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kevinlopez/Desktop/Data Analytics/"/>
    </mc:Choice>
  </mc:AlternateContent>
  <xr:revisionPtr revIDLastSave="0" documentId="8_{F2B768C1-9846-0C40-839A-A698E76659C5}" xr6:coauthVersionLast="47" xr6:coauthVersionMax="47" xr10:uidLastSave="{00000000-0000-0000-0000-000000000000}"/>
  <bookViews>
    <workbookView xWindow="0" yWindow="0" windowWidth="28800" windowHeight="18000" activeTab="2" xr2:uid="{00000000-000D-0000-FFFF-FFFF00000000}"/>
  </bookViews>
  <sheets>
    <sheet name="Data" sheetId="2" r:id="rId1"/>
    <sheet name="Pivots" sheetId="4" r:id="rId2"/>
    <sheet name="Dashboard" sheetId="3" r:id="rId3"/>
  </sheets>
  <definedNames>
    <definedName name="_xlchart.v5.0" hidden="1">Pivots!$D$25</definedName>
    <definedName name="_xlchart.v5.1" hidden="1">Pivots!$D$26:$D$75</definedName>
    <definedName name="_xlchart.v5.10" hidden="1">Pivots!$E$25</definedName>
    <definedName name="_xlchart.v5.11" hidden="1">Pivots!$E$26:$E$75</definedName>
    <definedName name="_xlchart.v5.12" hidden="1">Pivots!$D$25</definedName>
    <definedName name="_xlchart.v5.13" hidden="1">Pivots!$D$26:$D$75</definedName>
    <definedName name="_xlchart.v5.14" hidden="1">Pivots!$E$25</definedName>
    <definedName name="_xlchart.v5.15" hidden="1">Pivots!$E$26:$E$75</definedName>
    <definedName name="_xlchart.v5.2" hidden="1">Pivots!$E$25</definedName>
    <definedName name="_xlchart.v5.3" hidden="1">Pivots!$E$26:$E$75</definedName>
    <definedName name="_xlchart.v5.4" hidden="1">Pivots!$D$25</definedName>
    <definedName name="_xlchart.v5.5" hidden="1">Pivots!$D$26:$D$75</definedName>
    <definedName name="_xlchart.v5.6" hidden="1">Pivots!$E$25</definedName>
    <definedName name="_xlchart.v5.7" hidden="1">Pivots!$E$26:$E$75</definedName>
    <definedName name="_xlchart.v5.8" hidden="1">Pivots!$D$25</definedName>
    <definedName name="_xlchart.v5.9" hidden="1">Pivots!$D$26:$D$75</definedName>
    <definedName name="NativeTimeline_Invoice_Date">#N/A</definedName>
    <definedName name="Slicer_Beverage_Brand">#N/A</definedName>
    <definedName name="Slicer_Region">#N/A</definedName>
    <definedName name="Slicer_Retailer">#N/A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7" i="4" l="1"/>
  <c r="E27" i="4"/>
  <c r="D28" i="4"/>
  <c r="E28"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E26" i="4"/>
  <c r="D26"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P3" i="3"/>
  <c r="M3" i="3"/>
</calcChain>
</file>

<file path=xl/sharedStrings.xml><?xml version="1.0" encoding="utf-8"?>
<sst xmlns="http://schemas.openxmlformats.org/spreadsheetml/2006/main" count="19581" uniqueCount="154">
  <si>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</si>
  <si>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</si>
  <si>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</si>
  <si>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</si>
  <si>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</si>
  <si>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</si>
  <si>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</si>
  <si>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</si>
  <si>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</si>
  <si>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</si>
  <si>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</si>
  <si>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</si>
  <si>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</si>
  <si>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</si>
  <si>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</si>
  <si>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</si>
  <si>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</si>
  <si>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</si>
  <si>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</si>
  <si>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</si>
  <si>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</si>
  <si>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</si>
  <si>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</si>
  <si>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</si>
  <si>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</si>
  <si>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</si>
  <si>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</si>
  <si>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</si>
  <si>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</si>
  <si>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</si>
  <si>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</si>
  <si>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</si>
  <si>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</si>
  <si>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</si>
  <si>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</si>
  <si>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</si>
  <si>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</si>
  <si>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</si>
  <si>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</si>
  <si>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</si>
  <si>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</si>
  <si>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</si>
  <si>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</si>
  <si>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</si>
  <si>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</si>
  <si>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</si>
  <si>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</si>
  <si>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</si>
  <si>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</si>
  <si>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</si>
  <si>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</si>
  <si>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</si>
  <si>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</si>
  <si>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</si>
  <si>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</si>
  <si>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</si>
  <si>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</si>
  <si>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</si>
  <si>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</si>
  <si>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</si>
  <si>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</si>
  <si>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</si>
  <si>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</si>
  <si>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</si>
  <si>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</si>
  <si>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</si>
  <si>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</si>
  <si>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</si>
  <si>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</si>
  <si>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</si>
  <si>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</si>
  <si>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</si>
  <si>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</si>
  <si>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</si>
  <si>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</si>
  <si>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</si>
  <si>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</si>
  <si>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</si>
  <si>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</si>
  <si>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</si>
  <si>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</si>
  <si>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</si>
  <si>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</si>
  <si>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</si>
  <si>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</si>
  <si>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</si>
  <si>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</si>
  <si>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</si>
  <si>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</si>
  <si>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</si>
  <si>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</si>
  <si>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</si>
  <si>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</si>
  <si>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</si>
  <si>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</si>
  <si>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</si>
  <si>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</si>
  <si>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</si>
  <si>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</si>
  <si>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</si>
  <si>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</si>
  <si>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</si>
  <si>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</si>
  <si>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</si>
  <si>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</si>
  <si>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</si>
  <si>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</si>
  <si>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</si>
  <si>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</si>
  <si>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</si>
  <si>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</si>
  <si>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</si>
  <si>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</si>
  <si>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</si>
  <si>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</si>
  <si>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</si>
  <si>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</si>
  <si>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</si>
  <si>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</si>
  <si>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</si>
  <si>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</si>
  <si>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</si>
  <si>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</si>
  <si>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</si>
  <si>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</si>
  <si>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</si>
  <si>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</si>
  <si>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</si>
  <si>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</si>
  <si>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</si>
  <si>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</si>
  <si>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</si>
  <si>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Units Sold</t>
  </si>
  <si>
    <t>Sum of Units Sold2</t>
  </si>
  <si>
    <t>Sum of Total Sales</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</si>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</sst>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4" x14ac:knownFonts="1">
    <font>
      <sz val="11"/>
      <color theme="1"/>
      <name val="Calibri"/>
      <scheme val="minor"/>
    </font>
    <font>
      <sz val="11"/>
      <color theme="1"/>
      <name val="Calibri"/>
      <family val="2"/>
    </font>
    <font>
      <sz val="11"/>
      <color theme="1"/>
      <name val="Calibri"/>
      <family val="2"/>
      <scheme val="minor"/>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2" fillId="0" borderId="0" xfId="0" applyFont="1"/>
    <xf numFmtId="0" fontId="1" fillId="0" borderId="0" xfId="0" applyFont="1"/>
    <xf numFmtId="0" fontId="3" fillId="0" borderId="2" xfId="0" applyFont="1" applyBorder="1"/>
    <xf numFmtId="0" fontId="1" fillId="0" borderId="2" xfId="0" applyFont="1" applyBorder="1"/>
    <xf numFmtId="0" fontId="4" fillId="0" borderId="0" xfId="0" applyFont="1"/>
    <xf numFmtId="0" fontId="5"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5" fontId="13"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9" fillId="2" borderId="6" xfId="0" applyFont="1" applyFill="1" applyBorder="1" applyAlignment="1">
      <alignment horizontal="center"/>
    </xf>
    <xf numFmtId="0" fontId="7" fillId="0" borderId="7" xfId="0" applyFont="1" applyBorder="1"/>
    <xf numFmtId="167"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5" fontId="12" fillId="2" borderId="6" xfId="0" applyNumberFormat="1" applyFont="1" applyFill="1" applyBorder="1" applyAlignment="1">
      <alignment horizontal="center" vertical="top"/>
    </xf>
    <xf numFmtId="166" fontId="12" fillId="2" borderId="6"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3" fontId="0" fillId="0" borderId="0" xfId="0" applyNumberFormat="1"/>
  </cellXfs>
  <cellStyles count="1">
    <cellStyle name="Normal" xfId="0" builtinId="0"/>
  </cellStyles>
  <dxfs count="49">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[Coca-ColaSalesDashboard.xlsx]Pivots!PivotTable5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c:f>
              <c:strCache>
                <c:ptCount val="1"/>
                <c:pt idx="0">
                  <c:v>Total</c:v>
                </c:pt>
              </c:strCache>
            </c:strRef>
          </c:tx>
          <c:spPr>
            <a:solidFill>
              <a:schemeClr val="accent1"/>
            </a:solidFill>
            <a:ln>
              <a:noFill/>
            </a:ln>
            <a:effectLst/>
          </c:spPr>
          <c:invertIfNegative val="0"/>
          <c:cat>
            <c:strRef>
              <c:f>Pivots!$A$9:$A$21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A520-0F49-ACA3-AE19C231E0D2}"/>
            </c:ext>
          </c:extLst>
        </c:ser>
        <c:dLbls>
          <c:showLegendKey val="0"/>
          <c:showVal val="0"/>
          <c:showCatName val="0"/>
          <c:showSerName val="0"/>
          <c:showPercent val="0"/>
          <c:showBubbleSize val="0"/>
        </c:dLbls>
        <c:gapWidth val="219"/>
        <c:overlap val="-27"/>
        <c:axId val="640036736"/>
        <c:axId val="640018512"/>
      </c:barChart>
      <c:catAx>
        <c:axId val="6400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18512"/>
        <c:crosses val="autoZero"/>
        <c:auto val="1"/>
        <c:lblAlgn val="ctr"/>
        <c:lblOffset val="100"/>
        <c:noMultiLvlLbl val="0"/>
      </c:catAx>
      <c:valAx>
        <c:axId val="640018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3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[Coca-ColaSalesDashboard.xlsx]Pivots!PivotTable5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Monthly</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c:f>
              <c:strCache>
                <c:ptCount val="1"/>
                <c:pt idx="0">
                  <c:v>Total</c:v>
                </c:pt>
              </c:strCache>
            </c:strRef>
          </c:tx>
          <c:spPr>
            <a:solidFill>
              <a:schemeClr val="accent1">
                <a:lumMod val="40000"/>
                <a:lumOff val="60000"/>
              </a:schemeClr>
            </a:solidFill>
            <a:ln>
              <a:noFill/>
            </a:ln>
            <a:effectLst/>
          </c:spPr>
          <c:invertIfNegative val="0"/>
          <c:cat>
            <c:strRef>
              <c:f>Pivots!$A$9:$A$21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3DCB-544E-83C0-0EAC0BED8365}"/>
            </c:ext>
          </c:extLst>
        </c:ser>
        <c:dLbls>
          <c:showLegendKey val="0"/>
          <c:showVal val="0"/>
          <c:showCatName val="0"/>
          <c:showSerName val="0"/>
          <c:showPercent val="0"/>
          <c:showBubbleSize val="0"/>
        </c:dLbls>
        <c:gapWidth val="40"/>
        <c:overlap val="-27"/>
        <c:axId val="640036736"/>
        <c:axId val="640018512"/>
      </c:barChart>
      <c:catAx>
        <c:axId val="6400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18512"/>
        <c:crosses val="autoZero"/>
        <c:auto val="1"/>
        <c:lblAlgn val="ctr"/>
        <c:lblOffset val="100"/>
        <c:noMultiLvlLbl val="0"/>
      </c:catAx>
      <c:valAx>
        <c:axId val="64001851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3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BEF1C6EF-FE94-8441-AB78-7EA1EE2A3E27}">
          <cx:dataId val="0"/>
          <cx:layoutPr>
            <cx:geography cultureLanguage="en-US" cultureRegion="US" attribution="Powered by Bing">
              <cx:geoCache provider="{E9337A44-BEBE-4D9F-B70C-5C5E7DAFC167}">
                <cx:binary>1F1nc9w4k/4rLn8+agkiEHjr3atapsmj6KQvrFlJZiZIgvnXX4+CLdFjW3ert65mdstBI2iaeNDd
Tyf43zf9v27Su131rs/SXP3rpv/zfVjXxb/++EPdhHfZTp1k0U0llfxan9zI7A/59Wt0c/fHbbXr
ojz4w9AR+eMm3FX1Xf/+v/8NPy24k2t5s6sjmZ83d9VwcaeatFa/eO/gW+92t1mUO5Gqq+imRn++
/zRI+ELw/t1dXkf1cDUUd3++f/FN79/9Mf1RP3zsuxQkq5tbWEuMEyEEMxii8Du8+Pt3qcyDx7c1
pJsnlCJCqK4/fMPTZ293Gax/hUD34uxub6s7peCB7n9/tvCF9PD1L+/f3cgmr/ebFsD+/fn+Qx7V
d7fvLutdfafev4uUtB++wZb7R/hwef/Mf7zc9v/+9+QLsAuTrzxDZrplv3vrR2DuVP3uY1QFUR7t
nrbon8OD+QkjBjU5Mh5233wJD9dPGMImFjrS71/46bMf4XmtWD8B6eXyKVQfjxKq/wBKoCMAkM4F
+YbCcyUyAUVhMoMYjyihlyi9RqLDAH1fOcHm419Hic2nSN3IXEX50wb9cxUi5IRhIShmjwZMTFRI
nJjYEJQK/A28B+v6qEKvEekwOs+eZgLPp8VRwvPxrspkXr8pOLpJDfgPDNcLlTFOGHglwThgt3/R
pw99QOUVkhzG5NvCCSIfr44SkQ/1LnzamX+uK1icYAObXNcf2cDE3SCETpjJDcNg7OlTH/D4nRyH
wXhYNUHiw3EisQHF2OVv6PuJeaJjTJEwD3sVpAsgB+B4GCYvwXiFKIfx+LZwAsnmOCG5uut3QBjf
iitjdEIY5oSj7278uc0SoD0YXIlpPpI14NLPPclvxTkMyuOyCSRXn4/SXp0m6S6U2RuqCaYnlGNC
GEQo9y8gVy9QAXKmc/DtpvngScD/P0flNRIdBub7ygk2p6ujxGYrqzp85+wSWb8hPmDGABysc/To
ySf8C3QJ1Epgw0AH8XmtVIcxerl6gtPWOU6c7rp3X2SVPJ3jf+7391kALAyM+MThm/SEGbpOOLih
+xe8/1x5tq8Q5SfAfFs5BeXL0YIy32WFCqPq7mmT3gAZfMI4ZUjgR/M25cnohJoQWgpdPFg/4+mz
H3jZHqBXifVzlJ4tn0I1P0qoTqu7QL5lhIlBezjjDLNvFuy5B0KGDjk0YA0YXNNz7fm9IIdReVo3
geP04ijh2B/R5V2l7oan3XkDtdFPwN3oEPU/UjVQi+eQmJAUMDmFxO0jYhMG/TqZDqPzfO0Eoe3y
KBHaRErJporeDh/Ia2JmUq6Tw/gI44SYJmaY8geAJuHmayQ6jM73lRNsNqdHic3ZXZ6rIW13b5p3
JvoJF4wJyAQ8vCak2jRPOOYcQp3HpNok1HmtVIcxerl6gtPZX0eJk71Lo6+yelOUsHliUAIwoUfn
P0EJIcgQINMwhU4e1OhJgx/IwetkOozR87UThOzjRGhvGfb/F8VbGjrjxDR0Dr7m0dGIl46IA0IU
KDYxgGbvXwcM3SuEOozRiyeagLS5PEo1WtxC+uDpFL8BTyAnmAvdNMgjEQA79pwnIAREASoDJgD0
9KkPuvNbQQ5D8rhsAsbiOAPR+a7bRW+oLPfmCpSF6Y9+Z2rPKOR6DJOIHzKev5fkMBxP6yZ4zBdH
qRybKM/v1Ntmb9gJJgIR/EQFJpAIcoIEZNcgffNSP14ly2FQni2d4LLZHiUu27t2d7t72p9/brX2
ZRrKCODyWLKcgIIQA6tFMRQ1H+g1vP887vy9PIeBeVo3QWV7nH0Am+gmjILdWyYCyAk3iSmgXePB
20+8CadQatYF5KEf3//B2f9eosPIfH+WCTabI7Vkuyh/yywaBSvGoFiGD9c1mTgxEENEB99y/5qk
Aza/E+cnqDwsm0LiHqURW8smUtGbVjixfiI4WCg+rf4LBOEngjozfwwvJ3i8SpbDmDxbOsFl/ddR
4rLIb98YFXGyt08QNP4kZGEnBkdcZ+IxJT0B5xUCHYbm28IJMIvj9PqrXa7etPzMTwgnUFuGpMv9
a+L1BeTUuA7APDNyz73+7+U5DMvTugkqqyMNIGW3e2JD/5yJQeEMfAajJjncoyEwFJ8hqEf64/sT
j7/4jTSHEXlYNcFjcZzm6690p5I3RIRBQALdyvt25gctmWT+ETVOICEGIYuAUtpz/fi9JIfReFo3
weOv42wC2OyU2t2Ejbqra/W0QW+iKJCIxJQyaOR7nmExoaNMBx2BTqdvnPk5Kq+W5zA4k+UTjDbH
qTOXsvlPNGqQE4KBBEM9+QGJSS8AELUTA0MmGbGJx3+tPIcherl6gtClc5SkbHYnYRTgDc0ahn5Y
wg3On3rLJuBwDF02BEOr4GPqbGLcXiHQYXS+LZwAMztO1VmkaZTL6C0tG5SaIX1MKP1eCntu4CDD
jwj0BtBvJYAnq/qYSH6FRIeh+f4sE2wW66NUmr+qaJRv2UGLyYmxbyzj6DGsnyjNfTszZAUElGCe
GPVz3/MKgQ4j823hBJi/ro8SmAcLbe8qCcrzlkYNGmd0LGAs5rELAIzWC9XZV6HBogFODx5pwp5f
L9dhmKbrJ2hd2keJ1kUIY3HvFird5bdPpuYNCBzwNIPDnMxjQ8Z0UBB4HEUcsgKgTveviQN6rVSH
kXq5eoLTxXHmOL1UVtFblgUMfkL3KX8Di4keQTcNNzEx9m3Q+9cEm1dIchiWbwsniHjH4YBufjln
+uAJHjTnxXf+L0dsoVpDISdj6hTM13PzBvMCkK7BBrRBHVSZydzrz+U5DM5k+YtHOI6h2u3d39Xb
ZgcIWCnDhIlZqDHfvybZAYAEEtJ7jv1IoyFafc4IXiPRYTS+r5zoyvY4ywHOXQrV/7dsdQY9gVIA
9DI/ZQImVgx60Qk02RLoUn9Qlwk2r5HoMDbfV06wcY4Tm9MwesseGZjPQFBNJuIx7zxladDiBMk0
yn8ywPE7aQ5j8rBqgsfpcTacr8CENDfJ8GRL/jkbg84/sGPYAIV46VOgxGxwKBDAyM2DkkxSNa8R
5TAg31dOQFl9OUqafAWNs3Ajxd3dG6JCTzgB3wGoPGz+FJx9Mw34e/KTYY1XiXQYnWdLJ/BcHWf1
7GFw6z8Qc0ILGYaGPgoFgPvXJCdgQrqGU4JMKKQ9MYQXDOB+SO41ch0GavpcE7S2xxlzQg3k792b
TnWCU4GGDQMubXiAYep0GKgaFA0M/XHWFsjCc5heIdBhfL4tnADz13GENC+khguDbAlW7qaObpr6
aYP+uffZs2gTSmxQs3kAB710QiaAhyFZjYwJRXulNIeRebH4xXPCY14dpQ+yJeQAdrdvSNZgsAZi
F8hFk8d+8gk0SAf7R0wOozVP5+FxFuAVovwMl6eHmIJynBM1n3Yww5kH9ZuOCMIQNMz/wUVOP6mt
3Y8IQoXnaSAKYHtuzl4n02F8nq+dIPTpr6NUm/2E3eauj27eUnGg+mlAYgCRx8zAxOEgnZ0guEcA
bnmaYPM6aQ5j83ztBJvt5iix2eyq4W0zz3uTtg926DQfwCDuhGu3oIDwwOQmFu01khxG5fvKCSYb
5/8Hk59fXPftbj9nV+/c+0sBn91d9+t37x8ebiqcLH00PAdpwoNNWtz++R4zxiG2/HbZ4P6HvDRZ
03uznq2626n6z/caBxKnMwOYBORATZjDgQRpB1fOwVswAMo5grl2QeDGFRMKdO/f5XvqDVcWwr04
kDWFa1jgHQOmREEMte+IuL/NkOyHdQR0x8PUlQAJnx7yTKYDTH1/25HHv7/Lm+xMRnmt/nyP4AAV
D9+2l5VAEAc0B+sGtEWAbYDxbnj/ZncBzmH/3f8Ft7mFSUNDthKBrOamX/enpL6gKK/mtOwHj8s2
3NI8tgo04kUeFL2d64MbQRP4rCEdKPi37Tskjn5AHHPPiCEdo3Po1HgpTgKbUhhFRleYGtwZirDw
YuOmHcziVM93ovALm/KstrS2OO1El8Iw8q8+H9Tth92AXrf7iU+Y/TT24j3bDRGzUQmYzllVvf9F
8ra5pL0/Z7XKV53up27H6sxpi3qtaBvNfv3ZaL/VEyjgqMBZgQ4ifZ/eePnhVdiFQZMgskqyju6k
PyQzNmArGxruxFVkXGlxsBozK5HmuNTi+JZl6TKRcbaKFalnWEWVFYR6aGedGiHL9KuNQcBqfxAO
MaiMQf0Lrmu6F/7ZznRl0g66VpFV6qvKjVX5haZl4ZWlj7xMRZrVqDCwAhI4Gs25o0XZLG2C1Ela
4zKV2rDIlVV2Pfd+LReBdMNULtAGJAy4QALuJ9jr63PEepmqzOwjsgpbn8yC0u8dVRe6k/viq54k
wQeixzNspJoTj6RzVNrSZVpmdAmKGM2SuYqJMceq9VhaDqthqE1P0/3G7swgPtXRUojWIX1TXWJZ
GtYAzSkWCyK06lh/y8KKnTfyCyuVORcJmUfjUDowkCGvWS0+aLFBLrSkOAMlSzYC5Y5ex+ic6bGX
BkaxbMRw3gT+V5WT6tyXmrQixfEijM0vGjM+6UYuIGD7JYrgxie7BZ6fMxg+QyYzoVj2crdiFPpN
GvhkFUmpe4GviMMoqp0EttFSqR9ZY1/GdiRZYPG8upF+WNr/V0EQAsuDQNNBoSaKFsRYT8NhICvK
627Z6OEm0318MTb9rDDqy2FMZrQY1Ir4ZFHX2aLmWn/168348eQwuNOWQ1MLlK24TqFM8vzkRHVR
aUw2ZNX64VfNmBMzH+2+GRbgis9IFHuA0e/M24/WFj6T7ZPI8Du4hMlp1duYmLWRkhXW6byvJHU0
ZVzKgJ9JP9O8WOjjKqPx1qhRaiWjudFJalUlwh+riv5GdYwf7Q2DmTbz/nI1AIJPDgP3MWpHDeGV
TOq1TDq8xqLe8HS09TgVFzofbqipRU6Wm5GdRl3rjW2+Qb0cF2rMIweHBdqAz+KWGihddnxIXcHS
C6zndCGHuLHKKvEXvJbrrFKDl0gw3qjNbFC3xvo1mMaPlpvpBPyYvjeeMGk8eRjfQIbvs4SsOjLI
VT4W/mlVBdiifZjN+li3Sl/wdaEpzS5pShapoo3rD+way6K8UONodYXeWUWT5B4fTWzjrkocWYTt
ounwqqWGtk1V4Pp6KByWoczVm2RwtSEwvdTEgVWzZLBooaJZLFQ1//XjQcLuB72F1jdggfvjCjWK
l2c1SQXrs6SAc5PQct5rRWZD1qKzuryRq7L93AS9hDrPL23F/vy/dEcMvBGGa5Fg1gsyuhP96Ate
ycos8Sqior/IgmA4K6LqDBVlYglaCU9kPJyFKear+1+4YRN2m5R59hunPPE94Oih8xwGmAUBhgIX
N04lKcJapmVZaMvaTzQvQvolSUU6M1mQ2GEf9TOji3Wv4JxZWaDhjaEUeEJV4Tk3VDMTaeAEQRVc
5qitfuO06UuLupcNEg2mDlQRVJrAyOJLZIpkhAQfMsWyFJnNtNR0Ea1jO2kzCo5CDE7bxJkNsm2g
JKtWqG6cIvP56d6vBF1quEZp6lbQYm3V0ci3WB/NaRtgD4lylfhUzCoJxzjPqTnvO+4KYGVWFCjh
9gYsjAdKLGPwVz1q6Lov02Aj4hJtecTK+VBz4fTEP9cDbhUBF26u6LKuisBTMddnfajrFt/zviTM
olmW9F5ZycwFepQ4wxgZThxLF2mtmJOg0M+6eYSkhJ7wX50zgPDlSYNUDTP32WrKoFMKw42ok9Od
8z4mfYbJMghQaivKPuhjOHoyYprH8uwU934HTrvRnVirlTWC7LZkLLaBoYWZ5VdJt4xj8COl3udu
xGlo6bIclhkekkWsMSutB2MZ1V3sAe26zki2GOOkg7NDpBUWPV4OMcNLuN74vO/0aJYmSWQRTbYO
6ms7SQxzmXMVzzrWbcsgDuwsaA0A21TLkASDXQk/tseRJKmF+qpYxlk+jDYRUbG8/3sfp9hRwswt
vcLgZAqTc88fKxuPRbjQ0rZ1uwLLVRTiyOJRJZZdP/ebbtjm3ej5aZOtjC7I7dpgtQf0AI5Ql6zq
ssf2OPA52I3onNVYm5U4FlaUf0qLpF2MYX4hOb0AuxbO97SoStvrIerdIQ3VZWiUhdWGuuGKUuvt
gjH/NKEms/SMnNVgQ087rZZOW46hy/SiWwD/n5VxqNaZ4plV0MB0E5wOljkosa6DqrCk6CJAz+iX
JG98uxxTYpt9AbQn0/IlVsiOS+Ozqaf7A9ykNm7haktwwpdpeh3n8WdM5+mIIhc1deqYbdSvFemk
PXb6J9kGwaJBdNfUTeoWKjasURukJZEvZ8pMc6c3dc2qsxYvPZmX2CJFRBa03UYNZhsl4tnYy3aV
V8pOa2FedsEoLMl8r+R1PROjz5bDOHyI86hb9zGeG1QPF3rG7vKet54KRemmppIWllHkEdTEjhnW
wVnbImXpTTTHqQqvk3w4JTyfZ37UXsCkgKM6DES+bi5Y0iZrP82ZFVA/d8s4NYHGh1ckKc3zEPmV
zQMgHllWzbqe1YuIl6kT5elXxVRwobX+V183fLejSea2YSpmfV0DmaXpuMmDj0khqqUEWxM1ebit
/WywjJHzz11RBVacb8q4M1d+SIoZENXGTnyzc1HaYicYhuqqaRtXVMWs0XwbczVc8CycURn2W40y
G2cRdcdCLxwGx3qBRFLZtakhlxdboxxzV0/pOIezhh1ZNcBnEGADk/aJFRo5B1VKO6cMmuLhhFe5
7taZDydVwJ9Q6X8VUaVWcpS3IgAfLMQozzout2DJDKcIRzELcJzYVOnDUjQMOUr9rYFqfPDxlzjv
LkQSGeuxA2aBIZKeFSGJV13ebrQm9bpyKC8VDmYB6fyzmtVOPCgNzEeGHMHuopzXLs2qylNaiGyR
tHKRBeNKpWZnkTgOPTbGwfkQlzuCezWvlCjmKkh3vootMBhi2xJSnsEDSquJK3PhG/6OCH9Y1Zn8
qpG22wQN0h1fYm7rgKpFqia6CiicsDxaKhQNH4l/WRkRnIqmMW/rNR3b8EIaSrcKDsSbmLg6VXni
jCzLlqmeY5uVX0WHtE1KYS4vrctTYrZW1ox/B3reLfNmUC5NsJwlUfU50qG7ujQ/KVldR8h3lKTh
KZNZagV+QJyBi2TjB53ddSZeUgUf2Eszs+sSTOBYQgIgadJtQ6phpmuAlp6J0hJ6qNu5qcVrWWof
KwiHZ7QzS7tKlQ2GQN5kQCmsRCVWhlBxViSBWrQ8WWcy8jdGyBI4mfml3oe+B/dlLlptvA7pgN24
HEwLaWa6KFvi+GV7XYVW3GRqJnJl2hAbVUFtxZ0NW8rWEUfzQfmbWPTqHAsv97nhsbptbEKrGNRO
KrdSNYSh0kBXuTkPajO4ahBuLZpmHyoS92sNJf7HkpC7QO8Hi49DAmE0SNLmDT5Pi4JbGevEx0Yk
cot9sEixmbZOHurUAmedzyOTWH2Vjhbyy089MDQLkaCaV03Tr7NWXIVDGYG+tTPcI3KqhcztScad
sle9hXM6XAXrXm+BXRNdWWagbyMpkus2KO0OxYGHCMTUWU8XSpXaoq3RWemXsJw0a18pvtHGTdXy
zrsPznKIjD2jrmHLqiosLMQjOaua3LQ7Y0yBL16OypBW35NyIcA6nSe+BbWB3kUZp6shGc/g36qA
LTPy1suyqHL1WF1BcsxcBRmXbpmIaz9j8iIbRW7Hddy5rOs6Kzd6/KklqPWKuHd7DYwTHhPwEIa6
GwcVOHmH20Xu+6GlQTRkdbRs3FzOOogZnDAkgytZ0sMhMc4DTQ02oxBLCMMPQXUT6pqsJm6Rp1em
1qdrrNZDW2lzIcvGsVQRDKtmLCBaLPozxX2rIkVgh8qn68LQPogKEcvX2t6qg4DO+qaAMD6pwOdX
puamDdgUVnG717Rs2esmPjW6pLESU3lG2YnPpRo+t2lUzfuMNDNDlF+0Emh2MJDR9lHGXD1IMicv
dX+ejD4kx/bBBSeduh1iIwADGemrRI6l1fSQNSpJ/jVTOHS4RvG6DM3zmpXZKVdIs0Rd9F7W8HXb
1tU58PARPk4ErvCplxZVuEoVKZ0AVXKpUa8w+3yphRC/4MGl+og9JkMttXIcKg86Y90uTNiiG3qI
LnHtEKG1s2hEutcnha31JLaMuu/XbRXHbh3HFeDYUOBBEqJ/AvkbVPJqXXJtSfu+WEWtkdrV2HZL
sMN6DiGxMAcT4vG2c5isnRQJdlrJsrRbGUdWTMJ6McCc6Mpo061oqtvSwMN1FOwJmDGrwkHb9Iq4
JImbrfJZ5PgoEW7Vim1cYkj0jYWc9TmuLV5DygvuA2Xg/I3Yq/u8cpIBzGLQJnzuy6x320x2LldG
5WjQfG/FOPO9DEfxZkgh4WCVpUbd+0+My7CZFSyKrIR+SQPUrWNf6DZk8ogzGjFdh2MbWeB5jTVJ
lziriV3nA12EYc5dv2HJpgcPPsNMCdB3rltVqnngGZHbjeLOrPnXULbdQnFy3ebstihiCHeJ7uZ+
XDtwqdnfieZHEJJkodNp7Vmb1dQTVQ/n3xBeUeHK9atxreN2m7MGAhVSfzE0saj7lTbA+c5QcQej
oNdwtS1ol8Go5ffxDPUR+A5yI4sudEmbfW5kEs7bJAIzLQNLIXbRZ33v+XDvqlPm4TVjq30yrA9x
ODNlP0CU8rXPR2m1RvY3N5tPVCULU2cei3rhFDILgMRRb+yiwKpGddmDyrrKzCO7K64VL5JZ1qPR
HbLWCsq+XqQi8L2K5E41NJnth2hDysq321htNIP3cz338gbVHr9qOxRaVY8/cvh9QABbVw/XtE+Y
F4X9gtMysFJaD4C13OnZsGtQPG8GdEPdFpW5FerpZTt0gVPwmNikIPOs+qg1kWFniRB2RBW2K3pr
pDS3VVKlbozK0WrSxOoBDEkUUGxhlJYsjNwqerod2lDaXVkXQIwTauNCFVYeawBLOdrdIIkdBvl5
q5d2ZA6Ni3Dt+lhDDi/sRB8i2J7YCqsocUOzXJc9750kZrGluqBy8rQE9sscqRrppDpRThfJrYxJ
7datZxqIw1bUl00xJlZaGu3CESLynf2Aoq2QCizSpWdB3aZeO/ZzxAbgvW0BsUdA3ZAWEOzUaj4Y
CThZP4ekOE3cQgvhOAedb42FIhaK68oue99BEdJcCPpkHXXAZdPQjkVUW2w8LZOthpMvTaJfZ2HG
PcJ6ZteNZmOan2pmNWt8vbZbAQYdIjUHOCL3hIoahxNkNWV0BxHvnORh7VbEz522Ih/BMZwBF70l
I5Ngk8BzB2bhAO/sHKKZ51yLopmhiIcrWnr5WF6kOcpdnOelm/DQA4Zu9XWyyCTOwISClTP1eaGV
dwOFEAPLZAZm81Pld8QSkEqiOANaGWjIkoFxqYdgLbKsEdZoyhWJM2VnOLmEqGI5dkq6ZpHXNgg6
ywM8gB1jc9EUkRMrnFvgtISVNmY285NbHtK7rqfgM7BuemqIZ0NvXkV+ObhJGYIjiH03y0LssCBY
6wiXHq4N3Wp5W9oQ459nRbKNeHdRAAkG+1ETiCnFTauBqWwrSNND2SfwRG8xrt30JXNwSy9xR0ZL
7/wPXYVvcZHJFW4gcZ6ZqVOVUeuUhteLxPXhphd7lBKYowT3o2qWWaj5G+dnYxr2Vic06iSmG2jM
7sYc8rsUSydraWdJ+XeqDalVQwFonhi3SdspV8iWWumY2qZWumjI1VrywOpq9KU1aGWzOl0HQATt
JG3nuSmkRWhhgqXtw0/jrC7Vlvu0tf1OBHZK1LlhwM/U/CLcC7KgPjyF0lluta1vafDjxtZLSFFt
M5ZCtG6e522oHJguzCwdpUvKvtAK6RYlsj8d2rkfG8jCMc3suA01q4O7CC04uhz2P9kabZC5FYJw
nECyyiUZWXKIJsBU/B1dy14oi/Q9XFsZgqsXwJS5Ad6lwcKiNtTLgOfTLLb1ijQWL02IuIILwprK
KhLcWP4QGq4K2DquwLtmiM6S1PyEUWX35awNKjQ38swyWbur6OfUqG81kQA9qZd7F2b0Q+MEiqwU
jlIbohw8kyNaR1Uz2qFe147WJEvShXMzCz7mevEVBWCem74AkisgHKbcrnm6DcDL+UYW2olgZ1o9
FB5OE3uE9PTcZGNgG7q46KLCSVXeriEF2l0GQiIXYovRNQRkifBYVi7luQTvk8Qu0tM5RigpbTwI
2xfkGjKe+rLycetBucB3wrZJ5yjgJqSwet1rtFxz0sFP7LI0B8/sImPWy/KOwqU3G8bkugUzvEQR
EG1HmJ7eVswydMlcTvp4Cz8n3t7/Ke3zeBsG2RkewnHx/euqJp2ljQMCqyMjiKh0bsHwT/Dw1/uv
QVBS6LDN4HELrGK7IXFq9aqtZ21ahtsC40QHNtsOy9LvFvX+a9X914Y6vA3zLJzLvgq2naHNA13p
S7MMg+39L/Tbnxj2dbsPhsrqA/4Bd+wzSXE7b1gPSadUdWIRBtoaaj7wV7Mr10lB4QgldiEQ1AnK
yHCLKC2uU08WTWEpLc3medR2ECYO3MrNltuNlvi2kenXEBX3jonGzhNFbicMIESBG2XFrcrjzOJJ
XNvKb895Nxc5xD+mJIlXaBqkVxBwmFBHq0GB/9aZuYRHanPlNTQZbEhtbyraeWFbx04KxUMwnBlx
TKbdUlqtRxIqKwkgP0bBzSS0uYzj4LRJQ31GZOjBjz2FpExgRyNEc3B3TmpZUKVNvCg2hFW1w5Uq
8W6IFHMgPPnajEZqMVKCAu1zjCEG9l+GTkYhS21DShQS6ZVZLRQZwwuO2rUycHjWxFaConDTkXzW
R5ARxYq1672l7IYBg+cOgNbmMV5pQUchIaL0BU0gGpSjymxIevBVXzT1mqtSt8YmP1VjNG6LIJUz
cFL9LMKgPH4caRe0QXNidIYDQbSxUHpPV2k23g5YhpdQvdiYRh2uOS+1eVVowAsGX5yyxsqpqs71
xBTzCqiFNWbIvEQUnIkfoNbRwiRbKZqdKkrBWQdpN4+zIZsnySDAYtf9zMwFMJoCVDQsg6UeoXjR
y9jWNE7AQo+h1UJT1qwyWnmmQ6rM6k1pm5lQaz8eXdPoPmWhFjhQ3qBrleeXrCxPaRQna/hnEixV
mmzTFVHo/Q9lZ7rjuK5l6VfpF2BDomag0D80eY45Ioc/Qk6HGihxkERSevpajrpV955qoFENJIwM
hyPssKXNvdf6FpVSvOSJ0fSAddMeYvU0eXNStU3qP0fty8BTVdmmY1/MPD6k0m9/ClkvqYPoFndJ
KVUUlIQupsLZ8k0Qzo8jX/acO0WKZOP6KJL3PllQ3q3bb3guPvii1g7rAFs7/cr7E6ehuESt+KWV
nh9DLrrjblIJKRCrK43c98wkHzulDgaQP17wp7cHOVJTOcfOwgZnNKrDQadhjAkljC9umuoEw+0Q
Zuxmtye6BwnORssqWJJZnsl4LbrZbwo4gjafI729SLT3C1vVRTDxhYrRKzrHo2OSDOSaquk124Y6
I0LVaYz1f1n4eBUj9BNmMPi4jH3RsvlBUtqdY5G+bDbUVwAX7z6P/Ivv6J7H0OjOcifv3taKFz8I
Thi301IoPyw+h08qFDstJr5BKWJP68zafJwaFOqAqcMI/fAmPePdeNj7t9njIocfm9Xz7O1b/nnn
52PsFJlb+jrt6N7CeH5uQ699tXaY6w4eMAQrtACFbdGZTOPybLJwOWEp5LlwXKhyFWF0FY0LqjEO
tjwbw8nkxsEJCFYLdWRihyR98yXR57CHjLGLDQSq2CqF8edobfyWNUF2VHrcykToPIYsepBWZXlK
4YHjpcPXotY7yR7jM29o0UZDcj+OX9rd/+q5r71t1jLg3VyEwXCdPc/gM2gFTgNHCsKatgwmtJ4o
WB7m0ErrPOhwNuLVosjRsWR9g84u7Y62j4diFO3vLhBYVLeShtMNdn6Yqy6a6jHMylU/ZhjIcus2
PuZqaH8FcetXOyHbue/iYm3j7JjOhJ5DusYnj31Is27nzxucRy972P8KSYpKmjqFsgupZU+h0a8W
mv3n/4S7a/iypzMwJAbtdGHi4mHoL7OgcThh4w19eYR3haeQNNtd2LPhpEA3dt79ubsYczflMPfb
JY9WQUqT+nlkjQ8vyHm5MFOPAQP6SRpc4wnnhofS7DHi6qz1T2PQJvmScX6aNYYQusWvm41/zSyJ
ij7+rK/+m1UuOhhfPlu9mcKhXFcuco9dz6BJmbxtZrzNgelz7HU3YZxE/ZoDi+l/7c9tMKPHC5a5
atc/owrdKQnnC9ktvCq06mU8RqdhgBqtmPgr0gO5oPofocLJPFjD7Tikh05i5NviwB6mVfNzKrN3
uSfdc5c0eRqxP2uo4rPY8IpdRPrKLKiOGMlyj2t28+NpzeWYyaInPbqsqRf5KJrgiCmW8aTLFSpn
LrtmO7fKhRir+A1C01B5y4jmEFJE7g3ZR2AIvVhOXp327gpInhAWV1kCcT9lC4NPlj16AwSqjOvv
BrPkqe8grPscJcrg4O63xuRrWK0uUvk+e0O98hHvd+8Vmx0UoBbIYBvdzhg783Dr96fAPxHr5gNU
/gOLwxcJS6uI9lVVZAVYsoo8WrqsWnsvhAwSt4eRwMeIZFj26Em8jfDCT3YImyT41uFaGgfC9W0J
9Xjizi9h3jaHVvIDLIW0aEcZV9T9gjRHMK1B0ovRhkJfTBjmnXRXvz2IRCNPIOGqu+TjxqVq5Y9k
oO1D6573dguP++A9+UwuB5AzM2zi9KEbw+AkaNuUK1lzIuxaCKFhY/t9JalmFcQQk0/dWLa7Jy4m
XvG3pS26ugnrjYz/qHBc6yQbngPM2Rh8+oIT8SXGwlAzi6nHD49N1HwbM89Wys9sAXGA5eOwR7lA
XSp26brKJaXbMFfjl8FMGagqIymezdA0tS9/zhDDj3Fmj6LNGuivLyw0vFxo81vH5E/EAl6ZJuU5
Gr/vHXienGRorkMOK00lmIO6Njl7SoY1CsR764+vHk1ZxeLmmx3jvexNOtVOQyWwM7iGAWX/oCf4
NMuYHLkXVNkUfDSMfct0YAsZbLKY4pSV29b5pcg6VAVMqwgmYk1sYKYGTbkQZUDKOF7tmNvnOaAP
ydZ/LG0Ax2PQL71ef+1uwaH4l+3QLSjYTrSz8tJMMkGlqNMeoki3Vrv3ddcdJPxOKfx6hjKUbvWe
ma4iIi4TNg4XDPCxs78yeZc44EiXNhyKXqvxQARDm94Vce8d4AhjxeMOcJa/XX1IFDUwsvfITby0
M/+IYi3LDp1VPkZomjOpurwbY1UOPH7eSfh980yMepDSM6DCaotDUeG6SrqA7mzLrQlRLIL74U3+
ivrNK7VWvIq3MDpAnIbk4V9U2AQHmK+o8Zv6DUQMp0c6//aamZZucTZf+laWdPXrwYcIZDGPZwka
8N1AyPDSWtn9nYziOdvTQ0a85Tgv1jsraVQlw809Ge/S3xtJiF8ay0MHjxSqNow4p4GA+f2rwwh/
saIMwM6VG1rvc5D16EnjbChA1vQlympUkFiF56jTOILU/i1hy/Led230GLfmcTUZe6Zzc8wiO7zx
IoWxqhsdXy1HTWiI7A+UwE+2Hpr4MdzMxaK3owkT9TqeAFrK66wOUxa9T2n6I+ZCHtMtOaphSR6l
WPMMOn29d7qvPY7BYqQYn/yZP3a7uYxr4F5HWIY5n5a3nZHm0oZTeg3XFv1VWNogaw77GmYHmaBR
kuPcQ3IKMAdTTEejpDgWVSXmGHb+NnU5fAMcf6v/zhvrqjkcymmQZ2JC9hrt3Z+VBJByxD7dRuEe
ojW1h40GqvLk+GvaDUaMfp6PAUl/ANmiOZOB90HZ3hRLF+R0Guaj7LpiHVIFw909TWi4zu0E5SXM
voi72dFQ9j1w4stotZ/DXGNHdKW/qMBfI8xqinQcYRnt+3xY+mSqxLIEsGb9J49J7zAloyvRAS7H
TpLaNxVvh66esnACuRAW4ySzIoPUVDSd8GAFwyUyeKK3iE2/RbL+CpU3HJbGv0UiTq9BZ44DaJKT
TqUsRMAL3orgQH1uqyDCCg0PKS3nViboJiQ7TvjxfBpSXkwrCwrrpTM0q9U/gIv5CT96KWAPPqeo
xYcg5X2xxUoW3qzBH05Ln/fx9jBykhVD1+DjgXrZRRIOlwufmT8e4gCT6KgGwAu6jDpUtzVE87M1
I7qtUNGKZWpB0+sf1i57WXXknRsWtDlzaVwBTC1mNd6myLLDtg1nsDqsMiQZczGtsCXhh/vtSPOM
YdFt2i2pg45+aww+uRZwBKdOgjMYTh4qZ5F2MEUh6A7Rwk+7wdHe5G3oNFRI9NBQBMu5n4+NIu05
qATHcg4/s3eq/ZCryhcPrYiAc1N44FIrsw/QCxKzYamJg1M0Mb+mnl4LswOPyvZYXrK2vwzJcpqM
/qqTcTqYuzcYejYtoqb/a+s2lUsb/HTR4B3XdD+HfMOErhgrl3k7KKb4VQ8hKEUXJnnStexEyEBe
G3VIh6jUXQLHMAQ7EieJLqY/CZkK5mR4FYuLSyAqYT4R8J9xRI9S1BM+pUcyoVUNNBZv0DNF2Ooj
WZMO7pmF2GqzaoOztsyzKtpY4ghtF7SFc9fnHlnAV/hgzRTG6zlujoFI11M/YKAiGIsYhSVOwCkV
0MYxICRtV3cjhk+WhBXVQ3ZOIRg/AaJ680Cl5aKjD9yGpE4XdHA9Vc3BV34Vf6Vu9CvoM+M1hL9O
XP8NU3aK1TXz6kZHf6l08qs+BTLod8exGxkckO6+bMwgqTN7xgL6YPhyCDGWPkazgT/qz1eqtS54
zIDQrvJqYn0zqlnqQGyX0Aj+oHYf8+fuJ1AOCHxDsOS53pwpY+MUmpK5xeK1+WVj1Huy4VRJCX+X
3irrtrHQy735ss8tLQW4jDIy0f6w4p0DT7OcwwRPLWej8z1L97LZGEy1bj2BizkyuhyDTFFMuMQv
IEhoWA+YXXs9LHkSdiMObGBXd2o+b3s4KJtmRe+Potr6ZHuy2K8kx4qTVumqrqAWlmoK9ycST3MV
YAorKJUAG5JlKrI5HB+09LeD2WKZa5q4cukXjKBB2pwH89EX8ezRx0SQvnSNN9eJA0HSmiRfVxXU
NITsvjk4OdLAM0lH88KACr6OGb0MGu+b8vvm3HhZId1azcR86fD2FR6L9lzuuuxZdrEue4/2/qe/
tkf0hSuW3v5fbz7vM3//xud9hHsKK0Lg8tQbSBVKmNHzIs4do+LcJ1HLAdvgv593ft6oJO2LeY5t
sepJHwQQzUbN+tzTXp/J7i8cKwa+/uedCfH0WWHt4ui08d/PR84NjrN2gck+Jgnmb4tqkTeD3uDe
46fHab80Asvk4Am8hs9nbj9fzud/vXEaT8geYAGZ5PmfN8psnP/LncmGPrSL+1+kb9VZ4c8775H3
ou2m6jAS0YHQ+fD5vX8+wFNNjLFVpsUMS+Y/Xq3P9pnnny/886a9/7HJaq5GdT3a+ng5j9Th5v62
W5z+fBy2Y7I34gxb9VUNwVhH96+yAexeHEMKvX/1eZdNA1HPLHwNx35EBWVDzoZBnDoorAtE+H08
iGDrjqaBzapG9iPeo9+fPz7cPxkZpvrgT29zGEA9cWiOSQbk4ZOy+0do5ulfgx8w/TbdsXb5jxzI
f335f97EiH//dv+Zf975b3/7CnvsazGLv5b/56OwX+I9UDn/9wf97Tfj2f/x6u6xmb998X9leP4z
wHJ/5P/0m//TCA/1gAL/F5B4f4a/R3iQxflfHx12svyXy1b9R4zn8yf/EePBxcCgXN23ZQE+j2uF
/EuMJ8W2lVGAi+vctSqKBwAB/c8Yj/e/cVVYbLaDSCRI2vhOPv4jxoPdLXBREdD4CajHkGZx9v8T
46GAcv+G60Yh4q7I8993NsUFfbLgvwc0gCZYPvWsPVkS9VAJxZ/RqLmgtnuck0VfUCN4xaUACb2u
P2Cwj6eNXAfrrw+m3toQ2MAK1QCSUbfufTFNQ1NG4UjuRmYt4+RH1zePq/PQoMWuyWfG0NYo2Rx4
3265Zc2tiy9yg4qweWf4/lmhWUaKFQtc1dj9i/0RwzWqMDMn5bofoZ9YTDXyaD2YN1pg7MZu7NAL
gnJXCv2ZE6cwJEjbbARuymR/JKy9L3y27uOJFX7jLobx/Wqhp+3JkJWsVY8jgPYc5GzB4ay2A2YL
Tv1T1mJsn5rpRoSvyrA3ceXT1xXMaxkMq6m90Nww/u1PLhakGjHxVAB3BERbiBT+NqBwLxLAbZBp
AOzgycNUwEBmxKt4B2xEUveKEFVaR12pjYMIPKmuoOs9RgjTr1u2R5D9XckxH5QS8NjqQNBs8qat
W9G8JKSMFXQ1H0t6zkB1lQwSBD6nrrbd2tdtK/uSgtpt9829BSZ9GdO5mJF2PrkIgSQazbfUhwN4
RPP/JoFnXL2WvPnUr7Zl/ohb+xzBvTM2rlUMKUpv+aRVKbovO8Xsl0EP9IAfS6jgUMfNmr17ifwR
Tk1u5AYqJtD1MmwgLZb0dP9uwNmUL9Cq2DR/t30mCrR4oF5GOGyeHz4snba5h9RULTkMTOf8ovMn
+Dytj+47PluGlWQLzJmJiF9Sz9yo8b52Yh6u+4bYF3VQnNsgzgHYmLxD11FigFpyRGz8Q292CQ86
WkGPxMuhD+caETXwZjMEZoEDPF8iSL6eSqLL2nH1dcewvEyXBY0gDjgmSpV6Swmc1RaKjoXYKDvw
kXVF6n4tI3vz6CiBX+m1tGy4Ud32eeMFL9KnV/DYz5Rnj4AtWKHs9xCiFdzH/quSrX7U3Mtdt9sj
CZo0H9YkjzqXVivCDxWZs7rTfpyDkmrv6bF8hClZ28nHAgm5mU3qPBu5w/DPDsG2bqUaYohiAbEH
ZISqcV2/UM7HE2tEX62tLlEJcJo5jBvgkGG3NNdGk2f4tapMlH5sA3tDUuvgz4B1BMD1XKA14mOS
whxsX4c5hNgFeaFYZj9XMnlYwlHdks7UBmjpO9BUKl86DRiUQoUCC5J7cv/dL+OUT4L+jlL10DRb
DYwT52I4j4eVY5BOjFzzbde2EunSfrXRU4NB4Zi5DlLoPgfV0iTH1iBNMnzt+xckMbp8tbI0Ce2q
wI8eEt2rGotbobcvk+/+bMQkh9ZEDyp2AIA1rRNfFSK6ayPwJcrWmadtazmkcPAe5m7v6hVZL7se
fZ6pQ9ywZyQu68xrnmfz2NB5r3TW4jfwh2RC/iYY4qCgoMjQU8L5MnvkSgbsoMgiEARt5x29+Ue2
7VHhzz+cW8cy8ZJyY94Pb79/QGxvC+ydWyfNekhMi1LWz+xIUgheEdO/VupxwAhheOB6Pyma0Su3
Zsu9oHlxKmveW2T4FH8dWyUqtPs/trWF44XB8DxPGLG0aP9ICVQ2s8FjZ0GE8CB5DFhjzq61H+Dq
RzDoH03cK0QHoIzZ9NQNbfps0BEOEmEbZ/axSDPNSiQ8JcbnNgKLu1whL/6J+79gM3zwfQEysmVL
GQ30j12n3I7Qsbd423ISeW/JOM6VnX+xLrAPQSQG7PmA5AAQrBpEEmDa5Gc6xcDit7teGKBgLcjP
9KkGI4PKpMQOzxha4MpD9hwf/GSF+Ek2xCI6iU9XIyvYREAxwCDmhmQkx9R9HRIAhkNw9/yiS5t1
hW7D91F6fY7ckcI4etp23p0bCBypQI4iIIs8MxB1IwIidUsZ3uNkvaHfelfecU7VozX24CTaQtJP
rDRYJRvd0GcIlgVwhAlnwWjPc0SA/UdVFEXljAgvAClXMYtZKRqcBAo5IgDox2W6Ta+a660A+QS4
HIRknCXmOP6V8eUrZrChSLh6nuGDnPyj20HnpMP2yL2HkEO4ow7lZZFr2YYU6OISpGXnaYzVTIMU
QbqnySD3d5xdVNR4T3zNqj4KcOx0H1gLVNEMUDWgevsPpgVFq7Gs2VE9BcOMJBkcKgD3UPCS6auj
YXuJWwKdO+lO6zIBFdAIZHWxvM3HKYgJ4r4wOtrYPCThihUS4hrSOK/dTIKzMGR4IquHG27HE+nj
YyvnY9Qj5bKsr/Ae3qMwexsaHChs+NKKKc1dar/gol7j2XeqthJ5OpEoV6gYkiAj+129OqlO7kcz
n1BXVb2R+dzt6jHFRPU8pBcJDSBQiX7ILHAnsWOCxsafqtZ7Vm8me94Dsj03q4Knte2/163BhONU
WuNU+y61fVmXjZxmhuM/U6aAmM4K9BzIrjR0QV4iOEPEopga7wjhY2QjDKaDLFeYt6WwUuah/COi
cK2VE3/UusVgrrcUHtYIGzzUdRdZvxY2Pc/DNp1hhX0bXfCm13SowYO/MDQgHYeSvmbZClcWrtwq
wH+P3qnZkBvWI/JvWI46TZAN8oYCi4K5JeZrB+m72R3GKbXl8ciO8NLHR0+nVdtBQFMJ2FQgXMPR
M6rF29K+G9FEENnp97bpDoARscD3RZbN7kusB4lg0fjmD8mXaAUHuLsCtgwyzMcA4lullolCaF/W
emf4QIUPhtd1PyJYQV+1x36J1p9g0A5IzgaXWNkZJxDeMY8EQHFo9g5Iuky6NL7SOKR1xqxfxkmG
ZSyiHyNH3xXH/Ee/eAvIT7h5CABAHBExvHDzMm7LB1/NDi+1ZaVYmjLZ1Wlj2XJlDsPfnph3lSFR
t/eoXDOwlZuAupknyS5vcOjmHLAOlT+9RgUPwUTyKAHaD3mlP+/bchq79rnzZXQBo/FDGsDMvt6f
OyKhvTGwR+wrtBBURPU91uQNtEVYBm3T5CFmMbCVBDxd0t6gks55y/dn3kGRUfBcn2Gw/wXcC0xe
bHK0D+lJo30qtE36k4QIwtPelaL5MtwPVEixNYy26YRuhV9T36FFQq3rbKPrcYZQB/hIVimLRNEN
ZoNQ63B86RtrEl7vyc9+kDZ3lsuD5bAD6E9CIBkYKm1BqPdzZvR7SEV8go/xyLGKXvwxC8txlyon
j5OHEo3okEQ8cXppwBH49+xKtPYv/f6gRPvchGC1l7hDS8lD4I5Z2hX+rpHrwQwJhTYXc/i8TZqW
3qqLTcFm07P3IpyZHhb0PkmLFj1LsY5ZUF4gSlDc+1Ad9vvUsL5EnvURJtDPSRBdEde/NWBC4H66
9cihwOS2UT1guHnGKrsHpXNQmVGR4ILMu/42huoLWl70dsiJFoERfjHJGTzhNubIPmRAvdqTDAP1
NkB+yCfTrzfEWUw+Q6TG2Y33Gx50LvEzLHPuEJr13SU+bMtJQ4FNXVPvy7hd7iReGQbQnl0AK393
tgRrtp45+Qs1pkdPvo7fI3NKlH9ugvVDQ/khfYImNaQPhqUBDPIQVu8uaO5LfdpMYEqXJe6OKMAN
RV1NfBBokuwp8ME0yBeSDI9wvHc01qv6roCfAt2W63FvAJEGhCFrBVu2MI39CLvksCfTbUt6eLnL
aL82sv9lUnSj/eAe59b8WQMYQbAbWYlA+5OHYeMaragoHWSqEZG/oIn9E7t/C8efaML5FNvu5xyY
i5fiGB1wApQtpz9bfiVjhKcioqtbq75s0faHquFl7j1571gnsET0Ot9CEh0mNd0mHyS5mJEejyDH
gXdK88Rrf7JhBTjRq+/jrE9pvGHde9I9oi6r/IEp6jk224clukacZC8pvYyw8RZilwObfJV3e/YC
x/AQNZB1gYy2Xg9Cm3E4hy+xzF4ix36kcONcpisd6ZyDMys1+9GQ9QTcv8CGdzXDeJNgVwo6cJo3
/lpmRpwFT88eT07dCDKWmvgQhW0Zz/Exbtqfmf/u9r3aMb0ZJ78hWlb4cfYeYk+BHGCky96aLfuF
7vNbYlBDQthURH6j/i2Dj6JjaEpYWlKPYzYAfLmg/CXN087oZWrlR0cMeFyb7+n8BLbF5AtPXqJ+
L3m7w67ysa1G2w8qdxDgF8ybzJzvv6rn47MMl9IglOhDhypHoBI5Je4xiturtPqp3+nXSYtjb20R
GRCHDSo0aSoegVeY2INAnAdZRGDOqAsO7yYOx1jVjtFn4fkfgdJHYPIIAg3Rz8EgoiRuOwHb3qnh
DbuV3HqpH7eEPFGkF+b42ypFRQZxZWlTJDMppQ6rHdeYvn7V3dTXfuC9tRN0+h5V2T81gsYo3uEj
7LjvSkio2vSOcjysQ0UJQVMIUcwN36MsQr+nop/rmF3R/9JiaB3wv3C947D1hhZnAFAjfewioRyW
AjQCMZgitHZxPz0kdK3Guf2VRe6ZNw6KQI+xjyZPUQqWVpq3Dky4AtH8+dFM3VRE2ViP+pi1GN5H
jKNUvfaCDaVvhxySLpzZFLbvPREi6HnJgiNc3CKN6Jd0X23Ro7ZbrEj395zY9E2L8JCx9q2RN2Nh
v3uHbqJb3pg4zkWUlPuWPa3UfjAj7xo3Eh29RAkqIIO8o634gHrB0UZheiZt8zTEpmZ9N+WhCaPX
F4m9JS4T8dcKHLTM13F4GhzpToFFPwXFBWCW510Bux884HHgkFA0ZIsOYMccJeD6pPiYuBefmAHv
EM8SgzIB9JmaA9b+9cyC5dYx79GtUACwcIEhluMttuS1E7QGQg7zowkRC5rBUlMc+IIvrhoQNJ6Y
u+4DbIcpg6UFFFRgzxT0Nga4eFrvLuGPs0q+ZKMxR4Epoo3tnrt1XnBIZCtim/sD75scqYgjXWHC
eV77AxGQ5zsu2XCkj7Gf+DVgEqHuDm0cLIuo7QEePMTpTSu0BX1LMcy3N/SOPxMT/CQIX2i0cb3F
ahEvWQ+bKH4AUbjmDiNa7jjwNCl+ys6kpzGUpoDAZwt/BCuZzU+SqbZY7iRD3F9cgtxXM3s/NbHb
m9c9qrRhedZMomiW6C1k6Q1L35MJepJjD5dDspG32JDHNbAfdIYEI2aoVZ7MatLBMIg41kWxfwdv
q/IgaEOAeNDHxXrEcVlTjUwBaBiQ1tNw67wUkAbzEfqmoPxkW+m9a89kAPvfDDArlYXchOMu8pFp
byXFzgUCTbT8FZqlKZyOy17w6ARWveppgIT0ILCJjORgkUq+J9cho+LBY93yNnXDqcn6qm31cuFQ
PEukXc9AvzyLAFZn4j1P5gCA58BKHsjL5DdInILFgKxmf4/9LAuekDFvd32cJcoGrm2RVuNgrwFQ
JzAe9EIjjBzCvfatKdFuNTBql++4GmafL2hsLNdgF7ApTORLUbBoucBby6plbb6yMAY1SJAzGTzY
vPNc7jrwj762D6IDAEvgkgBSReBTxX8h7iuLNVGYJCPzNV4GzAsWcWIyFkzrNe/usaQ5w1RisUfD
JdN7XFNJnldOpxKPRmaDYvAbo+SAuNRwpLTBdLdHR6ypCRgvCkHAzJgS0JxlCAhgVxjYo0MUHTcX
n3XLgR+MoM7DhkBHgbwx+pt5cetvEVgH2AJInUBON0iDm1rDFNyzZ8ssnCtBQfXL0V0XCaGSy/nB
9vopceLgQ4rNrTOuUgR4hPoVIQyJM7j/vTswRwMGugKd6K+kif6MiT/VljfYfCdN+ouR3qvO5qNH
5FyGK3taPPYcdOShSQ2O6gzZzvBuq2LKQS/o1sLHdkRggvsnycNfHULSZdqbayfYbfebeqD6fooG
YwlnGVl7KUjBBnKa6FuD3O9uEvxixD5B4z1wYLMIzSzPXARvKxEQBzbyfSJga8bEOy8mCTCNxW3B
PHJrAnQmRNadF6siBrM2ewG2exmNVyQH3SwfYmbQY4F0yQyGSjiYIqTBXICAVCXI1/MKfs3q7Dfx
6Hu8Q5GKe+wEAZplP0BQPTZmPDYJ5g7S3fPpGpE5hr1+JANtlvijqsAUAAJdgVqZrNjpSTVXjhz3
otUvTUJaNTiU7yPTc8axb0Byv2GzpOe251Ed+/NT4Bb/2PV+AaQevYUAim3b+R//00zvlbXTvW4Q
csaJgokQs06JrW7i8+fN2HLkzUMa/zt757HkKrat63e5fSrwpnE7GCEhpbcrO0TmyrXw3vP094Os
2lm7Yp974vRPIwlAJiUEzDnG+P9vBPLScALuO3srWRxZ4VLvuGcGQ5QMB7QT3SlV5CbA93pNQkY7
VA36iroUY5fUjGzrSV0F6rZQoohCWz9GVbCUM6tKZGHKM5F2gR06qkuy+KSTG1St43EqisXHb1MH
yqiy2NamnkmNuZzymgEs1+PTUN0VEvUxDx/VGXcHocj+32MJv3mthq5eVlbukpPHrLD93/3D7Guk
xCt+9n/bxyzUndNaPnYaP+JYNBX+ECN0p3Y1HTkm70MaWg5KXf5zEZeErVRW8FwUZTBrGrmuAp87
0kJWDTMxMrvpkjIwkVfAd2D8KWXt0iQiD3Sqdh6povpceXXQJ5QP4xoDipQMqiOhrA/2xcBV402y
+P69S9bMgFkubnl5IKX2/UC9KH++at+XLmgmlp5b+/cDU0UBQ2mYzFGlO5EB7HxCySr4XqAtQ9y1
bydJ7zWtXG1OLFRkndXbhTwIvjEIQdlFvdtHcuaaRfNg5GFxVWHaRo/DaDqRwG6K8FwYpXgy1cTO
xXGFmyBJrjgWitv2VPQH3MZxdqqklOnD0CH8JVhJLUHgxpMJPiPBXVEy8E/LIN7nYXud1MyRUsZS
GwE02uNpSi5GGq12sZLk1eUs9OJR/7XK6B3qcjwRE2iXYUHS3puFV5OVEuYHOUKyUjC7JQuJO0k1
HycuQ1cSyCouSfG0pN3kq8tkG5yU51RVfiYyA8sMGOiQLemjFOb1RagzEvRG7HGPDpZo3gaBKCHO
nGSvCodb8C/dGUaIJ1VLe6iRj69mEzLeKOmxJzXk1EYUrIqFJngeIEiMAzKYQZyxCIpH8HVU1sPx
RyMUT+LcyR6u2Eqv0AEXd8SJCiLn2jjl4UC41BoON0mFehBV5oFFxSROjj6IffPbWpDQ1oVIM6Pc
GUrwYm1ZfzZyddOJ15EqHxs0Aa2y+LlB3rPQnjOpH+2sVX4Vgv6waVdBqJ3zfMmx82LFFNQQMWN6
BRL6KWusxdY09JPmSUdXR/Ek0fBEzo/dYgRp9jjKJfkWZboJB/UefsNpstJrMVlQ+FfPJOOJ98tl
JpQsnxaVO+5arQ5qq7e4sG63f1ubEqWSAu+5Di4tTtJPesrZIxl8CnHLa9iIXhEiNhLE4kFTjRdV
oIIzkpTFMvJaDtxZq7X9xKb22vMNNUTwNmwOdMJy9wMFKlk1+aGFKzWANyBRaSCk7V62b+eopBuu
Ml1fkQL178YY3Vqoc7RK41PG3IaYT/TjdRqZRG6qXYja44b9q1Yuj7zOSz+sxacGv8Uor0SJyfDZ
TT3TK+JcMuCMlfKpFlXh3PWPcjqH2KThBRIDnuQm8RO59bg3Mso3RWtPSfErU1VoI81YueVip0nV
YvdEyEBUgRCrXW1FWh5r2fqJ5RI2RE0OShomjDtL198Ii46ybmqY9/Ua0X3cknHwNcwAtikggVYy
czw2caLflmQxKw14n0gtgwY6pVe0/eCUK1+hpLK3HToKRcp7A1RqVIS366IiSkWFj+530F4FfXKj
XsfFmPpUKdUrmRJcOvaCA/lKINQl4Rs2V60OQWb7PVqkm4c2bi2Uvt2VtJgvWA7fuVcqblkpP8aq
NYll+c5Ni8xwXH4i3KhtIfcipMB+P+U4e8L2UVczEgiLzsRGuYlKvC3T1LQH8jWZneCdlkjWHXWj
EoO8Tz+W0qQW0t0levfbyEiErthal6LCI6wJk5NYOAwzChEiv6KrzJFdxsrbWpv8PJaJJNi6rFZz
Hw7K51SgCepCcq5Vh0u3L3NbZWV7KEmMxs6y7lPGD16Z6rOecJFCXOFyrJ5bQ7qxlnE6oG+d8KMK
ft48E2RZjkLt3olyFWXX1KYnK4ywBxNSFoX2SEUdLXFE8teaDCI3RSDb2HiQR9AUdyNT5yRxmx/i
sKJggp/AecJPYrZnzaheREG7Ro6Uu6QR0nh96cbmJKvTTS9Fh6TX+c9ApFAADkjINek46vFjGmN7
NfV2m6ZSvDMFZKvRwtxYaLhxIkOHyDYjuvWXTicxIg+E70ey2a9CjDUuBPmzoJ6TLm2rvzVMwTqt
VBhLMzeszfvG0nF0U7nhtCmV4ZdcrXd1c2vIKKNU0oBzyLm4PZBiG6PEGr5uJ3wbrx4qQ09Qo5Oi
CuiFKpITg3qXZYYrLOl7N0ZHS68OfLTVHXRycdYk3i4hmRgmC7KrLfNTXNWtg+7tvsjySz1+YABp
bXPsT2h2TkuDX1vfmGyqRPFQM9FhDc6qDZGHVie3G8NyMVYfM0ST5KnudEO/VfL+rhwE8Fd4qHPl
Zv+/S58jusuyeDOmHlqjuo87sbJlVAnSypRbFRPOTh1DAhMkZkTZchjU/MmIZ4uqa9ShJlh+CVbv
V6aML5Scij1rJNk0ufHS4b5DK2iPIuYssy2vrDK816XMVZap9Qv13SKPa+ua9rPmvoUKKeja5ilt
Ur+D1aCVwrVijQEgp1dcRreI3Ej2kyiK+pg7mKq8d/kSCIvx1pvmbzP/EKswQz6uP5ZoH7o0dcXS
kCADUXVvxSM314mkMBnWWTyuU/tGGpdg0YSIYPZ+yY1WKJv3NCruEVPctJbm5LW6HvsxzN2xMFaP
OcglFqMA3OojOPWXuuKYIZm1mVuekgVTscVngSnb2JvsqkZKUVOGsQXSp8zJPaqvQarpHuXAd3B3
hTfk9VM6zsGY3Ita/1OMmOPIaKqnzRoxXhho/bwfb0QGAymmZKMup7oiTSyt5CUxoxVOI1FtbwXC
+IWaGFYbvxWR7y+VfGUmibeI6muzilv1KjxXYe+WqBMGfGlEidRSRM0xmvpHOowvXdYj4kuSGyWG
PdWnyd3Ul5+mSQYpU4dXM2+8ru8+mgXgV1M+lznTgiF5avTxh2pkmT2W8x1zjfJA/GgwACDPzKfs
Pe6Vg0V1wiZdag9l+6Hxe4bmLHMxYErHW2vmUoaY+yECRnaXVuKlnl1ZBIJBrU+5yUMQZow05Qax
WR2NS6lS3I0cYNfDPHvllHAmaG1DnbJ+JaGP6TgRKXj11CWl7L1vUASEDBSUxfC29M2VWFAvVjkw
yAlSTISoUSc5+tEJ+kFcmnPZM/NRTUZKJCRnMq+3moCuzohP6ay+T2OGI2V5NBfpnaQZNpRp9AXU
t4yXJS2yVcCj+KC6XgcSUNROIfdAMFX9URWN0xiP3H026MCkLBfNoNJmtjjNddlYuJUOx8jotZtu
yAhAZeFn1fAumvBcctcUu2aw9YJ5i9aqL0gDAATocGV0aTnFpIz36b7Rf8o6+Sms+61tCdI2NN+U
Y8hEpeGWuZaBlPU/BZVP0QkS7pDIWYXJXa2C06f0dIQ8jtxqFrIO6ZTxuqMQNFLylMnlcIiqTCOw
uhWzNDkPVEqUYiubrVRkQDrgOnq0Ev1VjKkLROF8tUAD6sXxrHdm5klNdw4HDLNpWf9aGtC1srze
lenqG0lW2B1ejIpwiKwCpZDeRAWrpKiajHcYvCsUGc015hSbQJd6AG6OJbJdlQq/I1WR7sSkQWyq
B5NfCdpLsybTqekKsnQS9UkjeWnk9WZgEukDNRLB4WR3TIHQKCzGK8KbY7u2lsN0Cz8G1kS7Uqhx
D5sfGHZCPlwvJFfHAUbgLOpvM+kKb624r/DjqodSiO8bpNMe1LTQxr2gV9FNFXev8pqCM5mV1RUQ
JnUWun7TiHwJIgJHfwgsvBEB1RsMousnxaBz3RFVVJ12LYWjgfR9fuJUaBlMbmVtghWXV3eCkT5N
Yl6St2aoTUoGMmTFXjrjy0Ae1rhM1iRmzXxzblGnEu1QuJD36bqcS4VrxV6ajEkerCmUCNZwmNKy
OdbRaQVKYkcEhGKjUJ6H8sV8UZ3IE+i31oIwpNKSq5y8lU/NWcQql91rtfJRR1l6EbWTlWEPz+q7
QVrPcxwpJ0pmvbjyk/QFMxsGrCIdM1uLzPWk1iuuEVEDpZGilSKbV2/ujiaGAmPNTz1poUku7/tq
ujSjrDvU8J/7ripcRXu16p96b3Su0EF1FOXkvkjW+1IhTddSs1y6aLoPszuzAulMTsQQSItVZO/1
IZ8O+Sr8bteVklIy6dyWZ8up5PGkacNv2QIngr3bV1PxSRXe8kz/JUIlmkq5PCslyhllTC4relfP
imSN6bviJVN5DQfqWdU4rUvcdwLJtnTt3MLMy4Ogx/phwOwwdf31KM2iqy4yycG+P8BxSTzy0aYt
Z0BUVgVU1bCU+L0ZQ/jVmNukp25Ytnpg7Cx5CJPC8vVZNY9Vafjm/Ex6hhyhLhiI2cePUqYsU9Th
wzQbr5I8P5OOeBpKmQGusVpfKPTrucQm3i2fAI9e9HxgSoOGnfhKT5xiCAGQCSdodIOfmcNkS1Ok
uYyhnKZ5d5vqamzHVVu6RjYeeiC0jUWuPjLT9xXrnzwUr1OO/Ckc3gD6HUBeUZevw4YJ1XRFQfxq
wVfhik2k31GbNZTyl17i3M9Cqh7DAPlkIvxEzXvsVuPGTJDgF+soOQtD9lFf5Rv860y0SHVqyiHG
6DBOcgZhRvqYFhxOWS65RZQeGfsiv5KeBkstHMrEiE/yojwoQmybeXGbanHM7Gy8s0r5YTQ+u7SA
CWPGEEtIYffDK9jLsG4LCHBgEHr+ViRLtmXkuR+G60URB8Jcueugc6kB5e5jluheb8HsxVCP1VbC
rmp6E4FYO3vQ4J6SZLDjQkGLrraKC4EY9Tt2mqH83ZQZ1q8hgnWT6B84r2o7K1LdGxPpHqNyf5qn
klvzor8OHybWwmPWUE0ixTgYEvyOJSfd0xNylZsVgJA2m55MrbmKZT3xTRON9lourtY8JSFeKatY
H3S87UHC9cuEL8eoLWOgHGbgG20+yB4qGR/IGZW18igp/eRQ33pYo1DmYr3RWjLrUpi866acnEZ5
vOkEjer8PIxuPmNWjJN5cVdcalY5GveCBm5MFy+poEyAezhzu6p0BhCGGMlV5Ir5kWJO6FXLNB41
4SjjIr7LIj4ZLkkUeiM13Kj2FHH+3NXH/yvUflzqX//3//xbs4m/+r98ya3h6u+HCkH6nw0b/l2o
vVQF/JX/8Jo/JdqSqP7BQLhpoEXey9h6JvzZaUGSJB4yLFOBPKmCmv1WaGv0p1VU4L0bvle15G+F
tirSZgjSvSii8BdhIMv/E4X2xp/+pilroilqSF8VS0MMyP9RNr7+3/j50iqTRLUa9HPNa8w4v6lK
hEM5g7m5FQv7b0fmT7H/37s67F0b/n//7R9U4iZSxHqe+G/h1fJ7Hm39uUKbgrHjTittRBDaS5Wd
oyuYNI8JRe3X2kt+Ifw+qYeCyIPIx4kv07N0mV3jhKh1QxBQufN6HHv/Df5Xghryz0MDepzfTVYU
1dL48f6B/12kDuwC5egroxMZYZu1I/3KAskj6VdVALM7RjFGx15G01A+Gt06n4RiGUmZNFob9NLU
BvsaTpoed1yrujEKemCJpMjkAQvUvhilFcmfKqK7KOcAyMgcKJsKuEgpQu37ypDhFspW7TapZblZ
0iUO8hnA52ZBjCE0ZbAvzC4mbsMcmXoq1Edbyc0ySHajC8ZaUvHb9rjbcLbNWhxJADXTYfd76Fqy
OpVUJ47SCk3wvRiiqg2Qe+iHaK2ugW82wb4o2lDyAe4ev3e1UkJhbzVwZnGQLHfHDIu5CMzAqInk
hqHOKHEY0Zf5RzMm+VhiTdxdJ6owQjnQ9+W+Q9yy/6s6JlBWpMWZzDbkDjceqs1uQz0as+jmvtnX
rG1t3+xazHSSfNIw+eL8jPHX7H6bfQHksEEBKNQuQGWGp802hAMKz02pkur63q7I5Xr5HL40eXPs
G1HeJmz4cFpmnGQNrsSkDw/7rn4VRAIQWdG90Ex+mGLTUdfJfptj2oAoZmvftS++N6UmfdUmhklh
S8p/m3ZAO8yA7rdvvv8qlEkuRgcF+/tb7mvhqGzJp+0giGZWH4o1ffj+hnImNH9+baOfNgGnMnzW
sdB5uwnKnGtO0u8vu69JKswVLgei66ELmJ91wb6WNNXoj+p6gk4RQVrUnvfH8iSMTh2GwxFgGr8a
APt5q+LEsOV4b7mPDuZQPX9tUmksg8WXtzNB00ycVdvafnbIJEOOE9bwff++i1+cwo3FOR9ZGYeo
2Yo2Dbzp1ZHiXqAiMW4cFsFADNFotqr1GRichqycgoMhgBvLalQujZeslLtmK5mDRGrnYFKpVFbl
ejS2z7CftuP2mb/W1uGu0HAY/u18rYGr/gnP7qoKtVTYXu2fpto/0r8W2lbowg3Mx9z2hVuVOqko
2I4LJ01ocqso8A8H++a+mLcHvjf/8RTEb5nddovgqhWmNXHhDMVpjz0B7o/h6xYFWYtTd3903db+
sVmGRMdoLhGSpSOK4ZyQSaFqR8C3vaFOgtSr8+H1++33tZ5M7HHIx69ngRfjqpuX1GlVjhcm/SZY
tsW+tu8jt8Dtu2wTMoljvNFOeeIqDZGtNVbufT38t2f24i9hFAro59yzsoVQel+DAFq3r/vqguiK
hOX2+L5oTO0d7dcE8Uxgavv9wP7q5nvn97vtzxHMAld3aabufuSzfx1+XYW4gcjmfogbQlzG2ZVE
EaiVSNtuURRireOELHDav5oRcX7s33dfyMqYoa4RcaVsX1zVkVHa8bLd9b4ej2XTS1rlpVrw3Oqp
cgkXDKrbm3w9d3/Wvl1JlE+/N/e1fd/X2/3tNaUwFP4y5Wd8BkS1onCA3M5F9p/e5nufPCnmSh6i
/0RkiTXF6plrcpqak7Zhto33fSvddonb+Yr2S6fewuZEL41gX/te/HNfsVVy8Z8lvsDRKASB4uH+
nHKNfy/bl/+Pr91f9v1Itb/ue3tf++e/+vePBPAvFi0OwyKPTivKv6Hm1B5yrTZQoO4Yc50fwUK/
qiGAcFLJuE23BUEkFydhs5ELOMwp0hAJNLjys7USFgfkAR6hfgGEuZlZ94WpifdKSvD9VY/ei9Lb
QqQW9VWZ/n4APMavLqlhdW7/R6zha5VdOjsp6t2gnPoCEOQkD9S+QVEM28m9L+RtQP7e/Nu+bdRr
kZdxv8q30x4OBUZhDnI5dZI7LI1Mdn1FaNcUB9lST2Y+VIes7d84HONJkAgh9Dj3STfPGGMCik0j
9/TxQb1Rsyz7+p/jVqM29iuoUavMnbPCwLhuVV6icXhaHHKL1hgg4ygIyz0InHAbL8eio+K+r+4V
932BmUVDUxXhoF6qwzwt4bEef+4HSANLXRF418R6OMi3I7IfJX1zqoI2xoS2pn7UdZpXTNrvIVWa
zSFlE/a+N10cHeh5RBujbgE85w7kqgI1eopTLt5um2HN2/TEMga8vmMd3ifVuAkK2bedDvQyy4/t
nPKBO2G1TpN8mSSGEKRgnctk6U6XrOeeue6yRIR407lqpYwpUoEaE89isykCJNTlX4tVHW4sTc+O
Y78cKZ+b17UJ+VVeH6l6jwcK78E4YU+SmOBUEr4uykvgOUrjLlXb2pF7oDo0iimCfbHdbAOrmP/c
/HogQbCW5SUNRFK0A/vi6wzYVxM9YxKcTaOToEQl2hCujdiQHRF9sosR5TIhh3AMGUZHj/oNEHd0
01PDtqGFMF+Wmbfqg3Gjrzn9jESEKcjNpN/dLBYe1g+G5W0h7aP01iVi3yTol/xVh+tWqZ+kDW5L
EIRBZpKD39eatJjJqmP9iskf41TeJsAZZYHgb9uWyM0Ozt62O8P3+PWYya1j1Nrc/961P+PrPYoB
poDdIZ1DgVppTreNLc22yHNT2Vg9rEJdhCKRjL2LTYQZkThZgOT3p9YZc4z9SfvavI1c+9r3A/vz
vl6yzslnvhG29n1G01i+2aoHvUaVaG4LcS1xlu/bnOwStYOycDFa98G+zxAo2OJ3u4yLpJ32XfuD
cTQNmx+7Dyohi8gg8/HygQYIhil67RSap3LQbudQVw+cKQzpcnzKQcj6E21kROdrX9/+isyopSDF
zHzfpRWS4IrgY+x+e9X3A9+b003NDBfULnSimYSkZwouJ4CE9siXzPE69yMqNspZsjyKXtNL+Quz
5hVi84rR0Yd8+phfE3bcgxy2SIVRurmnuhbP4FA8VuTwDFILeNTS3nfTpU0Q8VE4ARsQLOPzIL+P
WFXjzCe1lclenD2r6Y2U+hv2VjgDejBSv5e5ZnxDOptjZyO8tMoLOM5mvsCqR3geWiiMz71wMi0Y
7HeRSC3RjZJTVpyypSKHcgB+Roe0oLyYDnxaaGL9zxXVuVf8Ju/X9v4AzVZ42zQHfP+H3jhRT3PE
5QagZpG9yFDfUjty4yfaijUf1KvVFC/D4xB7cUE10EGpSUFCRoZ52Cggim+IB704gViLkgO4h0a9
MQs7fWrTW7SZ+RXNfuyLFtTvpp1ez9SHbcDPzhrQxsBJ35ZL54IQOVBtQ1ThVa5AScSmfAyY0J8d
hACf0l3pTafsVXTr58Y13fmIeSW+UY7jkXq8ndwano7C85ags7WR2LjFlXSsPxICyx6qKSJGj7pK
nhxCrEaTrV9Q/tfDQWKG3bsV9Xj3o7OVm/IEQvtRpxeMl90J19Gv5RNgyu/q0lzgMWpO6xWvOCuh
qxhPfelq1/Jj96q6v/rjej4Nb+GJT0UvBh9zxh3XnBZUt4EyHw2/XuxFBULvVRVDlgtiS/HLwtOb
1z49JvE96ETQWrS2oAtQeLA2jWEBsZsqi+HoDyuard4RP9XqLiZt+wNoEVZmHef1gnEANpEzDUfK
8wpSWsNOSQ7MwWYS6xwQfrWEwLV9a88X487ia5Un3QFWOQcmEmcvOUmTK4QvynqsIn+FlDzaOCSN
J5xG4SU+WneyC9fvML/1lkMN/xKlOHfdzDpGiUshbXnIM1e3QL4fewuO5SntYAHd06enfEeJKq6H
HxieU/muzOC2XE8H8WctePXqoeQUGSGQsKMz+jA+abYzThTaqJPjTTiHTIUnR7mRLDt7bhbnrD2O
gi2cpUPtVi/aZ8w4SLEWlbJ1Ce8jKK8/xtJZQid/wxYpKNuDKkijIy10Hq36IqtH8cLc6y5/k35B
xyYzIX7QHCEPxncQtmlzkSqH2Y9P947asSI4byD8IO07AGETiUjZll9Kv6cJFM7TZ/1jvCtuzdfm
NNMID/INbLwLl78wnmDyTg8AuYrQHj4jp/21+SMlr9Qd5BuzdMirA+5SPiFvD8WoRwh/pQTKXYlM
Dg1BAVnRTn6JV9O78DO/Vb3KIUh7lF+jz+wR8hcivAHZtN074XX20rzgH7gjO4AxyBvOGqXu6+qI
SXd9zU/q9fNyrz0IR+U2/UXi14goW9ok4H9T7dSD+VB5DVAgxCdPsHnv5KN6Fk90Umqf5dgFksxo
derc2VY94VUEfXoAn2YP7vCYoPyubMkhKkgX4G5uI20paJRPnPR4mt+KE+BIOLSpjpveFi/Ikv3o
RZUCSBsPVejy1SuvgC9tIxfzJxuD38E8lnfWj8y1nklzu+sxe6NViSfUTmLeKJgvMHc43DTdCKmd
Qz8DZLV2deFyA+p1rRyBeGgvnIcXrLGSTeorwDHAlS9j9rxOY8ziB9pK3P0Mj9GFyPNYHlcuVNjM
5m1/FE/0hBnbgwqDnDug4oh4C9zmgWN66s8YczMX1V/JmRod0SpEpKjpbcVlfWu9NviyZ+ACDmQZ
OCYKZz7tDK4N4HoOFqLOpwo7+JEHYclPf0xXVftE7JWizeUdrYP2IoFi4tzDZngx3ejUXGiMEOjP
Kp/ZB45wnDPnBimwcaZ9Z31UGFMcvCaGE5GOpNCRer+Wm+xivau32VN0FfnxR4m55nrOiwmj9F/j
olk2JHz2IVLhtlHAFTqSPApE1Wj9WAmv6UGC7HKLcMJNXIfyBJPlNCkIajaki2xSyYDQsmmtJzoG
UfFzFTJgARUoEmjbWrQFJPvapGGlO36tAlIQvTQfz5lKS65ke06+Rzf/9asVildO08mb6FBL3WrQ
HSBg3dk06N1QGgRUsTUEw78WaSsOgaDkiB+2tf2Brqvf0DWjZWuo91pTS7eydT3EdAc7dWSuzAlK
0bqq3Cn3VUAZKz4wnMqGrtL0oouZcE6g8KhHIaCAMAbDtChjKsQKOYh03w4NHjKU3F2gCh/1dlPc
iptU1TJJFe1rfbwFBd/bGMSJPmLxrI/o2Gocyba8qWXFbWFsuth97XufZI2TX7TDbSiOLliGztEX
fmDCEyLdppRqd0klwQ+jm0gXxcBE/kzFv5ROlJw7f9jm0vuizzDlL4J0mLbswvci2qPAf+2TJzq5
xaN4s2fZdvbPvtYCfeWGsAUp+05VpzGDkbSxt8OAdHlwKGuqxz0d3G8pwX2NSmIXJJksHovYwqkl
PQDuCA+mRWqqnscMEQbDRDjUzbkVJajiCvfj4Xluluk0JRONO2bL/04giWY5OEumbxdjMhT4n/o1
KFYyMUrfclen4xHMO2aeA516Zm1QvjbFKQFbx1TJGsNHCFgiuuR52gwR0mPdmg1IKE4E6gBzYEmz
4iuJeYzW7RdvVe2lWGrTG3NI1E665evUjL5EBqosKHwjkcr2y30vvvcBl11OcngpJwl39dgiclaH
anEXtcFi1V0bRD2KEerHcUvE7Sm6jVODQQwHUrKlk9VuS6Z8JY+/k8myPL5pGvRVUaiQwaGiDcql
PxP7xtxZm4+lz8CBT3T6PFQdDX86UyJyYyEW8GJEGF9dC5x9ZyHtv+W++N7E2pbwJQkMRebk+88r
baE9OiiJwKhBt1Qvk2kvi0l6Z2c8fS22HLJWt+yMqEEWFqoidDKh8zdI1Q5z+to2xbn46oH5v8W4
/64Ypyk61bP/mpr0/J+ASV8v+guYpP0hq+SldFlTaaS9Vc/+qsaZyh9Q91Rw1/R8NDVLoVb2JzBJ
sf6gwalKLnDrqElfZGpFfwGT9D94N8UEmGSYsizr+v+kHCfv/+XvFTnV5P8rlAl16oEUncx/9OI1
R72qqiWSjv3a3GEJa2w1K1PPuIDyxQwSpZDhhhLSY+NjnzpTb85UInR03MSfBS3B6BpJyDlJi3KS
jWsAF64kz9NxT60jhCR7QTxGX9MxKGrhqWtRt43CE0lbRFED1lRo8bnCvHAQFzfXcWFK870BXDYa
zKARO6rhTxhHsceU6J2M6iqXGDiN+Dr7jTTkpQ7n19CoxYNikWZFJP82dbfJc6t1kt1O5zVhfmvI
9Rs4ko+9YLDdMKNav09kHYY+yS0TXfsonJbfCSY/1aAZYkSzORhvxgj6jFiQ+yzGFpGJRSST3w9L
/YbhUoa5p9JalTaUmRbigFXjmXkF9qZVxbylA2OkNM6cAGqKC1Pxt4F+Cf+XftO0FqIwzHcwWdEt
zjmAoSy9b8Xn3PpUNOsRPOdVmlhPwBSRam48tpy0BJUM8T4JmU9FmxMm2RZ0Vy2EFMIf1iyvLWoi
oQHIgNoLplPFq0ATinJBH5ghHqGft+rOVgAQIyYmKlUS4DCt1jTx+zXcpLl8flmhrtRy2j/R8voV
MAyS0fK8GN1vHN31pQZulTd8bUA8QiCT39QqNbnFxgUSCnsg6RWoylI8RpjWoqOyRMlNIfaf9YQk
Mp6x/MZJaD0v6iI9L6t0Aurpys3Gv5sKetlNYeplK/RDREzS0UxhLBsoZazp0JixejMuLX2UE5S+
Sjv0h8y6XYBlkFxkIrsqpAbq8qleOFIWXglHjyU+ihqdaaEpSw4iGLudTenUzgKvG3O/slyV6Qgn
jfQ2hMCr9w6qAJSetaSk7eFWS0vm1jrNOm3u+PlN3FiIheCMpvkvbbIep1jyp6j6XE3hIya9eEDq
MnliSHCDNTiFwhRgElxKjbDULC/tlj+UpbKixZMZmFuUtnaaW/C10GFm9/AnFIqjRDlCUeCXExHm
TCp0qyWGoIgQc2zRilV68VCvKbwnafmYZ3nC5wjFD7XmJdIpFwDmGQNtxoZRymn/VZTdK7FtMQ8u
/uZN+UteWYgWGcIW9oevuuI2uVARGRdTqh33gXfOfySt9UMVC6BK5A7IjKlF/zMzTZ+KIy6alp46
5K8Mt2hnlDZIWD1Zy3/v9MD9lE266MLthbJQXH3mRvHS0t+cVq4eFYrOmxsNOGxlECeEhP/bnGZf
hEKOLHed/L2mupcZ4XyuCirlgmjPEKAWpzEOnmykp5ZVG66yHRgBchP58ydgFse0nXNHzLTOQx25
gsdJgcYWEV2YSgKwis7B50rs7tpBz/w11a9NnXrzPpdrwI3r2LlgG98adO5m9hoTGRH/gMKn2qcA
u5fVxMv7fD31FbFRhAQIPuNNnEJcq2XasI31Rj9DLoxTFetLJ1RHzEy0/KGJnQM9ZQhgcMOSYD7Y
NFtgqkdMPWFefn3ORHuA/TQdxooSZCkS9SvURMNmFjD8xe9m3A2Hjift04d2IzROCRD/T6DwcyBv
i3BVbHO6z6a+J4khKkgDnV1MoBgkkSODQ6tj3qjS4jTnitPNxgIoiuIAkFFATWG3bLVzpAe4IAxB
hndZvk8F8EdQ8LcR2l2bXlG605bdxwKz6lBXtCroBoR2o9TcaRJ3GsHgV2qSzGAmTxZZltPlPjfN
iz6seAALgY5JJ3Sg7S39dpRrE/FHnhvrGQy7zsl7MOfWCNY6emzjufRzWjPZIZVW7ggmlqxFItOq
/j++zmO5cWXLol+ECLiEmZKgE0lRolxVTRBSGSS8N4mv75Xqyevojp4oytzSpYAE8uQ5e6998DgF
PNgi/2OThLbzvITmEVFl56EvMCp48I9UfvreiBBDXPsko6pPKoJHl/wFREd8iPv8Oa+77nGxzPoO
Eh1udte9K3wjt7Ltf37/LpG9ppika+QMHwgMratt9e7jKlJ464WhZWy5dRxH2G8VQaL3PPZklISm
Edm55V6s1v47TJJZPiSQPLjMrpuC6BrWT1vWj6iAtfnCQeI6dz1q6dD54NKSzkTtqZCvXPB7IvHK
h+soU4eUMMY6Xdg0DbsmkgIvthJ7487QkBK0GoGymwP2VZfD9cCqW2LiJ12DBlFBwxPxL1mC2qfJ
wu9JLwMj1a918pTILzdexblu3WKvusbayWV8QnsZ8MpvU5YdaCPBMwV5JvlqYo6s7pLPx9wKkGPW
/oMdGt6DJ9NL54bBwe9Qt1ZL/tEPrnkRcS2QV1YOQglNBFp73HzY9SKjNtxdXHC8x+XX7+w+e/cU
6tLM6bENixjFrUVyHDbR4AEQ1IcnyooELqzlZCMMu7yZveOiAiAFNQCUZQqHF/hZblz0N7jyNxnW
9Wkkze+QDwzvco4lpFZyHC+LPxVJxcz8uactrKU5dccTiAhaMBZ+Ayoy3hNEyq+BRRizQWPZqhL6
rXyv6PsvuITVzm/GAy8lNEFp/gSdCBzFOL1UTuUdsO7eCRIecLEM2DjCqro2Hb9LzexejCYNUzN8
xdQPrRnU/pDHv3pcfdt0yqEhWttpyvKXyVkfLN+FhbGsI9IWa+AUmg6fBNEW5mw8wM4gCpFoGJgG
QY4utBgPhArEe7PLzsPkGtjYGm+5z05/8oFYZHMdPrszzZNhartzfwYuBCh9wkux+A70I8VdXceO
Ms5iJB0Mr+CbyVkuc7joqvg0xvDuGF55A5iyHcXUwsHw1aVqLiOgK7BCMZZkf7n6pMFEsgvdPU7N
2+r38z7NQWYClwncCRjzxH+0ggsgLnT+Oa5B8mQNxNDZLYMB5P/4wKIKvckLt+hhld6F6nS4G6pZ
MR0bP6a0LCOLTKi3MnGvRcYoL8+6SzxjhGEXWs9m94Ij39hKey4e3ViaEQbV+oxs5EWYdN7TsjNu
EtH41YDpvwl+KaiNTxQRSFDzeDky8D1kGR04UnvrTWP449uEsQlMcFY/kG4yvgG5Yjy0zDadDvTA
qGI2ChTmW2n9WEerOyYzt4czZEnK6tWqsS8aAZruje27CySBzDtmYn0Z0tS6DDoCaDBr+4NEscAZ
vXOIHJSUjIUA1yE9g15j8x2H8pJl6zWuJuOh6e1mO8lw3Y9rzr7f8hGQzZIB66bOZZ6kAMMdXszF
BOkkBuetZX0BxBJqx8CUkDYREJMyVzrtWhyzhGwNklGqw1yn9akgnPd5mbpbmKnnaQ2711VCfmt9
9PU5pLUHuc86ozg3mcpgCGT+W+fYv3j10bpKh7d0gZid0CkpJSuOKqzcrUuCyYPG8sVvy99Zhn3e
McBLrBnGrByDWvLLzqvpJikRGWcTCFh2NOIsdsibGp17qEKcHgp+NBa+LGoEMm30L8OBuhmtdI8N
Tq0JbSgYoFvDHTpi24CZrDmDFLtX1kutGTJ51cfPJJh+DD2xPGbiN28mkOFNObnyj9CNgakJ3rrV
p8OcExHrd29VRsRdSVaT3jmbn32GQ72yjORcisLeVj5mr3iqv/yyg+AJxnPj1WCvq759Y5yKyUd+
ZXN3E8jgU7KTHl1wMKC9G0zAKdSDMQBj0BagLhcgtA+ZN75LbLmnGJ1VJEgDIVHXPHi87XhNdVB8
mLle0/Evo2Idz+JTPDHWhNZAQTx5rA6uq2FoPTc6uVPcfajY6i5uknCUGw1wlt8I+pJMFOLzIhvS
3bkLVyxZJW6YcPSDH5LhV1rQzVEKXqITdJe87unhM+A85LDrHusw++S7wD5pvYDYxlp8TojrcR5N
/S4N5+TAuW+3woD/MXA2bNfkniz43Napqo51KXt+CLM/WRDxCMIk03jw1VNRaSIqNu9tuMoSTyQJ
fIX0rYMohn+LjirLc5TIjs/AsIPhWToUh2bsRC6PPyYIB+SrHPbgoljGpNHhioifpiJ+HqUQPDnG
v6pBne8ZjNHqU5KBEKzKHDH+UK8YswZG24NBaCqhMriZmmMT98bVNtQlY/vsedkzOIxJIwykwjLK
ypdpCXaRKwq3wbhSfd2SXHIyspmEdUF/YpNAGTjW6akS4kvOq7XvM8/fmCENnDHpoZ9NpHeisamv
C1Ej6Ti8zmGTHyl/g90yNSGn4OTStE0QDbZd851XHokkRG/Pd/Zb55+I/fHQ2mYHRKPKbrxuqDca
q793Gdp0JSW8v4y5EW/JgXkt1PXKIXeU8JRpa1BhROBAH5cyGB/jn7Qg5k0e9t2xpImxYTbfbiqd
kTMo/xn64XBclgrE7cRACYu0sXVRTV7s4roKxibsTITyjIDIYun/UKTqlp1fvFWxecMxw1oEOyTX
duT+5AeXGasMuWtZk/GzCdj5Ncp5ktpRkfpoa9C71qTeTTzqOBQe5pL++wq4ccxXLnLsb4wsH3HU
sDAx6qSVCe6yGf6SAdKeJxvqCazQz45IaijsEx3najAhuS8DXkGiC60p25KzhfCXzvtzDuXKkjbg
yiZNqPrw0FiIMLG3J/NuUpMkD05scL46R8ydThQ003JE38yoSJVPqZyCXYO3e295AT3ZNfhNwhNp
cEgYMfPY51jgDBpaWDB+PN/catjN/hpC0gDSNtX5q1HehTPKF3J10mvrWk+mkawPzVTfja4mdyxM
em8DheO6lNOlzCj0pOtfaumFNwlCENrbPiwxcqvBdc+G/8esB3W2cwRGfgbVCqQYPI6XeewdyP38
FeEju9ErklNpFOkpsGeO3XZyRuQGYap34lc3wP5ApuluWZtf+OFZQUgvOl+SfYrMAC71Iu3HfmIE
buEtebRrk+6w2ZX7UOQQTvWO64Mi5o1ZMrRUTLaKZAQk0LN658w8JkEKA8Lrt9IjiqLpsBFWrg2b
IhjOWepEVm1RIAb9qwrVtEsGMhY8+AaQHIgftU2R7qocIvHgFMceRlXGCOMXW7WNJ7tSdKbnCLvl
eJLQ2DJOgSfL9d4SWWGRUUyiPTJKo8407AfvjaSyZampXNqiIEaW0VLe+942zOW71xWUNQXPk831
3rMFbJqvmbzI52UleXWdpj/WMr3KenQPWS6OztyKnUrdv60Z/hXFYh9Kq/yNZKc7yXUg2jLzrqD0
gap6jLlaIqzeHfeEgil8s8PqM0ePcVzJ99ksFu73YKSl4rWYcBzsu2VfnUcLh9GkwXHS6l+4Ej9g
DM+nOmVoA+ARaSnySipE8LrI6R9bLL0fcbKKE8+cQy6WW95LJziFNQ5VnGikq4/vWB8BbqHNP5Fd
SP6FMZwNg9lT15E9vOLIfa4x4fShfUpEP/zmS7Q2xFm2jf8iMyfyi2lvkMW3gyTNip/mHv+OjBbK
pVuakm3kTmQtJbSdUOkecpcrqmbahrHX/fRg6CLScJOddNxN4md4wYz0ZZkoPVVnxIfxh+qzieM7
RreOIQx/BneFuOqtgX0GKSIOqHmf5IL+4IDgYRjSVTPZjtKeAG7QXIliBhcQBWawHzUh3ItHw2+y
PtsV8POT7S8f01xr0FnNVjja3XFcTVycs3oc58B94tUvnorSm9CxsFF6Y/Mc93VwBnM1bm0joCID
jdx2TfrTltOJA1Xxq1TJzvUNUqDTVl7L0Emp1PucErHFqtlKh2tLJ6YH/3WzTPovAT9W5Mn4D0Oi
YrtiJt26naKTapTZacowewer8wR61tmSQl9Gi0Pbwwx7CIkZP7SXGiZjGNSDeWXJY8eSazF8mz4q
Uqf5W2JT3FpJG1luT1QyDdYnNxlR+IC8ZffHTG2GqbiGnoW9S43+bgjsz2Il2akFOFSh1VJs6KP4
9mRnPDpl/Qj15JIWBKJlQXXonbF8FSuoM9NL9+PovqRzUG/awT53ZHhNoXit2zWOIMjlXP9W3if9
RXrVr9YfymdBvt7Kqc9Lmn0xL8M2mJisjD3MAiPyx4c+g3W0tBidE5lvJ5VciaCCzJwTmeVhqepr
p4I5xEPqgTDFGe5va4MVVjfpl4HcQYTthzW6jxhCP5fU/tUlI0Al0W+Wrrp1MzlPDbpBQBpgHyfn
jas8aa3HTdjNzyV2jznBxkWZPq/sg9Q5oJUr0FUCWzitjC+B/7mkVhThUxPIV89mmIt2iO5zAvDB
JV6UdGm5C8ht2hRUPJtK2bfFA+tni8M4j2fa1uAAWIlMjZg4p/ItmdUVHfsbFFJQsKnxVhUgmaoW
PZGdo6oiOZRHbvzpKEcTm+GTUzTVKQbQwvHEnkEX8a1Z+THbFNZJg5KD3ohBvSHm8tCq6UIyFETB
hX/V1OtPO32SkkqhKX6wJn+5pYmuqQKp0Hj9z0G6JHhZ8Tugvt/5kruH3DBJNBjnI3v8dmYDsF2k
AD3T+9VWLlIA6y7UTHAIEiXPAx9KPjQdIy6rK2mvGHffakFtzY5/pvn2niiiCgsJgrla3DHqShsQ
TgM8JsjeUIWf4LujSxCELo01oGSXCwk3Z9mNPeQ+MPVR3XH7zCr7OdIfxOXukfE+OYiq+WGHcv1X
GMElRxmKNJ6CfdkFzcXD75jjWsPKMR79HmAZ/cuvMVi+cJzSNqZ9kDe8apUyj11piLNl7XorIXBu
6EMs4bzilvavl8a/Vq9fo24BCUcm0JgFmuHonqkZbO3qCNujBXDJJgIFhVh+GRO8j0JV5pYU3ac6
p0szdQScTAO0zFnIaK37X3EePPsWCiFz5fQOKvWsGIdYfn50w4d2nvJdTZuFw3S6DTPwkARsdk3z
m9ifyFvTdN+1U3W1/HM4r19mURoR3ZRwb2YIV+b0K3Hn/pRDdKR/95SRUHSy2sDfwLMCjsY7KvDJ
4OSvHM9KopgYsG3e9H/jVsy3tUOVZCW/Z9sFKxegUTIhsQqIrOg+332NaHU1rNXU2NZaA1w7jXKF
dt3+yjXeddSg10EjX1sD+GugMbAhEqpBg2GVRsRy46bIhhq7rOBjxTdINgEpa8KWTXIgsyRj7Ulm
ew+gz3oaQguM1tRY2tL4Z2hM7aiBtYXuLggYtrOG2Zoaa5t9A2416pb56rQR0/gmNQa3hYcbajBu
CiF30KhcW0Nza43PLTRIl/FG+yooaRcN2Z00brfm3xACZW1zjeJNJadPKFIfWgb7M/MA9hJkZKBM
AeIrNM530WBf4EaQHTTs19DY3xD+bwAHOKyaZ6o71H5Pxork0Dbm9vBNtOhNrPmtxgl7cIVRIm8r
DRquGnX3FngMxERuFWfPqIJK7Gk6MZRiqBGctjW4GKgLbuQ5MKCL0mFva+PJqR8tHVJrEwcxjvVt
nYv7aqLay2aiybLHsitRLtkOej4vkOc+k7cE3++pn9ZfsW1+jTag5W7hkMQ55ovXjTXExEybYHGc
/ivB2LCf5DWdkAxIjW/2Nci510jnogfu3MZEZoSe9A896y8jLPpSYYU/VdQHKDnCvTt/SBVz+/oE
t/6aaa5nuh2qjuVOhC/kvX9xuv5TwIme8RWSF5gtz7kmEqQ5m4LuWrkeyCg/5R2gBbORAGbtt78W
zbYWQK6lhl2Dt1na5Rn8DzAM2/6EviLOZWo8kdp3GpY6eyhMa4hcDOmWpmmHYLVZESUwvCluGni/
gCgC08qvVUhFwWAJZs86vM0T2g01rsPFKZrTPITRPAQGOP92xQXSvWfhcPc07zvQ5O9yKDdMgqjQ
gYJXmg5OZ/5dwQ3lGIXUa0yVvZ865V38ZojWwX/rWxMKSlwP+Lrq/til9tkxM3gJtMscI/wKwbf+
KMxftcSl5tAPOAJpgNiOHOW4rhOxDAvRje1p9GaOOfPezv0PBxy6T88ZkW2/fMyg0heQ6Sno9BWE
+qxZ6g1QdWuCro4AJj92viaua/a6BYTd0zR2Hyw7Y8kNNyJAjitR7P+YKCuJWib7D09xtHrFmR48
AH/aCCvQ98aiwgvRawLTGnetw5RwDmINe7gbvCM5H1qvWRyzHzVgCmOwgLK1mOkucM0QEbcu/6dG
U+jxwfytNJe+9v7MDXbEsgEQVedGTYuU0r8toUZwxQaF+cFmfqcoC5klHcfaTrYCeAOMuIWP0RhM
b8b7YJu/FB9uD8GBGa4P2NOTBICVpnoGXPCMwmMftDD83Q4ZoPBAqPnG3D0WFkg0dTalPT4rUGdq
xNlHEuC+y08eo1dAH8GJlvoaebN9SJi9bWcQUtgEkZtlE8qVefwIuwz+lP3e97BN8Cm+AuV4s4kU
8IgWSCHSJ7l3TEoyBxIY+U+NziHIdCIB1t+XpJnMc0BYAYS56VHwWq11jgGzL0INMA7Wl0nnHJh+
evJ18oGyOUqjR6h+VJB9GuIRgLsHTwuBCZTaJCdI5xToLAWYuvkhbdiryvQ9F459KemadDqBgWeY
AhhBzMpGg0IeuIRCSuN4APsHoUANdQOv85LQGJNeuWgeg2q+zTr3gY0Ve9bJIw5icgD+L277Y/yd
luZ0rFZPU5DTQ2WWamuOxYuyBdctNdEi4LYxJnInRtqQQU2LwvIYYxPROKMVaBVYmkCzL0sIAqRn
2M/IevZZlZLzMeVMKcrpEBjcnh7Mdfiau8t4DRkxoPwy9zO8e78rmocgN6zdCOUtzUL50PuM/bM2
KhrGIy1xGwAkt2xqvDNy5wzoelOb6rIaTETbjCwzKjmiOf3iMFi86qTQh44w765qXwIqeh4GOux9
KuHKLu11De0uspTN24kpAOMDangWphy+sgZuoS+rfQ3YcEPaIPkiVj8/zuHX1CQMMlf16tUslMSZ
QdBxqHSJKSl0Xkm+Mp6Uhvcusn/4Wf7Oa3dpENztgP5qvD45H0VDUy9IYW2tGfDo2fKf/cQnbwAR
x0qHNmzf6a+VD4MzvPuNRa6KELeUUymzltK5gSXYOXP8J/eJlnErYZxawwdZDyoIKDOKV3G3LN6j
/Ry/BWtwByCCNjsx7UsTLCfbm11Oxkha4Vn8XseMo8OaJ8cJu/m2sodDMzvcDcrdPjTlLh2Xz8ki
n3JqyqjxPxfQb9u++AwtWOoBydWI6VBu1uYSTaOjeUYr6uERZKHjpARZGNnjRMIkkc8r04ZbQOgN
VxBEYfwkpN0epnw4TmMcdTPYuTixgFEvQR4VanjCDs3kSoBPmQCEjGFuMw6bT9bqgFKuIR0H418D
gXDD5uwHzR7S3OOak+g8rnWE5oOZi/NM7/cH8Tw9IT+jTvsJdO5PqBOAJoEDmkSgZe0gzEykBA06
L8jUyUGBzhAqxbIf0uYxW9Y/Rp3x2Kj5Dz8QuUPOaBASc6/N6k76x5rMbwy89sILmqs3iEfBCFHl
AkGey4FWxPEde1VAs7Pe6dEehPWWpk/eHlg+V49oJKa1bRQP8m6lCek0Rr+xdI6SI/C56mClkghT
Ow2L05j2H3EQ7JhzzId05Aat1CRMWsPDoLOaJKFNDNfWTR0TyO35NDLgD4LUSjj4L94mK3m71kW/
s7w2wO/Cn/heQHesIyMKKrZSdnubap2TFHu7NP1V54i7sTFBkRLPrWVfcADfxxaeEh26q0iQMVg2
vaCRmKqQhHCdWtXo/CpCULZEIMxbz8ShA/iygp/J81axHeG6Gwen+ZFLJc5a20TtWlAW9TPeiInU
bAOG5siKgMRlIsJtxyaS/mwdlqDgXCM9Ajr8GaMTPM9YTngFoJ9HnPbySyzVjz4YrnWFabItx4cl
GXDdgLlNUuuY6cwvV6d/tcSAWToPbEyhi1qW+zjqrDBy3JLtovPDJEFio+TwJEM0kgXDldg7LTG6
pJygxy4Y2TWXELB2hYzcf0vn5ep2/q01wjMHrx2tvU1ivWd8co/cl4YUgJGwM5fQMyHn54UQNJPR
5kooWq3T0YrGfjWPPSgnkrSuFsD0qM/D6jRicch67x6m5fIaF8bOknkWIX7KyISX+4RoT6SIdRs1
CVF53gQk2hjwB1UZH9BXzXXVyW66BNZJb8zy0oijubrB/GMolny2HK63pHuRj0Ia3Aivdliml8Wi
SEpC19y5ZgGx3/QKaGqi21p5Fu4aF0lTn4PoUyV+lrE33Z01p8aOpsr6lCfj1Z9pisapTMlUeBHI
Pnb0xIl3I/AuliTfLToDDxwrRxpAPkg1Kp2SN+f1DU5uyJai4/tI0rOJ1Mt1tp4gZC9I6GA7xO7N
On8PjBmXSGfyTUF9ovcd5Q78Pids9q6BRdKxqmNf5DxncOMDiIFpSPpI8jPOl48xLvKdA36emgjT
h9c9FHL02OXOSRVcpQoXTlcyPuinduv6RBVMOmUwI25wqMSn2XMbRKphkhwaVEszu4OCPPVgoczJ
O3W7PO/GR8+6yM4sT2nQfS4WJjzO6wUmHcjFtpncxozObhAXf8kMyvYu2BbZ8FxzVHM0z6XQZBcy
A8Znzzg2iKSOtaa/ZGBgoKhtJ82FGQDEpJoUk2tmjA88JvHUlsmkfzfByqSaLyPHFGdT3UyRGVg4
ksRwQ8yYotoFTKMJNUN3qxz6Yjz5L7ajWzfAbBygNiNwG8hXNhYyeDecPyCoagZOpmk4vubi0N57
yTQpx4OZpMk5pvI37LxErKr+avbqLSzFW6ZpOyobDggKosmnaQTdE0iP/xlqQs/0NYDrUZrbk2qC
zwzKp9BMH/CN0C/B/MgAUFEKjGA31u0/xESLoYe31eJEhaBkbzmN+GCD+oVNNrtiw24DmEIDKujj
CGaoADdUab8OFpZVfObZonYGm8RDxsQLqtQCxCAha7ySHC95nmKnqH7kUK+bCgQtns1uTvyz4zF1
CikCF7arnj7ojjPxqaZcfFftte8UkmUpZpROJjLLE7VYyK/xWS6ivhL5fXHpydNhfqnC+lkzaS82
fmEC3JlaQ4bDkeNw+AyXnkOyD61qZDlRdmFUU039CX++3dSdTcj2Yp2MNDyMzr8syDC0/K44n0bm
aIiTaBBueiUMSeifIy8BtFy5ve4TKTryLHJKGetfusSpHny+WmZM+8Dzf4zueEhL8s0tY7Se6M5Z
mymhMewwFma0t25jRnIH+uvg8OYCCcwkfpjk8jH8MM2EI7es2KRm8bO00vlW2M9L+JgOlf3BPsHP
nXnLJnWSjRIrhrQwAFnlo6bK0xpEGpzcwlSHvOa+NkQwRGQJcFoiSXmD7mzdFJnzPky/0M+jASGQ
7KCW8ZlVVB6mIY38HlC60VGcwgbMgLH7ffOUTqu3CzrAxi3nu03epR9+s7WMoXzrlvI20CfeV3MM
fE51O8k4b5t4wy5V2ZVb0L6gjAIiqtptWCDvLou78gICqKufg0+UtIcXLRc2ipVc2/xbSmLbYxyl
UMQODQzi3nGAniK4KmM/j/zud58VTKfBKeBdEL0QvBiIxVArNqIF3GnShAy7JR7s2tmTnYn3xSvI
6qz1ycDtC/xa+Hrrctn1ceuzp0ZFy5SHUogQ0Hi9riVyTdMtJE9ey8I2ee8p4gD8cj2VMqZYtQk5
5YLjY0JwuB38+mtiw39YAzx4BkD2MaO969rVR857kd52TJofYPrZlOpI16DvymMh2wqimHZte/Qz
vDCgsM9OVo32JRxuZs8z4aykuqtWMFqLyz3Kq68SWuMhtx1/05VAnF0ut9PRbrI5qG9X3+ijRpJY
6MvMfwwpoIK1B6SLnipSQUODRfIIqtC9VllDZFsoomQi2y8VxrVvy79xlk17TtKL+RNULNM5MGFd
dxejms6d3w0no7COXT1R35crWEaHe+wUK9qswD0WCGMUDdwMynItJisSFYxHLxOPcpgQMdJHY0vl
AEco9KJz8IqFZVkCL2QExGlsoHJZmZupJbs3ZLXThInf7P7T0gCdbz0wEO1ms6a9H/UpE1DpUqyo
RsSbhuyCqNGaP9z1p9Qtxp2ZWX9XVeaka2qpsvZ/K/pULTDnk9EM4lR28hF9m7dHwA0WpTO71yK0
i31hWOQ7mqyX74HahIAwWeL8wWyXCPwkDGqUK/uiaOVJQIH4NjGgjCLgpaU5t8h3N33xLWtlIh/f
HQwZ+2+JpwbzFHFvH0WwtBwPbXryWmzJTnBzVyRkYZA/eI4NHUYbO3jCrrSeaa4MzStUXixTijgC
afbIJ+abT0ABJDga4Jt+mM2HTpCPK2HIfH+c2PPpSfLbKM9e5g7jNjMcgsN8BTjpW/29ams6Pu87
ze52b2jWimFDWDWn2IymaZ3XLVkOTFOZZICDEePzGDcAwCkCCF7ftm1QY3fTj2bJXfWUTLeeFdIS
10b3BD7/PjDaG/EU6HjN9HcT1Md55uHwNK6tkCkOTNW3uzD8M/UQBtSEZNzycDGmNCZxYa45C7Ev
Yd6yD0PA06LS77B0w68+a7MkviGQgiRMN4xW2EC7JFY/tRKDMY3/uppjgOoQNefW6hL34Iv6OMqy
3PWr8QsA58h4pXoerFhE5GD6Ox7bKzr0jLGo/auCAPPAvIgv7Uy+d8uAWNZkbSTUMKG9Qvx0cwov
EUSefccVH+zgEWgLFWd1/aXN5QMP3HJYAzjAc57+8Cokr5b56A35eVb0tcdkechSa7+IilkdmpOE
P9oheLx1gXxbQYwGyYSqA8lwEboHR+CJbFxxyi37X2JMIdusJhuEsaVR8tzmgLT3ommJNEbipEE/
FJJxPuyQD9YbVyDbhp/17tiWc2h5yYX+VJ0y+u4PMeDDB0wckV35sIAcy9rSk9JgLqm8r8K2tYSx
ardSsSSGxFu29tB8csT9CBbyxlTpX9kAU3DMo4LkzpQ/qDN33w7tHen0vEtLH249QnpOJOU8kA4J
Z7Go6GoqVZzpPLfInXj6DI42LxiX3lfpAiKrjR9ev9icfQH/TcXnt3L424P1/StFExU2ZvjMwYHi
SX2KXJsDhjUnxXa8GWFIMgDJMmPyiFqbYLN1aEFW1zeSXFOEedWyZdDsPlQVGZzcMmSne1PwJIxs
0Yy3rMgIaWU2QnT7zilevp8qeKo9JFDZ7xpTnsH4Pzl87933svxWPX9/WfHHe0V8SxZsEIPxDHOY
qQB100PdaLpIoN4L3Hl7io6P2QcrxtaT7JWQMU8gCrx4NA9zX1oPY4zuTpkXXtsIk/Wn7WrUK61e
KWZsZmdXJTIyM3rjizfr3UH9lBacKaNN+BZAyIdv9903DYssvptYOa60dQwvnHgWL0uPDu8kDxBB
gT9hD0wUr2ehsVbNlPwNQaPssi6jxkDgjGq03E/YZ93MNo5Dq1d35v43VOsbr0VeoHu0ITibHsOf
GZfiIJL40GLuq5VTnrB1RTTmlq0ZEx8XwnwOj98UtW5c/tAgZ98HWvdtRvx+ABOHV4Jhz0wyDZrV
aeJuk0m/5Oz8ZSQwC3h70eePoyXGba8WhGFpcp9yBqrhVCTIP/Y+Yp9N2PQ8bkQJkuibc0b9DzvU
/0Hg0/am/+EuCk3irrDeOHTlLHwvmgf4H7y/JJxHDuZLh0I9+7sKwlIyAV+GmFzOLVIAZZ5Yv3Yg
3AeEJzYtFKZmyvskyS49/P+fhX/0vz6MCxdR2KAPOYrYQn/Y//gwhZyUJ8y+Ppom8mmfMPA9rk4k
R7l5tZv2hRMJkBbCDgzUV7SCJLHng1NFvRWs6Jbr5L2uX3IerQv84+qildC0mu8N7tdHj05ZNUFc
cJWk+0TgAiFSIFhtSbQs5SSBibTF09R5GIqS2JIu7y+x6yOiHJh0WilRJUOQqYegonCa8/KQWm5+
HwZyjsL1sYnj9B+T+y9zMoOjZROLNZVIjdhyRswNzGPNEtfyYIzuG+E4WAISuC2p+Ww0KW/3eRKn
ImdqIGpqexfU+y4p2DYTtyMTKsO86hbGzxoNr9Oeat1FmVvj0V4YFpZySRE/menHGlJaekW1QzqC
Q0Ump8wLiD9xBwJsG+9G+s4Pu5vLSyKN+pw6HGxgm98NnKBkinjYCrrJeqwC1nnTgRm3xdKT8aB3
zDVwbqaeL1ZLfAkzI3mniVIkzMw5dTv7QGSPBBLQhemZSiC5dQ5FESNoq7PgZIoaZisHn4PNq3RH
42c4IH4gnNYwfxRkTQA5De5uW6zXmmZ0NDREG7VpMz3xXuoPyLN0L7r7IrgwOS+ofR8cvyJE3i6M
C53DP2wVGOwVHzPPaCLOVhmc3dg5pP68XPyKl2CthuWKUtDYlq64mXNbfy0yJ/vimV2i+kRoQGaL
lEemluIzRPQYBTahiPGSXwymlKjaXNZ9nF+ku7LR01okuc5+tQ18TsWa/cR2cgRnCDOFiDMUgu76
UYYEdEAB++c0tn0wSxYTfhSFfjrv3kN/+GURUUbvk1bYrArz6hKycHLj8mnUv8u8aabZoX9ZsaCu
jk2AQNAQVxUH8AdZL/5KR5Bpv7nAjY0T316i73/5/W/SikkW/GP53/+h6Rt+5E1KHWOPrgTys/zB
HRpKfLxsGP9tSlKRkrWHjO4kRbjc+6Xrji4MimDpafkEoFrQD1QMomXgu9s68Vc0s8VLrer2WkMs
jaCXmzyV9FJXKilUIGRx8kxWL/18RjtUPpkl0KaGDHNG8uoShnO4KTzEY3LwTp5FVodtdH9bg2Dy
0O/ZAWq6GF0+g+WuO/dOvYmqOr4VUP9gHMfofiVh5klNpljJhb0NM7iBcM6Dq9lVGZW4S6o9zcI7
+vN6UwZhdgKU/1/sncdy5UiapV9lXgBlcMDhcGyvFtQ6uIGFhNYaT9+fM9u6aqraprr3s0haRiYj
grzEdf/FOd9h4R3i2htLZyvqtL7PvD9NNEL7RUnjiT4iQIopHcpM70q6xSEPMb5kuhdchyh8fZUy
C1wIEYcmddLOKG/CaHjuCOS4nUfim5WYD0ntToe+brEtDlBIyHnId7xmLUDPlVUugxwLTQVWonUf
zmrDqgO0WunepcqeLiTl7fOsGq6pC/OZGVNPj0j0TVTFctvP03T1YfvtWE4DIfPr5Oir9Qcj3naL
2C8/2kt10rlOdl7EWOb/fTgLILf/dFH4npJSw0CFqe/Lf7ooslY4oSK/4oSiYEvp224luaAX2ynS
G29yQhqU7HfLc4xjJkcyoJMK/fsM2MKzkxuH8EHR0CiVYNDe2LX8YZr4b75Exzhh/4EmK/GoevBx
JS5eqUl0/6cvUbeKIR8aqNMsUhc+YCtghLLAQ+vlXO0c4/5QFOnvkKOcXOFm2+cO1annWg9jOu2E
/ZiXjN5jxofbcSW5Ymxn/1YhVksqDQRncgWDbvZVzAzrTUdBb0JjnH9zC4p/wszyXWjb1UGgtLQD
QLz/xMStLaT09jJXyMbK5lZG3gMGvI2i+dh5gvTbrrjU1XgTcQYyw2qOyVxKNpoI8jh9JvTt9ats
yYEJ5u+sk1DNVY2FXpcYh39D75Xuv7zeGpmHrQNH+G7wL683NkQLQD/xrhlsOcIkSALraludiCcl
/67BIdNNP+eofWx63X706ue8sIr3Vdce+xJjhw6LqwIJt5vD0TpWRfBeNkRDEAd1oxFx71siqllY
NtBCEschEIakMFXW3mWUeMg8FqCbuvDd4zgRAB0UBTzRZXwP1fx7XMk80vNjXUdooHMJtSdQuGWR
+ts9452M9OqRyX7CNOnUktHyV1n1/w35/8aQD9RWiH84WHbf++//Fx37DpBD/H+239sqT8rv/wjJ
/s/f+ndbPgWg4phRno+J3rwL/hOSreXf6PKUtG0Uwrjj/9GWr/7maS1c7fEW+st7/1+2fPdvfKrg
WeUtZYvAc/83tnwwt/9SOAvCHF3QAIrjxnZ98+b4h1qVWpxkrrwDY2UbMd9cv7KUDI92Ou7LGs1B
6vrxY5RybRaCo7mHDOHWrMnKAU1EVqxA4Mgx4YZTT8Bqgv3aOeUhWa3yZlpI0oE46j0QA6hRETzQ
MB2iqEyfK4t6ME+o4ZAc1+9uexsIlL+JjRxo4I1UEvJ156AquGZEnHMko7/rE1bJTYCIZPHC4tnH
LZZF3FaLCN0njZz20DvCuXpVwpJq7BnGNqzSnLjxDjVAeqqnbv7ZBxYHI0S0jDnplYyU/LTyfgSC
vEwfdtvuwi6ZvyWabK6m9/Z1mxOLXqjqnd0h2+zYR4mbg1ApouF1XjB5xfjFbocekU6HzwEBV+/t
al2jObVF/IqZb4eLB5HnWlzpqe+W9XEJY8lap/ke+HAf0yw7imbOD0XiadiWa3xsB+swTaj+e3HH
nvk9qOOZ/Ue8Q1k83gTFzaiz5dqF2IJ4sd44CFi6K/cMbvIFz7a7t7yx3Sklf7M4ND20PCMgQ8O7
Nv4my+dp04y7Mq6R06wTY50x2PvO8wRukd6uOJS2IHcdfhDhezdpNwRv9jV9tAlieogGGAgTQb7F
DEt3KUB8Le1QnYJjNkVMiSagbwGrqXkexYOcxyc2/eKuGBACqCKPjwHfAjQES+N4qLMGvjlBdD1r
pNOCNBg9RBJsBtmmb+GgdxLI8QOhX/FG4h0/1fIX76OGM7qQJ39R9n0SkLsUVu5Lx2S93fv4vHEs
32uncOC9h/U5qAm7aT0HJiTNz8Hjh3Pog/go7QW6HhUIlLAGkBMJWlhR2N9YaTOc+qwikan24quY
rD8VALzaspfTEjXuo21dojF0z8IpA7Lfg/o884cyTUzcfY/n7+JCPt/opGEXRBLsAVE5u2ulyXkc
A6SPNdG4AZXQli3MZ4s65aY2H/y1v4bZmJzicqivdpbz3MdM9TBVFCGQVz94WnPfJDbNzq3rcvx3
OSlXiUyfs4RgV56siwYGsJtMYyfD9CFxrS1LcPU4uxhqRVzyy65hkIoehbFpmQPKSMJ91EDTq0ma
eCDVqkDq6PsXa7T58RdM5qrE38F2GHZ9tbwhLrZ2Iy85mTkrKCzkuaqYhk0aEtPjFJgb3IVMbR+I
IDXpsHmZ5nK4zm38A3RHfm6bFVqhwh2u2RjQHWrEatZx9anQl/VpSvprg/D/wae/RMNqvv0FOGPp
UqLOFjq3XlLJ9OZhrUN2I1WJOqcTYNcX5DfXZMre7Vi2D2zdngFMXpLQdQnt028xd/vVGC26jnQ8
ytvqo6gEzuGu3JacwLe8d94RNSWcXMI/iHx9XGdnwV7l8XAn6bUM6/jgWi7wxLLCMjeE6jgQEo77
gw36gMoL7USud6wXeKNJjom2qrHvYtK4c5MEVABuJQgGn1I2DCsZyjHARrL/agGS7mUy3FaMlzdL
ixgxAAeGBqG/xJpkSS9Y38oZg7HPIM4Xlb3tSCoG2Bl8AGBCSEew7ib1im8iDHcVCV7QK6zqW5Ky
77T9w9C49W1U9CW+4Hl+qhPiwHK/jm/8ZSX0WROLIDXqMmaihPRZxXDf+63zKDP73mn68l7jgidR
0Nq21UqTCfPhrgmQx+vG/4H7E+Gnd47q9C2aCL8B2I8GZIe6NT0vHZu5QWTJeUTTt+sKH+Q8pRzc
LHqqxLHSU1pbP7y0mtiwOvfEaB9kjPFT2cT3pWRpIv+rqxvVGqze8I6W2H8E++fHzn3N07+PYZLd
dQFQh1IzK41moB9RsDrbaCCNJhlleGk7Zysb/3tkMCBuuIR3shWXNnOn3Ywd+DSQJsZEgkhoVVho
b2wvOChW1cQnzw9rrKvP1Jvkve9arwsBTEWrhtfKR9UZEu4pfL1zMI4e7H74A0BlgOeIWz7rqvjG
Y70AAmVNTkUml2ujs488Ec8R0JOrDgHzZXn20i7k2YX3Q+zo19SyPgp/uNa1n+ImVfElcybEXvGA
r9TjpS0Kn5t2bdo7Jy5wgBJpuk7LJ6ltn6xQkI4WhJsPlJf4aErWfdFC+GzSJ6eAJ37Xh0H7SIqP
K91f9F/BWxM13omE2YdE5yiPMh0/p0vm0L8nT7ONbqds+adMrduCMVWBJWQn6mC8yo59dtKUHyHG
MOLCC4IWMhyAI7K447xa6REN63BQLRlzKnZwEXrVy5APLsToYj4qUQX32h1PtvD9g9/6BpTl2TdB
g9EEpak+6lWx52fTdY6gXO0AsUDWwTN9N1msybJKfTrCRqsFp2cSFVRFjGNrUsBolMp7kjxDGBTJ
2EJT1ocCtB6TuSM3db1jxIJktnH+OMvyvRgymDDiao8lgJh8eqIw+r4ScrNtli7Yo1V8jcYgJn/C
HrqblaajzvT3mAzdS2VNHzVNPbicHctRJMj4KW9Z3Fz/ukj8JT3HGgkymxmI9E2LFrHjThyG3qEG
6MUua9mpxqiwHoIcc8DqfIdK4z1mky3Oud24N07mIitsuKljCZiaFE59IrkUarWIqxcmSeRMaa51
DEXupiCO95S7XXVtHbynVREhxMmAAoa5PvF23xCw8VPlpA2vQG3nEDKt0Cn2m0w8Zcxm/X4Mrm5T
mc4juHQe1Bif3NFB2gwE7+aujq5SJJd2gW9QZ73LaNK6jnO4HkSsug0S0+6xC8JrwAF0UyG43cZZ
kR27tlM3YxlfVAOqM6W32RA38LtBfPxArG28HabHpuDJRm04A/8cnnvCg15aSKdomextKRr7oPvo
aPlVjynxM3ft8qz75VfLEG5fMrNG2CDAvuv0dl7JU+q7tubryaLyiCFw2IwaWgE/Z3hHUfE5MS4+
OODw6ynSWwXN7i7JefaBRpWneJntAz9p1HPRt7/skA3yhL3bW9F5Iqhtu+pgh3twQFY0UDymE+z7
RpzCKURu2XoS50gDh2d04hvlVb+Hdg6RVoqDihFndVKWIGt1++Ba1vtUxe1VNhB7reo5PX6VEZmN
cHsVT2lRigO5htluyobyY2z2ZLJFs7U+CC/7iTnYPUunI2Sl9tH3u+Bboxr0I7avjR98K70nK5Y4
QEP53ZPxcCzWk62bbmuLtHsUjsL+3ftXjROxofm5gWmMd7q8olb543pufNMzfduU0cql4CfuNkgM
gRYH87XHHcfyZ9nDKoyp1tL+oaDUgvsT7bE5EwO2FjcFr+JW+TNyD2Dup9ilFbWtmK28G8FM9dVb
YTKyMChAEiSYd+v4mQdJw+6vmZdvR7dK2J9V0YlAuVfZDcnRdUD9WW3CisNOjl463cfUbpuyXc9l
PZB81vOe7/mKCLF6STE0ogD/8JuaP2FXj2lzX8ty70bTY+AkzTkD/z2kDOQzNgPIOxErOJfKVNhN
ytadQgazTYvxntHi/FTI+i0GJpoNXn3WrGXqpF6fMoFKMomX2yppN3M0zw9VRIaVm4hzN2NktuZg
zzRk3LkWRThkEqbOXQYbJi9/lUiPQcu7yU1WLmRooHrZxL0v73oNjUDNhDPTdSH+t0C8NjH5bZ1e
CSo3N0qXje9Fm8rzVzHE18sUeoZo2NfPQCJq0wU492tUb8NpDW78DNEuuaHJsXXqZ8Nl2SYiQVAX
549ZIdNb/v8lV1rsYK7nrF+dYpt4a4vIbXRxyiIN+SrKJjN2JmUaWpVyGFD0aXC1p+IzrRjKtlaZ
3zRD2pzH0mb5YCFO9CA9lPRE+wBl3l4r5BoBmLjTMKdGu5ft0ybir5pz77l1NXmE1RLsSVGs0UKF
eyaZ1fTkBou4a2EjfP3PZNQxXxZCg4KNdxmiwQu84ikKoMoSFHaJFYqqKkLPyDCbfCeK7cOA1IES
o8mpKoOz5VL4Dgk1tdW6qJILZmoFT2Vj4T2LXefk9xqvRUu2WYD9VNjjXi+aTeLwOTpUWB59AGkQ
AFDl/AcZrt51hmWQ99lPBkq8IdGwbXymMxi4Y2tbGttx1JHriDA6OZIjh6Ayx2PYWAXr4/HsRKAu
k6537qpapAhZkQYwrnd4BNAL7/Io/UgzHe3DDjHO1zHAj27f5W+patb7bkWt3q+6PWP43q4xyIW+
mibApUKiRYzugqksX0RdfgSMxgkMgPJMwYg/jbM+XOb4ijr0ubDVeKx6Wx/zEJiEpFzpZxoWO699
cGvJC9gcRoVZWx08XzWbIUBz7z9j2cOXWq+cotlQcIGrlmoaMoZvWeMxT5f3IG3EXdj7+Tbv8NoE
5rFsWXqLCa5+kWW39VK/J3GgePwQ0+jSTa51uXzrCnRkX6OwtArVQXfAyVHy8wNNso8BPctmDNBv
ZkicD6NWt55jlRdvqkzAZeVj1IXMLufsWjqywXPm/RK6HfdzyJ4K7hMsjSS3wGuHE/dqh1kZWzw/
pN1Xw53oJduGffG8LBmv+Cj+VNQv+zEFFBtH48/Fq/lxkzjvAdwHopIWW4zffHNFo0+DSsCfTLzV
cBegmF2sCI+cD+QcsCFcJMwErDvdw+KgTIpbfQJqW5p9RExAre2fstqhsBPqNhNJdWtJ94Kmuabx
De2DQLGBOdr7mbgzyaPIA50pIqCaoe9JHQPRAQrOuO57zm1m8s135S0/O0Bh9J2ntZuD23qE1UPy
eXDbQE2v5wxjz4ytevDd+Uk4s+JnuEzXxexlmXUgUGPpXDpreMsY85POlU/IxxAlVf+ufZSfteP1
D231UCbTkVu8vw+5j46SUc6uAX9MzqrR7aGUygkWn0Z/2yvei57HzsduMxIiWMTvkm79rdNV7DBK
pZTiNGHpom9yxxIvKlLuTaJXALt+3eCBw/2FaP6JVemZ9V1/Tz4CELk+io8KGX2gi+4MIWCuHHnj
TD4stxK95tYvLdIAgFxsumVFDM7Ed1OZqKkiBEFoyRwgNJoDFHuluLP7+mAFRDCiJnvD+34c7Do7
RGmA9Nul2qnKzmMxSlI6m9Kszu7oCODvBwRr1nlk73WyQudfNMw117G38HRwWbWOfRMG6atq+/mm
FtxzS3Zal/ZhQVp1LfIJb0TYvShcSp1LOF0ceLf0Hce0L8FZz/ZTnVtmnvOWYcfb2Eqr8xBB/dP4
DfdBjEouSDPY4citCITdcl2uxyb0hn3V4bNKWmc8sbK8oPlEYbXqR1F04qHSn6i7aFin6qEWqAw6
yB3VWng7i+vgLLDRtgPM9bW0Tku5kNOG9O+Q1QypfGkFvI2T8yJuUR/hxMvwg/VW99bolYFB+aO3
cNfLPPkIsRxdozD+/LqxUhC8YYeuR4gGv8lqvY4MYlahQCdlnC9u694i4YQkP/TjkUPOOXOsULI/
uijb32IX28ri7yY34HvDuE6SNlz9ZHTuJ1si5u1CoGg85P0BPV9zUZjXdCDEy7pkGxoR+xRYPNTc
1XeO+W5n2Et0zTI5BykKGDf2G/h/Rx9p9x6TIXi7sCd3K6Kca1KHWZOI/qjVwGNydcIM2j3NlIDO
8lR4A6nYWMF0nzI7ctGN6DlnNiWZ55fpH2RI9i2C2b1HDDHqQ8c5o87HmznjQelhD90pttuDPjcz
wi0iRlE/Hot4It0gWbNrMuM7jzJEg9Hc+LdlVVmnRg/PVTDx9bfQe0ZiXvFTlkf4TEgdsrTaoQcg
h3fynGOdG6L8Mi/bYJbyxzCSAiHPtTd1H6IDrSiYapJyu95LYotOeRpS4qPk05UV3NrVLz33xxmC
87btetgGdvAttni1NPOZLcVetIm43R4QxjzZK7h5d6CbobKZHppPLCGwKd2WLAQDWg7D6qbA5fwU
x6CNO/s9Hnv3M7I+wtAa2Nx7cNdUeFao97HRwvKPg+kediFgMMeoirQNC59znlvc2lmWxTCmQGqQ
evGmTvzxbhLjOc0nprmuzp7LgVTTlYUMGPB5P4Y8s5UZ1rpT9wRCj2GmJsElLWNkZsi2t5VETeXb
5RtsvlktK6MU9dNxY5SAaNvupYSPMkwvCfbgezmdI2boNwH3siOm8OR1M740tqgU37LcrMqCh1/M
6b5gHcS8cWCKVfr8JWmOTSO0yMWdsnlLGK11Sixq63JYYJei+drW44RqFPPWwatHQVY8E4txxXZV
TH5xtBIAX2wP+/0YWcWhIb3oUCfE/vq81deKWblfxA9kPT1V8JG2ucLswTL9jWi19cz9fDdJ/XP0
quA5S0XwXEsmBDOzCRAUk8KrIoQVmJFzishPna0Bb5ClQ9j5Xr8hb6q8naLsvctpezkugb8xZ3hk
PrKt5irbT+uMgpRaj7G+sQkv7qnElWCxILgsYok2lkkBTxpMR5PzzWFqvkkHRax9n7wrvz5pVASN
99PIHM2EQ+9G2/6jMtJfhBl/YCj7VcZzcPZV1hjV1p3CrHdkdJc/pnP1rDCvHqm+5nO+yDtKnegc
2RmpFzGB61hnUL7Aqt/mFYrmsHHUebScgL27uHisvpkFt3ITjikeihGkkl9SH3FXpA67iA7i5Agf
ET+exZ0DjXIuwFJq+JQaTmWMq+yYoBLjxlkohzmSvzKv8FYuJ5bsZB1xHyl0sE0EBDON/DtwTd0F
/sM8gMkE8mUiip+AjW5cA9IU5oP9a04YDRrQpuND7O5hb+JSHA59GH5aBssp4XOmZEVtKO5XvB1M
XC0+yTLYUQ3Xcyk02ToG9dnB/KQCwe5mFJt+BxBUD6BBOwMJ9QYiHOGJMjTHHENMomMciVT+0EWH
iKp6jvXBS4OFsVGyh441XUCvTZcZ+5/mZWN2C7DUb+MH2opda1CmbiEJygk8eADqrhvAnU5wnmXo
0PDmWDctA0X9+jozA0qFkkCPjeRha7u8/kH16g/VbSrhk84NidsjwFVKag7XyvGQLXnVLrIBs/7s
ObQvymRgpobcCqzjDJiuu3x9iCjXM8N5RalNETll3b7A8V2TaemN2Tsihl/AlBLOouimMKjjMqF1
dEHJ+iBQ9yCNIVEbzmxmiLMx7IZNtmAjmJuf8Aa4RS1GVdlNCqx2DT++oquc1UdYJ3GkGo0oEhVS
MiEBQRSBIMFSmFw1Q8JlBDbspCGffn1g5Ivwlv0L8sZlvEivyo4hYF0E0GSSzrB2q3j60ccBEGZ0
dj510JZyD/sEiF4xweqVQHvZneNpRzdOHQDRdwLtWxrGr0pKshFxtapBXZgOVgdky2jii+KGbbJ7
pNR1iRK7lOTF0GQRoIUsNTFcYasMfkRN/quSYFNr9LsAiENoOLbBbTcriwxuScWzcl4ssHDCjeKD
E9tvoWEBOxLF5TIun56hHcMXowrMjx0Y5M7wkBdiVlbtoGuNC+uyIPnBEwnxAiF4f2nKV9uQlQeb
zPNEScKp5geeXK7Ayrv9CpBTMi0Osguv1YSBU6T1evwirHGmvo1ydF6rFYkLO3HwWVkMwcEfDjBK
wsNa49XJcS587UjWrmpJbjd/192NSBb7ztJD9k1XPakeVB+e38E+FN5LbM1oUXGfkgSxvDk4DPek
o1qbGWUJa4wIXglYa2+I5MeiABMJ+xIZIK1rINhMrAAT1axP6GWg2EmcBDwEaGOFQWij8UMXzpze
xHRO5sPS1cQHefbTX88lImhOULDcllSvEk53u/gvRfDL69/aJH6yFkIpV6jevsF7twb0XUL81gb9
vQ7ZnxmrjAwMV4isjo0VEKThQAxnLEwyU9cb4wjCz76CsF0bxLjFb44NdBz/Oy7VsvfNZbx1k4qi
6EuVj7czPKiBvv0nZUoAyzzogJonFuFsuXxi4rjNkdhfLBl8R3b2iYWGN295hTSK7uh57h5WmOnS
4GssH4w644YPUEvv3U8d3xUC1LoV3tgdKtdxME2189ra3TOY9IuFeipcxqdaDztoALuYKwGxMKY+
qO62wbs3RfCaEWURWvo15lMvPhF5k5tmJ8+o4OewRgi7Ipub76Kmcc9sN4YLyiteYlVCEAQsJyDm
bIuVCRn8+bhkos2SeasMmh6Sbk872Ah8Xd5SPWojX3XYJBGT5hSgcI28tcgO8RpFzO4QviKSfQKi
wTSiFMO2QB0rIZ6vXOFL8hwxfqJ8QUYbcO1gkoVVbiS2lRG6M9KwLz76W/DiiORR5KYm36M81XG/
0y06ElamfPdG22jEvC2q3hhC0DGiIcLyOZ1clL+DkQALc/Z8pRLa6IMHIxT2jGQYYA58+fyg0qA8
jRP3dt3AyOZZ+1UYybHzpT4ujBDZZ/TFfGBrGYnyGgS3xC5+UBBHKF2ae20cM8OXsnlG4xy1iJ0T
I3vO0T+zmaDFMJJoz4ijhZFJs0NBmmak06MRUQdGTr2iqx7RV89GaO0YyXXkViQRI8IG5UdwlRFm
KxTahZFqu3p5q81vC42MWxtBd2c9UiHgkUPpbXP+fF13Xx9qc7ZLIwxHCvwA/P06G8m4Y8TjrSRq
uTN6ciMsj0IjMTdi8xHVOWddQ6/i0BciSEe/h21JktPL6x4b0bpbgn7gq8ADRdEHB//OtvkjELrX
KN5rI31XRgSfoYbXIEqihD2akcn/dUubr/zr36b8+2hE9b6R18/o7Flg4uUoi7f5ETjnVqHGr40s
f6HwrSlnGM8i2XfK7pg3kO3kuEnR9HNfocBE5R8YuT9N6Qq1AQuAbcwAK66AwNgDRnwCjl98HyKM
A4mxEFjGTFAYWwF2kR+BqU68fWBsB+6XAQEngmUsCdmXOcHYFIwpSxrjwoCDwTNWBo7zaoMvhXm8
MTq0xvJQ1JgfsJmlW88YInJjjciMSSI2dokc30QjvbM0RooZge3Xvc0Aazhb3XfXtl4k3ovYPCna
uDEidWqEfOrQ4Rz9zg+3dZ+tTMvYIvjjcj90UMTC9DDbiuVkrY7Sbd6WMcWEn7Z3WT9fXSZCV4mX
fHERYLqAaNhIhBzFasZvW/QIAaYXxJP3VLaPdGt6p7223ReBAkGZlH888qM39Mq7AKk3gd75u+ad
hGl7oXRcbidZn/r3zB6c89ot/racXH5y0Yh62f7dTSCt5wrDBSddCI+TYR4siOeWFnCT6a69ZyLa
hgktS6dPoYMULsjr+TINM8LjhlPQDOZcv4oO2UuTosMu4/iRcyJkrMgYw2OzTVakqAUno4i680Dw
IuJP1O7Y+TYMb4uHqrBt3sDWsXWb8OhlXX6KROJvmdjJrWNZGBo8+wws7lBGHeOCQn9LSGY924Ii
xsdLjWPi2iaaaQKKmwELZB8hAqAwydvhe5iWoKDYCiu9LFtPDLhzWvbP09h8lsr5tDDDuL13tWts
Anb6oxRIWNAxoxbQ1nSePfS1NOwdBCLFd5fHW2t8qhzIg/kCKYO0vcAeD/CGoX+yrdkFGdkRRA+P
Oyrnt2CSy0kMv2xhnTp0nWe3RgvT5ARzCe8hTXnxej9rj6LwyUNs0hefhS0GwuGEfUxcJu83uj+L
TRtMJ3rJbavwfwbVn7YK84+gZLzSFWeni7PP4Ejsc7RNqSCxVJTysLrebywNap92HbZgGBShwdrG
abJR66y3Y1Kf3U5Ue76B6GArBmSYf8A3l86OBWi27QMi8+QMES2U6o2HAI4XA6G4qx36I4QBUYpt
j818GBT3yZRHJ6d/skekO1ZLUl6WUOBJeB5Mne3ou0vBatYpP1WAxRztMLttH4NeBMO71xy44cCo
0W7VAfAEb3BsIJ6a2BCJkJdzipg0PcMOjM5IsECVkvUFc2x8iEDy1PBOi0D8YnzvPejBh7UDOXKF
YzRGtXWcEsZ1WOM3rNTuIW9svEIpyGDRkQMqPemq9ra00h/FcK5z+1fYEqcVuTNRYsR471h+1cfQ
K48hgyFOK6oUO90hoQe2C+vOH/f+ulznGY+i9JeN1bZAr7CQnlyJbMyR+BvJRNt5mtDH3vP7k+P6
v8fbdT8nzP9a0msJbiTxslLkVKp1N+9tFmiHMJWfTvvi+m57HiY0CsmcSrO/QvmD+mNvdwplPkOu
CrwBGvBHxBX64Gd5y0IZCUOhT5m0uI5ApkG72QSYf7dsZWjjB5aO/YJzE9wt3jZ5nW3TraHQqci6
8+HawFj68Ge1K9TwFbHn47GnZE8htLDGZWbBoWEhSt4ATPgBrH/Br88X5oGawjS53Dgl6MCkaxoA
Yc4vzTy4sa+Wh2EXiuEL3jNxXSpv6zaETPpj1m0aiw6Law5Qyw45GIY0ZK4p6Eujbn2iy+OShoQA
T2qF10k4TjIsZ5mjA2o7sfesaRMXE2b8tXgsGBTs3GT84bfe89q345Yx/66ukaXfK+0CTHdZGzF3
3ObBcLbb+KDl3F6qztmrxc5O/VAGKGXIRw0ntoce5ELpdocZhzREiQkoLYZl8luOdeYBllX5tglr
uPOWOIaCeM/ZrokBdsBJ+w7u4k78ZPXrblUNI6ZLwfOszvxgw2XdzU90OO3FS0j9CkmOkHr9bBID
YAsbovPS+UNVt1HQtexv5I98cpudnshBJaEZOko1fkP8A22s94FH5cGVRbB1zNtir/kth1zPT20J
46lKYEF15k+ZlI3ZrqoZtaFy6qvcZxR0TkGQP6qifEjzPriwv1HEBix/KjueT/D7bxFQlwj8WUfQ
q+5cJ8b5l1Xy4ETxfTY1mzDs5WlAnlfkI1JpLTYuxOFNydOKdQgUrVWxaGZvsYtIPsSHgUVlKvaR
FX1rCe3sy/W1Lo4rTxTJDRGeOUcckrSqt53PXeQVNrNefyJC2Q5u0I258DPaeV+sWP1K9VHmy7DV
3YDQZX6OipTm3sN+P3cJ293CPA2dzxYeSrkXorSb+nVv2+nLoMS7Zn1UyJ75CjJRLaqY99xrjg4R
U7OiTef5QETmdo9uDBCONRXGFiBkDdjVAzrtq1bhO7kK4W7o/UMazclVYe3MCo/sEhMk1CmEMUPk
blPq/9Vqdyt+PdCdE3mb0CD36LIemjq/D/25OwjBY6NlGyLua6xDUySXop3iu7ZevhFoO8ifLkkH
GJjL17pv2PKOwWciA+cQBwYpnwOaWMmr4ti85iutRYlAHRpNBX2mp3m7RG66JwGvZxWfONzLAasw
6vnkLfQUmcIu3KU8Ys5pe/1lKs07caaG5uwjaz4xkXyNPYz9tVavGvfR+cvG92UW/Prw1y99Gie1
SFhXCWk/1tJAYWiIiQNKgz/bDBa+PnyFq/z9l/+D/1ZgyN70NJ5rkMPn0wxuQ5OLN6a28eXQZ5I5
Iw661c82LWFWhQtqo/74FWKUpv0E5iFjGftf//b1y//uv319yt9/x3/3KVLONAuJN+w6KTJOGjy/
adfGZGykeh+JFdti1aPMWzA7W8ZQH6/pvozbVznJX9EQtfdJmkz7UJFDKxt9xQbGdETZ5QH2J2IB
PosI+mDTuwnIkj0aohqqMTlGEWxd8g+YFk5jesOTd+SIdQ7zQk0yBPF8P4E26+NC7kpvITLWwdHf
MebwWNVu5JBcCXTEaYjuGB3LdlhPDNvCz08SW4JbiX8qGWfcLRxzAwAD0Ar90ZMkRTnie5QCil3C
Dlsm7lxLpJySUAWIKdgwfBeXKnS+aY6Oc6ggmbqftRM+LBF0C58W3iyxrWH64dRKXMOk34meJajy
mQsteK+y+L4NUpeZoYv4cURRhP0BkBgVpQqtt6H4Y3dB8TyJb71YfjNcNcS18DVqesVQfTm6XV9f
qgwi0jCjq8FkJbetPmb1IA/hRGc/zaRSAZegduEatLs39NDMpVeOgkUDLvU5MemINjGY0X0ihqci
hMJrPaEiIv/Y8V6nlkj6AJ5VLOyW9J7kZ8eAgmDaZIaZPRYnp9UvpQXDpZ+mZSeGpN/SL9+7a/FN
D9PzXFA4QO2m4imCHE2PZNgSRVcdD3jn1tW7uG6D1WLQ3kVW+gWowEDNS0cHP7w34yLSoAl3OeAV
u8sH0saaAAJzOPwHe+fV3LiWZtm/0tHvqIE3HVPzANCApGhEeb0gpEwlvPf49bMA3Splq27NjXnv
zAgGQIIOIoBzvm/vtXVI0s3PEu8s7XZeMK8VwjaGiELWrU8FFsJwdciHM85Yz+ak2VbrhAvNKkxB
/4y5BXxlSG+nsb0LLBOHWCJ3KyJJME5Jg7HXU/gi5og7pNbwvUS0W+KQcmpvEYLAWZBPRy09Tcet
BQDEsqBkm4GVHEbI6U2c9u5i8wZ9E9M/IKPRx66+tnL2heSn8kE1picmivbUWBK8kT4gb6DCCx+j
+R7IEJq/v1SdFZ1UOQI8TnTLQYKP5J5r6ZMRxxdtAOLao3uDouChAjLFQkSWQGGZovS1JYHGkSk/
LS9kaTeKzncSekrOgS5sGmoGXVDpLrqN0U4marGWAcuyGk1v3wjAywerd8ug69xu1DDViyNNq9n7
kh/ikHDt5ASAY5+nLe/bUdMHiOxDThc0j1wCgR8O42E0rsz+Y2vDIA9GBnNB1ahRp/YdoaQM35J4
sKPwaGrSU4O731Es760upBsl0rdNYrxMWfI8VPD3QzxKRu+9KF7g0cWO2rsOQp84iQFRtHACMReq
qgKH3YMWBQvkWSph+hkKgYVlOL6A9Bjp+FOP6iIhXpOCwB9WDMS7XCs/sAtuK6BW1xYhgy2WuhP1
ybaP1fCaBXS22il5NEzDOgoJ43WmD2uDjhStaTM6p3HkioIHkTlXg2PU6ATEZaG4tVKqLr16kw+W
4EL4ouNYWZSESg2Nd3CWWonpzJsuJ0Btp7dsTjspjetAKcen41gg6tjUI0na8yyqN0g0lyd0Cyad
B/qORBsn/b2ZUOdIWvgS9dx1yAvrPcJ9gJqrzdbSDFOQ5xJDo1Gqt2p2u59NtUN7+RDIc3xoTHVL
ZETqeIwztl5WnwJfp29VRE9RUcCz6KNshZui3E9Gw1UMKMbE2Y/EYE2CUR756IBbna7DOKwTzCvO
NFrQ+CIgqyKaGXo7/ctX6qrSDj3VJNjAvUzdoAirYyZ13Vaa89YUREFJSbL1FO29RhZpIxS3naTt
mrmhsdy0BQIVTRREdIPe4xDjZ8R3MBu3gYwr3fAzFXMgnBZS57KdDgyZAMdxBYlBucr+fZYyUMQ5
ASuRgvVeb8kwVuebKe8oETZ0Fts5xleSw8cJyCF9BKIOIl1uD3I2T3qqnzI2b4qrPAcFABOr+Zym
i/IvyzTJVQvVR7WCMsRPw7VKhZ5nVx1N9E0vBS475h31OvOGp2ruYOcmuGyxj38ilwp2HYbqM+61
AKemSjEwFB7RK6aTF14QGcM6ElQg7Uasbvpar7lqglMjOoo4azNrV5TjgsMk/Bqp1zOTUA96Hepn
q6GlnU1S9WEWaxLYtc531H5GnSnPfUujGNN7C4XbDM+xWt5QP4fyQ7GJcVl7TPn0lZXlV8/Q3oda
ufPVYHrBJXuwjH74SJXwaF16bQpeqpSe9gSkhA5OgTrZjOCt+PmjHIxONGmE1kVU8EcsA9BWQL7K
Rfgst9aL0mvVz7F+MgKCITLx4jcqqYp1r63UTPnlGYhRo9wXyBQ0o7XXycwNMwRbCl6UlRT4ATVv
7wOOMjrqZgK2gQzQz6fsOBpIRCsJxJUxS8DxRZuvUr9rivrSiNpVL8N2pZEJsqtNQK5p+UCNisYV
oWPbNp02KOPetOiiDmFwn80UVB2AZEhTnyODMxvUnDc5qfyD5qGmbBql3TDKLnaaj6gkhgaAWR7j
A6k2gVmLTGfLa49sFId898NszJ5LCRFKRVDsI0a2tpZd9bFtbjxpWpejlM2IEw+tAMKuEaQkDhgJ
UxR/Rz0wip1vUoOVxw9LgZvsw/2Ne/WXDFXHJG/BZfKub8KeHWVhtD63pkQ2tUcGGB7Z6A7PF/Nc
PE0fmu9Kk1C4EyPcleFP7QEwF46ZVrpUGlLtAWjRYOj6jdzm2zHvy2MXKNOl1dsAjBLAvoFy29HU
xdsGuTTy5To7Yr6ku4odft1Vosk5vZVeahmgaThHpZK78sdNypxwHz/1QVMcM+zzx7QCi2YWVFc/
Vynkb+tGHWdoznFUp/4y0zGDEY9XCpicE6p8jUwoNIpFpKiHbX+dCOVsE7EEAt0axxM0g/PdEK+1
Ad8tAKhm1xj1szFzJHxt3ucFlRs1JoivjIUHrZWtNXWAbN0EvyQiCrlEjo+0gzrmqBN6SBW1tEY7
uCUHiD8PKse6iBG5JtO+DjTvRFzaRkn6fUi04MW86/UYCZEGJsUkE2QnWxDFqgx4fI8cE/MGQ2JZ
pZZUYJrJORm7QpqZa5OEy78gbWjid7espGr4GWVsg7KBefCbO7kNPFivTRi5ulxj4plq+diRfxPK
jXXL7iK5MQ73saoQCUTdZq2rI8nvgNTsKcOUwlAKMXsyhgmKlugR6jED3DQBoByHgot8JYUeq6cx
cHeCxRcrlEIkuJMT90P2EHTdIYz2I0N4FAOJft8Q3YL3o5UOSowOP5dkkUIC+aDUkwJXLryXxQxd
W2W0k1vlDFTMP37dmGlWu+TH3PtSSV9LZZzUoYAD9Qe5bmrrAsKMdG0Ny/uL3aj+CyNk9nZL9LtU
w1TYld/ikPsAQ8QkN77b9MZPMC/SC7lvkIQUjN6YbnQqHF34PD0XY43mx0hg4EqDckXtqCEHSXJ4
GIlypf9anw1wDmgWMLCoKfYXit13HLiYcVrjXhxrYRdb5BBQkrsMOJxX7Pt6nev6j0SqCJ6VwuBW
xoaI5CJ4BRKLpmiY0kcJP/ZKzVUKpyqABuSf3smQ2p05jOUBSeilkfHpqXW5a+g7Mz6rpUcg0fVf
mLMVbLf/3QzPPlLg1Yuyjk3WML6xVDKl9fIAXYDbyt5qyNJurXs1HF8CUfVIHhlKauQDVWVz6ESk
rEG3ifgNbHulDXeUh09eZok3AR0KY0wqdzGwRVpTupqvWeuUfqPzUytS/wxXcZjGh3QIT4OYDisv
RssoeOmLAIntTuhJP+r/4jfA+/7pl9P5gjpyYUmdH//NfJuNuFihgyJ715Nkh7yU8ummz5XwNSgA
kYNOhHir8oege6VulLIGtiqEwrtZSly7gDzRcilcNdIAEpg0W+mfdsSAtOJDZWn9yqhSSt38rObw
TcQrdGzPvoJn/Gsp1oKTISvNaWyhMwlEa/zoOEXq4pg96Y1XbWZMJi0JXLnSacrrbOX7ovHiFeku
VenGZYP4KDbRSyh34QOjm3ab4IBxVaOVrwlCcBstEkLMftSRqAtPVH30O6wSMVy+UF1XzDmcPLdA
1tI3cccEiAYJTdjSDnJwqUwZ/qUvmXdc9PZIy1twMUlwU4D6PzGZ5YTg4aUkjMw71GX21NV699HR
7PLU5jVvRzKfdaSgsnZtOnQMsaFBe9Ua9a6glr8t0iGDgjPwV5YwkqYlcj6j7fTncsjPUjVpH5xa
Xaqf3sy8xVAbQvFuWtOHH68m61bS9BM2OxwXQupiugy5TlCDDDZct6vNRIQuFIN6KuoXbG8Ix+sd
xy7+3d5qbuQIlwvxRY7SV8UzEX8WfKTxAS2Wuo8CLXUbpYLx1iDF7CLZQFnVKOuEYUbg5dLLb8b1
C30SP8/+Azc2mJmsqf/+n8q/nok0w5A0A/SBKBrS9yOMBk8oKHhyXYuCqUveCYUu6OVG95R08iUE
GIMkstLXFBPlQyKRsRuQiuAioWfGb/bNupp7jqEov6cadV6V3t3WEOmTiyMxvekIjsjC3iHXOAXa
WVVP9pNtNHUKL58aZA3tX8kt6vde8IKwDdEG1VGA6tNRbNgyIb/ETelV/sXXnq9Tn3tj9/Pv/0lx
RUJNgetNV1RDkcSFKPXbsSdoRIW0shG4k5Gfw5jsHHkMgZ8kQnjytRZ+g5y6mZ/d5zKEBbUT23tm
NGficZhgVnV7qQnuajtDpvuj+UeiMPS5WKkgk8GzXHSov8nBQzk4CyGn4U3C/WeTn0nbJIoeOIiK
FfRpMa7qk64EeznXXMrR8SaBw2xXRqmtEjnVNqVGmhmxZRPtrL/YBXzhP9kHuqpZOn4Pqo/SN0aH
0YkFjuASTq1cdOcx8c1jWyn0y+Rn3Wia28nXg33phz8IFMW/GhZPpB6uKsMfNrohUpBLreIlic9N
J90lQMGPRior9yBywDtmCXXfcDhoZdU9WeELyd7Wpeu793IQRVcuyeaIBFV8VCIgko3OkVZH+FXG
/NwoHvJ92thBnjxmNN7OU1g9CX4Tkh8RR/taqNo7y9h7hO/et1SEVmU6FG7b5hdQ+v25ooUMNGt8
NcW6Q2aabupiRB2u6Y/1GGlnWFfqmfPlc6KGIuhAiZ9pEzZX9EPKDayBk1y2GlPDFHtILxxbXEUO
yZ/aOuyn4lzTqlk1o3xctCWcs3dE4yIRFAcTeUg5XQtNupoz0bUtq6uiNObNgCDqmjIZLKwJxTF6
yS291oMAdI96XRZuzVbDTTGZ23ayDo1Y0iroxZBTnnmrSW28FfRGBN1PlmUvIEjFpuhDlwK2WZg3
slYLiJaQvwxIyzbUP34aoyWucVPHNhawzOnbxCNqTDpTcUi2UZdU68JESVxnfrUOmb6vRYmsycE0
EN8RxbEJCUq9iGHrIjlFvhcyL/cmit2a5EPZDfrogKa7BiFJ0VwLTG8tAU/fqk3MqeCRwRXjv4SK
nhBgfK7fNQk+czWNSLmm7kU0lHoLGZww8Dpj7NdicCzAtFE9Yd4AK/ZXmcgXdJtHCcnWmTAhdHM4
TE2EOXbJtOtSJaRE6IamrIeRgks4SqRIdBlaQAO1xRiK9/jM89sEoJjT6zwzAG7eGJP5iFLMJpg8
WqMw1QmbGGnwFJ7w8P8+s0jyv6BvKLCSsatLpiqpuvWdMRRIAoWhzhC2dFOJ46B3dE4MD5K11ciE
yKo/AeoH16yIvNUo1cm6MNRs3wfSa5dBlxoGCndCBFcit6zhUgtysCP5eIAVZd1rJPC4FciCTQcz
3lUU/akh9WkoxvSo5VpNCtKceF52ta0ESXOyPMGxNJOMDvkCLCy4zO2+WwakeCskmfCPDNWvR3Pe
FOVoa3ZNQ35Mx/N8yimDkSVchZT4qOeIHzqtJ28Dq/RRU1Pa5rkk0RkG34ycLBDN/NgGQYG6n99j
qEnGSU5gPSp6WG+CnoSnUcK6nY7NU9rLxgUa51rBbTb79DYpqeVCW/8wxnoXWqhvJeEiy++ULzpX
yOmW59FmYhBxMhjhciXpexd4CPoTPVr1nJDXJOTUKCUBE4tgUF1F9y9NFiG5YQpGa27cwb0g6WP2
wWsz7ZqyHmC3yU2p2ADw6q1HbLRHGJbQKVTiDtFcMfBW9sGMEUsbo3Sxz0N09y1lrWLDBg6XKec4
Y2iOMIno9N6RhILBBkavCjA7Mo/cOAB3FzfI2GdR26yEQFyN3kW7j3DeUPky01XnocUEhzm5QGfL
U4geZAJbsVZ9zHioJCM/Sn/A5R5tKyKRpPLkgwzt+JM49T+Yn7/A/CiqLnPJ+1//53//GP7L/8j/
BfPz0LwFv8N9/njCH3AfSbT+JmoiKDFRl3BbqMzh/oD7SJL6N5EKnaVJIkH0ogqGLMthBv39P1X5
bww2uOLqIsmHzP+Y8dR5Oz+kGH8T+adwJTY0Iklk7f8H7iMDwPzv13fRZO6kMMgRGeTIaDK/Xd/z
Mg+DHEvtUZeI2kzIGU+oaiIZ+m2RFgCX6m7WoH4uft+AsFolJfaEGmFMHEpuTMTSagzqaTdsM3ol
6Xz8dDk1uTZXb/yRuNhsFC6BIfVu1Zo3VSX0jIFUcy1IANNyIbxk4wSMchypyjAn3eSVQHVfndB0
Dr7BdI6JXWSAjJ36lhNjhANleqY0bxB02IewYITYjvsB7khbgmyw0FKqeLeSUo9X+PtJbgwpIkKB
4auaKfXG87IoSLk53S2LDC+T7oDHtucYbGo7gLz8xxPCWcb6uSt+e5nlWb/tpWWr5U78WfQKJxSk
UdAhuZhlkVJc6t3zsui1fbJR1YAgSx5Y7lpu4rnx+63V+3Wf2jdMBpcNExrzfyyqAvgIe9lqeWh5
+tfqct/X22TLE5f1f1n8eqflScvNt/u+XtcPC203htXAXL9C0G4iql2W4Ab8sfT1AJbnP+772s7X
igR29Lz111O+Hl6esqwGCe1WMUxE5882ZsqF/3R55LdX/Lx3ebrmAxpg0MPnCw0GVGXw+WG/faav
91te69tbLavB/KMQyCMkqeQf36cYVPb+sk7JmWh2GB4IdcE7M+eeb6GwcR1XaQN9LuJXzOZOH5X3
Kt8uj35umM0PLOvLJp+vsSx+bjQ//LX628NxHfA+rcr16XNx2erbyy2r//7h75/Sx0JKXnaY96gP
CaqIhDIDRMpXWbYsfRJG6NiQX1k1BBx+rudzR2PZaNl8WZ2EINr31+Xe5Y6vV5r0hhdZ1qmrUo/+
582yIddPK8akyWsuj5hCqwM5lGFVgLVVKDLvG4lMT4qs/1xsvazap5Jc7pfHKQ3Fq0KzSCJhmIcU
MVZWXWuoqx5/8ipWb1NN03ZSltZ7z2xrnB81IJxO2BiNMLoTnNhiIgEDeBN8+s9FSUoxGrM3GUfP
iojPxeVedEEHNcKIuqwtN8sTl+2+Vn97yeXO5eFlw6/nLfd5Mi5xYpiCTelPCAq6lByDcc4/8ypQ
/PnsQUhI8tCM0PaS5hVyHGe2+UYB/pTY+XJq1+c7pLTCHs+1yFHnvlg/M+xJ59Dp/IpzvM9pUsv7
XEPUIncVUwSLIO099ekqrcfdYmkx5++9LH3dLPdlulKscnnqbGHeH1OFjcJJS5QZ2OufVPSWXCeA
xwdVqWz9oB/2ZGsM2L3heYeTdE/MD5h8c1ZAe513b+nabR16KOeqpsHsVCl2iGIWai+rTEttteFb
yF1L2N8QT/uIllVqh6iJnJgUTQTSKGGKWVpn4Eqbq8CbJiwJ0WofNaWD3I5sJa398hDOWC1EWiCp
rYYrhKh4m0Ga7mbTgl60oruIkD8l0LOBZ1mqzQrQmNyilkRID4IyWGs0wOyxJtlk0dXXhYlEe1n8
ujPEd6WQG4ZyhCNouQlmCf/X6rJUkZ24mT1T3fyjX27ioAITnEk7y4AWbS9WAME/w1ARtji9Cmx1
PYcAsUQSCmPSPwURjlvVXqhP9J8/RGX+y339/Jal5b4yQUZodMDAEwOxYJ4nTKg4CjARIPuuLESZ
X+vLUim35CHSVRpdUwGNZnREIRA+x19YKTjhZfSqw2U9MHmIFGX+Kr3cUdcyGpU4D6wio4gBvDV7
QXLESaWIuCxSfLXaWt6R5IWGpFL3aBdKkkLwqPjML80gsz5F54vyvGx3ao/bSwe4u2+q2kS2j3cn
NLPKpiqG+AkVeU3DaSPEK0B52OULEFwEDYeuNN7W0Wa8o6OuBLv6bng1g20LjBACdeZMj4kL4C3A
cUABwcEDx08x/hli3SdlZVv4zwTsFcRuiO7YPq9/KMUJSbZau3h90JN3qPbpioZruV5r9A1Hw81M
RJInX7xI47pUf7beG3N+XjqqUB84pJ4nGM0f6cZWwloM3lLlBlpclmB1OrQmbYgNRfsItFBOZ2qX
Th+yjHUBQFuwJ4tc83edDlTFiUFpk1Ztkg+iPuiqq2o7RTl0/pPxoRe7UXugsJ239CrdKjrmOi7q
bZmQHbY2EfKOBxVZQHCsxF0huvAp6oZUMuxJW7pSU9usCmVbsztlfEKccFQ+VngkY64FpmEC0HaE
X0NRY89Bb9M+V8OKDiOv6BVnJkVptgkQm7e4zK7MHPv2KSXtrfUvRfNT77ZEMxxAe1OlN7utFmLg
cxDfZMkuEDRnLhrT/gZwFV8NQrpVqAcnv9vrYBPmeE9XeYMzhh1wS5e8iHdyjINv15HULJ6QpdUd
gjy0Aveh8jghKEAhtR1lxqhb5LfNLxmf4XP1aAr7QXTJFtJtifHaWTqmNfZ3EnXXoMpDz8ZXS4hK
9xgdgLn0Z58soYfmGK5I3/IxbAL2Uey42Y36DhtdEezgSmrVR4NAITn4+dGMsSq6WM706caU36OJ
cSSnyZb6+41o3dJizvWtOVN79pVxiQEkh/tu4rhQoLtGQER+wX5X6yPMlulQ4L9CvApezt9iYklQ
JfzCoWXAACEIhJ/pQLqF7/gKAX+O2m2n4qARIGWr2k+ozAHh8TL+9P2MtLjN4h1+UQXjOAES2ZqA
FNtr9vw6ZYM+3C4SoIyhGHZ0yNCdM1fPDxo+kWGTZxuCTZG2aeSER0cEESDGetUxzIPYuNKwEm+K
q0ZkmHpvJSQ9uISk1ru0cb1qhfLSwKEwrfuKocONQQQfCXOwMcndVm8mWrvr4XV4QJAcuRKIOO22
kXc9Etiuu9GazYitY8vXBPJpa4nbNuCYmFLb0kf0ijlD7wa7r7coOnr5CkkUWYsIy3ylCi+4lkPj
HD5rg61MW73bS3M4nZO+WMq+5lDwt6l0KShJiOEVB7M9kZ/FUVtFOzEsnNmupG7UOWHOSVLqCwfZ
X3Wa7YEji/csS3TRAYDPoRJYQd+bdIvexY6k+9Y8N9hhIzeFRz46+s8CQ8cDEg5trZx0BO2gmrg2
WzZarIB+PrKLl7i3dWMbjXabbWapLgzsZwEJKSfOwlb0lUj6HdEywjYiaBI/gytRV3Fw9Zyg0m0z
F/GH0CBNt6GP2vjKCdZCFTtA30gw59lKTif0gYkTEVXFoX3WlGcYlwYGA7e9yj89ZR0jIOdzIRzG
hpWYiGKheUJt2JrpjazYOloHx3/AqIeOHyyTdUgOYrsGUQJpcY4CEB2LU7HU33T9jQ7t6L0NT5O1
ajH0vAF6scuGvEhhW4cnshpn/DiEiofsKT2We/J27oV1M12DcDMZtly+UvEL0PwiNcQ6rUlrzABd
uVWSozRQmDlWOIJQ5BYPY74h4tEQDlZy2wX2EDvpLcoaSXVR8SDdGRO3uVhPKfv/R/5oHEAnDy79
pruM0ry682+nAy4ZwObDk0VQ3bilN9HHa1pVKceysIqeRWWPxDjMUEJbZO1xrXNo8YBuiVHwMQrm
6LsphHsNvtB0r077cbztmZTWb7QbQTMb+J1opICQVbG0EDi+8SsHJZCa3923wf1IOoupQW9x6GZj
9zD0bdbe+dGvfnzpVKYPs6EieEphZnUNHMtzR0tEZEXcKJ0jQpQ1oS+QWOLG3o0+uB1nlnBfiEhK
3vriRhIOdbxlD6GBg7RL5TQcYCWSKWKjmcWJOrGMUeEnAr/IPgfPoUrv0I4PTGhQWoIFinU7uNed
cttfsctJ8gr3Ip2hBJ8p8+yVUtIutZt3id4UYaFbrEH3+Pp0R9/LDuKaDcqxavWD1mzxhDxOv1Aa
3qm3SryZNtEqO4wXnbisVwTZkYNXwVjzSzOI2nXEnwWng0eabKEj3hmnPlrzyQkxp7X7BD/G81yy
3f0H9WL+LFz/6B8/qqeWAvgJQ/UsMfScMXOAuj6wAi/cIUzxWq/oCbqU1mxkpg4e4Y12/WF/FOv2
R73RV7tAtOWLcspc+TJyUmAAgJx4PmKyp+gJt74E8epJu3aegy4XBTBRwd69Tm8Tll9yZNM+39Sk
BBGQu1XylXfxjHUnPySkj4Pcq1HHO1pKjR6cmxOgcrSNfNV0G79f7xJ+cYGLwCR/pat9xi7W2iIm
yPrKdAnHn0ekV7UZ1+FeXUF34C8BwV3dENc+7RUDUurq3bIx7rtQi1p5Iz3twPL3r1C/lJtx7cOB
seuT8EN8RLHahXb95nMYpPv8lp7arfjg7+MjWdoBsAmcRsTZwmJ8yLdoEMDd3JovmId5THoivavM
nend4FMTAAlFg/LvLkck5QQmwzaH+0I7WoW3NREERI+z259EjjDKRMyeHqR7NPDdHQnUJ4gVm+6i
3WBp6S7xQXdwbkz2psVbyE5zEMrc1KfuUu287SvoBdA7N+WJbI7SoefIqhWsjxze6cTBxuoAuuF+
DrHs7M3EAGHM7tgit8lMPk032iZ4aXYaDfC3cU3G0v61fhtu0tOw0lBpbhl93Mj77CaQ7WmDUcaJ
HWENXccmd8KOjp6T2myyyo/JxtrITnRpdni5i/v4VNwLz+GVtIq36B4Xz71hi7/KR6jNO9DGoNXs
5sV/QkOirax7BXuPwSlgxW3a2MQyb7hqPHEm46fDHkZjkaDxdfjFDmD5sGlcpmt1YwZOsYtPgouc
6ka7J4Zk5TnZ1rpgxdkYL9hyBPTfR71yphfUuA4BHw5nKDJ5ccy+CIqbOwjD9JeUb7X1twxKduQ8
2fVjdN/c9L/ik7ntbsq3hFEPla9n8ddzegqv49r7FbxkP1NXZE9wjiHE9tAekUFNmc358649Ejux
aV/Fh/BWz6EM84evOahC+178wKEnYBpw6GXbiBXurff2tYHEuo4PuCtd8019qF5GMNhMRhz1rXqJ
fqhOf8InOtzFh/ggP+gOxo1b9SFeiw47dSsfuXUQ+/MG76idOftssAuuqBVqN4arO+ROPM8/Old4
GvBMoallTtvY5avK4jG08cLxSdJbyc3OXBL35Qe/1fwhyezddIB68jAdfM4xzRM8k/zI1Sn+WH73
zVN0DpCacnXhKFoNh5S/F52/xiZvV/EIU3AKgkwyh+M5/GggFD/xGAcTQkC0+CZzlDn00+ZpKbsJ
cgTXjPfpPboTPEr+0PpsqdsQGKrS6RdtOt3ig/AuHjkv6462GXYCLtVTdiHc1x12iFDd8TT8rF5w
GdDb2fB7z+57huQ/fKL3nPxROIPl3PhuzhUpklwsSeJjrzzHW3GHrW83rLkWY2wmXnsvHJVjk4dr
45p+zKb2ehVYP9EGliRCylwyh0sM8svWrU1wO17FrXGebtrxNj5WB4YUiOA4VsSX3LHWnetdPsJb
nEot/Sk0RKDvGCrvo3N4Oz0NywlwOUuQe8xJpVTt+iH/IGqLk4poa+8tT8RWkVHAwEC4Bix8RPqr
PjY70hR2mBPNt+Zc7q33NFlDcumvNIfMN5aql+BZu+nOuJn51BNtW6e+dhgvyMTA7nhnPKGBORNz
GhMVfTuPD16l9/KVjxgVK6SX5Uc33kxPXBC7d/hTcyxzNp+MObExROiPROKsyJu0Zdxy+3H93rmM
8JhrXpUTfX0bopITOP66OnMu5TL5OqXHftzWD/SqubSe+yP7NXZFp1wLh9a3pbO8xzhlMwRypFdx
B/tVv7HWJtBXWyUI1inW5QpwOqcb6G5ncSuecpfYFO3efyIFbjVSr0LbxMHru+/BCmbidgi4pg23
kFZtEg+d6MznHsq1xEmSfuCG2dgTFFn/3fg5vTS9AxbvRTsD/VtFG+uUPRUHmqKHoHasq4wr2ViD
nuaSJl8YDlKH4Uf7gEWN03O1651qJRykO3MLpIqGF9eGCyEeV8YU/Yc5f3t/3x3yLZ6Xj47zhJu6
UD0cEqk30V14G99qh2zTXzdgcaQnmZ9AbA/CSn5AClnfcsx6j9QW+QOqH1BNs3AtPo5v41txqe7j
a3pqbjLOgsYP6xzcG3fSmRjzaeft9W16Mm8hM66il/doJVyHQ8fhrLjzf32wg94OgbI9ym/JRdDW
UWH3SA7Bu3QOTnsMpKEdM4RyhNB+NoMjVxrxkbxVs9kwLt7rexrLW3zNxY75wm20kU4MM/nVyg+W
ZCcbztM59uV7f6/uLKTrxGuZ68n4EPFSmv4tDTv+ilOzMu6be8ta+XvAImPFEZtfrSc+xLu/ZYA/
Z3wuaJO4Y2AFBkthbsT8aCm7CXMhMu+lP24+76s9jNOyTq2A5sECYFiWvlgPn9UoE49L3ke3zEIo
Qi3EmeVmqUR9rS5L/tij3e4VYpfnUtTyeUwxwftgFfgDpLsYytMu8IkNwPGDxZpWZ1MbOwn4e9aF
h1p47SjmSFO3oaWyLjs5dIHw+mir2Ed8/FDoXdw/wFcJhpapyW+rWTC03DB10UVB3/kluZfVXMpb
luoaKNAEq1seaBnU2GYZ+SRzHb6qiSNdFuNGDLkK9JwukzrfZQGIk9Ckgmk++CZGzYngOpA4GbKO
knzKDAz9foroJ41KealUaoMLZkaa7xr6oNsHgVQj7IjfJbKcsECKdhQwoi4GnwbVMMyD8tQZ4uSI
vYRh0PyJqWrRERBnp5wWz64yDxjkMOUnWVE44ZbCmRot7foq4cTJZ1J8BcBM/jR0hgF6e0wxl8y9
FFK3qG3Pi+2gU9II1YKz6dytW2q8S113WTKWZl1flofU81MMlJS/l5sFJCPP+axf9xVCi1YgIHMj
GzFmQ22o9k2pVftuvllWlxti3jGs98zAvkhKhUDO+HpZ1z0PSXbabZa67GetVp5khHUlbkcbJStI
syIhstTAOzjMleHxn0t4W6l9zvctN99Wl+2Wp8VCQWODzJxXyQR4ptcfsVh/oKlx6K1yAoD+Sb2T
60wjkW3fIPe2sGs1Bd9roEi5R/FS7UtJAaKYT6fU2/UtBnoUv5yJVKrixdzFGWo6e8tSbGLpzcgl
jqbhkos6SmqvpMqYlq3RHSQFDFZZSZtO0LGoyEW5JyQFY4upPxqy2e4+15YHiEEift2nZv/bncvz
PteXxW5YW5lRHBQkxXuNE75cUURu/Ir6MaHJAb2xZXm5e7nJ6FXu8arl+6/Vr0fL2qPiClxp2ezr
/s9XUVpAMc7XQ3qf3WLcbzZ5aShOJ4aS080qjtCiC2rL9YhjhMqmh7Ge3csx6OVzCq3ayWtkJy/g
+attbqm7r8eWJX/OqjWnie+wPEHRy1ok3ZQXWG5KmRxyh5Dn3M6LjrSS+VWXJ1G9xlshLW3EefPB
SNjy86W+7v1cX56wPHV5UeINuQwvi1+v97nlcufX07+e8/ny3zcfND/bVFV39+0pyxv2RkUqcEVN
++tlvrb7/sl+W//TT/b11qUWJ1vZiug8z/ttecnfPv1v3+5zcXmm97WPf3unz8Vlg88vaLXMM9ER
47me9/TySf7tPlne2ajDf/zxfnvnr+/57cssL/svn+DrLabXqVEfaNO91POVJJtP/pNGxPxy8+2+
b6t/tgngGepa315GWppWX5svS1/bLC+blzozsK9tvh7+s/u+v83yEt9e9nMbQ5muDf22zeLnMpde
rB+N+basI3yN9DXb+Xq7PPpt1Vg6nJyfs88NzaWrumz+ubhsPyObiRttt3/2EssWy83Xy3y+y7y3
Pz/Nv33etw/2b19m2e7rnZbX+7pvmLtgi6Dmf7RHf6E9krE6oRf699qja5D//PgPxKNv2c/fNUh/
PPEfAWPS37AVkCOmkBgom4Dc/qlBMqS/mZZK+J5kWLppoP39TYEko1AyZ9Uv2qD/y96ZLbeNZN36
ifAHpsRwK86kSFGyLMu+QciyhXmeMvH050tW9HGVu05V/PenI5ot2m1xAJDYe+da30Jm9B8Fksuv
c//IFftfqo/Q+/5VfKQjFgPHdB3eA+/L+V1X3nbx2JVhWO/ZUqVwjpNvSvPNnlVAGoYZ1deuN8nF
doCITDrpcw5hUtdVhkHQsrZj4V+y1RiX16CdnoN6OaW2eCWFBhF1eh/0dNCCGUOevxGRdPZrc4t9
5y7IzklZH/r64oj0sa30ADFsVgKt0GR1+KgZcLV1EOCdX+hfvAB40uMwu9tyoRhADUQLG8X7uCwu
hTlByAvqAWNjUa5aQlcYf5ov43L2O93dA/JcAZI/5k6hVkbG5MFEJ4W19GMAyFIZ3+o8kYxczRcD
I2pYDZgZluEOKIeFMZkZhAZ0Vza0YCUx8PX+pSmm/M6W1hW6057ozx8T8OMuLAn462d75fXuPnRK
xsFsRdmABo1513bj84AL5w57ZOiXP2elnoy220CH/6kYHDn01pGgxx/nOz81PvmYOu4iezrnxCLF
vZ7804tV1fQ4m8U5HYpzXUEcqRhWCFDkrXkwZnVNO/9ipOYJPeupDs1rGJkEKwkQJuoataDP7W1X
Wi+d0W9F3m36Xu1Srzh3Q/phkXQQGukXOKlPaTA+24l4HfOYGWQf9Ru/DiBqS1w8aEzz7M0Sy0nN
fMwc8Kw1PSVmBDT/EOYDEKhx69r5mdXo6mbqlHkz3vhcCxyOXcam0cL2FPRTYaXnRqex5/DrUAS4
wzqt/b1dzEhZc+QR4WXGVFn7OD0UO1SGupqLdx7UF7MAVBC6yYdTch7EXn1CuA11AbBC6+7nKt6o
rGSq7JoDXRguel4ZBDVjeAkIcWjQcjNvISM9FsU9w90wYJcpEftmSI4Zml7Ljo+Q0Am4t65WNL+w
CQ71Nv9OD/HBDvJHO0CV4WtsjAWwNie1uzxb7Q7e87sy4bRakPVNuVOVx1DfWhds6rX5yAYgY5GK
MVdXz6fFA24WYwLsnfAorfkqF28/KoAnbFxa4lIvghghvsFGnqzE3ZMWBLWq+AhihlcmRBs84FvT
zc+OWF70OUnzRONmQq9Kj5GQ70FDDlmwwSX97KFqnxv3lbQP9Opw4wjD6TCy3l5DMYaTyrn2jBLi
GRvi2MYf5BrQ4VZyF8viDeI5UJd+g278mPjVGgUMMMZzPajrhDw5NdnAG7OPDoircgZkfgRnqQJO
fn50uM5Lle6jOgcApV7kAsoOw4XM0CYuORkXw7bNOFeN7lPODlgmd107PbnF+NwZ5XnSy0FAePLy
Ei7j0wx0KZZPNocEKfNbP30NFXqUeXnx2+VFH8HRVCejyM9uUr7pL0afj1Y8P/kpANd6wVYwrokQ
vJtm+05/JKJw1hJJvwMbVtgcGhLMrnNvYpqbd7A3bLDJtIL8vm4d8nny0N8gE4ZYK1570qrDRexT
N/iOMWpJWBMid/w0Yh3R53aey5N+b3BfSbCahucUaXi22Lssq84Z0JI7QnlPnhjRDnGtj+WICKb4
gAS+SdPXeQL1mMpn2xq2+mQK235LG/cSDUS1ly8D35Qz+a+yAU6am8uL6R56I/yE83KLi/doZB1b
4AwXquXqd/KaCPkMc3Q9VBv8VFdjVC9+Nu9wj7PK1Okbtc0XDEaP970UF7cz3xPESWnEfqodp+xH
exfHl++hiD5XCB1I9PoYKnWyRwxhnMwGqWyDOpLicIFi0RjXaK7vnXpae7NFqsKwb5f8WATexRXT
89Ka1wbfidQ/ir1wlpPz3cvyRxMU/tA5+9YuzvR39PJcHirhlOCb9pAadt8YNzyMWPvDZngmJ45B
Bi7xSJ5o78/6v0aa0jwdDfzK3DR8tBjWqRXsHkXyKjk3GSc8tzaXWOaCM2P3vfPFXi9Wac9ltVjA
vIe4OFr+9KwXbJBY67jOHkLubEO2vFhZ+Ta07Wc7gsgin50IqXnqync7+dmnxHpJ76IvSb0mmKF/
gaOz1RdRb3ONWVaarqY4eB3HBntbxZ0mdNnjFQytTaab5vCEA+his1Dd5dM1GbK3gdcoKla3kDwj
LNl3s+NxqZVvGSjEzkjuu+SiX6u0/cvtirPkBSB7jAna/Qbp/2JVUbkh3udhStlE9zLUQ4lyPoNz
SdHx2NlRGoNzZ0MDL8jdWIE9+hJk7ZsKh2kvMusdvkN8aEPBNlHU3Dsjmh179o4ZS+x9nig2W5Uy
NwzxnBz+K7c7ttIWtc+IvYfQ2COkz19LKQn7IwhT1eVpsPpvjiHcOycKBvanDG561awq7rMQfSoh
QXjY1sK09fk26rkNfX4b/6iFKIC5HA6j7z2mSWZvl8xzCGBMXeZG/HR7MFwES7efXEY8K/sOXieC
Ma2lus0hQj/+MhGouJ4cFA+YpY8mFoy7wigi5MiJTlbqFovhBQ/ImqxjmbnDNlrEFwsRFLSYCHli
tUXT9yVJURYhzpyPQdjEh3LKV2PBBF+Z6YvlW8lB4YAIkoUlREvYBm9rBcZmqab1tOSbyjU2M3Zc
7gEwY1+D/gMN2TaXxUbBJcjUsCbP1EejhRZADfa90SQzftiKDfvR6E+NqgFS6YcRFPGJN7dglOsv
ftLJLUURHBj4iAkmrsJIrlXt1liT3JcACal4W0S4T7gLbNokeMOljrd2nIIjMrxvKROdysjI9QHo
AWAkvRs9yd24cF9AyCA/aiDNlQawkI5NEWtgLzGuOLEh9r8XRn6cKnEJ3AZwzwQYgUyVulGvADyS
u4XLPOtYPLgEsMA+leHyFHdqxcW2URGFjiuCr4VZDg9mtsE9HlpIJwKWP2m3MK5y/9U3vIso52e7
U8+5W18KL2LmGewWkb6lKAtmvFBefvxTUf839kvrv8vk0PbDwMNSj2kJeSRl9J98iGnmuWM2Mx4d
/fwDqtdsFc+VPz9Hgbx0CWIEQgSpo6Tf/tF5/WFl+LtX/t1aHZAiHNI9OMI1XQs/wl9fOXTnsSLB
oNpHsXVVpIIim2CPcO1BRS0odNIM2CLbg0YIXJVS6V8+ON3OXwyYvDxZpZjKsJ3aoW/+9vKz74Ob
iZoasCVFPGtNlQxbo212ofmUW/OT56RvDHYH+ZiK8tS5rGoUtkmm/i2p/Hcn6O2NBPRVFG2h/t+/
fg+xU4UYjKNqrw++kNOToDIpiGv0zQfVUBgUw5MPrTOAsDNa3aYqRjjr7aayuPsUFKwhPMbKxcb1
5Z+/It2j/fdXhAzW1AZdC+rCX99Zk8eYx2CGasEkWLrq5CTOo9GnzKHnmSJUECOSj99vp3fTU58X
6p1K7Dnur7XI3sxQvjsJC8CtPAzEco13tmd8aYrlZeDW5aDA8xRlCLUdlqid38qdLkG8cN7lmdgn
XAC6SjcHrpQCIxT6bhDj18UR+45jQZzeuqjZCUumJzh8iMBei8Dcttz80FijaFG7LuifWjXvC6Bt
ZK9Rw+p9rGhbed3WjPtN63QbMhqx5ql3wuG+eNK9hKirfKe7sovxhNH8ow1Hfn1GGDdsPqpE2/U1
IHzI2TYHRVvQ/5U18/lxnp6Trq7+BUHwd6eHa5m2sDwLvqH923lqFylcKtslKtDut25tXkeUbmXx
/VZZyxdr6A7/fNgt5++Ou2s5umsPXK6R3457CE6H3pQrM/bUqS+yT5Dvvcx5yer5qefGB1Uzf1OS
RW1hl9gcp2fa3WPrlmjhOXUnhO7Lp6SvDlV9XsrpKQzHlbSrBwdLDpQ2ClJy/64OuSN47B96+5QO
AVCSitickVvHXKHO819HSjH9e+eg2eIQFJO3dylAdVdQcCaESQnTSJ4IpUH8urxMdFWl6DYhSjVV
fvOQKUOm29HfE+VSnKt0Iqn4e5AwxLfQC4UeDmgJ5M8mCCRVtreRcyAOmSXQ8DWkuuK2s5HodKBm
uiA6R4EGPEb5uzUgkaGSsomOAwH5UOXyZfaj5zQdVxMtGBW482oXVMcEyRbC+drRjsKPftNF69CQ
xiGKSwkiqBvV+2RTjlUpLXvy1HYHXKtsURwmvuNYkJVnliQ+uq/anD1Px9JV99LIPgy72duxWAfx
uFVN8Qbl5+jb68G5ysYhUVLsFav2NASv3mRddbtHxXJiO5nLVWBv0n1S7e3tcWHZxWBdPZI7ctGf
w5ip37z4Mjs1WVLj2rem0xyY71HgQt9gTPDPZ9rvRlW98sEfAb7GLgX+sd9O7YUYytYlJA9oD9Zf
WjrJYbde/Kj5oj9y5TX76l9W279b9YVJyRnAsgzF79wTnF2pX7iKxTanIetpTOt/v6X+zSXrexY2
bv0Y2oF+E3++pyZtPhSmSdhawCbzLAAK2sXy3ElEcQBmfUZBj7nZPi3kHqqANEvLPIF5/tBVdhci
Cxm8TeoQ5yhgl9uMIwz7ktP2TLb76rMQ4ouF08C/qQlUybLvgcfLtFN+BszBditUTxbivJQvY2y/
TBlLNbE9sBeJPMWn24N7kP745HD8xyh/s0N1GoaBrDHeJn0ZY+aXJHQveYNq0aEkh4Qk/KdllntB
o6PfpKAOYch9UY73jHSCU2aDWfZzw4QhQHuaouBwsnM4j8+WL17jUp4CLztXxG0ldrwxegU43LsM
JEaZC2knorvn9DgtYFAiRh898wIbhMwd0z2o0vUXCw886tVqM0pKL9NOPwS3C0PRk6T5eZLIYu3w
ruBIBoWz13MF/XJmx0IzZeK18sbnsu82eYvMCLeybko0wMjgvUTR/KxXcJd+7Z9PbhgO/3375BTD
f01XZLqu+J0dYzeDrFVZ7a2C2yfsmFXdZt1dOtA3dfi3ATSbp7owhpWVcIwMme7mvjkk0vhkh6sC
3/l06WjzJlrD0fUuo4v7YHgR6KVaOnTduk0TSVjyKTHi+z6w72EafQ2JKWuqgZGcecmc9IsK8jdt
XeGWxVc6VxgaUoTkDP4qQR4bYM+sZQQwceVTjeqiYuzk0xiJi15V22V6ryFCGGZ/SqMZEgPFEouZ
79Rnt+GVVMBWHTpTX+4shgtM7yJDPoXB9GSNANsFUpD6m25S2Tk7dgYpEMuwbRiO9A4psYJqh/mL
18iXNjGvNHgSdTfgqZ2uxgilX8c0c3exuBCyFluQ7boelMH8rmDU6yJI9Hpk4byGGcg6h/8CJh3r
+cUTfOIx5pJwoseGEd0QfM+F8UTtPqz/+UD/zSpG4ab/Q0gFs/DfDvMct34xzFO1n4MKGDMejcZn
rjnPqGQZMAwEyXjHiDDjf35ZW/xmr2XCTbmoGSLCstiW+X35bF0Htq87VvshES9lhxSU+xxhP6g5
NrPJwSjKczQPaz0/y7NpHTnuvqPgaRSDFyacUM/2Tk9W+mKvK6JudJGdM9bsTGulazHL++4xSHFr
lCPUSwGDUl9e9XSjyoPXKey3c5sd9ZIxp2TkILKevB0RTf5MP1SEVGGleo8j75LYztpluJehQYGK
fAb8/KLX3YyTLqsYIUKe7UqxIRaqz8qzIv0Qpu9TTNFDPVG3yzuu87VfcTQz996bNV4rP1f4bsps
eZKFOsFeABPDNRw7+Zv+zM5iviyW+ZIt5rkdOS75d8NHO+HS9vFv85TMCL/b2GAHobsfdaHjS/M0
cNr3dK5YfMa2uAwdcQzRK/NArtgpeNUTinhCLUeg3OC4l2YpP/Q4BAvSQ0Vl/qPGCEYO29ka6rU1
f3RFth3m8uy5VB1qWd5Lc+NErETE2qMwN1J5WQauSl3WLaJ6W2BQwxl4iGFGsPqRPJO01h2Jltue
djfLi6NC1ZoE5rkheIKYb8LW8rdR+Rc9tcbtDZ8SPFmLG0m5Gz2Eo/d61x8aUt+znVvX1kiPJlj9
Lhuf9B0+5dqYJ3GJI3XVzxtboa8HC10cuzE9V4yTJ+mdE0RTuMqgQOaku0dAEAc07Xr11ZO1mn7R
HaYHiwB13cSq8TlQ87tVZ58WhjPWaH4yjnrVHRmSm1F2ttk6sJbszU2zs1WNNJvJm+vyrgzBCs30
tQROpCKI3zlMQiFe9aQNVtq24+qtTAE6hQk81iCT6rIhQR5wgi6YrEK9uIX7ijVyA7d4Y+XL+5Rw
q6OamKqSrMjsCMr5aJAfYWO4jv1jGsTQ4JlpDgXjxXYT19CU8iNU1dPthGfTQ5eRKbdhOfN9snq5
TAXciogN7oKk1l7CgngONr/tEvMf11TlDnSQAm8dBrn43TSY6+sTTk9fM26qjaR36NvuGBLF5JMr
d9f700uxsMNDiM9maln8l2k3tUydWY71nHBpop//vHxYDgyA37s7uk2BJ1V4LCLmb1V+oZystV1o
T72v3queL3KZD070mTkXA4+RXAHdjAZjec8Ykz0aiHdcSHr2rE+sPgm9u2CgBxhCRsT1TM57Lm7L
9u0X+Pb3NqPA7dKPOlTvWaBNPPLCzfvTLSPCC5Bhznl3zzxo3vSPuWFPdyagJpka9tGduOdUneFu
TMIiQzmqvaNTXp1xvJYAcXYx+ihTNJTMwUJCZfpq6SmSt3CZSK/sthhz35oOv0ScIZOFXv7c1Vo7
WzPbNBGR3V3gp9N+JiPxY/VuJv4gZMqdDeolbGkRpw+zczDLcIHr9SVZnEOdZcTxmSu9qnvucNrY
LE56zfkUG+bFbDEEdsmbGVCFTPOLYxIBkLn7AbdiYh2nutvoe3gBIzsicqBGrd9iKNJLYDgW55Az
Ul9/vR9+spxPE/saRWZe9W/TZVJs69YYsM2D0fmEs9EAc1bkJHjrXxIy7+8YL+vJgMF2Qm7Lo+40
3H56tnLYRrV6VyVvgLl9qZByhtZ23zVUQfX4ZN6nOjTYUvNuygn1q4gMavuPYhifwSpf9QU9+P8p
/f//vvu/7bu7wqNO/H/vuz90PyGm/WXH/Y9/8h/qh+X9j+t57GiD8PiN+mG7/yM8IdgLtzzPBDzw
a8/d+x/b4+8Yedlc8074i/rBnjulC2hDKIAuVacZ/m+oH1aoZQR/XldMQUHCKNEWps3swPx9YJH3
45LPbE5eqwgEFrlOlQ5I9ApYRNzboOxBOK1HfKEt6c4h9jS3yz8HMv0BeA0zVOqiaddG4l8PgRbw
EQ9xLz3BxqN0rqn2NN8eOicn+QBDccZ8GxWjplxIsgO3ljTOoDVtzNI81P6YwTrOaJO5EsOpaw+e
RT7OkHC3yQrP23kS6XQZJ/6WxHucFORg7kdnOlE1vWeFEV1bckO3gxO+VAEasEWsWorNqxeuu5g9
6rFt0RoH5YHIjIslg+De7mEijXl3qCbnewrJDDSVcYrd2btrCZXbtjd90U3pc1PU3H66KV48W740
s448rL0HZ6qanSjEJZ/M/ATjoEIp2/+IZPRuJg6k9iJQILK1gh0SytENJFj8iejQLhop52dxavRD
OEmHjIa3uYy7UxvF5rpzSfKJ+TRGRk4JXnZHP/QTisnb09tPSHvpyoecQ8YxqGLElqwGd6D841O+
kEu1AEFGiGvBz/6P3grem7eHM3U3ECa/rG4fzuTVyM9pis00Dyl32eJ5drJ7ulig8somgaDGH2x3
ua+DRMV6NO2H1MWrYrjb3Ork0TLw05okx63LPsEGPpkTW9qTR3SJYVHpE7aSIpyNo6DfVSDJKTuG
ulmL0bPvJHq6U7Q49trPW2SecbC1y9jfMcaxDk4ISkDLxG5f/W9H4tfRqdPchTMwfjhutTMbFVFu
sfvEpKzZdDrQ7/Ygpdttglr8NP1aoXmdieMkCmw3asmrpy+G20+/HqTOsbQL8h5cJbYOL3+8Pdw+
0G9PiaFqj90SkYFgW+HdH8yYXONi/viR6KDrTPjyKrXsr66W8y4S/fLtp19PLf1ni9/RJJfF6nak
a618vv306+F2MtyeLkq2a0tgcb5dkbeL0b/BKm5pHbc/vJ0dANJfnTJ1EGCgCLt9db8efv0Zudfm
gWZw1mK1WF/IxaLxJY7GjtwCRG5/UyxztA4akP+3jJIbDub2IDUB4Xadl+lNwaoDL4WfYIWf3ObY
OZnWaPsE2P7pOXIMTw2Pbt/TPdwQGAl8CnZKkUsQn3YcphpNjRFg1ckHvG2BBQBQP9ye3h7QTWIc
Zh/4rhRfM6vcW0Ctm6nK93EzkO4pYdkzDML+LVU+HANUsKhyK1XtKrawiEb7EtTkNNRYhv2UoIfA
cRAjLeV2HmwYH7c35W4GNJFED3Gx/Qbq+AVXuHEVwp7QyLAzd5YWOyv9D+yoJ9uA0AFuEOSQgXLI
h7g+eSXmO8M0GLw49XIk5W8hFNZQx7CdMb668jUtuxCdfJIc3eUz32xurWICmI6Rw8OUhIjWueC3
EdqZph/iE8OL5yDTecTaJNDqo52URIlJzyb5SF9Lt7+Y0qxsX30zbA9qbj3rYs3Zs1LDwhVtEr61
PMJFJsKQELvNOPWXbJHfB2q+FcoiuPDTfRp3GFW4061sO/qRhlZxWNrGIkFngA7ffWLan+7jfEQm
ANQhmB3SCcO3srHEepnLR2DQIb1dWpr3c5kW2wrK66pNh3281Mt6RJrFqKk4N4Ff7QIpv0qyMC2Z
f43dOjyQEYYzsGQuLZsFFqY+FaR8cLqcENrR/BopK9rUoCpJVB4vZDHH2zqjWrMr2DFE7fWYKKkk
B0iJm055pKvYE/EU1X1B08gSMaX3LoF7qN5LEZfnERuqaTfIzJg/SwIaDtSzkA/kpyBhkj2LCKE/
qClSCEZ7o0bub4KM4lagudEWgiaoodXIpD+FOYKULiGkLSOXCJzFj5zqn9jY8d0wY3aPG8vfOAFm
I4nWYNVOj1FgJBsoHp/Tpc13TaYejCwYDjgzGJlL5GINYS5YyJIHx8mck9+L8sAEgJQU5y4mkWhF
UIi3EVG+60WD0cp2B/zI9cnoQqQtVTuthOzbXT/mFPB9NGwINrDX8fxQx9hGhdsOK8fNV7JLCWeR
SwbpL4XV6oyk4WQojQQAGlynjrN12KxfBWX+U1kLLtVQPY+Feig6jyGe69ibxSH9o3b8jYTNsTXx
+SkPSgm7kOPeZrNv2zb8UtUX14F2+44DL9mwzY2LVAn/OP7B7j+hDWyXrwn+YgspwobEFI9KO7O2
Vu1+q6HBbwlzPULtp0/whviqCpT1AxtPCxoFw+iMy+jBAIvnoF/hW4DuKYi3m7MOdZo7KrCsjICB
w5yDBo1bafX4s6iTvhdeg5XM4n2lzlhs7QTNHRLHL7jsklHr3hoY5vahTiYmOumPPKZ3mcEN3iU+
lFC8q5YixmXifr4f2J8jQiv52pdTg4ty9tdT01oHA1UC62y4sXPPOPNmfvguluPJtkAogMR0lx9W
5Vz9MnqsGv+cF3yn5MV9G8L+a9Biy5fhea5LgD5ct0TMwhHI9G5BEiBw8/cUl9Yqybk6kyTBchqN
9+Sqis+LHxlbVRMzL2LjQIfxOVfZYRSGHjUSIOYa47owMTEBmV3PpLfVdJ8vtRe+F3bG7cSMrXVg
CoNhyWYs62zn6zC9wipJSEA3uBHanT6q8RoutrGZyBakMpjfYx2umxdRtl8KQeThAej5F2RQ9rox
3K/SA5blhyim5OchLQjnM9yPvPPFY9U9d0pznmO58eMhP3QYqgCbV3h164m3m0X73sHBFYm83DQ4
bAxi3+w8/MQbvaZpPK56g4CBjMDwVMUHwj5/Zsp5XZoYFWVr3jtmFGxcE/x+DNEoTdzLaFFbTh5T
7IGMO4ZhpnEuo5n03yI9mU770dTcIrrJTLZ1gZmTODigMlp2UNrtpuv87wQGP2RG2G6l2Z7TiFiq
eko8dlWs+2GUF0f16Wqs8kfbz586s8DJOg3PmLUdMlsK4EenhNCaTudTxKKWhzmfLBR7/cKpkuL5
DmYBqwWAacQeA3DXjgpM9l/mfGFm9JCihFkRN4+wyVXW3uth9uWjQfqN8ybEN0el0amL2D4VCbZh
k6uenLOUW21+xeIVMupCU2pReevY+zEvtv5ivC3Me5Kxek3ilEp8cdN1kTj8v8IvSUB60ZjiQlnc
aI1yZNyPDVwhto/o4hGz5Ub7o1rC4cAXwZw/e2gY2YSN0V2XgBgHY5X4mTgT9rbylobbkQGuzchB
Csy1VGuniMPjJFOUtw3eNO7YJ8Voi+VpJCq6jlfNCBy8HVdWlGIkxI/MVuUC7JV9ndJMifMhnkAh
4IV/UBM8l1CgzUTqsoVJfXJ7fvspzvmb29O5xz+qDEoy3b7cHqhNwT7936fcEjEx9tWLRDp5N5VV
tuFB3Jk6yuYW0nx7mHVt9NvTepQCEdcRoDTB69xNQESrT47TETiTobro5j49+aMfrJsWteSNrUUi
QEGXRDxq740AY9z4s6yKz05tKnKJe/hCOdaN1gI1PhbJe2zBcbqFLy9wVI+3h0xKKuCAMoiBWATg
HKGST+7u2u5TSECJPbCGYoor9IMlJii6SXrfubid8Iu95bGhNo5dHtJ5gt2j/7izUiZ29rQvTQ+y
SKuOXryoIz2Ggv8tsKuinOX0wo8VBPYPVSzoBip3pBrUBMHJ/JPp7JcbzY5LciGc8Hzjef2CepXa
lhZ6yMRi7bVzbk45V6AMuz0PiZne5qWvLXYNVSIdzR9uObL8mmOmq/Lb31jk2x2jrasr+zkfUnN1
s8mxdsEqMikMGS4WEtMYQQskqLnWJ+HUL1GRT3vuIkAypAlmYmoRApbus4ueLXOCq1HWnNy1ZTyg
YfoxIoHdtTPIV0WW+DZoIE5FaCkvgX6IkuHnUnjFthC+IiWLGbTV0R8tyRiS0zaRLJlE5re0onyy
vPc0Vs3GVRMWwNQXK6FPkSSt252aS+/BmtQ+Ig+N0DvvDd6muG+n6FgkaXypwobWtHRQFZO3Q902
99u+s98kLZc/9/UTOQhl88mA5FAa3RdryOJnLzCIr21wRNONG2ikKvF5ipirenYKTmX6UMCtzwOO
O3hQOtRa94smux7sZLPDzs5y95Do2L3Zg7ZD1imb9Zk4ceYFrKssmV4KuA8H/OKtU0/E4HkSeWbH
81EW/RkH2YUDEe7xmGVX1/rpAGm7uO0hqxZChJPGWztgfO9mbvGI570SKasPayNUsKCbVD1kGEC3
lhetppwM5B6bJqGUDjgPSbwM2YhnwQlDGBFbfE1rg7HySYA1lxJpadkdZBeso8rtUJykBN7WAIua
lAjNhIwRdmmTYGvO3U+hGBqEcbSDqYOA/zwAINtL5SJtDuoTW2UlYEM6mVLnvAuHNKSQJTgO66NH
fb9Cl8Ne24ApYQowP/hwlUVh2wev7n+09lJsMxvxFzEDW2NK3A3xVikRHRNXuaWuc4gsLXCvySit
g2L8b8xCPGYySbZBLt+6MP5mVKisB9VOlwrXaOVXxhnufbQLR/dHOizFrkb9hb7NHB8ZiXI/FHJd
UrUQutNeJqsqTpWYqOfQ5ZlDvSH5hB1zhyGmlbNSEZ3erEZCtB/KVez56cOQDvfsL7iXzDbYqMjV
3pXl+wCIeqNCGFZJkGUXOyBEtRoL+Zi3MSnz3KRnHuia1b0v7aNJRbHB9NGvlo44oa54VUFGe1Jz
XAshs3UyanrDHNnrpMfZMPCJ8Hb0hKllzbQjTwFER8u7AV8NQG3pd/2CaMjMQRipjoi8HHu0zdBh
P7bZl9qjkV3y4Z4kSCLNH93YfGqZ0uz5tdWGQJqWuzxhJ0x2d1Wdg7FpZ3YuZP5gp/0mIffhPoik
s1Gle/QtJuWmnO87NHr3t59oUexVbmSg5L2u2hV01GDKMhCkJbmfswr3dH1nI4mLtSqepgzYhRWZ
2QldtIl6nAQSbkaQ0BVB13UKaiMj4QzC+LzNgHFk80RmMUAL2wuPbtl6n/DCJk9WLO++tMz7w6F+
L4LC3OW6xzHi7GEMH+Qwm2fTmj4nMjKfzOrrOHB9kf27bafSvExeDX2qglZWdd8tk+g2spyGLUkp
fsImynKYewhWgBepyZAjPvRFXD4ETZJfiv77bMbFShJQcUgGP35ulvhoFDDE2o5fUWT1j9m6Lyaw
AHFFbkzZAbrR+FMUzAL2vIK+0xHWwl7Am19Yzn04ZgvJUp27RvnDUQXLvWHWMTIzN36MjU/YqOtD
b6u8l7yr0Q+72adxwPxrJUKH4FjPt4W2X/qnWDDXMGIxXxBU096rfCfx+ZCp1rEtV6qjaxacCMjj
10NgXd10js+jsLdO3ZfXxDEvzIi+9pHVHatAPiKbsc5pzRk4IDwaG8F2zIDiVrlMIQBnGqglZbNF
5PKZhaY4WMo+0AK/N4KNYBWHoP48X26jYvB3hyWs2k3mN8G6nu2jTTglGcJ9Q7USwL1ijeSMec1d
mt0O3lPa2xaRFKG1y/LJWTM19u7qEmAkuthyHSbw1Bq7e5DLPD7paarc66y+94GtY4JxN1xT/T71
dDpsnepzuN7F1Xd3JnZhbKd9XLMdIq3vlBjzPq8Uxnwh7sosqQ6LF0BgGPt2W+Ut6XApe/xtvQ8L
/2dG2f7ZpbofW7rIxDC8syWOSVO2e1WpNyz6YhV5XErepEjv6NuU24odfUabF6JwwA50mfJaPFJe
Tzhrc+iRM7mVhinB1NjhR79ASa88iFhdkKQrErP8VWxEATYCCuzRqp5bgExqUcYKCRnmL2kH26H0
XKK+037Va1PU4lHN38zy7dw527mzL7dSzIT+f1cJtp/Gun8Z2D9aoxNEhS2cz0QKHF1iqQECjT6j
Bs05QLaw5lZ2P8VpfC9mSSilYhhDsT4MzK1FFNRrbxFnBO8WQx9jnf8f9s5kOW4ly7a/8n4Aaegd
Pg1EHySDvShOYBIloe8cPb6+FqCbyZuyqpdW8xoIAiIYPRr3c/Zem2zsQ9hlH6Oa5Daf+kfRmq+Z
a7YXS7MvMunac5SZQDVm8qZFVp08JwmeO70bt9HwzR7m6DJAr0bNQQy9nsb5tZ/xE4XSvpU54fK2
6THmxC2i01E9C3kp9FLdGs1d1RNNOLhBv3e8fnoKLXFIm2Q4UoqyN6hu+x3C/3gJaY7uMoexN6ai
dC+ZvtYxpDSD/PgOiaXSIc1vPDl8c1T1GKdVvnPqFN+ZG7Qbbwye5ym1KGtqsLHsJLqVQlBwAHXW
xXOw0wVZgzPDHz+OJbNW84mZ1K9+1scb0aBHYMZI07okz7AFUUVPBZJfsdMnLd6Gab7000tjh1ON
MjIijF1FfseFJNa9VIrABsMrXpSuj9fOImTc/tYmSfcFzTRXthmOSus1H16aRYRHy/ZOI53wKAsH
5Egz7bEn9g+10vHnOYXHGcYODhjUFoGhovzZGI8FF7qwzuVN2EdfJuKJzkONi2EgeHAjghLOAiaK
prfBhHCd0W+ZHHE9HLNyF5kREJAu02h86/0mgS97zI3hWBk2la5lh7WUuSW9aYeMbry1JQy/tKje
9NpTN8A5oovg3Y+aKP3OzU1CHyvjmM3BN/IOAdxxIMa9x0l2SSDQ6uEwV1r4lKBSHhqHfayg/2Ek
NFPnxisPDuaBWLagv0h23WZMbXe5Hjpk6iB2jwI10rKwQ5jpvXUcZNFfIpXiuLQGbRu0lnkbL69C
knoCa23mQloymPcs8oPzpKe67hjPVgwX0R2bwfdo1jB9qLtznDyWbiF34JttUn0b8xgREAn7vLzz
wrsxU85FpYrUpHpNt8oeDA2QKZH22lbI1tkO9G03fUf2D922Ggyf1p3o8/vEMGIeHI3DYBNx2tdm
c7EG9Ee0U0EjEw9PK0gYp9YtP0yHQZHRe+RRkw5750pKEllthEdGRXtrCPlG5ibexTOyHNvswXOV
iISSUpEYXs79VgzEyUaFVhzWL9qIUt8yjOlOwxPgWoF+ERXjYKZnPVeiuSBHPqm9Y+vmN0Es1AOy
YVrSFafbwaHU9a7ZsvYLr3zWs2QmY8xaIhzkpsesdFvmhJZms8FZNqR0MdpUFHOkP3vGyhRIm/TN
JoLs4OSzdRPkuTzUUw5cMgXkNElxlD0GTaMu6JxYxU3sMrgIKK+i61HJpYRA9zuAYjQt+5SKSj85
Ok0nXEZck4lDboPs1s3tndTS8q7V273FJztUY8zE0AkfA2qbt4XONzW8xUU83HgpMjY3APRnIzI4
Z0IySSu1RydJxGVdeKrHSKGpxEcilV8d0oX39gDrCpMuasjcU4cYkf+tGbvFLR/b62LtaifuV8eB
JhssW61IvhIFrC5M6nsK+JwL8CJ9yYVW3NWdXqKfMx+rcFSAUgH3TMxZdyIdd4hkhsdiWYyy2WVF
9yh7ZqrFmKhrbb9WQnYX2ylBKiUKa4toYQbVpUMtKqkvc2wkp1KmA+hZ1LmRNj7pc8S+Ps0A7MaZ
/CPbMDcZP5wfNZU4aV0C2Fe39yT7YCacVXyIPcauknOXX3dBck7z+To2HL9lOX63+zo+mvyod0VY
+xo+xVtJ8i6MXQN0UNJ9DKNjPyTshiin9ac+AG2Y6XdaWBp3zHlPsy6Y1LkpTNeZwXl2spdcF0ns
7l5VQgfA2F0pENaXIYwn6ts2EL2CYaND4TZDunXrqS0hyVwMFntNViEdQeB5qnJOwjlix1tUL5uE
ihMZmOxEVq+W1OKbThU1+U24ZZ3B3GaV9Tw45qVStXfQkjAmJZSceBOa51bUMr2mU3+dBYDejHIg
MczDxibl65TnBXWaftoMdhltoEpsGmOyYeaSmDtx8vTHnBYP2YHxziB4dee4Zc/5Q3Jc9+6vOFE/
9YR4JFl436NJnIemz+/KluDlIWk6v8ZsvHPUfKesEmuMtAY/oji9qegPH6ZxbA92xqU+Ydq0Jzlo
KbjV1T7WqoNXC2OL9rV7RaJ+02mudbKIBMJxJarDlBvxRs+G6OJg9dC9jvjqsuW9jgzTK697rgLp
3VDAJSaSa0kWEHgYxyBr3U6cBGS3pq5O7uRYJ+bc7Bwds7cJikPuUNs1ZoQpnZmDoqy9h3akPDU4
RIRrmmZvpwZYH3RyvFhG89MKx/JS1GIX6k55jIH+WjoXmaZrvhRu+VXHjuUH0/CtIxJq9MZkt36O
zqvJ0J4F8acFOzDKseNgdC9gubsdIbgabbfrHGCvskOANvXMKRDtC+ohMM80ns5laz9X6YV0wvEN
2Xa8HZSd7zWn+93jW7t9f/T9Pm8Lg+45qgsca+5S7M2XWlK1dGO7ptx1JGafy8j2Z6+Hu7lUyjS0
NpwJEjJLlygLo9BzPxOLBmHdTsCa07QKTxQPdaA+CPAsHOtI+SKG77Y9npNW4g+0457EovAh7CTE
xCiJt2vzeAVXMIYCOKWAdHcx0gQ9B7Ttkaera0eprolCqhDSOj4PS6VMz6TYBCGs5cY1hnNoFhC7
MWBukqQdzusiypK7oCW3TqNUc24mu9/ZIzt3ThfrEqSKmbJjPnCwEOHl1q/OjBu+IxyvIqyEFLAk
M0Kfpn++1aVHGcM1quoycYQI4nhPmQU4L7Tm0k/MRJ2FBsZIzlx5zRkEMHXQFyPRqg0xQM0iIQS1
Uzc02qMQBHOK92P9JOtCLg/NliLf522aZSb7dCpf/uhDBxajpJTZiDNiL1w/+bpWVsX4t831DlFN
yVZZdJKYHjIKRhgKIJ81719r6yYyzOFcmubz3NZ3UZ1bfl5Bo+bEjsHQwQg5LAtZkDCR4dXc9kQv
ndeFw9XrNCuAnIJ25+wx39u4y2qV0flcF+vmbDIYTRL4yXY+3vQe5s8mnHXGAXwZyzual5om9fxF
hpGuIoWUszNVdZrGdCsY8CbYiuwYCnxT6SjWLFIal8qpprNI13opYxD8nMJ57fCx7BWd5XOOA/K8
rqHrYiBfZM6+aZPrehONROho4rVdPk4ZJ38tIFNF26HPrE2/VIRXpUzoergdwNPmWoVI360JuKJo
RvhZv8lIlDt/LnqrvOlMQx3IbEY14oBuddeKMM1BYyetJD1qvUsZkaJmPNr3tpcav/15/ycQ+48C
MdPCB/P/EYhRbP13edj6gL/kYZ7+D4fIWiyNXKYNZpAIvf4KhfLsf3iGMLmXOSi68UWo/k8kCxow
4VDCsQzh8t8iNf9nKJT3DxLudbLkLNPF14sZ7J95Vfe/8yybP7b/nvZp/6lZF6jkPdNxhIGEwrT/
tMYEpKP0JJM7pyLKtpQWp2sgRyTrTrPJ89D5bnXkq3vfvd54rGSJ2BI+wbZvvLda4kt2bBs8/BAG
O2X3pzqcNpXifnZImjhef5+VJFEbwxig9xIzgQj11pHqoTJcLtI9REBjoGE/E3eytXK0vnEkT3PC
Fd5M/Skzmo2jf01T0hVE4YEOfgb3n01zxMQKfjBR02ejofv+t1/vr6/o71+J+d98JabOd863Ylou
jqF/dwvJzlOBMQA4mzUhj6GJSTvMtLuMAvOhRFXvFqa5YSRIKuVs3ekhudJz+q4Rt7lNqnyrqOmi
MoVM2klGb0l4Iyu9xxdECS0lO93ryYULpftGabX6T1ZBfr5/V/uRIo3Ij5hBx9UFAkLrDxVxEJkg
I7u4PgVh8JbXgeVXVv6Qj64ObFgStT4b12L4UsSi9aeqhhYtyEixlfelTBYVuArRJoSZ6w9UIHxR
0nBGJIhGHwN+wnVQOEvDaKbe+r2vKrG1TITEpRf6ZRiN0OsySuBUYTECHAxzfogNIJuFpn7mDnzm
KmgvdQbZtSpHLnrhF9ucoXPYpDWM3pvZhy+iam2Ah8ZJnytwBe7JSJP44nr3YcSAvam6bk8i4MtM
TZFgPw3UZK4FkvyPmcSwZkdDjxIBxbY0jnxwjN9VtMoC+o+pQOrlQf3ncf4QXT3NULuGQEtqq73c
uO0PM4oo0C7KnySYTmGGHTUi8zWz3S/1MPJ3DWibMoVwoL1W+Ov93tQ+8A4RfShah6h2QPomIQF6
DwKY9Np8Q7b5TT2wt8CTRG2ti9Nku8+FCe1OjXnltzyJVjIriDv7gShDzBnw182hP4ikyHz6Bt/S
6XnsYdOno/3Ni06GR485qFsEl97F1gFczApLSJo3lzT39mGWfJ1ndycDSLYlHulNY08TQsTmtrZn
FBgRSCJnNsmVwdyQTuTdODk45bnedr16o1bJbznAtq+7cQTxbXZEfmxbFV2wz5Pt0xYUxhIXRVvm
WVeTUBcfFjzjoyXmrUMz/uRZXnrMFKjABPXmvEyciIPJRfs9UEDAI2JF2tneR3HxTXNzIMEtWohA
74s98++H0GMoPVXT17x/UQQeMXcvXqvJfldt811k1EztjgbISPWrLX40SfxgRuD9YV5cFQBQvsf+
i1tXXymGaHbAbEhMTPW0eRd6i/UiuFQzrbhRx7YXw1YvzdtaXyIWEpM4rgA3sYK/XRkEFlcGETAz
E5Sy9CZAxdNJj6AlM/xOMVYwdTkwuLiJSnVoiXL0xuHUpOpDmA+W7M+dzF8aUqQZuI/fNAPwQdfB
hUooxfKzeAOLeSLiA2VaCFnJm8Q7sxtSdaLu5ORFRcBz5NOm+eKl4jlL47OtzTdJFek7ih35Fo2H
Tg/XRc0ywdwoHxO3+Vaazdcow1sbZnuHIwluMaxtDyZTw8sJdwD4f2wMo9ukkvGsriUUXQJOrO7z
XKL2E9n3xvN+BbwXlcEXtq1vWhNVvtlyQhdLP3yU5OA4bwm/p5FE1zSIL2kN0F7VLyOszLoP73E3
fAQOH6Cwv9nToA4CQ29QBI9eUt0mUit9PQRjrzmPGbrM1iYvBcNmtMGUxPwt7w95aPwsOPKI/Rmp
k9jZCy2lvasDFk1cEXAMQcoyZxxQ1hiAwSLNhQ4g5dVsb6Qpz9HSc+rdKUcjZV3LwiX1Hkp83j9M
wgPWkj4k7nQnLe1IUWBrVHA6mZmFO4aXnK4JyhmauylOMQ2HJbq30jyRXHRKVNQwev9uOvmNVkRP
8IBgCU/jS0VNF64OaJ9g0O9/vy5yxW3glvu2BxyGpyZDBLEc31OzKMI4lFQen4Is2FkJjV8cWLMd
fu3rctrM/fgT0AK9TMLcN5pVQc+8DyrjYbkjofWXDriyR/ndbIPH0M22DWXtTRwAp/a8d2+0bkKP
GchJNBJxYN2/zadJn4BWGAjfqgD/2TzuYojwFOsaapokG+iVeygpDm+Eq3I/jpx637nRczA44Jrj
7mRipiVpGAh3Y4R7wx6udPNPRWt8IcvCTlS2TYW4c0X5JZSKurjz1uIF33iEim3db7ooCGMmfXmO
CYsoJI6sjoSAhPxzUdDuqDrPxv4lnhvVVxvHiHyUpslpAI+xjOA93ymRoFXWqxVHxyxD8zEW5rBH
PnfNKvUaROO9SyWO1pJ4NRqG82nzI4rxpsrO+mHh8SxbVB4FKyqIEcjkPcw37ppk/VjZ5LRKj2sg
wrk8st7NEbVXReMvUSHT4UWnYmsDBYqyp89A5zqdtY07979Gq3twY+mPYf7d1Uf9TMWNAFoXgvcQ
c2mPxwWK1Fd7c3KuYWvTCc3zUwlsatTKgWQZsoiwujWTwWdOjY+cRGxINcTNpwSOCMv5mo6NtU0C
81ulBV9U1N1alPZAFpO+M4b6wbJdCob6bS7icmOaDrAz8sP8DsCNlJN9W5npYZi8p4TWruaJt9yb
cNnlmG/ekyr+NuXzrnMXJRADkaRlVqOZLUwpDIFVDLkJzdUddBK0kLRv6qp1EenwAXUrdH3CaMkj
SCnstsvMCTa1DqpP4ETdeJXVXiNTLxAEyurWLQDEtU34Y6bNDYVpJk5LUptlh9eaRmG6ptSrl1vd
IcZmcMufsU7UR2aUxMNYzY4s+GVafmrDeokgJgLcc57bpQHTBycxkj6tcnGPJY8f2x5+zLEFyc+c
DuZkkiDUFAdbCztOLkuPXzwPLlfQ0DubbX83gliPqrNbOtYm0Hi3nLeCuSWcxqXayi5xu3ey5HYI
ui/L3JNzcY4z2LwZWvtpSQ0Wbdp+Xb66NqBFtfwe9ODfwrr7MWscxHmkvw2CIGy0faAHxJfQyJ9y
gS+ra40dIuE3oUz6hDYNMTv70Rc9TGlG221MBMUoayJstPuh699tLoj+jFJ0CIoXWAzU7DMmxXVd
vqKw2Q5Wdhe59amb3EfNHK5JpcgzSVHKibPWjc9BFDsb9I2cmmZ5QtPV8KjNHJIHtnw6Lo++PZU0
WIlCX17Wcu39IpnzEvdnkxCjMY2Cymn80PMJXSBmQ4ocipL6VF+x6/HG7WEbET0UZHLTKi/ej1Jm
9x38fFoXG1TAzUE1BwiVBFJVA0TsZji1+SRO7eiCHUYPbC1cWk71tEp3NSLEoZ2+zrWgWESUNeq/
EeMxJgPTmUq/GGL0FooQdPjdJA9pyVFbzLBSlfvKtXHDzvHOrnJayXK4z/BW7+ilx+i9zYbuqHWm
AhTvVJ6hXu2rm9TOno2WzDTEsT0kEusDaY5xGfJxQ2Y73ZU4f4FXzFhBi7NtZHvPSQpRvJjJL2s7
ym6p/mR0flHExS5wEizOIYe/MZwYl3Q0nORPtNLBjozF0PcSvvgUt9jNBCd7mzYKh0tF4lweKISu
nf5YUKneGGH8UOcpXSGpaTjGl9yCvGv8yiAPpDmNYeORTUZrM1DWtvJcYzsigt7pKHzzbNBPNfFH
mU2jZuo12puhvXWzIKeEWz8h/kzJUscW2UfRpctMrMEOh4dWw5J0Z2I7siACMRmbGGkQB+bbskEn
syafrgGta4Tq5+a6ZkzuBaFvfFjvHDRSojSqOdv1zt8PsO4zBSx+jUj9fIp1bdIBxIteo3WDBq8c
dLmdap1ru3WIwtmlyC4MktfiRatXlcnCBqBrt+ww68JcYNHrE62bFU6LYsHnr9r3sV+CLNfVVA+Y
XwSkeHne11UJX0SEdWBxrHYCycqpMo1TDuQMNp+oD6ir7ZNQEqsMalNKocWToE/WJVPwbCMOXiNJ
16dZ19aXCFfb0HrjmmXq2cSgNQEnphAJIzEdLimRRq7ze9XDTdyE4tSLYVfj+6FQbRQnTAMozSSx
EFnkzXcJtn/O9U51sLTmiP2KbKpGRVelGdF19CLa/pNY2OwNIXCIiP3QaJK7KEAgOA4mUoBQomcO
5qdh5KIwBq35KELEJjiMoz0jGEZzWd3vwgEeqO1iycHS4zw4pgHkIU+NbWjXJgAX9GYiN6xdjB2a
KpV2W6I0ZdwOj6tJEx3pvLZz+/Kd8Uh5skMZ38SRem1zbWSUiIwmo5Fl5PWt3kLJ03IGDx69gGie
5F4zKozEBq/fOGN4M/TOV+oLH7OaUxoGjFIbFRA8sM+QmJ3i3KmoDlf2I4HPZzmRs+Y4c3zjNpwf
iopLRZvDFG0iJ3ufuSDhgyBxo+oxVS3nWYgf1q4O1UNu2+pCCU3s4N4/0dEZb4eZyZQO+mVPw9+4
uJQ6IleFV2OE3W8Wzok5PrzDPkgeWtkucZQd9DFRfO9bgDiaPCOlKreNlheXwmAkltRh8xJOMTQy
jZQHQyAzC6I+exMifCgDC2lHmpChF/fhMx3vX1bN+RvChI8FqD3JIbDwdQxfEVRg7B/EfMsu4m09
sy2YjIfh0TV7xphE7Q2uJi6EjgFIfJwwtKKQLd6owjDdq+R0tV2SlNJEEsMVfncAaJ6q0v6ejSK6
pEGf7ka3IUWujZO7NmjjO80aYITTVdt2pnue5np61lzN2KaYzbdo0x4dKb3nUIMfpPVkYJYmAvm6
ce/HSaH+TysCYPuEEWuRgLyolkWv2/fT4BB6Jo10h0fbfIkFqV/VkB/jbrxFW1vdSxmA4zWyo2e1
zSUch5dMZIS3kuo1z4JIkaLokkcF5OEmzkiRDWmMMTV5nKaC8BWF1mKhjcauwpqfp4Q7OBZ5D2MI
BtMNTYIJuarq9VvAaGTLRcw6NU4iT1lf7mzo/XfVEgNh56F9cjN0cI51Hw6pftQa0KopFvJj1piw
EJ+NhsLDbLu3bhmFV9yc5I1lWJTHPjyjQSfjMg9+tH1aPRqjvk2KXhymiMy2xTlwIuH8aw9n5hi3
Bw0NyQnJ98Xq9fLisOeqxt1Ta37J4yVugn6RGJaQxKj4EsxGClamQxqmmstQMQXVc6JwBTtEj6uC
4Vx4CanKCExgpLpB3xvusIe7J88FkDYZcl86CLlqO4XXOjOPN5wKLmdjAmLUIu0S2Je2x6jYqSUz
sut+JlkbXbvR+xrk1msvGcmMszpUw6QeFHtuVIfgncISvRTWayNCGomR38+nmcGRHRCYpeJ3Ky77
R5yIOw2GiMqL8CGZqrvAynuS89piAWD40UxcXKHRRwOSalh5srPn15m+y14meUHAY4bPC9IhajLk
gnCfyqm92EPaXTZlXKgHJ87vUZGDVgCCNB7cqUEp0FnVIRoL/RJp05Xx9BIhX3inQDvMKfo3Xa+A
yRaZtgvFdBeks3lWmZ2z25jyELfw7Bx34CyjCpL/9OBsd27x4mjDW9sb+q36Uistfu7GbslL7u7R
7yIoZcAI6fRRDy1ix8LMhrCIDt8cNzAqGdqpxV/uDqQLW425wwyQb5vR+xHmgHLQadWXEYeDcOY9
UBpnS610X4UepTXXfpkkeZm90zM9ogI3Zok8VjoqKQyNNzhzlZncij4IYUEOAT0x32urSw614Dxn
zQWwp/5AzRKANDsnAiKE7htZS3mmTSvP61oc31Q1omit1sDYqWV1hPhDRe1cRJF2DvvkOEx9fkxk
heRQp5akqVE6fqYBB5mWFhUtCw2Vcf2LWIkJQwiIgIR68cbQZbeL04nesIFL6Px7Na7wujKggZNW
n7xi0IOrmWXWdvamlvEHx1rXJvthCXW2F9Fomyf5blVHR429jRarMDMMz19vWhdTI1/HjlJH2pYI
bu3YnM89UvS/VtOyjk86hEw9d+gbLot1zXRG8op65JC/t9spi7d6Qqxnupgd7SWGY10rmIczwl+C
1d0xBOLFcG29oyPbwy/HBObyMnCp3cXWmGA61kuFIWS5LViHLp93u1z7d2GTvnOaJ8oLuO/fHrs+
wbr4fMAfm7q+GCgHlZi+CpmDfj6kFoxnw4JUtj8ejH+Jh6x/+HvVqCjZOhFdx89H/+2P1hs9zUVT
0dQZQpJl8PXHc/6xCc26Ygocqd9/F9UQUlqToNHPF/jjEesdf9z2uWmMHLlxq+/XQBZOhATh2eBJ
wQYvMcMuesumJGR6vXvNcDEHyYdM1GMcIvR06WIzqWMhgrg7UzylN7due8uNY0OqfRog1Kqmicmb
m+dwg/uOq+ikPWWF94xWqMQLwB7AcfUhKfns4DSU+m5NTqGt8c+EFuRTaPrN7EliTM2DsT5oVh6B
0GoURYHVoLAYtxNbfx+L+aT64QcQ+gEDme+GwW1nVucip6fJwIIL5OSgzxeYl9iL4IQxTnf6FzvN
SapLq6c4Fr+isrpKp96GlrwvjfCbW6YlGqf0jkrsL4XMvY/va+jzm7GLBXm68Ylp91sfkxNLq8A3
crjHDRmyFHyAdSntG+YmjjoRgomujlo9giaDVTxXI+pDraN5Gnq8ejvdWqX2K3AZAEvjqSBdOkkH
uvvYETrTu187CEWAdyTLhg8LP1JYMjNyzeqLsn96I5VcNIjXXO+PaHF6nQqQrga03Ngf7ALLjzVe
6Hlfcg0KpRG+m8tn1mhXNIvvwbsIJJEMECNebdi2jP+SbtyPiy8zDIsnLS0uwyj9lkxXOGLIOe2r
6XSvaD+tiGJ6Vr/2k/PolIByStsGg6T9aDxb38oGDexi4zTml5Rm7dGwsUkhEr8hTOqIJemcMXZL
0wDmTAv7P5cTkiO3v+uDX3jIGRZhtcHmxgQ5II61ca3bOiQRPXaJ7OOkZqMTVLSYCSQcDEzDMnsZ
LS/cwAXZexfFYMuvUk9uJXUIWSOuE5yTfDth+B9q9WNbv0zpNPwymZrSSEs9633Shn09BuTYB0iS
B5Rf8rYtiGxGZc/w/E73kmfbkFBVSvlEgnYy3daO7RdtDyLaObrxtJXtez80uAkG7WOQ9Q1mshTw
ONKo5BVA85cxIHUZ7YZ18KrkQss7B4k7JIxe40cPr+/Wc6vvpZXzlhtS/jiRHHCeCn/qrBjolOvs
2XvIPTVrg6eRE+E+iba0vFCT0oTIkeds7MoZjxahlqnnGUjbGciHy0TGLcuAVPQfShtGfzb70m+O
VgYiKdIKWg4poOo54QuEBEz9aWIuyEwdpIv0p0dJCoFfzd4P0WVXW9itb44BWYp1zs4YPJgKMVVe
pAguGMF6ljvtBGxx+P+HQm9emZSdmEugXoTNuCE5g9hn27nH1o+JbXTIxFYw46PsZxnv0yh9KjP5
yxv0eteX1VmmoEutGdFKIM33RierzW5GfAUVyXVUVH0zI1NekIeZ6PZIZGdSmV/KDARemQsKQRm5
kA5mLij7JKBzSklRYMBRoP802p23qWYUXYLvTYbpG3FWp27EPOJQNYVs7FcFkomxeMfUloKP51ir
3JxJyxlN2t3yL0iIniMIzaHASahzy/VVc9QzOzxnGpdwC6laYn07b6tKSnZ1RpVBzVwcS3yANsZl
f9QXu2RCoiYQJEoM5TYeKkKuZzIWlRkSqjUtMWdCMEIIb6B2TK4stqh4zV0WEu2RDfBG268N5R7A
iGm0nxcFqT6qcVumjaR9i4XPS98U5ZGdlSvHt1T9FGSiwFucXdNmptykAfYWNKjIo0MDQsHOfTdL
GfB++SKNpKf/5eR3zFYW0MgTpO131LAfinoIv4bx7h1CNZq7IAfWNY8/W/qQKk0fYywhYsBOFrjh
y9KQptsF9KmN2oPnZgc11PHOzfE0CmRt/oA5xA8ChvSIrceNcPLEn4bkZCFM32K1tskXXT5+K+Kt
VzNSV5ZDJU8cMvRp+8hmPjhihxHMT/zG0e9Bpg87pEEfZh01h8Scwl2tnxoaaSrL2QVNm56f/QtB
ywkt5sXpteu4FOzb5YgEF1hkJXD+DqJIERBIKjXA8MlNmpUfaqmnm1hK6H6o8nLrycVMssQWWlp8
EO5RQmI5Beb0AZcSI2C/0QzjtY8p3bRT/DUYf43aREZmgdO+VHeDQXt3hWWx0+mUTnX3V0rJYF9V
tA6oyAAdA4PrzIiQU135qMSQ75+9ciKmIEf9SQ0WW6jzNYY6uU3SDyszMQdnMxXBpBK+DIeHWXkf
KefQSnNeRGpc8pmjwTTMq5aTktYZ6LubDu11lym/bXhPWcmXrqHlCwr3mqR5ByGpkRtvbLcc7Xz7
eBb8xfFXrz+FjcUqI6tbKrgO9cQOEehqn0vt0eOwJDu8NfyW8NSyCORhtGS6bbVjpv1UWZ1RN6Cz
gy165CKK1TYf69c0u2YlEY8Tsq4N/nLLqszbrsOqOlb4XLs7XcfaUXXTrrAQYeoTJ76EQVI9Mzgw
s/C4ihX+T5Xzn1Q5lmGhy/ifVTl3P4f/d/tzjD/+XZvz+2F/aXMM3fqHriOVQK2mu0v00b+0OcxT
/qE75HFI3QMba7qf6CZLLA/SbcGjhMS4isLin9oc4x+WKQ3XswwkOih7/lfaHO9PLYcuJSB2x8OU
6BiMG+0/eLx1YgNdCYvkBvuMj8s1KDdW1WHVy8abBMhsRpQOKr/IlLXuu7KxUCJAWdY43UVxU8Pb
dz7snEKd5WAxANrTREjh1oWFqeIc0N3boUh+R08D56ZCPYYxqaEGvKwWnuzxYSyrXVCo3/evm6kI
UDLTR2YMC51oxdVUVn1f5x0uNQ/+ybowmkYjYHfZriSpjXH+A3nc30FS4t+5Ul1uEapjUI0NFpDJ
CqtZMUa/89bWVdQDtJdzMXGg/g8Ja+sdFOP9KJjm42+t3YK1sZY53ufCAWpw6Gzn8qlmXYWsK94G
x4e2n+PmZr2pIurGnxgWg+eYaNuDcmDprhrVviwfkSqpfdAvnnIbCcr596rozOGUjo9OpQiLtJql
Sb74ptfFupksol4j1n4pzeuGS0iVBAOH6LeToyUMjzEWZRGmJyfAqFb1P+ifEKpCECpgPazgMr9t
o+6qEj3cT01/8Apa74KhMfNBCk4Z2ScISg7UkPQj5dfnLsIgUkXLmR2r4ESEAN2D8J55Sd0qAjBT
Eg2WNYpL5aE3jG9Bmu4E146dQqOzt8BkYssHl1IOc8YwCVAXRP5wcVSvvw1S7ZcMvWcAAtC0X9ff
LyStcJ82tqfae7sc3K3BQBl4ZZcQCWNPiH1092dbFmSvLPM29ufuvK7BJf9r7fM2QIGoij+317/5
3Px83HobURsWs2BSaNXUMdP51xP+h6f58+71aQlRol64rv6+P72oGYnu52s665v73P58vf/9baqi
3JIWM66T5VtZF7mCi/S5+Xlbj7nkoDmU/MR+vfXza/n9FXxu/3H3ujkWCXSfDnbYuhkNRkXnDhP5
crjECxRqXRT/2kRLi2Dkc3u9WxUJtML1Mes9v//o85F2PB8YIkU+uhnMSf/N0/5x2+fLM2Pn9f64
e938/JvPdwNqGXYzBbrt+ifrHf/d330+H51iuVcpZeZ/vavPh37e9vnZPm9LG/OqXBfywPqdmK54
ofIY7rGq/xd757EduZJl2V/pVeNGLmgxqIlrQelUETHBIoMMaK3x9b3N/GU4kxmvq2peEyyDdAFl
du+5+/yVqSrpSal0ZOgY1dIB9WtTprKUKbiNO3zudFu4pqpaoAH4CeDXiJTX5WhfZuWxEumBKtcg
0kKBIDeH1grsEj8Euc2f9pPLzjvLbeQXOR/hMn/Z+8uyIhv1fVIT0h6EW3Lp/zDXA9qlQytCYpGX
jup5ntg9A1y56lPTmgBrpKl4jH5dVXY7ajUoXQVjhUqRh8WUDx61hIT9G/HMl8bUtUy7fdookJvK
dRSw4if3e1M529kmJlGJdSNREOlvHoSEQjQAKag+ACe3mafmXi67ICMsPD4JNP3eRe58mZVby8kQ
ddWZMhEia8BmQ7cYuvDvZECX8ESjJSdW4fXLyp1JAV9WtI21IlwKSEWDVsYT+vPkT8vahOcuFZGd
+KGjuHRlSxf3qWwlEuMm1wTauCvNXtuCuqW4JsJk5jC5rrvR8ujm68bn/eRSJGDceu3skihPw10s
pPRy0vU+374MkP+GTnWwxctNTsgh81AUs3KFBvolXZTFi1qP/V4VdD050R11QJoT45NuecE3dD2M
/xrYVYR/iECrlNyPhLAXpsagEVoFMBHKYw+DkNVfJnIZwtA3NR+1tYwCyxLvXtR5wzHQtnnf7Buh
2k8aooCyFWOD1ptFuZ861zoMYqKN7bS1O/sQqhn2FX6v15vAnE84/kIQiAvAV+Lsy/MrrbVTH6nQ
Qi7s5LVDsCo7pMc5DYhI+IZe8/S2GXeQDSeOLP4i+cf4potpRu5s/Vk1D17nmQfZCi18pGRrsjt4
BV1BmSz21/NSck70WRiL0wPEY3wEF6iHyGQGU41X7lQ1O31sKN0w5+GBPwoWH/UUC2rDGJ5btTGv
4SIG6yiDUASuo12PCiVSzRx5hxS20TpyhcrJpW5Jz2fGUQxOa9GrA81H740AVH6Q8+jZ/rlQzss1
ckJxDluWeqqjmEOWd56/rP+0kTyInE9Txd7oent9/pyZnuHK86mlnxWD4NyQbQDNozmlkKM8GHRs
zpMxqpZ+OeAqkO1sLbD2ulgvJ4boeclWI5GDcl7uedmmVURg/Mvml21qu2IAPasYJ4sQrpzMnXBF
lk2uMpCmpaAz/nE9yAUVvZAbozj5l23k1v+NZXKT86fIXfxoeIc1Uq8vHydbl5/aj1SamhMIM/mj
5L91+blfZuUPRWFizfftb19u2fpi8ixNr6W/s9b6G6MebS5Y8Wop5Nvsy86jI/y6L/tcVp8PG6VG
vvuy8Ow1/eVj//RVLsts+vAoggzkoAG6NxGpl5NPXumfmnLVxfT865Znm/W/X//pSF83/TR/bn46
9igyIJYCclAe+t/Wy03nqAD/or1/+ow/N//8SZcvnUza4+SVgNpk2uLiGX/Z5NMh5EZf5+XCT7uf
13/6OkYKthqSbKwk5Ph+TzBf+2uWav61WSn48YlFl+WXbR1ThS8ypz8ui3yzhXthpZSFyaZc06Wu
dv4I4dJxyKItcc+aFCcT6aaHeKQ+JGjAgSWJplwoV6cUWCHl/b2lbIVQAGCsUGEWX1bbnRgsy/Wf
DkedXwMhhsAWyEqacv35k+R8XM+Pc+mlm6brPG192V22Ph3z8pXk0eVqTvdJ0ShY17IRHF6tP8t7
5XJHyFkzsLV8d74vbEBgcK1EJ1JupWZUWvgRvRBep2DypMAplD0gxIcZtXT/nLh5Gy69HC9iZ6xM
XkWe1h5i8CrnidLPQkot5rM5sdSlbHofdYex0whgjJeaovGcF92zUXTnLrPZuIkhE7tuvpVVcY0b
/qDbQwRBFM65TfcxwRjyeZGn0KnGhCilpT0EGSTgouu/4cGRHSNUr5tWM9G7m976XDfKYQrvSAwV
IpD4dXL4fplIu/FZOI2bCKoWiPJiQEMES5OADq6oh7MNXuZ26yyRo6MuVTtAAfYT4F2UQuOxwVBR
Vel6ccFoCADXrt1RE0BAsk5uL2NXGYqQo9hsBIBfybTXQIXn/wbsciBP038RsDMokidQ9vcBuweS
g+H/Wb0mRfv6uZzurx3/Ctl5wNZNl1IqnKosy7SFFdpf5XSaav5Dtal/MrH4IWJnXUJ2pvUPD+dz
l3CdrjmQ1UGk/xWyM/V/mC6Vdrj9EbiTjPYv5XP/v3I6TBxETO5cd7d//8//sFSPY+iqqmm25ukq
Ln1fqsfUJm99v1KOsRIJFiL8ImrXuiXaKuwTm4TeaIiHYtN8w8mEYqHJP8Rj823OlLt08p1lXFFS
Hg81gSScZfWePKK2m5L1lJoCpTDcwbBInYgaAxFnqt2O0Dx+lUY+rxSspjaIlChijd0tgo1p0VFc
URbZiUTTN2OGgQt7lOBQfoNaZltV7p1mkExWMefcGzWSGiS1y1Tzvqu18+B5xVM8zzcD1rNumSNP
NLsNJSdHMwfy54/ClfsKATs2bCGUF2HTp+rJqWijN+r/qM/b5aUCW11tTolFGb5eRQ6Rceq/W6tY
1nG6TvXRutIQujQRqZOM6u5eyX8xJtwSmz9GxSYv+/XcdHcQVhDPoYLtR2gGfvELKClY1jQq0WiY
Tx2Qk6FLnhUnMJBO8pst30Fy29zPBV2FpKvIHAb6z1kzMTdFmZlU+qlKMYawrQfEIDjLlgQl4s5b
ubXyo7X6x7LKX5HL9i26HdioWlzXS91gLJQU81oZ6ydNpWpeJTM9AwtAUxzTZRwwqLevFcdpF9r4
rMb9dV9QMwbiD4sdfm7Cv9Ao8Pu0vL8rU8phQCLlqO7DXYKCIS5PbT7CnNTJ2nfJ1YyAf+kOcEEU
PXqtppB8zYSOY3aT9yK9SwLrFhXvg9kFG5tjbJIO6xJ6q/VqgGmtGyiDgz4gAotHL5E86jus8a3O
kisEYBA50jTaYIqaRqfS/qmO9vVQpsOh5U+YKM87TWO+iyfkgt6bm0RHpaxJtXb+I+nqO+x9lzrv
o+0Q9YBFEmrmxsrZayakagWWU63hVM/r94lYpbsL6/Y6KfXyWDr9Y+GiJRe1ctpsJZvegQdkNYAJ
OZnURidcyrH2kuEpsLKNBg2tm1zZ2HRttHpZmuN9Q7n1zmrCG6OnfMJwfHsZ9jklDuU3UrTTIlef
TSd5KcmlLpOewkLd0Z6TPP859Zgl47FEXspNKPuhHk4XWLUOofumbIsHYpOnOXPh+SLNn8qBobW6
amwSTEbg39lWc6PnNw4e1Cstsk6zU4yYUu+s2UPnYNTdWm3nhVFAGICRtjRaA8/035PGjsxVkfMT
Mxf+S5MkOTf0MH3zXDQEmrbGp/ijS/DLSlywR3NKvH+qsqey5BTpVHZDel1qs/m9oryM4SSo/RyZ
4IpyFVj/xn3a9ni3qwqEJtV4r/o6XsHsJMeLX73V5psam7WDIURSOCNCUxetyzKFrH0BhlUEDuSk
E2IX2WpESzyM16PpfvtrJZ01rh4hkOrMS1uZERhmHSDa87pPh0OdSfpfxc4Xe6zDOLTwEHFTkHMA
E1qDGHgM51UvhLLOtzk7GcoAEF0e6DBe3bBifjqqDemlw9dlR5k/xTXEI7I8XFJ8gr1wXCBq8YTS
hzLl9hDMqH9kazDKu2miHP6ySC6HBHMTjZGzuWwfiZ3kZhPvkhWZ5Qz6Kn0wGRkrjXmbzY6+raVM
/osCXW6XBz5kV3UrZy57Sp16JKN0EfX+PNy0s3b9fKSz7F5uBKH9FHg91Qy1KA7qi4ems/xNkkfm
45ApODOgyEziVzC4TqqDsw5c4/tQPPlzp6EmidxtVTjVndb4EFLa0TxmsFq7qo2PQ188DhPmrp0e
6oyc8xtbsGy7tgoIFeTRHhpM3lNsgfr+dQx7oF8rj7rmCEYidp+ZMAuq4ps5882rceofs0gp1nlf
2AsfNvAKcKV7qB292ulB8dSIkIJjqLhIl926Jde7TqMYbw/oqvO3UfNAfU9EmP35W20YCzKs32fD
VRn61/N2HOP2BoXAPtHV4lDOzWvVaM5OwV5sl03FmzkilmqtKtyFIDSfItQAme0kVC/gp1kqbrZX
3OB7NXUfVEA2J1v1izudIjHD7dcosrvHOe+iw1zkd50/UtE1tgU2swkVR+EJ6h3czcbGky2043Xj
qN/6NiThFlTuIfF44TZwRUNAhGN9o4f3NVcXZBnQHKAqm4OWw8aY8q5a+UGLzj5acBvjbdQHIEzM
sQq3tu4fTXGfSRAdhUoVppRi3u2XsdF7+xF7z2wno5hyMkf+bU+9wIbeRHYYI5XKhraVpglmZ1BE
j8/VOYLiOJhnpDF6RQG9kjEWQhc2gSECfrWIR8iJLwYVsZdQ6XGZn0pV35K0RkRb6DMiGhFjEhOs
/lwRzv0d1BupJrUVJd+XIpMlicn175Zcdpl15vJZyRnyXGI4k0ycEc9dR/QVMGKkpjNSNAJHIsJj
ikqPSMdIPWuF6s/WKBnPp2gvA21yYsExIM3wOxbrGtaLbffuWoblLHoFutnne60K2sMsJpKCfJnF
2TFb+oHTLzOZQCUY1hzOzVBQYOS8QrZrHSflTzOYyYbaYO5EFpMrktgmuJ8UDsLkTLthds/hz2Ia
sDqPe5zURaJxRgpLGF40rTKzt5XtbeRZDmMQmgV2sb0I117Osoy1yoC1bMkV6ZTAmlWLtZeNGRUy
jMHlRF4Il1nZmitqF9oS1Y487xIZLSeRCN/JZWXm0HvxazvYZKTp5Lk3NRHTkU1NRrkQ+X/z88Za
O45a7tXoTQZMfdU3V0mQFwv5j0qatJy0jpGsO6FCuSyT/3cQN9rWGlu8Jxm7XyaSBX2ZlS25bLa/
V0Xc7t1LvPQSQ04yJP6J77pLeb1dJpdr8HIhOqlJqTaVZ70M9QWpe5vkBdq73+juNIAGa8ncrVxI
vXvJ86n6kMHT87k736Mq4q+FbJKY5dGWTKvLiXMChdTEn86h0Xn04J1uJ89NL+/Z8517bltx+ZPi
I/zCxNm5nCJ5xr4sc3KRKkjzBM0Vt7C8e8/BQHnu5Lxcg6rfJ+GvPmuCd32+eeuGYKecbwByEvbv
nWxPt28R5chbFudItriVQoP8v7ypLstIQW2dRje31KjXh8bHxqzLl5bTjNuGEhrE0ggD5LrzBmJZ
EVAN2lsd2HeV56GM9Du/W1+WKXUFoZa+O4wB4dISMXLYOGlEUWU410ePhOGXQC3G7Np69uof8hRi
hfQXkV3OZqbPM02eUYrr7F0TA2YQt6C8JYsmpHw+CDT6LlbirruE8uxzDun8nL3xhHmmbBtCaYbT
ur+UtySVRozBmjSEr0V4ws4Gunxyw9LQ7vMYdzt5ovPKtvHeFXernPgu73zk9Qijky5hBCK1D5bJ
3vJMf5pvXBsIZarS8ZQh5ku491NEGJUixYEI+c4pAPF4tgQEXc7KlpzIUy+X+RSu+HnlgYPlHMsM
1Tlv8anJ8b/nXhDGS3L0G0+8ZDLxqLGnpMh2rvwJozGKHybX6UEN2lpsMWr0j3ayKVfRD/trXzkb
AMSZlrqtCExIGL75bQITVUTVexF6lq3L5E/LckXhKXrZBttibsc/HWJkrLIG4P5LHiaV++GohVMl
ecRPu/1p3y/LkhAy+dygG4jEd5Vr1dR5Rb03wKdhUTEicm5E3VzdvmuDeB3lQj5jBiT/5KRv+Lsv
y4ZY3Gy6qmzUWne245Ciee6yrWGLHJLcg6IxmnIXufOfDiNXfNrHm5y1FRtXVAZTV1cbL1pIMk1u
dT7cedu+FMlLl39DM2D6y/VyYovve17b4w2mZlwoilnymAArUB5KDTA6b7cKsoVNGUjfFXm9QzeM
ql5xcBcIXboFeb6dRQJG2juN8uVeyuRLW+CUOT8Uom+gCMcFKXoJQpsvE/jZt1rFpFi6VE0AlUHk
D4DrSTD5JYXnEBL8/GpShJD6XyOCctaVT14ZIYy9TONxAfBNynzOE/nYls2yNbiEqDK5N10Yl4PR
vWewXtd8b+4bMXHEa0HOmmfiXP7kOkBSJgZ4K6nl6dUg528DYSR+i1wkf5CcBLFmb/ss3baeNZa7
RiT6QtFLiMSr0fVg2EiJlmSwKbwYGOoJPwRqTuADjTkVh27Es09ix2RUVbaaNgsPHReiyJdaqfrd
wgEX1DKmZY2YyBYeDSszajpSKzx6pXGZbNXwz2oNOs7ZhE082hOU2bwJxBMb2Q6JTDMlqKSrS7O1
VNCC4vngSN8E3TJ5SvpUPs0DZReisziLJ825pVoB3mZk7I1ZW8fid7oV/DnZqvhhm3juruPKCvW1
fu2L9+wFPmd3YbfKfatblCIfm1G2goWS6KIBS9DUZRVStux2FErFIlU7hMomJAK4ndMhULEo4tab
lOCusgoo2r9lZIhPeZ56QkdGpSsvZNO/qrxg3kvxkUo8CzGqiI5LIGCuq9OWqkIE5vS5pa2ZbHGO
eC9cFqp9qKy6Go291IZdJpkbO1sUWvjg8uPkRDqftUGOGrbxCZGYVk3qUrmXR5O0N9m6TALxUmq1
5gWZlbuWx0jlu0s27THjjzdjwLN1b+1ak8HY0e+DbodBI4pxEutyUslLzQpXRpyOO1Wm2eUKpSDl
67bVq0QDyqvN9TJSJnLekv4bYWt0nFzjVe/1Y54FE50B0RGWk4gYoYoyIfhFsK9a64Q5iaRjhTPn
VFVVggmIcnc8qDjPM9j/PQ+5BIA4FEHJBJSsxALQI5VgeBhkdD0hBUZRxJez8p9UigMP9OBo43Tc
H+Tsvy2L66XiDWBKh6tez4tbaPXDTefX6EDwEk5VAkWQ8LzE9DdzhrdCaysPvTvHuI/4zibUbXvp
ekUO7SgTCais2lB2jphNdec7LTtNao5HEtWhlFE/lM3sHuOxeJxNHzuhCBBna9jfdQ3noaEKl3Ux
q3ddpxVXiHhL372mux1fd5NqHEetQovucENgczxgfLuONHMJIekOdr/6TAl3sk/6EtPr3jnFYyWi
MC0kQBWgaUKgcox7f1f7833iT9Guapz2WA79VW/Y/m7ArANqiLWJYAmtZlyiOofhx9TE1c52AFYp
g0FVBsCQvdmkN7mPcxSGMPAvJq5ou7K7fdtBJAgiDBsqC2NpB5QQdneEgqeXAY3rElrFhFHEALhS
obJJt1RYyvpwS2SrOtaxASJXtLqk+mgo5dxYVVNeGaHs5JK/S5QRV1/inEuczCbIUTW1lhYC8zzA
rkRBOL+0UjO6SdOMwCej8Q36+VkUeMAJLnZxGkJnruubuXdueZwNj0YXuZtJp1ZUczzIoLk6bANs
NWDM4i+FWwthkADBQ6xWyxqk/mQE3ZXu5uqyL7t+ZZg69RFFVMA+ca+NvM43TqVli5DYjAkSl1Dh
vVUqj6lnIPd3AM+2BFIzo/tpRfh3eDrJnwlhKDYSC7Nj4rdhtjJGb236/Xsh0PyTtnTnocSTzHi0
cuzF/RKHIaxFnkZVD9dVjIxzFLqSMpzdddx1PwqwzIsu19JlTWR9itU3uyGIm/fvZQCNCSwVEX5v
N48Rig+7u87JWgH4BB1aGyqR4DQ+VdgZbY0qbDd+YyCBtUb1vqGItR7ydAXWSl9RyV5tXN4UJMLw
JGoDSrM8C0IxFkljNVlbi9oMU9GxbrcopsY7yMAxp5iBd1HZbtP13xgTntnlrE/LTOBwhui9hwuB
s4uRiIC0En8gTQNlQrdvqaJjoe6+hMCUFdeGoYDBqPjgEv3JIp208GZUEOTbkUDGGQUcsY5kRuRW
H60l+psGdbQJA0w4n8Wqg3HASDTgbQ6NmghEtgXpgjVgrm19CtBXRpHqpEARJFeNtxq5QJd5494C
qj56+CBcVW67U9My2ydJ9VaOJEsKzWhX/5u9++9k7+Ag6uTM/j57d1PUf8ze/bXjJXtnkWezHKTx
Mn0HvPBz9o58nqfqlouXhtDi/xOGiRRfBciIUh+KJpS8i+BeJPYMZPwOu7mGYGj+T2CYOHH+qwe7
6XqOaZAK1PmGZK5ljUH58/UU5UHzn/+h/V/Tc8vGHh39ijJ5OY4WE+zYCEbBsdgylNe3uhh0yf5Q
T0CInv3vebmwVQPGwAroMSmOh5FAGRt9tj4ztX0hpVJp7fvLZJgMAejBKigtBHZQZqDrJKLKMVRu
ZX9FTgYZEoxEdBBXN9mPCGTgUHZx5bxFWNEQ8cVORBor6NuU5p+I55KFC7PntHBJuBsUq6eA40Ag
lbhnJgVFTpNm7X18MAnTrfIYNwroeU+E1x8zdeiuhoFg6gDLL4GVy4iw3IDu0lbUh2JUbLr3QxQf
TR/bQ2c2SLNBN65Ao618cq/r0Sc7r2kU4k0YTBUgDhZhXv00CsbEpGPvSsP+VrnJqamC+0ltX1Kr
cla6VZX8QrzUXBKI8EearRJRYWpb9Ooghi3byPtlY1hEHn9BhV7BApcncgnFvEMMlw3X9Gh5A87W
SwUcz0rye82IflgltDReIfe4KGL86ae7WSUyrFDH2/3oPd71vDWG1YjbRzYiphYHbMPmZbSwYI0Q
oDK0WTDcbUgqjtOiwelyk0WltxXFm4uqoA5tyE+FUpBCLTSe9Ly2GJqFbf6jDPhXRyfIlgk8Huwr
5mMY1d9L1330p+pBq+o7t3GeiGw8N65DwmuId15mX3vYmRKl1RdOda9DqVR4PiawiuaxPA4Ug6/C
oHqvWlJGhZG/U/c1IjxeYBixTu18T63Yz2HACcMge5h17SZItjhVk0xNiWFbhy6I6KQS2FejEdkd
BEnH3jMmg+CJ5wH1DRZmqmb1S9dtQO3qPG/DjlKm4N5zdOwJtQ8r5Wyl5WPWD+gbc+HjE1q/CHti
UGYfY7Bdi85pxwVcBUBi/GgltlZeqvFfOh0XXh3+iKjHwv2kmDa1jjuoUyyiKsW9ZPDeSisFWDPU
tzlcE5XhmFdGNUVYxINnq3jQXhKdv4pev2AE2hu19694QW/E9VQynilU9z7QJph9aoOD0ZzeRek+
H5TbZDYx1rAPimPf6v1ErfAMZ8GMlO1QAMprkul91sab1Kb2L2jxTnJVddvyplp2Fntq2X0NsImU
dvLMCOvFyL2btrNBr6kTwQFUl0PWYcpV6u9mq1KpcXBajeLKhGr60o13lgHX1nRDQF+Oxpi3fLIG
+70rmnqVZPpC6cGohXX6QGnavLGSeO/NONy6rvDkxb1AN6KD0g/LqrKdRdeYd7lDfWuV+jdWWu2y
IHmpvJwcdLKrjcZEWoB1gR5d1277OCR45KRetgZYQgBfJ1eZ2+lz2Qbugv61jTMt4P6BGHK8qx+G
3uUkk4HDGmsNJ+jamisMYBOboZ8VAK03ELoC2+iWWKnd0vVQwcDoAM7L6Rcf8D2LzDslRIaf1NEb
cG5QDNnab+oH347faEeEGOydqygefV++7x6btWRj4DoQVcEp9FfgNUlYkVURvwdUFSdKdwdu0mRc
6mZWLYns0N2h75Hk8W2juf0qqH7FlO4FHr539WNbqycvKDEZ1bin+9i468LrtHYI66TNvW1Ez6Kg
RWl8b1G13X5QBiAyxXCn59PJ6baY1wqwSvyjN1zwWo39q3FbkC5tAtlMGY92qj54MRcz/jQVRLjh
Q7VuGM3sxsDFHiv68LVR2PQOp9YA+Znk7aNWGMBUJ0jH3pyH6xBjJnfmlRJ21K2G/c/GKE5q2f+g
jJBaoTm/MXVqT1vF2/LLV66D6Rs44SEe8rXTZa9SgjAYq143nwpG71jFunT7FpVGmL5P1ZPPS8Dp
p1+anj8OQ7U1o/jXGOQMceaNopcYtwa8TdoWjCjoHifywEJ16BYM9AJVudYLPE/AKelAfJouf1I5
vO468Vr1SbQmhrpL8RjG0n5bYdfy0455VnThXexaP+cJk5sxdDlIhNeFm05rK+f5N8+5i5TcvIl6
8xhQOYq+7sWP1A/H1w9FYQJfn008Ckznyqf83RuHo4OpMxaGM8SX7jiq9RredMV3KgF7wMPT01f8
/lQ1OKk+NutZe2UY+zHJ7swMnCKSZt6DpbWuO+8QgfPUW22bpvl92qcfQWxczzZVW14/vroG5B53
LO56cFqRuLvGudoYCv43Whh+zNa87gfUND5UX5x90FdMQGyUH3YD5JZa5l2F304bDD3cAAgp9Fdu
3Nz/2eco/BuNZG0+v7V68DyO0Slwp2XRxxCCu8qAGinibaQZc791N5boEivutB8ro1iS0NvrVX01
KsndFNKdGHzC7zzkc8VfUci3Va35pGUdNa9xvysoyasJHizaxLxGQoy9UQsGMrZ35YBDt+W8jLhQ
L8XV7umltm1c31gF8bQJRv17MERQgBrjLTPq+34ARRDFWy/7lofqzpnGD+qGqRN0rtPBeCo16wG1
fbBwxu577PjtdnYpKoRk0IHNWRRKcwIEHopHw771dhoyQZwzCmh/+gkqwtH1WsLpsCn0Cuep2r7T
KNNfAscY3fwRPs2mKZNXc9BxrIygE8xciGpMptPOjg3aPsYuJc+70WJYDLGtwKEPzrAK3tbiuumL
aFn7LTDXmbGGm1bfrIHcNf4ZFM+rXLm5P/lXdCmWQ6HyduMKMcwaP7R0Z5fmwUaU39t8YXApT/ii
HKl7KznjVDD3pMhn+z1M9K3tVOkqHpQ3dGguNfm3Vhx6OPQa18BP7UVTpT/awVK3RRlv3cbY9sng
LlU1UTdDUCGnpS7kGFn6qut0MOhR/miX3OJ2Vr0aZvyY430IJ7b6wCIYrUr1ZCSqt45LqMF5ml7B
7dIxQVO4HYynoud2DUv3mRGUVZIM7+HoIop5SRI7xIa5/o714u0kKG9BEZ/szP/Ic8qRFFLCo0My
sp5eKMc74HPqY2lDBEUZGOtl45tRIqDRA/WmNN5mBr3mADDRK42F8z276U3AaYFG2XSd8kTMzOaR
KloxtlZfFIVokdFzJYAF2PQNu6iF+zKWSAWg3S/UHiMhnpjYd4wYsHWANAo7W2ZG/6C55U/LuzM8
9cdgue9NWHD7NNgqNq4O5TO+nhiI6wVyBw/UeBeqdw3GRlT2Iz8yAFjoON4tVLRgSjLqGKxD6wp3
nZnuOzWif5QE31MjeYPS9lol801oxCeMZ24wX7zGv9rDNV09Go22aBsg7nPBhagDRbDD8XnKPSCk
c/Uwg+PIFftYWJT3aGn60KX2VaHxG5vRL5aRQmxjuBuK4IUoJSXgSXi0KoPnbpwvePytlNx8VPRQ
XSgY1dUeVpZ5NH6z4hkNQ1ve+XSs+SkAyCa7bldDzEsI5lhh6cOCAbGn76w0ec81jbT8fMAnl5eW
O/2M7RyuMgUctZOnG3fCZb2xjvTIFTNzF3BFN+I+rwb/MSK2BC8K53LIHuihGPbPcMeWTn9fGHiI
xA0PuClMT7hn8dltwAdYVIUkvf8amOGjjTYNyiNQeQuZA4iF4iXBq2kDzICIxSlWKkGDCV9Hd0Dv
279PXfuhk1Chp/0WeUgIS5X/KvTjU6eQVEs7Cpi8ftubbbzT/O6k6dl2soYrrfaPto60YQrqH13Q
uPQ76g16MyoAyiaOYRM73/Q4O/pV9SuET76YtPTHoONgomHHNdKhn/XkXuswcnEhDIQthm1qPlxr
aoJ1Uu/gtmK/tVDu/dzp1kA7eOGNS97jRaeSZh7qhhqpDJiaom8nteL1j86ucBE2+iH9XnfLA3fM
0DRqDjFiFcbJ0DXOYnLHnzxwTkZoLTz/fihxAg0IVLQxuY4wWWMIgiwkqe7xvvEo7SnqXahhXhg/
jWb+OAUBr/+ln1mw3zOgG8kA5ixUFa6X2DzSIdig07YWlTXuAd5TOtvpt3Po3A6+eqtjOwZCs9m3
1cggqLGXkZtter27qorhQa+HcKn0Bb7d+spVPZQN04ksl7WruwpUn/aslqDfyvhKiW2eLyo3mNu7
K5tIVtrYXLzIJgZF3/fwIHdtYr/jlgeezd3WI6HlBCBjmPOEqrxnXfODTdG48dqIVCyVHfO2BteQ
tOjwnHBtu9YWvjXxKViAsZMdcROMB9Na2Kno1Zod9L6YF2AkELrRddfU4SYyYBNTWrQzJp5Rnget
xf/uD1q7J4QOODUkAfaoqCBRc6dtF83k+qRpYZJkmPlkzpNhhs8usKVicG4wKF0EZbdsi/Sj09Wt
VvVXuY4RQf8Rhf57MA/fsOZ460L7OTDpb3vugfH3nVk6v6qkvEeFAMwlKrdjWJIfpocUekBWNOtn
rCM70carOrodqSdbB36xdSn0Axy+1YxuV+l0FsYMxV43TMUaFzTkmUX5iFnUoY1tUe7LoNZD3wY2
Jn3NKgaRczgqjPjC72F9ayYN6KOS17ynhFdtlJz0GYagN4UfsWtuuuDR4r2n2+uf4HNJz5qRs8tB
QoaiMk1OEhlmkE1q4IIF3hfRWs5mWbUNS671cc6mDN3usCQsTwZJZN9kqtsLbsOIXGCb99XaK8t3
uV86EmPEEyyAMCSSL3LhORnuezFuXpQnXpaNpd5t8UYOp2Xflefv5IrMTd9ryrTEJBo3Zr1+9WU2
R0wG7jSMyJp+ldtw47NqIKIPIjjF+81t1lIKA3qUkEKoBiCOKJrwZMWibcbZpk2aB6nXsBP3FqTy
uJnPwZghSvbWgJBKZBxTBwhdG0bt6lIxmovfZVlNAJ6a3JGsMpWtUtZcyKbM8ZPp8ncGF+2nZP4l
uV8oQb6i3qrSlIqX90CBtPxtaaOY8/pTU+7tYPI4c9eiCTk3ZyrX7dyOdvLzxqYBQ9OIbt3LPOoH
+c/JYww4mi0KK51wBuBcy38FLl65alrE1Zf/X+4hz45cdr4c5LycGKmX0tcPd5XpQfHtTvLEnytw
v2iT5Jp6hJlYeXAM5V8hv6QuK1PaoNDpbRPumKzqrR2xfUc+cf5/zdzpUVCbBhAW3+KqIwSSt/vA
CDc5xOtVq08nWcIqdTcZ1P/tjNwzCCrkSypjoB2aLOqrCO0U//bBn76DbDpUngEBD/XzluezF4V4
QKCa1VeyNFZqRLpaKXY21PXxlArDBflXnTU7n+4aV3dIJ8o/7+s/SGD+poi2rjI3GyPENXMdU9dC
ml8FlvBP6Ra3yEF3RP2MuKrkv1ao/V1WD/1Gfpfer25TewaCp1r9vGwybvRBx/n0twRM7imP+LfL
vK7Es5zXzUpeCX2MIURS+MR/uDj00SbnBa/zcvmIDexqZgNTuFcG005ewWMHa2zKqWDuqjXpoXh3
FrT87eeS2t/7IabjXo41r/xs+ZHy287xtUvXja5hYdf783PltwZOzl6WFY65Fk8kS5+BSznVsAmd
9O6r3upyt366RM9NeXnOhEF3noiDiD9bLmra0Noqz22Tb85nNYfYu0XSAjGPYnO5ofx5siWXydlA
XIVq328aaq63oRNt5DpTXuxyi8v+ctfzbSCbciLPmmyd95Hz5+aX9X/a53zZllJeJNcXGb0okmr7
oGy6RarvNCpUlv+PvfNYbpzLtvSrdPQcFfCmI+4EhlakREmUmyCkTAneezx9f4CqKrPy/lHdNb8T
BklZEgTO2Xt/ay2xJ4h1fZ2yxZQ9kBsbN/xN3AS2CTH/fcQHXTY83bjN5/ZiMGT2C/NGThcRSYHB
VHLJTRJh6w7XKeQl9BoveXYsmhH/WEtu6RHh87RTBCzrK6HbCYvH4npTLNB1LdW66KyPjRSDRHZ7
weAaBXIIstqYmeXE/iV6xVfW7//ru7npw9Sa8kOSlvM+1R9J2A6Pw3KDHJZVYH3sy3g7OuvdTq7r
XVTjw6+MQ7CxND04rl8IAhYKnaw/PeMKvZJKv3ClXw9/Pfcb6PR9d/3SNwT16/tXvOmvv/7NSC3n
ezQaxU7Fq3W80cZ63vz68d9+3ffdFZz67dnvX/3bE7/+wV+/5a+e+/XX16+OuvaWoxDCqw+i848v
/vr57z8nL8vtH79+XpwsiIS4fv+63yiw5RX++ubf/tVfv6alBYYhILXUrz8FRAvyK76i4QBHSRbq
5Le74+KeIGeMQTtfI39zwRiXG2xT/36zPrc+XL+wPmzGZNP5orAl3hGY1VqIlWpBJdeb6RtrTUDG
mxFjYprmLCPhssauvkS/PU6yEndWhtZIaBbKetUCrjfWSsGtUkGrLpdwD+myTma0FQVcQSRx4QO1
hRRcEaV+oQcZcwC3L1cWc2ELSaxe7lffxhULf6gCIlIvM6gnpAc8cR3orHiISGoNdsf6buWTfsND
1scrubTSIqhg3wj2kLwVwJKXk3a9x05iOywUpb7wlBAd0QZ3TirzOhcxzybFw82ruTmYC5xZ/vPe
H8/VtWhQhWKwu1JHK1203gwrErqQSG0sjluGyEvYlr1+rVctdRtW7CWX47niRuu9lT769Vy0Ikka
4qlpivN9s7Kq2sIgjfPi67oe4fWxjmDWxyTSW8dr67SNCDAGb+sR/jV9m8o6IScgpGO87OtWnGy9
tx7pP55Tlv0jtc+PeN0Uf0/gvu+vB7rP6am1puX8AtDWo7fe6CuA9v14WcT0ma3XQgivw7ho5c/W
uwS/wJ+tEFACYNwvpPF6BL9hs/UQro/Xm3jhlAX2qt2KLs8LxaxzlV9JsxU8+/aV+ibPpjjeVFl6
XaGftMcH+Qg+3+4n/XWFflbu7NfNXz1HB2YnRKDav/CzlQDCTRy33YVgWx9+3yykVrxA4NaCg69h
lzNKv8Aq9/QgNW9o+hdthZLX4xSsh2i9ixfV1YeN2Xwbgv06EuuB+XV0QvLnHcGYJmc9BL9ujOXi
9Ovh90lJ3LeXwMivh2E9B//qUK3q4WFB7gPaXetBKRcaf8Hy1zPt+xCtZ565APz5gvKvHF+/dNQX
zD9Zif8Vclt253u8uWxlVQZEaAT8RSywhscGi4AgXWUF6+Pvu9YiNhAX2cG0vIUr8fb9fv/zobRK
FgjzWc+WKIbjbBLzeb1ArmcMZsbW7Kx3v8+lApdfHbVUV5qLToIQZUdZxBMryRguggqgVVzgFpHF
iNriG81cv7rymv4iy4A/fVo/Syub+QequX5hfU5b5B4DG4j1k7bSjcLCfP4PWvH/h1aIFhTCv0Er
cDLcvWdlw1j483dlNDGjy0/+na0wxL/pkoQ0GhtDWfsnV2HIf+MiuUAXsg63Li2C6X9wFdrfsD2U
gGcMRNbqGk36SxWN3yAYhqIYgBCAFf8JV6H9mahpGga/STeBbEXTFHX+h3+hKgQ81CuTWEyL7XYS
6Sf8sj0z8oRrdZPuDB3b301lYEfoMeXsHtt39Ufw2D6pRErk7mRt/WmDhZQhPON039FN0RHQbmnt
aTVdvZ0Vu5lAqLkdXhNCoJAm+ffplk7xJn9ngoNJMm3cjJHJVfpJvJJr7C3gMfu3Y/IXqaHSH7pv
dX2NBJNZjB4J3rT+SA2tfXmie2nOpC0YT50k3YcYNVYwgDS3fnR190XA92CXSfSqRdL9v//jYCj/
qjpf/7rKkTI0VTQwrvzjrxeLDXlMbvTOvFrDUfwq7mkYkYD51m6yL/TmuW93X8aDeo/XsnoMLSd5
EDbmyXowDWe+Zd6nXqT6JN2wAXvPzvM+uSQYi5+j2h4uXek0XnSe3oEMSO/SHox4O8dusRt/FE/h
jXInbkvzM9B0nbnC/JR8JoOn36mvjTuwWUc0xM+c0IXMhm0vhrBv1TW79o0jKIQd2pnhkfihzDZ2
8pAThDsFsd3cZDcM9n7SJVR2rWGTG5sbtPVt7IofqjMtU+nYbM0DQ+C3Aim2Hf6IH3k5m/E5/8IL
7579TnTyd9grJ7LdvwfmbrjpbpleYmT1Oe0yt3PnyYvgHkr7Sz5WjdOSHB4Le5F89Q808p1hC272
QU93ZJ6wr99ohmayV18Zxqd4BAE4MwJ5LFgOr36zTePLdDeTRHcKdKc2H4tL8hkwc0BAeioete18
T2c/f86GRyZVRezydgQ300v+rm8YzPtooL9i0lZPur7HciIJvDzG5nzXm5uBVlwMmYLWGf4DCueF
kAOF4SXDrFTycvGiihuYBONSvw1H/aO482/b4iw/wHOaQKbQ3UTutY51T2L5GauQc3Do511wpx+x
2p4IiXIwXC/f00NlMlOxw0vhKl+xF2zkbpPV6ALs4YP+NQErgCExekLHf0G7VBZ30WMbnoghnVyD
HrfuoPD08uO8Jd7TUxuHBmCU29qr9NMnks7WT/MLpajlZrd4DLyFJ/mkoP8hZIexiDNLdoZaZbbj
rXHD7DyPt9PRfIb/zFV3wgbzs76kmOyeibZQb8VXufe0+4CsJixPbdrLNJxAEq3HnneCjnzL9PQG
AEHexe/dHmviW/keRa15DT70c9ccW8GOnv2reZkRQ53xPO5bt9NsZa+fs9thj0tWptwY8JWeQFjt
Lv8Y8CJw4l21S19I9oltJMedE5+sO+uJgNmi2xqkIXitk3F22OlnT4Ke3R3l+BFGqbot9jpYwGam
rKEQxc44OQwvhLIYF7VxO0TqhLy5qde+67vITaGJPYssS68RnGJjXbQDc5rwBP6kk9467BenM1v/
UTs0LtHybiAC9j3NZBwg6HYNWwZlO7/ckV1HOMM5y5xuH56S2JHI0rjCRE6Qsj06BAeFQU+OiGhL
P9Nr6KU75TUhg28r25AMd/in6NtlkLuPr+3b5O6mXXjFUoZmI7B7cGu0Llk72qP/3nwJzaFjAHfq
+/30zBbeA++1LuSzjeAw26lGS2iPKMmchs7TrdJdrUt/al/DA6EHxut0Lz6LLsGmyFDupVvy0f79
9ZHl73dPDuRjEroF4D5JkljmNNjC39cfOZ1NQBvEyU3Qurk1b+XMeDaj5psO/TH+n+Cz+Is14L9d
hJc/o1kyNCKLnaz/Yddb1wJhbr5U7TRpeFz+BNu2/RSMn3MD/z5lLUVSxRL/z73AX/xNGaLkv786
VRZxCSZN0MSwmITx31+dElSqPlpNs5OE7Jn0Nt/TxjzelSMBY7kOpiBpkFB4F/nlUxxYqiuZ74Uy
5KSUNk5vCPpeLafHwvf73UyPzk1TypBOy4kkRMKddOPtSEwyfoV1s8GNT1sGxapnjrIJuCWVm3km
1TKpmnM7cslIyfexCvUogvHRZVKqG5UsSlQKxiHRSSVtmie57DRHNyIC7kQo8jQvcCg253uyHHym
/yz09CBlhYQFs7i2mtE9BFojn6w0P1aUrm6WLLNONSj3VotBLyGjW7x5DccXy1erx5BWu00Zjm5S
7UfH9K3Ku3RT67TgaWMJRbYpKrbhRJ1tFXHeG10+b/QkJv4nr7eC7nfOgNdHSbQAKFrKuYFXR8RQ
nrhcLgtCCs1hNZuqloRDIYIimaH1LJe14NbWvIjCoq+ubpOzvM4QC/Eh0X31FPUYy+UzASuFDChV
aAKq3GmnVfWFCp2cmgm/u6jCLFzLFf5J80t+DCXMLeI8BNCj70zoVMuQP5CWAKdZ3aoVec+jmAPz
JKTXxaJxahvjFKuMmfFWZOFj8AZ8iq+hoH4M1qierdZTU+RVxLuku76XBVtsNXT2jURyXHxH2scP
S+Y/y7X5UZPfA/5f0opJZihUfwdCyXo2y7dx355CQcuYoJH7IEf6UxcByKiYJQw+jGCqs0nomRlK
hGDYs64/aHPwIJa1EycSYRUhbUPtThp/ViM2GqWgEFk8PY96+VSO8Dy3nRhmXjM292OYP8R+8ChH
zc8YfxF75gMMIcS8tHle7quDJw2R6c2kQW60DJxlnCVXEwVeImGVPUtCThwRCQ+4laiyq8pZ52Vx
rGA+E5zDUrvig3GiAdM5xA6JtgmGhNfjVkhVYbcEOMWEZjjgF41dd8NTXhIJbQ6FMxLVtBHGz4mP
uiikj8y1fvrGhJ4oh1CyEMWIyVZIAHPQ2DHh7fQ7oOYAZxM7bc89R2Bi+pby7qTzSZpKtyyDTTc8
IGcGwKNRCyRG9pOrIkPIIV6WYyb6wmZMP600IDqUYWiouUNueIQ6Oq1Z7dQ7HVuZDCqhN9AjFpVT
JhU8LISe5NvDaNgxXfc6QkqDc770RqiAY9QiIBcgoPYZh+/z+DD3GjqH/mrCXFhKuDcNkUI5cowE
2xoCq0GZHPIj9GNm1PpRCQJ1G2XZ7RQC4iLqM2TPNJZFo+6UG1/oTHrQxnkmyRZ5/F5rVVDUEs3a
lEvVXibRFDvRboflC4iNJo3dMa/qe+LQ/a1aBIE7Jsh/Ci2UDkEzSwfyekVyDMzGNcGad1PfHyQY
SHThIxHBZe6ZkhgdJqI6jEaQD+uNPsk40kU1ezYZ6mhbteYdcFDukJ7BIA3Tbog8YpaHUEyOIyFj
B0N/j1HhFCS281RkPuc9rYciytLj+owWWsn3vV7+wRkRH2eNEYkRIGDLKhoBQY10NGxTLp/4LviH
sJM/q4ARjiz3kXdHJgcZGLfzfTMw5XXYApQ7021OxcXK7GiLTQVbRv9Vvs47+TUuvcatT+lpPEnE
SNvNsUmweXetuxnfisZJXqcHzv3qBt3/+FVvJa9nh3CjnM1Xu7iEpi2+Evuj3obvzY26GU+daPvn
4iM7smUXmR/Y8gvHSH8xj81DuFNdIBk8Qyvz1ihRfjO7czLJzVTeKAfvFriaunGMs3iH4E5ie0pU
kX5gO0siMLpcE/ufCwmlgU2DsX6VGjIkb8C8+DG82g1Hj23tw7wzf5r76jPqX8PZTWKXxBa14wf7
r0rxtKfhRiZUdbIFaJyEXQ/UgJuewayfikc28sEdE/QnY8sw5pY8C0KEWcSIN7soX4Q/xlvCfD/m
t3i2jW3VeIXMTtueWJtY8nS3PbY7qaJU2fRHeUSqfkiZuokAIvEZfKrWtjoBsIkXEFw57EZzQ6Iw
WiClOUrqXiPyg7OtPeI2QiJcDxvjaXh9okQjWrvyImQvoICqLXiDfqdJzsjLu1Rcm46Zh9mFuUE2
aRAIDK5AvknujJVLpnpQesFz2m5L6C3bPJv85wqbUIyb6heZAFBpA/9aTNC1doqWihbMLYPfaM8N
Duu4cdoCmegmlJitu8ML73HC+TVtW9GulZ3M+6HfjN0GrUyM+15PO8+Gj4i86FLwbrG7/ISxUepj
/UEMPYeHEBRG8CTQcBm/tfQDQOmSO5nfDz0hwa/CmUuYdda0g/4qlF6/42ORCXveYoN0jOCB3Oif
aIXQMlGStSW+sSE9YWdmz2g+Gue8tpv4bEZH/afmCZf5yb+lfmpea1SE+X37SAIlfzt4Y+v7kt+U
+/4nNVneOOqnsonO+il77+gzK3b7PFwjIhuR1J85bRKvLXbmQA6IU1zLTf0QUmq1tvnKGQDRSLEW
g247hFlbUFx8wK9V4Kmudk6u2tJtdmWyP2OgBs9362fYoGDYgZW1B/5fsTvJ8VLGsYUSPIA1Q7Qf
aTNXFVz+trripz8Fe14mv7rv70h3LsgqNm3TvAkWO2dcRBYq16CQPCe1g9tZ5RlH/2BSgZrUNRyp
Db+jSlwOEOk5/hM2ZgFGQ7qjJ9u0Owofau5BjUqQO45mbaFDqrN1O2UeqW8oz8Z9Dx9nw2DxySXG
k3i4LQb+yWY84Hl8igOXnU1K4rkTv4jWTXrj5ztqW50MXDbb+b74qCsbcWRhh+xNgDpf+FyhsyMm
qO8QPdrCTuaa0X1g8rnLybu6CXc5ITimm7ygetYdNgMUYHQYnzBjS27brZ+hSXQTkDjsyqDvAcZM
h54qeWOB7iHzpiDP3flk8amhRKUv4KVvtUDh4oyaE16oyLEsSR77Lbs865EWfPdcsMMZt6aj7BtH
esElfYu/45ZmziuRVDPLxz49RRvlmtNX8IybY4FNxMOQeeNdJdrVXXqhnnltN/E+ihz1lHAZw33K
xWLfIC/eJuTrrPJ7+xd1a77xGi5UuibJNgfQtBlaiFdNRCBGyvuicMdbvNmnGrBpkxcb8ezfYx3X
OktITekMLmV5e9/cCq/VUQMPtNsX82IV9lu4b44AQx7bhIs/elZHse2M/QNknrmduejvScD8kL2M
iBm7vYPSl27Iij0H5/rHrKCaoLoieMy6JSINeES9lh8ESJ24wqqPyjm6JkfmSfIhUPDu9PyJ0S+6
jV2aAIzuS/FOv6gn46F4QsLCBjPK3TxwfT51AGA/KQ1CGir1XnpB2D/fUtKdWWFohVAjRh8t+d7w
lwzPOFkN1+icVHWyzC39A+975qov1ZHQqBKi8UVSPAydklvzrLWI0DeGsEXbGgq7UdpwnHxSoBS7
SC7ieFOoe4SaFKk03f1uk59oqwwFm4UbqkrpZ1N9sKuwKrdob9QLeJetmDaiiYu8tR6k0GWACFEa
4NeK5jtyUPV2dr2H9ACzH2+iHcHcpnWuzrCBonrGAFDirPzqa1fZ87ELnucf2Xm9zKF3P2RvdFcG
aO+3DFcQ9LTedJdtEXhfguigSB+h4MRISoZTBJnqYuAwM/kCBW+PJpFYqX7i4t9N2CEd/eGxk/ik
C192XyEv9Yr4juuPNU2UYI/JoX+YvPCH9CxYLhXBcEpf6UAoL9ItDZAeBe5tup831QXCE2Q0uwRv
rEtcDBTl3eo33am/Le6jxtZ+oOhBt/EMYGdaLlN3izeAWHGWMq6PAaUgeJfkkT1XXpF4zLpD4IfF
2lJsWFQkrnav8dvimHpLmO90GV98/wFEMmEDulf4xMayq5EH7M2d7b8RfYTDXy555Ud1Ld4K/4bg
uOg+vjPLo6XttF38umw8hU30Phb45dh95NaSnRzi21nZzSwUz9KOKOYt4aHocGmI7MQtyA86qRM2
Y2G9reRN90n8aZvbXDbRDpEv1b2aD+J89h/yHRTIa/cJN1yyC3hErsB8UEEzg5XEWfSyq4HP7V1x
UZ3gvrxZzK/e8SupvpRNh/zKC76mQ/YuK5csAthzhpm3vUdDxUfaRmtDGMWFLLm7XtxqRCceIm96
Uzu3unJVVzIuk05Ab+xM3McDQw9WEWVnPum0KVEl3dJQelc24icPJG07BPuRPjMt1nHr4xlVeSmC
sEeZ7uVRuy9ploSbML1kn8rMLtbLPjVM7pLLbB3xp8NCN98oxhlItr8jyNdnWZzEN6KvKRU++lmk
OCHVLHiZdfjkhAWKPL9ms+S1RRS2uMHb1QBv2iHlYQtUIZiKRM8oBxZd4s+QAtnqaaJAf8lzxz/V
yldT/6hDt77jNU2sUb3j74NP9jD5bc0m4QI65QdkvjpkMrdeXSNHc8rXuGOPa6uf4M6wgRoKGz76
V2A6PsfhI6r1n8aP4W3xvEF7+FF9UjVajVvUjv9F2jEYuD1QMx/oJWvPwUjgHquQg9PQYT5NbnaT
bTN2ly5ynOGcsM2osU9Vt4WwkXq3JLLYrs6RN4vwvhv1p7hnixhta6TtR/VU7Wj4cXmpvOCcvub7
GDczp/noGLnS1nys4FicdLBZKW7xyTub5lHcjp/9p3nmUykETvY4n8JT/sN6DG7bU4aE78PaR0/1
Tc+nwLerp3HaTPmXNN9NGjQfGnYHZ1AGohGGDz8Mc1syprAoZfBM44MuNO4YoY/vzUB21HESj7Os
8j6PFSYaM1VsqBnicQhS6TiuX5DE9tRnePyIzVR7RKs1Ngm30nG9Wb9vvbf+mDEEXMiTBCvNopOO
1hjhQbB+ucB17eBPd2nQ7oYsDi8NyfOBhp/m4rAXhVxn2opUXRMzGs8AIaWoCsZtVkLPxiM4bWgS
SRnfBuHIiZ01GKWVUuRqRnKJrPCIMy//G2S4C1wubnpkfbvZEK3FaEh10UehieqTjP6RzMWDrDis
49hRCQay9UnEUc9ExliLNKOINLUlH7faNm5fpUWvUHXN8CBlaMQzOPZKpsNORJaP8lY30NrHI5Vw
/dA0iukSRv8uhyoLl4C0YVIQL9WBG9RoxGXLqL0hRSE5yn62UaIxfIoiXAtU1RFidHdR0NZOr/g1
qhiIkSpnKSyqor2v2B0hJHAtC1K3HgOKtVGlXGuGo7pkppbJTCPFHI5hnF4EH+FTL0r+KWyUV10l
BH3m+hB3SbjPCQC3VSG+L4vhYJbG0WBx8sPq2CuiK5F3zP6RHfJARGUaEZyiJM2hRfDSFyPlc8z1
r5m1TZqgF8F6SzaKfRIcqa/v2lJMXVlFxThhZIrnXUYlMrGpyFpgsMG6hhkJO9g7bMLePDRGcOOX
44ue5IDbg8CcrNXv/Pg97Wpc2SzpE7sfyrLeHL0enGAr+hHrr7CNEU28qibFip+QszmbpYD8oa09
wR/v5+CS5bn2knUvjVCI5ES2r3k3014e3Cj2HyvtS8Islgl5+tSH+PZiYTHSU7O+qtw4Ss1Y24Lg
0zkhUszPJkKzR5JjZFOg9J2fhdaEu1gsHisx/JoBgaSaasgMUpfM1XDn08uruvlaGSRpdLFAxLmA
XibQByYMwfA8LX9MlqlO8aKQLXKoxzElDWO2PB3rBFWyBEItZZERv7wTS9rTkWKREo5fQJKjvqpl
LCqfh0p4JuPrDCHt9RZ2BnVfPLctxdj6s1msfYnmPpHKJZaU+p1+WmSMlPy4zaW6WNn1JD62ovqS
E/0OPonjuKCyva9YdabZeuKqHNqdGfAfGD8kv3kutOEQZhTEWHFGoO7tNa+ElMUHfa8xWB+EZkqR
/6HqbI2jvjsaBRvmMmOCoMLSqa8oa1/qDtVCQlpv0+JEnAzTTdF3m6CkZJBDRijx4r8cYa6MC3qw
vw81hkoF8A2pIOiopIhiphFxaTYuWEsBBpDV2xs1+2nxNSmHj3hkpUHWhik//aCs3WsRyJ+MJ9xi
fIje+Uo8Cd7yCpeUVKRaDhsyQ0P8XtpMmfDUkNudibiOWJxIxwSMBcAISFUnhM1AI0VdGre96EiC
eEFju2kaq3WIXSfA7F0jMoXuk4GjUtvuZVQ8IG0l66JsoaLo6VsIAVwGkNIVf5lqubJ6ylRZNvpE
V1SYtwVdeWta+SUacG6upqVNNpnIZJAtS+09HjMNn7fhmiFEsSNZp5JBEmTLDWMLv8XMr2CcLBoY
v0y0YHVhU0oI2nhr+XTK+a5W2dKS4NLYfdI9QxGxHyEr3eYant1Y1ZNiUqJJefxqtBbjq9ifzmqe
OXFgPvZDfIMO0fVlFbFXjmisoJYeexyU4C4mUjMn+bZkDiiIRb/RLQQHqYHpioWMATXsQ2xi4Cql
1jsxZ4ZdhNmViGSM/jhWeLvUKNdb3ISS6lzSZmhb/zPUVVfpu2dokdhp4CQRXsTEak8M1tB/Hxrc
dhv5LRzZyJbtq6gfA6k8M9fYlUbFB6BtUAMyuM8aV8RuxBDyUzEp9Gay4OTcF6ZGaGn1IFomLgP1
th/QDJPqPeyzuv5ZpgdrEt+DgIBCuvKCDaZGkGiT0mwy0tdE2DQJ099aQ6tbYEbLLIENDyXO9Pqu
T9bkaBUb+yassKqlT6oI8k3b0RWphaVWNYf7yMzZeMTRRSSaU0u1bKdUjH3HAnMawpGDGlVA2iEM
7xLMupp5T1jVwY9r8VgAgDuxmN6PffvalzFK2oyw10CGB9TZE2U5EilBeB/7zptC5Tbo8yPoxO0w
krGaWB3C9JhSEoG6KeBJkxKy6KgaD/VMrnd+IoINUxPnQYBkI0E8X1jZtRgHnippq0GAHzHCuYrk
NzdFjxmfJm2rARW8gQkDojl523A1s3WTRL62V87SLD+l/aRvMReC3k0PGjqt91mLjhIZ8ftYlC6Z
yR6UYIzrMKYU0Xr7MCp0cP3BuHR8ToFnucDL1lZRm8Q1OyDgkVlroFJW9Ya2bcBwk0rBc6XcYe6y
jUoafWgEUMhK+V5Jy2NvRg8Cr/8ponmeFMkLYWIhK3HIbpGFTMqVhGnbIO7VXjyKlkBoi5LRQo4V
rlO1GpGSRmFvEJtut77Osk8w0T6OqTvmaFG0xdHGz3vcKaA5+xhHZn0Ieg6J5YYzmlaFuQ5BHhTA
kUxpqE/vamLFzoDGxinKZD+L0i4rzL0at51nChJ2kF2S0BzXiU8c3QFiwx3QoiQzTsoNEjVH92fg
feoyCYjF8WPhblLbbK+VauzWJoK3Lis2OCzn23iQv4aqp42bNs7w2AuiRq6E7lRTTOnQdKdGJhy4
60NvVvPdZLYPTWbS12zrvd+ZOwz86UHU2mXIWHLLudtHo3VOeIucyDduSt0X3DJgsWFohV/nQ4Vb
sl012rM8lpojJtlr4ovXoQ6nraZrDOqsZ0MMaPShcdEUdMKR1ZC5HugvKoaYBHELCOPA+dQMyx5J
NbC9SIdNIcn4vAVIr3R6AubSs9bk9H4WhGNYzg91wgSCCzuOcFLJaZypw6OZI3YKTOlnh9P3SY0B
FPOptKH+q03vt/dBsy9S40OXI9Ftch2N4vQVF6B/UHGItniHChUju5H+GmlrAS3nUMZNEduokbPa
qH4YVcXKpvORCBus4NCO6G6ykbKkcuQ+l5xclq6+2AU3fUehoEJHFH7XO2kcPSRZ3G0Y0CDGMaGC
KkbZSQ8CMW+i1McyiInGNNDXCFrjhJU/BIZUngwRP4/OuviYljjthNFFlPe3vbIRTJm5fEgkOhi0
emiyQT2s9/54OKbFtEepSjpX8hExGfIkpdLQjIW/36zPmfVkeRFCpV8oY9VzBnDBkrysZNfmS/Kr
2BXKodHzH1ohNhsrsWS3XySAKziohT0dvhCpZiBRyC7spDv2ggdURU8zpXJbvPX6ICj2Kl0nLSXT
LKnSv990U3kRMsXY4EKjH5p4Qkwua4VBnpiif9/kOfxJ+2pJo3EQ/nkTgReos1bt48WaD0Eg/n0k
LB60CmsRQxPvs8GkK6Zo+Z3oD/K277TkJq0SdbtOu/8n7vj/kZ4iyxBlv4EB7nv7/r8+V7zw/J59
/tf/Pn9+1O9N8i/JKX//oX94L0H7QflxtiKAEIEF/vBe0gysmQwTT6Q10fgfjOCSkIy3hghBSLaK
qsA8/IMRFP8TJlCCivhXboFgZU3UMIIiKlnRNf61f+UWUgXMefJD5Jfof0dAk8qvTyvbu6b/rvd+
3fznz61n2Te7/+9/Ta3iNUlQSFczKFKyeLP+rWLV26w/id49Zk2M1Al/sdpPL346FMfUmjvHkAco
P640GFc/hsNTYRbyPp8Hw8O+jy6yJL1myGb5XfgIcDridFg/ZwfVMDZxSb9Cfe86IffwOhk19nZ4
v/XbRXw7Kz0Ev1U++mb4UnYxRsIZdh2Ccm3pG2dN1d0h+FfsujADiqtiOrBUntK4fzLzGo/nWj9Z
MU241oqxoRuMvazUGGr6dJPKQvQQWNPgnUi4CLInw9LfsQhR8M6kfYWJg1NOunHQxEF0Ell4zXQm
fllrSXviPOypU35KrY6epqcLgjN3h6vNRh2BuMhlO1mCSSlVqK3tm0Z3KxZ+v2kjOjY64Y4qqL/D
3FVzm40Rk4oTJyrN8zJ/kuNg1+hat4eM/xrUkI3IkD8kYtzjEWB19KrTbKO1dCcos0olfQo4UJ6B
Kz9iNhecxYRz7hNXAmhnyixoTM7yc96ncEjj6CGzT7f59NMPB2vTm1waVcK1AbKCG3xPn6wgs5xC
NyvSuR5zXSeazcIcVaQjM0Ui1StxK3W4+Gu1OE3CU9eK9dzH0sOsF9pGVcstHniXGQk1gS8MrAhJ
dvKgWnKYUTpbNQ0ogSDKMRFOZqzslSqxlu35jz6qJm8Y+RzgGPmGK3/i+kOJkYL+JA70aotc1G1V
pB3XGQP9NYM9Kj5X5Nww4pLO5DrfNOli9aEyQUhKGPGpcpKYAoKBeCVa770u8eLLUKb7Uth12fqu
JP4oeiYwsfYuGGGzSQkXc6PF5qlOqhuzXzr6nJC2lLA6dDQh2qgob8vM0t3cjNmzSyHzTl29nUcW
+EyjGFUyOM5W2XfRUKLrNgsv0IunvDDKXSezM+j6ftiQd7PXM8VrKlyIqgpWfdbux4m2fEBLmHRR
1VY0ii5lrFGk0NPTjYG6oMO8sFvMTTJdhN+Uw3MWwCJIqbCT9Lhz+FdDV6qMj7TOPsKqc7Gt6u1e
xWmzTT9FEWFxqO27vNQ9XZswblPfc4O6gqA1rBHl6cYatH0zzT/jfvQ9BadglKE0ihj0JKl5kZLB
loP0jXAZT5TGDzS5r+FIBomWzJh3tPm7WU4UUi01qKJcTZLCnW7gWAlypXkMCATrY5TKh+X6ihGx
anHQVPwW8pNVDeMO9yjH9NlpEDkgbvPRp8fpR196gocA2ZyzFcTbAh9fLyIBV9D11hlCTEMGT+2U
RzkvmUXmPsnWqMcXTdP3DfwUm7XnKJs6N47ku7jWLwlOQi7mBVgnNTOUIM5WB13exr4Q3RlJT2Ka
tcTh0KSMLGqpQD2MBeeEEY+M+XOThifGvkry2Gbdj5iz6/+yd2bLbSPZFv0iVCAx45UEZ2q0JMt+
QXiQMCTmGfj6uxLuKrvcfbtvv98IBwOkJVIkgRzO2XttS1v2DACmLZBs9BuzB+EB9e9SI+Vako/2
Qql26VqWKOxiwJVmlyzPmiAhXwWRGGtUpJApJYp0GQ+8l+9LNFjIwqfbKQk5NdDq9TWLnI4OHpGq
NA9b9+gSC4wY5XkmVgRpSWUGiW/fRK731WXzfm1suvYyPeohqt3U8R7LxMv2kVLPjDWsbHYVG9u8
g3jmbdLBWXYREqydZlOrtpZ2fkiGsbgLa9bXBNXodbF1jPST5ZPeW9EHiDRaODrts7RDGMGCF1Sc
h1zNgzMjlrcqt4/O0I+HFj3azrCsz1VI9bm/aeZdWjdmUFkSoc9MIHOc2/cIOHvRuNsEjNjWwJsO
e8zOb80meRQUi+rZM7de39iASLSvveUldDkxdRgWkbhZSFqWMfRsHDz/vgiDcNAQM5TorMnQY0Nl
TSyuZ2cXU1DDaQ9PKtb3xhJ39MYsk6J1uFeX1rT04zWznXkn0+9GrhMVZJ2bBRKPcAoIOqX2Vo/D
KwMSj6YAmXpxLePyO0XNOyaDaxN5lHtiBl0KsQ++nsE8KK9+SqmpGd8TA5tnkTcUHGKgRCGBMEb3
Podzf25l/JR2LSkYJKWU7Ff3ndO9p1M3oRMAEwrs6prY1Wthi510ExROWtIH1OI4y4EdU4X03heK
SpsCzMaIke7UdgO1anuTw6zCqWrz6Wb2nY628RYOJc6bKS5vYkt8HSfjsZnnK7AmRLHDXFyHcE+4
UrvxjexFdCTzFNIcDl3hM9Qm870XFs+1XmibMPW5dqgLICdDIRIC/3BA281jeNNBi2u9igt5DExp
T7uym2hZ5W9+UrSBZEMzwJtUDrmLL7mWC49m9EhJIGxMKM0EuPQ8d+T275UPscKwkmvZOcsV2ejD
nL94RiTOTECuRWnL1bMI25PzDgKJbZwJZWwwhiAEG7dFKvnIUx7qHrJXPOrpfaKrPrIRXSUVTbZM
8UWvCN+p89jHfKjqf8aBH0ZNXNfIrbtHaH3gqeDRDZXvbnNFBNC5njZ1b7M/L4fbfqabUwnxVg/+
zrcMWt5O9ZpTSWdfX7z7CC3aUa8PHUu6LTsGpYxAx962c9DCCrzMlDcJl6s3VjOQkWw0HhW/PECD
mAVeTbfBYWCL8uSSRDR9EtmAnk52Bn8wQrzhnnUk3c+JvbVfxDOcNBAJbTLi1Ju+QOeaNl7ZuvvB
HN8iti+le2wL6Qflon0y0jQ5TK3bX1grOJTmLPqSDWDZSmFiqUGX20zWX4VCyDawZEMFlcWHR9fI
u5sVbnYxcz/oIeK5jiaCPoeSYKElnqO8O5rgeWYFrm35sqgCts3Gs6pAn5X6QlG9+PxSesj1W68g
uKbC4boKjMtYNm+ogse3tcLmDgqgaymUbqeguh2EO6Ewu72jcwJNiEQGM39zZ1NeMYIxFh11GL3g
Kja1gvYSBDyeXAXyHTMUKd4UztfRbcy9p4C/4H+5jGAAzwoGPCoscBWBrU6RVmW8rq/QwYWCCOsK
J9wqsHBnAR9UqGFNQYcthR9uFIh4SONHKlfyakM7BPfCgsFy6E+nwE7n7FQroHG9oo1hHLuwjpdU
/9o27ocwnjKV5MaSGS5yrQDJaw53o6DJs8In23CUNQVUdhRauYGx7CvYcqmwy5XY2FCYLWjMmsIy
M6hTdFWo5gaxJHMY1hMozgU0Z0NhnX34zrkCPTuV9pSv6GcShiBBewoJjeK32Ee+d1MrXHQqmMiX
CIGxqWDSi8JKt9TyHAWahspNX7VOtEuGOiZWOGpbgaltF9HVPMb5tllY01N7G560yb4rIVpLhbYW
CnKtK9w1lg5D4a9jQJwMiF1ym5ag+peSxFRXQ+foaDlOQQXRjhVOW8asbEwnNhEBY3YSTlJd9TQa
9oOs33SF5G4VnHs96o3xzlTgbkMhvEuXuuKksN6jojtF5fhRoyF5GOV8tezevo1dLmzq98c5naEf
Mm1SSsgoa+nUElik3065RCfhqWW76yM2NFnKGWWMkCsKb2bRT0E6VPZ+xEeVkhV7ZKK4NgpcnimE
eQvLfFZQ80nhzUc455MCnkuFPu8G9zFTMHRfYdFDBUjPlUtKWNtJodOlgqjTM9zNdDSHGbx6r0Dr
dejdoM0YFIC9LUGxQ7vdmgrO3kNp7xSuXVfgdmqFT7VCuecw3W3Y7pCx3aNBAqaCvi8K/14rELyn
kPAkXBYHyv3IrBUwflToeHCeHwiBRyWrsPIFfHlDgeY7Yzco8HwzgKAHTlfeFeM1CtEHLx6L01Lh
7HN1s4zk1a03vz3myexbAv0P44U7nKuVjB/1IcoBrYGMvz5KOyjIS8YzBK3T2ZnC8ayT/ZNvft4f
8gTrp6H2DwZ+7kEh+ulgvqe6ovYviuK/3pQr1d+E7x/V5pekA/jvrOx/rSaxwV8TAdbopR/3yQuI
SLjbUYurz2JNE7BUsEBCwkATk2qx/sd6k4C81FQgQb9mEzCQowFB5+auyQW/ZPGsh4MKOehJO4hV
7MEKdfl5M6q4+vXuTGJCraITehWi0Ks4hTWgbn2O9UZnYGcD4h5+PvTjBVRMgxgIbFgRKuuzESyF
WWw9/PmgbyXH0tDnw8rIWEEarLVCwBkKENKo0IhIXPOfkKRfmEYrZ6dWbOYZNjNFUyrSVqfR22rJ
Rp+oH0hVFPNVfEWjgiyqNdNizR0r1qSLWhXmShV/4aogjFh5hdcbTSVJOFe5pmZI8jMarNr7NWrM
V1/VejStiRsJIihmbbpuVMRNhZ1ej6oVFmNN7mvPCL4zFTSBPn11Lqt+Kak+E84e+vpxzXZao57k
z/wnePrEwCAEAOthbtcop04Z+9cjq5H9EQNG0AsiRlp1sx5lDeKTzpg+DepHQz3oVGDJGv21nnzr
UUJ3hxN0IuREqLiT9WyLWOuI3frG1/QvX0WkpMpqjlBAiao41XrfJktlJFUlVvEqa7bXerNCSVDJ
E2BCHsuogll+cEpUWAsuV/bAxfOPZK81T24Ng1pjota7hVU1u8nsv9sqDAZS9QP8ZPz5qToz09W1
/+NQ3Z9VqIxU8TIrmMZfLf8/MUjrg+vdRcXU2E3hF9c+Zxu+Apz0pb+yiQup6KIf19gy7GJSb+I1
/6ZR72B9Q+t7mR57FZZTr7k5PwLy1twrhgn0BHi2Dw5V3FpBGlyVvNMkftYcPStlKDEebWtEmtDP
5PKsWd5ZSba35EIJmjLFR6eQE+sN1/Q/jmaQjwTZ/nV//W99fZAE8BGkGHvkv37PAVy57Nb7XW/k
zetvz0ZYUn5q9bdpDRqqLUVwWA8t2FCM4j1rE/VgOuBDzZuEcf7nT65JRJPKS1qP1h8cJuZhqjdg
AHROCQPFUWU7Ofmm3NN9vTmvR3Q3Xyk/u/jXeLyRlNp2egTaaVRBpJVWKC0DTUST5eyP37DV0W93
ScI8+A6jykgiJXk0fz29abZaIC30LOtnu36svsfHv95db0b1of+8+9uPxIQqHwcFHF8pFpSZKl4c
2uROixrAHhQ82WZb+V0ZM3hOoh6pn0UxOFg1urg2ap4fh3TObxI3dSDi3pezPZw8lX7zI+1mDb7x
VvYaZdw6WGrmhK580NZvc0Uj/HK4qIHOa9hJJ/Fw+BF6wxTOUAlo2TpKEJ4rc8CkWUOUpv6RqY+Q
MfWXr3/+encNC1qP1pu4qj8tY2/ufoI4fsfih+OsHzwiR36SH9ajgvFzGgzFNxMN7He8kevj643d
NmjqqUEFI/EUVGio/QmzPaMxiBU1kcNJg5JLTbvb/uxI/GxQYH9jB5onaX/uFCdYDKfBanrGbW5I
wCVldj0chUaU5+b3k1Cdk9h3VHAVb9+m/rYXo3X/y/m9HnYJpVA5Ot52vVuZMbJtIS6//Nx6Zuud
uBW2ZqKAU3lc63+vNz9foxaVDoS0irfrY0kc8YPFxAo2gRn+4w9cf4U8LgeFtuPiGdDHhbykGKhN
qkgkibqoY3X02931P8j6drf/35H5v2AbWEwbmOz/smr+U0fm5a3Jy6L7Fdjwj9/5E9gg/rBck7Kf
qQsDbICJb/MfYRiu+YdlWq7uOhYlN/yqvNKfDRn7Dx3Gg6B5QtsEv+nPfozxh2v4wud/bLxOtuX+
N/0ZZYn9JcYeQpgtAEPwB1qma1n6b80ZTwyUy1BzHCPH/+bhGDCTh0WM0wZ1mvkf7LmmerJfXgwl
Gbsg3pXvwfbl8/iND0EDtzZMjF/HuRFyb3g9qQfDZG5Fbarl+rbRv7etfurZUurzjV94r7U2IT1n
rEuG/HPuEo2aEXbYjO0YjB3ug2mOAktGPoKl5Dnx9Kcqs/CcOuYlyWz2/EY9Bsiltg0Ipu00uVQE
baouihPQ6sZOGyB0Dlpz/8sZ8C/Muu7f40WwIPNG6b4BWOWbcvl6/97yiqF9T6b0/OMcWcep81qM
m54MMFCSNYRuGaQw2zLjm6Vn71liHqupudcTpEJdWFS7pEL1HebHWM/fcyu/ZtkAGV5SUnQae4fI
j0KXk5DYxbhhlO1Iy4ikhD4m4O7AuI7e3jNPg4M1f4ksWBudeeNGkqYRNDkdSoZqPGuGjuXcTV+o
8PfnbImp8cVFPm6r2KQjAsUxa8Sy0dYNpMWf3Q1eRoQUhjKfFBEKtd3rXDvtBrLWkbCQ5yKZ9U1U
sEH2fLi9nkIAmKbNryTvIp0VaxS1M18AMkoZUIOel7c6q++lHlEGh2FHBvWHqp8DY5zAm1KNCWZL
fkKwiTrRH76wAk3pDWRj8B++q39yc/NduRbfk+0z/xi/Q0t0Vmlm3i0Y/WMNeUkNptaUn/0OvH4x
6Yhv0QQ3Rd+ThEK0xYDRRJbNSESXfWw1wizCvjsIMsojaaKolZDUG9fZ0R1HopqMREMVzs6uvVcU
DpC2LQPU8jBTT03JJ3aiA6CxCbx2F+29+UF8HPSMFKUoebdTvwVPjsyvdqFwpyXnfc2uvRlHH7GJ
/5VGynQ2m/o1i4urVZYeKEabbBTKRWzBLrlRvfRjcY8yBhTxxDpwHq6JkJ9bmvdhO7d7+1wO42k2
HIxR2S0dgrve6K62ixo2P5s6NbpOqa/4gYm2VELig27Tl/MfdDHiMJwRPcVpeuf72P4s3LGtfPca
nA+1/Zj7nDH/4Xv6F2OH5zo+ZBvPch3jN9N9a5l9PyORPCZmNQaNChX0InveC+gxnfGhs+Trv39B
8a8uYig2Jpez7dm+Iur86re3B9EiieYVTXIwKse5XzzC1ei8I/YqENYlxa2p4ctMvP4V9R4k6ZJv
2C0NlZXsnZokesdxHdWqmvHp3/9t/+qc9fESc7ZQ6/JN5o1f/zRDtEWRa5l/JMHIb0uUlSTvbZnJ
WrzBpLH1JQ70gk3Kf/2ylk4n33Y91AOm9dt34DdIEbJR846Qq98n23vSK8YDr0zf6VOHu2iSBxju
T//+Rckb/eev3jZ42IWjZ/7zHJVGwvBHLlxsiGLYJtFdNFJWjEdk3JU+bN2KjZE1wAKxQLS4T8RN
sPCaDHxurv4uhH/Jh2XY+kxLXHb5DYRh+AIMMqEu50PC02TCR+2KHrNIZ/YGOjjJKnNkkDlETLRU
srM5+Vg02kNhOWdKRYy/LkJlCZms5nV32UQcQEZATVqNHefmvWOWY+A6LcW9LD/5DhNAZF4KHcld
+Tki827jqqQMkw7jFiQcyUK4iR2v+dbpz0jrxyDsxzuflgFV0CkDluN+7rAtSZu/bER9R7OhTRkW
pU/MjPU+9fZFhLjJ0wQ0dJVPO4pQWI4pJyN8n9XAk03L1YqYDHRrgMDM10a/VnNwqycTTGozm5/M
oXzuhfpZplbk5vOj2zHn1Nqgg0r0nwAx8If5fLh2bb464OclOz8I8W5L443gGMNHlhWTSoNtp+x7
HaROVG7o1/5Yi/6v/A1hWIp18beVBIQpwRzrgtF1fBBWf78AQqKderCHEzkwNFVHc5+i5oIBBxNI
CbwG/8FTgq8Y5ZepJGAxWjCCTsmrq6PTPFHSH3aZEo3BCG5QMOhHoQRlmZKW5WjMKiU2s1GdjUp+
BjkgupYo0vq0FVsU+fU22/dKstb1aUFbbKDqW6Nz1exviZvVuEKojre5sbW9MQryrMNC7JKDK1wg
PAsGYiWVi9HMdbTWXSWis2z/a6mfmnh89Mux3icDGJuy7Q6GtJqbcrG+Sw0ueBjOYAjQdDBm7UpO
JySdCRo+U49p8RWPXg1/yJka3B6ltDf0El99JQE00ALaShSY9T7CUqUTVILBpWeJhfD21C30J3sx
77WiUKYC7aOD3nBSwkMvN5/bpfwUlr29bdAmNkqkmKNWTJVssY62tZIxpugZPVIiUPlptzVKx0lJ
HofOfeB1223o+kcgCadOySPrePxgplSascp7ep4EjhxpoCKpRLe0dTM+KuulU5LLqR4eC5wGc00o
QN5U0HmwWIgKFhgQtJy6cvwQs7DGykJn3sFehTS02mZK6qn445MSf7qoQPmsgmwuIXBoNp9esvS7
0PRP6MmpwcrTpMSktpKVGuhLWZrhpUNxSg84U6tTTEgiDOYQlcoiYi/wCDruI2e4a9sq2Q9KxgrF
IKhTszxNro/Fl7bZhihb/NVKADsqKaypRLFSEUgiaVyawtZPlZqczSRHlImYlk5SHEiRv842aRcU
vl+WKPuQ2vUlSatT6iChrOUMviqJj3kPogjVbqcguqh4YyXnndH16i5t+tSmnZ9nR6QhrJ48ZNHG
7D/4kVNtc234ELW1T4ulec65XDeDMB/i0dVOQyvxbRjLl6I/O5KnUVqyQxVaL3Zt32J3kDtSwzSG
IRNeBbNLPRGQQiHfQMo0bj0b0XyZPBdyuqQC8NdY6phAs+p5wmwQLH6GJHoqzU3e4wNTcmlLMpfG
Et+jr8TU8Yi+XyrzAcrtcY7j7bC4d2VSXRaU2DOK7Apldl5ODyxaN8w2rgIpsnqacmUxGj4RHvtI
lYg32eikgjeo3F39ZAysUJVEu7SrfI8c/YMZMjIvBUOsFRVkwMZKV/qQKlF5i7q8VTJz5FpQWlCe
Lw1IREdwVXciPc4yWbaYuz6ZSq8+qZJ9OGN9HlPISylDdH6o6/JTQ/lp01LqRBc+g3gNKxBJGebO
7kyO3vea0ebUjFzHJLoeWju8zRDTI784PexHP76plNLeQ3JPvjt9KXQKbvwi8+GtVtr8AZE+I9tt
O116p/7U1f2Tj5RfWkhAlzNlJJyCfgnKa4ZR1TX0oxZ3JHjPDnqMATUGARujwKIcA0vhNogkcBEg
wNlU2Aoa5S8wMBpI5TiwsR6gf0NnghnBMXMoToiK9hgy9gXK2buuAQs/KxdDJGGdyEkcNOVw0LE6
uKTYDEX4NGpESkzlcju0iP4rI/sEAJXv3Xqp9BEnYJPgPneoibC0/QgCBwd+qsuHSoMB75ZwF3xR
P1jKjVGyO5ApYJmpw1c/b0P2jRSVERPFysuRKVcHz/nsjS2NfnN4rGODvhUXc1XSSamt7tnFHKJ1
1Z00uxSd0xCkY48s3fN2dWvW23Zxn132N6elAChQIVIhzqol+iYPJVFK/cnr4mwnfAsaBYaVMHlq
lH9lxMgSx+ZDEWHUXSJgG+ahU44XEadPbs1IijbnLH1qSEkVdseq9OddJ3Uk/jWwH9dCRtib+LU9
+uDj+Fz5CLLb1XOz9JTiT8mIclDOqPOVO0f681ct+cxV3u5C5d+B/fjSt/7DJJirI18+t3gyrAl+
WUdq1gabBE4gp80PUnmDTOUSop4H/QjjkJ7rV51ExS3rSJJkevrui/laYTbCu2ko75FXMm8qN5KN
LQkX4TeQ+kMWfcuVaylX/iVWU89dhe+2yyq8TZicDMxOuuZ/C/Pk6CgX1BxqL9KBuOeKMlCWunpX
KtMU5qmhmZ9QfeFOxVaVKn9Vh9HKH/xAjmwjZUanwH1PlZsLV6LC/pYfR+XWcrFtjdi3SjN+DaPX
1rhkytulK5dXit1LKN9XhwFs/d1xThCiM721mMRm5RYzlW9sFLaSjm0X5Shzo/FjrDxmjXKbDcp3
1igHWoMVTcOSlihvWuHj15j4f6Xamzv5bg8O0qVMjkcxi4/lEkdBjVHAqC1K1RaNOsY4ahF6wxfs
XSYscpN6scUrudSwz8VV1xCwjUO7jp6xtruTic0uHT91yngXEoETCftVax7SREeCvWDQcyHbwYfy
twi6WLc2OVYBHH2COXdUFj8qu9POVrY/Df9fnFJN7+cvBb7AURkEXWUV1PAMdngHuzg8DwXCnwKO
A8iq53kW1gm/324eq2EzKQuiUGZEpoEs6F3rXlYXoytOluopaexcW2sfOiRh6SrHng0gKajqxl5Q
clplPgSdYz+wXF1gapsTmJMZWN2iEqQm/Le64dcn3m5/nlRTdT36eROpAkWewqnU+4F8JDdcznht
D3NBaMja/vrRCIOOtu9IEZsnuZwJJVzOKUXhLbkVQn2W/dnrDJe45+mAMfcIRe4SecQmZaCa1jaV
rIsXCELJvmjorCShwcwxUjCO3bhGui8O6F9vKlsndM0MitHADdEZN6kRc4bmz5ziTLsW1h/ClPD8
RaxGbBgptZbLQDe6y+IN+7olSjDSYBk3yf24oGxiznmzRXbjxg9Vwt5jmaP7MJzAaEL69d2YjKn2
uWjlB3qSl7wv35pxuiSGYrsZX7ze+WydPbX9HFCBYFp5M7Lo3uhw1xlwiEtwrahwE+Be8mboHeb1
HttY9sYa6jLUaplixQENZaY+imGeXqGuIBRNm2FzZB2vsiS5vUOs9Jl934xQGPbBaPbFbkBVCZZB
oAfFj8T+u7BOg5bR7iYwR1Wl17aZY6C0tPvyBUVDiSCAdofki8bzdIlyLlEtKZNgDfFZb4ox0856
Im9Zd9NQ0zhll55hLBvtw9pKa3TscNskR4tcN+VTKrtvbcdaZf1216P1XEkWWwTJHLLORtoRH9bW
3JpQsR55yBAp8zj5LkZs1Db+k4M6KbDz5atR5oLggvhEysCnKKX6Mw7FS+iFh0IVNPRUvqN2eGLD
dLQyggb9wr4iP3n2zR40nePz9+r2MZmY3Qo9R1rbR2dvpr4TdSMb16Hrt1wEpzRnEZeUwDprlm5b
y8QAqRf2jhyM7xYIrbWG2aWeh1F4C0pX23olNuIqsQm26V/ZtbE8wioC2PnGCUvWg/Ye7t4Ekojt
ScjH03Tp+2BRkLNt7W0aUhySDW+gAwVnV1A3owX9oMUS8+yyvWzckAtxno1d7byT9WTcqdLfukkk
KWpbOZj5LcRPXmmJzbrlXhBsbETiIGkawI7Aww0m9XJJaD4LMe9Q43N+UMJby1xa7j/Rr/pcL+hM
UplXGz1Lv7WhfLcIRXa77ORMvL+0uSUDi5z6CACooevxDkPhY2p41NhGfsid77QBKIRfMrs6MXyl
nvFwB3wSFRGSoQmBIfrf7dCJJRCOHweOoTBgoCBmlnBpUn3xuvADLdxjOlvutjHlkSzML7mDNzYZ
jJNKA70ayTXrMyCwZKcMXmFsY8cYj4A3ne5LW7KDUmfMtJDTWKs6prOAcon3g6B60HR5happCqxm
TmhqejZlBMrR6AUHtD16dppsrvFelRXHMsZLP04Pndt8Dx0qAsU4XyoBgyMcKFQ4afsx9OBzzVQ4
bL18ESigthbyGD7B8dJYBiDRjll7bMBDmCyaqLkXQd64oCE0/ihH6+6n4VS2l15wca9fT8xIk5CA
hAEOKghfBJnxSPJ1pjJCTkGelHepj2iJRvAYaOH4uFjTCKy14vKQ5q1meg+6TeEkqVlNe773qCVA
jSafqkTHp+KmVDEyJ/mU9Am+eWq961knp3iXC33YhBOrk3GCoCb09wUwixUPPwohEh81VgjU7iEV
R/oPkH5D7ylLUQGm6v/YtdWcUCfPNtYvAKkdW2pViXFz+6FprG9ZRW3IJyeXQtJboum3hfUhHhQY
LPb360eaIFEmq2yrCpVzxDVqF4lYn60EJGLm2KiWIb66uarjaoQNOq2O3n3odmMnP+TThI6L6vxQ
spcj+RYchg6GIFsWUvpycZNV8lhQbNjYTBS7tUE7dXyva3G7oBhHZZtcLRRHuqTCozk5dhDZG0fE
BKwXxnRnTBSGywr5iuhgB2QzbuIoR9TejfW5nNPPkUUVRiDwxCe3aVIyrXLrMfTI16R8z3Qcu5d6
FPGu0OBwpJiJ/Rz4aWsV3dEPP8RtmxziEFF9DheI7VfRY3eG6Sf32chOYfGnk0jmU6PZrxGtB3YF
1a4uwnMXya9jJIeT7JHgZN7ynuvPnTqB7ZjCmuZLMp5BETUh22NUAwdJ3Uw0+sNYuYfcpDqnp5SV
MK2m1IUoWXDiUb+AwQ+NT/VkMi19p7zC1zx6T0lm3GaL/YA+yNixgGqzvANv0rPc6QlPV+cYXssx
mFJzL0KipZMBwoXe1w9ta7ETKOW7vjDS9s2NyVC50ZPcCMIZ8FovjIthWFpAwV4nd8gwEh80Uxbk
pHpsR606zXJQ4VOsS/yy/RaG4FOo4oby2tXzYzxEH/Wci3pyDC3IfAKQBoz0Vc0qOBq8kxOioZq5
nnmH7VtNT3s7JwRDCoiNFT2+Y2pRIPXT8agxpmzjeBHUH2i15dGArtGvwt2YPEpn+tKgL2OKDUJr
Jgo+wrqA71CnYrjRXVaJE9ucFjXewei0u8jH/JqcyvrY6AgDUAVKazxEVVWe6BR8TKzuAbDFsaQi
JTDfbChiQzdj23EQRcz38eKAY0WIhUVoBMMiMhod2fzsLO5R5O6XwdO+NZ1KWxUaybqs4GrgyYJl
YZImlKKQHTbsbyoj/Vhlsdwm8/TZtUeNDr88DWZ2lblQHCoCyvwM0s7gtAQoG0e7M55q+Hjektzq
dXYLz/ahL/Vkl+XJdfHBBYeIX/xGjy516XwVffbaRWwWkfrv/AGHSJpxPro6YEB9GZiL7FcRLtF+
bOtbzbfqAyXb9JIvqR9oOnNdh/SeE7W8kD43nJ3uIbGoZ26S/jgv+bwzbPMtXIya/FZ4HzvqzPEm
NMvlvN5Eet1D7vrrfoOvKKthfmht6V2aGp2sqUWPaPyXs8iJaHIx2G2HSZsvAD42jCV1YDIuIcXX
wfvEJiAakj91oHTc9+PwTpi4PWTv5VQXzQI8CbSV0Svo1bk7nWLBJk4MYOGjfnDGDEqYZuLelBIl
FDMm0Ew7Ms7r0XojpUbHlLl7l3UzZEx1A1AD8korWa3F0vzx2PofS5xcqflPuyilTojPbA9g/kPU
m8kV5Eo91kA1NQl3G8dWT9Ig/UlKpmyN21PPdGQjTOWFSmZt2DCpjj/tzxtkmdAJrH4CXlMXF81q
/j9L4ofZ8z/ZRAWRDb90Uf5JlHCDIuFL8XeX6I/f+YcoQejWH7oBT4d+jjBMHRHBn6IEIZw/aIQK
ZAeWLxh1eaU/RQk+LlGkUTrNFhtrqWqJ/ekStf4wHYrUrmkgo3RQLvw3qgSDROC/V/h12uc0Zvln
kkvh0cX4e4WfPGhpUO2O75y5fQgFFW1dlsWR5CIGTE2nQFNircxMdkVEkGZD8tlrve5sTo4APAfN
vI4vvc6uVixw9fvi3YO2mVWd/cnA/4BCMMWdRYt8HmxjL6hhwOwAmVi7L61dPuQjmvIYZhoKQVQF
cu6+Lku2K8lS3okER4JszE+xnL4VBrI9Fsd3mZz1h9gnoKIFVku6D/6d3tvYzkIUFkHpQ2eZm7ES
OEfuWQi/QFYG4q0lh/I9GsvdODeHxgOrLHqr2MeNJFQiIw01CrNDxK8RUE5BPk2iV9QAwLDc+Tv1
JVIvbG/rNVZ0XPDdU2ug3ePP52j4wtAiH/Ku3PU+4Zzt0qRXmikXbYgtEJMsbuFjRMEy0j5N/OR7
3XsXXJRoAmwWPUMgYKIcdK88lBPsFbxiO9Kf5ZafmA4GxczalkBh444VhY8FzBJUBygDbKyp768p
1kxyIvaOliW7qGJ30ANcxYHObtOY7+NsXxDsfVcXrIkqCQ7OgqQFnwc0HUkCCw20Dn8lgsyi2y4S
HKFTfWg5B3aasMnitbJX0QAwJWDui+jJfjDRUO3xiDFMKsUU2a3sh9pPfpoBC1pMnDi9fjboq1yr
mnQiz9qlar2OUQ1uFRjjA9mi3zPMROAt3c8iGx6dxbL2BA8j1IJaTUSu0W3pLlEe8ea7eowbmMHZ
eyo1jQqGZwVM1HHnW+CKeY5FNi9uVbB2dHGSxBmIbawVR9Medjg7hlMmYxhBWRkeM8XGip2JpXXN
FoFVNxVHuTHptO+JdheHxMUN6+g3+eJ/FVHaHxzpfibTDwRqDNBhmCkc6bdxHcHDMKsv4KFwjXbF
TtMhsDIvycCpFnBs5tU0HEo1uNn8Jh3pN9R0NY13X4+rUwziSU+yZddMlHw929xNJaJYszEITCVk
r3OObflNal1+TgswjA4YhANd4vlKqzTeJrEB+VLSB2uG4jGOX8LYzy4WxY4ten1WutgbtFQJbFui
4vCfpFPyOLVb3YnTXW19s+sDVTvKO82dq40YNUTlKZxsnHN9u4C+XfYnktV9jIrnBCv+o6/sb5VN
iyOBa9v4BRGYlvslb8Lv1DvJIl6Etm3IRFTC5HaGcWrN9ptbTDemDrS1S8HYkbsLCIV6XiAGWWyH
lv0kZpR+L6hZDX5VHTVKszMSmwhAWyNMVNzpa2170wlH4nLfjBWc+YJ276Aws7m3axKf7XEMT5zi
MVLqjJU9PaRqcqODXjfsmDz9c0L+LGARkPfmnhGY4p79nU+8UPUWcZHjfdeVp0ZgxKR1Nuw1wJd0
dU4T52wTHU12ipQWSuMik/FLhkGtbPvpaPesrBfqu1sHChLN2lxus6EcT1SnqOTGtySzN0HsucN2
KDnliLOi45j1ZuAVpLqWJMhkabmbuzba61YxkbkD3LUPx72v+fRNsteohAQ9FpMynYV3NdszLd0h
rJpPVBPMDOQaG7yONqP2xTPzRxwxX9hd3RW5ad9pbiNBxre4r6L5Ie3nmxh80y7LxByItOsgi+WU
ObpDPbaAVp3EOxgxjva5DyEu4W2ppkDrT72dNXdxasgzLkL6rf0AdRXV0cCec0GwnpRUHDOfAiQZ
4tnBj/TLz4fWn2jhnBr1+cfv/Pg/9Yu/3DfiuAnmpeIc9bThjPV3JD+QIzGawLid7ya5oGlsisOq
iRUTiYWrbPanTlY2VJbsyHrvBhrO29ptp8Pc+ncCrdemkyVEsgl0YE9j+K5dWiweEhtziO23ji2s
gEsTODGbeM9wtdtYVbMXKgAJFbTtLyLg9XC9odIvtwsfA/srVL/rzQozYLdX/Li7Pia66X/YO7Pd
uJktS79KvwAPSAYZJIFGA5UDc1KmJkuWdEPIss15nvn0/ZH6T6V/w6erDlCXfZPIeSIZjNh7rW8R
mx30xVoZJute4zTa47bFoMBIGE3VgwjzY5Hi4vf16UtOGxkVqX2ZzGkf1GGyHw1M/vNc8zrhNPzg
0NYErGXI+Y6leWK/io+BKe+k739tvPSeLEbCQ7SBDph/thvbOQgyC6g4FX66r2Kdifa85UytdKvG
fxwkRnjabNwH44utWVEN65unlPzpo52hgavHPabBvdRJrBwG+71B39DM7iiKhD+BnJlbxZbRLrLq
W3Py8uMwG0+W+D0VLnVG0CimuywHmZ2hddY/nE56SLRz15fEqpQNRtMl3W25WEL12hT2z2q5qjUM
j5WfN9tSjNZeqZJt2Uh1ZQ0OJ/AYS2cBIGzzS2rgElcn4jg+GveWOTwaaop9KD8G0gJIJ4OE4qR6
48cSsbfVvakaojzYfbR7ytRVE7hGGekGaV/PfHYm2J0Xa7DR5ghuobYE2RtUt7TEzo7LJ10vfrtP
p/WOz0+f01EboorD2YuS1hE9iDlNbvmXqpDQwjQsfyz/zfVimu0J15uf16K0WngwV6X11Izk0odV
x86UY8Y3SvC+M5miMHo5FLsUDnQ3b40lgm+5EB7WfAuJAh3jZNkdprl/4Bug+ktV/0mqbbce8U6p
0OjQ7YfBtyAJPggWtwEJzbv3sAjdQ/KOrzfTuMvS/fLIYBHJyqKHZ6aQOWCXdhWJn9YY5389Y3ms
UgzX6GqMm3DS9td3oieSUkNkeb+8m5gtHsu1z7f5/Ij5GyzXfvmY5TbkJBqRJfvpfz5luba8zefX
uX7U9TnLffiHsOcpdDnSyHr77cF/eXN54Lf3/Pyqnx+3PP55hz3/Z7/8jF+uLs/y7HZiBjLEw00C
Me3z77y+9S9P/+Mv+fPjf3zqn760Nef4WgT6GgkT81LUwWmYc4Fxhg6+W6oajuqp2i8PoEMs4HHN
z0n9MM5XlOeC03LbTJ84SDjkA/PRQuePaxOWkb1EFv/5al0wxVPKSF9nmkf93kFuKoaGkpOVY/tS
9AQE8fLS5fZyoQVZt688bUPzVav2RWLTrq8h9Rrgsvv5RxgTMJZaVzdwU8h06joH2pdM3aUtMmYD
XhCDE9HGD4tbKyUrdw7wXtK07XmXW25+ZpRfby93XrO3f3tJ3ifNvmuYFs0WkuWimtsvyzVa6JSo
kZWslkjr5U3ylI40DRk+uPMCvHLLx6fLvcvVX+7tbYFlnwnJ4hIcHUds7bx8lUsmaEDDFlxnckA7
Gk04oR1w+rH+FHbBu4+SdLuY8paLZj4uMYyRduCRIaaPybeMQoUTCca+aThhyqHY67SIN1iFaYNO
CwnZil00myD3EVPx34jme4q+AOkK77X4+5ZrXg1dwLAOMuy/T71zV6bUzZff4cXy0Sv72M2WAWG5
b/kbGHutA6+7fj99PmMiEEed8J//YpFazM8X/EZqp+bGM2mBLeY8ZkovnYa8ugC69ddTjLnvRVDI
Cz0Xc6tWST3LwhgDVWUodyNRGqMnHoYq2jElGDYNSQfpbMZcWmh6W+KxDrVZQmfp2meyvRM3F/oW
wl2+wvK9PBkOh0YHwZ01zN7E/fJzrpt2uUbn7yOixrYa8jwmrC8CXHNt1HVzy05Z3CVL4y6eRn6l
lqJTiEfKTTj9t1oKL2g0YaOSL2IZe5ok5RHhbHHs5/xf9oWfyEfSz+27bIlrcPt1w2Ca+wHOkPm4
U23MADyOgbwZW27OQWB3XrkJOJfC/XlZtsyyW/tqJwhshrdNDMfya5bHloslYP168/qrl/v+dHN5
YNnR/99v1WTdwNzjvBxy1xbicvMX7+j1iPy8cwpj8CEEkn9uL19pJUmR6KbnY3r5WNaanIOWq8Ny
qH1eXbKoly/HzO+fB+Bnev31K/tFho2BeaLitF8W2+tiZAwUD4vVcphQNsmxgY7GW15lxc4B27HP
l9Dp5emfV735jITzefGeLX3ZZU9drl0vrvdRIjXcUdO3EKLX11+8/KbloukAkayXq7+YaT+/fTEN
t2Z0HvImQSk33Nb5SBDX4FCQLpOaxDzjm718EcqDuk3XffmzncX7Nh/i1//+eh8aN1bmPkq+65OX
T7/eXK5dL66b8Xrf9f1+e22YPbXILRnDGDOXgbO1AtqGy+3lyOMfjwmamR///PJgWyikKL26Wd5r
2abLdlsunOndn9N1l901hDA7ciixDYK2ZSqz7Ih/vrq8+nOoGvKx3ttFslnc0NE8g1vGkuXmcm25
73pzuW8xV/9bz1ue3HsfvVYRG9KTAL98v27ZQa/HjPcZlr7szMu9jg4dmjrwP1+wXPt81nL199u/
vOsvz/r9A35/lULw2rqRX7RJjT4N3ctpZBlhltcu136773pzeVRfZoHL1evFsj2uN5dry+v+5bsW
S8D79SXLE3/7qD/d99u7/vZJ/jzgDyoxF7jHl2O2oZIgunLaXU3Ly7XJFsW0Xqz1vz1yvW9agsmX
2+XvHujlza9P/XyPqzvaM4Cw0pdgSJ7HLjll0OGuB8ovtz+vLsfVL/cut5fnL8fZX6+ENjOEybqN
J42SHpPj8kOtt9g9jLtkiiG2+o1rgsHYNSXFN6d/iodMrNW6RRifowtwhsIC4gnkzJra8qmI64NR
CprHcGFfMxisshTKk655zl2nkzKse90jktvQzStYIig4EHfQAlal+ZANETYk4VHUq5PiZhrpimJr
ig6z52qyQsqN1EnWwVj7a7ujX9iDs9G6QbrKsgL7/Qd/DicTsVbtvKia0oFgtp4/bTm9LifW64Vz
Pdv+cspdrv7p6b/dt5y6l/s+P+FPr/v8hD52bmS9Q03B0o9Dc7mwl2P3etuZ530DpXPKYsvxO9/u
l2XLcucfH//t5dJsUFpLqwB+Ow9qy8tT28qi2+WZwExqVx/K++WBcTkE/3w19JMZ6px/aGFFnEtO
5lY99rMrgVhHDFFguoMPCxe+UrCh8+c+MixiYF7iNDHcsK72FOwsqAECPLBnohVrjGdk2nSk5Y0N
fldk3XtoR8WbreBmrlPz1WzNB29QPwodqts8PG9Dpv77XgNxiCKU9mGY9bS2J0JctUAl/IzQB+i/
QOnNlPZx1FDXpM64a5T2VL1JPyAw0WdmCLO+4SPu/ET194hY4i0adFSAU0POGsZxiLU1rfkawRaW
LSxxuN8LfonUp02IY2ADQf9Ztu0rKQ0KfVk62Sbiy4E6G1W+2XVAIXxV2nMF3iOO0bEkB8YwkAcM
e7wLfKoUUpDpogI09kjqKDyKFmPBNVQKMLf7aefXWEmM2ksI4Mi/K5pzayj00adugen8TJVh3IK2
DLdFwDdPzOdEGiPwMZbgRW7ddchgg7Hz99ZE+mKWbevc+4os+d5OMaNFIVYJGuM0DsK1/g2JSgNa
CuGxU6quGZmuVXmSnm/2fbSLg6l0mB6CYSC8hgjHMc7uylx1bln3fVhOgDost2w0wfmaVi2Fjx6v
I01lkkQT6rxZ4ZYG5bVJRq7uYaaEW4YMmGBflm1UztEAlXkm9yjyj0rUSTcd1Mrt8QREKk0Ex4Y8
qRVBselJa6HvvYt9yhaaQZRQQ8VTycRjn5f2yRxLsu5ILK/K+smZPEIpLN9B0eA8wjaDM63C84rM
FgpEtIvTQfmSOyWplrb2RckzWHu6A3maJQ/KHO+cwRl28RJQ0Bb9egxC9ZRV5GzC550JgyRVOeX7
mJo5+OhY3xQDwpNRpvWNpdX9TirZa2tfEMyTgpA0qGVihUK5Zj3Bmnpn9cmq0kiIl6u7/eBVHj8X
v61HoFXaAqFOte4bDWUbcxSgk0SRN6XoXWEV8Xoe/QMxj3rUmzZDRnxrS002yW6q1sduoLVoWZqC
FDu6i8oWCdarMfiDG1NgLUnDTG8N4Gusc+lVOFr1Oon6+2wLJCpHfjFI85vq7LtVaMG3UajfomLI
HqsujgglzZuNzLUNu5x2aUZq5fRb1kbVn5wptB/7RLuxepYnxEm6dJ1vhiqr9z22xSGnw9bqOdLQ
9odvhdld3Mffba0HJW8X26jKac418jJWpJXJ/lFv1W+TzPQzIwVJb6KFAKkar3iK0ZoUDP9VWb4k
EVjsELLnWqmws9TRAQlXQqueJM0GzbkjYN3nSbStPOMld/UcUlAs6zfZ00qIxhe/t0YAifoNouI3
xW6dba6E8crptmr9MBYfmFuC+0glgHtG/7g+QLHBJIaqE1V1Q4hKAw+qf9UtyU5CjRisGr5aZQ6T
CKTbIS69lQQ8hlJUWyuH+i5U6wum43SDkSPf5rjHkHPqa6dmxNBRS1SRCrds7iUCQCM9tHC+p5Ta
0qHH6DFON5hJ762SEKTGH7aWdYgla00t+UrulEKhGugsu59SKY+2z2c4FaQd6p6Zae4MEd8jE0V8
GF44/UkTLrcsrYPPdoRE9pgTRPOBwquY1dvZHJ5kgyvsE7DlCX+kohG9GXXDuuLjiHp51s3uq9On
ipuM43bQGfyZYN6lZnrqBwZSocDlNIo0gJCCrB6sBvQ0Qwi+tPncwdQ+lt7Xac6JTVC8p/WzwXwH
DL41C9r0k10pYM8j7173wm1eeRGo9IYk+6k4VclcJAcsdKpy7Wy34d6oiuFiDIoHxxwTVjhyXkp9
ROw0AEYAbdgNu+qnkRtyXyIcaYJwTW6tvetEnLKCN6jTTtmhqaqQ82ubHUoY2yupGy0NTY5yP9cc
Mi7GftewUcey789eQdicTZPZLWjahE5R7cOWGLOoJbmHkZ8jsO3pZ1PYdeG/MLpYBk3ZwWg2tvNa
NPRMdTwo5Kb5PxW/+fCnblo34r7rhXUQOUlHRqW7gwEnH3ok2y/wz2LSn0y1KFfZGMenVhFHMb6X
daFcEn1idwmSc68o7dpIo+5AUw4/TSfXQ2TskpLBkqFhZaWdt+5AV2E7qU+2b5mrlnr/V8bHk3RS
8tJUdtRsNIAJM1jpmlJshRU/UI3fNMiYdir/GJmCTrQTcfAWafklQvu6ims6dk01eyB8/awr3d3U
RCeHJJRN68lvrJh3dUmx1gnPNMWx3UVIU2nr0Qj1/LMu9YJYSPviqYQ9iwowX9tpdKvkcG+GZrBD
pcnPykEjZZlzOmoFvWDIusNJVZ4SjX8XwB2+dw+Kmwi/Iqeyt8m759HVVyZMAUNEaT4ElBWOz52K
x6qDcZXE4VE3JRknYkdjLg584VI8gr+/sGg5xEvb2ZIARfdmaN/obnOAerxRbqTK3iNQzEy1p3gM
mnvfq8hcB+FoB/0BUm+6yRhcKmeITppK+onibaviph9q58EPfYxFZMWE6bQlexdbwoA/MiXP0HP6
faSOR0KbzITwx8g378AIdAzjCFk5Qx31dLayJMzHOzPeZnqYr4sGM6kXEgyFye2x1cm1GlPJbLqE
ATBmDoBepfa3uoJHvC7LJ0+7A7p7ifsOecWbcKZ4PYqO0pZeYjuZCB3FnEjhBy8S6jNQhei02W2J
jGhD/CWdrhJofDKUlxGb684XeDL1hFDyLqyhz5B8VonpyzAqdyF44U2WQe1lJ5ntKMouw6yy6m3z
lbzm7ZAWp15JiMYbFKx32Pv2cF+f7TrYa1ZWHpqoGiAPk3ATiINnlaSf2UGLVRcPG5LrnRoSdzko
d0GLYIp5U+H4SLiK6QHVIZXhJFCM1eSrF4uopIuHYdOJaT7poJ3R0L9TafNWnRl8L7LpZhCWB7if
k7sINTc4EPwysYG62ylVN4V4RCVh4xUzAZs1nFATWWEQrJhgFpi5REsnuC05BMNx5aX1S4f6gpyv
4tWGEOS0lkZulU2UVfAzHeNXlCaoKKlL3FRZ86CPwnEDE27b4NvfyB36YuJj2iKIIVUOno4LVJpp
kmY+BtbXlPUP7WgbqmsCRFkrwpvUPFvKm+WTGxS2rB1G5aT0Uw9qkl7VqEi3zpm3+A1TMUbTPIuD
h7CrCS2arIPlYfYCbbgNRwblUscpOGoWXV+00Bqp5Ul6pwsRIVJsn+3R/lmVEg13KgWqSoCAwXju
kAHEFfg/aTfjrgIlQRwI9Im2OITKnaOTzTcC2uCAqg661eLHiLDg+oM86LVj3rC4YM2QdlSX0dn5
ZGSiX3eVF6wbTNRzJz/pIc301D5wNjQeQ0YHyz4woj+lk72RlKlOanUXD0DakrT/mFrjp5ehcA2R
AIUR8qHUODdJEG2mAiit0jluCUxatkjvctMZD73nXYAokJhTHqy5VxjS75xC0MEZoOCNGijEWoYo
HlMxj0AMfqLu79phOALniphVJbsJGtKGP5L93umZhIOSVQaEjKJR90OUGvfptEH0QiM02DtK8JqN
1aU2/erSZCNSkqBSbhNfc6sic2VQFJeGBbRmq9llBtwZzbw0IaQvGu23FDvmBjBHg9rfLtn77adA
lpuRGQCs6gc8drtcM3ZG12AAEkNBMbaO8McDFs4ALNOW3ERSfx5L7buFaRULWMRiAV+Bi0I0XeOr
3rFseCF9DZUNmoMEg+BaiXtrbfecPrWp3DtZtRtalASOtYUlh4VsIm8Q0cIxi+5albhPx5bBGqDj
e5ZaN1ZIAcgk/WPtzNkwrWbOcc+YYMEEJy17Ya8308VJ0sehtT8APPQvue18LasEfa5IvoeRIrHZ
Y8hhursfBPtXYlyq2CRvp7K+1ih7aJBqW+w8yXECkxpkIlsrTd276oAuyYPrQNTTc9EY6WPdEBea
Jilx0IidolB5giQQurUKHT+fM3xtquiZNn2VQVVu1YE8O5ttKU1IKUpeE2g3TltvaAN3hh9XY15s
bIRp65waHxmonSIuvSBTrCSOh/jBDiI/XjUFe0ivJ9rOt5xxL4lYwt0Ei14iVg0NJjr6MPRr31Rh
0FaRsu38e53zjatYPX2YhFNujOZLg9BNeROxiraaJt13c9NrOZ01OFbLGmo7mC4ybAnlIqXumHD2
P1b9uO9jci79BoXnOPMRE/smVqEAh21jfk1ZLkU+rfwcVdrarGAWe0jYpq5EBKM2pDWFOJwr2mJD
BUIdr0O3SX3UY8yDb/FlyiFh8cFIlsT10bRGE6984rFMHElunmjHT8EkV9JgldzZ9S4lkThJ03E/
1tF9Kq18GyBl56DOt5EX8lUa6zbzgPTZg1CAA6lrq6i6+2hW/HuItwLLoHNSoU5THQgqrM454NgD
XS1k9PfBUx8DRwSg9ZNnNRIM85y0+kAqOxxadEds/HNV/jD09bMdPgRG8xw1Oe4UPyYhwXa7LJIH
tkbl16iaI/TyPhuPwB5oyNgTZVtyQFtiJXI1WduBgx2wDrb0ve8hOksyVvpsZxGfYGoRCCFCLDhc
NO1WA5aM637GksPlgJ62Ha3gZ8J/CbJhdHZFGP8Ie/mN/j3O1cDDQN6+mVS5iOdJnqqhpxo2Ngix
/Z2TRljQvaza9O0Lzk23s5yb0HF9U7SgJhrz9LMslfjoeT6/wLIfdJYgmKsiwl4RpfueL/BOsEkL
E28wZ2FA28GlJaJyhV0Eny14ym1WtZwG2ie48C+p5pM2zb9320zVRR3CuSMAs0wzs3oLwihznUo8
Rvbcg5VkOGvNXIMYb9syr9xaI10xLAfyo4Xmb602Sk621nyyTv5/BM1/qS02NHAy/xp4dg6z7Eed
N7+pi5dX/aUutp1/GLYQFhphR8D7UqGO/YU8c6x/6MJ2VGkjRTP/jjxz/iFInsHtbOpAbVlBXNXF
gNLoI5sOmxYUD+/876iL+ZjfxMVAuXA0WjalFnT3aJz/Li4G3ucglcwotRAHRpjEmlVWJU650Rli
O6Ij9k6yaLAEDMGEn9m2ElAhhAwG1hfEAan/09JEb35XwXwqT4YnS/u5L6qm/knjLcnfJ0t0ynei
zCCGRhMwykkg7GJJ0bH0L23oYZiZBgsfbl7IpH6sGOP0jWrW9XOok26yjeoiaPfkhZTxPvArDVmu
nXTehxm0A1G9EuTCqQi65Ba3nijIElECaOg5Cs2VgeQBWLLjlFBuCJlkfmgHY3EL4tDDNpfgoNrp
LeXBFb/EDzHVJtmbatuc7/ACU4GviApAayZNqlRl5huhukuURvuhY6wlP61WxoEWpI+LLygHguE7
D8/4WoZtLW/GpI274LbNDH1QsE0lTl3zadGo1gf0qrMkNkrMUHunnRb7pOUQTsj8NVEtijygMQ4A
tvtq5wXGA6qhbEXIJMx9ohK1Zi1GvVBY7HrxN6YtVC8Vw0mCc+Oz3ExpkXs4mlQW+SQLT5QQUUZL
x3vNUnRwLmh7TjY1UxFiEUJtPDo9FutN56QMWoa0RucOXLvVP4neLsUjT3SK7zIYgiff6ZMP1AgT
mAYq2CB2qopuQmMaOF9GUzRvMohhHwmn9y6sn0g40SGZZ5qJMJbhzN+WkTWF6xbVJmU2cglIstGN
+0wmgsWTWuYUYTSmzuu69Kyn1ipQXZJ62Az3Tsu5fY3QMoo2uj6q2rGq+KmcjFGUtXOBB7S9MVeh
7qahhp6PH5NwWaqShdwAkOC8wiQtH90AVE6NT0rpsjuHtbr90wQcDmYB3nrMObiJyQpA6pGSQRpW
FiN6F/oQ0FNfCrKadan6a6MoJrvYZLKzmnXr1FRbOp2T2C5C44T/J0kU+DZqnfoXH4oblvsQ/o0r
dUx0l6LotMcIOUcEmtzsyzOVSt8/K9QLrefMVPADjSUAriONaYCJnDllO0EKVgu2Sk+IY91fZI+P
hPVnRLOoC5Fm+spLYaTjY2cJ8UAZ3GetH5rrGvvTHQ1WXFMlZSgE/+YtwE0Ew0OToPI29PiLUlE6
7TM92Jl6H34rOzhsg6Kbp1S1C9rlBshwO80Qug9YzxT+5smWebGCMV5tg6QRJ6PSynPol9Aeskzc
kgOkUHxQhi8EJem7PrTzU2qV1s0QqFi+vD5FBWnJo1capA6Yfv8ogeZvqgb0QBqBFcFuox9Uzzef
1bH0MJ07oXmpJ/HDSPvxva2T6oL9xrjP296777tpFihp2X2RdT7/Rx2wNurqezv3229dohWHVg3F
YzBXoilVWsHZRkG5lUkpyS3ptReIPOFelFF8kCOHCiyl2IUzne9jmyhoAk8Im6lDP94rDrkmlSL9
Gz/3QpsCuhY9JIyQt0SFZG8ZsizinB3/TsoKc30VeVvLJAM6zEJ7O41Dta8rvd4bbZHdO4LRJbQa
fHnsirtOqSfXmGLzrjM85Z31LYr+Ni+eO/iHd3Y7lzgyZXQTK2KpTInlIMntZGwgHMc0Q+NOxUOG
digw0ksMK4U2ZaTiTIwoJCPavGisipyVRHdLdJWa6gejnpSvajHVZ9j0c5zjOMoOt19c3AUise6d
jhjpcRz8jS5Sa+MLirQp+RjbKNcNUIidqLcClfNKZ3oHLKkhI1mWrSs9oa0lBkgW1WMx7j1ftynG
9w7FfxttVI1MQUtLosXC1rJojE3ZB1ZE3GmWynCrtsFjl1fyUg1mfcnLICdShJK2HhbmwUvj4aAX
jeIacUQcbSDEsQy1YR8jeKW9qA9nJdITzlZjtrMbH6pR6libzDOtj6qnLh9PZXijimh0oScpW0sX
BRV9YEgiJIsE4F51ocjM9HEsAuhpCeJsundbXVcjF6sNK+UIpbeTp+Jo2ikRuUju19KQGF85lHZt
YFhn5uU2lZUWGZMdmacGqtm5iTt1p08YnL1UnVelAH7wNUCmiPs83zmqCra50OS+HzErO56t78aK
WlauT4WrguDaZMx00b+TQVrqgF806TUXa8QHaiZky0DU8FZBYvZuw7i5HXxLbNS80/aT7LxzqxGf
MApk1HPVdzdwRDNTnbxdiS9y7RlqfG7GSv+e+H11MSP6bwWmxVVm5+nOVinfFkDkNkqK5dq2++Gg
xCGekamNsJwLKllWyxYfx+4QKL25R+2fuUIIjRwReENpGzlfLSuVT3GFlx4jdMta3Ac9jSEFeW9j
HD2FBDAObwbRZmRh03C2KMxgpIEl7J+BgetRC1VWapNSPdg2gBvVbLVt1BPojsqw3PjpJDbxRCZc
Okoy2lKHRIMJ7XjEcuHWVpJiq7Rpd9EYOXaTF9F4tCQsm4HKcWQIen0h8UUp+HLXVAJsobkICQHw
BcXmzI+gdBf1uXCScIN9E4p9GEI8cWh14YFkd2g7JP1T0k8nH+bhfMJVt6XlDJtUdvnW1OR0aKPe
A1CgsdRpEoAjpNRtB40jIzWy0UU/XNNUctiHw6pym4i8OJn18bqI1HYX9Ol8AiF7j+RzZv8+uVdD
obGXppG/SQaPYORocsJVbzY4QTtyOwqy5m/CsW0fFCVSqJ1O2X7ScnloxrBxFXNgs5cQz1hpD9ta
OMrecmqQC4434GeULdHgkn6qgef6Pa+KEixGZ+wyumXGCh8WhQqlLIL7TibFIbFZToHVqquvRUsT
V9A1uBhJ1Cd4bw3d2kR+3+suLuDaOw84cLWNSlMbRJCGr24/aEM/3dj8SQl8s0k2XwYUooHL/LJq
YAcU/ZmTegLymgS2/ES3NcGyzdIpdCMceyVFq6obTazuld8qo3rTAor8RoWf9XD2SUf9n14F7X7k
cz5l/b/nN/7IixFbdND8n7/frD9v+z/y2a/4txvbBcV83/6oxocfdZvw0k8a4PzM/+6DfwVl/hfr
G1KhgAn+6+XNf1Qx0Pv3+leg8+drrosbjI6GNbdpHR2ND4uLfy5ujH9IwBKS1g1rHxYqmBb/sk4K
+Q/qLJphaw6OxmUF87/+sk4Ksjc1HD2Ozd3McnT731nc6Fg0/7660TTeThWqadE8Yh76O324DEtm
hnprHEz21LWYA4z8tD4FIb17wwoPrR76sEKMDzG5FlN3lnAH6VSv1lCC00AACwx6fLRl+lozwyZE
2a6Yg5dQUxRYJ5o45+SmHMQ0T8hEKI8Bg4PtIwvl0GJ1BFMLSiRVa+urP0YD/PloGxikSZHDBksA
97JpTWfsSNHgKinMXYxA6CX0ORuCI7uItW/Ab7xIrW/ULKSbnaqUSayI2C9NdExBrJ8xoZuP5EFR
/jI2rC+C28TETVcTe0hYdLGGn2VgM1PNXaoDUtMMav2qJNFpDO6MzAH1gcAqTt8OFWc9ZrbyBDhx
3LRlT8rQZFxSO5/uojDSKNFMJBzfB7JvbkBCTSvVYgaOiNbZ58lxDFmzhJjl7iZTWZPdV6xzPULv
mN8Css0Z11pGSxWqjG5IRpeUrDgfik9mWj88SyQ7ODYvzkhyXdpn2YnxFJMhqXOzDUZlwbe6wNHr
D3l7LBxPPwVVfa6pjhNYJ3ZWND4zTj6mKDw2WRp8dSYmx0zmkWqmhHRK0VTu1P/0kgFMm3eXRLG3
KQl5oIoLxC/skM2DjdrHbWicJCHDZonUwnJmbHRdrHoSHQHna1+9PA63TaZWJOWA5fFDt5KydD1K
PbC/cpfkPNLse/NsarZrl5xfHPsIJKNktpKAyEsibyWqwd9psY1dHTEjtc2A0AfT+VKYGVTjqqrA
sOYb8IQRtvfsLVfjBzIcDlZdvFU0YAkyc6aLp1jQVxp1AiVYhQcCyi66X6IXjw2KekEyRwC9lQqJ
0IX/VEc7izqz7mcfUcmKJRgemoYT/Bjt2wx6Buy0t8CGrpXQduhTcvpSVbvtW+igstD2jbRf1Mps
3QRRwpYUvO8kzj054NaIaq3oJBythAkItuZ3YyA9EHMKiWZs3dLM360O7Jbf44j0bMVj3aVY+5S+
ZZqP8Zx2453UaBMXdGJ0aA+cH+FaDKXxqhbhj0mvMMXSHVqJwnBhUqwag3w2irXRhMonGhV8eKn/
3um+eYi9OyWiT++k40skdOKP5G7UkRaVJOOxxHIeaMjuhfLD5AT9gO/sowsTYxdn/j7KakJSAxDq
yRjwh+r3dDUfk6AT2+c8sgFt8q1xqdHfUZN+PbTyroph8+RrrXZCkknJTSzj6NQZPUtz6NRE033E
Wo3tAVwaWxK4kS7esBlEBCr1xjp3JOqaam1pMR0m02Ojgtjus4dc9t1OTt1c6QyfA2JPM2lEqCCA
HOrJc4Ekg6hxzJ/Nie7myiGLc6Vu+7w/85vyPj5rof0QccQB8buB3EnwJjAT1APZOnOAXw1duxEJ
VQU9FhvFBnPJXN9QEOz4tOTKNtoPRokVtNZW+kSHHur6h97RXB/T9K60GnLLkvCLrwTdxtf7s+9E
+SrNmIykpUM7pYtbjJH9T0XgqFOSEjGZGqwnDYFCFR1txXirkyC4GBWJ8K+lhHC2ghZ8NIg0FQ34
iXAYkdo35k+vxTOuM7k5+Q/Ei6Ix8Url0dCxqVnfkyyyAdNGaFEAlfpmA93LNwKCUOYGiNodUi/B
pFU128HxXxaJMucAdnMDilTe0dwIJ+uVrJWHYUAtyUEJZgoxBpM0cY7m1VOKQ3Uj2EFp1559vTHX
Y+Gg2ZqwKVsBPXhmVJTqO3ygBBfiwQ+Ht36k7afitoQT/80Iz5VZfWd9T5s/ZnqIBXqDsjJ1q0DX
SFoEFDQx/22jW0FUuTvGkIYkghdQS5Gyt2N/pdWqc4gyApM4VEh8JBC0GpTwpplGkEUxqV8JWbvJ
d2pn8RrXPK5C+04P0bxNiapunJjpZZkgmCjabqtIxz61vf+gNwh/anRRbuTpaxWGe6GcR3WcWAMh
RQ0HWE2sRI5WSkdjlHWCG4M9Ix9uUq8+BzbU5ElFFmYnVYiTOlJ2DYoUGJDGLBdT1loAHiXpsaCj
WX32iIvjZIY3D9vkVng9YUsdU3Rlisgvhr0yEuHo6qmuvA9aopNmTN9BEiWwdZrsthuK1zC0bJAv
zWWgOLQd6uEF8qB6GCB/NZB0E1vN6bUqa9DFE7j+gA6LFgOWjAmF94meTLEzGpCIUDKSW4d2YF1L
RjzWVhX8GcLgnW1XDc0mEeYzFYPnUioWHOsKhq85z7bNDC6dlxduOBKgGLcX6o1i1yexv+npVUMs
jN+LsH+K8v9L3Zksx41lW/ZXympceAbgorkY1MQB793Z0ylpAqMYIvq+x9fXAhSWylCmRdorq0kN
wo0KUXQngNuds/fa9Xyb5aEBrE1TMArAw5CGPRw4QHQHmA7Grs3Ja7P6g5y6ETRAdZ/39OZN5xSI
pvKM3L5SQGVFtKKTL8WhznlJyugwREOEn8q59RZeYUcunQhETs4efwsKipIQOlAIHnw17uxsInYR
JkRwpl0UFum+N33eVQe/FZIbOVS3SrK8WL7jI6LjG8tZsd0eMs3G18kBnZ6hId5bLZ9RYSLB3hMp
qAUM+m4UK6yKdn/iT0R0Wt+Cyp95JofjjEL0TCEH4M7S8leBkdYMZFo4UCe78OrHFseRrL00Jhx9
tTiU+YJmjBYtH4JR/Zz7thZgjvx0BEgfyMtFGDavYVWfSgTgKvWazTg4BZkRjurBor3X5z69aucm
Dxh85iiu/iwOdKiso2TXJAGlelHnYDbxfzjtW4Zuza3NonTVgRpyi+hvBEVOzLEPPHJ6MKFl8+Al
WvWN4KcKgC0L9KAg7GQyo8hZzhukH9z9JNoTFeENHE6YW4zvNQOR9m33padx6U70I60utbz5i622
3ybEKxfVlw8FuzeSgEkZGICAnyErf0NHg0BTt9kBDclLrCgoIZdVuwv86gju2yHKBm+mb/RbO2h8
D83Wl1kRKlrD8mprIxCP4KWivEx54IdewcaKSbcsiNv2h/TdSLLCa0pW0jyhX67YTFZN1MQHW52P
0nAedd0ZURWzE4yM6W1awu3sBt1uPlfwqapGQSRLgDgjbKKtqR/jWuHxQKHp+iGQZhzpAaLV8TgP
VFrjNpSALX1cu9R2CxCx7uwwd7EL7DagoEZYDy64Vh5RQaRPnwnP6aPuUjZz5LWmtoTHIeYkre1A
pd5xMwFQSRPhO264gVT1epfO8o51CQ1eQQ02sK2WJ5IHNM39Nx225Ny99CN2OB9v1hWFmx/GdABy
FAhQ3r+YdlVuc0R+UtJiXPdciRJ5E9Xto4wJTxn9U6PEBBUXG420+kMmrUspbArwFkvgpFaaC8V0
3NYhGdKasRClxdIrSAwPAJDih/fO0AesYBMfqVKf5rQ8tH79FEYCafGsQalr8FNzE+qmPXaaeGu6
dgLyWZag2tEaq4ImgzbYJAzChh46pz9QBdmbjql7FjfTzUYLSiuxbRiEVMpYX0C8MLJjYMj6WPdX
e4bUkVXfSVasvDoPvi9Ib733m40GVHM/Iv7a4KU7T12AbJIjh5vp/afWBPYCdCi2tmBSngaiOgg7
XbZtBttNtpqough3H2i4fy5EjQlFHnT+K1Vw6ncpJIqwE1+grB+6pIX7Ebcn1GKkuoxyxxZRnqrC
cdsFUkdztAGAdtSxs3MY6uBrhfOTXY2jl2Z1jMq2OJnN+JL0JfWhsko2IMxzGBySyk4DoLtWQRsg
UXpqCqZ3U4mfaeWaXty2E2G7bMEzPX6PVJWEymW7idgvsUG1pA7CJYvKdH60/5B2sDXVDskn7iMf
j2kiB/Vopf25yP6YwdVszL60N5B+aKE66gt+e5Nuel3k9S4CgcZe6Rs7PVgkdKwKBItkGcACRCFf
T12zbcceg3SgUbYLfFrZNDNCxbQ2aHO2PaWgHY+1Tw2VHk/PeIumSzCpxxhoy7XzC8sF9PkxW0Ox
m1hzOjsX2zyGBt6QVt9KxdP8tNigPw17eyc1dCQwwdl8pe29sfTDF3FBbaIogXx7ThiAx1ro92GH
8CeI2zcZEkid9PE3HPxw4xSiAGYacriQ0QSZee813XCOWRgfuym+KqEDs95ueTzk8FXt4PShFDzU
pfhMRfoMMA20PXLQEE15DzbAjQtnmybqfdDsVKrae8NvLjmoTMQcQm7Jqzj2U33xI5/qoRrt6Svd
AptA86obCvpwKbTM4XXmFAaN7Wzp933AXiJQ9ZPIR4s6FcoghPJIvZQPUezVlq0sKm5ju+LzCh7k
HTmoXq00+yRSvscDsGdqAeAj4WCQf86ehMOOtqX6H+50NTgZW9RKXjuFOKAxUqLWg4hGDxEVJrSN
kI2YmwSJJxHW0fcDZAvTJHZZTj+ltO9CUjljLXT2RVKObjk5XyNDf9NUv312bOVJzQuO/eWB/FvD
jYNXO+fOJRG9LEqKCEo5m1RPRslp3lmUqNQiLS8gEVlXy3ctIYrcihJnZzXssmKKWLHRGW5aJC+O
3V8c5NeHojNeFAcSb1lPZHNujE59iWPEFyOKF/TmxO1q4VntIiws2dy5jqxu04Rxe5rachtE5nfi
E17LOOa2k4lgYk4I45p1j22UQCQMTnQ7DJSdtZKOWUWnok8hdicBCtNmIifCNHYi0QYAKl/bRvHd
IlL7nT58G6KwOBdMBVEu6YaF+rMcRzdVjfLFyPa9inEiIo+KLcIDQj0bHeUioUq80UTEjNIQ91H8
kQfhWywr80IIxnVWJrlhvRy1T0epv8E/AF2s7ox6rvbYfQiqbQaSsoXu+lp3cQh2dxWTMRwO2Ar4
jGjgifWYF/eWZIkKmoc8+TYg3b/oQ1O68xDfAeH4AySWPpCLXaDo26jkG/lmsmZemNtRqdzRMnJv
hlzqzS2BrBBat1lA/kFT3Nk0Ox59BdoSfAVySwXwao3wi05e1WjccnpTFscII1TKpxTXwYGAQjdr
OVXKSuV4OnXDYeosr0jbS2uAdAo7alRNmO9o27/oA6pxKea3zN4VSuLTIWNyKXztmmStfmjZ8Vj0
zLwe47dHOD3xTLK885d9SeBzbhJpfiWCz9i3ctKYT9Vb2TuvtWCkWe2NXj0VW0v/GArELBYdwsmo
LjglCIBs2vBqUdUy9eCaldkLYl53iFCXqX3H2Mzi5zGsaBOElGXcOA2eU3zTnMUmouEpDbUlNqUQ
etpTPkdfEh2Fv4YlehPnw/ts7oeGFAealV8sENjX1mmfozl8mQXSAr1hAouMksQlNFZNx73++eX6
5zj7AzRgcVSiNj5UiK2QGrDsLC8UlMGPOcZ+/dPq/ay0vN1Lw3/QiSmf6DEd/TB3Tno6Kzu/U+9/
Gjmz7thkhvbTbGtORLjyNOG2xQyyb6m97UM0v0FNLOx6mAQxhgwywDsSWk1PXAQ64Gr4zEWTHKlq
19tADx8aW791TR0gmOjzg+B4p/V4vVtm5I9BebBCs/s+UD+vUgeZHjlU54avXLWzakocA/2hCJt+
1qFYVqqU6xnUH4BSjpYyU7AAcoT32KSfPsNFzECgaHpCa5eTYoj4dkucsx0iIVOHB+HbV2Ww2ENO
NMqjoDyqbUcRSEPS6qsH0bTTk68UJEcgdVbT9kkxqw+mIsRewroaMjslQ4qFY7grAmXwCoVsgiS4
A59GrOnrIGSyR8gJgHZJOi15tEsJTdrRZ1eF8KQxtWddr/KEAGqepP6UOlL3Wrv8yvKAZLs9VXFM
lzUmrkaaJilGOTs6JTEIA9McD7HJXdJaX51SB96UPdGzQsFc9h/dCDiCpkhUYI00LK3bxxCVIG2C
ORMp08pcwrO3vISHVn2A+3bVMGaBrgCiJRlCeq4Boqga2miqOCACf56VLVuyx95Ukj15sosEpP+C
HtW1BWkOQ5YlJ/S5xzSiQ1QJ+rGhm9jmYtWnl7IP0oXfKu4MoV+mSal2Zm+AAyCGHTIW7lV1Jcf8
42XN5hXLt+jL/zORkLqKwFm0xvcOY9ZvdWijZZbquE2hI/Eo7dc/+VX22mTye9RTNamatPHm1Y20
DJYVomGoUmeSoVuXEqFbRAAu2xPZGeUpBzujpIME41F9WUHxA1AuFr3lLwmUn8DjWsxUy8cCjDTs
o5mz32xrM4UQ/l/bL3YfGx3qnu7YPuiTb4UxP9bIegg8keVPBEKWLBmev/6scaNg3oY/HeTrIP7J
+fg5nvWDQTn9WHAyakXs7KrAq9GunlCPx0uSsmXTDKqvQaOD0ACZQN4nP/HYyrd1MNJ+9AQm5sMv
hz7caO7K+tOX9xZJRIEUvn1HQGlwTpU826+/sWl3+TJDEve6/jkPnXpn69OTKbrvTq+fkTj1eIq5
uybsdT+s0NZA8ByQUBtspziPgXDmE3EYC4aT4bTHIUra/UqiWD/pOousfyzQ6qNn5Ny0WujXj15D
dqhYrVhiCDB3dDC9Vm8c6Le0oEWLrbSZfrG2sG3Uu8e28Q3wOUtw7bgamVffq+I4+a7KnSc6Ffmp
B9kTlkUPKm9JO84Imj6E8UxZCn/9hPtuL6yG0IgoVs9q5BtnDWc11zgk/7hOhpMaIJpqa9vyspV6
sVIU1veZg3rxoRIfgEq4/ZnJbMInL5RGP1h4JFWX4uJUHpYdxjr/JqHenpy8wba23sJywVs47EYT
8oKIKvozDfpXxrUaKZ+zOmbbP+OgAwrMUsXuveCpfr2QScSEWSIeWM35XSnRTK9uf4d/TA5eY3sL
u44nX/hu3pBjE3eCjV60NZLiWE5VyAnD/JEFnX7KUvNOUinYqVPXn9YXYdd0bVuGvG1DxxVlJXnm
xWi7sVNTN/KbgHo3sw2hClHDVp3DFQqI1N8nYxydRxY2JJqcetbBuL6Uy/O8fhVGSn1o4YApdZ6Q
HeYQZx6g/Pr5Mi9j+KOzOlbZNZgyKEdx6qxXNY/b43of9IVv9fOOUM2RuvKh9CZHQQvlzuDgv0ow
WTQGfiIziOt9oM4EDpnEMUfZPQwlcVWXlyoKd52iT7umCW+qyZFulNOff4f3Zo9lSB7tsTAvqa/D
sQavL0sOTHh2jIslqXSlkbVfvyHHanPWrXaz/p2WDZfG8j8HA1urwAmFVXHaq8kiFBmCnqCirO73
goEG9izP7pAYHnqEcYeGaqjW1wUTFOToa2VSgzBHHIJ4tvmt0IBTvXqmtkAFt164l8uHVmt6XKUC
djtjo3ENR46lyhJvpxjzd2dCYhuL7tLaxrlv8kMyZ9fOSSlf5Fp+9afPAv/yBcEQNSQKbuiop4Sw
g/ggA0vdxS2n52GYsPfyiGtXpkz92ted7emShoKRpJeQhKFDhxbY1ft013LE2thS+VoFNqcpoM1K
kZ0REoPs72pgLuVoPqoO/mJtzL6VE9UeU02/dNU8kE3Cw6AN8iOqs4csKag6NH287yr22OolkiVA
EwsysamX586Bg6dPxH1bWoNUuQrhhQqa0EQeiuz868UedWsjJK6/3L/ovW2hs3ceKdyqpHlOVXrO
NNBG3dyyBwl6t4tY6mRLAs+k6yfZKPpp/cqIdZx5OuQWNc3OBLalP19sSZHTMdmcdfaPcbIjLzQz
3KGw5IsJAjMYZQ1QO19Vy8v61a+/CJtSP40+kQIJHVN3/Qs1xLOql2bm/fq+9aes32xo0a2hvr6r
VMU60d+3TnoRNzl9Ob50bE0By0dSq0LgTq266//99VIPhf3zH+U1zv7ChAqp9YIt2oinokXkLudl
JaFOfgp8VZ5GVU92Q6ZCs5q8lB3h1PBwDhUJQn3dfqe4Auax1xKAdHvkjuG5nBgxTim2LAXcl+Zk
BgKTNgvnsWRWHZbc9EwxQHilAxFtAcEF2gTsKh5Gr8nYTGr+cEQwYbsthGlAp0QxIRpG5qoyvJu3
qCWrBOM47K0vosBvKfAsdUXzEiWcccnXfRsS6bupQIvKqKLc2t3lfvhHWmKGHO00dMVQ0nqrMbpk
1lrDPIkk/aYN1xiDjJlQSestwj8Ae32MaoWyh0uW1s2Hg/V2I1vyysRL7HwxJgrjkUluemtMryzZ
BBcDunGngUpXUT/bqJ82gAepnLScs+G+YuPbV2H0Akt+dilmmPA05XYssre0iXf+EluWi45FVpwC
7HAbguS4CiblNtwuuNROPk5cOmzhC8HHUdZL5rV7eMGFK1Wi5HUF61jmv/rtMtgLUoawvCV5edRy
Yg8x85HoFxJ7Yy/pHnl5Jylrwz9g1Pv9SeIUB6gWnJddvxDlp63gztDtg1XFD2IyCKC1WUrntP3O
yjDsEDGlCrYkJX4Yi3E/xOGXaokWc9KXlsYpDxbtLHy/Q/5S24gX/Qi+wFzwBDBT7h1nJBwzIOlS
+PH9zA/rqS7mY801Ah/clAUV4zTc1DiijTPuQYr9G1MnVmYup7sMCvQhfWnaqPZ6oT/MTICMYByP
HHBdvWop3s7qtfL9ry22MngD26LK4KWOXJ/ovaQTYJPPUeRY6Aq6OcqDopcnnz6J5aSPlU+CYwpr
1M/vLM0BI28fw9H5o7fzu8rHwhT20TvCje3YbbtSAI6PHqELJ27SCERxOcZATZwRSWKyhicc4sfp
PKoRXif7vUbJr4gJG3RIBTH0C4XAgqOqeh38ft8NbD+FuqULcaF8jl76Lv1U9B6vOnfVrD/Gcr7K
nHi9ITg3enCrLe1Zsy4LL7YWd0mGLpr63/M4UFyjgXysRoACePJGz7TQLM290M6Mdu28frW+dALZ
OAE/LFxh/K2cNSycNpvLxJjDHSKEN91c0mSsNKfSH4Z01kM8UEwB9Bwqxnin7iUOG5IHHcnubYTh
dVIRWJ+sGpU0gTH8uWnsBV3Brhv/lUMgHJTKmAojJIOKMxwzL0kSoLPZe4C8BffGcc4TyzmTWgU3
c4V/1pRMT3o4UJYqJ4DGelODrLTvOhTzEUQasheL+qQ5cLQiK5cUFDiHry+2bT822VzvUO/jpV0x
k9PKyWnG79bCDII1wfFmYYP2fXmQPs62sPQXOQGcNcNn/73+5XgfNxnGr+Wkoi0vYx5yEMjQf7oZ
pWY3q1AI6lgmY5K9KQnoCOoN0lDsnDGcaGQPKpbKjadBR9AIAIwljpcp2HH70Bxw5M8R+rVRzeno
WsMpWF7QqnNFv4llv93OeOyBQ9CIX5a89ZvqjIZBCIct1GMudWhXJw5rML/XL8e49I9jvdUSvFKN
DN70oeXXyaKa3eIvGmrHpXGNDlWGktqiO2MN5TjUoXhVlh2qaKaKVaPgPPPrz8jZj+oAotdpB7q9
v94+Xj4IjT063cwtKg9AlhjStSrfAlNAgtP6/9av1hdFLy4FQ5/9kTOe2KrYh9EOt346fxVG03Jy
zW9mr0Vn1gLgeylFJjJ3aNIVBKsAsfuCopmSMMmthxoAltWp3YlSYHdC/zlvpghMRmNprEbLC5K4
EzDWcZ9TGz6tL2Zob6WvxId2/Q3JNc29lC0PlQBs422AC0LR4mgXleI1VZgWt2NKBI5mF7WHxJB5
uusVHgD22rD9OG5EVrBtGmZUvuR/pg2YyKF1nlcJ2v9rGd41+qiLpvhs/yq8W8V0v1R5/x+J9cgS
MMTfqfWu703z/hF2zY+2/Ytk789/+admz3L+Cz+w1KQ0bMu09F+SPVugy6P+iipdEL7Od/xDsmfo
/0XWuE3AsLRwJKG8/eVH0lYXk4MjmO3RIiH/70j2fos6QIJB2ALJCaZmog9Und/SvB0xUfwplfKg
1lScDNXza2Njh6XYKUyKZAaqw38I8v5370iClgENxBI6EK+/+p9SQFnGPGrlYdg2PgV6rB2vunUZ
DAL22Nh17j/dk4efucz/I++yhyLK2+Z//0/sXr+lNWs2b+QsORM6+p/FjvXx/oSSmG/W/lfQKv5c
l0lJEgJIV6yRdKBv4GzerWq+/bffaskmN1A/Wvx2+m+xEQj7NQddAodyUp6SNPn0legzQoWfBN//
/p1+85Atd413gnOq0SqkufvbNWwtTDWhOZYHKuEOfpGqYhom5igZo/90/TSe+d8vIKYwx5C2Y9qS
hI7fLiD+FaMI+a1EUuuwYdSbxEJeSus80pPd0O3rCfk7anXLPn+qdnZv3wnW7FnPr3//WxP+8a+f
hF45Dj1kof8Sy2H3mVRah1214yg7NfGpl09PUzDeAEDexnJ8agykjRyT/v5t19/wr4HfmrRoyVq2
1JfA79+uAMEPhJxpBY+QQoCe2uL4Rw1XDE8VNoy6U2iOBZc4n2+0UWgWKNF7bbALmAbGj0F4yCit
l9hKXv5vPpYh8IPZtmFZvz8EVl1g0gpzmt8GQbVBah4sm3drBbwSVbZ/dOq1q1HOtjFJ6irOlbZI
Hyd2bxskSs/SnDYTEvzBCnBb/kOz/G9G3L+9TaatMz3Zqsr08tcHZsY9M1EmJsSgq+pDCQrPq7ve
myZM5IPBiLBb19bbryWMvP8wt2i/yY/XgWH903svf/9Po11Kx+hRLGGqN8X9oOLwwwktADMAOKnH
G0AFLkU8HgbL+h5Fr3ntt//hafk38w1T9q/f/rehCYo9BB/KJ5hD4iqQnNysMX4HS05SLVPC319q
XdX+9Wo7JNRInkvksbpu//ZwFn6GN6Yos0OhljtsX2eLELJBJUJuUnuywytCoXN2M9ErAcwmCjCF
dDc5PJm1OLTQHvAnTWfJv0Hpf8YtBpNAcU7If3ZlQ/cqiFwn6e8CtXsyRPdUxNREi7eRCc6J4ndK
IrRB+5ECFQmuxaUM9p1FpBfZBclm+f7OQlcDQlen71xM4nmafJc85Nlt5CXI53MFMnGTJHyT2dLU
EJyhZzqjtqnxrMAg8EknWwbU2A9PhkFbW7dcmq2HVKM2HOIY4Y7mJJgSxqcYS7jv9D4040NUGS7x
6ie/GI+Fw2ckLZc0l/yhtdlRqSEKtizDxol/8pgBUwCFvGvi+QZr7WA0dLzid2jb50QEwgWuERlJ
uykHegRO/JmZKYFx8efyPJHrApYx53eI8kdhNh9ymYqXK6Mm7LNDvdmVHJIoDX0oNpJqtQ8/rRBV
k21fGxwam4HfSxtxIo39S9p2W9NsvJrruU4erTUiuwbGpGCfApmcvbO1v6HmrEjFQoDt1PyAaXpC
hMrN7t4HhV9Ozp2HSWzT9S2nYZvngC0hx1ZtZMdoc1uKMd9O5AAQsfG0Xn7fjD8xwG71QnnBkc+V
LLLPOmt2Th1+4su96mLBECLsduNQPft9+bHUxNh5L9Itph5zVjHO9Xex82OUJXZ8OdzCgXUCD9am
dZgXS+dUhdp9iYVwEbkAUJPz4ygkD+x8c2T/5DjzIcvMc4i6njJt42wfE6QnhO8E747JJcip6OVE
BfXjmTCL9+Ut8nl4CoflQYuwt/B+0VR9a+gWgd17F/MSws6VYvNzN5bWnZ2oN2VICWtRPhNCF7U4
e+9t+GVivFXVREBASNh08CgKfdhMtfYUE1tiqBToKiSvrg8SAZkXP1xAVJocnk+4hdk2LcgZp8Ln
yPBsYHL0ONTdZj6RS67MriojBXNt/A77E8rPVN1bQf9DRrydLrhZteVM+yq5K35k2lZ7wL3ou21u
nRhXl/XT22DkNqPWPy3rblw1cH7fddg0c1W9DxljZDIuTksGJnrO3DV0AR1IvS2P8rAszkK17pRO
qzeznx1ijXsTsbPYk4/gAie9iVUoxLb+mMTTq0a22sUY+WzEtXW8AMpJPi2/RjqnYlXSC4LhAxHf
r49jZQZkEDFw54znoFbSL0IPHu2WEiOmM5Qty1RCr+CTBIabkzJWigPTLUiP4SZC1ilNYS6u/IoK
2DztsHiSV++E7y3oeMq9BYPTSfbT9NzM7AnXaatflvqw00l05xEqA8MdR5hvcTvdaGwWHrJk9QON
ZB/Zj9imSTu1uydwr+GnXYAWS1WmvraG2lAmr+TCvCsViQtR+82M6OQwBnoeFw2BqVQQ46rqiLqQ
JcsZ2AKTh0RNsVLEfv0Gh9imamCQ2f2NhFX4YAofa7T46NS0+Cm8i886hERG3DUSwpOcSP9rL0gb
FzJFbSNQnWsgX3WkeInjX1Vq1htnVrr9oB5M3J8jaapejjNuwdSR4+dgfjDr8SoJNfamUb9Z5Mos
sqeSH4Qto+0m1ywZ6WMdZm6tgVApW80hx9b3ispPPf86m4F5SRQuTCllv0XSD5VoOJV6k7tqOJyE
gBbUMos2uO9ctRg5pqu8raUqL4ytaB9bym5SFBymbXOtJuBWMlxYl+USd0oMuTLiWCWF/XXEGE/l
wci2TsqFSzV1GyuMqzTkWlnDdEPXD6tmeSDXzYvVxZ/LcqBm6acZWAdF5dIwxbVtTrO/Vf+ofPU5
pijZq9rj4Dso62KCQ3uU/wCasLYvt2hq3+jk7McsAMC6SCoyhLfyJDpsPsQ9swjE+bum0a7XUioM
zZTs0BHkrsljHY54BwvYjR1xrVuzsJ5p8i0cpfiIqSrfgTSDCDMh4xg7GCUiqF+rjisSYPCXVXZp
gZLA5NS+W10DmX9OiCiGl+81rV65VlxBWBh45kWg7Gk/oYYEpeSaukLTMWNQlpiqyxG/Qy3odg18
eFNhHBp+6/UB+J6OXBP0kqWnT/MhxtjI49lMXqXJFjSscwSbgUyorTBBEorFQNbd2iqueblAi3q2
7XL6Aan1Tu+YtybWTIJ+f1gqKbBZxUXCR4CLnn5EJ8dyJ0zerGcyp50DCDDqtyYclp/3rgDH4CIj
+syNW1N39+PI49KS/OtB1XhPwkl6CM4UjEzgj2uZuiSQIYCztXf+4Z1uENCa28PBMAJls+6JKD5+
OAg8t9IhLpMaIpAtMqnLFKJQARkQjzXni3AQHkF3ChZY9rKwMDDD/hjVbHQH6RY5v1RsFE8ANm/5
yBAI/e55zodHuHXDxrTuZtWMXLNhiAaD+GLTf9isU5DZQQuMNfQTpMp1OHYxJn2UjXkjGPZHOjJs
hVRf7cFWvTnHAyZmmMxF5PRI7vmKu5J6rRwBl9rstMrsxEGz9QQqWORsuIOJowukTsZckL+ASoi2
NjVzz8KAujVYF715sorDHFwQr2iMcDYGHWPZy6vRvHR5REb6s97K/hnfEnM7JWR9lh9TNjxqthy+
xzSiQpLwgmBCHL4lGWHXtMrwEhfGpe9FeeDwjdF5iL7IplfP2HQHbGQmYh+ap6KIz3rV7yu/jK5B
NeJgoGOKejRAWJpikRJh8RE5E3RHrPr7XNmqkXZzAibpieRafUxfI5ZSzKU7e5yr44SbbOOgQFer
udryQGMCGnNK7NjZcFnRMrCiavImfSJ42DrWIe3ERn/OhyXD6Nt6Jjd47Iccx1NnU+v1tV2QjTUN
lkseWUyZpv5gwlv1tKK4Tyyq96YiDwsy15n6HDJCSDcMLzgpwsWxTUqvSuiJBln3oGo93ww/O6P3
eDayCl1CV+06i3Bgq536be6gWaPB/Ae6nbsOvqEL8nMX4VLfj2V2xmpZMSiSJyzJmHtvpGeRrLZs
GeqRCQzQgQLbGHNCWFhbQqwkNukQzMVHO7J8qN2g7doBp05a3Nf4tH3byF360kiQY08FZer2o/HF
UBRqiAEzuRIkbLQCDiaVaBn6wDrIVTQOfYZHZyzCvS14Q6cyHZoUJnGMCUtAr6PPBv1ASdjmuZy2
poOlZp4cubcnRLVq1C2KKtT8bTFw5jNJDonJiw9HKMT2VF1CrVl6hh0r0rjraIfupVPfw1JMXIT8
E/Ba3N9tYm8bkFjsY/uvTcRIm2fkEmlPXVbI1MtlBHFCzw+2JOTNBrRyAMa4bVQQt+iRCVqro/3Q
mYdC8cnOY4XxWgJfPAuj1UZB8x4F7Pw0xf/eN6TpOFxU0Ji8u9W2+9asoq1phZ+itk+MQawyy0qX
i4JDprGA+ZcA+jEwjnM9J0tw5YHpzNn7ef6kV/ACyJ0/RTIQyN6FF7IqwN0IvGDUw6uzBDn6wWuK
2mc39c13SCX+bgqgXGU6qpu0dbaLesTKlY2q9zvMZmyK2ijYGwqpha31Iu0E1IuG0cyP+iu5oa+O
jAs0cFgmQ2SaoPRGT9XZG8ydPMgxYIOIygDdgQCnwUMwL1tKqenAKTrcHRwfSDnXbmQe+hs5ccJQ
2CabkWD+LtP3ZcH8WV1q500A6iti/4Mphvm6oe2vGm+9qZ8mpNFsoblPiT0jyZyVc7EkCzY6+yys
F9gF8LMNCZNghLx23bYmIS3VcuKTNW80SVhhOc3EfVvu6mx4GB3Yeart7BVt5JMKbtCgbBL2eO56
TVAUvhR58cCc9FbIALEHw6SNOWZKHcNDE8U3XbJ5S4L2SUPqrf9oJ37vWq3enRKOavxe+PotR8Vm
6GWALV9FXKPWOUbGryZzB5Mg3VU/yLezIKaY/xydXzqp48+57uBehnG+DVL/XklxSTg5/6scConD
rNst3qE6Z6ORkd6oVTI6KJ6QoI5DSeDV5O/gLruxMYY0szt+PrsL2XG+y3wFi0PGwKX7rWjVNlW4
jfFy2OqWWku3XIVQ0srtIhuORfx9LtQbEEJkmyJ51xEquQOSrYwA6Q3OsPhUccdoj8DQ5USy13Mu
bpE+2P14N9vmM36IO4fKYWlgzonbbS+ruwJ2Ou3p+WayTpMVWdHdK7HAdNWzuRxDhjF5KfFaHBAv
ouyQGCCgSJ5Fn18U28h2QSUXlmr+dTLuTJ3zJXRcLfE563FcCQi/gQDHlVUSXn5uqVpYzPR+ypzD
11Sp06ZsfBpHLKjLsZQUxG96e1BowTaRof18QoOuwY7kzOcYMD02QjSOGfd6+diYOaGrI8cCIAFh
E5mRLtR7axBYoyTHFyuCYKJb9jMWAlxYrNRa1j+JJbgtC7UDMNYnMUznqGZz3NlceHb2HNB2WRR9
osnC+931T0nFvidLAxpaBeYuGERm059nXb+t96CLMlhJOZmC3fIZlnkV/xtni+V8rIbTm2GBu8m6
Ap13NNGqcTSESJDt11OySGfaRcqduljULJVi9cw41PqUh2v5EHpTeM5ytM2t7LpsprhOTE/LYZUw
qnNnvtoImhCpTKdcB8ldMSYac3oEZnux7emcJu099CaibuaTMvEvE2BcNHaiz6X+YQb996F4NVCr
QjhKvZhnJBfhA/jvR4FYpOjkt7JHKFNq40Wb2eyiEHlHRINoM2BL5r+t5bf1w2vLmlMaPK96RqEi
ZpHSIv2ztXIPPAoTTZJR58WRQOV5Oe/icGx44JPIugMCy8FtPMtMexy1iMR7Qa5pzIqpmPcKEGSu
/OsyYXR5+SVVwdEz29ijhkMQ9vJ6bFMqDjoybS5sNNgEc9brCBwV1fNaTa4CZrr6/7B3Hs2RI2m2
/S+zRxuUQyxmE4hACAa1yuQGRiZJaMChxa9/x6Pr2ZRoq7LZT5s1jcmsZAQQDhffd++5Alq5Q/HM
5HiZ2wvgV+fG7ONNv1Zf7cgzrQ71Y82WfTDoVri1f7ZtwQrQJ0EP9HLTxB72Icvf9ZyEGcH8i9iC
dorPTJ+Dy1O7qupYoxefssdvehnzntVcqZACRiy4xlM1dG8kgECyUg/jKziAz7YZH9RUoj7VZB0O
Ti3eZ/JGM+NXBkYLyCLhp0XFNKPdLhZ0dx96zJoyKlQJYux4euJ5fhDuUz4kvxojJK2VtFhsLKzq
R2xuWrCqezJG9/M6/1CX6WiqpsykKMHHC49ipqvx2avC5dCZnCbBMVXZs8nT0ZCDEUy2nUMgZuW6
9AaID3A3UT9zFZHVBJqxvjRa9z3L4qHx63BFDUNOE3MqG/VNnFRHjJ8a4pv8OzOQFbSdecp0il5j
9WNxUITaBecOVfARcfKNAAim5cS7TjrtSKtnb7BJdNXQvnxJW1Wcon9cD5tGx6mkL8nBKZybeWYI
dg0NJhoWO2ea71ynQEat6lzJUyEWiQbTI+JiYuDFKae73i87MDXpxa1o0g1XO4FhMAx2ZtTZc6oe
RCr/u+Jh+WBa2+EGbXI4UjtxhDpbMyrNudx3mrNPiaMM5kv5LNunsKE2iRddkyjAhTOr+9yczOQy
uUQgoR8UD3dNO+2KAYnzYLCilUb5g9yp68vz0CNNap1WcZU5UKH62zql84ncgLNQA62Tc2AYz5hp
vFe0/wevXxnil8evc5+saORsqI7aUdpsZoj+BjXGsebMtsxFEdAYjtTxnvWerN9vR2HN0YXuholj
kePlx3YaHtCv7xdpWjuN4v9mMcgpScYZg6c6SFKFvZy04MLk4GSYGSqJ1qEHFuup9ZGGy+ZSIyXZ
nFIaRbcKgLHGaTVLmA2cmN1bhbNmlDHFqYQPRBQMyWY1mUip3JUkkiepPHA81dDxozNhCSWql/DQ
1keG0SzpY+c0/h6Dn4XNos0L3FUckIkLhm3BbrLqR8K0ICpAOxcN0+uYPfcxwjZEtsh3RPEJdMa4
uZw9q9WBgOwhPAPuFfRu+dz2y3nKlCkgGjTkTgAvaLi+u0bJjuEmtmzo+eX3pUqjaVx0C1ioAX3I
JI5pRqR6IBKWtorS5GWxY6uY75qGYSs4GuMJBMKVsT1d3E83QVTvq5JcGdkqkMj78nKOvG2psVIm
kIFUQUxKqtEA8DkaQLwjIJg6TeVjS8VToqaSRfUCJO6iDcafV3t2voeZcDkPEUhNFQFd4Hcm78qF
JQTuAgW2+ke39rdS4+gNEINDFJREeF5IreMFvJeVXl3OzJXFqL6sbYRAMPW5zhfWUkQMFKsh/TCf
Ch7MysqxmdW3VBk2NKvR7HcDThY/1Do2JKbIWLOG8r0l3NUD30dsxPXlWUagyBlVrjBy+S2XC2Xr
tWylsJmbOeRRmS1RcXPliK8cW9uPpC/cx0bzQALGh0+DEVY/rgD9Z4TAYiNpAoCcf3NTiUA+sSJK
DmB61b1xbHbXU3NE41QEatTP+UOT52y+vIKnsqn2XbX81CL2KtJNb1b/fnLxAcok6q8sctVZec3q
NFx3rKVMpa1JQg/x4VwacpEjmD0OBe3yGVnuq2aT3MLxfC/igckNEWvQ+OUP2fSnWJYQOLgsj6El
KugBFTyY5pckqgSw+W004orR5c819tBG4/ndR32HFhjHR5W7Gm5+/F4EdgCDTs3rGRvP46KXz2WO
wwQPNTwB6nWaH65ifiAnGz4a5bsg1cFuDMhNg6HW2hcwdessTqigvW29Ws3ZsIrsljDCq5LawzCb
Q6iPzc0Ikg1JzSjD3By90Blgv8l4EEFDzF1I6gkb24H4u9TSz+TkIC1L1hDfAkUlRHmHOJue2sFy
jmUKmo7tNsej92qyMNx6z8LOQ1F2G7eT2hvsclUjjWGlSCIEpJ4DXMY8Mg0iP6OoNPe2qO6IHo0N
LAr6g9MMfViZM1pMpU7J1RexiuaYjfhGTcSgly+RwXfDzxoi9Imx4Pz2RaCI7LOF7b/uI0KNKwuf
8SLviwZ/3OWLozwXgidniuP62MWSX19Ut8ilQRKPIOiUXSAxIMy0CfViJ2GmMUgHpkLIbBflPo7f
Wu/Crih+dToa3KHUf1aShkKRER1SJlWyqSeyqy5f0jz66beLvzOtRpxg/P3+y+VnmWTnkTT5R1oj
cCvq5cjdtE99Odmny3d/+qOFo3cfC5Ug3lRXNm6HnePDtdaqTD/9zxc5ISgzfAnPpIko4TRz2ilY
BRsDZF7aOABayWue/mbCQQmwBCTCOY+txxLzSDj5A+yImQCEBBOSEr5dvgBetE5tp54rCv67//mL
LOKFipyKhqFCty9fKPejMVZ/HPLcKtGo8607qdqkbgKLAfx0h8qK5p6E9pIb4FGaLA7zitJgEjnH
pKrcc26mz5bTNmf47y0Hx7Q8aKRTnfiUHmqSDghFko+605756xlR5ICINi+yo1+MSFzhOgaO5+PZ
qVrrXhiaeZ8myNycLEl3+DKqbW+ILsQrSab3A4gemr9ez4BSf6TQ3txNvMblT/MkjB0Vfm07+ZW3
HwbeTgyG8GG1Svmw2LZLaZw6xeVnLsew3h+cO1u7nXO9vl+bG4piS4j//qet18UtvAiOhg6OT9zC
62a1cxyk6j53g+ZQ/lbfiir5JEHY3DluZ3EEMKzT5btRfQq/+5nugMCO7R/ehIgWYsKwnUz3J3C/
Ppz9vLkCXBFflQKgSTqfRvXl8t08Jo8UztYNmlZ2X50+n2Kn+M5otO8uisDLjy5fLvK3y3cYR6BW
FJIscXxJRxLIwNAsPFDJG2/wPh8Z5WZNLgTsgpvl3u8jHLHqi7csv1iOcI4hWHxczH09tY9Cgzjf
1guhOGSbqafYVU9nv/j6frCzc1N2McMv2oF86UMq7mexGPwEoDD7f6Hj6L5xhza/EqTBYIBG2UoC
bbxNGrU/bXEkG/GpVY94lxJY4vTSVmYz42in9xcB3Jg7no7VntnmooWro3qf5oO/t+wmM3DCRMlW
mglAQ86U+2I2b+CA7WglmoeoD6ULLz2yuiv+W+hUisiXq1/l4OYJs9K7HSAvXOUF7qx0Bek3YtNg
E1H9ahrEd8v+IgUc7VY5YfhBDF+JNAb1re7ZeFe9OIMcBF0MGId9clfdPl2+u3yJ7Pa3P6ZCmmHp
e6ycw3Fx5bIvqmYktd3mRabkt+8uPxPx8xRH65Hqsc86N1MeT9K1YgigUzQjJOSmJnBbG93bYnBb
U5clehnvZJL+KJKmCyzyUBLZLgcj7p/NHEismDfJssA8YDBTeCDiCvLqyRxwjTp9JM/SFxTpnPho
c+SpwHptU6l/ALLfZ+5Vl+mHpJ7fgGC9rKJ/zWd2jMZiHSb2pZx8zey0mGzh48V6Fhmq3QH7BzNJ
ckvIerkj9oC6h/2mm3ifxrH7bNiU920x7PGWyt23JSGHYa7dTgStHJPFJCjERUZmYBx3XLmtcxz2
vtv9ACXz0TneBwcTwPUu3pwh/pib6H2x22B2uwfSW5nWV0E/hNgrLTmqC9Ah1rAv83gk5sSCyche
L1vY3A6eZGNkuk89yCqKLIEc4xCmIhXUmbkNWoJhuTcFDJ68dd7SwvrZrvwSon6+PQj0mwnzaJoo
HocoX2NFWBGJ92T68YflonKvDOpe9yk0LpTq7ODwjpkEOLY/Ji0/r9ZpbUyacSb9XofgewCuHGaX
3jwTWfSDWeg615P2qBm0p9xGArwe7sxGloE3D8sBGf2mJGJ+Zyk4xZSywK2Y8+nFjZv2fq7EtGM3
255Xhwo4rajvzCQF61LlsbVhW9X6lboMyAc0lrOn0UU4jyCRHXVx6ddFyoiQ1Ycyau8NSFCDy/Hp
UtHL/PhblYLmy4FKp8IC1DjozeikITsPMjG9tL5ebYQu8YtRhugjDpBkLXPQMTXOLXYGlaJz27u8
mXaWk7/Donm02CxSO+TMrHiwYETJbaYuIC4lJKQEA2WhIi3ezcbTNgf8b6e/19vYSsL3BykYcFh0
mRBh6Apahv0nfVG3rjHEceWSq2GvKnKENPRkZ6xEp9EjcWX5wU4v4hhDjiSJ1MOl3OXTUBsA7flJ
JnYdu24KFKmiWnEyuNzKmDKj7UFFmo5wviL0BwSPVkZ3M2dYvQZcP5sh4rwtBYqR5duxGARDxp5Q
J32yFhDzqPbUmWOEHWHonvmujIuBNqnSQRGuTNds+bMtuXtkwY27v78phhJ0/eWmoCE1XMDj6B//
pHt0YzNePEoih7Y0XgbkRC3ROZe3lM7eteFerdMhJnN7ngdv+/evbf6H1zZ0x+RFkdz7vo5O9veC
r84eRUmpvzhI1fEuI85fvJCRvAjKDGC1b2oMpg5qkWU2XmDyH/1pAoGbftMWfYh8LMytDQ0DXcsy
9Ndt4R9nm5LP379L5y+iMF83dBezhqeD4KRp+Md3WbVzldtOzrAB70+jlgOi10EGYRrmMLmo8lqF
t0kqExKQt3clGQNK/63EHGnKp1hWdEeGwgtrTsRoDd6B/FBTB/QMpKd6z9ryvaBUyJgIbZNNWZwl
b3WXsrm9u0gQY12d21U5sG/sm+ZHtsAznGMOhRedBseEbxrBDv7vZGPCKAOnBV0pY8GN1/kKMBAv
ZiVm0I204ua2uCZ67TAtoghKMT4sZfJFSuntT98pHtSBjTrPu9NOD9iZxsCeX01VZEyd5igq9rfJ
e73Semyt5bGYk8Pf32vD+os4lpstDBPGvgvE+i+CVTmnteZR+jikTi4A1Nk7NKqcfpXepFUzGTBu
Oo0lmZ8Ka5hXULEyOGOAFezQmfWa5YCKskeKI2cq2V0BkJ0O3ajtC7Vykw7Wh2tZuERow8eg4D0+
2AC1QlD657Xzy3DU1+9y1SC9oEoJnWYJL8XmOKFiYcVJUCbvscJ4SIN6NRbEd9VQrFKKZNnE3N9y
RtHRqGygp94sJgVRKzMP0qX6Rpmhbim3OSyhgKDupoTGFGQQCJJ18cNdORHT034vTdhKyigiF2ae
NnLfit5lV6j+HoYMdX6q/nLQvkDxyZCag2ZgI86q/lepTHDrC5FM7BSsXTGle1Bv74NJubGEh4WB
h5aXXu6qWEEGLFe1RtI4nCr9mY0e9SoqPjaludxszxpFLjQMXLXw+4dLrV1q9Y3twm2Q2ldtMnyq
Kja2ROX+xI0aYJGGPZHlHLB0dGVd3CFkqWvYM9Neg4JEbAQcL9ol+E7hWch3E7j4aUI2FeSEwwr+
kg7BKa6nD3siMZbgSgIiri1ISFKJBJyUVkPrOwer1d7ikudcvdXmGNfJlzbND0Nej7fkenkb/FOI
AYb5xYoEYo1G0uPq2xM2rud/GK7/YUXBR+oYOk4ACFPKA/D7CSwGqp/ZWpcfLHXJajVw+Rl7OP9T
668qlzRLxRJSPGzwOqp5pxpmtVLS2UpGhQvtH/S7f1V8+xYoJVPwHJlUJGEC/+EtYSCfHEnu3qEQ
8U9ZZndsn4+q9F1gVtHa5RgpxVk9jS9KelV65BHqzavliX+4N/9hcrcgkHF3LFc5Mf8sPSeWb4yc
qk4PYN3Jihh4qgbYBoBkULb0AUrxXy1HtXEVv5yW/kuM5LxT9Q1H6cfQUwQd7iwYj94TdJ4n006W
HZWwKEjl/A9KXP8vMnnf1plzUMj7hmHZf9bhssG2aYNPyWHOswi/+RyirNjqY5cFXmSqZjbH+rVw
3J3gYyP85Soxo+nk6jYOUf4hBerzkqfTbkgBeqCfcANTVaNSgBGeZQNDT0ABEUa+GerBf9l0tCR3
+gQbnzukkWzqd8cpn8nezeqtvqKKNcsWIhPUNF8T/ovPWcjUH8z2UcuLdnepiccqDnaBNPVvPCn2
73GisFa8SgBBB3iXw04OaRLyWAQ9yspnR8VqlP6NkyzrtT+umxQT31GzJpJ+pXPKWh4bq5FVYBoG
AdO+9trKrtimyHcZwfoPcjpJ9bMOquZ4kYpW1NQ8X3tKaODqrBEJKJfRYUIm2uLRT9BGxVZJDoil
HX1d3FVD/E28KoHK1gG7HGimDic5uEwCAxyidZ21OTe+lMREKKwJEYD7cunnQ5umX/2U1v/effyf
NeofOeZs5343zylS+m8EdIVi/+//un5Pq68/Uswv/+L/W6Kcf/kWGWj4f4TjgSRnUvwNY+4a/9I9
HREqkSSmwy6bHfZvGHPb/ZfNTt7EiKJjLjB1HsGuHvrkv//LBmMuXFcQcQApziZJ93/jifqr4cN1
8Qvxi3yPmRCryZ8mQDdDKjpr0AaWDfkynFCwKPdbnUDQXyThvA1P2jHeolATOEr/Ya/4VwsDU4gD
wd1A0a82Mn968ZoQ6sbR0UNTsUO3E6z9VTHdkKHu9GQjAmsOPOeLJeB3n89/MG3848uqXdXvnBOD
HYmxTXnZ9scASa+8HbT9biiCxaQ1cyUkz/0/vKRaRv5wbPjThf7JuZCDfY+8kVfEEzqsaNo2aUec
I07KbZ+9/P3l2a5yzP3x5fAuYcFzTVN3bcP4szurQ7WRxSOOlLifIuop7t61rdu59xOyQTwSdbo8
wYPPqd/xIYYsVp5d+yUb38SlS1Kb+bVbkjeZaZEXMnL9gH0jUGqC6IO1LcUWxxYiok4fwtXVXyN3
NDZ1ZugA0TvOavbn2PiwEQW97smt4NRChG6tsoeIzR3Om2iXZNNtpCEVLbPpGsQSzMeVoEtBbXEL
OSwc+d+2049JX+tHuzYfcCLbAQiXzTwvMaZ0ijeWU95EfYqFH9NoZbevuY8mQ0vnZ8uTgDoW9xE2
QfR4PaRQAEgaP0zTqu8iV0cJhbrdSDrj4LTv3QKZeLXemecpYlXLM0ZG/LFDTwNYnDqSmCh6dNcu
TG5TiFNFfO1k9sAC/RsT9SvKG+tLlMN1Kps3yxyfqa1uMTxcQ4t4XUwSLVwkcZs1M1wAwREo2DYY
JmJtnY6MsVWMu8L5GFIWemexZgzlNsKmYXpWtBfycNs3xZ5msaiDKkWSvGhsqmsUfo7y3lv1ocl/
sbf+sjT+3WTxSZg5ZyEk9wogLMlVKQOjWu9ro97LicZzyy5sx21DPrP8qLQTHppy1/ersx0kSpTC
YHuO6FbWQG3s+s1Fv5Ol+c4dlq98nYkrtWgWQ3dt5+cFKF9QRHI/wq3boLv6sqzyOZafmNXfh05F
0WIS2fgZIj76lZCoy507ybcIlqAGNMSsPCrYzvgsZPmlTzUCbuha6veU1vysL+J2qe9opxJV3SG8
6ahGSkErF6A5wPSHWDBdyXZmAYVQl9f1zja785pGVeDCOYPmy0GwdFAkFJZF8mXHXfMk6SaO/g13
Zd6AL1De4tr+0rDD7Q0Cdu2S41Ou3UUmrng3S7+7nCsoASRtcBOdc8ug6mqtYFKKFha8PWOO6z79
Gm832XDzjo4B1mz+a221vvQCOWIRM+bM1Ql8EDIG1rqg8Xgjja1yYjCrBzrZUugOzGuIogf0N0SF
N7xnFFj3vtE+YCAlis4wzjV1pmDkZLezdDTdBbW8nnwFqteqJ8H4QQXKroJ48HohuDHSkazkTcuQ
4R+Mzf7yQftg/Ei+evd8747fFQd1zxxPTwqOQLuXmq3z6v3WSCCwS/MeZc2/h29l+lS8m/qXkTkj
+5ninsyJbDPG5O31tveQt4iV54KrizToZ/UKN5jTFQ0aJz+qcTMv1VNeThzyBI2Jon8zGicOOm3c
1TUdQNuFkapSsDajqfMCLvteMXxB1BrwcemHcShDHt8r13Sz46BTTJKWsxvz9i6tZqqKQ3ftyf5Z
q1pBjY3bdxl5OvE/zLuKfy7fTJPHsEgxiWXEZ6VtBLJVPXG1S53TRcybhEQsgI2HVhs0tpkdiLcH
8ih3eRzjH+gBz695LDCA6HhY+kcTwmNuQvC1eVIN9QUDI1oPZI4DzqXQd6ZnEj65StHS+yX20/WH
+3YBHprhhfGgPWx4nJdgfIkQru8GMbmbsi9lgEiZBh58VSMuVtJzy6MaTl6tYS00mcyIgt66Mn0u
rJe2oSVFnxf1Q+nci1oLM4cHMsnxv9XLSy8lNiSdRzyJ6K9WTPmX6SjX0X9QhoHlcj0IapAXH0wZ
cVF0PalCMbBj+wsEJ+iWhU+k8Jj852lbmdED0CD+mg/VXs0v9vPMxb6PQtF5SKxlz3nqGTkw4BW/
vk9pWLTjtB/a6lkz8zZEbpay/1eBjQyKtQ+FW7/65vTcjMtzi/Jlq0W3NIYAaqeAseJsfh7KOIzd
9HFAbc2kSl9/sr9M1Z0dJjXHtOVbm4rnpiJ5V7obv7W+ajw+cJwYRKlx1GfrfrILqrblfek33/4K
HlQgATLVc2zzia4zt6vT8tAeqUzoXom/pClj3D30OrTyFK0dsSvcipK8czTH5y7hts5qcp/pYUvS
vLmtSsGfw6aJJ0h3KetPQAgSdTZgMityYFyZ5lfqasydWYoD7nYc9s3avyz5AXI9THSfS4vBRpOH
vhw7v31Tt2RpWGJMW7WQeZpKYiSCfFwvF2hoBdXVITldBryQ/VvTZZD4XLn3113HawaLwTpK1XQP
g/snKzKFWjPZtRkfuB+RiKV35b1rd9cs7W+JFf9ocxi1qWvvaXblZ8ICUR92MPjTaO8jm9r2CG+G
tvhYDUcGmZrVRIQjjL4EveZ2VQqQnkDqKd1F08SxecrvvYmmSy2BBvaSVN7J7e6zhaNQ7bfGzmud
vZGIcysrHqGkXWBVl/fwDxdk99MdZuwbPCjXDeGFG0XEKNTKl/QFQryecIkaF2GdILlB+jgTu5KN
9anNzZi062c5u2VIBOq6yTOs8P3sfyvxA/FsZEyXOiS1SqdTxSX0CaelRMDbXj34QTyxEN3w+iCY
fyY7N8icVN8xy2p7KUuTJK0ESBEa2qW7aqenNeZs6ua3Pa0ckrqbdevN3o+2IWl4IBZ1A3TIbFwi
7tBPbtwFmFYfd4C5aX1sWVQ/OwFotLTvssw0WADnc87/6x584BL1B2mO5uuUaFtPlPtiZFsTZcPV
lPXDVUYwu2gENPLSPK8aHTh7gOCXpnZD+N1P8plRotUTLzWbb5OCddSomxKktBj3h+MIO7qeYv8W
b9Z9siYac6z9PkeqTFjE2I8mlEII/Og7WFxUUnnczsIpQ+iJT+NKFd8kY4ViVPGh1bnCMoFod8HM
QZlFb0D8grltbJkFZNptCIa3T53JOxqn/pghfAp8lI5B7N4PTvRhLwWsn15703qMxIm2cDcWGD0u
Njd6d3M54fo0zQdt9I4IrbBT0VfwOloElTaHbsYGjkuR27KlaqMPhCVQjzuba3NrEW96RQ30JdaY
fMYZG5JFshrt1FmM+gHZeUkWOID2KoXF65LZ4XSIeRsDt4yxivRAY/CXitgAogKpaqSXPgoPHe34
5PWDjdRb27I6oHFOdI9ME++0WKzprT1pu7X7ZLabrpxxPscWUSX9jNHQm4anDARfkIroHTzlrLTv
vIkUPDpxYwd7uTW19ezP6ZtREgHTAIQJbJJVeD4S9gY1cQDYNUzMOXGYafqrpvwTaS8P8G51tCp9
QSEYxiokHRWh2O5rDqGoBu2nxUofrMQtty4Ey1NrQh5ue4MIFT9SXhO2P3K0SIefPWLWUAynaCZY
e7Mmqo9pliC/IKa+dlUPVEBDK01wuFtjneE48VBFiSGv06w4MgGzKejpM3s98J0klvqhN/EsFaDo
tKb71fFo7mr5eRFLos/5hQwNCcnqLqDkaZK50YpSE8UOwdnRbpbbXMyfSsRKYD2J5VpSM2+r4FI1
5TYaAXUFGS//HlFMFOR6pDwv0XVaO9nWpzrltuTtMXvEy9mYJNz0oUJaYSv3Ro8Jl5MECCSQacqL
kp5njRQn8RkXfNgd0bk7UVXXIidRA80KdbZ5BTBGOsHiRZDM0vQj70ewYGXKCQQZue072s6Hmr7h
cMvOxsPVEFV0hVfqNiGZC6z0eMnBLenPqaXh2keEV3D6CpDQueQ2iveScC82W8fVa8e7Ml2YBkQZ
iDjaRyzhYdY57K6mHsUmC/E05x+cisbAMFWPrrHZC5ftXrMGn/NDzIq+rAHDONv2FlExcS3CSjdf
hIldrzfQdMN2TgMD3nSKG8dKYC6nEaRDmeQPUidPJhujp7wekj2heMOmHdi2mAhawzFjPqIp6quM
Ba8kgLwW1tlO84+kmirWNnqkZgm/0sS7bts3KIg/Bw6sgQuZeI/Jqd95HLcoa34S24TNbs1PRGlg
2STpa9OYfK7I4zAm0UxxREd0L5CDQM+H18IZH1xJt9uoXe5LlBxjjzyFgtL9fZss29E1pl3iZjda
PHzjJI3gQ3UcbJfs2dKLJMSfSdrXmt8orZtZ4POAqVqHOFKaq46tRW+Emo4PEO9ttmNPSRq7xHGT
dQOHDYshTRbHlpNCiEGs28duFJK8hVOu8370uSG2ra09ptJ9MOVIsotWdvvCWp0N0r3QToj7io0O
oxhNMbnIbh9lBx89+7UlosfouqiEQFVUt1j78mRbjSckmWjra5Tb6OnGGAJ2VrsCZXJfHfnTh7v2
ydZAqTf5cOtjv2+2yZIx24DDtF99b+oRbvuPjrX0R3ZW8Ldmh+YJCa/bzHeZwidxZiMMRX3mufYn
/3ZaMb+llAxAxBIJ1LVVkFueF/a6+SRM+1bz5g+7RaDoGiafb3yTTf50rFp224Uz7Us5fwBcJqAB
KVRA2lC9m6KKs7vXJVvuLsO9n3ZkUtOEs2P/2E8lJzq77ZTfglNc15/nXj1uWTsdHADmazl6G/yg
vjptMjzh9wZzrOxcAu3lpEZaAc/HEPreaswdrx1OCSfG1vCRAjBbBtjH2FBq1gnq9XHV2OsnDZpP
PqqkjrdUIA6Vp5O46lJ76Kg34M3TUN3TewEXWOkrKLb8qp7kdV+QEuk7y96E4YagM98mNnmgehLK
GWehU1k/wT/vWmPMT2NZfLha8jZluxyklL6esIDyoYvmvcZMxUxinHLDPmE5P9MzJ/143qucDmok
Ja7u5itflqPNEhz4bQV7MSP+JqkZv9QLqStXP/WFFhue0ONSy/s61d5lXLob9tlQr/WG5cQOkBmy
prHN2XSO/9AnY7e9NWpnYcS2n/ih6MbJgloB4NK9mzbhmrsYbkBgB3X9MAhOslFfJ4FZ5x+ZFSNr
r2xCm2xJg87MHyubymG+EsYbIaHx7K0zXGx/3lVbwZYUL9rsVvvVEUkIsPjG9CiBYa9GStIXu7JK
xQ4Efj2kJBTL4avs5MNYJo9uFb1UWUw7qKCLi+/aAfnCpOpqV5aOKKZM7PYIg+xV9sSYFJVTh5EH
e5KiZTMhdwFYB0jcW6/kagVFzDvg7p5nlHQYeK5R5dEZ0+tsn0kjHAprPpJeuysLxzvYAsbAKtZD
HRNVEVFJyfjY2NVad1IreJdKhYzGetMugO/J53K3bl6GZdEA0qV+MifZJpqzNcyxppG8UN45tO0p
wAz9bpEc7/qx8rcDG3us4UyCEVnB2GPueuRJVIeYxAfdeXHYJIWGAne0A0lu9uBc0Wc/pnea7o2H
JcFdVmYDdA2H/NS9WxGFUkluF55P9kguygNibeIN8tk9h6Mx0BsjOhXRjLwiIhQlrzBz1PRcPPdZ
4nAN1fkuFw2ys+bVpIKBizsJkorpDejePtIXP7ATrqCRN6hOHGaXIjkXGdufxdZOtQ55feqU11jf
2suaBWO53ORu6zOh4G4iunK/uPmKkNje4mKo4F5jrAAiRxxElGL+IbTSSjDL5/N4PffEOuAHViac
tYM1ukz4hOr5oFltAMJrwj4mrdchc89DM00hyb3V3rZXwiFyBKXZSldXl6TPiezBjbXySOv13mos
2lBsgiI11ROrctKjOtTmrOOZI2cucSOD/hmVXyvGrdFosaBHOXfbZbU+kq59mjp5a7oJ1u+o9QN/
wcNkTG1II8/mcfavJ1iIx2EqgLYA8WxqcTWv5tYGnLCXJatruYC2HxMKTs0VEw4He7VWI4HAU8gx
LUs4Nfk+C7bo8PItkYsgz9WT7bQ2r/Va7svBZq+J6307rxzhYWsD5XQ8dnJudIdtaVtOnQWqmAdJ
msW5xTRSz+tyiyv3NcrqFfm77gVEEJ4kdrugdq322BC5wLyYPY/qzWPJjE5kDmy7to73oDPxvptl
sWttSq2NIJ5yRek4Y2V12k9Zaj+LnHHW5TPwxpxVoRAAldUNNEV7JA4ZZ3DthdLP0CIuNtpTHMZ0
eFtE7kloJJEIu8p/8USHbs3mnlZ516FPzMMSFkk226diaa8cUd4nGlXDzmfFnGZyb/p8m1Fp485U
4eTQk2fUYJTJKw6UGLZsCL5BgmB1GYdua6vx1SMQ3utER6p08GI3MXJADnYc3345WBtOpTAxe1O/
hcfZxSlhXS1Ir/qnAx7zjKGsWGbst+2xLg391E8UH6uVkOXFKL4rxyF/KiFCXQi25dHQ97vOYMwz
uOcrKr6fYiBbaih4Z0jTrgtLux2zFuXFfK4qAyfsbOZ3ttQ+KtSF5AptSUd491v8LlPcFgeWIuMU
vznat7mi5HcLJuC4w7Ca1HhYRYaWwhppKrgbjkDmvliW5Npo4SN1jDkuhV3WMN2nFs5ImwOEvxrI
5P38s5qZ3xe/yfbVc73Ou9KVUTAKHf+f29RBM7Njy8mImAcxE49M/lXnlmfhoxDk9AMKA1sWLnNs
M2alPbkVPnDcurjS9CTZrZHNytiWFcgXKkE+DVW9IcFtpU15+c167z113kKGIkD+3Mx/TdMMGGQp
79PlHVUJ2eWZvHY0DMiJAceTVTTV/DLwK4T/3YqYbBD+xnRVEXClNl5Pze1kepItMZ1ySBjPU29r
mxi99yYyWCWMQe2tTSdsDeeWrM+3qNePhV8H5Vg+aZ+CpNCV9BX8lCv2hkTc4+MJe2lh1tVs0hYS
4DbyONjNeyOOCxEV1Eg5knci+nCiNIwy74bNVejT3l59MbAtQKQaO3igZuvKKTD3uMuK9Yfgcocy
9v8j7EyWG0e6LP0uvYcZ5mELAiQ4kxIpStrApJCEeZ7x9PUhqq2tKv7sjEWGRUZmSCLpcPd77znf
qZp11vC8D7wKs6g/klrG/mKxndIb7ezGLer+y5JpKZNxcWKyu9KSgIt73AAUeBr1g6JPAi3+UXBb
DfNbTlSETfTsutSxGpY+7OJOuglQG2SzCZx+KTJCgXBsLbwGebjVamImqwKKrpgoDz8h0AjEjilP
DG064coN9aOUyeXspgfchQNzgmsjsdkNwq5EVWLPcv0xJlO5GsrCw82K4WAsPmgMPiIwzrOg3oYk
XUftcAQIz0amWKkdlLDrWfEfjT4/q0L+psLjcRKh3lsN/N4JYT8NMATuAgNt4gRXDYdlMmuCi5iN
fBXpta0QmpaRdchYC3ahFL8UQQQpXLOf1Qq/IM+QpPdqMnlbVMDiLeednKg0PAt28i6bF4fISkOl
jwuKfYFs7V1N4mlKfSX6KqdIFTfUMUOGcTE89pbvSpS1mABHBwkUGQUqIaqq9az4LUY9ikCBrwKs
iZzPhqiSGidBqzFm0eNaX/WtHDn1duKRXFkYTzaiiEJoMDOD7PV4uBZ95RnG+C6joKDQPjf0l1xi
RFWUceOFQtKgf05WwwLElvUjhKj5ODXGY9b0V1HvIwytXJ1Qqw6ump/CdkB8htgCPxmVuxh0XDqx
vukJx0yIo44Mc7YERLc0qgl9aMUYv1P0WSfTeGqwDjvRoo8geYifgdpvnqqGJBUDb6JVPMM3Nq9a
QkcPAuGSGzuVWxl//1r3WwxJUGaz76G3PomVvAgyj7lmVW+o9Mmkqal2zBsSEb5fjAI6tSZGyQF+
BS5GM53p1ETYzqpH3URPeSlsW8UjTZOYAh6rVJEwgWag5Vs+wpgNcgyLnZnoVPsd1xJDMm69FDzV
VUcDtR9CZ4I6vVxYqooWkTT06V4Trk0e145QGZcxhtyG87e86uJ24UxlgxStm1pc5ODRI+6qYCdI
+IiSCSpoIYZ7xEdI1Gr9rlWDSu7WhbZAtKmJQdpn3F1URkxVVcroQZOn3sCfpJvdtmjTejM3QbxR
pU1szsIRkc4tnMavBhAT+Idw2nPZq5H/hythzCwHzSNgX6r5bgRUqDWE5lRwdUFX6exUvGcmzl8a
gPWt1u6ZEAVbRdUCT3jAp5ykllZBbe78kv5VtdxTf5+FwRJfEMtPKAA4DUb9FGgc2SQwnZRFdZzR
VHVT7VgpJiIeDb6zUBo3QLENz/NCU7agwfkkSs0jY0SRD+/3Ro9iAdk9yVSthjYN9vrn76VLXjIl
vphqop1Uyw10EbQMwk8qqVyEFOsgZuZFJDPJwRV2iuZgjUeiZRzo480r+3d1NE5mL9JQWJ5z6pUf
peZzl+PPOpLoK1flTxeEONX5slYDFCcuC8Xxp3DzezWQ9HCzlp+xWK5bVTIDq6F1URXLjYg+YrVE
J0NrYCY20QhtrZVeMu5FuOGhoeRLlpxmIZwBJyatvQOSiSEDrIQcWx/WwJgUvZ5bpubkxQk3gBjY
uS1K3bIRxeRPq/Q7yBG/duqzQmNxZxTYOorUZftp3SjtSJWoKdVE07VIA2RpdIy+64GSXfiJESLt
pAlqSU6SNkJPnkElm7mf8EPK1Bug5QSvFXJ485RP1F6LKR+c0ij+RBLoZCu0jF1v7KRW/4KVasGW
JpoTVQDoDwOjye/fdU0v4QWVJQb6Y7S2fMLkO5N4kZSrQCRyRLRBD61IUWV74Ha8KhUzd4SpvKOP
Sgg09YzxKpN+AaYh07BPN6Wdj1OxA3ROUrL0kCN/z7wSU28v8CSTDWPLqO7OpagEWwR0JDoYPmFw
AVUP56NXC+NFM0k4DKwsOrdi+p2qnDKjXhNWw/VR92UoJASw1yKulpR06iQcr7M2UUpGl5DOzDqY
469cNBiTyiZTGwlwUue/a71gMO5XzFWZvU8D9JGeUF0nNo45CdxzZwGmaOMTAusUZ28P0yuqHnni
042imCJXIWoafHTxK+lNiMpgfO61mtquDCwnSihaObQPBeA++vpK63aA7zZGof8aGMBrcsoziydl
pZnBmsDI9M0oKrSrHGizdlZgW3Pgwe0Llbh3GYOR3RVNP13b7+MWEyy6iEtPHWFrUfOW59WG1v/X
gi0iklhCMy/SeguxlWSEYGFOmakOA/8RtILwbvRrQ2khLs23osJDhvnj22Iu7wgkKKn0e8vWqEG2
0WpR454LMqNVcjUjfd0a2rscyfNOTIqZH4pyn7TWsxRVhzIPGSJlfbOtyuSUlZW8yeWq40LSrAuF
AZbk9x/CkOe3saMVayXphr7WPZ/KgsAieSVzY12NConmosX8E0/mzm/wG9MYg1JISLyGr3fD7Wbp
guOSUkvCtrvBzUmWuMuUZ2WvAoTzw5uk1r7DwWdyDZzUrc8/RZ2fmI7vfB12wwByAtekecQI2+7L
DAoXWWQkcKfSkqQQOymLd+0nwewWRl9vMrJVJjVPDkoy/cgMRJyun+adTG9poyb5ax4y7LTkkeYQ
U34sXGv0mQMcKQvrZeFv4A9wO5LlzRjDXBOXaNpYL1ImtkSBxUInojaJSL0LFu2E5GoQm6kb8+G5
FAHN6Nj+t1xsSB9l1ke6bfVkqAQyVfqmK6zLINPo1OeRItzUvVxQkjVW5HOiDtKunLOFhSW7+ezT
TKEeCirNXEupcS6xBlN2WGFDxBW/AGFsdooENN9FafD/fiuLLDCJJB8sjKVK7ipJSv/9V5kf8p9+
/79VW8/K6++vEBEB6ctE4s5LZUEWVKv2S+AsjKJx+bJx1kZrJfbvYlBq2zk/3vLIrM/poOADyknz
orLJVpj/LRQoOJgtnoCVUkoT5qPS8iRrnQhEPIxxcLbCWvh40ueitpvG8k+TwWLJ5c+8Nb6T6xQI
0pawkmxdTv65bAbU+tZ84TVEO7HsWNeaa5gRhmuxt84QiMAwmZhjF3N2HjE9TvGBIoD51jT2sQyK
NsK2hPk+3+9Z4kCfTeHZH4j1Sq2DMKjbXEPUHpflWxImLZ2E4S3Gcp+Nfn8U8dduBhPsH/HpIfca
5RjUarueUj5DJZrvYzl0a+b6+UohLXOfZUR0kNrrEHhI8YKV4FgVMXSscgQnQK0nc2XKYvB7lkL8
nZ9ws06esoyMYuyu91FGmBH72W5G98XeDNhQyrpHW/gHPSmfp0RgTCu3F70G3zroA5qTpt7Tk8rR
m/UAENNe2wmywBaDenertIitNUyh/Cuic3WhJhU/tBa5pGvpwyoIz46M9aD5JR8vTsSOTmkF1SaG
W7g86SryPEsZoyeYVKd+MAw7pHPoSkCtdkzxt5XIdHmQi3WLM4qBfeDECO3tAGmVuaRshRZSMOLH
waLC+Dp1MzeooGlPiihnm3mGHkMbzdo0jNXoPmjdHZVOTOGNTT+Syy0NwOgcipY3pKuWinRXCNP3
lJvJA0GFbebSrg+DcUuQKzilkGlzlU/jatLo5eV922PMwE2e5Cx21Fp2lQJK65qQ0VeZBC6hqbLd
wTxykrIkvRcndhmaT2VJTFVcMsWFh3ZR40WGRMZEvFdHbU3UsI7jT88cgBs/eEDwtKNmtpjdGXPx
EytI9ofpVxdWyIoi9aAZ2p7Zm0NjiGakREo2naUHsrzQDbr8xiLWTuokEfZbI/1tw1l91i+mEHXX
LhIpuwMaliJQNUVE9N0UxLySxGBsc1J9BQMzVsp0a1ejR+VR6Y2jb6kDXLiUphkFuVdDxIBcJEZb
YCYWCR2+ta0U0nAGjZfB8s+2gaUr+0IsGmoQC4ZP58+bMZGVI45pc50oPXYjnwl7HB6bSvVP6KFk
t5Zj8WJIfu7CCc69mWkPChfoO23RBE8SfUhHkzDR0IHF6ytowpMCG7MXuM4D6hmfW5XRei200a1S
BbDGdSXeOquaVoEK/QLJTr2qjIIL8AKAhzUybiWfgkrlCYOf5dcvA2UMOaZJ/WLVNSuckOWXgByK
FcSd/KWtGCLBnkxfyCdY4pWYC4t1mYI4bOKX31R5earDF3qhiOakJHjxJ+ZLLZfU+5gjIkhjy7yz
MdGQJ0fojrwKsh0+2Avueoh8hUyHG3mUWaNI/P2vcTjLJ9JeRHeMXrtU10F0MVv3LYHRYiVcMMlp
20hvhhNROf2pxX1zGvJSOXQhc8zlz9tqaF3iKQnBTQ3t2Ejtvo4NT+p086VNzHs7oIvM50/iMyKn
S5bxgiAlbmYGb/EM7ScNcZiqAcl1+qhKvEvxuC6GqHabDjq62fNBCGMhOWjdfjGvnHCV1Bptal11
q4LZaC1K01HmXkJjJFHcpM0+hGk+iKJUXGI9HjZzeRpgW23SKjEuMz+xEOuHPIiJtanSp0xjO2YC
TEK0b7Gf9QReU9t6flIbe8BvPgcRE0G1RCmh5toi2AH9UYQ1DXDBraNQRxdg9EdN7ZmeDD4G3blV
HJA3T20Q79u6mDfw9pjWaMkF6bvX1UMMroDn3p/Z5PueeTKomYNfmMOKXD2/Ioqcxj43O65THALt
O0xjSKOx2rjZVH+ZfkzDLcEvy64dpCXu62xJGsoz6qNaYza61LVMSVYDclA2dzaRvG8OFY5A/CsV
Uz99MwcIsRCClQgEYM6YIXwmVJSEphUNF/YUQ1FrmPNB0XT9GHPZpGiy1qYydXtJJV84pwV8Nor4
wORr39R4IlXfLNYEEspbNoTRY/lp/GCAqMYKEeu8HqBSH0cDjlE+kVSjGliitDTUvE7XqenH3BEn
7iHhDCnCBNHM1e9Oekt1CQDs2gpNMbbtGVZmNe0oheQgepmJkH4KaCMcjAptS66I/rEJB0AF2A86
ohoIz6FXXyzsjDBlKwmItu6ImZ9GegK8yHmbhu18MWZJplN3NEUpgRCsr6ehUw9p1HPPIxZkpy48
XbwX0APECZQKMAZdk89MBRGqKsoD/9P3lNb3ECEzK2s66yXD8lGTlKMws+OGTY/nnF3LSwEPwY2k
V9vVMXFXDU0B7H8ABIYzQovRYDu2RD3bcfb77qRD2RWn/lGMzEcm0ZpWUQdoQh3VYU9EkbKRjXOr
wiBuQgY2XSlnO5K8RXb97jAiL9uaE2aP2CygPAzSKZj9ft2x3hitJytFDIsbZZ2E2kjf16M17tpR
rend980GXJHLOJZIAjQRO80QIIZNKPGKAPyBheydlvEG4t1lGjOOhlpSPc7QV7yhb0WoLDQzwauN
+mTJcChUaDbrvDLTjZ8olWv5iKtaPdh1ZsbhWdbXRqECxhVNymKH8UTIQ8WZx5FZrC8SNdhOLMYe
Mlu7Hsa0xsesn38XjryTdp3pwiYkjdBIs4B2AQqCXtugSdWvgo7dreq01O14PetUNo6agRw3zXvd
TUTq6EqUUYYLwWnGpncgBWh2BWXK3ExXaev4Fl1CxHgrAnDpkcbxixL46S6Z860uyvre0tvDFGut
p8bxRSsmuiRpoGO6UbutEQ3UQm2QSvuAsEXSt5gPlsvh//vPfv8CTlja+7OFLE2rJ5rVGbziTDfI
NNIbL9Cg3iNjM7EY1jEh78SZKeMk7qPlP/z+nZwz5s8tbemIg5Y2j1D41GvfbjRc6wGx2ra+i2Yb
lah57V8H5O63wKm2kSNd8lfzvf9lHcjrVsOHJKzxtNLYzRz1hXJBvVYsBNUdruZ09D+U2G6Ha1Nt
LLSE+Jtoq0yrRl2HJKW9Bf0ad6oneukGQ+kv/uBcPOv8VWT0EvUG+WQv0EGa0/xGVhwPBiI73EOW
XdO+vhuHaD0fBXEteC/QgoqYJrc9n7N4Zd0YEYqfxlY+xcpKeU4+yVJVC8KNbXEzgpR18q/yltBo
q45Gee5DR78GL2rmNdVnXx7ZEBpGjJwjjDLzvdS4JA4qstMF4GTs7ogyOgts2tYsM8isEY6wOl3H
Bz/dIIWRn6rPQrQ7L0uPpnEThF+8dMR5a+WeQFpNXHpMw1e1RVgC5w6CJ7FnJxWZFkzAXQlG/pY9
c+tW8y3R4yJyRfaOKx6Sbpu/xC/CO1ICWknYHtxi02mu8qJ+pvJeJnVhXM3hd3tU7tYOpEHqdTCg
DC9gmGj3++qAvg2OVfzef2S9rVxDx7zw4qaV+otAvkcJhuQ1vHUv0rpWVkhtjwI9aWC2z5xqSIg2
VJxEoRMii/PTLld1igrDzu8iZP3WFm6k1I0gF3q3bx2/Pc3nZnDigwWkaKH60K6EALYa4lWzm58H
D/tLsWbYI8Qu0609wQR8NiAVD9mLdNZu+bBS9Wsnexjq/KNK8rjdd6TFra1n8WrcgLrJLBxhK7Ku
K+e12+ENmOkNxyvhQHrokcYxheQt3qbjsgICKo7JCx4M7Po17MFj9SZcx12KQn+TbWdX3d8RTrrh
MePFPIAnIaihm/yr4cr7QXzASTxJXyPtfltzyPtLziRltu/YIR5swBkpzKUrQcQlQp05EYfqySIC
0GZqZmwnkt+VbXyHaNJRyY47gyYzj6rT3ap1fqIOR0swrQRxF76ki67a4RNpGLHUTnOQ7XgXPI93
YROftE20Ne51ftGirR44fuA8pKt88bfcTRN85w9o2Ml3vc9WbIMNzRJ6q+tA5dyxm7fGKV7rvU8b
8AH10BGeQMXm6Njs1gvDNWqS8DR+pLv6aFzKzQfo1OagbEoXVW7lmM74SN4xhDyTixfyhVRCyx2c
KgClosANzVX7E/9AqEA8gfUVEeJJVC6tJ+1p+gzvbGXKJ3O+RVCPAnxD9ztFlncCPiSi1PTwB35q
gIXfizsIxT34WPXW7s0BuYMnfTbvYuIyaLVc4VhtRQCVqHtX48p8rbbmsxSuhl+6jTd6052z58XR
gxR3tkUveU4HT7jRK4pbPlLaQeJNXcu/mtf4w2dM5Rob7Tobdv0oYZw+UyfOP3Ck29TLDuKzcrWu
Ibyixva3Mw3kE+8QxXoM4chuPgXVaTdcN3KXMZG+C3fFWX8d1sa7f6j3wSb3yp9mHfqr+LNaJk22
le0Npid8cVB+cJbw/3rM6fad8ZReyaiP1jjF0zt9+1cR9tyZUECNSxNOGy9jA8I8gxroJxCPKnrd
jiPRNr7QcU4TBpjTgLRGWbXsQDc8CxVnDYsGniSgV+jwuaNx98xsX9nyztvlS/ghGHiNVs0vKtbR
bScbdSLDWJBHbuNJlxD18QYcjL7vDsRlFq8sphzmDkfTon2wzXN5FVu6hI7PkRWB9NwY2goBNPI6
3W12/l0tV+q0EusnBJHjfBGeZeaOT/EdPbdAK9hOs02jutIRqgnDOY9pLITsz/4XkOFjGTu9A0Do
IDyPF+swn6GtJNwYjtYh0I7+N5T4+CCsqRLxYSg3TkSJu9urdjMuxlvwzJHwZmyVL+HQQMS2wRAi
pmTkxQMdevULvu/RjlCKrsSz5WJmWIVv+g8UpqsRMHy15TeJRj/gRZYqM1JPOlmBHW0Y5Fq7JkCn
sEIALCqOZbnmc5059Y8YuMIufifP3H+SttK56j7iQ/YAL0nXzkevDEVlRdWGTKZw+JeiPadsZZPv
VeyH4rBRt03lBNtsWsc/VvsCO9x0tIEjU4XMsGLQK1gAJx2eLBV1rdO9Zdum9BgpoakAEiVuhSMj
WFTWk6MglmEA4s3XMAeCY8NPdtphFboG0uyrMtnyun2xjpK4KfeYIDXDrjbjQd9YPCbSWXhN3Nbj
6i5fou/giPfY/BL7rc6eepkkG+1C5xjZBp0wlyD1V+61e2acGS+xupNSPQ0rOV8Rc0MypVuc8jfr
lTu6dKgEm2TexUj9QZ8fOa7/pZ0SUlMuiWrXZHxQprSfFoRZ3D3isfbZFhzhqj8H/VUfd/M+dZpN
swowAG2qIxnCn/lDvk2vGWOUT1o/4c7c56dMdZu38KWc3OYXj5wE52uvfApPvLtraQctijfMGM68
EXO1ihonuiUh4WPXGACxtJUZo7W0NfmUeKZt5SFGO5241u2CwrN7T4I47javrdei3DXBE9r6l0+o
CvnDK50cHQjpx/6nFT2f3pdML2iTvzQIBlf9XXibead7d6AYO5v7SGHe5ObTU7pP873vWdT+Nsx2
T/1UrWt3RphYjNOKfPFf/lYBDh+twSNrnjCsmzuAcvyLmN6RqGa8eXsMipMrR4yfveGsdQc93ODG
kA/GT8HajmxNs40jM3ntSk6qIoD3chASay/1dUAm/0meqO+ClRwvwjpAUoOy1kCZbKuFy4OZb8qN
6WWtV89nVlhzAbMhgeATVwyskD90+7R1TKxI+U5+4v83BIDJK7pP09PY7w0yoNFWQv/BMwlFMlyT
vWFqO2r2SL9yU4iLu64e29ZpzBuFpNAdubCV3/UTsZdtDMZro73H2Va6skEhf4I3R1Mwf2rO0TnH
U7kbyJJ97h5JtUkYvGjsURiHHGNrcnEpf4mQ8zj0X7TzqOBTWVMVowzQvaA4VQnMNoh+ZC/b0Sn4
MN/lI5tE+h1f+3eD3p3Xu8p7cai24a7bt2/qU5luJibCaEqflSLEtQ8ofBVCn86c0q0Mz3pvsw3h
JX22L5TVlJ9zw8ECSGCHfw7m5+KrfC9DnBswSEjt4Wr+HWgudo/8B29Xpn7jLZte8S5iwyIEB5Uc
wsFF8F3a7do417It7miT3vJN1O2bZ6ad/oOE0fk4/xQH/bl4jc2V75m3gOvXLn/Bg7oidwPMQnok
67zkw8I6oq8qHlY+JRbbleTkGgXKKr1zj2vzjwCGFq3R40hf78HPiTkU8wDH1y5B1w0w5omJm18+
tP4qXLJnnDJgTrmOM72OkYp+IvacvznYKowRe/id9Cj9vfhAt/LcUHXsBJKgmLWfTI/EJd6+fl5p
V+2Ijj5+mdawy9VPFr6w69Md91YMPw4N8/wdNnr93R0aR+KR4XhCVYcg/yVnq975HvcWJ7sme6V2
tHWxS9fmNjqahxIvmMkteGUcoZElbvDOM5Pu+2JXYoFRNwSWl8/6vCvj9eK3TVCwu7V187HGsNq0
nXYyMnvc01enT6F6Pg4+WJw8EeS6PDP+Dd4lNixuVLGDsSTfJ8BQX3zJmYuvN+G9HN/BCvapU73S
dQ6ErQ9ghhMEiQJCaq5nY30b1WpjPnWl6wdc69ucsduKd8764sPgVE24xlPQbGVbOGa38W5Gdv9u
kUmzU0ObLvsXnF3thqGF6aSkOvOlZuS3rh6ix8foQ0JaUbVHzT7k4ievaQSb4H3vPKAArPu1usuu
wQaRrcn+uUu36aH46E072Ke34ARrprC4K3UIdr5pBDypn8xnKES5sJouNhnrgGI5IJiYpRFd8id+
bOkivotX5UYzg2+LO4oa4Q2vT48iGTn7vnD4cIV9+k7vjkIh/W78PQKSZcp+C77YjTNhh6KqPZkP
DLuf8U/txYz0tqWr/vIPJmZNn5qPO7JdHK0nvIxL6uFhgEK60pzGDb+ymBkW9ZDX2qhkXutd7HJG
sV66V1oFnNfdK62PtlrVGFsc2QnO6pPwlq3FX+K0Bgi5RAFcEvZDhJ+85e0Hacfqr/qHU2uoHJJH
isYZtmHvKK7/y983j6Dex4h5t/JBcIxdhs0tdKre7sytuK4AJ7ET8YTyZv8goRc029phDDLQSjj+
uNY21rW+tnfEnA9zggRLTOvypFOWEWJ0CD+4VRMIwe0yJWfFST8nGnyB/d2XqCzXXJvQZ3PKE5B0
DZVD+qW9sjqfog9/k3mW74yRY+2Nk4S/8IvZAqILQtvI3ClcQ0EKb6vvwkH0KozyrjXZkcPur+8Z
nTjhkWU1Nm68bXYhFviL9LxsNotIjBrO2EoXsuLo9zFh2NDPC06kjL2+VjBFW4e2D0NbPOccjNU7
zB2Q3Gv1xMLhQwqv8j78xv5qPqWgjH5gz/3iEBCepXX+lt+mjDTBlX71N+PWeGaP4qEwvpi6HZTD
tIsxCr8loBvS1fzMFxvf2sDp5i3IZpq3U7wKt9yI/W+U45TraG/jb5USg5sRqCisVkfsVeITu3wA
ntymF4kH5lacig/k6NZh6W8KTH1c/yl4DnmebP+RfrOG+1eu0NMOPaZ4jc5sR4RvCFjObMZdzaN5
aG/Ng+0xfBL3GAku1Xp4ULuqx/wgrY39NrmKrvFK0vy6QlBarNk82SwBI13Ce/8+eExjHuUdgZrg
TOhId0v41Xp6pWD3CWE4lOgkK6dZi4z8GPa9WDtW02dNvgBtGcI52LGd4Wa+TuPecvqT/2sYH9DC
hGyjiZtCpbaEG9t6xgkuMaXf4vChiCNhTrLFt+UBGk/VsC9//LUme7O6JnxuBD5cecGG/7HYaPvp
VJ7ZBdEcWruJH7be1E8Acje8A+JBcRsGgnc8xqGd0A/KX0YNL9A24qBkuHVars94CT9zrmWhC6oW
+uMmaVw28IfARr4IF+zSM47lR/OKnUKm8JSuwj3SVoHW9jxKnboxEEEPVgpjkNHM7vfvklGHw5WU
ltPMYuwYNY804n0MTe/wQPnwlGSYaTSAO9rjlQ3FZA/llz9PEGFlSVuxVKxk30i96cY15zieJ9+J
YgxTypy+CqnSrI1W43XrELJ3BCzw28BMdjgOmfjFuEsi7l6olFGIDt0lEeMKoic/T1j2WJ0nHoZh
+SVGdrPqmGzg8Z4VZHDNQZVGrktj8X9/Gc362IHZ2SR6mJLQmTOiVLlQpnVa7axv67toLPisQmd2
NnIumrDoE9ysFKhUfv+iz/fUEIINwwWamAiMS7etI64PoflAZFl7YcnFHN0jFkQazyTK1yg5aNFO
85eoxTchuQR0LAYYx4gGJKzP9WlQ5S85ERvC1SjmdPPq83p3EQlWaJk6p6iouXyB+ttakg6D6Vsp
/aPf+kRxqUGHeew11uWGR0XEf8wH0amyh145I1ly5ngcr0bTJZsZqwWdGQZnfvmiNo8JvNtq+X1k
jvCoo+ZLiOOblZbP9dg8tcKcsEeqq2JMoWaWtFCnx1QS3teq5Hv2+lqajEsyBV4pyCeFwtPq/adc
Up8NAjNtQ9bsRJ+oWIhIlVP/6jPccYfWBJk2a+skQA3kj/N9mOUzHwcXmEL16ROVX6ZAiKTRw1MX
x18AtoSd5Yc4+kLPV+pDk4/NtsNlxT6Tptva4OpqEEULLO9UE7oBVw+nuF91m57UvVWkLlPMxjia
qTXu+5xLptXTDKwy2kHCrG4s8FcTTWPXlA2ShhFnOIHk4x99zJ32ow4IH2Gk87h16VpLuS4sWfUY
2E9xFVINS+Zfkm+l/2AxmoiXDE0H5W5JfNM/gC76mMp5L5iEPqnwIQrSd+ye80L2o22TASLNqk2t
xrtSkTmM6+kvtLD/5Lss392SFNHUmRCpf3BzjFEbW4DhtUf06o8/qo7YBLQOYroYwiJQ8mudbpeI
V/r//GvcsfQf5C9eNqA0wzI1hlvqn7g0sdHLUR6lmklLtuAAz0NNxIQxXOCoLT0T1PRZfcSGdyTt
E2uihtg2LpStag1/wZNKy2v8X0id3z+KISuqaln8RH98AlKiiRPy0NrzRbAIcSWAhRC+Q5KYPOEc
noOS+eQChGH5jkzP+rvmV/PK4ibcB9NflsN/5rzDX5PQoiqmqsnWnz+LFvmSLBQRs/Iqx1AVc8Av
WAFCFD9CvGg+jMa/fBLKPy1AGYuHgcVE1FX9D3BdwsRuLkuh9vScdp8xZHeC79FJctPq5hbxJm+/
IbXvZekDjCFGACdqNXK1Rw6AyyTdKSkppApNNBErLfhn7vqqxl/ykzW2WxxXdf1iogEpJ5SpQN1R
nXSMwCvIERREiMPcyGyv/76+/ukzlRXFwCJrLtSrP9b1BFmNUyloPDPjINTBw9h6Nfzl4fm9SP9c
ORBtRaD88LcMQ2Zl/Q/8EzGOLTlIcu31tXaDTXPtM2M/GDS/W56YkhasMeTXuYQ6Glj8ZjC3Y6wd
8X+M2NfTK4n08Iub8jIcfNU88NlvSlP9ttqFWVK+p1V9nCcAGqVebcTGv4hd+FPUAI3//c2SFwDv
f74OXZNFy5QsSf2DtGpp6igFskI5YHE1DYwCWoGOxolRy5Txmc410PkMaN0I7Ulc2srmOq/Tl0Aa
EDjCbdf18TuwZII96nuzMBcgdgLDGIKLn5n1X56Rf9w7FJXBHYeXIeu///v/eNuVxtILg2wkj5W1
6uDDo8cpoT9DvSAA654wUl88/e+jto8VepcBAjh6MnZqin8LLv/H7Vth4xZVFPUIQ/9YAmQPipJg
TrWXaExPjIqkkYU2MoX0hCq5IqaA56ntGbEHjDGGMPv698/uHx9fBdyjKsJ501mI/3sNWvhN/nsN
jgiKnFqSaTITQ9LM093sYhjcRFE1y5OHL4tEpYUSo/TycwxZ2l5wMiM2OWzs47e/AFFmxP6rNpa+
WyOh4RoQylXC7kmpsq0We/9060P/E07EHhslDdO43y2UpXbBUP37C/v/vLOmbnAay6r5H/sSGlQW
kFh7RLIR30tvXsEViGptPYKaAXiabGfJ2qY0zmPIL//+3f/pXGSFLcQzEeCe8seZoI4gUNWMM2Fa
OD0CrYkBgxsPbUyWsXGPtZwGydD+5TX/066lihCTVPg+kOz+wMklY5f3UzrU3jzyWSK4edfN4v3f
X9nfvscfryzSWhmfKAsWkd9x1uuNamZ/2Xz/cU3yMEiKxXPBkPvPNWnFsFrkloeCtC5lYAQwsYtY
IwtMK/Lr+BsTpEauVnVH/DJXTE0M49EPp+mBNEkS6/pjL/4XaWfW3DZ3bum/kvrukYMZ2KdOcsER
JCVZlGhJ9g1KtmTM2JinX98PlHTHplhSd3VVivmsicS0h/dd61n4Q11dW/UjUGXToWIQjuH3qAg2
TY0CuDO4k1tl/BoWzM2khgA7cu6KyP8xA8dcH5XGxydOmx/lP0dJQ1Ut1wAcqgok+2dzimkVraEA
C/ICxOmLhml8YaYZ6Yo9cPiMx8ypUwIs6cTMuJtAKemaFCx9C5GvPv4o4tIncVwwr7qla875oFPa
juqOhVF6Zf5LCWi2hzr1a6fR6OOOx6Fq/IMBsCI0Dh+/7/vVCapJF2GdA+nWIFfzbKwJtGaqkrT0
pilcOTrPJMEZmECLDj8ag27lf7Yemu/4s3PO8bmWg3Heeg+IFXUUTePo4g4zSd2MUWazlH0qqvjh
4yO7+D6mrmpcYEZzcz7y36YUmz2cISpHei61m8nXt0qPmaH0P1lruu+XvTPw/T/vc7bYUozU9hGO
SA8kRaMIc4Xmm10+ePIBWYAmTfqKwPjlTtYxyZ9j8c2Md04Znzh8ag1d220UMWuujAy+P1kORqhu
YlZCiynM+MQ5wVomJSizR8FWmgBu2oCakSkG7PfEMGzhhyrrwVJR9EL3aQWhYMIP7oMMH5jus82P
jZ1V1sFm6jYyC7Or3qRDp3WOJIiWyKJYNutQTj/xmSu7ng0lnsl+jl8gFan92bkq8oIkDNgQ4xcD
KPLcOyu2p7TagqFBr+Z+0xyUEmAfC8xNfbOSO2RI2gkf494Nwm99ZqsIV6HrWIN5DIrwF3GAZML5
dLAdy6WGOWnOprKsJ3Wjx9Mtm+Zy61NhlYIGeGdjt4kTxAPuED5E03QKoi8f3ynahYmJBaVjMRio
KMOs89VSmk6KwTZNemST5dRU+vsuzY/kiN27lfhBNaJbqGNyxM7zKOBA1yI0gTT1WP2vZGTtgeze
Y15/ImBnrYXF10lJv2tzDI5uNGQTpWTujiGFndJeRWrwUHV2zsX12yWmxO3gqy9Vjb/aSY7Y2uhS
meGD7GidkhayNMSPtO/vrUbcTE17ryeUXDt/YxKzyHZO3FRluDaxETYmvxATzGwM7Srs8XLGx0w3
r/CSHPWmu8cyF1Qv8ZjvDEN7GQNt6yvODTwY8OqVTk6lti0GWo8Rp9336WJFESEg2bqsJsQVeBaW
8+fUzT5Z1U57H9ray9vvdfZVLesj6ttV3UGo0JHzNanYD4bvWbQF20p9ruPO8wfGNM18MvR8h89i
n0b59RTqt4FlfglgM9th9VWZ5DVuF5g7YfgV1P63Kiymq4agGt0PlLsmr6/N1nkRlk01360eJXbE
26QTeLfyW6xx8o49KPeUj+HqkzvkwkShC2ipFJ8sVJnO2WDiE188p7yhjgZDJoNq3DeQS5cw/DEK
V9YmysRLhIAdSUaFnEXlsif1QBPUN3rvk88yT+dnA6ihOwR5mgKWhzjfolBl6bq+yKQHDgR5+j5R
lGg2qmVrF70ccd7dHuG9ulSK/nlwmp+aVO/rCmVNGLrmWnYF3URXCXZ9M3wyiWnvdx0GOzTVtnXN
hYp5XvmoArLGwtbOvQDLAPWuwkUqS+MFcXlw8Ifqm59N0AkdPfVqB85WqPS7tlX9Tya1GY58forg
2zKfuS4keVYsf479zZi4vT+24GXdrxABsi3+v0xZv3FDMHUshngYD3mKONGQu2qmaTSz59zsBLLi
FFK5av+0skOKnYCy/HAL72+6lj5Bxh3GEt1MlrpAOetXzWqylVujSzmWqNEhzsHWMuW08Vt7gWUj
/Wyj9H5rb7A/gkavWtQ29DdU/G+zWp00RZrgqYLQ2t40uqD1Xj3DoFp0aXUq+/yUtuRylsYELEY+
f3znvV9Bm/NsqjkgoR1hWWfrzKQrcDdpMXYUl3YTfqXVMI4nqnUbIi2uej27mxTEQx+/6YV7ilU7
uGvHYWFkqPbZyrOoYfwHXZt6MkHyiZawSOrnyW6BfsRfLB+ddI5HbnjOYmdOD3r5+O3floB/Pm2m
anDYOiE3tm2dL8yCKC1yk4w9b7Iak95ix91h60jv1CWl1S8EZhw7HAe0ty160oSeaj3ViZLw8UF1
H6vWOLXzt0mE/zKSN74oBpeKiXwexzujvQbjt48lFn2n+uxqvR8m+OBsOli0WxYf/2xlV1rUre02
44Njug8N3MCT+xJjwgdB+cnu4NKNYVD0I71BZyVknb0VAH+VlC2ReEkC18DB4RE428wiMROdN5Yx
dpSNePz4wrxfMHN4ENMNIOfzYHO+7DILwJqKm6AE4s+L4lmO2gkkw0ottK9vp5xY7zVxCp/cj++X
labKltxQ58U6b3z2EFg1RYzGdxJPadv9mHYeOcNfIlu9+vjwtEvn1FIpdxkuZMF3YUIsu4Yo4m97
QW4d7Y49vORBo+DGVCm/lYpxlZj6JlaJaIYtYNaMspWB06oddxGiQCBVFhy4yXlU/M/urAvLJc6B
RqYMc6FqsyP8c3gdFH3I4xjbb4UPaIrCe8MaGAP8qyZqDm33TfNjRD4xjCjts1vNmmfa8+dxHvoc
C0gYM83ZezOBNALKUeIJC7iEidGPCgisBdWRjOuy3zUw3RYYNME1zAHRRsAsTTiCngVfQkzwBEf5
0xL44PUb8NbVMAK6PNSGhvd4yBKINcwEAQniuUnBTNOrFc44RCFFS4pKnd+lJibyYSbIvEHHSN/D
QI+bBJ9YOjvaTm8sA6V011YPvOjtxwHiCdhJQJ8wkVNqBQfX99+b2tpXHUiGSaqzKT7YhC7Z1LCP
QXJEP6jroXwbgPspsvMAcYmlrpXPAJ43xbwN+OSGmx/SdyfWFXNpRnOFed43mGIYrqHJQDf2yney
WOg4Wmt73GcVajQyspe+RaRfDokE09QL7py1UdS3H3+Iiw8XkQO0L4QOFv9sIMnMksVDIFMPTyeS
Kg5bTbST6zSfbNou1Bu5g4XNvpdB3abW9+cdjNvNyIsyT73eoOmENtFtQXYwTtdkDLKEOsE8QA/O
tWkM6xi2+lVF3GPvTp99kPcrlblCr9Emcil+cvb//CBTrGIjBs3qafWc08nLaqi2dfCcZOOTNVs5
6zr9UZXWzWyEz9wf/+8nnLNgMqGbLtE7Z6Moj4HdJSGj2Zj4L/P5rtCXZZX/yWCtv98kUwRjZKTP
MEfqnD+1A+mq2iQZMeyEFoOA878gbhN1lnNMRg3KA2NWbDRe1Nli0Tfc5ZDnFx0aE72CIp5geGDn
4E2CJe/cvotM8ZjBzNF9wgYG5IG1hsDp82H40mhDDIXJDp8mzruyjGtXLgi/LkHZ2e6VvtkrRfHM
qVzmun41qp+O+hfPk27AugN74b7r3BCqKR2b6pc3Dl8UrQWJnBTPLWVTkJAuypo0+tGmP0zAL70C
rqpnRWqX+yhHAPPxjeHMT8D5cMCFoslragbhJGfznGh1AE9BmXiYjHHpAPp3AT9AoCyhVkZovzBJ
yaa+DVlNsCQ4Crfequ43xzVPGdoa+ToEWFeirPNqlksxEySo6ZAoB146oaFsH6xrS/jXY6Of3IFi
RsHNoBrFs9kkD8Jo7rNCPotBvSoA1S9qlJNm9a1yrXUZKKhrWS9RqqYEKU4TubYGtKZCRDN4+DWS
NNtDNzPWUrev8BjfdQYImMKpDgQCg7dQN3T4V77jADy1H/OIbS63vYridFDBWupXIbfDIrEiWDvf
3/7bsbP121kuSioqofwRq5/NqubFa+9QYWX8w9t3vrSv/HouKWTMbGW1z4EtuUm372lyruYHoup7
9EHh6FlaS8hi/MPmTMdCO8UVuXdB9bMN692kmiclYpXZ9AzYZVXew+K4ncyqZ1kqlkkV/ox/aALk
SBsiSrDHWxxenoRFlsycKSe1UUYr9kvHzeUWVr3sDHSP81hsOHxLhYAPXqrArdPhJJDBXVPTz3KU
T6aBSwsMTTXZRmLwFvM27s9RMXXaIY4AiHhKoy20Ib8LBn+vxmstKL/KanxWC7Q6fnoUcvxkj6Nf
mII0BsN50Uyz1jhf7+saT7WJfdubfO0FXNsTsP8HRwuJBs7v4+J7qxme4Y2v9mwsI8A7Cp9U6VxJ
33gmg/M+LwHquQVdv2KuVG3rAQGF7ucb6j1YqkRzH1bp7uNn9dLoSk1Ls1nvsx57t+3uoK0OVSCl
18co2px8V7bUd7L+vkry3VQke7V3NkaIQwuV5pjz4dCRLHq1vU8b1BFOiHUm/JI60894MJ8yV32Z
YMHF7lctG5+TWv1kT3Xx8moabUl6MezpzmdfUxFxVLm19LDT3ZR2T0Jd/RA0xUFVo2PAYitPh/UY
B9vRtT7NFbqwsOa958qzrlmCsfrPe4shr29qs+TeIjxlqXM3a4N5xVOzteTKUuJ7nPX7cFJfilR9
oU69gdi2zXv/xtLbe6z5i6RxkTEDnzbU/PrjK3lps8uHYztjsAZj53Y26pIfawKc50pOjXwCN7YZ
J+spthgug9BZsD+9UnNqS4Fl3diB2JtD8PDJJ7iwr+LKEM/p2myw3PNlYOGYUZPlVJfKsbufr09v
Cy+ogZg3T6bo7lU1eZCZfTUk7k2Enwydh4yNp7ieXhonOCq5+ZQD2VdMXLOO9snTeWE6JlOOjZdh
Mie968538C3ziTo0SuiWfbV8tazylNbcQFFQHt02/6wZfOlmMYjZ0i1NR91yPhBxZ/hSr6fcozqw
qQLU8PBMFpBXV4Ud3sfhyBeHTx7n+Rqfzbz061XLMOhAm7qYR6jfSjzF1A+V6lO8wrH8OKFjHPCG
O811IPPPCt/Opav9+3ud3W9CiZPYNOdCmYCPVUc+BlMNUhc7HC16Lon37onhW0jT2IYqce+FdDDh
uAd3FDy09grL+sl33ENmOpuAfl5VjDtVmo+A6jM6+aSTgFtKp22htREYHnVXK8UJS2wIQt9oKNZC
kTg4h6KtTm/kYySaGe1H2HzFq5lr3miwLrSQZBvxtKtDbVfmzjqf0ymjl0B31qLOUdI5excPNiUX
fZBeI8etWopDUXU3IgP6oozbaqpvSAE+JQB8WgWrKQbQtLvOunFntLjUyvZXHDenruZTBvnNkEMw
yfzp3krplJBQPbD5nlFYDgibdJgWxQ93FyZsz6QpYL746hNRNt+S2vYqkGXKaIxLQNpiWHUqITkG
RJpNiR/tjXApOJSNiUoSN55JaCEF6zgoN9mAUlrNngukWVQWa3KwmsMUjCks1Jx5xC5J8pHcgeAF
tqYx6UCRgmjPE4wTlFbLNg56hJtND5sOUFQ/xgREtMldm7FINAhtnPH5KX9ipu4jS4SVYN2EgxNu
IQshGaeCvSCE4ckv0VnHwtjmxAK5SnEEo4dHh7t+cvMjqPOVUbAec9RhV+dMhRbUuAS/MGHPo0he
BfYgJ6pPru8eLLd67SJ5DKr8qNQNWgofzZOJpV3+rF3tUU/xLeaJfIiHHSzDhWODu6Vx8OgAR/IL
TN5AikXohRZ/K/GvVUKtWsABRmhtGmU33xKDXR7F6Bxce8REyoecxwEg6Vv0rVsjgXvoh1d91D5J
JxhWeTtuPx4uLz4/muNoDA4GspWzDatd1iUxoQxIeu2vKpsROexvx4LEC1RC5miv20kcOMRPxsFL
ixTqH+xeEVOgVTp7WyscYagEIy4y2j+aKm7yJKOen38yEl2cjixWmHQ4KTkDvvlzKDIRBwGvFzkR
x8Jr+xZPFCT4DLcu1RSJnA7oZngUlX4dEYtTap+vFC6N+Eyqjs05pgp7vnEURVZmRW/RUcDDkZYo
Tlv0771iX/HlG4QCbPrchR9Mdwz+6zBC8QoS8UqtACS7FB9bAnmahvR0nUgt1z74mU4HywKW7BNE
00POXGRaziNY+16Q5i8yaO7aMNjDFT+IsQOmQNpUZ1U4FHKq+QFBIQEG4qxvV6O0T0YLBi5huGzH
uUeYEhhdQSsNx9nppI7PRj55+UTgTugsCe6+yUIVIf+LXicIczoM+OR6LRwjuiuLY+VKNOwmpgG1
mZ7nqykhg+H/GpKVG9sPbKWSjOzfYgSfFR8reEuQe1mJfPeVHuHC3LELGTcMOHorLYgo1HTxtcsi
layCGJwCVag6c5qVHncBVQYwjhoIYcKct0R+kEKAQL1Ji1eMVIBJCTAlrhQsP8KIPjCJNGjMUzH0
5WZE8+8UTQDeQeDQ1uBQ0Ht0Ontfq5goU9JW2wGPbRc/TEkBfSObReJ4PiOfN5ixgh8/g5fmS9tg
iy506vPU6f68SSO1trI86XLoh/SY9K+ZnR7GXt0mGnE1/19vdb5F6wp4wxLkoxc6kBRz+MI5NXYw
icu+UT45rIurZJt9FboU5Ghs5/48LrXUC1maFceVeHVIml6Qr8NBbuZ1e6yN37SAeDGc7OCGPznM
S6seqjSUpFhqsQ87WyLbFbKCnOhYb6DtCwE9y7C8NM2NE4qDVnB9+ffHJ/byO1pU8udg03fVBuDU
qFvgGHpVXGEAq05QZZ41f3yUafXaMIdAdVp//JZvQ8f5OmvWx1LrRK3snIt/prqA6k+CghcPabg0
CTns0DhithQEjarVYmrs+xo2E1lwfXrvuqcygeJYjawRqn5u9WGOKJqjwkRVY3bFZ5o1rEijaStG
pA2WIqFOkDziZNYhQfRGocvHFDft7MKxl1M1bQO/aJaOy/PW40oja4Da9qGDo7viWTlEEXwpmrf1
UvPvqxRjXAMTLhOGJzP96yDK21zJx4VPJRZB8ypsQmjCQklWOvkJ1GZ7XMez+7ysgSYhACQkTC7Z
fZJK3CbfYhfqhAUc7+OzevGu5Z41aAXRmhbnM2I/+GSlhSLz+rJ4TccHAW0k8acd+Lob3Vw37SrG
7zh9Vsi8dAPBA6KQSUHXfLczqDtlDAvdzjwI1a/xxOUTU/08ps1zNmswhqo4wv05fXywl2Z/Ok8o
3tX55W11/dtKXRVVgiAZ8mHCFCLB1SwFOq156q+ktY9d7Usqy9O8Pvn4fS+NeL+97/n+OZ7MtJOW
mmFsHrZuyj0Wu/VNr2uPlexuPn4vcaFCTQqxjUiMbSmjwlmpvOldAj0IZfKMPL4bSLBeRcjWiRj3
9CptiHEpiKLmPiPYaTuqIV52F2YGdUONC+37tbOwas8IXlIJ/ci2hy9xYBxhVQ6ZD+DUSBH5KdpL
YOPFqk1geb71LUYjudZ1ZHkDsXs1jMEwBpxjTV+bFqTJlNwzNsLuhTy1CfMda1ps0bhNatzaJLc9
vplLbDdWiX3CdiduEokbqVTYb2jgrxfsvCgYS9b6Sn4iZqPGEkLd2de2QWeRcdfUpOkRDImUap1b
/bduMntC4Nj2aI21Re5149sBJOce+CWZJkzBDYyJZBnoMIQTYziaabif181lZTy6rIiHmnuDSIV1
EA6PZjARg9WcYtneEPdQrJ1EOQyJte7Bz0ZK+EuZqpF09GZPxmxzY1UhaVGYX0no/WSKufTQiDmA
msYDT+u5qDNNixrdZUFdvWB3JY3HDhxFo5qPVmEdaPg+NkSUfTLS65duXoEmAzeEQ6v4/H5ifxmQ
W8gAYafOjQ7wHtmtr6+0ellCwo3mdChtbsHVkfBsPybSMPNvhiiOvSDO7quWtmah0/bNSO3Q41+5
XzyhtyfcqptmtERygMULL6EFqA42a512WIA1CxrEx8/FBaeAiccCnYfOcEOt8uy5CJQxRVOZwjzy
sw36KRzuKhXvodJuzIyjIn+rWESY+pQR/nqihITtCYEwe5RUyAOMiIpotl3LKNzk96Tqod/C6rQl
tQAnLvx2Ij3Sh87Y+LYBPL6AeNkoBFCk6hwNrZL7GnWh9/FBvU/8Bv2IaECbF1Mu5Z/5jvltRBP2
6GaNbqTeoMfrkqI6KDX31EiiLCp92GjCL1YyAx2e6dophK/AHj7H3huQDdLkyTZK2AZArXRD95Nx
6JIQA9E2raN5leC8K8wGgzUVfsdgW7jhVRulz0paHkOJMdoyMSI3ZJxUcLxrazgBf/wSDs21Retr
0fnsPJvaeeg3WZi/NgkXCko9MrfsdSStwOn5E23uHgitQe1jKr8+OafqhREUbQRSAQRuNHbOu5pq
7Ac2ZaMMfXZFkFKC368dGTZ8dU/yMxoRzu4wyWjXh3vRgx6QcTJdCxV2Qx++qGOpf6GBRnc7hRhk
+HM+Z1uietPG52DicRnTH+RD5us+b75AR4V7QrKiKKhx5DZPixV1yiqGq0puJw/bCHXccqM7BisA
lbl0vDQRJmm7OXsp19hLnYQcI6QuPHe+4KaEewBqQPpSChRdN3NN/Vd8inePdWmEaA2FslbLAuWp
Yty5VvSYI0NaGK2pLfqCtZKruFeJ+On0DMF23L4ElrryLVYzeechZFuV9neIpa+BH+yHAPZTEFur
wJDHeT7pnK/EYH6fF4VNajzWVXXS2vZFp9dH3/yxi3SN7j9/2FCbU8iav++7nSgaGuThAWp9twqi
/te1rxo3gtkgMONkS7UQS3pVEpkinCNxyGwfIQIyxHYwv4rGm9KZOzqq33M5/vzkXrh0KyBIM1RE
K2xqz7tqI82EtG6MzBtimYKFNBbgfe+yoB627Oc4P5E4dqZCiOc8fuGzSTLtE2XJhUULBkEXnbk1
z+jnBV7irssymxdoQnL5+rR4sB0Qw50oOTfIST0xlusJH+kigrX82VN8YfSnVEJPhzIuK8Tz6ntO
j73tsyj3kpYQySKPPVPCMHMA3a+MEnuVxIx05Vr3Fs/AJvND4KG15xeS3Oewcbd6Ht/4banvjHGO
AOwEEEJyuVRr17WDfw0tc0Vg0ilyCQ5lbbFlVcOasKr+NYv918/hv4NXefuvbUL9z//h3z9lQfBq
EDZn//znSWb873/m3/k/P/Pnb/zzmuQ2WctfzYc/tX2VN8/Za33+Q3/8Zd79359u9dw8//GPdY6u
Zjy2r9V491q3afP2KTiO+Sf/b7/5t9e3v3Iai9d//PX8wiWARozt+Wfz17+/tXv5x1+0wufV5n/9
/g7//vZ8CP/468CfaX8m44Vfen2um3/8pbja3wX6Dp3eC/7Uuf/Wv/7rG+Lv1Jrm/S7dT/Zks6oz
l1UT/uMvQ/ydKAihoc9GAq9T0frrb7Vs375l/90UrsAvNQv0VA1V4v/+cH9cxv9c1r/lbXYro7yp
+cM6E9wfm0KE/PNal86fsKn5n83qhs3I506MRaj4YtrqcIrKQlu1Ntp4OVu2RUD9cgKF5dDoLqC2
URYNPXU4Rkq6j1mQ72jQdARNx/5GdXzQOEIO66GBdE2jC2G1kYE/KzKVqoGL0y6+T5SGtd+QpSvV
blbpW2Yyoco7VPivlb6JtHZ6/u2S/Puofz9KHE/vj5MzZb1pMnSTvdrZRD/U1mglAIl3fjVpS2k1
m4H8As8vEe37bGz2TAXQkgRlN6Go1T7Q+FogiaBxWNt0BJ56uaY+5L6xnyy12EK/zYDdxNEhhqgS
2j5YGKPdt0L7ajcOW9hW3ueK+sMMiTN+e0nZ0rPEHqCRCwTtFDLIzN5FCpBFh9mkyeN8ndldBuZw
SvqDksrdOCmtF01ZuR6doVqovt6TmJAEfHbzOaEuvSKzBtKdWp1cJdT29vwiGqXcU51s1Fzdv71Q
ilb3I3sCwh6P//mycJgFpowqC3ELq5oUBc+Ykw/eXlD3spvRBHy5FszA20sXteXe8P0j4mtt41tN
xIbGzuINzeBvIOoc/bWTxPKOZkAQVdU0e1a+T1JlHxCHerMPW84Zkdz+KrBVdQ+bAPidLW4imSDo
HVqAT0ZbzmCHdPqpmdm4buQxTQY0an3oojlP72yCRfaFzPy9aRtk8CZwR/P5n1Ojit9e3r6mwMao
zdHxiiwPt5FR3w7zT9XcfnXQt54+EFwVp0AfZEqQaQLveu1o/PBCAgnYQWWmoSOIpJx58W//NU6T
tq8fE6XsNo3WDuTSk+wb5CRaYCkqggnNytiH3d6nlrqveRzQrVBVdKPIhsw9sedC2qAnLaDOMuCM
aEZNSLIGIo8vTapOemLQXglmKLItumL99lLYKjN+IKNDp1jRoZX1gCWrBW/Al95egmDgm9mkbIRl
HCc1VID0ta2yf3sp3F+aJEU3zWn9BOb3Ikk7NnNXtsVNVarkNmIzsfaYD0BX9iwhZ8MgMRDwx0S7
7koY/LK6Yh6XSzvSv7v2N7Wtk/UQguUZlbbeKyqHUUQa3g9DeZBkRYL2tuMdWsFFhqhcIi4kbGqK
kf8d+nHK94FDQLbsXA37tXgQdpxt/DxW9zU5NE022bs6bsJDPgb2xhDRKYhBjKZWSnnuts20aF9F
yXXaZsD2RLAKh9L16CuCsUwCz4nJSlNAgAPVE7x1ZMPES4Zm3CoN3jxVwXCrlBBLq5GYVv97a7ba
ZvJdADdWR7sskNXeqHiGBjVg/1zCqZODnMteQKFECp9UsVE8y0d+39lxufT9ZEMyrax2WIdlOnjN
aG2b0DL3MUk6q6wjRl6dUdJ6ucHPam6wMi19uz5ATMeyVDQPVdQ821Oq7IfWI9NQ2/kuLOnW6Q4t
aSnbMELXgledhKRV0ZnFhpCRryUBDauiAOJfNya9ScdcmRkazKAXCzstvhl9aGz0LN87pUWsbhCS
oasYkop+gPcN8aeOhX8+vvwhZ1OzGZJ02nXBTznazr6cX1Jxx8Ax7hI2IkTGzZl+80DJhFl6Ztat
/dIqgR9nRwwyzpwAjEnLbAOiTE9VWpdImCzIMhJCWeLCqsWkay0tAnE2Bko4pTZA5mDR24kA/+Ng
7IckP9hN8ksECXz1fN8mvrJO9O41lupmDuHduHp8VWs9kcWpeEKmtMzRFmzUIH0wZI8Jqy8W0+gD
IGU7tRjJNSO6HkKiHtvP7JYAlRVGtw9LRV/GZXIiI33hlsbXXCe1kaC0bdOWN3LuDWau/zo692aQ
E47H4FsEq7fbfExzfDxVvSVsElC6aq/LFGtPIEgRq3KnX5FnzS1c2U+KPc3Byt06dsyG+6FF21en
/qolyBs0JNg/u94Etf7gR1ALGCfuHOOh1uAIdylpjELOcWVTetcl0BN04hEmfZz5Ndmadmm4bnSy
0xU1p6zSenGYqBjg4KhMZWvdaLNwDJ/VKgblvhqBr3FxeiuxvKiA+dBa7TpVDHuZCxhl1ah7JWyc
ndlye+XGXTqYtA1t9RpN2zdQI3HcbeqoeLVhlZguuXmkldmraijJyMytaxvT+pi15bJuWhLsXNSK
Bb8BzRuqlKGEJIKD/fOTaaJPVPksdus1ctxi4w6kZPgJ7nJ1FD/YHGwiJfGPU1ChugpUfyWsbo5w
IeM22ZV6IlDUpWtr8uU+CWc9BOU4QH19UxBCRTDIgp36l9Qn2kgSYKRrISRqASWOVfOiili+hF31
w6nCBls/aEtlUIp1psRzHhUN1kSxvRgsYmj049pV6WXlYat50p+uh2rWkZUJ2DgoSwZiTirNA/sF
4petCco4xXrICAV5cgIXIcGFG/bsfIxR+epE2EunXIFPSXJYKmL7hkr2nlLe0lXSlWL/9P2A/y9I
Rq91IK42P681bO6djhw+pyzWhBjkgMah1DqCcctxyUgt828R9Hm/vxt4mBe2REMduv5tb+vlvV2k
16bTrvEhk6fjksJYGcpmHso2RiO/DJSMv+Ytb5c82oIswsTuu0XEdn7dVdXtRMbNSibIgSC750lw
jWN81TsapKahPZLal26VtpBo3r9bjfUQkeTNhJJQ8oy4LTUzUVYqMerLQkxbXGMILMgvkg2Xv4hi
g4x6uyVhh0WhSmGoHOvkqmTX9JjKL1Z45zdN/6UP3G9k8OCum7J2jZYskT1lGOcpZZu7NHPg8G1t
mFt9dCdaCc5TjFxh7bc9HMHMpjdXp/ptFkJKlf5TGGUuwrQeo1BMPEhn/kodVibklF8lLqZTwYqM
Nc1bazNcppo1rmont3dxgeC0/qUkjXlo5zpV428b19J2QWus8xym3BSZ8lnWRoV4t5t3jrHwSI6g
+JD4EBNSsjWIZqQdS2ZMFQTNlSNKppCTqWe6h1X3ShvKa1fnxERxSfJsvXN7zdNg8y9rNei/j8B7
e3d8cGW2c4d27iMo9NsRXMTWtOroqBycAqKfSF9qF9gbkp0n0yLMsEBGbJuSaG4NIqFS5+spcuXe
TYxxLZzQfgZLhqvbmQJP6iZsy5qEu6QcAC2OsMT8hLwecB0tWLvM4oWYh+yafJyyQVNQZT9QcUGq
ZO0e1y9c9HuCr46JRWtVpNmtCWA3TbN8U5N9suyEmS0xp9Rv67wg9oifwkGFZomO9Q/yFGBdJOE2
t4xNCfrMDsyjA1ppyh3Ny3JVWyYJNBecsF8CP/fmyF22vGRX+cDU5vQ9HLj560Bvvgzs4zS4NrkU
OjGb/bVr07aWDQi/JhQb3W+/DymZ2GHyhBF/oTjxs93UoG5NY9cpDZ79LF8lNo6SIKtvNUmdXu+h
6KZuS2+6UFu8o7u89Ut6HnrEwiGkyZW2NJ4q+diML2MOsDHI7RtM89W2y1GWEp74VdeHh2FwnvLC
v5d6qi9E0/1obMXZOFNWeWJ4KHKo7IPpesbob6NQWeZxGy4JHls61a5peYKJqy0WupatjJoWs5GU
06LHsQkuVIt4nJqNNVK47DXS1gcSg7oiQDgQ2pvcTfNNQvkrKMW69UFdWVZ9gFz2UBJc7RgmOElw
V6pGBBgBVldmTiLfkOvw3c1pGQr3VbbPfa1/Zb7ZGiIjUsdqfxV6tysnhEFT1JOhPhGVzJrzl9Om
/SbI8oPRQ4dTbHEtZHBQkiOpj/1dzXJMGpUN/Xm60/ToLq7AJdlq0NBi+Dnl34q2AZvuswzqdJv7
kKBhq7gL4Y0rqfo18xMV7Em+U8lP42rEj6UKQc5GI2UH7rTLZ1H06FeLsIEq06oIhUr4amHAtdWm
A/N+cfSTG83alUESX9nF/2LvTLbbBrYs+0V4C30zLIJgq162bHmCZcs2EGgDfQBfnxtQviens6nK
eQ3EBXYgRRKBiHvP2cf6MRn5E04e/VgWFis5R9zGsz8fnNx9MHt7QmbeMA43lsmQUl30ZYKDkoC9
qaAGuAE5FR6ke8rW6thIdNa5A7ExNkgp82gL9ak4mzn0BMKvjDD2wc1jt4PmnJC0RNGJNBECxZXO
RDLxs88NfU7LmaZzazxM8D6RGuufHZxNR7vy7gK4WQzwzlWTJvTLMYyTdVXlrGx78JuxK9Kj1xEX
k7DkVtaytyiwRjLtvnp1ck/OqBnX8a6BwBW1Kf+0Ku0DYe/ZvteXAit78M22pHnbrR3KydyVdbDs
i+K+Us0L/iHwyY6mwjZxGMkpDXDG/DVAErWCfC9JQjoOZI1UEmYDTXXQ/oH2lMY6sYXkzh61oC0P
i0e7q23tT3mzfqSMhS5moi6WMyiNfu9VgOvzHFC2Vrn3tWYhwyuYEw9de0fqRxuqgV6fKczvSTWq
yDLMe8L4mLblxrXRnM+Fa92SJPsWJ9Ojl0kvdAmnj2yQ2VGev2WG5+xH4bw6NixkPS1zJlbEJxmq
vlTMd9G/Cwep40BLPME21UidTFbbraEbYkZfM4gYHJeEmWNioPoS/V1RWUwFSfvV1O9hFq+TgEOd
mMYLCUt0tbvLkE5vElHJWZtPiDrFMSA2DGR6EkZ9JuprPK2TEoMA83wq3oYuvQnK4K3GgE5sk0tK
Zk2UxkB6OsEHgdZ0fEzBPZLiqzdkZ6P+PZHAS0IEcw4ckBS0zlbSM+MugaDQMX/DlDlFMOweNLTT
VACcyOgAlaeO1RyMxT26anF2PuP7PJDIK+OFNuaAcKaNgSiITJwtEylaqo8rCtSACUiTPvRzpvBe
2cBMdHJBQFx+7PuUVo6CwecGLdknyefKErDWgzpC6fMkK/nLcodfJmsRuyRvQD/Y3vxtVN1KwvU4
6KdvxeA/i5Z2xRovlKFlJMqHMnodxKHmfkMnv9Mni1OY8uhqxho9r+XU2SwcCq/CGdE8s2OmTRkD
GIHDX/VuWo2yQWgogOO6zySvJyTz0PfKvdb9qyim6lwma7ioRgKgC9DEZqzSEyLjPCSWhFsxKUoI
X3NVmFHIhwkLDyJdOPuDQyb+Mg3rhvwNm9GdcF3OsqtWUkOEGOrMsJ0A5Q+IsmxfK5oAyyI/6TAJ
Dm5pRhRpnRADAnPAeLlb/8pzQQY8siFkUWklSTSE90kBez8qMtpnKXeDm4Yz7NJUT7/WWsH5Vauv
hd/4aElXK1G561SNi0pxODAtwMZQEJoqS2KN5PpB5tL84t+MdLL3uucSqYAMwjFjAKc5zRKnUwwB
FsyOwPxmL/BeYkRd0CMlDRm9YRfB7yLNn6Ug7a34pVELQEKZ7TLLJLbUdh4ckBZrepxPOtECr6DU
gQB0L1ntUYGOP9OEnSMV+J8qJpGh1caSVI/4UWs4kak4D4Gl9Guuz/3q0Y01oYfLU0Cy+pCBX58J
ZqGlAvV3pUNUeQfkUKsWOjOYVPqTbo413ZtJcXJ8A98Z72sgfYQ8NcSF52S6LpwnEqXUKXb53OJJ
52CrgV53cRxOsz1Td2tYkaPt2qnGdQ7LYAkAExYEXydNjnEXRNIiLShw5Q8c6fRWU/EUr0ckbnhI
sDK7wrKwjnOcUj4xOSFlLzKxX4rRyI/IVG7kpL1NE/TduP8m0mUvpHei23LbQvrM51vGkHHQnh1U
6TtdlJ/m5F6SMKZKsn7jMeBh08kc4rtWESYByj3OfesbZkprPODVnH4ztUi15snJyB70HbWEsPys
MIZn1+Q+vFPNYh1ybSdScy0+QGb5n5VRXYiYXknbLRUZjqvM5btD4F3sewbRJWakE6wECC4jfg5r
8X6KfzOvGu+qYH5q+jihaxZDNAwgPmvtZWi7UxfUN6bNbL6oR3UKjOWz1ahnQpLve9/W96mbQvkm
jqYGbjTNzpNTNC92aj8CbLac4QWx332nu+j9IGAyp/BUcbW9/Lm3OFpGZv1paT6VLdwUr46qkviI
OPGugWLVugDxyzgxFPFrzOpGGwSlKkUDTAtF2v8yiD3bT3rFSFueh3o4BVp/r6/HmlX/atrqS42c
L1xARTpj/7bUxBFloKRCVuUP/dDJaAz6T21lfo6NZ80FEUzL5nfXzzDn6a0LbbBDfj00z0ryl5NW
veULhNqFVPSRSBCD1E6lkXnhdWT/mqX1gwkbYgg4tkOXfG1ccUZShbpTDaDBR/HQDQTVur/NMb/z
6pxamZF8JyPtIWbFKWp571b2b00rn+v1f9am/rNbZ4RXMZD7yLYNtLq7jm8q9FYPq1nUl4bkVzPA
5pFOh9Hufxq2Ohd8indSv1UJqWlWJs8509Swav340FYBIGIdBh3r4EMhxXRQLYUz6vusQAqFgW1e
6HfPghIiAd6XmZlkM4EAMNY8ASC8mKq0c6IFz4K1gtXonKUJHoqN5UQ8G0DzxWDRAV7bLefhjE6A
UIROAjrO9fukQm7qIfOMiVtyesxmvphDhaMCYhua7zzhKCVPctXBdodiMV7pYMJzxiR3zGV1QeiS
ngSYmL3Su2vsLqTUuHyh+TK9lb1L6N2QR36Nu1UStMZw7BNSIjJmrzprOjC2zUt+MKQggqo3zIMu
7BffYUajjaRzKlkQAEDCoaURKiiVFs38jHZiJNbdYClx8EckDwKlerDkX7qMcEete2oI09u7ZVo8
K/3CQISruoPlv1afTk1df6v78nNA6/6AavYnaExmE4+Fm94aEhf5XLUCaduobvy0/dmnSRDawjbA
XivscFZOfCWTfOZay3dVBujIs8Im+JcfQuPPD+ViL1dyNvdaaWa3UubkfiQlxm3OIYygZe/fp2nO
EoNW0w4bvnespSuiwkqmMF6M+QTMtFT9nVh6amkGLfHBA2FGVoU+2bfI6CSk8d9WSvhD0Fd2WMwU
KnumlvzfFkVbBKiDVBnzacrNwWKb4VR/MvUh3iPhAr+rCbkrx+xh1oKYFYj6NKUeBQdDOPSJlgiu
1Bgxxvm7puJ5cpr2SRVXqD5HuScCVe1LOqWBWaZXgTMgzYDK9tV8ZZbM8DVDgu689oco1U+k8fXF
q5yLJ4uHoqLVPC6jPMhYd46e605RnHk/WqeJOs+PXyrfuvOS4Yei9nPF0AZf0IXvrCaNeHX0wLFJ
uvMco3bx2y67bZgjuaZiFKy771k+x7sR8yjSReAcnV/+ymZi4KA91TvTZ0VAWiEEc1k8dpph37ow
QwlszQ95ZhRH/pVTrwr5NLUc3Mq1gBk0052upS9xpYmLL9X3Pmuam7aCr+3jp9+vDvm918c7S9Nx
b07zeVZrsdIeQt1Atmp2kQ7RCTw0szgrg9uI2PReNF5FXHUWcNQCHx48pOV0xaFsmUNI3uP8NNcE
KIL3yXQ5PIpKj/TWPHOaaPaOfk4r2yGi5HebaNMNX97PqckI1KoXmhkBATuGduPpo7h6/lf0V/ER
+Qbkea1ZbofO+TyZVn0fSOAE5t5m4XwIyqOu004okxwsYU2rySdD/aLGliP0nvS+/hK/I1ndG0qz
HQAfgiA6vfmJPOIpmbMnOae3/UIAEmePHJp0rinn2Ex8ox5r0KBX/dEVv5q+tB+lOXxmuRxfYv/3
CA62UJlNwgR5EZIlvQIbfEm0oY5mUS47bRme7Dp5oHQ0HRkKkbX2/jN4Y/jni/8pDqo0REhCQt0k
fokcRwJrpH0wc4qfcHZMIqXgxSFpBN33Krf849otJMpHOZHQg6/CJQexR7cSK9ntCtCygzUnX5OY
FYee2/BV54omS0oUgWPCOxPii6RLcABknSz5tU8ooi7Se8WV+dRlqFECoKBWseYLD44FUnI3INGi
GOHNSMuax8zSJ9ZAuI8MbzyZvj2fx+nG66ljFg4RNtKf7F0adxcvh4vampC18H4S7YHv1kl8TLEd
CTg1IXSFF8N6KRewNOTo9oQctcWEBnPhmGzunItmo0/IYqwy1BnjHU7XG3mb05Z46hD1Bx4lcHdd
Tabk4CwJLCSIeZDW0+6XrfE+00wCIyb4x9Xt2xYf5X70l7eyQ3M8+OnJiutrFRCTMVnoRGLqK6WL
TTt3GBM78nAG94FI4Zrmkr3sTSNzaeQZGhw1ZuUp6DCfJJ2kBj/XzrtSj3/HtVESdNSQHWvP1Ovy
u3gp31hcpcdMJATABN+VxImMJN2klLiKeAUUu/ZXMY3ZXhMiZwEW9ByDtkem7UNbWogymuoJgSxR
XLPF4UlIuR8M3xKkeGM362jc/C9NOX6viQ29yel270mFdfg1IXLi0xrLpqXvISnu9EiZqC3d5yyb
o6aLj37q6nurJ9TO6uezXKXYI9oRvjz1icD6PF3uRGkXB9pvw8VwQF9zKjHzqjl4wWyGlr6G2ZS0
pa0O9L9KoIYshFcWsn4eNAHffDoFNhEmFBaL/SgZBErKM9mw1u0XUnuKLrUPeUy73lVVvn+tKVV/
SUcocFo3RK0OR0oMZXJX6nK69j1MwBYIOFZ5zvRE78R5fVMaEEoWUXfntGmMvSmmpylP3HP+qS/y
JYJNjl7AKq8xP5JDr6d4bwzNfJyzAChH8Dkv7A7oV2vuGz3VsZzVR9PU6dzo4o1pw7LvfUGYkWc9
5k2MsIty804YzEDkSNRE5pVPuTYxuXcIFJ2WoaWtD7+orfOfCb67sOrhrRW9x+fiJQ9eXkyRP6Kt
KTKHhenjUtru/SKkGVaL9+SQ4oEah/ACFoQM2kM4Ipm8YMB9qyYm6kqtcWemmXzJ+/t2+B0zN39c
zCq467QlqiwYSIte7+aceIXBJCQSWZannq1xbk4Q8h38J1Z3P+jGj3Kei0jk2n03jETYZgP4dk7P
Y9ETViGhSzRE2dpT89K6S2gkgPemyrivivzYmt5NAZVeDMGvPAVhmJ9LnaNJ2o2FfJ7Iido+JRNz
wMEgh3A2yXplpGXyDxLwaIBCSe082Pd1Bo2RUNUrgbWH4Uu2yN/kDTNF7omLaK1XAkGrnxYpsk6J
yK+tCfAlvWKyhiNJt3Dfgeqmsi2uS2nspabSw+J4LIrIYBonMu+V73MAxLsSBU2oLTqehNqnIi1A
HU/TUx0z/PQqxgCsunDu0EkQG//Dm7M87EfD3MtsuSXunTI8ZryDmMcbx03SQ6bKm2HIsaWxcKC9
odr9TLxOIYfxauTLcRjI6hrU17bqOvybWhX2moiUm+o3eVnjySxXfgIcrr3EG3+doLyxJPX4pmbt
GyVj+zKVy6M7gUoep+UHsw2N1IDvxeBmYT+tXaHKvSS6IBS0ABtmKvuY2xknv9koiVZjfuMi0te7
VkRyyrw7l3J5PMMgz0aruFfx4lFj6I+NHZm5e6K39pa1PaksaOYIR9MoibH8MGLco4FvXrzOPk82
nWBevjvIqngS3fIAxWO8hy5LaJ7H15k1yw/albeeU2S/FpyprPE4mZFclPJfMMHpnnBB3eg4zKTj
eD+yDhHA4OfEz9bJnWMPnPtgULNkNKIstw46paJbzho7em39veu2fH0Gh3Te3LaC1yQyzu3A/FAk
cHalOdQPZroiF4RmRUXji9MYyxNdd5rGJlXtShHsFHDkagb4nay6d2p4nJ3Z0nzJbgpl5M8e8lGh
ipvtQtOykuD4mJXFSBSn5LdAsi8510ZHVzIv9lD26aGLbLi0NYt5UZqCzpFfXxcvDokPHw+edL+J
2qN3my7WQ6A3jJr0FVEN0InoGv3aK+dr0lfYMsnzydLkvnKy8ktZ8F33NN8rIC67pHfQkaydToN+
lYlwlNDWizXft7QIL4HPhGsGqMvITP4yRZPqOhB8DrgDK93sRZ0MtD2VunIILlpH0Qvv47FxXCuc
xroPBV5W1CceOIpc4emDMaxIKHZqdY8UuyYoRTssgTVFDdNAJnG/VLXQt6SOOQ0DwWQB3QNXJkSQ
uE4dSWPBZTszQWmpENnGdEWXgnunKo+JOWZ3ieY/5XpJ1XoZNabJAYW73qb45YKHkDghDmLtHOIj
6GQ+R4NrkngZN3fbhe5lkSCKbHQscbaljeDYSnUgmwyz1OSIlwqy9kvKjMqdRwIHY6o4TWqtSuT4
btA760EVK4lETcSIUXK1Ruw91apl9r3lvDhWcGOVLAWqqn1IRsI1lXsB6JF8VT0dEDI9/KoyDwZ6
gjlZrn1WvCSN49yYqUiOdNqhO+nFd9+xm6gsJKZJP5n38RyYe3PKviBKRVWc61EzmjdKMTDVsjlr
L5mNdkNqBM5Td55OouPkbloxB9kypsfCUHTeZPyQKGbeyUQylhGMy5NV9H5oLNZNMuTeM0nibz4K
ZtN+kRbTWqkRZyWhowKru8l6H/wS34+VB0fhluXFFt5DwhqhNX3iq62yCbWm0E6Okr+tXPz0Gt0/
NLoLFtBr7cgR8+qYtDkElloeF35Nten8KMoAoU2ZUcVEfqZr3k3XIkUBU3f2c/e1EoLqUh/cDuWS
4K07GVmF8h05/nEoPjcGwfWIv8wMU4qT3NMJYUVX+WfW/pxlGPhpw0btklQhJxKKhfV8qD1ThV2Z
naTJl96xWtgVIw010fKUgdwYU8HGXpKHgQYZ5bu5045dgzywImWOs9hdOyFRT4fumizmARVsjJ2U
mOU2pYYi+9ZmUrcvLB+qMSj3gzko3ikJLGY5n2kD0qxmeqDR2T209VMi4uUQQJM76dVg7LW5enWJ
DTRoDeljflMXDv2aiuoGdfUgOztWVX4rC5PVNjWgoJ+fWPLH5z6jG2MECBywa4Qybtsnz9dZK3Vn
qi04TrOJz8x0LlMdUIqnHcEaeWB+q8/3S1oE+M8f665ipaTSS4qc7wgDiQr31CHtJcvLcNH7+Wq3
gOsKi0wn3KnoX93c1046ZI54ENp94wBojx3G3aWkbKb7blQTC/FpdImg8OXyaKtORJYVo8KsR22H
WYSpGxbschAxWcjVWclMHEVv/wzgpaMJqE7jVMP3sNsLYjUysyrjJYdxeWABP1+C9WLbsvUB5iuU
WlSO+tjtsLkRcKy6fY6O/rJdbGoMpAnk8xW6ogmdojFqrYxQbROV0oUVBw0fUTNhTVlPoQ6r+qYI
qUbTF+Ku7f7tolMNSHTN/8xbp+Wb8Y1eAlVR+jQALq3XtpsSytHNGEynbJW2CRvhUOHVB7tYaFIx
ZlCIz/sDs85oIZiOQZno6PUCTSECkAwdvpgsVnzzMF6ocA/vFy9Fzz/tr+qzSss+ee3QH7KRzL/t
JpiI07uT5v9rqf9vWurARvz830up/w9CnLpC2vuuzN7k19tT/l1IjQr6HzpEVsql2FjXrJt/SakN
w/6Hb9ibVwYPr+4i//2nlNr7x5ps4q4GLM9w8Th8SKmNf0Ae8/EmAA11oJ38b5TU8Kz/ohSQPOJ4
2LF9PIO8Iftvs0PZeF0Hu2S68a1iiETTLwRicaFUvlyMVVprLhBGKpmMNPcQGX+oj9+3GsTIYim+
IMhL0Dbl6HM+1KTbFrXYsivTCxpfFHKrknLb2i42YeV2GyWQgNLf+hityYdjYKZnXWXZIannTymZ
Pxg3jbW1XQHJ/krmDafJPj5sB9nHhdHhbH0/GN+Py9Euv8BB95hHieqCRLK6pF7P8tBl5kAuQgPm
O2HRxtxLyMt2YTY9DYoFO+qFxdI/N80ieBM5haqkq+g9bXeP4zL9+yOzsiJNocizeZ+NwL9cM2tW
ayOfmE9X/ZTbpB76LhnU223vd09Nee2qi0IrWFby4sxIxXrqhszU/3m1KNJiZdam2YVyS17TSq8W
opNQXKxd9WlhlrBtbhdaYPQXYsZspubVQIeqHmkBrv/5x4VBF2XrDiMrytdvA6kk050S4TGhLjWS
WkSjgAFYb/nkAFAyT1wDN/168/aAj0dNrfniTJbG2MUANDcN03HUlpybUAivW8a/tsRgEcTy1926
UDEx6Qy/LPCNT7GPLjfvJR/S9sDtOpM8Psg/7vrY+x/7rKz1o517ZBTFzLLtr1eX73f/6y1t+3h/
pW3z431uTyxRWMz81tDymES2+sb7lmb35sVyihIh7rq53b1dNEvxjf5RHH3ctG2V6w62Laehu16R
VPjX7R9PcDqjvDAfKjUCE1Xl88l3CaTr3fv2dvPHhbf+Vt7v3278L6//sattU6ApO+SO9enjKdvW
+37+3sUfr/ufNrPgp1WiX/37Ff7YU+FiZzNGktH/ePYf9/8Pb/6PJ/yx+fGm/3jqf3n/9si/39rf
j0T/VgNrtA4eivzQ9Dn8P37e29Z/e9v7cfH33SgL8Vv/x/1oNUfNdugwBRyYVq5H2MeF7OpWj7Rl
4Wu2W+UeTYa0j+d8PPCv3W53uKSgC+mcscIQDrxOcbYto2Ls+Lj6123E/6GQc9en/KfN7aHbXdvW
drHtaNvlx1VHGxkBt+vltrttk2kfe/6fX3174HaxvQwpCp+0YSLYeH0/KJDc8eu2OWbpqEfwyowj
WLyjVejy4jq+vMyYkgsqqdg7thu3C78wEYC937U9aru1F5ODKG1BkNI12bS3e1iU1+2uRc/c5Xnb
1J2krO//2I3pEmaqpJET/A7llmIIr91ra/v52rYiPuSidtAoG7eBhtBHuuqHaO3XeJGkBq7zRVrA
hE0OP6j+ZWGLgjwai5+wTsKyTlPkSAREz7Kiy+SLK35NGRWKxD+XKnh5sbzkzVpGlm6cd3ZTbpRh
3DZe9Me7fP83ZhtJxSzaNMIXUF3GdRwf13F+u/rf3tZtp+B/XWzP2J77/ox1B39dDboUZ8Rfu/5/
2I3lO8PRRia47TnYTrbbrt83t1u33QDQ47z/P7+TkrT6NKN8+ue7QUtykOb8JHEiU9mGenQJSlUS
a8pWv/4rH7f9/ZiPuz8e83GbbFyXqch/3MVfuzXH9p+v+rGL/93LbO/241U+drPdFmT5a5n71WUO
mEOo9dRlrmfTbWu7bbvKGfzBYCF2+Lh9TDsa3dtD3je3u7LtvLo95689blfL7Qy53f3+yO1Jy/qy
29b7/R/X3/eZ2gT8ak6xX4yeEMNaA8AIlsDQv6VKK6/pUt4AYBiZXcwJZilIGB0Kqd0KCDrkRrev
fXwAC3zgEA2bDLNU/shZxux9StUh5+c+clOP1HuHSkNbljddENSnsTeOm3Makv03C9/WXopL3n1z
Nf9s5BLIlt+YYR1TJ7a9p7lCVpXQnNxpXfOWLSNdGmYYkbDufDdZHpKGzp9U/iVvC2NXUOTSPULU
07r7WgjtLSs7cYR+HEQ1LLZk0lGMUdKC+tdBTTmiiApgiJPIiCrYHupwKPSJnIdq3Ln9HHVN+pav
csZ5ck9Wp/WhE09rlfpQStVFo0KEWnn2CWXAA5Ki3zkMS6QHNSA4171hibBqgcjbRqAGJ8Vvdo6P
40QwI98DHbsUpv6ltHIFd1re6HNHNEzT7/HBPLNgpkjQHAI84mFTI6gtAxIZbVI3wnEST66xaHuX
HtLu+4jvbJ8Odco3Sb3cRmlwI6bla12I716PNtGYXvXueUjkQ2NjdGtA2+iYOrx1nHPS49KCd8bp
w2xS6Pne8WNEIzE9CI8lrvdou8WpcQd+vWZLV6cngnIgXa1eHf1+n2gMizHOl9R6NK2fxRhYFwzF
I+G/HkKKdH5CEHFTiebVcWLIcj41lvkxKZNLZsprJtVvCRqMFQM9Rkc2A98FznKjR39VpLDn4wpp
a081hKlue1vN+WXqGVQb3aqAlmCbAY8V+ZR66a0EqC+xUZid6d8AB9oHLg1DJ8Dzn3rm65g+Uk5B
HC4oKDY2sgkpyTCP9SNyCC+y0HFWzP0dIQ+D4N9yl+msJv+1Ss3sfhyoewxf/WddDePRW4kdTqf9
0gjbbSp5KFL9BRlrfSSiZ1ckKRncVHcpyYV1BcpMejsVyCDsHWWHBk0V4mHA6ldkdff+RFCsbYFY
KToinBGPIYkkQ9RvvX3ajGvbz9tj2Ygmp2xOVtC/Jjmi6GpWWLn7YVfm96OORwfkgHPvGFea6WMe
xHcS8uPVT+JwDlbQpPyJYDI+EFN9KEqkfk1NTHI/4NzsaK409oMzxMZBSn4OUdomXWTTeToG+UOT
jWPotGYRul3GeistytAqiZQu6RPvu5pTtFuwsrHd0kArgEJ6pCQPX7Oj2EvF0I7FsMum1554Zbd3
W5AjC6dKc8BMyTNmmdJQ1hGo1d1DFSfy1XeKk0BE3XveoeT46HL0WDFx6l2WPQ7M9tHxFP7VNdJp
H4PNzHWcyAG2ggYF2dXMMsi2DYs1OzHelNMiipjsInSSWT4obBZw1FCcFIG+l/RnFfXfR8lRFQ5Q
tDnb1yl2MVE+zIJvAny4Taa9/3mZRs7hLTwQOeC99CyinRrH/kRJsLlpsv65tVIfh9uF5B36/HMr
Z5QZDgsyptAN+CKwihdKVc5RWcWDmlj+jbk9R3XtIKsj86BdZmpkeX1WhBzQFjFCuu6UW/3+sGTj
dxsDPAR2XCHQd5aw1ohsRxgCRaSNHC0+Dk6iDrReSagZ5GfckZhjeprDcUPoQjB/s5iMIC5Bw4o0
JdT8mtGNohmiotaJkgR8nI1W17+S6NOcnZamjjPuZ5yJO6fFZZQOxZeaAHtrQhABlK7dW3Z320wB
6bBj3yBz1hM8R/CZdEN97XuIJk42nSRfLlW59Ncyxr+qOr0V43JyM+R6VfOAHts5+j0YMK0h49bQ
mj2TNI0ieP+pJgxin8Y13SpUqMfesp5H9Mt0coNzJfwqYiicH6YMgpAltOOYM+imaYGitcSmIGs7
DV1PHmhrDoSxgQAr+qhp1F1suV/LICPuL6efUAaQUevldQ+s+anx5AtH34qWAVAyBTqNaq71uKbr
yWY9mgsqz0tyzbCPqbajqjtXEEXK5LPgMD0O1nejNhQFFNWERkMwE4WnZxWjWvfG1A/nPj2PWe/t
DKiKeWKA2GBa1pOhrjvfSJGvwEVDhegp5pZxQU2/LZ8tcjiQ+iFm1aocu5VeHN2gd56Rt4+jb16H
e7dpwFhwgHGkWccmEzPAUi9sVjhmVwZXcx4BsUC5inCrjIuiZCw5JqdVeVnhSTwr58Ef+rtG4TVr
PH57E8qHXdLl57z/0jKLCjk16jHDXd/n31gg1OFMYTbogwADNpAUx6WvYedWe+wRE0XMpM+tnu0H
c+4ecl8AmLazR6y9e0Y7/Asz+EBR04nlwCNiD5n11PgTarPsFhJJvfTIcTHcYDqjPTzGL4s716Gt
gpfZ1DGNoBTFYlygVo6/t4NzHc2q2k90TyGcur/KttD2nppFyJFSnWJWArtEms+VEmjzYtGiJ7ma
9FtJ2YtR9SokiH3a5FFGmDIWEvO18Qd8Be2KSfW5CUSff5o96NWqql+pqJXnZWRGNLjioDnuZzXO
B9fA24asc4UuAhPmGybOctqlwYLNzO5ZrXefyPNo0dzgfSRs7y736ykaIQPsGgRCYedX/hr5G4H+
um+f9N5Ud6DRD16m+kvNseHl8XRgIOn3/fh9HESUxPglSYJ5sDxUxyzwSJbO9UuT91XUUq+Ycox8
YrBBjWTiJSYgCwSOducN9g97VIfUWJKL7qfrLwOpvIl5YplxCbZacbTFgs1lvonXT1oa411d4WeY
JSPf1IeG7Keo8lt/Z/nipzSQpM02E4VOEI0A0qret7VsgdEEIDpHeRyyCkatEQ2MxxdQ2ocUJ+0t
ilI8Y445oAOr7oYUS2uCIQS5e/3cMXNoGrfd933/EFgIe5IRE3ZvynswFy9mq1/r+Ij6wWQ8ow+M
AaPbI2ktm/x5yA0a8SZfm/WoHAyBYAZuhDn+QIQZ2ei6D5UOOclzPBzhcXNjmOmTrYqR32h/mLL0
Z65e6K5fZlP9LiYNxpKnmbsqMWDw0ta1VsthZtNwLd0Ol8hvbJ64vfHSoDuyP/sB9FFLT+/i0dew
RiIHbbxx3lUV3dgBWV2IcCs+N0yh9ba+gVxfRciOulMNJZmUJYRr1nlIi2E35DcerxgiGMlCYRRr
mI2lnxtPHRYY0SfGuKjEenrrworz7fFtAH9s5zgnBDrTPi3EIRs0vKPBcG1S16Xi614beQI2Kc7k
ImCnxV49Gdc+gISFvo1GEP0uMycLtZbWkeVDaNrfprqx7jvaQxiOgU65NP/LYXyr9InBhETzJkdg
mfifWLFJlnXHupPHObFdFi7lk7IrZKmVvE0s/cmcygE/UvXsgBVKupGeiSQH3Uu/FpjV18hJ80aj
R6oLczilJUbXBgFvnWbplTzJOwIaZrVoO982vrYiDVDnN+TC5fKG8yDTLdfn48ZfMNQBaDcmChI8
IeCDzj422BwNp5MUEKZ6n+jfxn7+pjnjIbFAghlW/VQGvjgWfRnvKyfBlbPMe91sJWMecohBZEuk
j+Z95rYPRcLJmIivM/1VZK7ZeOeIn61v0kU03S9WhbhNgJdgvq3IXgyX7Ne8YH3vR1CeduCkke8s
/EZhO2keqimfTiJTNA0AEfnwaW0M+wY/ae0K3CkiZ2byaJgToqjYvNNWHCjWQirdMfC7THOtHbK1
CNcrlYYpw7mh51fRD8nRa5doSubbuE31Q5X8G3vntdy4smXbX7k/gA5480pvRHlT0guiLBI+4c3X
35HQPofq3fuafu+ICgQIkBCLBIHMteYcM3sT3Qzwosb32DH/QaktX9rybKt4PX5ejA6MDtPhQLlj
bOdNg2wHj9GzTmbHpgiHPyb5L17QG0dj6v9guaEcn+6GZvoz5KP16oiqQ8At1cBytLaD4c2rpGy6
i7tB3A7S3g7PWhPdyLaft0GnR8CuL3kw/Aiw4V6oHO1iMgROtPguTRpXiOyjY0RVGBZ+8d0pG9hc
7ewQUXN0RTjDkup+S19O2DG3Ag1Wb2L/r2yXok2AoSgYuqPI2l9Y/YJdNY4A1J1VXGE6MlxuCtIL
frpavinpUGt1cHG8Zm8j8vYDADNNGD34NdR9MzwMhv9iN1CPeibJqCCm5zqs+Fa7FwPkBRIYBNie
nt72enPDVTrGp0rprk62mVm+lrb5XWAn1IC4T2WfrScCeGWKcAtHTQNg0BCH3rTNfQ1FL9aMh7pN
tXs9Qc8n5yq7r8Iz0Q2etlo2DWN/rMcsvXxuMzz4AXM55MfrqyIzFJu8RuUk1ZGWHVD6viMqGzcV
QnlLzE9N9dRkNsRyA/agV5u4w0g6Gea0X8HMSHgj0Ysm+0hDzDKfkqrztn3fEkATnx0MMDSas9ue
xPiHVi2mLHyohzU6J7jy0eDcLwvKkfM6mWZGoqX31zYYcOAaOvgs5Hf8ta2biZ01bbIgKh+XJtad
OxTW4R1BPIH0qnt+FCaX/BZPX26a97NaUJqVB3/ysLarh00rrPuk9uK7ocMt9++nLdsb134jrhtm
jtrua5V5j4weySgg6u31ubiKzCN6IxSN6ilfdiCIsRi+XLc4ZomhYCoLxOb84WVHiNqZ0Zi1YXIq
N8umZWeMwO7suNPTssnJZXzredpmiETyQK2w9NLpvjWM+GGoxj8jUcnHwbAu+pRkaEAc+35Z+FAV
wMniE7puy5SCJWysbJ3qZMWuJGWXGyW9TOEs3MdqsTwZSx/tnDBFY9U266LwIReHWeSuZkf6+8/H
dTlXiBYI1JTLfiEdk5HReJ80vqLbzdse6Qm/nc6+h/ao3UGAidQDi+nN54Kp1XuXCIwZwOsQzkX4
fscCVdD1eSOxsYBE9erzQJ5eumcCk+9zmXe3CDg2n2fULGOI9DBNcXM3d/i9owdb86MHpCBPEr3+
eXnasnCrEji5X8jD8nB5ruEXLZyEQd8ur1q2mZMJ4qBMwbWMI0bRKECPj7slQrR6siz0sWEdoL5i
u+nl/Z074IJKfJ3/h3pa2E1HwEICPCDPYBZ4r8fINuKZ8w+5R3vQosC9r8hpuJeFUHHEPi7Ycfbu
lx1Gi1xDl2iQlofLDtQ19m2VVWsrwbfCwF+0uya3rDXQBUZuvXNzfS5aVcTLaePtM7OCQEJIy2bW
QvEgC4IARntKt5YXYu/02ioEVUP1ramq+KFTC7tt2iM1JZAxI+6spTf+PyqC/4eKwLJ08/8qI3j+
XRS/m+b3769Cgr9edUWyuY7n6Z5p2Jbj2C54tb+gbIH+HxZANs81fTIAfJZXJYH7H64Pkh9kqA5C
zIC89r/+BWWz/yMA4h0AegOwp5LM/jtSAhOp+H/BsgXg2ALUDparB0gK2P+FS+pNNfQUYgCOwvC0
z/45Ijqa2bbVHlv9dZG0lJYp6UvrzNq0qoRBpXQuy55loeUTfdzWGP7auAhirruXHcu2omMcOHZZ
uPI86KwxYImmj8qTHkWClrV6/LnqW/WR3n0LtSt0D5kN3nug0eopLcGytiy6WKecTxDBtIOzdLcI
Cr5oCYaQ8hz9e1Q9lforCGNzZGVMO1alo2EAqeLuJAbtyGgiWpMWmG5tP311soL0Z0q9zHPJ+5rP
gwWCKq/Ru+te1q9mHJqr0Sxg9buqrGtUKCUqMvKw3CeE3e2IdP+OeBpk1ShfasNiHp16P7U7y9bf
88kVt5AUTg619l1qz+FBaEAT8s5G6weuCEX+/WALbBATA0HA5h3kq3oTo07IOmVF6iN9yyRhr5tR
fHBQV8UKydW23o6hULjRC/FN1tZ5GuEY2aQh4SmcL16UxWfN6h7GrNnHdsvkcT9W87wzh5dU9GKX
O4wnB2a0+iB3Zm6/6W723DAQ27rMmhEUmDghR6IW8vxhahiqNh7zAVuTpKQGT35k9LtkpiA7G/63
AvmblPW4dcIEF7se3Ey9rtNOUIKziW563DSErkKw2w1q2q1VUHhbPD76/KKJRwoO73TXtlAcqJcy
fKpC3dikVm9gfutgH1Gf4x5UMYhmvtV5w40ZOU/4kVHh4a6j6XqXhjjwPAP9bBQD/lPTKcQ8BV4F
/2LTNyBa1vijgcwEFWEGYNfkvZXW1YOZnhxaRNspo+g/uZIWhGfvaHYxJZ1wioCB6tYM9x893FpM
bIutpnhOcRacKQKE1JFiyujW+G7GEpNjGRu70fCRQ4buj0EdxZ0uaTJ+K8KKDJkYqIHlzx9xaMYU
4ub18kNh3JZR22dCeo96s4AVFtkb1KzWGkvrz6hFvdgj0t2ASZTrEH9lEZM7NuVkW3YhVRLTPYHH
ofEC1EPTh0caUQzpsCrsqLpIprbTNm+sHffeYIMGkBjc3tr6FGlP2Kp2Tj0cZ3dYy9odb2LNJ8zv
ITDTowPxFeorzsraeTLj/kfWaclmmsuHtsVcYCAc1DqT34+h72RtTkcBI8JA52qESOktDZoJ4TWP
Ra3iPRg9lxSfVho+9ATPlcunUbhFo1rExnYsnXUqK+OsRelzTc1/y4j5rM+HyrZ/MVus1nmaOwe3
1G+MNiooY9JwGWOm3b5V/uDsYMbUEUGix8yYpogWSVEpA32AoJahPWcxpo36W+900dkGM6QkMghp
MKYXNk0wkMXtBAmIOjmVwhGd9NwRSonE1PTTLYiZfTwzwkECrpWEA7l6Fuw4gR5Iz6OhMn1rBioE
NVmw20m9MfyF9posE/LMBXPwHLal4X6kBPbsDCZC+gY50YfbYEooKG6vAioJK2s3XEiD/905Xntw
fRwXsg7BCJiq2JI2b3Dp84Nn9c0aKRFXKMXoKvRzGGAJa3BgyeBiUPvYTPkqUAP6wCn2xCrKvQgC
dO/mSPhPTbfRG4xf1XSM8vob6GSHUo+VoGRFb2zz0xACsrso7lz1R8oKMlM/aHvhUZMK9YtuaPQE
xtq573T7F+CoVRl1NFHG+7GHXzFl9rTu6zo6NsFTSIzJa+PBp5BTPB5mozjWnGMIP1089BOWfVOD
pBJH075PvNXMnNcJ8IQMvf6T2V6BkSr6TnemRom5HtN4E9JEAQ3Ub0LxOBGauzcFV05lpJWOF29I
aYgaydko6CJWRBgHtvtqjbqa2sArHKMoW49+YW4iLJd+1JEDXCjLRYH/e6YY7rYmxdsQTgHam/BM
0awvBqrrA7FD/eD/tuEk7Xp3ItE34HcujzDN0o/MLY4y5E7l1/k3Byd1XlE9o/CwhphwDEsGvKX8
45cF4qKwP2i10eGLyailYMcYqWrsyVoBd5QJ994R+ToBG92kGtZ8g+tm90tW0XwIZ+uV2AOEvamh
kd46FJuyQD7PWd2T6Erp0za2UTYdPe8xAaBUa2G39g0Y8IPD8ND0NVCEU1uiesj7mzn5MUvq76nV
OucwWeeu+dH31YdVY2qyDZKYK1yDkBwY7GOV+AE16vs47WQe56ANx7u8l6rIE5wSUWHVDu50z8Bu
hNTu6Jnhe13qw9EXHXcZAWowF3uiIe213aq6CYigg4afEJyIOAwO4rcgmvN7TWo+ugAciTrxG7mn
bFwI2HEq1yh1z4QL4DUdXTKhmFtNY9Kvm9c676OdxhhkI2eMwYM1QUcYxxO+dugVTnBAqwZ6s1qn
s1XfFeCs4W6K5yrnXjSbQ7jP9LxZMzsmtyj940Q9eumBOdfUwOpI9I4p4xs640PQTxfZ4Tf1p2kP
Ne/N1+mt0sAki5okTycu/hSBS0XNqestcwScG9xUoma6m9L5uXYbKsNuMt3g8cTzXGExMiz7MQKw
lGgzUSYC+EXY3MYYKXaAVF7rQLokP7i3WrKD6jfutUa/i5NaUGCq5q1V8ptoClrdru0+appDcjcV
3KI0d2r4cionTI5Rfk4M/RaH8hO/nG+6kmJXUkLFTsUpYDzzuUgZSKRN4m8981Ey4dDsFDuuoDhl
987IdQBEeaKcvNTUQDEF+qlUC0uYHzm3dDgo/mXsiJBjSups4Hw8CCk580Tw0ZNyAzGlPIyRY8GH
1EeudTZ8kTh3nvWe/pUIp3edqPDtYAcbzRdMoqQOziTyi+/g3IDd2oy++lSzFLMzf9RT0H9TAyYj
caMjaqpD5YML9spqFwa/wqmpto4RYtQODLqgg09sxlgcBk37wTUf6KFW3UW4aXdRxaXf1WzawAMR
EIC5uGcFGWF7lU8HYko4TWkSmvG0T5zmoYjTTZhr2bFd1bqDGF1X1+8ElskKhD9SKILddihrHwGJ
MoBOIZLjQe/R1cceUbMWo+rUenQTB9e8iwOntmV10kkvPVKlxXMMRZecG4Av5BODfnSGOxKYNp6V
GQfAHEpEWzxbieFih4svQxCPJ2KV+/3YJCeKs85uGMXdCKCS2blZrw10lRjXM/NQVnLdCq862Siw
dmbmPxZNOx+t+GkSrxEdnI3eYZVY3g7VDXWFFUcvyOMdDNwKPtUI+BQkR4IUoHBN81RMIoY6ZzAm
DEwE/a0kLzflfzsxkt51o3aZg9Q55qSFcN2zV6Uau0c0femf5enWSIzfFW7nLaFb4oiWl6J7lWzc
ihSfLAycVYs1faPHDc3wkMbcpGjAwjKBDYcfdhO+ENPS7BqV1cyPhKwF5AZWfRjox1smuMsWnJTC
Xw4LCFMhMVMoMIfE6LZz30LqgZvpRwqgqVCaYoFqKrxmqdOV8CBu5gq9OcPghIqMYZlxlIJzOlA6
q/4pT/zfQ8z1QujlbZEY2h7k2imA7zlSpwPg+BzTZKPbDwIUgCD+IqiggcKDEtAcYtTim9cVPDQe
JGNzfk7YKV/nADZsG9nrKA++MQ4UuwAGaYnza5dCJc2gk/YKU4piLFywpbr4g53/DP3ZOkn9WfoA
TiPlL7DVJAKOyE64jbPOfICoEPdAo5a6B4uzRHlQPOOyi7Z0Rmi2SiTExZiCzAGy6kBbdRR2VVMA
1lChWBn0SSpGzXTMg8da4VqlWgzRTzoY03HGzrwzYbsiD4Lyqivgq4D8ivuuXGsKBusrLCyOqpOt
QLFwut4ZUUAHgCFL/AdNH/pkELFmePN43aKxeKkUeta1MNvBCoV6gTAGOG2pMLUaGIhJgWunDhAK
INsGoi2jh9dMIW41WLcOzNtAwW+pWeuDmE6mC/4mDXAldQJUbjc5+1jBcxuF0S3AXa0knpyTprDV
XvkWK+huxrX880dtD/mDqdC88LHQMKqzkCC66gT6EAZPRnEojGBUe/2Hl1Sc7hKdca7Qv1EHAxgP
3T5RWGDA/dA7c8UK9hM4dS0fUdiaDPim2D/UsIVzBRlmZnWJyc87QdhQEOKh5XAoD55LBShuFaoY
J5WLeVgN+TCShApoTBfqNfIsYy0U7Hhc5OHV2VUY5Kog8ldxkTsIyW03JccoZM5cwkKulFEmUlzo
5TSfFGSZC0+6Ddx3D/qySLFn95O8IQLj7FJA21rQmYhOZSAEujlWEOdE4ZxrBXb2FOJZDjeVQj4L
+yNXCGhKqP2m8v/kykazLAi6ZgQWwo7G18o5quautqJLLwtss6+9gk4PCj+9bKoWJLWAUG2pRaiA
1YVCV+swrNUgfTtbxgM30uYEnhFDpEJea7CvHQXBxpsFXEWBsfXZaTd5UfWn2LW7UzYLCNqpWx4G
ShJuTtNWZMApESYA3H6LuRidQkK/8VXkILnVWjq4MI3h8xXch+BeOU29jVSeaQHTgTEJiO82Avbd
YKZth5pppV3dB+AO97pbeYe5cjfIlYJTr/ZdF8u2LMEvEGkwJgP1lEqBxinRPxb4TBAJlunJih9M
BSoHUzL9tCmuAO0CY54sRPMStnml4JdC4c5LBT5vcaytihq7Aaonf4v44Rs0wpZ7Q4BnU8HTjVj/
LQ8SorrsqBUgWxSwvGvByez7D0zFqhMlKPm5CNVd0hCMdhNlNFkWeoK0o+hMkJGEuDt+yTDWC3Gh
qIU2P1SWBqlF3daum4EfUXauTlPu6CddLeZOPhetHWxTv6s2E7z5UIHnjRAEPd0MbLkzF9+ZcxSw
QHmcFbK+cBW9ntzIYitH6quTm+2Coj9GmoabMNhxDdC5uwBdtQS2xGWRa/oPHVa+o6D5LfT8SmH0
I3j6cY11VgH2y9oBn2y2co/W44RiB8xLku0XuojgzFvbRlRsrNSAwJB4UDWSVwAM0ftYPMJpLLoW
AWoBV094RPzaPS3qJgOGGc7hgyhq70lKhgZoEaWQ/NSL0LkPg5jrqsh+tbW2D4PeP8WAHlGqzSUA
hGTauiky95ZRxHMnrLPjRWjibCYGown4sjY/Zh1saxp070WTEGbFP5kQ5yITkyZ/iCbaggWY6hUf
VoSuI8Fb1/k6oXq28xvu57PQ8+DgdEqKCglSDEzP8ESOj3McH3HAfg/z3PhJ9Drk8eFtMnPrsc4I
FHCSAqNkZIrT4ENmJAL2FszJL4xLQMhmppZla3vUCtFuY1o8Oq3pXVCslfBYpnGV+0NwE8sfxpBZ
Z3k3Zrn9yAzERElAMHcdBxtbcEUsp1keEyLeN5FE/jdHGI2jiPHE5GLArQev2zO73dQVuMwUmd/N
EI7hDVE0j87wHYpR+mHaIxKFlsbxaD27gfvdf8siI7jlrghVpHVIWnI0FFUBohiJnluKYrpps7nZ
4amG3zM1wY0oU1TkDaSmOicGC7jFvhfjSUrHQJOaTnvP+lOLgvBB5E/7meEIExBfA8UUPgP4YRSr
Q+1OPHu8VE0zben/wrHyhx+ZFjd3TtG8CRX+IFQMRKihGu5UNARVS8aB6iasKa/WpCIkIr3ZobrF
Na2sgoG6/CvdLV1IfDxkvTwvmxgLTaf7SrkOl8WkTIiJsiNm5qxvgDDUp17Vb1u10Ep/EzQOP74A
9g15EGua0lwGDb3cJfgeU3XlrpUVMrIAjZc9fkm1IN/pnln98LnJXAxc0nRfUEJFO1OZLpeFrtZ8
fJilMmTG6o5TiftGWTWX/ZCS5alheoZbSpk6c2XvdBen5+I1WIwMy8LEETopa6iuo0XqFr+oQwXh
tAx6aJH9tZYpi2mK13SZ6ZRMa+B2GfsRMN1h5ERxDeOXUfliL+P8mPdEsGuuRDQVNetSGVujgLJK
aJiUWyYydMDt9bSEQUppbdBBUGJGWXV7fjCk2IWC64d2DzKAlk7YGmjVaKDZo/u7n0bjjNz/7PuJ
QflPmbUQpGTlo4gSwhgG5A0geMHYpM/ujChvBtsMPgKPshXiYpBldQeMiatRRdoTX9d9ZEbhtgfm
v3amIbxwtsoNgRJcIkss2VsNXibxKuLObwE9FP0eVvc5wrmPeZc0gTqEASPVpSa67yzvHgxmuu1g
mWWVaR69xHuEJvOHopZK8T6l47iTQkc6NROOOsn+JU3yA3M2GA4++i/aGpAJ+ApWtUZfKkZLh+vM
ILI9ecli63c3FbAqYwhzdEC/M4+/66JxT0Q4lZ4GKWUdJGuT4iKXxx6GK7dorwG9wbeUGhYMPagC
VBehCqAeXtkdRn1Sb7iW+1OBapwPG38IZKomRc9lxd3OAuo1kIVFJOmmm70fRRoc2yC7yasJRQ2/
1TqY39B7n5J0W5ljelfRdeQ/YDgb2QikjPA3KfKqPBYGN6nLq/G3rMp5PncTqEWvQ9VnIN1j8Jps
k5jqdUM6cVZZ8sZMc0qbWmLcKZZhbuK51/34xuLDccHhrSvXHHa0M1ZRGlQXl1pppiW/R52a7gDB
caQfALYy/4iHAL5DHk5kHaPMb+dbo9HOcBWtVdXCcLTrp20V0n+Rxre+oeyrhrHF8B3aLDQJU28e
kaF+ixgVPTaS/zbuGarnbU7BmTlDnEVPTAQS69JOUKuiWDw1M3wAO+SONzvOupD5s2sC7WBM3NPT
vozqi64mu0LtsB5LWsm2a/70Kn/eee1rEWTuKsu9F1o/r47dGFvRQWD02uwyeJRCAjdMGfjJ2ypS
4u8BBYaTQLkRoXckbN48FKFxyRLuZgU0fkIid349vnVJ7B01Y3r2/WyHfCPYSK5Z3NXqm6p38LJD
DyIEsqWYD9m/M5DQaAnuc8d9NE0aAnEP7A2o+XY23ItLKa5piCtF+lyf8oa81hwJA2nn3aR1q9ms
iUaha6KHA7JX1y5Q0lcUAgZnqzlpD+IMCnxEq4dc2GBjWr8JFfxlmeLWLEqVrEnKWGK+RxjOuyg8
TuhpqRrC1mJ4gGAa2FXoIIZHFAC5YbgxcstcgztQ0LB4xUC64sPSuaiEJ1+rP5za/jP+LOgS0lQv
LtqkOzd5JN6K5CczVUHxrk23bcrZ3aowI5Mpm0SubFmrOaBqZQPehw/x3NicIN78VJFPxHzJ2gBr
gwMSf5Rdyy9tIKkbklliDDjsJ2vXNpO1SlKkvV3mnmTqbnQ69Lt+oCQAj6Lg1mUZm5AyS13xX8mT
TW1+K0lq2MBlecFM+UNRw0GC6EAv5vK1yCmVGx3IqtgQ57pDsIyTiqEy1cRiMp7BglZkKUQhvznZ
2c9hHNSH0Otv8jJ9hq1mr4NkLjZuz+AHjdYO9xAMtLj4HhnjqpeOS0UKJKdF5wS57aNHYWRg1NO0
1rBzoeiSUf+S2rSHYnmYwRRsfE971PWwfRK2+VZOwXuRSmiuhgj2LZf0Rri3Zhj/idCrridYSCtf
IjX3wVZnRsHdCMj0KokaPJ1+3vPrZ+wBuOvUZPQUAOYgC1OonmAChe1aZKVqJQDrwSC0mxsbiOdY
+wEVee+E4UYaTbRLYkko6WjYW7+2Qbv3e8YfP/mxb0St8zUWo0tZATFnBKLdM++gVAH6RE0Ovpv5
2cqtZbknxw1tW2S8elkb75kzH2df3kSFc7TjURXw0nJjE6OTBnO7x6bHmOYOd8QW7DGkW0s0HOYy
M7vjgyDvVVp/SOA50Fnj/XvD++AhZw1F0B3zKruIZwSXXA3PrlPQAapcPoaAQ/RCVhfS0VcAJz90
yNorLW7faCI468pCO0dx8JiU2rkiu2lF2qGPlJIRSNbejUIA2CO6Yo2E19vNW7DoihZlaht+9XUt
3HXrFQjqCovOIMnqPR7uFgncWszSvUQJ4THqB9VQIwq1mhDaeuUhy9h1BL6SQYnvxqXUW3C/XDkm
aaDNyBx06nAlpLq39V1/MxRht2VazlmIryXzPqhu/qzKot7ZYCPH4ehBzH2G2EM7KAOJowaJEQjg
qT2nU6kfudZs5jE/ujo9osCLtv4vSFaFSh4rcMBoiSoZofnLUZgI0ImZmXynw1bt4OhPK6r3KKO1
5AkmmIscN33syZJY6SMNu4Kf9KadJ6I4JDC5tEhBtjbjs+2Vpzyv0YUgcSOvjw6kkPomb4A7pYCw
jtAly50zrWKAMDN9o1NUeztIekCPJsaVOsN19JVolY1vFTw+xoJ4F6veuMQ0OIes+G7/TJzMujVl
/64pFnrtlDZeJLGeB8/dIklwwduhpXKIP4DW1PzhGoPoXPf8dTH25zaiuzByzdgbPZVXMXcYdIIf
JSUqMt1IfBtqqj3+Lb1cReekdFj2dpn5+xZ4yz5UY9zrwlPD4MRM/su261NAQAGpYzoGTb3AOYEU
CtZ6a0UZDVNWY7JVKJE46Atp4ajsmJxd3NlKLKj48748H+gK/e88e5HLy5fnfFn9PJw6ZqmKCa6p
9PzqEL7V3RmzMdPFU39QLZbXXh9+vonr3/ty6L89/fPvTQP2/ciYuVSHybBeXvgZYqUOPoBRZOyl
/rThCpIrZh0nUGS+6LMV771IxxwVQRnO8Kx3rUz3VemXh4LR9VYm7k+XsPu+f4srUqdy+PdiEiUq
NfL2iHlJwEF+iIzLtAAQ6Judc9DMmYqVmpUEQ8Bo6O+rRYWvERSsuW277mMJbFogCcviCzQB1UFg
YN7gKxVmABVgWW2gOJ1y2D1hbx/L/Pz3/cvxvIKK9Sd6IVN/bXnSsvgCavjcaM+MLd2SkbMCUas/
tiyub+vzWNfH//Scf9pmQ+U8IhqtVAHdaabqNFBqXHn2ZG2WhzjF6lPz773L2rJt2bs8XBbLAa4P
/+m1/3SonJgKxm18F7VqjtBoo65E3yDif8sJrh7/40ZL1sw5rvuh+VSn+Pqi5fGy262Y/XT+cVCt
g7rjlKZfzWpYetNfq8uuZeHEG0pkJDaqw12Pvqxdt8ECtf5Hhfb/lQtqWrrCv/yfYTa3v/vvv/4T
y+avl/wLZgOxRrcsl/hP2wNcE3yB2agQzr/oNbap6DUoy8gH9XUu28jR/qU5c9hFzDL7Ceb2HbKt
/xtBoIZjA8L5GgWqu4bnoXszA4soUELFVJTtF82ZaO2xJx3dughGzUmPHc2rmQNHVBZWEb6zdUzu
3DoBpidRpnczqMNUODc1YEQ1bn8JywrTm7K/ufjgihZDHKMtqQxyrbLKtTXexNKsGzpp43dD9DsR
Ds2267hRDPidZviU5PEADe+MYleO3gvqcVKLkpCrk1Hchzgc94Z/woXVXHrcfKay9c3K4FcsXj99
pmiB+a9O2idL2QEB7j/7i0FQWQUNZRrUlX0wIcdGbzX9ZIBS3VFZaV5x0j07VvdK/Er5ZgXDzirG
28APm2PQDZjsemwnaH0Rl9vVHR5WbMjK0OjgbPQ0lUAVFiG4Ps84h/gfM2WERKazAqbLBNbsfLB/
1A10mGD0cOkzYKQscFR2OCsTHJYBTstSWS5LvJcxHsxZmTGHnqACsxhOOIRwCCov6KjPD+nw7igr
J6dEs62UvXPA5xlE/bBaXuGSCQLxLwDe6hcxPYAOTZEyi3rKNkogRraulZU0TO8dZS1ty7zZWjtj
iPcGPZddiQc1xIva4UlFLADTrMW3EcXFbraKcBfYv1wNK2JDDlMmLPc8KJMr9FXXOM/K+jooE2yR
3tkVpthK2WOBMf7xmuEddDVNLBy0EXNK8JMDCjq6FImy2daL4VZZb+fQJowHrbKjbLmelxLmhjVH
DKgUMrsL1iUzRGbRu4K2iNn6/anv8mQfe1GFj0MX9D+sbtNrxr2sh/RiTfgBfFwGJHZAjvVSAJRR
QMYAMZ33UaLFlyztCRzjsykxZz23TAsy2OdzmWMnHnp+B/7U7aOSacrGM7PsXgKHDJ2yvfGefJOW
UdSU+drt/jiYmS6VUf4o8L5g5ykQfyRYzjNfcOGW+ltkE3gT+YPNxxOeZ3iQRwm2WIXNAPTtrVv4
vOshj+ozqdWbch6st1SSfBp5h7h20vOIqjHzAuucWEkOHVF1xu1iWtlMsQKS3NY0PDltW5DTYa7f
mmJs9qIx821ojP2l5lvEoUgnMKYTTfDKSHfXyg66lR1djLCrsKl95G39wXdNfvND5mynPsLnl5KZ
ECfNjV9iOW+sZysT3XvVFU9Mi190Xes32CsQOsSUA+fxPPYDZXBDoxwiGPAOcYhwxxjmVxeJFwwk
EhI0K74YQzNsMh3XuDS4hvjIbwxNO6a2pd/WcTfsw5mwLD/O31CGl5fcBKtLMDZzHS9x9lkowA7k
/g2zyPygLlcFGjSL7k80a+86UJFW97vfFXl1sMnDmxmrLdD1zFkJIxTnBm/RejJFudG1trxQ99L3
+FzfTUeGCOzjcTuM5CI5TVoBDm8tRIIutldtzO5wkjYH1yOyOJZ2drEyQoA6FUiGT7gnxECjW9s0
1P/6sttWrjCVMsrbar1qeBmOsadyG26SfEA2HoavtFqT5w7jZFn57ro3Y1JCcten8Q0jMYLkyv+z
nSw+CXNiKtGr2gvwU0GB5XORJcmlcEJmGxARC75yzSWJzhja9i6wxt+wN5ynNIrtTU7gYaS6t10x
bhynlSdIkh+TJu29jyKFaz8mJzsE5WoAklxATssCpzcUvQWFcX28rH2yohai1Of+K2xq2X99+PnM
ZaNXq5HrsuvL6rJrpDKza0bjfjnk8pRl+/LwesTOYuRtpeaL//1K8wkW9M8CCPpcvcJ/lrV/IgCl
nhJILLv/DiK6vub6J5ZDLDtIp6CW1DmY+hcY0bLxn9/BJ5JoecLnn1uO8mX182XLX/lctQL4OEBs
98t/5u+HXh4vx/jH/+vnIZb91ze+vGasw3I9ejVJsEpdeT3O8rym7p8m1BTIeRVC6fqUL7Slv71k
+SN/f/rf/3fLa7680+s7+3zll8Mv74MQ1ZYIun+/QykB/Dqob+n8a/8J+2S7VQPxSWGhvryJ5fjX
NyoD+ygzp95zCXyPnN78fMHns0Y8kqj+6DVZKbLbtkDuYIbOJSlhgpcRwg9fUMmuRvmwILAWrFci
yaL6CuK67mqBM+zdkK66Ao9dty9rC5JuOcJ17ydI65PB9QWqpUpxiaR5PlZpdcZPk+hMZ+LeZ/Kw
rGoVU57PxxNB7BQBYtRh141FmPbHFNnE8pJlx/K6UEyIn/XhLkzjgOuA5jJnyYPS2ILc49JPkkfm
B+cqBdRE+YNZjVqrbRrOVmc1iASzZGPmJzIKb+MgHPfXn6hcqDfSvDVb0zx1Rnmmvs/tKuU7Ywxc
HH3SuZqm/+01v7mSE+1VTB8ZhkVmzx46qlktsOn9tXAJYv7Hh9fnLS/j20Df0xd4Cj3Sk0d5HpvG
O9pKo62PPwoR1JSvGlpZwSxQa1vDOzEjT2XIbT7GPbySSiTmKpNDq+wIy8NqpMrstsVhGvYWQ5yT
D9r7pAeaiy4PEGs4dh1Y22g4LYtGrfllGuWrHNHjgQAJPhgafIuST1dry0PZzsa+98ujBmr8vCyG
Mg3WBFrkVF4MjRJc7RfnJnNL0OV8pbaqKywLb7ZWiCK9w0J+WtQkywJM7B9pEPsmS0ksQBBSdXBH
974emphGBUb3SYODMEp/42ahdsjGlALMXBxtO/DmdaE5MJjVFB2bmUHjJoE+QODcyfMa66RFGnlR
Q0Kak5LYIDXLGUHTLnT76t2g7lczIuF2xueWjI+5QbyEIDDM3FopBGAE5CRuCTc86tbWmWYIJyqg
3rDPno3KygM2BeSFK3migGvL2uA6G1Cu5UGo7SPEipVqem4XgVsedSZ3LM08LWuBKxhklc5lEXUt
3wFnNqL1qKOryQBgWi+fP52P/jS0qJOq7HFBoumq/+kt5DWyeg561Qz75T1MqhKVepBVVoNaXR5n
MxmYSjy1gLYQ6oF5rMCdHKjCkN8KkH79SZnK8V8H/15Ek/DhdOT27aAVqDf+N3tn0ty4sm7Xv+Lw
HDfQN47whAQbkRRJtVXiBCGpSuh7INH8eq+Ezr11fP3ec3juQakkigJBEEhkft/ea1smbK6lVWtN
boxMESIE4c0y34dz788JuHz3b49NiAJQ+4UzpXBGQ89B1KGE2+8W7dKtXfq2f/vZdqKYuitJpUUs
wYdL3/b77ciDvTRvl7fsAaBf5fMAB0IqlJa3t5xwOVnapNMtn4P8jRvcmRHcePV/Z4ItP/55DN+r
vhlc42cgTUFREnBI5DWt0IYhhuNfD2JmooPbtaBG5NmznELLd3++LMdg+ZF7JdPVxNxbUsK56DgX
kejy5c+PU6a+DVJFXkzq9RtZt0hlvr81YFeshEsG26JcXORii3Dsj3rsz49li1LNCImIWjxVi4fq
X1+mBSosfwyBdNOaRZIzGCPCpUH/3akTKmOZ8bB8ici12YwBnxe+wACHSwGNHGhQnJq4FsDNLYdu
QbYt3y2P/fmxQ+4IBB+ZNi62XW/ZW0H1mZQaknSmwWmOdm/rIPaSyk8GvaYeaGkt4RTm3fL+TC5p
qwQOBjgMzEjLIpDqLIZMXZl0rqxmPOiKiaSg8YWqX9wA5Z8uHPsQI1YFEaL3fgrr5DgayYkAlOdh
6GBetFW20Rr0gcvO9qmLx14KSmmU2bCr/wmPo27niwKDNsqNDkNFGB57AGRNOCn75ezoDMSAY5Q9
Lzra709aKmr/nAwO6PGD+VSMdK4bNMo+kJcGe8j7qJXGwWsK6+jILwqLQaXuCBYsKVl3y12NDtwB
PEsRotyi9eDuiajeiqh/7WHub/EYhH6dkdNSiwjIta5Zp7hHzD1HQ3LszIIAi7Z6qFM0g+aMBw+z
lbLCS0imet33fqOqkt4Du1E4ZbFpZz3dR2q81yoyORMddEQhg8PlYNGh8jqYgSrDjOXPWkAQjZdy
q/XsPjgUBWkvJn4kshzQtar/AtM5usFKtVdeDRp/hS7OCHLExmm9q5s0XEtN8zzYxDWTO/e9ddpL
cq1GTs/yOsNcwitTT3nh+KFDrzAfI/Dt9Cttu6RJASiokXf3dkACHWloU2MIA5WmqvN6eWz57ZxE
0LXb7jnquYfOc/gSEM20TbqwPLbmx2wqaDnpex0RSTgxmyMgZkCfJ14spdURVxZ0mjOCiVTiiDfL
jhVu0u76VD+VXnlpqAtsVIJiV8pX1LJRED4/6coRxD50ZIQN+la4OP4IVqQEwUi5fCFUncZBq/42
WwDfbiOI0Faf3KCO9/QoSvR1mfyyfNdPCOwQ53SoQ3v7zhEXxx0RDEQRDiIGlE3RQB34fgJX711K
SLZoenSdg+QdBL7oEIOqqFy+31tUkZ6kImBf0Xfj8MkvQkKGBUUWH5szurWZvmbzGirdzGKb0u3s
EEHm2OlrF5FjP6WEmhlOPN0nHXAOg+Rat+PusBwdMl8Yd/Hkm6tZKb11LmXaLDbzw/Kd68YoRf88
6MnfKO10REkX7ZbHdTnKLt/9+bI8zf7zt8vPy1ahKSG70fgA5Qv97XnLt6pupxvLtr++/3Z5LE+G
uxiZ8rqwPsmL6Am8ympfxnihzoFi2FrJU5Gn8703k7QMMG7eJ8Nj0njKxtALfdU4soSmTFsjMFrM
fFg6J+8jHPLXuaJxMWeD6/ejsPHVI/2ZkWiuR7uijVnsclfbULIwN02EEKIpQn1VGyLAMjSSd5A1
n8HYQk6qvBtaTReHuEwAFTUawbYfwJZQk1TUdDwMYlYeZz361JLd6BrmrTVc0hjDIbg4UdjcBzTD
ABnF07vTxCcYgfaLTu1rT4mp32rCErdUOS6/x5EybGw0cwcRNMFTrfUvpOyO72aEQCDOAwexRdWe
i7YvlpLLOxr4xwIR4Ckk7BeAWmyhG0beIOsx7wTkamOfvrdemm372UZpFzrFCwkl52WrHDVO9dgy
7724HC4WdeHV8ovOVd4ikDhPAz6/g2UCHcglegot1nwtSUyMR29+q7XR2RaF1e/r1ptfhyq6W97E
1A2KZFsbJ/K+tCurHy4I5utX1wbr0k6I8AK1Cchnj7VjP0bwAuTeztQUZs9Of+YkxO6cEZiklvXR
T4uwzmWv+inCpZDY+nFwMvfBAkP1vbtmCGQg7mLjKsJJO8GVDL83OUFwFKOlvyLE6vblVAK3bLvh
LY9IMpHHFVkevtTWMA4tTdqnXoy35XE1I0QwD4Pxok+5cT/bHSwr+QcaDTU3U+sXKoPlXTsSSw34
K3y3hu8P2Kw5nbAW2CSjqf1znM6PywaHysrXwnK7czRVMJlKfFvLu7bc4kVXo5ZlYZpt2r5PidxK
EOjIQ0IIpRfpw222QdSkZIXsdcA5L6DFT8tWZ1So6+UU6wM7uCyn3fKHZq1+Uo3WH011io8R6lF/
2X0Q7bhHnfI1pteuocSDDV6Zd5FTeg9JSIHVm4ziE6zVwUwi/cfoSpyEroQH5CHjQ4jK+vsZfVjc
WbaS/FRiEwvy1NSHigHpoVVQjYdqXn7GpBQFBIr87OPC20RGPTN/ozqqlTZZ1pxoyysR4bkd4Uy8
MdvSN0louAcASO116lxKm3I7CAdoLCviLbOohCmOlTN/KKIrtsN4vTwDxTAEIBG8tZ5TbcCMDkcW
BtqFMjEhQPL9NMQ9teXU3TD48nEHOjd6N68vKpm739uw4dvkneXe5toh7KHSklNBePQ5i2bC8+R+
9CSkiXlu393WMjDwmd0pn2KVuLaWhoJ8lZExwEvc96x0R78YFePU2lF1dtoGNqfchCf20NxwDMgn
qBXOO6fD5YOt27vnFoEGRz7LGVZVMjkforcl6dJp71O3mzkFkVYNOMQ+s792qNQimBGDcW+YQ3lP
5mflp82gfVDX/N4fwl1w8CmQq5QmOMVxB4nIMLOPXDkur6ThC8Q5UHbnSjTqqQ8i1Q/mTH8X5o/l
Ce00TutGrc1zp+ERMNvcRv7eqeey5+MR0AAp3Te/mJJTihw69dEJo4p729zSuC7E4+wiHhGaXf9q
STDJ7N58r41cgafENmrOz2PBPm5EEiuvShc+fm/Ni54qt7ReAyVTpCghPTqaYp45mTzOdTd4J8Jn
tTw1Jb9ulfdx/YiQQezLNMj2BujFR2BL/fdTipLcJoqz76ZDjC801+YMxmE4ouw3CFiq6h9qVl+X
rXH1PPdq071SWoE4yCVxIFA6uiBuNpn5FO2HERFFJd+xwaIWjKytPGjTpO+ZPCm72TaSJyekJF0w
y/+Vc1aqnlBuiYLsDBEmuKQzyFwTGYU7buKcy8ucTeA7HB74Ea9CbeJXs+3q7RiO2gFJVHMZW0UF
2VXJmdGP5ZlzH5irXmjaw0i6836YpGZMNMexr/unwaFrvTxtCrNNaQKIVCRHTfSddT+oYXQayUba
9AGErrmX7CH56VXeT1X0xosTKWRCF253SFUELaAihnVM2eZTE/fLAapZya3CeW4eEOekd+RKTjs8
LtYT+EfWhHJjAVETLu0qtAKM1a7uDfeOrpSnwERpZsVt91PLMZrIp1Kpe48jwnY6cPVHJ8jynaaM
5Z1deO6DPecE+FSG+dnnzUb3GuUt7Y3AH7qyPRWWFp2tBI8wk8juI3cf8H9ZXH+kkgsIS0iq0FdV
tRltg1L0P5phul+2FXXql5KEyTP9BWfXjj3RpZgOOG0xd7DX1qeIvf04BdpPz5oJj7Wj8YhaLbwQ
HalSRWR/li/Lj33oKWfcocNRk0PT8mfy75dnGOHh/xNaii7upv8LoQU6iktv+T/vjd+/N1P2Xvz6
O6Dlrz/6qzvu0NsmMlG1bdVUVdwX9KL/ArQ43j9MT7UMz0LJ5GqSBfPPpBfvHyyJNM1Bj0nHXDP/
1it3/uHi4NMcsC8m3BfV+H/qlf9bp5zXhwJD3131YLPotknv/u+d8kLtkyaPUsIlJfmiJ7lk1ZvE
dMDQTCcM+OWop6zBAlR3tWw0jkNwyFLHXbm1FuKT+OVF+clEFwXRLNn87VBeyww0QvHfCtrHZVx0
7f/87xrv8u9tfLlzjuG4qqXzNl3T/jd0TJfBM1Jme9oTzYnc34RtJ7RibXXDZepIODHz5nUynZ2Z
C9q9TgR2n1n4f70T8lP4952Abiozeizb1HSpaPj7EeqsVkUeH4177K7xThU0XutKNn0qDooTPEsi
Ux4a56Cxf39Qba82lkBroPxQU3YxC9Dre9pTiZtHTzri1mkCris1u2XdjSEwWBNUhYwAs9h3NtPn
+D/C3+V/cPR0y/o/d12zVR2cj+nqHEyPKKG/73rfU50TE4gHKEF+4PU/BPryDWvxfRaE+P9H24Jy
QNRxRFk0VBvLp1ON4eONtj1Do5JdwXELKLO8EaBuKk1/8Cc2sWm83j61sHYYQ/4iNPV51COq+h4k
CeZCHCRjn+Td0Sl4mS6KH0DSDvtKWGTd1ekuVHuW8NBc17qMT4S9W67mveYQrZePQD5UI0HFWCLq
rQhU3brVow7uYs04nm7t2QTKkAwbCKodjv4MPMBcr2f6G0V6T6zqJlCl0p4bOFBsOnCuTt7CFAg/
hEFk9tVTGCpXgmMreGY8J8ttPpmi3WQp2fbYEvdpw5vPAkzdpFnfnKpEZ0B+vSPyHYoRDOKzBc/c
Gw52H9W+QVLEOpHPbmxygZNr5eWORGbEu0QJu1VaMQNrzQB0cxoeKwdwOq4bP2ptd2NkP4k3jvdR
hIsyCyhDCT388kIg7UMuAL24gNT1ALDYYP4s3ZkVojzBAx1nYcayFeSIQaM8qW5DTNEqZ7JiV5+Z
aqa+kbgpevPQo+x54c+5oZmAImqdrF4nJ5Z+hjxsGxXiwuQVry5uYYdaljdxVZUGknwdNPYM292O
PBD5rD3dxN6R1U6EuAcWs71RikOhcjFNZVXXLTdjtIXAEt21VWnUDzs6CCAyftsONoxOCdiuq8G8
AI2wXKWKkLdDXsTlRbgcQtd6rk3aBq4z/Gjt5GYV0RmOnK946a2hrmTUhrMOcu+5N2gJ1xFcBMck
X9WEBxGq+4mNgMgOj4Owt3GbgOIwkh+jld6W3+QaH5MYhu1omU9TzWfu9SAmZspqbTrr2JN6JMcC
F4VNn6AY2hdTpaU/JeYrlBha30G2pQK4xxsHZD8FsV5z7JyKy7qeoy+nCk9jkr3opstcxMI30COe
s4FArsoGh7XrwYHQ25XTXSQElroBgwfRsNEqjeozS3QqvVRhBuZjfmdCYcoKleJbMeKk1BiWaXks
7yCkRLYqi+nJhOG4Dj3O1KRB7gBZ5woLLvUJMvgabLE3m+FkJMPzMOcU99BaDCEfHXpgqktIaCuG
pUZp08cBCz8EfeBZzl0xwM4J7GZbGDgLXaO6tvWoS1Wt71nBvSDPi2BdJpSgGzYkA3BiCLTJ3owJ
zgkBnafA/3xrmN8SgUEEVlgBgU+QNuzhxBl5fkiwLsYEFFvVNqhZiHjKdGH+9ppYmnXQB+ND1/QY
V8iUbllZvTQIyhk5fod9U22qTDHukmF4LSayASsWewi2rZUBd2aTBFTdSoOzN5ZSnCLOX5jZofPK
+EMyuPaNgq+BSgEfqUtteRnGS9UiBCbXsXGbEmw0lCfPdqE6CE4lPmbWtmRbysGv9qhVKIF+CZVX
U3U/e8vkCjRdFGOIeRqWwV2GJ5SCrMbI5iZgJJbPpuo5P0ovu00zxTcFy4SR7OpWr3AncJEMMRRf
+hc0PSFyrLRKg3pjfjSSfpJm1I9crp1+kr6akcs5uQgHXjK8b3dlplzayyeC8UJdDUO0mUfltzVG
j83IGDEVDO0mez1mNOTiPX4W0jRC3h1eMbTrQCPGjK1HQ7rL4dRGTHxRtCVfZbWcpjbnccdBqcrc
JGrcH0tw9dEvKIFQpdObZtTVZnkhZilc0ePB6gESIf2Fe6vGr61bX8ASWJAB+Ni5N+BSHELKVG2M
wo1LQ7QWiZTvyRBBow5/LqcIGiGoxWr41ZbEqZN+QOYFM3pNyHLsI24md+VUBVzzBlisln7pKjeg
quXm0SfjuNJwSq1xM1wsq8BXToBrG2KVGeUHaNg5++unpUe7GL2YSacU6I/vyXsFFiO/0/RPqMLq
CkNavpbnPpx0BgITgxsEBGJN1ZFfYlRYDeaPlrxU7grB3XJiBhM37zhMv6Apqr4SFZvJGMnJnduP
Lg7wD+g0IkX/tJxFhsewYobzuxGll6bBThFwl1B1Ps5anuBtapFKSkLKpGti3dcRmXQlQJh+hinT
cG43CSOZYpc38HVQhsJ02whyUPnoPPr9ADPkdd4AJs1tDQ4EOLsafP3yuyoHEBLWn2iwvfXCpdfi
NjgQa+7mDMUzkQ7ouBhyO7khUQPzil9t+cpTWcHBSy+5UdwqbqsrgY8sEcGzwJG7snKlwhdsAOD2
GJJVi7thJW8cHrwS3K7w5kPuOwkMDk2ZL+i8sIYkyS8z4Dksg19ajm2Ah23t9Cl2H4sfOz08wYK/
ycpCAwqeMjW1jthz/OWOTWghZiUv+p1QvWotPsUMWdfayo0tlrMXwbv3BaSNZR6gjJz3o8ptks9k
Abtu0uLM9LRfBw4VWmP80REVi1MJlB4M4a+06t8q0wGRoNCH6U708teJxugyJ+lXMT7rJQYQkGc3
ZeTkmpxKTp1PohxLCDOMyZ69y0MMh6B80q0+53cFOQcRsxZSAINnA9iUiMkwlVMPhaoRIXCY9rgL
zSoT6bpxPxG3xB6wOzlyzgPHNNb1HY0PQZWVg/s9BdHwQQl8ioXHOFa1nBYdqG4qfN7GSS6VEexs
nQiQiMs8HGBcdPOrZx9GLug0NM/APDdx5ZCeTFVv7YwYa4RX70078tu2c/2m4UTqIYKUWbMOrPS+
Mc5TrfxiUSK4OrlUUKKmu4zIgMr0uAbN8UeYyQAUOaxqwEGY+3B0mrK6eSGjXW3wh/rZbkuQJdHM
eMaxaGFM+9VS4NbgQ+EPos/C/Mqw2IVkPERgp1B3csmiGFiFiUWIesq1rFB0I3di+hWy4l/ZJgMp
9FNysVzXIhFF+e2ZWIZSFtnpDCYJXyvj4VqdabXoWjZuQlN5LYfsy3G5tVoe508Z4yFUvC/WG1ur
8lBxcgueCv1n1+ydaUbx6oQPtGhSKmDNtJvlPH4EE5N32XOlZDPmZt4k7vx9BOi11RmVFcux/RSj
czeZe8KTmRZFDKACEJl0xV1K3Jorcn/J/G3zT8qvj+SHM0nDdukbDsc1sX4oTDeEMZ/1/q2VA3uS
aMfYLWkDjP2064dXShP4t8RXkHHpzFhoIUX0Ry7BbB3p3aVjogepN/py5evnpLgAq1nZ6jBsMjsn
xDi7JUlxrZSPDG7wWg+8S5ks99Hy2oWRuncgTZs29LE+AzdFNJOvNN0hTyJlDVBR3wCWPE4xbSST
wMpQ41xtKYGs2pIpYlreltPPw4rjt4qfl2Jjz/U7Wc0bLsp7Rw6qy3yuHPPrMg2K9bds0ChHysE4
0dznZQ6yDOJJy81VS9SHAGkso5HGvCdtbtK3LD9K1NcvpCxwh9O4RIzCfQYjRjpLe0sqVjX6Tjjj
eYxejErzw5lpBjb4lpuA7Ai06ecy94U9p28CfFuuoRyBIhALY9blnvEAonycfYGY5+pmwp216ZvH
8oYoQ6aQthoc4j7+wu92i4KG8dLOH+rAlDyEdQmKfGquyDW2JRT0deGy0iZ7GSNY2pkrOUWd5fA/
p6ASJaxI0k5pyDbALrQ3Cm0sLRqxj1rrhtYa6NxkP2Ve+lAkHGsRZzcHVyaWuzVmTdbuGrIWaomx
94zBjTGSwJ5usm7L3XFWWLjqdn/GI3qomYKzoIBfmVhX08xuccuspnTmX0xQfEfO4rM8eNax/C7v
fRyiE8rsq5DzBo8G7jqE/+OWyRezRJYh3PcsMyV/jjekyVuAl5YnKh9MAtCvtzbaASb/YWy968Xv
PmaQmEE3F5l+TXeVkv5ezn3HRrod49sEk88zMnyizJXXopci4b59yuvm3ink/SXF01jEP+V8AT3K
c+ay6BYx5wxFWz+Xx8YdZsSwOj25UXyU3S3FlQ3aQA7j0UMqQ3S8JJy3jRVdQ83dK2Z2GiLGHtTA
N71lXxsdKTYtTag5Hqly7aeKh3yKNemw/pJLJJ+aCgPa0zAz2i3nsbwPg5HcqxO7lfdM29P8CtLv
NGgPkzrGTA6ZIqFG+M1U82badr9thQEdNfvq6P5R1542UyPXuUPU+nGIaogl3yFWxschSs27oTtV
ah7fV1V6XEh2ZkmIuj0re0Wp34zYojfkvoNhPGMmvWY21xeiiYH6d/arsPCDJpy52ws48YE5yXNM
X45BaRA7806RR0aVq5S41MlWxdk++LrVbcbZi1c6/iYkWWvIwam/TCplDUBrWa6X1thLcsn3orMM
t3aOFqhA2LHRqvg1tYKfTjmdeqPCMKswtdDt4MXmBom1USFrPeUmOQfFqszLeFeDgSlrfQKfoJ3Q
N/S+GoDGrDWF4mZoXIrM+xIBVKR0AGUIpXzrfehl3e0CwVWDU3o7ChVGUV8AH0xPlLvTbTtnd3o4
kPDTzFzsFpK0uBihbmvTu9rwIcnz3HHEHcFGzkoF17By8+5p0eQsOp2OgCMSV7My8Es4GCuUDQU/
g0aAowFabRFnpQjODsO1yKJS3Qjau3Dg7POigfrzZdHkqQVSkdWgz9qqAk3kfyu50FCbuWPtqZZF
WxPVwR85UKAzWdkvDLjlwR5HIVcqXD9dopQzEV8AENvbRZ+3aMgcq+uwlDqoXhbx0yL4Wr6omr6J
kfF/a8CWh76fAqCAxv2imloeVZaMR1WPWQFDaUvpEUJNQOfz58ufJ/957I+ob3ls+XH57lvjJzdA
sAe6gD8P/nnOf/rYv201BrS0ElRq/np73wovsRgY/7zOsnutI2FFXQo7SGq/li+Bmn0nR2q0e9vj
svG088z87wfF+1XiArgzynoCzFyuIsNWUpLrczNBM2QU83pR9+CnCVoyrv6p9gkd+6GvXEiBUrtA
P1HHIz3u6q7oYfHd+s6hm1qDnAjIzluPbQAMJcId3ztmCfIDG69UrlmH5cHlS11jBzewd+A3MJQD
VbCQVVw6b8joxoebJe5h+Y7h1AHvQ9OG9vUe9dS1q/CfQPbSD/iY9QMCLv0QTOJBnzyxVWxWmG1T
fxK5uKoCFhx3oUDXOvasvpwcJQBYJC0DbDmoyY7rFjmTylIkV4Z8FdjFvqSniHNh3tlFmq5jqVMF
jvuSKbb3q582yWQcmmaq/TBxAckGWOr1CoyTndu4qeJ7UbKUv6PXoa5dNcBNilFjCgI5B1GqrQcf
tKPT0socE4BY3KN1zIMu7c80ZgKBvIB64nOSiodKlDhm2+KsuBnZBI13DtBZOvFLqIaYKTtlbQTE
QAQDsOFWA4gNPWeL8u1eBpzHENFAHdufLR4ieiyEE7saIXZiZkmTUe5MQyzc1sw8PAgvoxo/GH14
nRU6W0rZ42rXn3o3TY9DBn61r91iaxjub30yP10iHNdKrTjUnfJfXtsDEqi7Tzi3uCfGzUiznhli
tSvj7mol/bmtNJbg+XgKo4nlis3AW1uDD8fAvaNNcF90gy9IBl6RhzD6Q/8LWah4bFt6iYYZKOsq
dzZ1xC7bnBBu5uDC0rK70QLs3CXA5jKjvIy5UzNUMwOcMOLkDRFWHaG2+zwBWGC3YHFdB25L6RS+
3kSPY27bTFpS86hajbuaMti/odn3UFaSYj24sK5SnbnA9FOPaMgWwqjoE4REBkEwmT0jWQ8hGIIx
n84CpfjeSSYEfLW2rfskQYEN8tYN3+paeBuzFUfP67COCGO6ExkupmpYqVRvV4EhbprZBFRghD94
0KEpQw/Mj/VBaNRtB5JgDHfTVS6SEwg8lYFdLbdZZFZB94s9YL2iBd4uNaqjBZKmEDarkTjApzdE
7kqZdqYaHVLAWX4YNR27kWzyOL2bYXvDndTLczo7J9GB2UG0XqTlO/U4FXsJ3WO1s+682sFVh0C4
b6tPloZ74sFuJrfGXcpMrIBeQdcTGkKAEEYAVz2kdbyhnBpBpyNaEbLpWVC75gSKSGhTMZTX8VZX
xd4i89QZSixkdGZXvaXdXItsriY0L+oQ4BlTiBtqtRyt8/Bqd9GVMsKLHbi73mCwsKP6CrftPtec
Zzx98DfdgPlqfGmVYXqG9PrBwpWSip0gni9/aFEfoTLurxV4PEsCoDKzEusS3f1d4dUf2ZDstcGL
0FKS7EkJ9ex0YHbSgeTJrhkswIp3rFQ+KA19RHNyL8i2UEB5cas922czSvptE9InwZvHzbjauW1w
UgCRb+x4XKFYeGjz9F3rKwqybchpG1C00c7FKLkn5AFSmIUSTU4Ut2Yh9k3t/JhGJ7volgsfQ8AN
nds7Ik1/E8C3EXLNO+vTKS2oIuTzuIGDhg9hHhtyZVGUY17e172xxTX13FX5vZeMyWoCxEqpT7sM
QtxPydAfZgZukEUN4rqZC5VYAStxUf+HmzkA8t8Pc7zpq2jdCnM9U1u4iyBRBnSwT0WWRPf6MN0l
oxLfdXl6Hbq0YuyEEVoCNjo+oHW2nsjhBBpvi20QBVe18yg2hVm26SYb6I31MkKhDli9lC3qkx7I
qj68YlO4MpPzPQExIbasCbHqbo7b92C+h6DyXJdoXzjvYhgsEoIRl8EPh+be2rH0H2B911Ft7Tsb
zanA16ETQSYUYJlMSNKS0NzQqJ9QscDHrVfBtO/icpvTKkgC1og5vT4Md2u9Es+ma/uz7lzVgCVO
yk3MtcaHrI0+DZSdcVCep5yeQQ9tiFk8ZIh1rWV+Ci63drPdUDNXMftPBJnUJohfWXe5d4I5+EGm
FTURKoyU1umUQDxMN3TJznOr32MLeMZ+eyty/UJvCw5HdxeI/MOjQwg6+1nRoAyeCEqLTl1pbJSW
lj1RpQ3hel1Vcrd804JsMzrKNa6ai2tiDwamOmGXW3lleQ91xhT6R6QzDdbrZl+o2usQ6g8OXI2w
46M3QgDstlUDrmZa3kbxeWzrY5oA9q76vSm6gzzmeVPu41n/qY3VVcvCkx4PFx1JASAOCu1zqR9K
s/PjLH9w1OzUhOLgQMseJGs4rVegyxMm5JSpzITgrMwB6McVILgus3lcxRGki6Z5VVTjmFOPKEzz
VX40clOxMxCpC2+cypje3CfuTzNV16zYK/y24i1w7c+xdp4JfvN6xmRMyRkfRz9WbxPX0DDPG1d7
sYLow2pRSbmhH2QWHS9091rm3IUzAB8FVSWRYlqa6dRchnspuDJNDbYSPv6xwwxyGyfgOgalU3KJ
NwRVIP1CoFZ5j9MjuhCpZ0pMn4qnGZgArgREydl7VHI6FAxL3Q75JUvV46wUsz9w4KeMkS12Hlo3
fy9IGOzKq0tRJ2ubOyupUZj0M8Uk5b1lJCNHErWpm6Pk09Co0rm/NxRr19x3o34aFPghTaJW4IbT
x9GaflMT+8FUxQdW/dnERzfhNCy4XcHJd++mUiOsA7lXnu/HDMO01x6RbwZbW0sFK1tkHxQ4nMGK
WGEP+74xDYywCal3mnMF7Kaue5aSFEXzUwB7mOqIdbQpr0nchZSSDUhxEtfZFJmMyQz9yW5n34qD
Wz3WvwmBXtsdHqNGC0EmoRPNFes4Tuo+qQpGg6KTXabK79zxA1Pnh91y1y9MTkI1pcVKkp9TnXJt
3GhUuV0kjlHpnMZ2+AJwmu8K2Cithe07KCCNp1b4NiicaxivaawyPYDBvkHzBjCWZAJf7Tv4vk6E
M9uu7xQneTEm1kd1ru/y0ZSi+qLy8f9QTm+yVxRhztHWqBwnyiMV7gdbIY0ogXFj2SM1Wj3lk5+G
A4Tmx4lJkqy8pBh/QdAFLAcJOywnGFyJoh6TMcXLGSSfmha8WqES7zrQMX1hhFvqS4jvx/5W0kCN
Rj7S+CozV9WxIAql4J6OM/QEWHdnKdyx4YYpZflD6JwjQ5L/6D0Kp6lBDlYRw8qyKbdxc73XIW36
wdC/TVG07dWMplYp8TQy7q+IlZcwMzkmWf2iiOnejqOXXO0wUeMDmGakpd3QE+Nq7QYbavWkExFC
3cRRQ4zKZbyhDbJgir48j7qKb9HrIqQMRLzlXYecZDhqckb6Yc7Mr5nr2Q5VqSlnLQz97SEZ690Q
mHtTr94ETBjywl3to57pvPJvQhfBfH3dDzoduGFrW+JJpfuOwUamTFgrerxUxaDYrHKw96jw0MsR
5MWfudy79b9+F4/62mR632SU0RP6Tm6+BvQG15apBJuXWyNkFfEDxq/ovREK7rnvzepRxWiEWEQ+
xaN3NcIw5OVKyPhyE31BnzOQ/tJ+M7E5ZvLyR2TIvhG/zPNVbjesJzAI0fLkgNfoIxdMlJYyErJX
yC5f57Rfx+kzEsOG5LSK2plXpFuNG1IV2T44o62hgKKR38vf8a8C3eRx5hjIh5fHmaRqxIE3CQUL
9WPYN6WyMoxo+b+ivcuqAjnOrpFSUwXOC38vn1JpzlZ+Ly9Hj+0nhXffiBa9H3HhR928MA6tNSp2
olO/5IsXMlG9YgtJPDzASqU2B/WXv9CSo8ePIvco4RRcOLsKe5l8hnw9uK2HqIRByGtYbZ0RLBfc
DGRd8sWrpt9U8g3QuCbd/Y5e8lgXvtyc3C/5sop8OwDGlvfONmprF7Lakn8dueqloZOtYVSRv26G
YC0Pj3x78hD+86167JU+MpujblbPLCbgEMIGRQhkEvsgtjVJ1NiJVi0dsMnJffm9fE5Jv1+1P1SW
LWZJyhJPbdPvp8ehulPJpA3YHHyFlQujV6OORYUCZs1WPhTy67J1SZ/gfXaxP/esUEDrmVr2KTdF
YjOBEuwNRfepaT6GsiA9jTOK53jlOZsv8hlyn4ryd3T+506FPCh3OCytO/lSvMT9QAxAweI5abXl
5eTmbKjKbMbAdMIS5dGbYb2DaeuTjV2UJ9JLVFCN2BiL66hTWGxguXcGXb0ikVTepvaFTqcjNOIv
h8m2wVWFaljD9GATiRKqCrf76bo08Ksu+eJ2+6zgLaHqV2/nKH8OE907qrm67+mY64NOOzhROZeo
Rav/i7Iz220c287wqwS55wnJzRFIcqFZljyV5Uk3hKtsc55nPn2+vasTpPsAjQTIQbomW5bIzbX+
seBS9KLuNgmkRTWxvqlFxRsKm72UerwjfGFF4EF9sBsDeUhyrsOPBECPh435yLbwMx+mHMLdvVcy
CKvmQh1ywgZYipBtU9NUXywCsaEh3HbTtBQjx1ZbHIvlEJl5dBRh8YTp7RIsOADNjvpZZhzghuym
LYdH+b/cr81tJWViUgpGWtuDmbTLbtgZbguDxUME42T0rQdDuYtpqfJpDWjs+bULsLp0NhA1QZ7p
AYfP1hbIDUTjPosleRcFyV9O3awzFgbqPSAKr7PdYf9nHlpsQHbHhG0SNGigv2WN04/uREbdLB9Y
TWLIEwXQ2KmYPb1Qvyi427NA07WSxA5t0+T5WZN8pSEZGAA7skSo9jFjcZg1Kz74DbXtYKxc3oDC
c07DYo9JKsnK2zBjsHUkZaZ3KCjaIv1lNXG7LUO2R3Pk9RdfpVdC1orsHf3ElmAGJibI/ePYGAc9
h0AyY2wnerCtu+q1qIziPFppsgkqktGEtVsMiJbO62mJ6PWnKgPThky7BiV5VUtNt7MkKcowiA+E
YHsQJQytzM6HgkhhMrYAuk10fasuEPsl6GBiMx7DPqDKPM574ZTFziRUTa8yLOXUHzc+YMQ8xmI9
SjKTasqzgvCzY47j4rfyqkQqttKrEf3fsCMeA6Q0AMs2JA09GujesvIpDBhS1YXuuWhw+8LZNoZv
b60p6Hc5m8zsDvG+aCH9irwiMU/yzr285CvNpUySCLKdXZ+d2RbHWeNT7cmiGEl8hw/xDgXJtLcu
0xK0ik0VDH5M7WUJpl+xtxjb2CdjXMp86gn9hZNq8ZYSNZwOFn4BnfnaJlUDOQMiEkos7j5ZBeVe
6aJj5GZF5iblYEVxmyzxuGlD75THXBej7rxkk9esqxHgtM/s3eAztyzxfVCW8z6e+ZdkeKxtUmhX
KMIuQiozRs7oJN51E94bqWTYF3Z9yQug5mh0tZU5BzfCwrw4Dkfs2OkmfrWDEhcW6IYzNcuOqqZi
P06/mDhLmqRnc4+m4dRhCAom8003ICeiMUOMDLtCjXG668eCFHJk/gGaIpQ3uB4IPu6D+qFvo7Ph
JN9eduv7jEZ11uAb1UCd5b1A7gOEXj49o3WheczhDDAIDTSJ790Yenf26ejFuLCdItRbeYFFR0r6
ftOpklBUKqm85PUw5K3bJb46mAIM5n03QyLSjYxHOOYo4eJSAraJ/IiuBMkeWw4RTFBQp4SG496j
phW6SJEGTQYvx/hxpb0O8leqGuSvaAIn5Mf+QUf0HrIH4oYbuMel3/XixU5Y4Aptr0M50oZ8Hpx6
y+NgpydEBDHUpbvAhREo+2JFSHgaPEw6Zv6G0jEKBkAPBFOZ/CZj4IGtGq9ZVV7JVn9KSVVhFWWW
kbz7CFm20IdOf8e8zx0us4xIySDHvAd/poQ5y8A5zDc9UQ9Ag7iV3IZUEMmPx6V0b0NyL7sHKJLc
c6cQ/E0M3qlO0itWtwdRcS0UfvSujUTlt5DaZp8Qs4jlCFB3G3W9vqHzjnWZOo9z27GB6tNrFLbv
kYSB7AElTxzZlKVLjQwilIuxgBEV/ITNRDApEe8p1XYhj+wQYaUfxp8IxASkqiFboP29FjrcCD2a
CKcZD2OPyRZTkX/ONW9HrP7ZSjFWQH0DHXKBOAM/RCw/JCugcsJALV/WZbv1SvFUtX59A8m2ict+
IqkYpUdJAOTRd6x7UdpXnFS/cKH81BM4ZJoUCOrVu3U88BH4FvtFuDZc9zfNWOfRTRSQcRP1w7hB
09NRk0B39eBJnZakmfqG7cHqvZ0LJ5VDzpEv9ZJO/j6xeecaF07b7b6LxLv8Fk+N7UdRfWvjY1we
iQA8pZnUxUrKL4ud28U08DJzmbdS6ZlG7qaLDXCTakBQ0zaIRihqkYydI0n2aZG36Bx/S1LQ8aqX
1hyfUsMHrGHfGGauXoBgitor55Hr5kfRaCud5Kyd4s56VCJV6b814/I2YiJYlwncZ03R2sY2yJAf
smT/94JmIcPPfoutj5//8a9wobrhGA6LieDJI9Cd/1kV3JjcaGhguwMxTvLDVqQozC9J4gVlu/bT
gjj0kLfAiBY9UiStrpV2gcIGDKYarLuUR+kdB9/Eg11qlWpCojZlUz5oUsnohoxFgS+TlvkVEdvy
cs+uvCe07IQOXWqdc4tpST5NbpKsZ3+j/gxACxivpomHBfTHEvK+/f0Pbv+znPz3jy1c2+Bn9/+S
CoeMixgsiiUOrGmHjINjWoxbn1xLEtp1prXmNq2+y3nyNlio7VXtGYJgMqm5KBNuCDY5VAGMKyX6
u1nKfCKUACQTJN8MIR91Kwewxf/p1QOCE4+4WN499RQFYFunCAoIlhJHM8qfhibgRkCCHGjxtxyb
InmdEpXEmSD4PH5r7aXAoSiAgoJ6fmDKeh8bTmx5wlGjxkoUDUeadOJDGp2qrzpe7huN7uW/f9PE
X+tb5dXCD2oKx7N9yN2/vGme66XuoIn2oMUCAVwVXBY4SleORIrLnZqnzoQWU2JKJY+AdSG9EThO
PlpYWM5u6TucQdrzUGh3YW3ulDhGyZqWhcPDdWai6+LslHYt75zDRRPp0SMw6ftvNZslngdS1XcL
K5IUN4RjfFjS5rEbJh6q0ZFYvjAClJZ34N//+O4/XzPC5tDAheGhZPwnCwL5G6npx2F70PXW3MX0
PwceWVcRj4kcZyLCjBjlNmeFbiZggp7s+OBa1gQfZYw7bJ9INXkwB/d2tZxF7W45/A5YOjHUDse2
QmKpBoapnh8nlAalfKiEVn6dPd6ZwvcvRZbzDQ3gFjQQnD/aKchHOCJ/+S0dspMIyRxrRVZhg6eO
fDu65I0QzYZcakLhQRORqxeHZJmVDikZLZkzWh0djy43Rz7biOL293Ysc1L5ubyQPiYjgwYSwEcx
Kzhljqg/06seoD0KZwpdyUZzWwc/AE9X6Crq4+2UbHN5VRATR/gwjqXeOtYosTZ//4ngKf3nA4za
MUwrQvd8Yif1v9hC7F4TFeW1zSEpaegaGFb3nZdMG9NCs1OMd87iiBXGRh6ldX/jODW9H0P0zTO5
6hE2m134PEtNXSV1VkVdnCI/v/Xs0CFem3+kxcVrY7L8F/BXvw+l1jhaTr9qB4pkNcP80Mfl043D
K9qzHeE0F9PPvr2UgyPXngA+eKA2JhwKqrK0cXTsn+5tYvXXJSedeyY7A7vQey11nBatjVttIOAk
mjPKCLXnoItwg1b9eO+707ZbuhNpEPouJSvFk/kQhTHaJxu5a5qK/NBAk+CV7s9DThuhPzT8TkHE
xmhuYjymLVjdgTgPargYEAKGGIpue7Szm2oEbqSVcMvRhnmjvEoNvls7gJ0ceFIZpuRsokOBbotP
eeI31NwqTY/TZN+ZH+46j7PJtpgClZJK/bnJICca7VEfwm/i8MmHFavCbD/VQBnmFW5HGMym6MOV
8llI4Vbj2pclaM5yLw6r+M1NmqNfBs+clFe5mrJFC/LtwIairHujxuAtIBUwtXskvUOAdcRv9sCQ
Z+qGQfI1ZoRF5nwu5bsUBjHxry0tYkyz029rmB7rPD9henZYEtHQx4IpfPE/5yKkqi47KKVqF31Q
NvpTM+XXitghMGG6BZYIO88n1k1tOxDkIgtXaZzrS8ox2ETjujg3jntJNRS8UtUlJ842a00pBsnW
iMrPXhYdPfqtiAFV+rZe7h3FwE1H9gB7ZFMfYjSkHiACoTdAPZz1VgTtlNICZRGDvTbbfNnBPaG9
t6pLT1ffUrfD2pOrMJPslvpYfdf24tELyrdAnkLuwjfXu/olrsnWlzd41FTRxi6mxyghQ6ytQgww
tflQJVNwUzbs+C3AQwijF3vNqxeOD7RxcNiw96zsMdnb7ORUCjDK5Yx/Bs0ZW8PVf0x1+aOKy4dZ
+iY6qOSO9dhvefjrQUY6phVcCPOj4NCg6EbU/u+1u9MATgZDpl4w3htS/lhq/MNkOlJJfO7DD5B+
TVOXbRSdDKPh6QFnlAnvVDko/BMKOk4Nb7K1VIgkiuKN3q8tLRIjCiGIa5jx5z4t8fojT7O1cj2O
afyQmONxnr3xUJqU6Xpu7hA8OgQ7DGlAFn36oywGnie6b++tJXrA/ZsctdSh/zPQIQC98Uxs9k87
nc0nIj1TkQ5nLcILtmBi6dxnL6LSkAVcxxgA4hSj96RGY9O4VQe8VQDIdrG1K6LWXI+mGLZs6CSd
YKzoe0LXOs2G/u/zTelPEiXt2FQtiLuuovEPkWZxcCnUUeqkDlvPHK8SPontpNr/SFsUlBvvUo0c
siV2Ns2kC9pfl1sT1HwfEUMRiaI45t1s3iz+chsVNLVggXnQeoOIa6ta1vmS7hdr0RF0vVVzTaGf
TenOaLffk2z4sTUwhlImayFJ+yNeS/0XtKGRygwPU3+kIcPcIV87VDoBP5EjLo5fLjd+9zLSxwK+
hBRlnGvaQdR/EvOa9bQN0Bs2oVestZNJJBCSh+lQk515iqmQuWmWb/WLVv6O+i8cdZCgjYXMtpiT
Lc9xGwGgd7sgXj9YluufAtJ9914hyCX30zPu5mglFrztRk5GPpTKicTT257951COy13ousmBrjTy
3rMeuTmp4KeMHu91OcR0cpS2fYoG8wERnb1Xr1K9CuG2/Bii/S4DNCwBOf+IH2IoFY9864A1dF2O
wibxY9ibZGkdnSyD36nTcxYk/tqO+XY6DXWFrlPanQGcG5CHW0F8xqlFIXjy8pe6R15n2uExdRvn
VMkhJDBK9HRTS9BPHz9aYdcdRtvbE88Cu8HcCdEyvfiJvlvieTOZ5qcYqadJepPYobprTlNk/KoR
p+/yqexPUTX1KxQy4a505m06DcbRtQrIHFDC02hStpWE0IacxU9B6L2k8RBjstORswSYjnJn3Rfs
kEIkp3F+tLuZmBBul8g3HkyN1QLEBP2g1iaH6SksyE/z4puFF9AvxDTmSWDsETkN+9bIbsJ+7vZ6
TvsxxrKlvbE1l8jOQJCAAImyTmbjoUDhdIPAPqECgu7TNc4FMELZPsdamGIyufE4qXnwJO5GfY0Q
KS9+dTGtTZe+iCyOyPyTPKn0qLCMkS3GaEbO/41SAKctTpSy7FBmacQ1tSGwuhsdlIWLMB4Q4HT4
Dh30OgjWzurUIt933CCv/qRd+dnKl2c1XeTDTD4RaRSjCZ0Xdu0bISHpzoPuQ8mdXb2ZY2qhcEaX
fga7BGhPrA6UZ6uk0dk0xXSmLTC05W5s0p8zyVNKnl2YmSw1Qnc7AeKXJqa10dHu0Eft1KtUgmkJ
ES1B/jBFVLpUN0Zk3BlWjciEeX3pfeiv9qLmpGbm8TGG+Z6Us4h51ic3lcAVKXY2ALzXdrE8ysen
0pBjfkHV33D281MQBpb8WALQ37xNr6OUBuvIzhnTm8tC8bjUw0r1uSNQoGNsgkqcNi2WgBgTZFDK
BgBQ8zGcNzz1GaUdvlI1Is2h/aYNmC47TIgihYeraFeus5sEXHFFZxh0L9LntEZ0pvU1qxW/o0wy
S1jpq6vS9g8Rm7sbUwkKRpCn497ox8tC+euRTB9yZER022RjuaP2THm2lEB4arARNDq76IDOfuvW
OMsQUn6LKkRT0oJz5oL9tp4WCoad/MbocL4mpfSg+uZh0uq7Rvcvob3AVZoPbLd4Q5zxYqPczbP4
e6kz7lUoqF67pBOIg+PgHWjm6+ChUOn0emvO9UNNdkwxOxhN7INaoF2pNu5b9x61xP2Yt2I3tKi4
Orc5ZgpNk35AXzs2QfOgy9ShPKSKvqMvsC9vWr/aLJl4yiSgWUl3DXH6/kqv/dMY9Qwt4myb6KbY
9IcW5wv/Px7BKmeXxCuI0HWi1+muDkDRzOmGqKMUQgZLRhh8DdHIXCyvCCIpwSIZIymLqu4YoseV
AlumgP3EHbJX1+/2Sdy8YU07hvAr+IrTcaMnI04iXnRLnS9yFWtieipC5iIHw4AgIgGLbn5tNW3X
Ztqr+gahHSDo4Xwg2bxbJXZ7kaYdi/OB05ZQDWZPhR8EFpNITRuynM/bunlKoa4xyTD75oA2ScJa
HxEQETdatfZG90c2C2ouOzpLUEEHDUrntvEvehjfDBX8rUPr48rXK4wzyZ1tOnQp8dL03r6Mdhat
w+lVN9BDmy5vRzfy8YR2TEbUzF80QJ/X+ux+Am6h5x+lCSwv5SfkfHmDX24HJ/bPnbSixtKKFOi0
02oWPJ1aETW+hO9Gt94QfmrhbYnnHLT6WRfBd6UtKbrJdF9i39lM9JkzpS0PY8FrDeaE+PTIJQJ0
KO8z+FZOH6wuU7aNtfCnUfAeyimVB/bWmd3rMtZXkor8dz3Pvw0Ts4C8bzsjenQIiRy66isN0qMh
AZAc5Bdfr35M5+ZzADmlixPHNPNvRePtJqEbiJfooxwq2D7ypQxuyLc/5sJELuZYOovGYdS4dfzA
sjeaRk/yIDA39rW1tyPUumJKvhUi4qF0CLWgXbsAgRsL0l39thbRjDsYT17qfXgT9aSxtZXzUjT0
W32gFAytFe+AtA6V4bWwLRySPbVb7XJK5cL++ywL+aDHMrn6U/rhhdFXEREj23sVTuq+2ARuUOwm
YzdHbPKIxDkOqSTBrVVOgqLATuyrsmfBkZ67VkPSONQyBN9jCOTFs5LYM+s1Sn++SRqta/Qzczmz
Kkh/fSI+4nTGMCgdHmo/qiKe2qTYYJ6he8Yd/IsyTikHhiEvqnrWngsTaRJ2agXAKdzalFMzEX9E
Coy4bwhUQFdKgPzI4JdLnNkai3QtuFFTgMhDPxnY7NPoNwGg/Dm093AhoP4y3AEprdw6LNNbx+1u
1I+NYzP3MtkPJOHgfX6kC5aasH1emvT5oj05xq0hS5E8WJw4I3AxKni0PPcWjUqDfaLl8WhYpr0W
rZvtEsdhH0P4j0lXuxsW50dX0TdgS1eZ1g2g3uLXLE/ZlB107JpgpTUIz9nX8JM51CkBZViyPRBJ
qx477tYSG2J6+SEl76LHM08iMp+w006Z0a6NgkU/J7mV4F5egpVw4o5B/W7RS0pCrQ8Ra923U8HT
lRMpyVkWawvXvgtAq7cMBykJ93UwPxizgQAD10W/+MVRVLpLJBtGIswaN8ogOhKWa/esRt0Gq6dW
3CuCUy25JhFFlXDPvZbCs4O+N3n5LjqiG8kebkduVOW6DVz4Srue6Bv82fvTxdfaadNZGNTiqbCO
iT7iU3c+S2wQuy53z1WBgHamU2BXzbo4lsFPq4zAHnQTpy+tdTKmY+61+da0XmhV1snfGzCWSMTH
Di08f61XnMGmb1wf78HEEdrM43eZaug/XQoCyCFYUxGQxKiEPKamUloMlWdZOU+ipT5yol18q35X
lNs886zzuvl98Y1zQrvDkC+0ZnhMHITASZVCsan95F053nCK8lyN+p90+d5P6LbH0r109fRiZcXW
TZ3LGBDzT02GJ/fXHqgC1RieLZnrEFCOt82ly0vSzbRRnOX5r2hcTSevYdRCerHKFMiHAC/bqVc4
DvzfT76kah7aHvYYNnMnHYjq7krFvLPq9uQVJtKl9NkK+VHKpKYyAw1d0K0yOd5RTGwSiMqNmEtG
RpEakijqh5+uY5Qg4Hq9z+aXzGJ377i4RPIQ2/pn0XNfkoW1Gxw+Ej8n7UAix56L1lWny009kr00
/EkrB1Jl3uXflLTRjCskUY70RPWLdg40+0kxveozRGoBV58AOjeQ+U3VHHsXbqJ1LxBNPFnkjFTq
nEy9h10O/fVxmki2lGS8pmtfgzW8dcH4CBwG4UA75yY6xA63RwWAoa4GrSFRUt0XCkPQIFigfPiC
4JP7WXd/yJkZ0Wa6UcyFIrA6+4OKgSflJaIlOlxpiBrtJaFQ2AtngMTlJZJBbl4Q7QrmYbBHXqsF
aEh3G1Fls9RRpEBQtezC0yPyEBWI2TEVKFB1Wohv5YKsenZnOUv3gjwF122PWlM8+J7JPcLBa2Qc
vi0zUxxqKB5QezMITQchn3gekk+s3NmDnMdEOW1yomukX5BsCIl9yUnLYPRU73ISWa8jc6c3Afgo
i5fx7C50m4WpDi/ZajzF0lXItGMEPY2s4bfk+siWeiCWhGyzZK++FuXly05lQlJ1eGHx/y40LNGT
5t54fPJrZSzO5TnOqQ9st89aKrckBkRg7IPCm6fQQHAKJyFZF/RndO0x7cHgVrsE72E9dstOUphI
zeC8PD6WvHnA3vzWstwutf+M9YEDASwDRb15m2bRm7qHasMYd/RgY1hxy21YEldKsBYC4OwqLXHO
VHL5e+GDMtLSX/jbzetqnxkgBS4mf4+3hDFD3pnekF0BjvSFPVidFD2EtjFP25RBaUpM+Wa8KIpj
yQklqJynOXruv+y5dFaTxbOHkMlkLq8FKzW9e5yMLSRvXWTfwi2ucT4+xP6M3TI0FP9tubtaoD1W
/knN46FqVjw587Y4zzJMIHfTYldNews/QGmxN8iLdY6Z7TuJTsmxBY4s3pAmvVOuQjnPERmIfTTH
/iodiEo2Yot8l1kJkHENqY18CremdhAuRTG4grZFTBkpSCc3OTcWtM+NPVmPZghfpmvzuLMwO4+V
dRBh+a0EA0js4UwLooRF2G2uTaPRMs+iFi89A0roXPHCHORbxkn3pvvzTq4zsfTWEoP3ELlMx5L8
lqdeUvVb1P4Fy1EoVuOUfUoMcuyZIZWDm+fHS0iWDkkOXNdeijWYBhE1RldAvz0+0SWwjyOhqGv1
I0TDBOxNfUBdUm9uR0+KwaB5k1XTCy4q14JgXo9nJOrfLjyUZAKkld6vU9u8+jPrUsZ9FdPoiu5m
+TFpEGc16UX8OdkCrCGViV81bDUHMTCeFmLnOMgzMnGN+secOTUbL8tfz8fiV/hje6JrNYzEXBZq
WMEJ9VAUtAJ60bd8R+V3i0TDRiYdHa2p/8akc8vcwJ5VK9tOzwUI8mIX2U7B/DqLKaXJTf7ZZ/Gt
nJyWlBGN2XaXJTGu4oJrB1rlRTeAYQI8orkxjitzea17DLguQIcjBwnbtAzyO5aTOjNa6UtPEgRN
Kf5JSmXFKWimHbD4lpfLoicTq3+PMazkvcvqTNdtQFXzunGASctpmddMGymWCrbdMN/I5AtgIugd
6XDIm+5Lh/Cgr9tfmwM68Pwb6SjgLp23veGDp7CBWdJwa3fDBi1ZggeE7FqjGn45SUJcf35VZyJV
9Hy7PtkpPsTRcf1nLpQSI5gaM/XIQ8pv//JKLBB9fk6sKFp7XhHcwGmux1pzNhIDV5EFXmzv2KPu
VFSBIU3x9DJABtuYpXJmSHX/RMLFwAHMu8qzXGybJTzL2cty4UOrcLmbRjp627hBxec+z3VbIeN+
VmCCwjHIBA5RAplPKhyjyWbUtilt4tIPNKQco54fsUML9ybKykcRceUsPGwINgx37WWxeHSnKc6s
3Ouxa3zPFgFIqYb1tLbtpwgGnJLg5TB1XANFwYOd6ERjV6aHXsa85G55q/XUf0FTfnjjl3KpB3WK
vIQ47qUHq/FYUu0qPkc4dT1v4FGw4OvySTFfS2FAx0YEDF+ts4GbqAyAISPOIRHUPK7jDlKBzOoe
Hq3YSPZdJ1Y1Hhh3p7F6IQlyK5GVvASPMapDzWbk+oj+EA9/qwW6W9onQd0XtV7W2uTzSdMs3quM
pQC6RIO1HSnqnUYis8FVV+3IgkFc6ldalUeSTxkBHYqcXSn1lUA96rL3Oc4/TNLSURIRvzAuOmcd
ki3TRZyhYdKJ661VIeQaM+cUB/qMpM56zKXig5Kpu7oxF/ia+M7y0GA1Czq4XIqnKjrLCpu7EnB2
O/BoCekhIlId9K0GJd3oVAkpyUXneGyednh2GFLWtc95HCxfLoMt2hxcL4VbFCR0MSfpS/6WE3u+
shtSgBqXrzcl9oY7FGFX6myVeChy0NLNIetpG3AoWVn2NtlU8cJptcbwkXTtuo95yW5zFSaErI0k
dy2f5JITU8k7sQMBUtt8Uc3SvjVL3yoAhY+6Zip5VeEqcVrf0onwJJ+bNRp0gPv+REIVNnK5wiew
Q67Bbd6G2a+yf1VHqDrPiuQaOywFokJLab1mfrwPYvABZ5jq1dQ0ty7c6441/6pF9tbIq8eo/hq8
/qOq4dW9hM8sMxnZYlR168nFgCnSc2tJcRIrlIoKYRivVqT5gb9e5XZHkvzBi4lHRagjCgeQJ9zX
y9kcIhkPQMy/i355Z1X+SaP/LjfSnyqUI9c44XIJTeMhWDVS9BEG3sXvmMDIvz5qHse5RL8odfhW
mo5xiW5GL35DcQi4N60UzFlB9azxE+79wY0PKhhKKb1GOs9CngNKOCDJv9RBROuF6ReSJyajoA9W
Vp1+qWAh2+GJ4peCOjhBr7f1lbTZswwwko9NvaS12S+bT69sbxFRfiq6DrXffm6r18VjDiJ1pyLb
ReY2gHJKzdDQobZsYXYjefM1XXnBonlUBLDhwtgB0CCx9B/IArwPkPttMWVw1IZo3rvgSa5P08R4
L5uwoSQB84jTJ8GK6TCXEr/eym+d1DfXS6F9KXCYPHLsxJQHm0S9wJAgZLX53I0WJXzRUDPKcoCC
KEQnAz+HqajfDYjf1uoihRgd1vbgUP5tkB+aOD/6CPWsfPe5uNH1QEDmXXUGJjxLrRLuhYOa/dTu
Vmp3BHpvFzrfuEqIm8b3if+rQfiIMFsQ0IREN95PdL91ifNqmBzJqE1/RlJSGxnN1m9NKFLmENF4
Pzx2Wip8qteO7P8N9M7ad8iapjkFVgTGXW5pk4xEwu9nkQf/LjHfgX6+LSDWspPwetleWgvNtVpv
Opk0pmjUvjc/basoNr39mdkTjkIZJyE3G4mOxjwBi5Y8BjHR2yi3z4w/dqV9VkpBLKQhyeDdz71+
G5ULUgHBfmbZ9Q1pnRyjhfshb4gkR5pm4quRU7QSwKUtkxYB4e/1PT0xfNDyB43kBND199rBafJi
G0weKSFG+6jyu9KFx3Xs7dDNe2yAJtl90K1bB2l4W4qIeznQdsWMcdqEslpXPcZN07lIdHwp3c9C
az5kopXcGSE+nvG0HGqigWWmSBnb5wXQAxCZmXGyYE/9J2JL33AR4sPkJOe441x5oK73orIPM/ny
fe086Zq+rVM8xK1MoyNJJN8H9DCUBHvr1YdCWYyJkyOiBKrVm+cSnB/jaYwMMBaEBiNVX9KKlzz8
8KSYpywDAYGCCIZVS2TFS6YrVl1JKOXiqe5cQu6ZpdjBFPYERnEjmF4yK/8lJH4q32WvWm7zyrtx
K+i6xfmVjzU2GSS6ev49y8wj1/o04+lRfjzCdtJdBL3JcQ8Z4HAd8mlogExwNrXLfMhnatU/sPDx
QIfGk39sMqJNuDRWtZys5NusJmIJp6v9enK56VVakfzbM+lwqMUZmdUG2BGvgPM4Pc3yoJBPcDxH
aUfyXj8liCSqhFA2Tfo2QbaFtrVz9mG2hiu+5HeinVE9NA4DNzk1vBOLhMQ9Cd+TdXlPcjoHPZ/Z
0qO4bmrvh3qSDKh8iDvSGeXh95OKSYRL9N0hsDBfcio3QjLbOKL627To3+VZo579drDcCYRHW3Si
1ryTUWw9cpyVGcbfATkYK1uPT0ZFtmFcVG9d+TQL+6ISpOTQ64jlmhX+CQeejB8U8WoJw9fuTm+j
90oTn9WjtUutkhqjig9UThXqYaN5uEHneYck0gvkqCoJBfOuJSxhZQ3DMSnGIzapeyT6L+3oTyvc
9Zdi/BHlMMlYIi61aQqIxISjK72q+VYrLG2dB6u4tZ/Lph5/o3GGARhg2zgbzVD8VkH+25/iUVvV
IvurrOYG73T3l1/+J9IP/u/f5b/5n7/z53/xn7fxr6Zsy+/ub//W/qu8+8i/2r/+pT99Zb77H69u
89F9/OkXW5VF/Nh/NfOPr5YKkf9uv5V/8//6h//y9X9JNDagF/420fhYjh//O834j3/wR5qxr//D
sF3XsDwLFeX/JBn7zj8cy0RVCrVBVq5jI9n6I8rYEv+wdZhQ1xIe2l7PImH4j9pfS/8H8i2fNmCE
shaBxv+/2l+yJP6sbNWp+7Ut4ZDV6+vIW4X4s7J1zjsAZDf2bmqRvpKBseoaJqYW+r6vsVZjVX7x
zDk+e1p7buOlhfS2mStm84PNFx1WPWf7oMLekSzDufKuUT2PRwIn2jR+jnHw9lX2TftZfMCD/Tm5
1469nQofd93Pg3Zw09gk223ZUlAmTpXenONh1u/68Tlo9PSYw4Mg088uJsq2R6z3Z+DdGx5adMWH
cbx2Cm0kSSPwb0gNeAL1RZ7euQKyA9FA453DBnSkGaajXaVYIHsi9+yAsqCwwepcuoQKG25MBwY2
nixzXtGm6velmdONJLJtRdDRne0am8Qh+TOoLPFYF86X62QEfkTDV2x3mM0aioP8bjpaXvsMv4mv
OWv7FUGIkQyF1U6WNR/6sXvHJ8L80NO0NJrR2h6DfVAY03OqcegJC7i5z39SzHyihuMAxI2yMSBL
zei7oyeyeu1SqAL3S7gSyYnwpwO5YcxKjBzu0asrimc0ybRU9+MCtGIlbABTjKIW5QYTzKmp3GXj
jaa54sZfTk0qWF+PM5UtE0f4fqK8NXJpAY6jrZ9W+Byi+SeaUvPMoqdvXVZNuKXizhp6Yy8LhKem
uFpN+8zGwnoYWHvSbomDD+zPusj7NQ12LY23CSYXc0aRPriAn2PqHMv0oWtpKOkdMW6N5UePiRlX
1DYhV0XqfpN9FrsnEW1NsuDW/jRiy6UZikQx61uI4iSCsTvx5D8TEeCfsezvnBd6G8P94k+3Gcgg
sobopzXWw6Yx9RtrSM2bLrTvLLvMd4UdT4e4/MJXgfQi1NMdpkvsD0n/XrgjcqtlJgaBcdwoQHdM
0ziNtAjQq0o2fyLoIiaBCC8DT6tdDMsxDAwhpZ1sXcsc2QaCT8OJx4NgElqnIQgZ/THxpjPiDlej
+2gXQ0iqSc3uGtrYv53hWpC5f6CY4jZFeHcKAoJZy7E75lp5tN3QPy2mg0p+Re1uQKHQPaKz8NFJ
DmLwN0bUUFXHBbavDWtjV96brYnlJDUJg2YGx9ysHhHaCpkYM5wT49tqpuw20vpgS0iwvm60gHQ5
ZDMEAlMjZowFwIs+bZJGP+W4oo/4HAsigOLX3iGswUphoCIkX2e9/KVNbcMekr+HFMesXC9b0G2J
CMp8bfqufYer5ww7nGzCuA646uZ3QVHvPuvIx9BsDSrecrm1MduSA5lE+jH3dLIgKfrKrILojRxg
FPz+UPgOzAtzmT3DxVle5+4Msgn8FE9rN7ew/LJ7wc1+Fuy8e7L2Qij4LNz7SfrWMSkE7nAXTnb/
X+Sd15KkyLZt/+U+X7bhSOfhvoSWmZGRlaVesJJo5Wi+/gxokdXZfXp/wLUywyBEFkEQ4L7WnGOu
x89RGnk7LGfYpeVdcdvekgOBd6riLoz+GGIOvmCfsybOP1OIiA59HAyrMDM3GS7FrV4wZjWmnwRt
UQ7MzkHUbek20WSy9R/SCY4OAjwYPKW/8cfqMMTZN/YbNEriHsuC0nte1WqLogqgQVGcJ3tC3UQw
doHRaN9EnwbHpJJWa9s6m3Xwk9wOOl5pLtorZ2xocKUFOLJm9rnV5J3fVWExLEBbsLGdIXnQ7kE1
F2NzKCFl+mjVfYeS3vnWhSFKABGTT+5U+Q7xp70ak9Y4Em5IIHsKEAv4Npi5buvNJESrDwhuB6ec
gfVGGiMPsfXoeIoWcyIwhRUBCmU/ibeAgHZeNfkgKD6Wk0p23KhIX44BczA3Y8I5XWqDClKKBXSr
jd/RCQNAY/rOKCvYZRbt3NFRn52B88ca+JQIAOnrTO6H7AdOhnSf5Go6qiaDBIm+LirGixeZiEKi
/FsxeBeqd8lDQptu1YhG25AlE1LTJ+CCXS66PlhZqvAQrBjuXEUtd632A6EJjOuBZNVi0El0738k
LhFt4+DR/iXE8T33XLxn0W1SXrShUaw28The4jjkmpRnXy1He9F0/yz6eoMwgUCTgPk1Yc8faD5u
wZMDHojh/CuBJsozzmFaB89e1t2rLrd302AqiEN2su3ayiT1jrI93ZHn0Z91NODRNm5NAl9Cuev9
aEqKhuhA1jVG+U0/gpuDczTu/drKHnS3ITzMKPEH1sBdAxcMe2FNNz9RzdZrUVb5NaePTR97it3x
lois4GRX/DbiCcYHsyg/cD2C7CNYnwq2wFDatIMhBCMWwHpn4ZrYI0c6IA6Fq9YetZF5GrPqaYNq
FmZCSMPWq+PmBByVSZrNcNopsfM6mUE+d0txq+eeIAd4VMgt5Az61brqRddp/cqgDhG2UKQhqoZ6
q07MmWPg+WgmjpuaBHLhrkgfsK9z8fWbXe+oa9RCZnAC62wqwotRH1ycmp+JPRTxI6iqvQMhZyqB
yxtavQExkpxhWQdbIzoAvaMopjViO3jA57iz45Tp871VDjSBSjLvpKChFPcOd+SpWTtF+BTpgJxq
iN2JVlVnt8kOHv7d1RDhbJbYohBEMdlLtYiCv+DMjcvmCAlmk0ZkeA9IVegj9WhMDXltS8s4KIA1
pXYITRMnZxS8I8tlbhOD9HZ8WEF9OECpa1ElQi0m01tcbL/KEajH9pV6ocVXv6tKbZgLElitOvuI
MtfeOr3q5r3MHuuIYYCXoAep9qRfas8yCoOj3lCc0Ai6wl85pZe2HvcjEYzo10cdsyeRaEVP3tuS
0CnTNG6fm4kTICiNQ0BaHZEEKXyGIBht7LU4HP0QhZ2ySoQeSn43mlHDv30MILGflkeXNaseq5OL
WAUhXr5N6+55oFN9gmiDL75wISNC9zuVBrQHO4yTNZE6pPKV5ucYQcwqzruBeZ65UlzEDnqjH2y9
HU/LYkpbsUWZ/iWZzRrkOH/TJr/iGjanhyK84dsGoU2ZhITAzJ7ag4+JwhlEubHCAHdV5IFXaJMc
2oQs91hmmCWhWWDambjcBxIbS4qWNGs90MataJqvRDzZtCsLpljzTgLJUPwc6R6jnbRO9FfC9dAl
+sqsX1Tm7Pyg1k+k5b74SZPQWiQ6WdoS+aBXX2JgcvtlKyjlxSDUbhebnIhLDumyZigyRJe110Vm
MeQqwRi0c9Losqj/XBsNUztGwSzln8PCSDAuvLvp6zEKX8RGHdcTfLMCDWISr/PYCeBNot1oGL/u
hFXelt3tXVPuQ4Jtl3BYSjK/58KafRNTB/1z2wlCdxv4zocFA0ikUI6yK0jzgz//7EmP6FaKuQz3
VsVEVuVqX8/AQqtTPLas1haHN5lFccv5posPohPVUc6wvw6FzLheVlO7TnCDgR5+DQOVdhtQCliW
Cy9QIHmfHNI30bN+CirCvzk/iYWc114XC/FxYT9aiCAcA83kNPW48V3SGs0Om689L5ZNNSY/9LKu
yCD546GkhGoA8odxVk6y43IsECNyWJZjVRs24r/I3xnvctWQk2Yr6+RPyKrlhB+Qwnh4Xhb1vFbL
n9BREVf0BehF3QIeGjBHKfIKZXoHBIrBzsGnaXB6XXiKFE09dbHdetMLqHDtVFL4plUwn3MRv89K
o0yikRi6LGTnqq3u1D9Sfer1NZo0kidr90DfS518Tf99IV/XsHCih5oMaztozacGiM1pWcxtALGV
YIQYOHLta8noxWw5rTABTuQUt4S2qIAqJ00uSDTq7rn9uFue7OYfu1nRM0GTAhglmGqEFClyQ73I
GJDPVw9nvkSo+X9b1sQ4Z5ov210TvI9kH+yWL2X5LpYvqsOzs3Ny9/m3eGM/5pJTOd7OjYSzX76Z
N+dv3VMVK0mzWL8+AbsdI4B3NNoKBuVyIkMp4syy6JwdFAMCuRwQ7uO/Hi9vKDu6WXGLX4725Oun
XNYI6ZxOr49x2c6hOoVHUMQbAtoQh+jm9yKV3SpEi3RwG/EkmBG74JY2tqEYe5seOWyT9Yn0auwo
nbNtmng3jsWLlreotmUuaKBOcFUkbUy+FVlTbkv78aNKIJEjMKALl6cR93HP3CjKW9fXBRpnMhZE
dK5tYKtW2kKRhlUKaUt3qfoZkX3vQgmKybtWCHAhQt9IY2nXWsiN3moJEBRI1w3naNXWvaAOVlk7
7phAYazJoFHE4H3moqDsug4dPvL8G33Q96gMOgrJCTO/PvqQ6e/jMBmRQpQfgy7/aLi+s45NfgIi
ix9UmKcHJAZPuqKrUMW7fsguUUBLI9MNmhQdTYqamScB1lza63rXzjp0HdvcDpjEofdHhj5u9y4u
jfIcqObamL08BGn4UomR8B4GqsR74BNIIvcodO6v9M6PrXQJ8zCRVo3DzcuwN5uz5ySBZvUVtCSQ
H/BVYyv7u412px9ld6ot60q46AAdZLpDtY1Az1HLrLIEE+rwlQkJyDhNe9DaABgsfAbUPszWJYV9
OivVyvHdgJoD3V+pnuPABsh7G2Xy3R+jCexSyAU0xbTTMljRAB6v9Ta5SHuQa0DuBzsu7xJz1zzV
MwiOFdKhE1Q0t8TNGCcMJo3ILN36fXZti6pl1Ndd9eG979I+bgLnOjLIaJTiJyFwvdRqEzJmxp9f
vkDh3QoTqiwRRWjwkug4NUW2GdaNRQSp3b1Dnvi54yBMIVXItgcg5Tn2s0qTk8z0e5UCWDRHc1uq
6Ru5Tc66iz0qvH39ZPkulV5ie1XqEQKcRu/bgXZqZ7wAK0W+7mF1yuwfSpkKfVB1bI0QVV7d3rKy
24bFjnSUM6BESGpokKMmB84DXH6uqILZuZDCsK1tqJdtaIEmitwtlnUOpF7fs1JzVuPBiCeKv030
dTKSe0y44npInGs6Wu2KHJoLULlZ1XRqsvGcWC1GQbQ7nTWQoykewgzjpnJnO/qnOaEZKAgBvsVk
E2OfFKhZ5C2diWB6+tAn9DcYk+6V034siuzOXuLL9kZkGbHc5yETLzqnuwHw7WYEhE2lpEVVM4fM
Y3XR+Bpwig0prb0h2eoHgRobtoHj7qJerUyrG9cQDd21mXk34CEfoRKfXJtYJL+uP6og9Fd9nRwb
uo/rTErAMSpA3j4k3dmIyN3KJ+2TykkSxfXCreDYMulB6uzufOkwua26L7rRcvHT2q1tUHNuCE/c
OLMKxk2bWwu8Ye1rmzBRZK0EjJW1NDo7uXiHBBL3XAVLOoypwGOjo6PV4d8h2ZdxcoTOpuvPbV2P
KBsDOmizmNFqyJHu6SXJDu5dnP9MKztad075kVheqKPgTAshfjSjV4Ne6x5KhlgrEmBoS82wFKjW
7jroyBm2QoQI0X0kFuDcZh1w1W4P2okaEQRtYG4ORF1XO8VILi6wPS+hDkkr6PX4VrbJuPaUua9t
9+6FCnBAZ3QbguNWVkoybjw6PxlZBFuzxTnGb9Q1AkH2w/uxjp6YF08XYUWkVpNVpTntT7P1CO2u
KEgo88tA5X4/Kf1THsXFdpqsc+sagg62thok1t/W/G6lyt1O8DS3+AMRVwAyBp0T4byyy2w1+Bk/
5AkDmBWjvYz52yUgoxVq6pcoGm91TjU2S8xurzeWODGAfc9dA+aHTyFwxDQJiwTUXH8pWv3uxdNX
RzfzKxKijPRpmNpNCv3Fg3SXalWEzdqmW9sduqQLjllIWaABaeH78icOmwH5pyCAS4vaTexG6Tqz
xTa0y481FesLlzW0tXybdqB+UvYYd2AyNqaVzEGiJCBzDTrBPv0Zpv26MRFdZ5n6Ec6sp6r/KRGq
bbT8AoWiIU8ifSKTEu1PB4LRzvRLo9pH2BnfucVcai5ku4zhPbT9jyBtfnBLp3U6jDhLbeIBMv1I
HEpi47zqQXVeHPSiQ8yYrIUAZ9Sypnq1i2c8f8otjR8SNH0ieil4YTpPCqBZXocbHStWIb2b6NBO
2RpXGUa1EQFJgOEai7xiaHFf3ZaYt3KUBKo4wN9UdFeJnT04ed+tIDMDsW17wiW4Iabu7Tchqywh
/Fm9uekIq26vBYI7YVmf1eBiqezafl9k9kGffijJTz4T3s4rcAKaoOfWkl0rGvJiDOrn654YP1Rl
nwqdvLOp2XgVvceuzx/NqR4xGPkO4R/RtDWHQN9O0YCFzXy0WpjtHUpTLaGtWugCiK7h3Ou4dFe9
TOIDOFPTrPoL/oOvoWdfZ7vwxrEy0musd5C+ADrGiUuxlAta0HY3vzPX5Ekd+ojAESMbCILprKvJ
WR1N/X7Cj3KxTPLSNSj9O2C9ZHFvhjo9R1wl5uCdiUNDEMtUBB/IGMqaGpMpuJ8Axpxli3vAqZ+K
nZm6qKj7b3hD3xXttc5JHe7oJGxIlcZm0xrMmWj7D9lEBc5B2CIbcg+06DZ2+0FMOqnvfb4iXqdc
67btbSLlPEWRcQtJLd6k1oeE+jaGdM6pZeGiBKgSYr0BMb2zuLD1m94di5XbAFuLKQ6VbVBsqQXP
RAJ/O0YJN//gZzb45dnvLX3vztbFukWzV+G51Mz0ym1unYSth1POdlbpkD/H3deoOftGZQP2gZzo
zhGIvmm+KIByCIjiNab7Lx6krxW9CHUY0+7TJIavjJu2Ikg/6wnpSSTDP/kxjNCOcYuKnsyU/and
/vsQonEPhouWSQsrPBIA3/pi22N5avLSYaJ8nFBTrqMm/dFa7r2ocsjAdbOxzfgrksKvExUPKHik
Ag4WU82Ws05K7WpEAN+aAq740BYBRgN+W2mSZxQIGL1rLcDvNMSaGGANHnH0UTK9mxXITlUBK0et
1gjv6DtFvzPSGF7bNJeS+uy9EkaxbemjUsw0j46J3zC1UQAPuXMKgdy4Iqy2mYzRNmSes6mjonxs
UlwFicIn2WEywBTFCEUl1SV0PCzeWYnhhDgjEjLyrss3Ou7KsvE3Ht9jVobGrnVgepa696XHghRj
7alm7oQ1rfmJ42KeC+atGC9u9dBPFC0AmL3LUlcxvxoRmEAyOTUIvlJCB8oGyRnbehU0lJqYer1P
awf75FJHyKK4PS3br4uoDLlc2FzptdyFoi8g24keiCWF/804/wWYtARVLHM2yfkWRjFuTP6jfMif
6IkMZIjj2lweel10fT8RwgQ1gPim9hTj/qoPnaVg5ceQuLJPklLGtky99iTdlEnm2HanvMkLMu3l
hE88wtDsFgn0wSYI+lNL1+HUzwt24DJhOdgvjwNciA1rPEaZ05/MFvy+bOd29GgLjI+FOg0VtDrV
0BlZNrGBeuAgkBtQLKtO0VzkCNGNloeS4UxQRfGRdheMj5yQDHcuj9jzgsrNr4u00WEZGpNYafPE
3vKi8jT45l00KSO1KMUVaKidTTAKimEWuBmH09TBaEJxdvDniXMcNz2lLRbL2utjhd7fmp70Q+UK
ivLzDDyA7X/yHOEheZi3Xx/MVYgkMwU9N2Ot06nZKsw0B81mcjQNZcjd3Z+1W3DoCQ9rGtIHqBTB
mTOAz8QxpbbYBrNEd0uLeZ8zW3LL2Zy7rFnz5rI2v6IyZHMwPdfa1A2Rlk14k6Ybn+ymxd1jtsDp
dUPwER04ZAzYjBM0GxKT57UuroKjS+ezq6U4+XhvgFohOdy5KnlcHsOEzMvmZ8VgodJoHQqceftD
mOawxabOaIL8dQQT+JeT6uuysTxsNXlzTPjGGj3XT8tC/bn2ZpMBb02WO1TLZf803F6ctwiz+MDg
HszfFsvDY9P4x6F4ahEuEv+J3nZfpjE225DNdN7ZZY8TBglwbkyBWoJ9tEYc0M68WDaXhYNnbFOp
e1JyJ85SviayuZb//5edmA+SA6kmw9jDfizPjJwIkc+QmSw/e4sez6rUI7K1EtxXGTDnWhWV/iEL
ZlKGW5GQGCpnFQ9MvBAP0eMw/QNaM1OV1sOUeXjDCkraWkc1u/abizDsGOF3/CUZ0q+MgdapOfYr
FE7ORhTRD7L2XgrYhn4y5uuwQBMyJXMgF5orAo04XAPcOob5zCU0moddVGdbQaFiZ44QkJnRNBCn
9gkG8o3Sws1PfTMw34RZCDHLIM2Toq/ikSNJBS+F6H5oKZ/A6dDHkIfBUYARRqeUM7cjCWO2u7qd
/qxp4J8rBz/xwp75XZbxe6buG5XIm83/L0Ujpi0twEj/ewz2hy+0IrDrFPmv0pHf3/a7dEQI5z+e
QK3l2GB7bNtChvJ7EDYe8v+4pgPUh7PpVTni/Ufn7iVdIZGWsITz84dyxP4Pk0VheqYwXADj7N0f
kpm/fIv/nJQs/goUsiRgKwmnxEKnojsG4pa/6kaYEFctEdPOE5aeCF9AQn5bExybQO/XQYvYL5uF
9RKTS+NBQ3KIjIfVUFBVpO0Aebzaeco7QDLTr1qa/BcElTGrVl55bcveAYX2UKR5lsMBesNrC/CS
pG7YWE9YzBjCF9RvPOCfjdTsI+iIp8Ly77bAQJMXcbtZKJa40cShDWjeu5mMtkkwO4oZiofSji/+
hOAd4x7Tc9GHj60f7TKqLwU0zLWJifCXE+H3g/1riLcxH7y/7b6p68RYOFzhZmnQryHUKsDlrQph
PSFrKD+hBo8fqinGzE/ZZo0U2NgEwAFv4RwE138iyre5EcZ5zhw3vJghk1R8NKeqkfmDW2Aw0pJt
Ixvx4uF3iwqNSLrMz3aRUalj19V3A+f22cceVPhZvDFL3YVdmD79l880H/K/fibXsAwBf0rCTBVv
P5NhRkHuxan5xIme71UNNYYOQbDT+4D6T47aPxT2JeH82JUJ4FK/qLSTLcLxMlh+v49k9SKHkY4c
cZVeXAmU8u+MKGKAFSfW3UkVdSXqpYMXNNt/3/X5R/P3Xee3Y/GL4ldlvjmbcsy25A4BB0YWyBRQ
i++j2PfEquFlB6jsgmw55xNVDpy0146K9+eyXmOZ39m21h3iSFDbUIBahmAaUCEB4qZyhBMgRKjP
RzhrsXEFHh+tcT6Dr1R5+Cg1BtFFr59Di4IIVr2R8U3infwCPzDnxpzfCPTKlMgCTVFDvcrglwK0
m9NFYLHTDqFL2ZcF2LlHOwAtRpUpOEw+MW6l72/orZaAOECVVmPwgDHOuy4LcLpMi4DAOwxdVaJf
x6GKjnakNTsBuRwBhEUscjF+9goHAQc1XnxG7TXG9Ub/QQz7Woc6ImMR73Cdd4/LWp90tyQmlUI3
tfpuGkbxoFf+sRDeXgIa8/oelJCTvHMmCwzxkAiAYYz1R2x/RxJM1abXyu+jM3jHLKo/GnnQr6ZB
Wk8h5g47q9Xh379v459OVaTjtu0YttBN6018vewlo103NJ40A0qY28IskFT5fNoZCRLUo3SNh94k
YqgY65cwsk2sehL8RsBcaTJ8gXK63LeeBotKTRdal0+9hhZE0d70xmmDwuDq2bn34b/s9rxbb39h
jseFGbc6e/4WO+houstcQImnydbwNDnhPUicR9NNso3hZETeIYfli6dpIAmovFrhnJGXPNfeFx1t
4NnRERkzrD/0CBmPNQpvDXX51qRjslnM/P++uwsz883umgKYpuvoHpeFt9fozoNEXyWDeIKvVd30
sV7LMfmMgucStkU7e6cq5DjEMuXWRUx5ciGq5CXCVX389x0x/yqBnG8WlPg8nb6Lzt6QsvjXq60/
IqnQdb6lNu+eq0RYF/UhDWPnUkTmKqQ8+j7rPiVFbj1HU3IF8g4PAynd43IoZxtkNPbpg8obQjSY
NAZrTY+NY1khj1e1AAkWaxe+HHzJeX4ALe4emV/fO2TCDzk5ab1P+SfwMd4rt9IvmkZlWovTjyDJ
tf9CpjT+4RQxTd1iSCHwif3tSmYAGfQq3def6iH6ZrU95CGJQ2jCB7ZhunKf3ZFOIZ8IRiQVwB/w
8jjmVYy0pmB8Y5qPm3YPZlEdQ5csqSbTKeoA5KcLpG0w8Aerf/9unL/fyBflLPcM/pG2M393377c
GTjV/+//iP8ryliPNLMznlRNuK2RRd2ei/R+cttv5di4jxJx66qCTbRqXUbyrasX50zF1rGGoNUm
9k2EYK6tYvhmy05eREh0hi1hNeho2LkBU3OTZnIMDaQkkwllmq7TUVofnCaQBx2LJCI7vF802Qj/
q81TiF53A4U73CndxK4iXHjK2Zhd0CmZXlCcXWO4J7oh4ZJQ0ia5Uhy0gbkH/O98khi9ZHfkriAf
44Fqng7uJq8D++cchpBHpXjSWrT/cRucilg8Cy8wX7IBUBGFE+tk18UcVTBcfYdMuyxUwLv4UIYi
KOHfj7v19+Gd62JU4zBYNvNO+eYSGANDaOXoiSfPK1NsXlN3H0NEipOrFFNZZ7hrhMyv0Z6kl3HE
0ReS2+SAQdl2WqYOGenwu7a2TpMUewuEadsCKrGtoYKLEyATqEJcH4h8yuCl7WoKYtLblVVbbhwT
YpaPqQOWjwX2ik5vF8ePoNmcd5Sm1mlunCezNa6ygFlUjX5/NRLY731yKGWRPnfVZK5xG++ysIVD
wn0Qk4SLBctOaP8W2D/+/UgJBttvr7quaSHS1rGJWrb+5kiRZt12jm8JUKT5B6KEI5BK4Udw3cW5
nrWZ0pmdXr2q8C1CUbRHtEEttd7EGsrz6Kc1Mo/xinl73Pz7njlvhy2ODn5VMnHQha1L8XbPsiYw
Yj0Z66ced9I57pP65jH3RCz04leavCgXv4tGD0IrI7XBvZ/v0dTYiC9LjcRoTt8SSN/BHpW9agzN
vCpJ6SRqO/0y+h7IZ9Qx6ELSPQ0cbWc1SbRLamzbTRuOIB8OQWvp99780DvcFzWyckDhOtYhcZsv
Wp72R+CaeEijfZbaFRq2HJ5GWiJTmjyaU8gC8AGu7Xo++U0SfvUOP3IWlRvgSC0gKy/c4b0nZsxK
qIgHXrmjj4tcDjGbKcT4kCSEOoztBYFymXJpZuxRMFY33ieZELtO4n7uyjID6I20J/SsABO5AbYL
MR066CLYECeT/rfrL3KvN6cL0yWdH5SJHwAAnCPfXNAmmXhuFY3Bk5b0xUOmTd3O0pDDo8pFk6Vd
bLv6HvkDcs5plMcmjk6emRO4Nmnq2Nv01UP3q6QA+mCPLagjw52mDcIKho2CMAdXyXDdN2Ozg1ZS
Uy/6igyRKgrQju3o9foD8vJd2yTJTRefmqYSd2LIXprO0Wke32IvedRpimw4YDpcM/Utap09vSk6
v9K2w3tPF+E5a7RTYgYtHicc1TkCki4agIEx/jXRC17zkY/U0aPyi5h4Ry/QiaNFmkR8IXLz9E5H
iSCOkFFS53gHBypfLAlkLUMJWleO+V5XpT4D4IhcQpd9IZt4uPy2ZrRPQwZ7xR/MLfEn/kUQIKEn
Q/JoV/02K+BmmJpy925KHkxA8nVt6/m2lIM4BIlBRknvP41r02nx7/YknFbxB9G7QHHRPg0KotSU
+DiMSOsjgWCq9yG5MGnlRo9BKPFFxWW3d+OabGNbN3HjQ+hoep/JWIscN7GHGM71SAuUQe9DlX4E
cyOObY5Vdqr1YOsMVOEoK1+8UmRbVW9rj/GA8vvhyZf4fEXcxg8j2dD0Aj2Hhk72DfjSeKAOyee0
rQeioy7Eo0ePdOTaQD3SzagQN+AC7kyqyoNL65N8pWI7CNJI7e4HxM70rPf1Q9al+t6RZKmpFhQE
kqEnq+fs4etN92RgfhcxnlUVjtoV6RD4cb17iDvPvHVN/Lk2py+5JF83TlLnaczHFfcMceykcyNg
8qOKw4kwIogNRRZtFPCgbWzRLC7rAue1k+7soqb3aRjHwQVtozqpv8MoeoSrO5352hDeyeLEwFgc
TOLi1mQtPxDdTNhMiVhGT9LynI4OQXqz3bz0mmu5Yf7j7708vGC2/yEFac6equMr2Z4gVx2z3oU0
yB9QV9QPqfI2wEkVYjMJwtZD8aA7JI753G89EAHADxBO+GV9bSMXioElhycozS3JIdq6y/lYtB/H
R5kaqFJkWO4iMCW7wi7wg/cZAMGxdTadzywsmI6uLpIHqBNFyg9sSF3vIPTqgYTOq8+QqwjqAYS7
H2DMBL4ZGbiBiIbB6+rNKFxILefG6do9xHKEFolSj+EU1I8WlefVZCLUQiqfnlVazmo+q9yE6M0G
idTD4l0XTddzSgOa/DBofP5uOpS1B5RpsvRb2jT6bZzG/hYf7Rx5StRwkOgG5qsWuBjAKxhRSRgF
sFd84uIs+5KFzhek3tEWZcUhagbnUaQdoJ4C5QbaSqgzEnO+45pkACjv24gSI+3Mz4MvtT0tOx9V
bYPAzOXM3w5Dgi4Mt+fOC5sfbhMPD968cGlwQ4ynKMTczj0T55jsO2AcYxaQFtvghMDJcCskIabV
ZL0r8vqqlB9cI2rCqxa14QEXxHvcvcYzYuxzqI3TQ0RXjtrDikZZstI4bb9G0/R99DV3X0xZshKN
112mUkBQ5UophBrOpf0SlsyFkilEkgqdwvIm97aMZYKY5E/CKB98Vz2gtwiJKc38PbJ+dC6pyfiu
q6w1FwJnG9Zdcepdd12h9rnBzflc0RsixTF8thJr69tOve3M6aMdUsjNKheWb1vhb8TE8663HktC
tLl8iUeuU2iyyviAyDCgJlL7OzfpNqaTYeV06HmJblCHsNN+oOMxj6Q43MwCzHPttdYL7r8Xmt0E
5YIyRm1sI92gh6nom/65urRqxv1gIL5kNludurlZs7Rjlk2jHjC+Lqsy9h65Kk+7pQlj0zyixTxw
rf5tG77YCte9XHtzo6YykKEuC2BFV8NFZzJoHFb4MehX/1wo76RHpX10F73dwFV260rjuz8L7yyT
cZHj+tDqbHc8RfPCDaYRiecsuYDvUs1hmLOOkPh1wLBGRvcTxS6Kuy+/PUwDKwRGtIcY3J7UvMhM
vzm1EaYux7LjDXTa+oS4duMypYccPQA3Wlpxy2Jp8C1NuSYNvzlZr3aAZ+mqevW4NQp93PV5+hJY
wQuSH4WWhYBED2b3NpZkWacjTnwzDD0atQjvkObnTK068FDT+GxAE8dNktEP7095O9jHDhsGHzL5
ffFmc+qRkk5aZa9c1PbbHs36qqvz94bW5wwO/OK0LKZZ0fq6qYhhOnQ1NJpZJ4lPtkKIi6x12VzW
gt5ECr9s09DYKaHVa0BBj2oQzzFxfUetmWn9qavtey72GwNvrAoNDyJnMsHaL94JizpoF7Q1IJHx
pkex2kAxOKuq0LauQEvrXJFgQiPUbYDhLnqfRDqEDCLtRRSKJWiwHH3bVL2+SQn/lH1MGpn3rmlU
tAtcn/BSI/3Se/V+6meXvYVYqe0Sh5zBEqMJTp2wRHIRImskeouOS4rtpK9QtJAWk516pf/UIG54
M8hKI04aRouxSpr0qOJ+qxAkYQUmTrPrty5DnIukC3O0CyDjFff+1BLwxPMvuRbtepm3G1AhQO/s
AGFk0V2MIV3m6imwf+3ZscnBDv2GcmZQ2htCg/FFm/WZ0tAhn3XS6RIPH80Z6sm84PZ19AJVE4HE
VjzLpJfXLWvLY6+v/e29/+vTr3/BDikONp0WIln66/+ZLZnxr/9NWeFT98bh/MvfTpbXGFWX7gVN
6nIEi0kd84/dK+dRkQ88A+ORMW2XJwouT9M6IdzZ7yfmestfWJ55fd+yK8tmMnsKEpdWYIBpwFZ0
S9N82MXIS8+FhCkyakyQZNF8j2N/rw2wVxinYSnzfOT5jh+1p2UBopdQzVg3SVpsuOCPYmeMXTMn
j875mwR0gu9iegkV8aw7CWxwiDQrauUUw0rjW0h7+BjpoX0CpWLjF7WBIea2p++0JnzuAYqhxZqf
XhYt8yCa516yNqrSwulhRtZ6eYa7oH0a4/is4njaL69bHloWy2ZmI/YFc7Gp5z+yPG4v4fTzO8uU
jOBOJ+/h9Q2M5FPuxHQeMkRGsGtBOkgNH2CC4tpW3DxRcIM9TydtJnDah/hj0PvPNi6tLeUnFPCB
3UCPmVfzTJvBBKWEVrQ8sCx6Ry/1bTxL+ouSQRgepFkVyB1gWXik1f22tmwuIn0Xt0VCluQfr1kU
+q+br+9bXv26uawNQZ2Cu5BcfXr0zRu0cBQRjPn0TCxTTvOY/V3Q9ER2Ly4BLxtIyf1zkVcOXcnX
7REV2y9Pv9lcXtfUUf7LSyCGS7R+f/7Ff3oLw4Fu5Yqk2oQttY7fXp0BmP19dTIH9uL1nYTeN3ub
Ww4CAK7yhn/wZTTbHub/5fVlr/+pFsF1f938p9ct3bDX9/7ywZdn3ryl9yptO5lXzyxvivJpQ2Ln
/J8PLQXOEnwJh6n0p7p5Rv6UnfwM9fFhOTJl0uXZAUwSbDiiaJbv7PUbXTa9xmAClqFX5yMt68vD
ry9d1pavNyq6YKLIMr/hN/9G7mbT3oxxXOkG4/5+8sotAI1NxUQc3Hd+gpJpT5h0OAOGibDDj4sG
H8QkVxtHMTsSVc/EB327nefZMZmFNQuxfFmoxbDzuu2TbQuYJyQFVDiQdyabGcb8p+frFpyo4mQb
4n/YO5PlyJEtyf5L79ECGOZFb9wdPk+cydhAyAgGZhhmwPD1dcB8UvWqVt373lAyIzMiSHcHcO2q
6tGIvUQIiZ4GPltrtonujf+Enn7el4bBdytq+Vxxqjv8ZEjE8gbP3UuedMHPC/g/Xv6fX/u3t6j6
+Zj+86r/1z/SWs/HJun7X14f/Xa1BBXLTuRJSYz8c+9VK792ywdKrE5TCMI3n+3pUWbZgg/kxKV7
W6L23jbBq0dCLMTutmiYVkb9rOv2cVB1Xbsb/L5cS0ZJwNF0MCFBXKZa1G/2XXNC8+yVD6GxgO99
dYj0iFQ07VWrPja+ZqO1rrXUcdEMpEW7K6zO5uQX1kPtNWLPouUr2YKUUFfLzfJgISLxzEMlamuK
ykTtkMaLn+eGpLWbW8+4bNOdU3tfkpsVWY9UXyXjEAdawrN+SvxfdVMaV7nYIyfLDGGfaqec4B2M
fv0XWVwHX2I67zvP+LAJQQcKh1wvCroDQA3doCdum74c16EeTtty5ECvWeozmadfpTbIE1ZbjSUu
hycUJsFsQGC4aTH5mpkrVhQWTgffWAoBZ0jwhebvyD1Fd70NqCdrS6t5SCP1ajvSPaiSLHdYqK3e
9j7hMXzdru4/1mWUPLotWT2glC9DYXUB4nC+MRQ1Y6aSXpAWo/0pBhZmpjFHuzZKDiMXwy2SbKuS
eCl/TeQFrsCbrSybR2wIJ7yYIoJAzbVUOFCSpvytlXp5Gaop5dGY7tmD3rkh1SfswPEhT/JrmjqU
HjrZAxCH4rkfoBbalvU1CaW/0r+im7Y8Sc2lcFfT5cYTatfj92B2GdIDtQfBqDIehWntH1uTnQHv
x+/ZNa+DX9nENXkOhoCGFlhKAUmEpBbVBHpbkh+ricgcC3Sgc9F75asHck4zn8l/e595lGirSPRi
b8go31GCXXVTf84Ah61so63volX9ym4NsJyGf64lrPlOg96ghXSNyOE2qL7eu8akHnHX7G3ML4CK
etiqWGkmU6FRFvBkoi6BYp2nHPR40Gmee50huxxKul1RhyJjHee7vnvo+hRc1GB553wA3ji4tA/J
5FAPYb4FPNOsdDLymyYkqeENimLwUfvVg/u1HtSU+WfoBbDiing4JcaXBlmbyCpygmqpr7dmbG0E
qO2D6dg7/z4AshSedhRJdfVZYge0ULZ/CooBr6lvvKLfMMFyQt/CCA24uuV1qvlgATLCyN+UJ4Nw
QVyZ4lx8zkjOr53/JSqa3pMyfDAS65dZW9Odogb7KJW6IOEVUChSbmK+PlDbNem0bravzdTYT6LO
Lrlo0nOrE15o2FFFfUzkQ6NFCaSqOvqQv2fE9WdPy4NRT/F7FRks7Fa+jqZXHTifHjBF6LvEnM6D
pdAvkuFQoZtQd9qcBmP2QTGkfHe8wKsmtLR9ruaXtMobSPyrNBTTPTO3kRO1D8CB1410jlpi56yK
UUWxQzMi5WJNj9a0g32m7xBtIA4NebSKad05e7EjdzJHP6hLFZ18MFilbU6sNUkqZZ1Nf4eB52n2
36ZB5GerhRo4iH6GlsqOUEHqBQlomScGr2lN3jvdGzV9rJVL00fZr+0ifVcj3zmnfQ3eHWg/ObqA
w/Pwornlt+rK97hyt/wv5RZEGJ9uva9O9dT3j1gPngSpLz7ZU78J58pEbVkiG+6Xn8/Gtay8ax9n
7UG5Gi3qTXXtKuJJKqZa23SSY5ZT8ofs+lvo8tmf2ucuUt42qty9tOdLWlTvUmuujt1MOz1Ea/Wn
D73LjI3EShOkfoMvHfnRML/19DAafvNpvBP/mS9arAVNc6jc3nhOIBvAdDnIwfo1it7Z92CnOjv9
a2dpAy0e3cSWbHNhwA+cZZ9bFGpaOVRDRu2R7gQ9GCYHup9Tzk/jwIYRsB29nk67wxIG5CzVXgyh
7133jI9XPMemt5mQA852LUjSeEQyCo1+OTJS+klF+kHGzXagp3i26hZ0Ydtd7aFMAylrP/DdJ320
mnNUdiz6Kbqd4IzttJAToNLcaJeyj1o55DgomD+TrtEudr+xur56wszPSsusbnE/FrSBGv25mL8A
KDQPHus6qnCfGOWcYEQ9+EnHmW12MU14qGYaP/mRE++MOCU12DZEiMoxftHMcHhwdRZhdIICvnT6
h0H9ToTVfGkt/ANsmgm4TD60bCNLjtEjiTd3UutmiEZ2QFn1APrCXXt5i2PwRykhLr3v54ehwx36
8yuhGTUnoCnfWerne8fq1wXE3h3mvrNn2dp+bpmhxJzEmzbkgqlkuksq/h4rHSpoOhDNR3vkuuiL
jNVwlr6ozlk1Ef3KyitSSOk9Wfy5QPHwG75MJexQOz8SlmsCPhPr1hGnnpjUyXWqFo+3+uPY3VUR
sllFKvkkCeoeonK5bRfsolUJrbNhqGT0avxt3k2s7qn55t66n5mh7ph7d0dTpxR88jSXtoCatLRu
aU851bcQjP6WVKC+VnZ6zHSHuF6YJ49tHkngCtEOtuB8j/3s04RIe2mHEr4dOvWxe9BcRECHaGHK
jX6H7MJR3nJ3NdVi7LsLnmFsRQkhDtIZX1it8PHVliS6ba6lGVlHsrPLrDR+spzXd3nKER4zvn+x
Uh/zEEFFSgqmazM+RNUHf+V8GHkVtsqY32O8tPSlxxVY04FuPmWSq7JYmYa8MuuqdF86sO5rXbMb
oNAE2owse4tyvOUeeWKMo6LdNg5RT1NH261C2Gp6G6/BA+bvlpW/DKPFBMuK1Q/rDoAyjIEknp4z
u4S2HYHKH8foNjVsPxcm2jrVYBkmHgUPpvJ2rIVZrizZducT8c4A+9DveCFxzI+0fLdGAOrzO2pQ
5iQ608M0aYyVXXx2/fsUDc5GlPkTNGGwDAl9vS2logEjDJ8KNd+M2UyPPmflsXPb22zQg+VE02vC
qZkN8pw8h05/iZYy0dpW+EqVD7QMEnPq/0nqKd/pA5drh4EoSN32itecrAcxQLI27ptu/WWqy/c0
erub0qa2ZOqrb8Qc0pRC/2NqCYtknyx5Y1NXQEoTlpZ4qHL3JZ6L+ZOqU1Jy6bxUGsAoIGLvnWDP
UHAvam3nkw+gpmH0D2105BGqvxKK+XIpCPSBfx5DctGUjM4aa7awP8/0PZ4rp7jRcMpcj3skoKAK
eGbGSaNhlj5zFO/9zH0AKsXkFeb7HqTKLjO8h7kum323rEv0OUFlMyq5zSlnJqLqbOLI6lkLE2+M
ixEDREovDmFT58Mnr+HFhBrs3KnPozFsxnGKTnqHlRdCsb7vaMvBK2/evbLw7nY57kJ6RtBCkxOS
4J5VNnsVa/6o/UKeam4GLXLMxuhZw0nTYDESdeGx7s3HFM/MGlpEt6+1lmnZyfIDYhW/e0Kwyxn2
45ziJt0XZ0wJ7IsteHPpS+UuqA0dblXn6hiRfO9eTb46ZkL/mIq82uQGDxTSDyW9eWdGhY7voDL3
lTv9qW3jNqltNTrcqws3PNWZf8cFesOY7m2Mujxks5tBhGk3pMvce53Kj8rITtA7YCwZAtD37FKN
i/q2++lvYKxK8UR0wyE2iseU6vKD74G0mTTvLwMP3MqmJfzrW/NhMsaDw7PtJhz/AOuOqWLwSla4
06fTIsBYWp+82Hp2K6z2OE0hY5PT0hjXgBwGQsh2ybS56K0O6I1zLWOT5Ef2y66U+1224aclPyhq
nR4d8F95b35IrKU316/eSj8zjh2J3kBUpBmh9IWogLa914z+JLOxCuIEq19cGnBKidybPFiwWw7F
FS/WMV7+zAJK2Fqsndo3noecZkktLFDaZo+4PTVanu49Ztx/c9Xbp1x2zZquLpLQRV3s9GoQO8Oa
vAC37V92449xXPJiSZe3jxYpp3LUfo6MDzmGF8YjQMqms2sWbJme4DZopvuQnd2o+Kit0biL2Cd3
XdcVnVmS/gjeiVVlEiTyyMyGVMFKg3KWUHV31Xn9IbNpNrSenDq3LhAxqDeIDHkR8fCQpxAzpJNc
/DBXhKTKYZsb1THyYQS5nhcDYMKeGSWwSn9KJLm/rtmXtIgcdoMaZMNFjYdq0yzDeKZN16/BRL/p
Cef82EuKWK49XXevo2p/G55cWwjU54HmQd1r50PvSEkyB+Z+lMywcEBX/3zGscluyLRUhzEZ/2JD
JGtT83szC7UfsWY1wRQLkomZUrdOdZ9/k+OZAUjSzjcgHR+JtrJuLIxHIm+vsaedUWkkAKlfWoVR
02MJeccQDdWqxhnx8yXD7HqpC/VGb1G/Z/IrzjOxvsKrOZ+VdKNYKU6k3OvWsaWKPccbsrOSweK9
bSyskr4RrYgbhlsL30gwjpxBfmQnKQbyq6F5ScP69V+rgVwzwa1oJ8kvTtmZ/2+AFJBdoGb755Lz
CJBQAS+Jh80+870/KP57bgb9qW6zhzrLjFOUOtY2TNVJmWQYQt3WLpa/JIlqQS5h0h6tUX1zvm73
mrK/xFTmGxj58X6MJVkcjYO7bb8j8NHlmMU+hlz9j5yrEW9QqW11y25PfR+T0PLJ+wwyQxEDUYGq
Em508nQitYDulxZ7IckO3iIZvobTBvPGL2raKpU41HAt2e1PFj4CpR81l/ooaWUSGqGELY/wseNE
DA+di2vN2iY/lVIHRlXMdzjx8F7YI/cNgaoyqUnT+RNmJMq3JzdoB3LOLjwBW/7RZ+YjJcdzx2ns
wBz+xmemPbXmY8dW4yHL/KtWsaXpdL3Y9rE+3RWcrK6jO4KPKXHjyLIebF87sV8g1pyWF7Js9HIU
5t6Blsg92otprfAZEUIijoLN61GkGoUaecs8j61rG5VFB7wneWvZKV7sZunyoYoQ5uqUBHkMYyhW
cKnxYY47ghr8sLh+CTsD2KZqzlW12jutg9utEVT9LAuSvGv/VMkQXqYquotouMVJ6L9OUKzYKOjG
iecupV8LIjXhtKhjDDyWFvz0AsTs3scoGJguzH3LhtwUZvW1yGW96zLKfDVVFYFmUhUs1QqUkni0
VPotRzTWqC2nXRba/dkvMn9vI5QRujf+aq1u0hBQBHPf1LdxhJjlJFQX8ikFHOj1+9JBPgf/297i
MDeuWrHPWhmfKyQvjJCAatCHpqOkYucez+nRYT+jxeNtbJ2XqtIujqmSreVCMQBOeMDcoS5d6lur
roj6C7C+m1Y3oKeXA0lU2+m1mPu3uY+3LjTAPyPkraKASkAUX7yM3BL9zkmehwb0JWUa17oV9S+/
GLaNlf8Wwo84j4un2tboDA9xUQgf5mth9sVD7zCRQKrZhloVBiBSWiZzutIwn9yxX5qHsOFqyCtg
hiUur7RzQAWye6CnwE83eCmXI8PYJw2SZysw0LnDRUw1pihJX0LohHsg6NZSdV3g+KZcotMVp/Vl
KEkNIz1GFWcE5EuU9qrZ1zHmyznB7FiZ47Npw1OEk28iGIQimFKyGF12DCeikiL0Npbow13aGz0K
BhEGQmcJ+p3+6TNB2XXDa5xV70OWabQXiPTRMBFDKN+xGrX+iSR4tFSsdSt3uF5pKBqi6Au4GUG6
9DHidnEFj/G3UGCeIO3uvQwaTEthdKAGDJdtT5DUm3MghBz11ugo2nbIE4AjbbZ2yzE9e+q2sIo5
N6qQOgZj3gHX1EATB5mXaAckeBM30wzrICRx50k0+xam4DHrKEXPAdxtO5kYCE7Wliu6xCjJhdqg
5YXaTZQT0lVjBVGq9yc986jrwN2U36Nuig/VcpsdlWWRyo0r6uHqpyx3PUzgFxMJn34Rr0DwtYiV
Lvs1vV3oEvOtqXx1g/uswVXM0+1chm+qaqogok2BZHPV3szxztMogV/qvv+sYHJ3tKBgCWOffcAO
p0RzxhAk1x2X22xNiIiDvmmjrN9pzXfSLPXIyWjdCbn+sQvn5OfhGLSpjlM/H+F3T/aTvUBba2lj
m6gV04H0HwbfUAdgRpxZzSlkS1r95cd+MOvkpSgjsWlZma5NG9JXWdkMRwNblHGxcMSh/qszCDFC
ktex3ULiK8yJz05cOjfR6xSWWdtpbihNwMS9cWYg2JT51ntBrhTIIZM1vLP8URgQ4Ibk0V/yaFGU
TAGlvJg89aHY6r60tsTgKehx+xNYw1KH+xaqo12Z3z0Wi/PSNzsZKaF3H/dEopPBw387rtNCm4Bz
8YRLmFQ2c+LCF+vJR5LVYcAY8Di2lX2Jicid0iy8jaW+9VxpkwG+iDn2zmbBHqlISZ/Y6fwn06Dj
FXrP56mhn6tPkpCZW37/mOFhln8RpW7f6AQEgB7bXrgDoMPjjQv+5owKlM+LPU3j39mUlEXYTNOQ
O/aD8cXAldy6WbD3a6b8YnrUwS2NhbnMzW0qsadmXM1rts20jPXNRY7e2Y6M8pG9LXgaito2TFMv
XQrLA7kZ90BiexBZnQ+rqppTHZGR6GmnC5o8FCtY/h1F6eACCo/2HtE4ZwfajtILPEkpeNGh11G2
fbR9P4qfFZIEVl38IUsuOK0dQG94b/etbpznvLIuNFYegKaNlnpSeVzBuGsgeqeNvf5ZPaZRPa+0
7i6yiS29tlQfdOl7zWH4nDra6xCiv3h4Pk9RVsGoW8yLvrYRJhpoORrRcfQfITG4p58vORUR8KqK
x9wNTZyb1nfMGRXjMO651aiVnyq9MiXLc5k50xs4H3yncVDSDHMzAZw8V5b/lHMhnKLWDxyK07iq
M5ZxU86KK4u7G0649iYq6hNCuC0sp3SPtatGyMal5rL2ByC31cyDrK0uZlboJ0SW7qBAW9KJFnck
jX3CHNq5hjL6kkxp9tB8ibbelYnMXng6G+dSxdA5waprIn3ScdYHhaGQbAhuXnyDbliSnTuQCJQT
tM28+9ktGM0jRxRtr49VspupSqhj9A/da5K9TrRfi0/1wN0+M7WnsuPfRG9vFNH6iyqygyYTinq1
BpKWIX4lde8FRtFwRXk1hWUeW95kEquRodalBR36VMkOKxbwCahYYWGT7FUKsdCOjZDwOA1wShXs
lgDJrAeH9gAOI85GC+snvTWn3WjE2y426S9z1c7s8OpJz7jCZ/7VzYuDZqjax5L2znIcJbbTPj1V
0vbgmrMoNBLZnWot3slJ6Le4lK+8BNBGZ0ZwZRp3M+bHL1Eo15jbi23tpUszMllok4l4h0e3OXps
WGLit37twCTOtS9tHJxdCRN/68qGvqrktYuKaR+HNKN28GBZrCaXsKRAMsqH7gwqq1qFU19cKQT2
ZUnvgCg+IQ4OKxP7Comf6FJl3RiUwky3tpFyN3ISubEnQhzaaJjv9sByOOveMplD+Wy1Z7Pqqmsb
cd9yLSPc1Y2xiSd/fmimobyH098SUT4YYk4XrHzU3YnD9DbRRANe8r2BN3eURMaw5unYaJJ5wCNb
dpe+rEQw2JwfKGw3xsG+EDqyL46f/S6iOj9IethuiP1Pfo70wbquoQdo5YEWmlkGPfHM8VeqLtwT
5e5hG8OTIqW5H/xH9t4ZGd+/uerkDs2QWoTlqDNWFOuwGbmAOMCJA1N7R9FRfHYy85ZaUt58wy2u
efvyz78ICAtQ+tBeEwx7ztJ1rZkYVrWSDqbEogGQx458TsTIh8SIhrPZ2d1q6BVNBc3s7n8CF2Kh
5ouWEyVSkdx5OvbG1PHO9cAjVVBTeB5V+taPbPJ0Q79LBKs27p0gn2pt7VZGwyZK7H9OivwIuH5T
OOJtx/ubcr/37A6DrePuoKcsIEoVckZneTel092OOHFG4UMTG9ON74AJ3VPbfITwm4VyCvD87uhz
4ExLknCDO9S9OHP9OReQaKbes491ZDhbq8k+ouV+4sLmWded9hC1Q4o/XU17fIzahjHS3Q+qDjhU
P+SlOV7QDaB30SaEzIHsWLU89kcfz55Fg0a5TKwlYzGWGKofex4OLLu8Fd1s4N06QIRDK0+65rB8
4jkMrxtPFhiZNGxPtd37QVthmxsG8mb8THgSu2EHchOH9GS8DpJjWT3+ZoGZ7ZWl4i2gMG9tVI0L
LRM7vyk681yNxqnS5/TGOZl6BjeBQhNDeZBlJQmLgmdpOtt4ZqE/YKZnx7oHCaKerdRKHyJuWZFS
mFpc9TSCDYO2QasH3uf1UC3jWWIE4SzOLBcIGqUaEslS5xo2Pb4cIjTKiMWzSyFsh4WXAjLiNSZr
3tGrvh0zsw4ac/G1HKs1iziYrInzyySj6DrT2u3NjhtT752M5eZZuHq/13nftBpISqUchj9atRr6
k/dCuuzvihOgoZwULYT7iWAQJEVWhIhYRxnV6X1gn7F2Jla9bZd2xwq7BZqmc60o8tzMHLhofRZv
ofNripzulTfrJRm9Eb2iGVe22eMuoPdvBWjO2saWeBlM+WWJeryG3k4Ufsv5mQNQFfrMH07xOMcE
kqdmV4Jl/hCuFoxF8lSIsQzgq3T3WRYHC6KKhC27/lHmspxLvTJA3HXg7VaWSMj518K4Cis9ueq5
tzCgK5n73CBzdZMxFemhM37YnskPSU+UkOZe46R0zq0vDTvuLuqjDaJEzWOzdzcomNGaLrn41EmA
J5qRha9F3AVeTHqkNKCwlfU8BkmTsA2JcDDnsxVtWmVWu5KOI7+D+aWG8f4cYVY60R0MOPGV0ane
YGZOeSA3etA7894LTaQSzTEPoixesEpPJ9+axpNCKZpa2zz2I7VQDYaVHdDhL9eMypMuzOL080/S
rsrTmBmvUd1U29CU8zGy+PLzT9MM9XjSAIOleXtxNRbbSw9oZ+MTaAzAaUJgG/OSCOd0Lx9H4kMo
ybzN5UBr5pT6VNC5JXmFbDaeYSaDgXGJsTeRR0dWGU+XBvn+J15GPWn5NKe/MWLdait0PlrOK7Fv
fFST2z+aeUIb8lgTfh+rVeVo7snMllABIJ51K+eLADP/YKa/sCXaT+D2dpbyBwxmPYWzJ1m1PaAI
IdZZR5VN8R4z+e+QH9jq4l7noTy7MOuKI5IZ81eRUIYwvQM65TYHDHbjeyaHyCL9/PFHTJFiPT0m
9WW2IGPjlMZdPlJSXnugcL14eKb2QJyphg4D1lCfPd9IildvhZvir9HZVJHaXMaN7ix+le40WNZr
YUyP2PN8ikbl7xRMFeh/baOEbRztGW5x6AGX70jv+hYIMbojj743nBrkopMfFme4Sku5IzFeSzJ1
mx210ZUvQeaaLxG59yNjkrPpULnZnvJ06KD7/fhkh0Zck0rB31+My6XmVciBebfO+6IF+RlR9dX5
3rYt2J4ko6mtFew34VbPfe7VAUx+bqiww9e4AsBrlqpbZz20+XZiYd74BmvFsQuJpUOObIt+QNqT
NgQpJ8efah/SCx7I8MVsAajZ3O1pbMKRkrh0sE6l+sQaXu91Gwyw5lxYZTH2Cy2gYUxAWnS/ixpf
FM/NXYHyUoBVxfVOSUCestOdbTp9SiWBl6MvjlgQSoAsXT3szVHX91rxRdBF7gaZ3GIWsiuSJe2+
BWjWOuMu61P397hvZQMIbewfpWhuXjw2m8bW8s3Ys/8ELOGskmygHz3zDSZtYdzqobukFrHlQr4X
rNRWxIlc7i8V5UWVC3k75JTnYppQflkHez/vyL047rSdIn/C0Vfkl6nsf0+pwV4S6LCpXLibSCS1
mwG9s8DGWF0xBl0FyA/dgoigFBvH840LB5SHJjQaSC4NvVb6VUgqOjtbbM1kjC6Qau6qB0Nq6nm4
4UaojnFEoH5Bz+gEVnTOf4vncbxqlkvX9tw+/uQJ4OI94+CUh65jLrKs9Clt5LCfS+e1s6gopFOQ
xmKp/bFHnhRFnNWw6X2fuM1ITA/Vae3khnkuu+4zauruRBXJYiC1/3+Nzv9ljQ5ixr9FGJeinn8V
8FxpAvo//+sAObWUSfvvPBTAIstv+hcPxXP/t+U7pul6/pJw/08Yim8shTk2Hx7dc36gJP9FRBHL
f+LXLWQ+/jALhMq/iCgmcBWHrlp+C7WWy5/4/0JEsT3jv4eVbcuDrGL6REB9a0lX+/xV/x5WThyK
VyhQj49W/9JKtHQVgm9SkAzX74q6lDUOMi6BhKd37bKC4p7aBl6N5c/Kkj/OVP2dGSf3nLSpSFRJ
A3Vbpzzcv6uWuz1mAx85nnla8+nAsYqzJ9pxVSQMUnl0qozUftXBDhm/I3N0n6baPhPNZuVKhOdx
bGdq9go2ZeQEw7tNDMyfRLwr6rzbOuCqEP/VuCdrNGzNNqei9X2UVX0YJ7VChjpPeaYHZYNJfEzf
fOWLTUY3Na05FVVqtsXNVc8/tQbKo0GOaKdVtn1u0/zVU1S9UrTulqXgzrEfO5EGJbvZ9xGnUM+d
VJVlcyeMgn2VOcV150MBVot0VR6DCjaB9gIeG/NenDkqmfeu9MJrFfOcB5m3ttVQ7iLw/JmfNm+4
cCzqHWxQXmas78zKQhCwzeQAoyGYKaz22rC+/nzpHIHhv1YBPjy+B16NXIxb1RuSHZ/Pqp92o6BI
ge56ZUMpQoI84rNLxs+y4/A672xjPFUNWDrC/0FNTXQAG1eyRYDJafmcGvEQLaNwyg84s+Sz1HdD
RJo+JkxhLXQuL5c7R043a+rUmnKRNYbL6d7k7KfTUUP6lh1GKQ3JPrV2rBYRsFKT8lTsIgv5nXBp
UFXtc4GfCQ2tPFnlOC3b/XwbO5S4mSM9jbN/g/oFUMR8mXE2clbKE5b8zj4FyL0C6E23cK6B4k2L
N1oDiLnFw0ZG1Qk+1LseGqdsbK0HbWShFnMzXw2U2d0dEQ7UiXq/QjsetyVPWdET0kt8N8HXV1AM
uVDpTH8EwO3QTCSU1l4yTokdNVSbsjc33ZSwi+i74lxSJvTPF340W8Xkt5P8nGHTydsG51JU3SJR
foRhu5EQUte2WLZOUPtWY1ihl3sUYsMHCJAXY+QTMqxy6AiCtDr9EAKRJcFUnDFORrrx6DrNWsRz
d/MQ7CFAJ5cM71obmUYgekxnnTY+1y44FMTXg5ZlNjVQ0vvK6Jx2yvRcVE4LIKFSG1bZUcD2BWXg
MNRG+u148aUMjS8rppohDDnGaawWbuwE7lptUJVYTmoz6z06ko5C0DtsGPXpGo2Oj2M/eTBazAlT
7xAN6IzfXkHhBiIK2U47vMgp32sc9Deu1qsNYHuArhbmhtPUrqXF7m4Mcyx7RSrXyTBnwdz1JsJj
s80UJxbPQMMv8phSYZucXbQEiIGK+sMR/y+cWvGbgAGwzU7b+jrGxblhdasq7w1zVsvbGbJUBXTi
EfJcal3ekK/KFVHtZqMqedcRbMhG0AIgE3+NXQZ9y6I3AcTYDlXtSLkmdWAbIym24URdl0UKi+mA
IWbGkqTGl0GCuJ2bilBUy4/oJHCoBTWuwqw2rjF+CVO+ipy4XoGsCQVu4Vsu7BttctYx+MErnQtX
s3igdRRDiM5n2wJGmJE2qqVJ66b31cQfLgmi7Tf1JII6KnojiQGm2DrvXVfe8gkFM2vrd6AWaQCr
ncrVOZPbxDJYKHCGWpG54jxH+QeK7nzXqVWvo/GpdlZ1xhmIqW4BTGEKCieIh/10yuomBbUcf+UT
foPYyr6avD4g1gxUYY5/gftQL5PJ311eUQzV0NrVNNOx5665oaqN5GJtZZx1y13vY6dgjL9H0GNX
aUzZSBQ+Aa3/O1DKuWosujlg4ENJls29nGdwP+yT/OcY6DJ76vnNt6iC5bi+UTi7az5vELavTtW+
JHn9q6Tqps3Dbh05GhUQGmGPaoY+BBTvV0F09ohYT+hbYKYeSKcApeZRJUKIDzTJTCW422W1VQ5H
9n9rdlMor9Wf8jseo3se59MRa/LV6Wwu5Mk8pYVHInA6xAXdZ5Yyd2lsi42XD+ijFT26rg7KyvHM
N6qEf+V5mMBUUgia+qEa1YeqTKbKwXxnlSyIkSVvk47EFPf4qd8rHWN83SxiBtsNTlisk0CCU+PI
zj6R6YkG3BHPDamXWl/Ivu38NJfD357oaUhOzgzDByBAwEwJ/Mbir5xxH3Sj7+2rLmX/1UZu4OTz
EewXCU3vHc55epbu4rCRtk+TjzQplRphK1+9rvPWDmwX1KsyGKrmz+xZ2FLTtAk6/q5V1weJyAaI
ft5nkiSXAQr+yggnDGaV84Ld5UmMPFnDtPu27ObkNal2NV1tC9PqFtnHkH65oCq5c6eJHZJ3nfdj
CWNRCC/c5lgwZ40aXYSFVZUVwyFTfJOUyrf2p0UdDzVK1kstOk6Vsg0Kf6AGqoDa7b+nuvWootq6
9DHM+EFJPNrJE7cer+VPxw/JYY3nRpdPp5I2CuVKwfCgglY5N3/0PsGZvDo6PmjT+vZ4Am1FngWj
Ha2tAkKIUB81R7FNRcfLRhMGPnYwta35H1yd53LqWrqur0hVyuGvItGAATPNH5XTVEI5oqs/j7xO
77V3V612T9sYpKERvvAG6U4YUa779GYkKc8MO0qvIHdwn4b8nocDxdV8qGxRebqWwcFhaGBZQNSs
E2npzi97+Ng/ryoLw4WzTvn3m6U6r+kUcxaj6q7ziJ+5TChTG4HVjAXEv9IlWtpqVgoAaCh+RgWz
4hqYep8MGlAM8Q9YzFf8Akj5K/WrhplfK7o76zAm+1yDME8UFbUa9h4GrfVZN8hl5whksSPFNADx
EkUAL+TcYOtKpZ8+5yit9IWtDD8g9qoEMqXaG05c559YLh06iBtiU3zKnXaP2rdpCJFul4LCkD1N
XYha5iXMViCFrgMkeK+3sHOhtklVkGJB5y+yuHOW740GNuHYfMx0fdsaW4OH+irV0V42y284G+sW
mSG5Q+cTueFeq27YbiggCJutiB6BTQeC2ehTAIyDQURhfCZO3yYFja/+bxe3fVDi5mUDIM7R8i+/
pnDzzL6UHouRjERfiow/bRHuSb+/dUOWEegwfiAtVOMg7GllRXaZ0kh6aNY7LNmQrI4Rg2pNsVpb
jZpA0cksjk/yS0cIjTuuq1sgyL1LgLCHVil7JngWh1Eq6VzJh1iB30box4R15OFzth7+rM8no4k+
o6G7glleZGppo9TKpvhWlWhpxnd20tJZiJPDhKY399TANOUgRd/WkVphXbKDo2UOzCX2KbgIVXac
aQflRej9Woo9AbihBN3SUhpn7OIeZyPVqPVF4pViHAWVnK1lysULmNl1beprMIb4KEy3OUdxhuAU
vdAJ6A+iO6spltGr0TUc6zsrkNBq92UKMkhRQzfEHzyxqxI/uNkUHdxnIL/E0u3RLOyVQfJqS/1C
4D/oVPluZWTwEfLkeNqBda3tQtIdyrughGfNfSjqegBjYLeluZqzs5wJiB3p2kVqisoZ6aqGQ7uX
21QKugePf9DhBajFusnY6NSkePoJqAWo9hVCyjBnWxEXjrSNAqYMCj2guNHGSqF2Czp07HpcqObL
PzWzt1wVNKGdLr82I4GCxe9vfr9PaqR/TIrc//zs31/IjD32cstb/Pvl90/+/daQqV9jY7H6r5//
r4//ffHvhf3Xa7Is3SpyX1AvAaTi/b6OExYo7e8/2fcXt5r/+XjgjitTGWOC9XCjlf25NLLK/33j
3y8IijWoG3OH/37Ry/Z/fwsWKd7Q4NXC8Ik1m/mR/37G76vU//vSf36mbkTiVNJkqGwtwKdNv3xB
vgJgWhLGLrocqEX8/vD3Nb9fYDUgXqI3OYjvS4lkhPNff//vt0MmPZ0eZINTPxbzm39/gxRmFtSM
EPow0OgW9mBcT0TJRWK6vz8zhglEElAnIKY4H7XP9jQpGRZcICDLTZzjjckJwz97IToWC16gp+MR
74Q9hDNOK8qC5BNpeoUzpVPYtEOPk3qDiPX0Tin0XNrDoXTq0Rm2RC7U5K54bIQOzvM3IlIZQd4v
NBc8RIKIpDfJRaLLqeZnE2W1INU3aNqyeOzkJz1YL6Cw5lsPFso4PS7mUZlm+wsokwzb/Ukfws4d
KFyiDQSxGv3+h/VLrtJj3YLDwh23Q4jJOmSkVfIxsvHkHigLULUU5DCNz4Puq9Cc7GnnSDKqbjkg
ekF31445Wlzls92HpdM6baDc2Eroh/qP3m6dyQ7fqku2peEoxS40BrrTMqbgZxh8GBdK+0dgIrF4
UdVNLCFmP7mqpyMXlkfO8XEwjzO7BRozQdf7olTbEclsfMg35WvU+SXdPZxWdnzVdkW8WF3Fa1n+
A4p6whTNfCL3u+erBBBWsNufweTk6n2TtxmmNXmPvkGEKcBerhVWlgPK4QnGAjhak23YRzuTBHOl
IHFSEtZB08o41R31EtJDvEyvqXgVPo5t6YOMn1caYgLbxzm/s0E/joktrUrncS7O9Sl2YOD4+EGQ
mkUrSDgEuTZYrA/L/2NYh6cDdM0Jn4It0F/189619E0nOphU4/rig64f4GEbiVthOfKh2ijneM8/
CGd4XySm0c7ao8X9/FOYjnBHvmIXybZ2uuFzdEC9GWMJe9oAYCJ3UVzSQ9DezrEe7WZlusfMwbJS
senF8bVMXcQTj+G3uR5sID4r9T28mGu0OAL9mOz1tf4NRXJPhpH8NDd9/fhMrlIdhN9C73c3NXWZ
quEx8mZ7tgm/GABlZeHPco/xB91I6F27P+KxuOWOfuRUxNdTXwveZJcko25yD9+/rKt5NI/i4GnI
kXiTug6jjQW0VbZl7UgRCRC14cdgte0AIrIR2ejBXOsfOvGCg1K+q7j38uUQvf7R7ElycTnZGpIt
HXAJBNTnavQo0Y1H65UOkm3KruRMzsOeA+kV0FByDXfay4/y+goNTHB+wPg3nxUwttJND7g98+m4
t1wvKRo2rrTFdIeUloV3muLg8d5gl8paKhyqOe3oANfC1aAWfqJTcXh63a46lLU9r7Ir9EqYduw4
wbxNYMVy98DYtmgurMtrRzEJE1b3Pz+loOHj02F6A5KgxWtfsgL8miYgYEY72qB/VV953/RQBzVV
dpu57HQrWpgYkE5O9dbuyFBk600NqLNQ63HmLybb1z7dTT52zL6s2clLv28O3bmjM52g9rOfVOb4
W7Ka1rUT+z/qulnRk39gKQEBzPtnpvxkTmA5D3JU23i6ze0rC5oVDP0LNR/Ob5ArbcqlgHWD/kHr
ci+8hCDV7clm8mAYVds8TGYZ8q9OtFkGs/1ZI2Brj1dQ61DCikNV7OE6GtQ4NlG+FTfaF/rd4NfW
8wnLmHDVY2Grr6Z6nbzER9RiIGSVe6BRd4okqTPfEi+yHz6iml62qakObchzyhMBEyNXBhVYlPzk
j7VtfKLKgDzrfl7H8dYvodHKbv5yL6ujfOr/wqRjVBrBx2KoXumxo6NfZTFqpeXUH+1L8orwUs/q
RZnpLn/jWCFKb0S6lLJqINcB9cnZlSp0QGS/0oNp3uEzaqkfQNlaF9QD5rUqbSv7vvD6HPNvIh5S
xf6EqKQ79IOFF6320axzp1vd0/DhJ0MMwHoNApBKFHp6h5jipsOayH/KoBEcYivlc/yBfTLLXk8P
wrQTDy+XPZOlDBgVL0Jb335e4z/9aQwG48DozFuYsdAv7ObTdOk4kRvJQFJMyFAUEpaZjhaxOryX
e4lHhLjaH3R5EGKnjUzNa8MqjJxysh/zjjWSeGLxqqzaoL9KLkcqxNRO9oTXlHqN5MexjSser8+D
GbkuHv34k7qEV8uJcVY+OSw5AmFQbx9uxOaARHJ5b9iHNb5lDHD6PCUc9P70+SRSRQC+cin/sEE7
y7OnVFN+5JvZnlaSrcG6wW2IibKP/WGlLnMPzsKiahoMdGUyLyHES+VXCpePy73lFPyITo8zjn+H
Vy5R/GnO3PBy03u2ninEZnfFelunph2uW3+M3PmlW+Er8vu/aFzPn5EN7svz2+skuoAv0I/1sheX
Fkx4Ko7ltbzSaY7VVTjajEQB5QvkXOZBXXl8iT3Mwp9ZPeA5VAepzxUgOwMtiwC8xY8eWSB7MXsQ
Ahgl4zX/4WRgG7nRiZMAFIxcj1MdmOccb3BlbNETvQinHSf9Nv/qra/JpJqcUT5TqGWt1AEHlM9J
yg1Odn6SPgu/VRkV8Hs/OW6mMIOsLyN3wLCG1Oceo52eO8uftUOyWaOhVvh+hnsR+lFQpfU6cHOQ
1k6IQbDxgvNyJ4LxP81rZP8xiknbyiuNlwqnt0F8iy8WZr7MgZfsQuL92d3EKwv1J3YhVUYbZVvf
Eex12DzZM2obZqn2aWzHGQNJ24+2/QdmqmuWwZ/oI7wLW2VNJ98XXAoAYLh8jthN2R5rUJuEekf5
I9omBDpUQDAP8X43JpfNycX5qomdx9sRPWebAl0t0wsdXng47RX1TobQeXrLQ6SrzP2m7mWZpnUw
UDWyq62p2EnqsTu2/oRO5HP9+ICuNLPXQeX028BMXVY+RKMtXqoOSYMgUawgHJrLO66YBDx8FfPV
Mz+qw2ML6ssVMid7uHq4Q95FVnwpXxn92TCDajzHlH6hi9si2G4erY6gmbpNEx8hQ8dwfgJTd4TV
1hUDzSb2PNPdezaATL0O4SwfqyW826PG7u+Iq/mpdaxWhhegsOWobuh3tu4wy18VjIPs0htP0yEc
D1H9iTxj/lULF1z6nOlbIZuUFWsvbCsaknEBGAqF7ugo9dVmxv9GeEvn8kV3mMv5yvwA1gwOcQqE
VWd8wAVZ4r3K7X7V5S9qhWz2GrYCxxVlqsk4U+LUwl2h2aqXCYFQfMkXQNdQP3PSxHrhoQDqC/fh
yhruqkslgebqhm1HWj384gCuHKLeJ3sb5wmBNOgtm62N5d/z5PJTYfJsfcKV+ppx/IL2jdYEqiy8
AztPbI/xpv+pnfoKDBzfjYqNwyUEJaCuBjaP1xav+dda31GPL5DBQfVu8L7m7QD+LIQFauPVJGkB
gq4ZpWT5qrC0Oa48HAsfblecZEQ2neY8wxDx1R/1R6hWraP/jIFiEka8VwfWuXFDrX4ttvawpmIC
YubJ9cw21RU7f5UwMBsdQCkUiZtuQ6kka6hA2xMl6MjVcYbDWR03IHYxVvxoC45+7vsl3pHHrUYv
gkpQ6aXFWma1ytNmUg+UVGb46okvvIYpdB+HZsXd+BPSEoYQjX4DJeBvwLf/jAd7H7SmPvNUrjng
TKjKNaMNgovEY9um6+pM6LIoCY7rWrVp/2G/qCzPEuwLOcZbhieNz3oGNEnjibP3oo4rLdppeKM7
UPc3cLJRLJ13JRKCW7CUmChafldv8sc2FuHn7NLEywv3noiOIIFj9QagfgHg08zmnJ7/pLnTvzTH
57UcvVH2xfJ1qL06C2DWUVQRr20CCMjuuQKdIA1Ng73Snp/CWzi9mwm6G8vm8kjt/N6JNhHhrVt4
jnYW22XryK/wxhIb81UowrVHgPEERHQgQJ23OdpgUBIPFBoNIDwYTxFipC4Q03ofLqPHVCqvj7OQ
XWjqbJAuMce19tlyEozHh//EzxG7YJKw3iUxk1ZDtWrykx5vJkhz4QVYfcFuUDqFO9F0s0uF3QxR
RmBJbfmJ/6mNOKJBtqUce+lAOMP52OH12zrjj/kzTgh+eMPi6e5b0ItVH+AH8fAlhnAcC34F1zV0
RECpDM1h8VcYAsDJOL6NQOQav8g2AGqNHNC1i0fC1P8lT4CdbZ6pheDUTKkRf1h6dKCFRo3it1sg
BloFeFeFlvcUdri0T6rXwomNgsMy/VbWoaAbBtUndxBo176q+DVdF8ZK8nVpU6WoKttLEMY5gpKU
Uz5PUe0/4h3l6MIib91hhYT/Liz952ueoSlJQiLUDsh6hxiR/9LHqaOZeeUBzJ9Eg5i56psMQQ0m
wzHPgsUSLaaXTLtkG7MPqh+mcWxEv15gH+hNO5X6Od5ValufleAQjiQ/nEqy5vygfKSU3hOw3VHz
dJpfOzXiLCeInaoNle8nXmO4DIG880ewjLh2slOjEgzimHhZuGp+l/t4NeJrX9waEJzxdyjYxO5O
PjlpuU6mCxfNngNYWoFXSC2Eo4iAib1ufpwmqNEXjgfOJ7s7sG7MjUIL2z9ADiZ+ramH+8Qd3Tlf
Ub9yart+iT6yj253r9alfa++ldV0+5rJxN6BTHbf6HsBSpRISpOPhI3puech3AxiGqboG2WB1m6O
5LKrZJ+f0CgQqLFTmSW9+xBwc3Wns84gfWD1d5h0L/0i7MKyk2PM2F0qvxLcR8aGaq6bz+HGXlq4
9Slh7klMYuB/7UBqRDeJLjJRKl+LQ77PNtyQ3Z211VI8CBrEVdm+qbp/wpVhuyHTyzbFocCQ73X6
7oGpNRTaB/xtV4luaxQjmNU4qbV3aL9ChUKJb8nUPUxvwpeWmdkuA0pVgu9Gu1PXibnL6OceY7ce
98tBMqEtYvNJZO5BfWUbw64pYMFlXF+NWTF71q44s3hZkQ+fXjn1Avb0iT0IB1xKBKsYDKY9raVd
nC6z7PmTeNU3YCscFg3oTW6+ge1HIuvUf8WrdGK58yk5ScMRXlf2jdVq/pOc8pOxLQPDI7zT97/X
A7kt/UKHcmf5HHvlniC/qlaPQ9gfivR9NjatDMaV3Bt9txy5iPSlpIRAWLw0TPurQkBl3dI/5OSG
j1extpJ/KDAJn5kX5l9G5aJA4xHpsEHi5syeSVl1QkWeqUamKt0IL3Wne1dEV6Vc4B9woURLJ2gO
1EoyjC/gYPngpUQiWgYnoSHlSF8UjpK2JRalWE1H/wHElPCT1KKEtYZk0h38YOWzahb/YMHO9gRN
mnX5MQYfZ/vrhArtBPvQA7huvpeB5JqBUa5JM8TMU7JDox+S/K9kWzc+vBt9ixnNcYzMbbRN0bIa
oKx74kXwsQEhhJ+1XXeMDLt/HV8esS9DVIttollVOZbhSnzXqX3oR5Ct7Q8TaB0G3AMErsRhy8Ju
ZV4PbvbR7BrZri5aHAhfIfIFgBsBLgxe5KOQQxNHdUIqL7Ub7fTCv9VfWjDuxku8DW/NdeTAJOnE
2LB1ItOOT07UOefGuJUiuEfnY9qk8BY5dXLfxTN9IIRwC+eBUWjj142dfYR/h3Np7dB3wgGEMleW
nEes43WXlVjql8RyjQ4s3a4a/owfnGd8zB2mFLFQ936r/uYdzQ/qTeRsqvC3ammqOtn9cb4gEB7t
2hPRSH9HF6UvAYxuOwqvOaS8FYgLyowdcSzVgfbn2do4nZv2qLkzNt4/yjawXonNt7lHhklf1O2p
Ycrv8nsK9ZDKzEv08hzxuvGf8nYRz8HjlBqMTzLB8VyciQXyO9JNF4NuGDMVW7AloSMIW/ZpO6H6
jJOiW/+kTfDwH267f2ZIhviivAW9l0xrgYZGuxdnas0ekkAZWmqr3LhCThxVmPo2TFd8DA3QMPZE
HGq22/zN7NCgeOWp70UawP0WWCl1BwsbsPLxCcOEEROdNALEyquNnfj8Q4UOt0bR2IWFr82f/EdF
xgKCs/zfixJuMX6yx+pqGSdYbPoSh+rJEZ7FCjOaC9hHM/7Gw3EQtnwGeNc+CP8WB2b9F7URSw2m
VTvgsOIhgMOGtiPHX+ojtj6sQh95IMUN8aNfta8oEJgazwvquh2+U6cjhMch9UbES7ZEwbLaCKGz
ZqA7YPdXRGW10Olu3Y3/WypuK+22CHy9llSckbrQ3yFKkHi9MO87gpUA2VKyt9vA9jOjdBGzusDH
J75ZfIgjbnOTYyLB1qNovmdH5WMoX5O1sZhjdnXC38RHWNxPKzfRsLh5480+SS5RSADC0yMQ9lvQ
BSidYuvrkXzehBeOIYCz7DAgTmj8EEQhr4wuBFWbQEYWGzQ7TITVMiB3rqgd2UhphMF8WLJoTkTQ
YQk1DBM7cC4l37PdnsnVq3NOVqOnL9MnozXciLXY1uJlu4qX2cemR1wavvfX+IvUhbiYWi4bZOKz
LRkrOd2SWGx/EIgI3xP1TIiZUvSjJ9TSf/xkd5v+5FIw8BodA/Itbo/tvnqSKFPUYGm9LLbDaHbs
n0+qMSuJU/oG9X36lGhiOzAO6CdJfhasSe3xjgQrEoiqO9ywElPJwrYZasnpRaRNibIWisymJ7ww
yAlqn9QKEUGkh7Mfr6r33NS1TVzts8iUz+4MlmxHwaOmWkMAar4T3T+oC0sO1X9SIUIKiZoVMYLO
M3hDyAhBbs4BYCzKSkoPPagpG/XXv4i+ElFlukPJXd2Mo6ehThYQloCMSAd7oKr0M2q3ghwKBPMm
Xf8RztRE2TKCDDdc1eayeEBqMIw/EeWcvyqHYv0M6EiUs0NYNeJ1TrU3o9TNeG1IksL357hXbsUh
8zjb3hk2Mb2FxFnk3yYVGoRncRgWP+Guvif3LFqzNXA1+XX65J3YVrQFP2tzwo/94QF66gJzHl2F
0jfLnQIxYSuzwd2RPn1JpmUGZm9hSpLghfs0OxhawJs92jO7lszIkFucldVwzt/oJGvPHdoxb1Cr
7ry+inYVk/ozixzrPG1ZyBSrQYK9mHtKnFSaTA6fsqKi6DEg7F05IVbmkagv6QjYjdGzTDu1aCkF
YvamNbf8GdBqoxlK/ppdeC2FHXDFaubJms9z52kMGs0lb6IkRFpdg8U6xkR8NQaUaHm5BOgrGJpk
EiPD1AS8lVWsI4qj2o3ujLkurPdS+NuBjoFgTIUp2VBrn/R7Yfl6tKrUNZFzq2xz7Saw9XPNQojF
XYBEy6MJJvG5TJ7Flr5lyya1BvwCRIJZWdD79XgOqiN2B5wduKJYcAVOAqbKmcAElwmFYgXK+ONy
rbwz/1Dwu3qhns7TrSmQ1svYcL+dcuUD2ckYj4otZbrw27xxWs1FQohqIv8m5Sqv4uSAfE6hCMM7
pbFesrzj72r6ZlD78Z0/53OWdAVmgN2RnmMpumVYuSPuC8IZ9jHPzBWUFZck0a+nBcavZ+A1Sz/H
GI6chYw444X+G2OUii5+o4RBlc3FGFhO9xR7yIsrniIlyjuzk/fUpxPnXiisSvEPd/2g2Fhnb5T9
+YbLp7LeLeGIxq9k6tbslJx8pNQSCiV0M+E69lQ1mSU8M+6VbDCEULnQmJdznlFF4VmgoCHB4/EZ
P96FG+CpdwOKv2jMgpJ04L1w9Vwjj4hdgakUauxwaP6cHy4tSrj+Dnf0FfvgE4ZyJQp/Vcr2ezNa
SdTQBp86CaVK2JXLpDU9XfrDXOFbSq6ytrz3P5/MJyDuzCWopNUg3TBupz+O1xAaK9B0PPZqLpR7
hTdAIsu7TtWa4efjOfiL83PeMKz8PZ3x5YFGeCl73HuauDxGbodJr3hcFYuI3/ASHscYTDGt4eW2
uVsZT/YM/wSXoWMIuEbks7n/uXJ5O+6cP+J6mQTLQ6qAbboFyDZ7eYDkoDZeorRvMOLahRuSjejB
2UOURKHFgWX93I93Png40yVYCIA+n8vt8N/cnnlDnTKP9sLjoS6MtQmFvbOhHVgVmrpmyefKttPW
OMNQkLZVmsAimmT0TV3ebFkYicNCrTW3r2nWXYyturg1+jxYFgifwQt57Nwht6niI+NC/6xPkbwS
2Btmb85PNTDJpX8ADJTo1x2WpexI1iqHORb6E11dy5Uu+mNL8URA7bI7M+f58BDUswCU03saxxQq
ieiWxpH7QWyc3EZZGfOOx8BrrXkpoIQAUyg/y8uUWqCvVNwJd5irwDqv44/WBOBGGWWuYlFDGhzJ
ROPdnikpGKhO7WMQk8qVP4jF3Wjt6NcxP3iU0+AgDFRLAZ9Ezx3SV5ugEM5Spwlobcdl9RmkfVwV
lz3vaGywLLCW7votk6w79q80SGEsLWsRU/ELxs9UParOi2vCFlA6AS02nOzQLy9cJf4QcXmmnDjD
APaIHNGSQGVexIQ6l1BhWL/OFkTGldUjafeeAhPDe6p8rHN1D6RNlH1Tt1t53/H2s49nSymuaY1b
igdiDP++SPNF7cYz5jKH8MLaM9oz33K7C4ILrWLkNAjdpJUx2I3gSgPzljbXMrCLDKTN/kDyBMJx
rlB+YvjtHBkYXIVs5qRZX9Vp/c8Is5cK3QpMJeOTFS65cNY4kOjMN7QymAmIpggej4S1yPhobcCC
K5auk9Mc1TdqeIxGO3tltpJkl1kIpsCQXYg7DFjRruLc59ExUHStldgDq/MA8MnAsgPxfaN5SyKF
xwzXnQITd5ALZEwl7DDkZXKwIFsbSo1PTe6b++O5Mi1D+nbqUp/En8X6rE8h90TixGRMULQDLrxc
Eve/AIIMwEVOrHuoMWHgWy65KfjIRN00+XWet3z8MgkGSpnOwPOcYCmDOAmwCynIymw6F3LhTVZg
NJTUENJ/2guvMWD3dOqWej9YoNdE/8NitLbxFyjV/HWZr1g7kaSaa2iUaXEne2CSkeCSA6tkbeV4
ydDvmXbiFHq1cBPBeP4uO1P19WEZaYURQNudA/LEmUlogS4+e0nFHCvWiRZAnoe8uww48l10pCxH
e4vJHdjLgXfRYQQ95T5ZFM/toJyA9NcX6mwgOSzonkIBNIoK0cl4hAHLYFk/qlNjoiK7FfC7I17o
Zb/jBzzqukbahKTCtWicg2F5Cd8YURHLTXOFgw9PmxVQsocgFtiudA3+w6oxP5d5rZx4lhRaRRqi
tD3rxOko1AN6ER4+K6tvfQCXVHLZgQrKpMC5cmsZt+fThCNOIcpi9yfFr18M8P04XSIkS48cTy01
QAIoizy2Z4zdmIbcxYCw2uAJBOos0MZDs0W/k+7W6dqKXzoMqQQfSZuk8ro0gErBSgORaabrcvwQ
vkCssI2pP5g+WKvJfM2RTWJMCW+sP8ZCOUYsB4lzJ+7XIMsV+qcEKXskGVqGZ94qyC2GyOVshxgi
pqsNf4busnS9KCXEMKiJEZwHhC3WHyUnrNyAJisU9hz1gzKCRZsmqOoVE5NHwZQF8U9JqkiCJ+o+
jkatjyDLwH/aKaIrhxGiXsx2mnijiV01JcjlkHnG6/YkfPK9Ga95K1QqkCfRqjVPjZMcXqZgboTs
9UHPDLdhJH5ouFY4wjk4YVc9u2tQxNsYsDUG19ZqiaRZ94j0NO9URPh4o4UQu6weOk6c2w+OU6eU
mY00/Z/LBrKc2Q8qaWt2EgDKM8bGhc+06bUTyxJweti+oeDHc6+GjcxbzV6XeG33xYSnBxIqJ5Yu
ZGE+iAkVp68TNwTYgVUhIDGJUIoYSB16osD7Bh4YGJh+q2grSH8CEsGUzvHeEk48nXHRa0QAekUh
h+EWEPQm4mJj+d2MWKzV8fHOnGFJcWXsRPOwPGxexGRmM2Ln4BFFYiA+1jw0dp4c0AqyzixkbjJx
2w8AIWxQnHd4IvNyjIfIm4mXcZcCs5Y7pXRgG+sTtHzBGRObu5HoEDbwYXwqZx/FMr5lDAnOWC3i
RI56pIOjWZTtlyYDj5W/yiOIOWDGkcHgsIOSk06QptU3ASyZ9rnEe7wVIUiGLgFAAXQCEQdCVJHq
8MDsj0ZH7NesGeppD+XjFUwALRkiMe7e+GKTP1IbJVknX12Ob5AnlD9BFj0cbYEZdCjpyGuQFhST
OZwbKkwhEXnjdIKE1PpkIZrYqpjgWSKbh2YlVIUwDdwodTcxmMv3QlPQLRo0PeXt2WDrGk97pK1g
mUc4nE36+DKbjxSmUGdsNGzXIiUd3DwDyfkc0e+odPWUVJOyQVRG2Vg1cu5iCoiqUPM1hLV72kGj
yLunvMkWJT6xztbiGNPoFiC1JHoDI7zJkLcUjWET9WGEKAuazMBbFNEZRDbxyaJw1ujSuHk22aFK
dMGXZp5IO6rXUR8faB60BsSKiZ2rUxVUKS61apJILYYQ5j9WMtp3k0cfY8ghU6GvtUKOM+gNLyWu
iSITcUdA0/bYWUglGNJ5MpXS15e//P3zUNeffpiZh98fNZmC1ZMinn9/l+d4mE1UboqFFvSr4Z+3
ercZ64Qh64ddIgOizP7nixzNADF/v+9iAzAosi2OVLNwGxXjnyiL//NFaQNNKzlKRiyVRE18/fcF
qZ5+mU99UZwraAItX5oBWjz2mf/5/vdfQ8v0yzEc+LXJSAzI9v/YZmDfuKhnlFUaFMW8FWqQnULW
PPGumVBLMgzWSALeH00p9f9fLTLazaapoXQDs+Ofv7fwzx8ufw2yk9/8+8MqC9dDQw7WQeJ1GgMk
5O9F/H75terIfi/n95+/P9Sq+maJdBInBbZSlIs1eSUnXbUM7O8X9JVRH/6/P/v9xe/P5D5eKame
BAquejl6b34xRDVQl7ryxpRELo4EdoD6rRFl9MpqVPI7+hty1I6uOGiaI+ugzK1dn5q6pz2MMmiF
6jpSmZkBi2nmUt7GpHwspr/tQ2zI/MLPCMtCIoJ6U4ZW5421RmNkBtOWUkJLjQEAwVBEh0IAKKOo
M6nfQqSLW2qelYm0n9HCbMJs61mjSICbI6oYz/FYdRzIg6ihEvPAdlWHON1gwDstbEJTzdx2MOeV
hXBT3p4bjYKghi3dRaQVkpCui0k++pGJcYGGqqdNC21SG/30lKVjLT7LQFEBvtYjQqkT4ckTzGGg
NdiIWhC0SAmoz5VPX4kfyMmqHGnl0L+24Cpxyw3MDGHxKu/X2rAWE0mhCdfULrozdA1Nci1LG1bt
Y6QOVameBbnPyydGOnr6Laxjt+mRHWmMHd7zDRl5/T31Agd0RBikU22LKprpqZDRrecQgntoOHQV
YldKyQoFujLoNrXI5+QMKlIq40B91BIVJFtBhEDZH5y8TN5KEQ8i00n0kQZtSv5cGkaylmYwSCVV
ZtQZKCRmIW2i/j6UDFpTjyqV1zfFIncoJqJN0dKJpCZkM2G0oY85apjpodJRjfglK/EfZBUQ7O5j
pKb6UsU0LkVzp0JWJ9NWE/rNTrWIP8YFDRhk+x09pB81U9sRk3kE07bogKKOtc8R3pOXrAsqxNqk
hAjUCwatAfLIOky4hiPHja+bGI/vZc8VCwLu5S3Gpn03aS8iZxd+GZsC13UCe8CeVZy9Gx3RqKh9
Wqml7aKeAw7R7Nipkugm6WSG4Jh7bOdQkIiHya3FothaygBRQsQu1EBM/SEt4b1Uhl6EFdgeOthY
jsOubQZlj9zzCQY+CCkavVBQ5i0uzH9qWQFKMAhB1SclC8h0azN4yFF0GotDq+jWLVlKiJpnIcm/
zadinSKYtO4rzc4WqwxNaPaGoY2rrO7ueqRJKEfXYFVYvE4tGKdeSjj3kidaAigcLJOIPCcxBqo5
mFogqmhjp5Riyqh+1wLhXJQrfqcTjwhDUTiLhY2n5m2B7hlu84akrUeQtCj25yCVRsh7af+eJdhD
5nOX+ShDoCmmfhuRgVBBA7EP2seLgrLiRsGoKCofRP/P8ENTdOgc2YjYdxQFzwtaqv6g4gPRVPUO
Pk23hbeCFYj0V3m2EGgqCmccAfQaACR12lZDgykQ0kFmuXpdLtUbcX7tdMizbdsgXgk4Aprf2hwM
UGzykySpSh9O89DbDQyp3hFD7VvMyzzI0VwPpQcnQdNekVG8j/oDSluPh7TyeFlmOkxdS/TQSpB3
Rvz8NLMqceUkRvcEytsIRQXFnWAi/latlaAg3JNUUJp1qDYFcolug0vZNuUcQQsSmZgQsvdIVryA
FoGBGDUM2Foz1vg6A8+WS9GXI2OTI8YNyyd8ulmPvhGk4bUkCqiTK8XzpMbxKq20LVMk/0TabW8W
gNe7crpKOXlcD81NH+msjS1lw7h5V9tppeKtsZ0TYBrCQpCspjnyFVQTn+JjWiuisqt5NJQcQX8j
i+08e+VHG8lvYFyN1ASIihbP3In+7hilJEKJNh80VbmhitFS+ZiTdZMoxIRIU1rN/6PsvJZb164u
/SpdvoeNHP6yfUECYBaTGMQbliJyznj6/4OOy93H1d3VXXaptHX2ligCWGuuOcf4BvGyBLPDesoj
9GZl268ySUc3CFkvElyMsIqdwVqfi4V+HvC/rgdP7RYQSeGLyWm6Hilk9DjbNkGuHJsifCUBvXBZ
jKOVHF50LxNf6mcOuXpUNjLzLD0K5Nd6aBnqIMWqSkHadMajH6yvfgDonXTBz+AnoIwU/5LZHpZT
QFkPMmhaUFDZ7lkM8SLEdIx7QHyPJ4mE+GSeZeYlsd15sI0k/wozjHMek4whlnaSMLJsmm3nCsCC
HCnJr9ylgDuFfKcnNcfzlvA6wdJi+B4Er9WedlaFckr7mDhV+XfYP7dhJSvIaQn8G3PKzqwL4JBN
2JyIsUuhMgYyI0nfNM/2tQ7lauXh0GHwMLVI8A57cIt2QVQAOk1+KkPCHyB9PjGpYwLtulWlBJGj
gSOqE69zfFUD0dbmupsY7QoGIVutKuuu1nE8MoDCJWJ8lVoFjUY1HElbYCimtKMDzdK2sizF+GjV
hNsp1LYsLY1Kmk4nys1WzpND141vfVbvy6SiRxD1ynIU260a5N6iDvyWHnR3Vuka7kMDfJCULQRi
2mekTxu2oWsEi0YDEhdBwRktP1dy38YcLYRyXWsYkiqdpkJRy/Er9p99N/RbgldehFC3SHUi3ECl
oC/yomBHRTsvhXRQgBJ/pWHmkFfvUL+r74QL06gzAdCpEq1yw1wFVOjLxEPWoftEow7WScKG7KWE
wQqimSLgtoWsImmnrS6WLrG0C3QVJZ3D1uiZn8FItZkR34Qwgz5VKXsrXaSlGaWGtgISN1gu1EN6
ai1Sk9pHaZrV9ObMgmdGlJqFSqgB3rJ2h+uxj9IfjPuAGnXtPR/vRdmac7KLoSm1/P46jpdxtILd
4JNln6BtaN4GYtJnEhxJQd4MY7ipi7LflkIvohv+8jSdwtwr66svnDoNPXpkwZKBffYFk/N5tpgs
icQwgxMwTSj+7adXGeTqrRQtXxY5o1sCdmgDjNmqSCjpIynZ+CX5T1oEbBt0WEmqHq0UmuClOd6D
J0IMoh7g3A08xg+jqhzVG2tHk1rGzdKTLWiMXqQp2RZuXJMzQjVDxe0kco46g0MOx/A6I+ZvjHxl
3hNVilXSeCsDa0ViyRsbzkk3yWqFDRPBI+p4Tp38+dS2uRVvemmscZtPPSYxO/dWkK1CdHBD3PNL
yhh8NRr0CiHcGNMU/M964ZTFVgvkcW8ETbEDTEBbf6BgoUMA6qhypD7fK1KtbyOL0WuPESfyQ5yk
4fhkbYo+zOwZbkvAzTM9jBa6rtFy7TUID50IvsewfdnmjKRt4GVXrjFIN9Kp92PT6TspLq/Y1tkn
TdSbIYZ0ecI59wPNvSG1DpHOpQQUgapJBg8OLtJ9ih0sVOlIx6yOIRgFdZGACUh3qVqFdMBrenV6
rjmxV63Dti2uFbJFN2e+Dt3hpOsl7QuVTOoypqBrRab0hZTSGi7VFPNedq5DUsIqDcMdjq5V0JDB
rFrWoQIhvGxCci0pvumcGVX7ytE0X1TYsJED80dCrmonjrTHYCF389Vy02EypmkpPUq12CeZYqGA
Guv59PDoBNZweOTN1XR10uRSkgqJm+o9uJ2aiIoioIwQWJniprQ7MgMoLtVHRu3rKIn4TSgSM3ux
S5CElP4mIBXK4iHNZY9lTOEGfzKujbtGWj1b2HVKRuKdzjKZEmiEiAav7LN6hRVk7oqWzm4mw1EK
JhsCgs9U0iS4VRDxxVZagt3SlpynlW6cqgKk65Enur06ImdEEMaBei1FZXRsAitc+A3DdXJlymWW
GQH6+UHZikQUSwn5GjCgnnNL61d6h/3INMg6NqEhrOOY9DM9iuhJkWynSqNCebIwlXjA+j14V1MD
FThGMAbDTLp7d4Cn9TykqLd1Y4y2lUU7pehS9jxZfL4MRjT5BRifEBFzEYk7IsRWkg65iRlWpbSZ
qV4yQk0zccoTE8JD77nIAMMFMYDp0q9JkdCk72IwgrU1ZmTn9tWj0fPVKKQVLYe4c0dwW88S5bZl
VMT00UYj82w2iqa3rxUubjWyPosjB0MNdnM30RqTAW2GEIqaSyTzXRCCga23tahZwnJVDsjROUXQ
cgpQ/ddjvR7xvxAFJMittzPFcC+rnfDKcVdh7/wcy4pU2AoyX0DHxmTW2AinLDVWz5SDgtEw1RSf
bN9xzRQ9NV44DNlppHx2kU8KQRQQa6EmKWOHEf1WfW+f/ZW2A2kPkckqp1XLzCgLDBRWvn02SsdA
Il5FHO7XRl6ythT+umLSL5TkBUQFgZBQAmcmluaFMCbprCYmlFOo2K6HSkE46TEzbCid0xhlqKTg
PpG6ZGUktXJQu3bV0h5pvWewI0kdabtVFC/cnyynoULSgEbyHHUa5bYufMk4CzamFNz7gG1VBH47
3S080JSw2If6FIJi5lbIXiuJZXTQYdblnmryF8q3TOkUpx7Kh9hpJUPFgEc0z2n9jXcpEC9+yKhw
bBnLm1b3RP7PqP85DCMD6uLhB4XkKCR08uziw4dX5/oF0w/fbzl2AQvuA+UMdb5diAAwmXuMM/Oj
85BfD36OVEPQE4qHMnZK/xiPw3UcByxkFg3gJkte0qq6jH66FMggAcl7q9oWRJiFiNbnKJnT5rB5
uSDG6N3Klbiu+gR3CAoSKevRK5jr1ox2frkl7eRRjiAZEsXaGNAGZpamm2hv21MFnf0Yid230mEj
MTVcIW1gabPKiKKzFsR3nRyiLNO+RvWcBtEx6QHRNenIGCjsp6Ezk6DKot0aqbueDQmIWv3TwgBe
1hazPLg1LTv9aC0gKJFvSY7YxG95F0YmC5LeOe2A90xAw+dI0Y0Fq3Wb8IlSMmV9z9vgM8jir9zw
Crq6xQHqYEM8A8YRdlVjNL8sAMuOPqFBgnq8vjem1L+IjeBYCW8S3IpsUShPdABAnQP5IJXt0ohI
9Uy72k1ZweeNRFBb6wFP9BQKfn83JllLL8FgdJGPyx66xrwfoNGFDeCIQF8l8tRzmYyJXUkTY6hz
GuINoafdSDEl53s8vowuCp5dv1DvqWV9K4lAKlFTfaQ6V1wOnvmCjKy9Ekt0pEPDrSYYvsHZLjex
0qgCbsAmLbDoIxjvVUggFr4trjqPj0q8VW+g9YigwPWtL7NgYxUQouE5xQ9+BYwp6zr50Z6dh0Ie
D2qJgJmV5mmJ70KCnEgiANwZYubIAcM4QdWZ0pQfqYQL6mm6Q1Vkq1IlDATnPP3v1r81Femi7Tju
Y+1AMEE9ixohXsD8SNEuAlUisYxTJL10i+8hxNWxjkrf9buqmf3Sy/722f+X9w1JKB48Frh//p0/
f2b5AKDCr//jj/98zRL+//fp3/z77/z5X/xzF3yWWZX91P/Xv7X4ziZKWvWff+lP35mf/q9XN8HV
/vQHJ62Dejg23+Vw+q6auP59Ffwe09/8f/2P/8K1vQ45uLb3ryQAlAzHMfis/8xsMyTQaH/7X3/C
n0FvX+9+9r/5F/+ivHHU/KuoKvxPUhVRZ0f7y//ovqv6H38RJMn4q6wokqbKlm4aEODSrKz9f/xF
tf4KPNgSIcMZ1HuyZP0b86ZKf7UszdJFWdE0C/a88v+DeTMkWQbj9sfFXn394y+aOH0LkdcFR1NS
JcUU/4x5i6Rn0WgENLxIQ0iXha24g96DsJO9ZZYHsYLdygeZ+fshDyCq6Z5/AgJarWM4jrLz++nv
B8pWA5toZc6bQoOlMH0YBZ8Qo+nD7x+zPuwAmiHUBVQcLJVSKNa/HxqCnUAOyf/64x9fE6Cmes9y
kxIeRsd0wmT+sjJ/P5Orni+qpZnjAHsWc6kvc6wGBn3x309JgkGN0hrYobLbWCAY84UycQqvxFqh
mUs98w9EpPWwXosXGnCEifuJxSxG5VRu5HwbdZqX6JbXubWZ7NjU5mk/YQSoIl2lbkS7SXW2ActY
VQMg7lSvEK0V7donH289dH67FloJd69cHQSNL5V12qxVgnPimVfkUGqQFQkGr8kLzUszWCuDKVzA
4WClyCMCgEoLbE0zIU+NFgSK30+rsuJTORYZBOCrp5dVLn9fp5Az5/n9LAjIgH3WbhF74/r3AzgN
fyF28EKALy+Dclh64TPBBIKEqfcAQT8xB5MnFOd660o0our3MMBIQQUh1pWxksFK5QTWE3owjf9g
H6meek6SoLCjOlnXUyZyM7EWpI5JudB3qEkm7MP//EDnnCnUv7/G9p2uKXnDI4S/xo2m0c3vB1qU
+R+fGdM85vdrsinry5h5uTXld/++8t8PxvTH368JIw2bPmE1DVs8Br+vpw7hXHvRQibk84z9U5qM
loaXTWPb4qhs6QRJJmJKWTszke2/aGog+GdAlLE3idMovGXwZLeou10cSXM2b8aDw3uNkwLQAQiZ
pjnxmdUgFJknV3RoaCsq3R3Efd1OanD3qW8qYxNJO5gh6T36kXCBl7dsxwCa0/6UahitWh81I3r0
ca/0ZzX/yjR0+ssS3nAZoRSBV8j5o15TznTzgqDXOR1+znMkKiyHFnMq9RE6CObxqBlg/cxQoFgY
JlB6gjQXV8B/mC6AYRJKm4rcUEmstFvuwtTRv8MDjkJsoGzouLsQFiMhTcEbAI3Xr+hUZGTdEnIA
aMdQ2uZNbyPUiDsC0/hd6QpaS2aX+EEm2TjeU4MJ4kuOweYrcSBDtPv2NTjqV8EiRQi/fH1G0cE7
Ydh4c0f6CgU+dieSd4NJVOEMTMWRGq868fX8rZ8Zznu0wqm3EV5QJzMVzd8a9CL4/lUAxzPIwDLD
V8b+Di45pODquoKD3C6G4IBMEzkwxh0dUPsn+l4Ut/xMPVplyNA/RRNix4kDDe9uLdO0maFzEN85
LDDuLWKnesH/X6p4ZEkEXoO2AIEMLOqAA/DGcFjSWENmNCaYJqGuF8lQmudn8IQMwJCDOOjtaSTq
PJunHO5WNsshEQCKSOxOdOKzvkU7W99I+rukVws5LMIZ6jBCQ6bJPqPeJeYxgauI/e25QKoCzNpk
RWo/jWkQfjEXwY6gMvEwFJhz8VzZ5quyFe4oOvhluG3Vd/W7f0UG4G0mR229osUPHY95cCvb8ReG
Qo/HgcCcT/AC4uR3tZOdrLBSLNVrtEG/h4QXCXV2brfFtT/IDzNZlvfJ32fhSp+1WzN/4aI2P3q8
Vsc5nWCLo0DKEM3Fp8jZsTA2iCnRfXqPcuMEK1F3sldiNAOuBEhPu0EZnjiSU9Mctscfaw0THI+j
C6PPQC+s/1if/quyqb7VL2WtvQdfFlx2JpmOfvbARNJ4xj96IeGQ2hbrpJht8gMdE5QF0u1px1hi
UPU6HVAKa6bu0yWjyT1OrpztAGsSZIJ3+R1FSRYvcZWMCXkLjv+Fsxild25/tbsG99Mu7x39pm59
jpmJ2+4sW3dIJOOMj/oLrxq9JAAu8Y6epI6vYMO867UAEAU5kjVjEomYP8TIDFc6vmntKPW9Ut5Y
O54D8TyzXv9SEzs2Tugb+ITObbiS3wfsnms0SWw9Md8O/DqnnPKNfoGyDL9qb4GjF2fkMjtBXeE9
r95H3MvSR/ZNC89DabBE34Saq2WJInrvPlyYCnkzlsVugTlk1bk9vz/SikvwRqJ552YLVsvu0RLy
s8rRCyISJRaZpBLizuznkzbDKn+F8/GE0bWMD8JngZUjJsMEiNyaZy997cG/8CQib0EBv22uT+IN
S1sc0ArYluCSLk6ZTinNEFzoN0zW8AqmbHSsO9I6fg25KUvbExzvnaBt35pJpQPyBRK+GJJQ5ehH
Hu9jsgs//HBufXonEiO1vaGygCjfNNom3IWPzqW/Z+0lLHaRtLDOAvZZJnbZbHLyNCjmtobwqIaU
ssDNqm35KZ3r+xMBB6SLA+ib1rO9aycyXLlqhN3ntEiw5UxpPsgUrwMTQvFY9XtD/PEbfn3b8+cs
HkHiPNWNHpOz8J2ES2xJCjjaY3+HnWViFwOPdR7Pz/YhYzxikeXpLQYsu67CI5SjRqfNB1hVT4h7
owlpoZN1osZlsTDw4YYzD8UJtq8pV4ErY8fPh9/eVJQYIcFXs+wnXvE/DAb4C+gDoiefiQtqs7X/
6Q0Yv18FRz168Z1jofyS8nLr+bjrVvPnvVwnCDHY+uClufBSM1By3ieZhIycomQFHzRosIi6ckJr
nBGxI/mHrARn4kj1ru0WvLySRtxAMOaKDEViUsY9L1ZqVrWNdtybXUjP7DlysYzZanVktsokfBO9
WWtlHZ70zbBUX5T9uH9ezDV3NI3wjXA3ariH3Ny0FMV5fucl0EMoq71AN4DRvvKSVzF4cWfKdwle
0mmWaqvaehLOnQgDf81czVZcTp3xSqJfmDspxJP6Jeq3nboDFDdsUidyr5zNuYLal+R/qtC34JcJ
MwVOTmarwDpLyi9G5Z6I722jnyxcqNUGanHxUXsTBXUu5BSRyx5iEuL/EIEroiu2Txq9r2OGansn
kZWE1zre6WCUOKKRmhUfIZF6oCmg9nN3nViILtO3Al2xx/tvUt3OrFX+Dc6mvAgHtVhIWI/ZeonY
BUqBYv+bcz8SGT718fENC5ouOY4HzMCFQ6w0I3QBIgu+6MIJlY0VXZlmyojQ05mHfu1TveU76y0x
Z1jW5fmAfnHjw8R9QTBET+VGghUv6SRvWpoiW8b+H+ots8VtDB7WBooMjfBHMOzyxbNWKAcXNZbm
Beq/heKkj/ooLNrj6HgHQVojxtt3G+WtWB51cAnf5aN/qUfH3Od8DxRkG3WZQgm2fYTg3Y5m9R2H
5/O1BISBn2XDe1QgjmDMKMyCM1C8akp5WAa0M7tVijU8uioHBjo0ihvZSTEppDPG3x/Wm8gx+dai
Sb9g1muPiYu7Dhv4hlqJV7GgZteGRaMzXJ/Fa8bcoCuO6iY+knV5Ky+8//ywgNSuI4ql8oWNo+2d
ebaqXrtXHSfSZshR7rp1jybhJV0bV+kyfvu9ozCtS3fjpVxzDKD5TbqJKDveZ3PI31W3hOiDMk/m
HrJFmek3KoOlf2pW3ll4Nb64ccqFdBHrm4X0/CopCwm5Oj1o8gXFmzmC5YDWNW/f6WtJV+B19JmK
elm2p85faNkCt1ixMeBJWMykXCDG2xLR7kxEwgmPIn2Ex6nHCNuscYgCFt2swUOANtZp2oXezgAI
dgmTc1d5J74e7Kf07lTFPvtin7aQDSWuci1nMjFHX3TaFvVLU9MQhPp04VRV7OuL+EF337qbbiC6
UepKlJ7QBnBKIYQe3aSjuj20p/JUyjspmLcnJcO5soreJm8dXq1NQRLlvLHc4hx98ssXitPt+QFw
Ib14bgXr4iC3qGbpbeCSmpNlKDOjDNaIZkh5hqdAoa47ubRMTypOBYPcYccUbW748DHABHmJ9s8b
r6gZUAygkfT2LZEDqR3CJett60ejPBfW/C65eoy6RRmcjfyjT5bNV5G6WXePkV4rdkNqlks1Ie1x
92eYfWbqthuVSXGtUHP64LRnpTKqNscyc62hJVor6LfWebOiI26ufz8YfmqtBVqoplk+ngo9ota3
mvUIUvuPz36/9vvBU/mvFth3GvAlJpSawJsc1IJS45QqK+alf2DqVI7L619A3e9nndRz9pu+NiXY
Izec0HUxY5dFFLeb3hIDYMLTf+41pU6X/8d/Tdu1sTWdqGYmC0ZoQnEUmPGBxZBTKkWak9OokXMm
fbtsLZscjwOFt5rAavTPwzptY6yL4wDVOy3XJC2w7f9+quSc84cYgqp8gCaV1eRh3GjnfAfyJuLx
33FEwyaGQJz5WolCaYGJNWsn3E6DIpCfypMMGkcFLYThaUNqEjxIY83YPv2ASGpuOfFg2hYQyswC
/PpvGjvFXDa2mYwTgEisGYfJXYtICEk5pgW4TfhIdEhZ7cyYy2f9rOwIU4GwK5iuhuJWnMlgZb7T
23AQnJpa1MJKSq3v5DfTnz23+MV2zeSGJVRhw2//QhcVThWsLlp6x8G3G1d9a3bFg1MnHTpTtYmA
YDqMa516jCD19laEtv7mrcWD9NDP9Ycw2N43lkfeaBVbNPQHvBFce1TnseYwVJS/26/wwCGVKEIN
qpN27DloQSDzTxrWZxyIqQvxku5zPM+39RZx6shT+CPI8/pOXtK370qPSdL2ZhxVe+IVYNF/Cb8o
ijnpdXTV36rv7IH0CjIa6lPfWEhAQPDoUlz6/DOMc1gbqN3ka3luIVixIYFqYnXFg4f7rzkCyIFm
Sz28Sxyyy2Lbd7ncOXCqw4Crc6kd67W360B3vpBGgUUjJTClYk+biV/kmDcEzjJn2tfhsidqj6kl
Sx4zfWdIkQlNHLLxVNjV/UlCPXNYu5ZxMOcMEciZniGD23JX5mhJP7CTTr3tm8/bCZ3tJjif/bxn
HQu2z1eEZkDH9InpEe2eUBQdGCtrZQnbFMRLs6gnCJr6xXctlDm0tXRZbzDYW7RpZ8K59h0c5NGS
L5yEE67/aKci25u49UjJ8aLRR5E2EgvLOdxj50TMi3kRfAlOIvWtwsNwwgnKvYKST/3C639j/iSx
q2G+5OQoTygSEHAM8G117W2I9jymyOqZ+iyKE8yIPHC5jUxMtEAEurmyUMDHK3NrJyI3gZHVXMI9
yi7jVkBhIzsx3mf4IiMiLDN7+ILlcHy2joHn9kI4jMcshvfcaT/ACeA+9m/AEsWDHjjyl8rhmxMV
uDPuYDhiCdkqs+cZ+THECa5GscDJBVMIyyZyA4IDYV/sOL1MBkLoEw8V1yMHgYg1OIMTsJJOFOeQ
3pzKs7nsZHHFFRz3OcnOJNBoszRaqoBpoC7BXiKwRz01tJ/YOJHcTwFOR9A3z3OGbeV9Mh7NE/MH
Pb8iEDmMHmlmfVL8cTzVF/lqapZhT0NE7zsaJ5QpEmk6dk0KyKv4Y6Ky2nKOFNHqP8bts333UZEj
qmefqHgRCx12GmUpW2nlNu/aB8gm5AE0PehOYn9nROud0/hVu7nitV/le1yAiM9FCRruZM2BqoCd
ALBLSx/slr6hgPcIeUcvjoWocHAK57a0GUhhot8CXfMx3UUP85sugkoDhhsDxBGPIQ0gLnhzpCsg
3Dl8ax/cJP4dFUGPT+zBFA7izHBM4hd8WFBuwnvzzRLnv+Vo8+HTxNRqm/ZQMaykpsKCnMtYVlkk
eV00J1b6sdOxrrvhoXtYQOaglntz+liDdsOZJRizCf3wHZdO9RgAOvCmdTs4FCPbN67uALZdRf8r
dpknJw9zLfpMcRcCbR8vWHc73CK2YVcfzDVEbvUdmezJFfPoItzjjIRpM96Sh3UatBf8utg5iViL
42McvT5ZmW44yjF/tuXCYzLTT20WltDJ8413FayS421RZcpnZLOgU0+4mKaDA00H+gRAE1Hl3dpD
tsZmf8YLweXMZuORtta8h5ZQzMuv6MhD4im4+tg4d6OyhF+BtzTx11bgskIrdnWRHU4vdNKWqNKH
CzQ1n4Ut7650vdiJJsAI1I7OYcspP6ApvNBBCzbKjWcXDMawy/f6YThkFrKdGVymFFnljNVZB/Ci
2NxN07c7BvmJ61h0q+EyrRTh3D9z5XnkhFuzi81jAJ2FFRaRVf7BroGtOITaokiI3lh5N9kl2nUH
A3gWhpjYs8XvHnvnxH/dCB94OYmEEH3C3NHouSad0MDtAb9TRliHiXoFGzmnXlxlwvfv+82FQfNw
bFkEzDdbFJkvLsB6ot4DKL4g+nTSveJ+mBz3FhYUipBsCd4GOzT+Ul3FnwTzaVjQwjK/2WrNDtbi
QmCKGW7YoVhFubGCbgfsA4tm/dqd5G+Im/AvkKhgW8c+3Lr07rAKIkZ6aoz5HH4gNARwrxb76+Qp
n/IO/JeMnKkZU3MGXSpO9XckcwyNn/eKm/E+PLodTxoLNhaRELkkWmCotOFF1DYMu+NVuVKIbAAy
ye2UTVgF3itBuVAtdIYzLnlqsa+R2SqcwH9ZJ4Xz7YQB22TqueqWPBd6to3x926Uh9Y7BkGSCZir
VdGAK1gUvWsm+4a78StwOB67WuRKnhMl+G1f9cHBvDageqmcEmknWE8wW9PvzMoC5YZrtxsnzNmE
vFlqH2AKaH5ywZ/tDrKRZxyiYD1Mdm1OlWzbmNlTKLNzSAmAPLAtY06YbhR1giHUYJNYYAAbNB36
u8m6G3BOfs7BmFgvLL+zztGv0Ft8aih5M9kpmf98S9V5Ch4D2tq8iL/cs8kUDjksO1bAGwEZBhpG
FVu5qRfviAfqi9my8dJu2prWZg+hhKrNAwpFWojl2dInsQ+bCuhLtoLVxDP6B6A2g9wGp34mXnB+
9yhJuCVu3Te1F4SBmuHQvKbrc5rcw3vpY8BN5gFo6HkrKOeO9SvMcvPKrBQdhGc/jxULydSOjjgt
Iq3Kbbc7VRd9nbxHJ9HBfZbZOvBVhrK/DX2oXtJNc7sfq1yS/w3Hcs5YJ10J/eeE5Fh44O5YfnFA
Jxc2yVF1xTNvLJZZnt3qm1oc8Qvc8DJnMrATGKnPJtaBujZ3+V0C9/mDaBhe32he6hrOIunl4oKO
TcQ1nD+BVy1TvqROjVWRliVz+Z8E0F7wMAwmblR7OJrL3C7w/V+Qy18TngAKPOKVWanSpaQRrkcK
rv7jswJbM2CwIrIBhz4wfUwocvK638o/rLqYDQJMfntvw11Wn9MvFfj7LC1tNArPWb4djrXhPL+x
GbGC6zl69nkUrkeGH6gS7GEdHoqTt+Ru/eRFPgu3qrc0S/N8z0Uu1s+VSum20KIdsITgYV6LF9Xp
NwFUF7QG2JcUmduTpk7zw7ZsxfP4VZ5IFNoGkBbjhK2018YDmUX8V6x8NsX5iTWqVJbyhFZ0hQy9
11RmANz2zK2fc+5xYZqI2ZajXfthffBwwrNob9ws8hcxObx/EDu66xOoFE9vdelvAxAFWE28fV+P
+HXclmfExP4a4AYoZPkVfTQV9kp9Gz+gDlWL4QL/IXmwL2nqPm5e/OGTjYby/7lVHk/UBvrG/KQ6
QSybpgsSUvxTQvnwqh1zGjrniNQA4na43baEgXJP3tpl842BlEPZPtr1R/GO0CVbxUAAt2QdGQ7Q
bY57gP0w1dRoYCj2V7lj7bwDNEV/SdD4Hl0r6ZdOeAUG4uSzbIuLcYmF4WBt+mV/6u7SwtwiAso5
LL0M9VQ5QMOhioeK4nI1ytkT4mbsUF3Af5U+SEFqz6yRCE6AisQfUjkf2iXlO7YZceo5m8UMlTAH
EiguBuTkAhER8sV5sNUW1oI2QfcqohrtbbF2aOorJhgF16TDC6Gw3wxuiUQFC6m5ymLXhFs4Sye6
pp7O+QGRAojBhkAs70HkLhsD+uIlZ2FFBzd1G0DuzQV5GUsOBSJ+nk9pjcT20b22ME87W77j/be5
6FTMYBDw4Kd7Tn0UpqdMmUsPQG6glznxbRgIrDhYEObHSrQjxsFfxeKcPt/IMwIM7Q3Rncei7wFY
crh3hPfnsrv3P5DGkcgKu+Iu1G7zWV/JJLfw1h9Rj4LHQ5muXc2N+EHjioxY9SasS5IIT/21Kx2t
dmldZF/Ie8H7Tt18RPq5uKyVtT664TiTQRbRaKq44E6u0w7BDIN2aeLu5TC+iQbD90475aH5c3FL
34fQ8nFLuvfCPBd3j44SIyiKcWNwEpoxtElOavRo+Y2CVXcPurOmuuhEB24devNbOumfywqD6rE+
cdmK52zexjTeZg26NgkuBVrRmb4koEP4QqT2o1wZejw9J/EWGiM2aRkclBFFqF1xW8y9Bj3tpWoW
uHNG7nyOwfFcQn3MZG9gg7aFhbrsorkIcSXF6j6no/iZz+AP3WP6Y+oc6ZJKdi7k09JGjtujZrb9
J5UGNF6OnRzxhn38UqNZ5oE5mJ9dueQvcy6IB3yQTrRj1Y457XDe+0KSyUPNbPEAFm8DPRyBj5uv
Ex4eSmU2Em+nObmbvTdX7aPehvjBE9t7F2klkw8B/f8nG2bJT/1m9tNGxaxPX1TrauPvmLF6P8pr
uLBeqzUcfw78w0P96aHGBbDep9moP8eCppkT/5h8mtNTOIwc++F7AiB/rkuR0I0XvqPfrPv7M930
8oyBJHZJFuuwAVayNqM1wBxN3WK6Y0gHrjuGsAAZdZgF0551kT5A/abmUrIWDC0Vb/E0bES+grkY
q7sarXBqoyhkTAQQvlkAY5SnOoKZKDl5zRxOUXFSKcq16adad6VdMzVNPBdxWiUAMSQq1DbfKY6f
Lzp8RvBxK8LpHMRETLAYffMAfKZvCb014lDxHllHTVsE8RXV6Vmy3MGkgJkBG0lJAuGsHy2T95ru
ObQzYsKZBscw/Rga0pSekLgcXAiR5ll8Cd2Sw9fOe8isY1T3jlwx4eLqUQFHxwAiBGnLzCsA+IKv
482R5BlqKbYzyEj+PtTw4axgarEhkn5KJ2bBkj1hmaiMwzvVcpJvU6xoY7akRrPejUuizNNr9OXp
Drd6soWg45iQ8HnZAMAgihv8pH7rvTA+rV9DwAM4nqxF+8oZnoGi9VZ23Bl881sBt4omFNkLuSN8
d5/m24QIhFDChgRfgmLjgSCM7ZsdDpX2pOaDSaR+Q/SgxFkZk7MdsI8PNW31fG4B+eoL7Q5d0eIk
iEpuLkUus360xkHq1KWdDi437bRWc/Epe1/tokQNDa2RmbAhzepPNlAFHDSEVJA94OwRn+8SXBdX
iEJ7geVIZjI1UtvgGYNoEQozA0ML5zCeNO5rYeZfArc6R+YMKV+EjwSl7SPO58Uhv2TZ0hCWDBeY
OEghPTvXgmMbHobuaoVYlqmdWSgoNngpbvMR0edZ6LR3bMaC3OsgQnfDLl2RRLOkdcS9QGUH7ORC
XxaDV07BdDYOSOm0vbxme4Rg4ZZudcONm8PZIWHyIpMLH9K33QY0jSPaUi28gNl49q7jGUdiozxI
5655gYwhGGUtTfrkiWOgQtbmwRQkwUvTVx6sOfJkEaT4D/2FoNk1SuQmnJd3qFt5eIFYSeL7ew/S
e/7k/wrh4ot2ODAwZ2DUkb6EedSmiGsBVzrk1TE2vtK5cBhj3RvGlBei8VbJvniNT2zqFiryjWBD
ifhiYBRyHi1nyoqBA0SQZXQW1X247vY6qSHPefz9vIk3RKcxhfeqeEsX4RqvPgavmYKeclY/6P/n
60xAKzmXN+UjdZ6OsKovwZlfB0qcRJYN391fBQgMWK61ub/z9v0uJaZ7mqeE04Qu8OfcNNR28Wv5
yqPZv3KTseDJhaudlbvJwr3vUSeurJqc322bvYm0MK46zRhCyXsHAS/QZzGcG7Dc6N18p8qmhCBE
T4hZGVs07z3lDozSYYkxIq6ZubhEMGssLx2IGTeDyGaujHwnebZvYAdc+GAw/5uu81huXVmy6Bch
At5M6Z1IUV6aIOROwXugUPj6XuDtvqfjRfeEIVISRZFAoTJz77WJghyZZWxQkeXhxk05+gEazPOH
EZl5j0F9HaSvGa76zjsO2tm448LSkP6E3JcmwG0eh9UXKHnqMY9eWO/Nb/yYf43FsvhlIHzl6WcI
BR/CAU8byuOSQum1PTa/Dea8WR678E7JcwVg/YGEIv47a7hNlmht1QtGgAO4T7p+T3w6/I94+ya2
Ya/mEW7OnXtBJrTUj/4Ds8OxWXs/yKtXsNL1BpoADaWFkxzd4/CpvlODc3CR/GHOse/w9i66mgDM
rQSk158Na22xSQNhdRVvA/YbOrveHVZQZiMI1Dn9SO2d+pUFYcwAbkYEA9XsQn3FrxQVcHYaLBFM
dBierPuDw3mKpOfLP5JAEl2rZyTgEIf2rA76xsIHU56CcoM1tcYsvuY0qFc1HIwn+178kprBvPnb
J114iSziOfsFAlwRTIre9pW/N2z43+lZ3bWv+s56ZqQIn/1Re3cfxneR7Iy9CVdraX63bFF+IPK+
0LhznjWxx2q1Zbb47KktSwY+5kMEeuVVPLIouPosRHPsddXPRQqkNbljzlDBdkoWnP/1Jr43tvI7
ve8Yvmn3PckuqO6erXebIU/8mNmr6tn/UqAaaP4c+yeGJxN8+XTdbPHZqieeo7s2V/3LPqYX0Mom
1DEGnDc9yvgyfTRbC54HcyUaDfRFHxkyO3AlyPtYmG9Aix+jDw478ajTbF76F0Y+lVrlp89PyuqU
DsNu3KbswX49iIXPNU2hZcQf4jXGOMkW9WPyPD2iDSjY1bKCl0Bl99qwVJydXwG/E5z+ZLyhBNlv
BZSQFUrniNnoYw4bLHlicItuap39qkd3E13b47xDHrnwIgRYICF5pmF57M75xT1rKz7S5KPixDrG
m+ahugZ75z5d1ffj1v6C5WzJBbKQo7lz7v1g3b3Fr5y60QEuyDU7yxXTRTUecaiie6Etz7bzujL2
xTYeluaGZDXl7dDh0WahMf9gsXgAPsoX/Wv3MZxd/lvGtz9zyxaH7Ikp5bSKjpqzULzPlOvRoni2
d9mDK9Yn508dHTm/3J2NSrze8zn/0IuBrDc754HFM/JBcEgJthnoOjBE9A7T1TL37oUtZlo/BQf9
mLN8cumpTxyX1SF7LgGVfLpfPNaDUPtlieBAMd4T5DTs7F+bO8Jh2LHF7IhWtXmPqzVhUgP8DoUV
0DTaooTZia1FZYv4Gyx9NB8i+lNzRfepIbCjoga/lHyye6+sp4FN0rQ2zK1F7e4s9O/6xDMhlvUt
CB/L5kU+4rLneWK8Dy3zTvs4Z1599k/5U3Lk+GR4jbVVo7ONEPOxu9MO6VO/R0Xl3qb8VI0P5ilS
K7lnp16x9PESuWJSIEY7/5URdg205s54p6/7i4HMO4mX4jRLxMTKHz9CtQ8u9We059Sa6Ke+oQlh
blMth35BthKXe+RzEO4uIYpY9HAvzVtLCS6xKK5Yt8e32btFd+ogXlB0aCf3SlegowH/wZXuKU0P
/hVh2RWZ67V7r18BdrCPxs31yYqtEXAF35fDx7pwBeFK4x5QDdk1MjQa4fjcib+4E/USgTcuqXti
vMYIdA1S+6t6ah+de3kE55HuY3vpsbN9abYsMJce7MwxeMqwL551BCRcmWl/TN9avBUrRDHHOaMO
8doGzSNtFna9WIthEaltsGIleGu81fjCrLt5SV6CZ4rSDm4AF5tnQRnE9msNdvzwBvKgiFYe+1o6
xjwaLNifMFJVf2KIQ2/JEwXDzNAFQEbRtMYTcU7Yc1DW1PB01hj/FAOin+6TSjUGu34OPsJH0uRY
EvVm3+WQ0naQHdhPhvJYVOdE37nf7ndqLlh0It5EQqNXTrpjjB6/UVP1b7ZiHLImpeBJvxB2JrCf
3ssfHSTwY7IrzhYnZr/0PrV7rnS5dckFCZUh0x76otRTkDbVqZO7oHiIs6u0dmG0qRm1sjH9rZn/
vbKHmB0TH6CKc7pN9FaeBaF8azOkzbHk9GGlxq+QYxis1jXmGOD7zWuK45NSzwYqsGgM1LI7jrKm
pLvM3JXmFbMmYlMQRN2Vx267zD54LsW2isdZWoa1S8jZO8gsPJJfcbFvAWvu3KMz5+DOBbVVMEqY
F+RJm3c0Il/nXKyj+QIsHtWu+4XOQ6bjooREDBDjqX1NkaiKXVSe/HDp0P0gy8zaldkdlipkVKx8
GmN9RHweRRsMa3WIThW9jGnewlLd0LcUyxbAJdcqAIbXhKa5fBm7i7f3GZsOO8tChnriOs1YeiNY
cEj/Vg/AGKzxUCOCwInab9iR8ILz7M0IkYwCV8f0lQz7nlhJLioMI9hbm/PbjyMGtI3c59pxGCHb
P8TpxczvcsIBSoTsS0SGk/aiyb0c7gs158rlzCBLBhOHcbizsi/lEsKDWOxFAevQC7DRswyRvRCb
BJg9Dc2QmTS6SwmcjPHGLfg4JqiZ4ynQtiGiOkKk1C4cVq67QnaXvdkPwT3ypB6YY0di7NqHRKct
2BgVUDQhtNr7djzhy0ZdxMKME2d4dr+G+9tgv5+n/X/n/Le7hsWq7uYGxI/5u7efi3wxd0ca9HA8
NLoC4lbehBJ0CbCs+TEVuvbG67z7IcyDvQ+EJe9pjBE0wyZYoykHkoegDCF7Wil85VUo6qUC81A3
J1+zqRVvD92+aU4Fgs2O1vbtMWMq+HYw/8btfoCTnND0gPRJJPY5pnU4lPGPIWet/e2xZv5GnSK1
v92oFv/B7au/37j93D+/4tsAXICyDB3EOMZbtx/KMx90wO3L2492oqQwScz0MDhZcxHDfqyoxm2S
DFVPEgEv1nBjf9tIMuhC0W0VGiAz6brlKF21cot1/Jz26q4R6jqGbbcSPp9aCaX64hbxJcuiz8AC
j2xrn6Y+dBs7swmaY7wRp2ofa8m64Xztw8tYjNY2Ko2Ebu9bqAXtwkuycZOhp0vJ0dtOXSs2pHBT
5NFBCApGjRmyWMxiOuQ2g5JmdgL6PTrRzErOWpy+5UMp9wNMmiWOEy59LtdNt48ZXLX9uMtdJtux
/Cz10jzaIbKoVuzg26z5VPZJwXvk6APuQN/hGKQ1Ku/zzjSOgcNIHsfEj68zi/fhGMz8nLRd+Y36
wBVCytPEhqMf8PGFSNI0wcYoixlZxug7HdQW7VAL4h2QNbaSC2Ha0myWYBuzMnobEkKFUKfORpKQ
8UAfAN/XHcKsgBBteEOKpVMK8HxOjfAyqHvciYi8JjtBTDcMd8I1f1sdObMLXqloyeSZmJdXkdQx
Z3k/Se58FgH9jIyEY3C96crxUCYQnfoqGto3CWoKjO2UGJZh4Cles+BpeuUD/JYFFesljxDbIQhU
xY8/FskaVmE8xg8V9UOLWqwZKAMSRWiDPcmVU8+/HmE0j6OXuBmKh7CE/JZE5tXQuXA4FqhjLyqL
bZFjg9XbLD+0zteodk6h4dNhDVRlEq94y9ftiMTdiLNpHef9W6hHFeSiP3qC8iFsEKx7I8lRU+oc
AC1gU3Y3sUHPoeni5Jx0+brv5rUmKz7jGreFcU6qGpFC6SNamMiI8lLvI/K8bmuG7lcQTXfKzGhK
Ec9kF/hwFTb9Rcp/JGx6m2bkjufcgSGQwfN3IiAPGafa3rP6dTmM465TE2ruCBhCzkzRcsuXmiNx
bUiDPmS9xxGFODJlMUv87E8jo+ZY+eoyEStJe1axQBecH6EkrtWZbIY8GXtX74MlsPpj5+IncRta
axnXttSgRWVyyEKp2Ji1NpwmXx28ifiQMGE3YCftu+ZzLajooEGBYLeNNxZwM76/xsw+nTqn1dUk
bx6W/kUXonX2KpjUlASDBsKzH5iq6vQNRcKlLbGCx94WtP0qgtIalrKkyp2LQfVvyvuQA4nIW5oR
pgDBUwnUuWQqb4o/Ukv7k5GyctugeoK+Zkce5/HWDRh192xpklCM23AqyfFAdFuaNjpD8Kljl+nb
CZ4wF9RyyMqNctyjyxswzIi3vOcwGya64EICEPZNJP5Tk8zQE8jssEyDokqvUnzG7XgwbHRfOiID
llixsx1Sj2ZEeJzKnzwbGJHG4i0qGSmXYLtgJRDfYrWk8jVko5k9dv/WV5wmKFXFUND8byY7pgBO
X5tperGB5VSMpkC/LcZUIX7uOYKjxl9kGk2sksFnDAgSTpt+9ey8u5QmJUw6fuue/j6OfNYknau1
BgAZWfZXW1LbH8LI5KNV1sW3aTlqNgAVg2v1TQKkGLgkOmLbHHBN6DQPY67Z7yntRtNiVkmIpymw
zWa2dpBsIszR5YLT+t0hHeKPrAf8hYnuaLWRhypyYmo9MCAdBbaEEJVIrOprYJBf0CfZsbQYEyc1
O4fOsDD21iVhPZq6mJ1am66Hwd/Hmxs21mPWZwXid3qG3lh6bBniadNPDfYbL7oUhjDPAE/eGrN/
LhvOk55gvm7UKeM9+hORaKNzXlGAOgztJweEsZ7SbKea82RV8bysb6YWPmihYE5Ra+kBLWINyChy
2F8kAUPy4ARSa0OEvJ7SpgzzhAE+DgUjUd2uHeVac7PnYJztCm7/0flRuNc9tsPS/crc/Fd1brAF
WAEKTKcHn68jF3JpGiItMc08WmF/My59idQ8MMp05dvUSz3YRtMU7nYS/TWu2gi0GjmYpT6TkuhT
cJqhlGuhKdr+tBIc5Sj9lq3A38PEWRYJ8ab+ZhDoDQu9JYEjli96/6Bk+9KWD/NLPIRexEEVudrW
UtijEygvmspe4sDCUls4xsGMmdE0hZKMcdB4GAGdEb/jVMxKMEIB1LdVweBjcLUeCbS+bA2lLadI
hJthcC5pyG7Uc+wS6tC0742oWrttds3zXO0KxjzSb7eebcJ9jiaEDZPMGFeoEKF9Ro/RU84mT1sM
IjzJSIXTJysjby6F4JD3EpCwam5Tt2zE7ZjPNNC7HFsC2hWtInK5oblcTeBaNEXvywx1hhCd85rp
NA1y/zR12rS2a9QTpWwhk8Gcq8A6EcZWHUIHenZZsIUMcqx9iaDLXzlhvxhCQL8hVViqxTETNEoY
hCcSyYLw6RpaABw34Foto9LWkTNDh0cK+8Sm69G61H4DV9iFx+Ap8gKwimbGDFNDi41ypFbDQAZK
W4E0RsIHb+asRnrG5SFQA7PYnvl+7BGaztIPRh+jTAoEByy1k+xiBu3GmG3iEIF8E5mvhk93WeP4
JsCQi3uiYopE7TnIWn8VQlZgPu/Q/oCWbBbJC/C5nTGyIIu+lfThKUZ00q16gemlIGF83XExyRvv
tU0d8yW3z8pqHC7k1U7raWAqPcWx1ZU/vOOU7H7w6vqOfAP3B/EofxzNbjrn/dAe57S6kXmA6cby
6JgCpXlAUQ8Ujs504J+CIv8kbTsChsIUv0zux8j3DtbUPyuOQA5WtjXs7irZbnG20npl0pjA1Vzm
7L3QcUHzKpk/5a79lucMsjREbIkXUvjG9LBAjGSo0YwfK3VeyqY2iN3U16NUpzhE9DlQvwDO7bJV
ZdjbIkW6ELUPk+ftY7deGTGiBpOkYL8m7CYXeH4s4X5YraypvoCtxCNNLK04Vw4Y1mbCMMbwoMpN
sNCGdul5/avOEc25VM051KJ3NfrRzoWkCj8hgd9jd/pOKLpJOcy8be0N66FB/6O3TLZt4rfGkXS6
MJ4Odivv66yMt4UVkRtH98qIUPGXSY0NKe4xK84lkAbhAZSu0Q5cpuPgLKSh9h5O+kWTEEaswVfX
K4b0WZSsCvvO1fIEHi/jVcfFyKgbfxzZfUML4cfEPTJodWR/xxtWPYf55O/rUzB29uNkuvhuyWHI
saRNbE6200uUxPYGBzgIR4LQYoY5dshRaxBbJCOHYUqtEWWNVsgzG9i9dOnH1iT5bLqvRI7hVmEl
bR2Qsp1CW5tH8JU8dFfybgy4SkhmP23tGstAoYaU/YtlWQmR6/k9QoTRhD5QI6ivDT7quButtQ7W
q8Dtuxi82tsrrz7aoy0eqgQcrhkBI0Oq6Fu2u7Gh83lBBVkzCI4qoFwJnGo7jB+Fc2cCGWuxCq81
z2cEpGLqaO81MpzHLgPG1PNaeZsS1IRQY9hApk9K+F+xMzg7S1nBTId8gM0kTrnNUlao9N1Jtd+0
4w116JOCldxHTvXe1EiMtbx9y02YLIlenuOwhkZPwS05c1e5C6Gh63gXYkejKAGJW1uPeg6KP4Y4
VtHbI+9T+DoZIcMy6Ng51fCEpBP9eDKH2iC+QhAoizBVwLxgVBZdpc6WZ5zzSLMXGqgFa2PD8Hyo
K5pqJALPi39QX/WAiUoXl+22mpW9Sd3vA68GMW6h/5rZ4hMZT45g79niEIFf9mKPOWZFP+4wH7fG
OnDqY00Se9mSfwWUDD6ytk0NekdlkaIUamm+KaXdN1gLnnSGZjJu3/MxaZeRJdFNytTbOgjz06M7
mJTQ5nB0La4fXWRiMilyvlJo53RhNSsvRp/mAOCOY6QaDVyJ5fCtT3D9tK7gP712NR5oiaUsMpRY
uw7mUDnEyBSVSDZhSKk3WeljGLkQGXtmtXwa5bJ30vWQQYCB4UdPvK7p5xMvFlN27C3NvTe8mn5X
u0lJuNXQTYw54yGfIYVFlYqEGcwPFy04A3LPmRw8tNWpIRlb9XPHDa0gJw8aJ8LRg4hQx9LcRmHD
WFlF3ZWewrOWEedp5xD0Qj5AzWjogYz9R9oTSOQSx8BunhyGTj+Fimmt7sCI1Gk3KsTSjnt1qYYO
hnOVOgOxRL0kot8FaULrIDIIzxUabxgnu0msg3x1DCiT0cxsioLZL9u+YO4mGKZCb3WxiyI4OuW0
qzO7RxFLfphFGscwGFTeDZuZ0Epohdb+2XLpvQpN3E3hvFk2ODjZlyLIae84zgl2EwHz3eDLb4BK
qS6BCj/cA8u94x8HWTNzizTZ4mEfoK/ryUdqkbnROrxDPRjUbVmgEvTSB3NEPT5YHdISxfurz597
iJ7UMsKjGQbZq+6GtBm1jiS12aeYD0wg1Zy0U2vbrCPWbNSZu4wBvWk+SrtjsOGkTXY3zn2+ttLO
TfTVj84BamJ6DPyWo8O3Ges0ApcPklafskIoi6H1hNtWWuRzJQ9lhowB3Mh3pKOpaGgO1B1FT8Bc
HXTMSvfw9heSd7eiObMRPYKdLmbgDbCYqKwa15ZSI5nldByCtLHQ6UqGB7Ur76LS21SBI+dWBh5v
E1FcbIY9SBqwYuFkwgFt0Nf19gSHFDyqtFCTg0v0tz0alwbho1PaLqaq5o9i6XUCQrHzPiNtVTUw
1VvURzIgHskOQ3lu02g3DNPdpJvpsfDR/Y1TdQz6rl1VTYh2MIzXThJe0wbxtTaZR2se7zg2CxNI
0hc38xjB6StXvk5C6AeAIC+DbSHmGlpvwYsi65AFfmdrE6qYkZF74eRHq+gxSnVop4mbCmWubSwH
X4N6sTIXK6o+AdGtUFa1XA4ER72cgHKORUSk01C+Is2o9Mb8nurHyIyN9bzqe3ygGExJ5DibcYw3
2IqvJcKOykRhWKl61xJXXBta+Kg3OEQm5sL8Y5mRvWautRmmvdXirdCs+Mi28ErHZEJsIbeFbv5h
ofyJpromcoPqruilwRmQr8KWMLQGQLqdmGCxCr9cu3FAQesHT4VyOAldDlSPYaGkhr+YLDaYs7zv
KY7RhCB871udaseV7zioOj7Epjkph382QlFdV8W4ARLGnEProqtyv3zxgMWhoie1EEEPelGaH3rH
MEXO0yP15kkqF8BUH6ZOWVdt2tB+C0u8pViwDnqHziPro89OpymUwAxISnK/TMm2KmFI2db1G6cc
DabQwC+i2++N1UtIlwhPdbcwkbnrXxYQyalhptG557QpkQK0PnI+AwGZTH8iLy7uJ6T6ZsmorJzr
WIcSDorkrpLipGGc8CUtkDEzTuEU+49Ow0BEMrxSNL+EFRtnrzRWpYONqh2QaqbVWDxOlv7lV0b0
RW3z40BkzA33qQgcuppW+8P17T136b04nWCXdSnrvtnRznRGMW5EHb/buo0ua99LLqixjZm37Wmr
sTScchQuqsC335krqKn11hFsYjxYDY1FQHmmMZqwy4MnM39ZGMNXaCak8aAUL0GnLlXYhLiuiXKy
QXSPPstboYzPLAyeQUzhX8luixXDp3Akuyt7941Wbic3b0/1aPvMu0grdmO9RJBTfw7S3s5lxrJs
nGmtXHs6BgHhQAn7lnJqis1ghHcsdMDIzIAAyqqgueEbTxXwskWWjxpST0xxTv/GxSu+pmOnwLQF
j74ngnU4EWfR1uSEF8XKVbW9GssaW2ppPdod619h2M0qE9XW03Rti0bVrLA/hX6Wc52jxzOy9hUj
qHABZ49sK0JNysLdeSgPIL2SDKixCfVxclphwSqU6/gR2CXpMSlmbN3zIWJF8ckv1ew+hmxcEb+S
BDuLvQUoYvs7zrXgEifV/aRj6pSmNW7g/VeswDhe8oKNvO2u3cTZhLW+GVTHzDIourP1JRGe5Cz8
5HjlNdpeUgy8lqlD+Ao2fu1PFiL9gXlGlHw2FXlBPu1oqga1cAfvJUB8l2P1w/Niq7VTaX8Ku99K
14eaPWkXr29+BI23ddmglZCVNW0DlBgTMF1CiNl2z137EnjxRngWaMpIeDsZqrM/jiQdesxInVCx
kavZHHgaiuIQwOlCmawYBv0rMREbHEUjoQp9/y4EceSlRziWS5UcVcWbqaZ8ZzrpMSQ9eKkk9kOr
n0WWXbfKFT5+TbKQlgbNZqu9bzQfFIPI6XOIyNlAD9T6Y9MqpkmTxNThNvAK2p7Mgwgs3mDg5dGL
qQXyVjDbn2hHjFzhlokRZLvE1L11bfKuwjL9dnvnwWpzhxBeNFZ+Un0k7vipd9rZbNwT19p7ySf7
UoXOYdStbBkVLYqVlnMwz2z4w28jVfEubODIQKH3i1MqMfInSN9zyeLfYcviQjIuqEe4Prv1dyYK
NqSGj7y4nMk7//eXkWquspsNVY4DZzJwyuRy+3FRe75iUD0XEYNUKwr/Anfo/EPzzd+7ee3CRLjd
/+fL26//n9//++vT0PC6/t73fCaMcmto8g9/MsIjYfGK55vbV7cbrRwgNg6YVP/evX11e+z23b8/
/B+P/cfd28+F0Gaq4dtowrVKsQoH+ZgfwrTiv1Hzv/jPl7dHb/cna+RbWg7twwygjc6v5HbD0TUn
Tfx7X5vC/7kPNpjeYbuK37x8cnbpRLS0prfEptHKPGTwIvkvtW5vh0QkV8rfhaMFLcdnepoPtXOI
9Mg5TFHok2XHluZ2t6un//5GOv+I59pMHkiz+/sLtx+73dVoCm1dSUzM/ESxY9uH0fRxsvV6Sgia
Bbfn9nO379xuyrzhj1N0PiSxhXHbLTB0Jf/+dmeCVi3Nb2WbDoLhYMDd6qIViKGIHdk4QNmaaUVe
zTA/zLgW1xXTXzvpoLMyoBka1Szd0u0Otxtz7BBERGVDhnwwoRCBOuOV3c+oobUofDC6cWLEx5QL
uN0wMYvalnEhGWgpsLEd5M/ikMygqOJ2gM93b4/luUS63XtNs2tEtyqNAXvD7TuDKAzImVXxm0m6
8n9/L2sjLqiqdw8w6LNtenuG23NXQpvJI9pw5N+Jt3//3j9/5fa0//zM7VtjxyTFkBBP/z55+u8r
u/307Rv/67n/32//fQbSIYjy6tv935/9X3+zjH2yQptjZrABhpnF8ufngBTIMCEKOXiUNsJF08Bn
56nulNJ6BicFPWPwC4ZhZNtFxWdqG4Bo65CpQBkRQaSKvRslzUnrJVOllDl+J3ZDNKyTLttrAt1K
XYLyArGyCgPtc2j0P64d5YehZhAPzJEuKDsXKk6HKhtSgea69MSYWZrQjldBQaSHkjCIhqDdhsw+
NJdWwAzf26TBExuw8pxKlrSgJujS0PW16Ig8qMRQY1ZiWD8UDcJPn1rEHoEaEP1yV+S/g4i1dQPr
PGUvQKy2uu9p0a2wy6MucsunzmWAUEP/RukD1oUu2YpNN/PuDr9inNliX4/Go+kR+m1gcR4zHSFC
nOwyLsG7YYb/dgUMHoO6TA9j5FQ+fq6yvwcDzsUsDvvzaDBY6plgGhZjun5Wg2ciOAzlqFZhimkr
0dASO1M1cWoBxfHQKsP9UAgl/Upr7ktmi2FyicKJXKIpQEJjdD+OIOJ2SmpvZQbGsYxkj/w0RIze
hgfhYwDRveB15k13zEFWQsQ4iHoUPUBv3Un77Hswyk3RfuneJs2yjkGjw0Q/TUEjU2wnDnGLdoRf
N0QNajJcO9rOh+dYnyYoyTunpZlmK2PnuGjHoxJhQHkZUuSGXla/4jLIySiDc9J0Qixqnz6pkZIa
lhhkug0p6wOE/nFfe9QOghls2sXN0ZPamTlBQ+hWrbMvNqhMuwKGiSJ2m2HwWabGiXgIB/1Yn6w7
v7wjPqneSCe8gC7/Kuq5b8vL0TiEaY6YGqnJPcjAAmNMGhZ/vCwmbUFiHBe1dhcV9NC4nMEUiuFY
u5l5FlBGLH0gZrOlHUAQyklVgtCt1HjTO+vXTUn+FJgr+NU72gGcMNF0n2vuI4Dk8Z7eoynYrKUO
CjDX8YId/O1NTTPkoNm6wjWVpnvDpwoqAu3ohY+pPTjXLjP/OCYu/jh7FmxQcNQX6Hbt96HVwaV0
0ysxUsKgTJjMZGens67X7b4ZBs6Fn9TWfk2t15WY+CzSvKqEVc3KyWQIc/asVsFIGwlsW3hQrSHU
EvLnfYuhiV5K2lthGFRAUONNLedYR/q6mzAPD3oa72lmPpu1He5r3iEtsDRanaXzbJQA/PMADZzP
ImrnElud7ewGK/J3XRXetVHcHIiSYh0BUU1L4E7HhDW2w3udgeqteAV5hQg2D69Vady30Ujpx/s9
aOsBLPTC6tWPkbraXRPjEzBbWnhaZKCmQYeVxsjAEyd8i2JE1VOhw9SJcjadeIC7KLwrJ5deL+cH
9Ajtm3INRYVOzi0GX9EfbRR2EmNP24BUYjnfWBIaX6XlAk1tXn/lLm0DMnuI9XKB79no2wxae4hf
Uijnky0f865BZZgglOG9RcDcEXDBnh6An4HoVhXHzovFvddzTRaMhWw7FpvRMj78JNBRwxToL830
WdlxTzY2ZTgMeOc8ROF3RwutNxyQGCbyrrHnddV9ch93FfjAycI9G/ac3eMwIItRi2CgM+UIRFMD
ZGNnGgmd9Tr51JeSsaV8qttWR1sa/ZpWT5oBzYJN56D5HQ3TYA/PkzIlRuPSz05EGRCjg2c6a/MO
3klirrXhwksk/7ENOxSjtD7skaTCAkYlY3yUsKMqj4WQHeg81KQIObaTpjlrmWCqgAaUpyiN3dbJ
96YFWMgh0wCyqESjNZMQmN4B6ve7fSf0Sz2hC2NY9dxPGaam4SrbdlqaPr0PVRnYC3VB1LTffyeQ
Umm0FT9jApJQNlHBLk1/0fS65V1v8CA5kDKBxR91x8fY1pO0kvS08GdIu7C8GQNaYLaox8exM9GD
2zHdYg0SNjkmHeKazBH53Swy48j1yoE8jGrK102en+iTXjT9JkCP7XWZuDVlh9ds+w79vxynlMAx
Puhgas+2iIHTVENIG2F891I0INk4XlL69gdZMVjJAUmbJCFgGi6DvT6m7wRLrLxxfM9chulg4+/6
SZsDnrBauCYWJr2xCFdFCq8GdeqbJDvUGyXJk6wM1tQi+KyKlmZ+h8XXbV5SH6o9B/Kjy1CrmGIo
oi5X5lzzftz5VHVNRjhpfmqIt8Hn5LLbm8Yv0tbOUlcV0Bz++wTHu6FjyfZzLMh19GQErWMg1Q0g
SMecKQgRoIDydPlBusDtGDNjg5ofu31j8mHj1Z79VLYdMaaR8xZnkA2TRu8P/UywkfONIVPMFKJ4
jrQoOkR5Q0CKPb5FGqCKtrDUwWC3h7yEm0ZzxNrJkRMk6KCOaV0Y+5pIJHPuHoatuR3nGkD3qAtq
6ki/LY2tPkM+bzfmv1/d7v7zEudfaOOYwdz69sDQmWznxvmV+9J40tIMyI9HvImPtxxd5Gs+dseq
IOOV7SMAeqnS7uCbc0Yfg3RCYd3CWhmBBoCkCbYFTMS8ebcE2n8jQOd529LfbmyfQ8Gcb253I82n
g07BtiIjoD+k4Yew+3H650VZbSvJVlTtNZqP8NTmetAl6bRwOVsoLikiahN0STnf3L76j8cGP+C6
6WIwasyE5uRcOWlaxZZWWD3qy9Q5i76noCvmz/LvTTtvnPvYEUudifPShjGd74yZwnpDpIpUULMU
+nZsO1gJ801yS2m73Y9nKOtU040JMovk7oHYQLJuKhQvkFnz5mHofGPvehCL/PlmyhDyal2dLaVO
pBN7cyEPfYXrrCmdu8grWSBc0zyoOTfw9lVDSOGhkm5JM4NWrJgZsbVlzXsxh5KDe7fXcPvKpdRd
uTYSrig+VU5tHLrWNw7o2IfIDfdODc3ETBH9iirCBJ8ZttpH1gNjkfJQGH69jRIfKFv7Pkn2edR6
+ZKxQc1HSNpgKDQsO15rHSrTsA6tlTSrnmvoonNRH3gmS+WMToZ1GRAmnM48sYwk8KxCUFoxrVOt
bRLDRC3DHPOewI94a+Qeh1NAyUuopvZHznXM7aafvzJkiJh+Ih/2XySuVxCUTOQTnqXGL47FYGBf
0rigQfUiTzYZE4KZ5hv6q/uym4ztyHz0MM03t/f/dteipZjlNHN4uwUAvfkzYOf23zfBCEPFRyuw
nAINBW5GQWRGFqJSuS17FC//Rd55LMeuZFn2V9pqXEiDcMAdg5owtGYwqCcwqgutNb6+FviyM6uz
rK2sxz14NEbwPooIwP34OXuvXVLwujNI+J8X4O/DMcJTno+Tt2xrdbOs/q0o8NR106yVjKaoXgf6
8Glhj2fdl7t+KA7/ngryCEWjDWcTGOHk7mjuAN8ESi/oWQOfjDfE2pOBjjtMf5++Aw4QEW3CFfJq
eI4r97H81B7zA6MpHZEqSu25FoS5HFEQL3A0yWPwNL2BF/seCFC7856CxxStx0aOEE4X6R8givNN
OWxoezJBLPAlMQog3kGsGIJAt44ARzINf81m4BgIkjWL+nSDJ131gF7XLXmj3TLotvrDdGm+ch6O
yAbvBGIIEEfMAN9Mbl9jiTCneeVHOczikH9Vd/oDZjSGhClucIQ3zjH8NDjFYE+FIs8VSPtpm2sH
vFNNtKJyroYNjhBTrAP7CzEMsJoC0Oij8XYFYLUK71vGcXfYjBFaPGp0Somlwic2g6bUcfzy780j
6jTABSv8sRAJ4M473wXbGfHMN+fbPps37d3aezf68dR6NXYsC/bunRccqRlYVsy36GW8eN8D3vCX
HgZ2s/GPRrgTGPjbBSx72+EguRblUmOKhZz8CHx2Kjh03+WvXAc44MHae0yNjsmBeLwPWSwyb2WI
tV/hKMARi94CYy+Ah1YjQIUR1gJ5HKCo/p5KjHUDSbx7PaK22AyffnlnP/y4zboZkcofR3zeqmQz
3Ipy68ob+Pv/gmu//4t1/r+yNr3Pw6yp/+PfTAXPnbpwBt7/xUBX5GlSTthSIU01bNvh618fDyHS
mf/4N+Pfi3Loo8QyMGrq+0JDsrKK/2iHfBt/tnv/Acppgm5hrXv3oVyO6Ya2ojyq0/TFFUJdi0Yv
mdkuo7M01pVH2bTTkpmTGvmbQBH9cQ+zsy9gqC4tbaO55KCS7WxtTCR/rxBNUAY+T3+g+63TdfoG
heOEB3RbPHfX6CF9LJ4bOg4Lc1n9EMiyVa/Jh8DgsunOyZ69Hx2mzgWLsX5rbUYmEht5ZTFDa7BF
NoOdGvk0vn0LY9O4MfuFWHJ3LMC8oSydBO6o5lmewDAPdLOPDtkL7fqn6r6dx/QIjjf4gzEBQ4P8
gwPKJrP3wCltCTDtLfpEDKl/07dG/trfGCw8lrzpWG1gFfMV7mp4DcRIbZGS7TDMekf7yiXbMH58
QGxWviCxUOd8fcYogVeX3nDC67dHEvUmQ4rsbfKJVn+tXa1nKJhrd+X/TJ8Oxm5rEz4mM6fRfFXW
Kjy2O30bbMQZX6h4r4sF9qkV1vvmCgYQwXP6kkMWwfWCsmmF3BlzJPepxA3wGa0W4Y54I7qT3GHj
ZUYAPBJD+wOYLJQrqoMlwRZL4p6Bs2yYYAcYCA/tbLw44FMAp74yHhhWGgGVzpEWOXTxmd7AZYuM
7zwuqTKWWrmFyLDjTyTD7t74TtNduR0+OILzq7KBb+x9+TYe3DfOlRsqtzW1+VbDMbScQQvnN/sd
JSEK0dWegNnV/3Dlz3D//3bhO6ZuCEc6rmuK//PCB2Rfo+gy+7OpujOepWA5rzFcXk/SfTVnheld
CK3rHdsMyiaMRk84kuqZ+D1rlf+HX4YghP/2yxhCoHjWBdkH/3oX2oRlOZXb9efQpFfIf42+C7LV
yEsEog2HDfvHEp8dCVecq/xL0Vx8BrjYLJ/wj4SX31/n74kSf18W/iXg4l8e/n+Zd0EehSCJ4v+e
d/H4M3zU/zXv4u//x9/zLlzrbyj5sGY4hm1ymJN8s/+dd6E7f3Ms05SM3ExXUVb/I/HCcv4mXEe4
Cim6a+jG/ObXeTuHYZj23xRZF0IJXVckYujO/0vihS3sf7nODMO0hUmyhikM3bGESbjGf13tGcpo
KGtzfSeiqts6dXdDwu5jAEI4k0vn5LhgcUyveEjJnoA6NR6z1l2Gk01YDv/ETIqjhX6a7qVa26p6
sOz0o6qR72m6hPc+UQt1j67ghrFcDLi2uvWNcaQIXlYBhktSXWChTOKJfOx8EetmfUSf85Hp5Leg
cy3ZWofQvDgGZ9jQ2BsRqvC28LaVgvMD53bKYkqogBERbWNsC/a1tOqzXQ2kKWW9B1OVtqRWWvdU
dzU98IlY+nhtc+4xW3I//YkujfYVuS6Q+thkC64oVAIT3iVx7D0MmiSBzj5JMjLpjcjQKFaKvmpr
tM8p/bDJQKJkudmGqKzH2p1xQxIiQouxYSp7oNUh3m0dBnXRcgbz6vdSwQaoxLGVkOIHnD6O5PVY
WL3s9ka1zztJOHhSpoe8h1HfmzNOv0P5QjeBmUOk/nokhtI8/T5vVI4FxEU/KSmMM3lNELDy0KWY
9C3+ClEfddsYDrVmOctxmIyl6bjaJcPIce9Zk3+fI3XJ8p5kOdwsIBcacLB2iep+YqSsUsxavw/b
3ANRC9hQB0BsmWyCqPPEo+xqPCMSEAD5hsGpY4jqE+510V0fRJ6PV1Zqyrv8fqjUqF0KE5C+9Zm6
A/O9STbmnUocFKB+3h6y1NygY+I5HTKX5vEuR5h0oBqmqEGmGJuyZecWZ27TwDGbSbA5XN6LBqX7
sSe3+1gBEgs0ym1U5fLo9jkTar4PPcguuB8qGZ5DEtPTsaUR0wRU/5VuwoTswQY5unZySKG+1WMY
bEYfTHEr7eaWVbbAMUKg0S4QRvWkazkf9HffmpCEzA9Mu1qLPu/uOSzeGX3kPHVYwaNMC1/1RCYH
Oq/TInbq6HUq6MKNOjmiUW29Dnk9PnpW89x5efcZzYqfYRLi2jl0VvOStlpAiCDoEr094Ag4S83X
fkrU2L0aijM+BGiaCQW1rvsEf2St/Wg61hm9WENTo8fGXJm3AZnvtyrTnd8XOFdzSFeG5gRvqJop
jN1NFWPq4FzgPAR9HL0bnqHd9UaubiON8pWPNIygeXIDVIbSJaFPsS15n6+Tl3WLMFb2u5r8XdHF
3mdH/eZpwwXpZ/9US1Rg85yaEAOrfo3R2yeYnC42cdkgSCvSCTR0RO7Y+89xrARa2Fys1OD6z2ls
wba2ie77/arbmxujRabHQFht46IdX2RtvIzIm+9rYdHjrIgNUWiyEY/V3Xf6oRmF9xBPdI8GVR44
/bnneiC01DcQ2SdDCDTLAFojsrp4DJx2Y0f86KTGb1RGU/eovKreIyR8ojwAZZr4H8yMSupGMd3n
hj6egjjA1J8OQBK42Q5lYck9HRb0eIk73HKtH26ZaW5bG7hXX2cdxime7wP80U04GqvffyHrykVn
hWCsC6Bay3REJyWHqy2a/pSF4f6fT/FexhtfDw+hg628HrLiRS+sdDOpHIvU/HAcTSi4QIPMNPWR
xnQJOj2Az3lcX22MIk8jLl0n7t+dUkG9L4Pssc6Sc5jV/uX30eCTlmgGmDhj7omBU/sjKxAJYuno
H8cw1l9SHR91ZduPI7JaDinus61z0tOd5CE3TLB6s4+qpyoRDvJRPUrSk6iG5KShmMutNlor32Se
XAzopDzoCqbV7xnkyXUuPftWCIfzQuKVP4G7ITO4O3YlBghH46Q/JTGZmWUN846F687vuoAjLdZR
3c2ffaHVNy0j5rRlu1ymXlisJam/28KxLr7ehd9KGReV6NrXsG6J8kmkP75oIsP740K++n24zDv8
sVVbwnKthXxNuKqSgPw38jTJp8OhwmAmVSBHp3qhc3nh4C/ATzl+/tqu2PKrV33qPXgmSL2Mgrw5
jfvJdAwsrWn37GjzjAFH2K7qyC503ZrK3Ne8K/GVc1YIFlevweWsulLcVyNWjE7nFi7Rhd21LrHl
XVt5W8aNxbPMeVNS2YSHIczOXl64l37Cro+KxCeRyoieUI3REkrGV1Q/1dqgcXtDfd1eVQf2QujQ
NHvBWu05xdbO8+SIl/IYl6q7F3GhcZtH7Utlg0AN82yPayN8GuqKU5LM6l1RhuGTWZVomHX+ot+v
MlCTsUZFkE6EIekQtBxZTfe2016JdmsPfz03P8w63JNFqj97xdSc1Pzh97M+4/fpO4I/miEGzi1R
7/5+FicDyNcJb1MakOlg+ey+NNqRtlY1ea8hLu3QNJmbxOhXUsSozCX7rYzrPwxQQet2LXgXgbgS
pQLbIGaFMPP8taFo0Uy8CFw/aov4BYh7gB3CLd8sx+hJCMI2nejtDh3pmqBHNvbepsqppHcsPNhL
WROdadPFFQOyJr1qrLIAfmNjrTk/xkRBJNgUNqk+Ia4z6/LQxaACUGzdei/E/Bd5xnayPGcpVQUu
NS52llW++W66MfzOXA1d3G/tvvpkESZ/oETi5I8AIJy8fSllHJ06MXyI0oWIBh9EEtsJ4ggXdzHe
wi6pIK0x07aahh9bERokRLO35JccCWSISlbUeNEzdrqrq+Fq2BNzoar844VgT9pKX5YOdpC6AWnQ
eKSOmN23NdDiqTispdLACq/hO8xFVG5VhNfEFvUrHa87PWptNtLEXEtn4EAckqUY4Bwo3IJ8Ytqk
3K3PWmNP9JwQe+NgHXGwu6H7bJXml5Fqp0bqDJw8WJ/iTRXBpjfUtc0Bh0VJ/yNb5tllmeKIC50n
JtzPsbQ3teM5m7LFMl2MP0SfMzRMgAI1w4vtFV9d7iCOnfwDpYa0emOpj0zWB1yXQXD1J2AA9hol
ebfyOu89dzlfZt8t4k8ZA3VwmalvfKK7FzoUu4Y+1NjDTrATGxtJ6H+ZMV1rPYVuSPuqTL7CqHqd
hL2ckm6TjTDA+jA9Eku/L3vE7JNtvOSNfvOY+uat665TpviEp/QMWfrx2RtRvCIrKHx765ko27rm
4k3w80a55GpaoY1dTN09KbALVTETNEmG7iztI+7rq+7ruxoqcqQ521HSn2Elhls6PBJCjMpMK2qm
Q8ReBC2aO0yYuT/cxV3ykMn+0QwnkBaK5BwrKpfc/Yw6FOiFPgzWyuSWpIlVmjadiEjHbI1BwLGc
Y0kIADbUpxwybuOy11v7sCgvpS864NL1kfophmDERItx3mDQ68x6d5mIvmb8jW7cBhuoe3SfXXmZ
JboWU6BMZqixSz6by+5QZ4FJ/Vcb2/w5cbs3mZaHfMq+skYnxFgbcQDYZEtUfcTLiA7IxMNQAPGz
S25EFyIQBzEQbe4ISAOvgBUR19soZrUFb08VtLcxTmk1whHOFGSice7Seqh2uNTpeyiHCCZff9Zz
6xzr6EsH1wqhLkYkBAE1rwGo0Wj3aZBG9HDNgUKue65T662ev49h2G/k6THt9yCJK5p8Y/BTCu4R
Syu/ugLyC3I6vDRPMnXfpTI+ozk01LpHzs+vWqAQAUuW1eqPSsdP4ZhHs5kDZDNytoKwvScCD6YP
jaFQGz86C9qrIX46p/8ZQTyL4qeuBT3XPD2KLNjZcwymnQRfgR1eG8ZSOD2LD4O8AmzPUHedEeoc
e1EXFu8OPXVIMmqj7GGbB8GJgvnV6LsXHyFf7ThnVbjXxATfnFspaRjDm67aU17We1FqB0oj8y6v
gu/AsMrfCzAVGAYTsrW6NpqJK86lip1DS1eUfrejIXCRyTJX9b2Xob7uK2K7ksmmXQfnq9f6ew2q
WlSIdxQH9z77r6Mhf8gHQmW6uj3i8NuWTOaRAIQLXJxRld53nVds2kmCvQA7wHzz4uO2XzfBuqrA
U2pt4IOVDpaFehcxRK1ymn5ahWaiistDDS0ojVZBBIGMogGVNzKvrUVCYJ2YzcYxuntFM5F03nfP
bcFDy2gtOqNkuFyvsyE8tSURKU1jwEqnQWSIUt+Opb2qtfwDzWu7E3KAeKRr9pnz/lr4RUW9kSOM
czgfG4rXwJ2G4CRowY9uHdzLynsM8+pPPELIbztgWRaxe0IoMp+im2qtm+Nm4WOcWy8eudnEuRXa
UvN6MAokmVBl1Tvb5ZLKXFgD6P4vomxeDDTHx74yyUMJx3gdQ8SrYP+MwdbVoIqXkf6gJY8hg507
0y4EJINZOtddOPmJpT+ymvgdwp6SNBIxQlM2HOAiZRfZGw27Gmu38xzgA4Jyll2QVEXrDg3XUvfI
/ONdO2j8peAndqPV+atCTy6a1pvL0laXHqfn1tdT9L9uRNFSuaDhm2mpWPoh2g/vTiXbHefEnR0E
3mpScwKbTXZKlJv7KuUUn9X6t9HgiSkSTS17F5lOQSwuBfEIxKEpX2sGGE2lViMH/1uchsQhe86H
yehm4eesfe82SpsFWsFp2yjOzQ5vPv4pcNl5KK/B6K051hIAUqkHBs4cJirrWTehrtUVVncNgqrf
qEttZ9fRY4GXiX6qWw14WuSpA6qYnu1VYQ7aK0gHQERG7QnFA8F2bris3PDVThJUS3Z/6jNytUYk
sS22xG0Rp/7KKAUHax+nWCuKfeUwc4ySgFbzPx//Pmm5zkuMEW/1+zz+bNI6f12Q//Lvfh9Gerjn
NFZufv/XiuAzYtXBjvzjR/z1/PzDdI+KEG/a8fdb/j7fA4AYSsl8SLHRepafHXQ51ndRSndZ9Jva
gp1Z5WdoDIjI+p8gpZhtRv2Vhscp3NWoQnFUNztG6RcmxDvsRVCDwE1mrfNqh90nKoUfGY0/pQUs
qMX0W7vWzur7nymGp5PnwSOb2AH/X+mSQ4SOG7eKCV5sEuYP8GTOlAG0aOOUj9izuu9pwhmToJG6
62zjWBbOUoRZhpiN9rZskOBiSIAllzdzc5kP3TwH//1sSjyF6YI0R7OV7bZldv77xd8PQdOksOPs
J3JD0fmY4UcaJA6miWSLNL/kuCrvkgH+PC5XSAO5y3RC+Dr6hrRmst0ObNeqrYnt4nHBGZ+knG3c
JBhQDGYpaBJoWOWwnukmjS56AtQ1JCraVGeTmb4kYoLk+KsPmAwIREH0PqkAt7Llmwe9s4y/Ppj/
+Myh/0cp5XMTD2l8UJ0Z78YZA2JGtyRFWldb55kuYjr04PRbY/rPSQ+qPE6R34HcsquvoPaeZDhs
GUDaJiQKZ9mju+gtfWVq2R6nxKaLphPDI2Z0wjz6WrkSNggs4mHDvNuEQ8l5ZpkEHHq4NjikQOgy
D16OfLtGmZcKjvoyvHbzoHxsGRbKVeNq76XhszPIDE+E+12MaocaEGBvdrZtylkiQ6SbXJEaHWQG
Gbm8Dn57KrISEgsKFohhhq69N16/pPdHiQ/nOsdO3QbvxqSfrBKKWD35CKSBV+o6Ot5I6PcqQ1UZ
PGRol7Z4Ws7uQJsdJ6QzJeupFodurcjMxetdHIUebUgiZ5wHEWpUJp6d6BL7BJIPEeDPKus3HQdq
aDio/2vJFYyU4jFvaVzmyd7mFKWSx3EkYkSY3gteN8wREeeLYe+aFyGrHgxHQ3IEA5IqQlAaFsm9
Ge0sHXetsIo/cTEuXKQdalT1AXfU3nboCKiMw8/g5lCeIf0MVC22yndmNoyor7tih5IJUjXg1qY9
lqn3lBcOAn8RX9BeYjovLqPIQO+It9HzGDMiTWJr2mO8bm2MVE1dyEVgB4CoEB5MLckI2UR9WUfr
Pk9fvFatBgPKXhLOOrggfCzEpk3BbXdkW9GkIg5A1e1dUd2QICiQY425qBzfuoP+8xTYLN6iq3zm
RW8BbQeFjpkTEyPk+kvkct8IAt6iMPqK8lQtadzSmcREbfYnESfvg9dWe/wHzjIDsYRKYts4QbBI
C5x1uRd8Y31sAddSPVoF1Ay2sQRfehSDIUeQ9hhBdpSIUegR9a/ljCltkp/eqV9QUWCgnr4atyTw
U4vztW0SqIy4bZdOt8TEnOHqrYauDB+Nrj1hR3CXIiAWYmxNQEM2OMFNkoQPqdQvGCuBII7XDjnN
zmhehai3WvPSSsJ3QCH0bbnTE/EQZaRH6NhwewMbTFKGsME6+0+lWScND29eYmEoxzsq9FPiYYmc
MBXTQznXSfdTTiEgynvLKF+SXBBsVwDI1jN8a73DimaD5u56pt6d57+1Rf5l4O+yau04iPbi+c+K
G9HCC4iBAC6s8q4GukdSQpK1QyRCWesvAqSnPWQ3H7lUTSydSmIEGcmiruQtJXReNPlHXI7gdULP
gGANWKmJ27dAuMGmmMSnFyGSRauKPsHOH4MgvuHg+ROwUJhT+YeULJTHzTXRWXOkcRxqT9LC/JxC
tF0sCoaR/lGucWraYj9K+T7iM2knlzNmtawFJLMip/ffGTnhbghNZYxtFMSd+VaJIdq60/SIZuZG
oh8e9BV311Ou99dEqXekRChzQ5ALfQs3SdI1w6CzdcenNm3U2h8R0cylKtL6P41GOqfZMiT0rKeK
LaD1jYtwMS3qTFENoprySQLx4SgYTf6JrW9Nt+2aACzS7C/oHkRJY5aNzTfLOLdUb86YnfOp3zWD
f8U3+uAIirKJTnFL28MmyqaP70XeE8YYQqklb7q24bC54hQa+nAXWvJWRg7IhHFnWz0WaoTwojfe
et0lLwnFqApNIjcwWvlgd/rSZHqf8OfmCcg+PY7oh4xU0MnK8Sl4pny4zi9xmxaPbuKS7sqKEJMb
YTbBl8a5bDkWzIkz/oTgLZoMesp1tmxGYyTOyn0yBxi1Dg9mI0I1VayeOEN2No58FX51tT2eRBgA
FbS11yRM3qxQzUcrF3Y+DEYfE3L/1Gc5vI40vPzeSA3QIq34Q/HxlIYyJ/MjIcQOzkGp7ksHdGs/
unTbNaIdpW5w/sAMPerDi3T4o0z828ArOSw68J6RdZ9Mg3OREx8Zj/G9OkSfXDHs6IQxM+3aBK3+
6eFqM+LgPuyNz0QiXW/d8t43Gu77ul+NecFdafICVhEd7Pm4nZM4qOe+cXQKbNZG7J5593ddlgHA
92mHYJBC3cVkuZ1d1r6yUcBWwMGkAznGfrJL532wUR5J48kLaHB0/R9q3Oc2udkwkdbhCKUDldiS
awu7vtUjnHUC9hW8Nct2CHzqyHHvVRjWOPSBanB0pH5qHQ8A+gp+ftJ2BKu2gg3VND9ThfCz7rGW
2N7JbtunPhkWaY10cirxdTU1vtFaP5jJNCFJ4KDtzhyWdrRpuVKX1jSfdAXV0mDoNoGCL/M1ijNG
h2hu6dAZb5PxkfaQ+RjBoAVBvuTOK2QJHGroPhwLfaLqg5WTdsYR3x/KBJXCsaz49Qb8AayjzXLA
CcZWBoMEehWpZxM2i6aWEJsIypRi7bSQdSob7w5554QkBFQTRgQaq2gCYxMGiJe1wFmBt5pbr7Ha
N4HCqinBhYXBU9VaRDVW1bpqiLsgrseCbtGW4LkAiY3cc/5FJu61NumSNtatKYeXwnLPnc8sIym1
Vzq2to4rdAAmtk0BesA/C9ln2dDCEBxrMG7DCZIJx7w/KLnxinScWZnzLcYBemoj2Qh6AOL0110g
Hp+07eFrjxPNdJTLlvmGW4ctOwm/BwiAIpW8cUEcr1Acdb4hH9AkN906MPPnQAA3avgFugDFCa4z
ekhuC5Ugx0drq2Xrcokb+Tzd7HxAxykAZrT65IcQFzaYTz7yOSohbem305wQNv4ZsKlj3YSRgndb
d0OT3BEYIJ631jMrPxtN+2y4nJ/a+kL6Hm8vqQP0k0YU21oeWMsWDxLnFAwYVfwkJ8xWcGSjTSvO
0imHQ6fDAUj83DgGacrxwfeCZ70APlX2OFCZsGG3qD/E5JQLn5h2SehPNuD6AGnECxcg0JrQsCve
JYgk5HiaHLBq9y7Uhkc9Lk7YWB8CN+eAFgcATlxySE3GSTPVMh1oYnU/qtA3zFVeYiMy71CLPg19
DGy+1OnCkyJmO8UO2MuEZXI8j3n9k2mlvdZqSBj0+Y3i2WiYSzuhpJkXhp/FYahT9IedvtFAetvR
xUlRDMWj+kEoSP+fuV5Gu1rT5hUgFYyge+j3pIvis6ugGSDYi+foRgBmFOWgcgZe8crvPrIWcDCy
ddfAR91YrU6El75CXHjlQPsYeD32FQW+HyWKlaFXa3Tg3yl2OK+B1NEN1XsNLgKGHZSkYBDAMJEf
GqNxsRkU2h6aqUCx8llafJqVyt0QCJrq0SpmmgL7lC2dkr3Y1hKrWVHNetSEMPeppka3CVHoZqOJ
893PgrFWQoJqCQX1dMNZRg4sv66OvktGZguwU48y4dhs0glYVJnGyk4TkJ+MXh1QJGOu5aDV77YX
EApiURjrnrlypQqRp07PvkZ0TtoC+ehVH5LapMZlqw9freQpOzXvITAioxr2PpOXJY0xnh0eGrtF
eRwgMwjyAw6sbTGzczxHkepggJdILcieJopDWu4PY+16y9EgQakoCSo3lQNHPtRnUQHFpP3iSesq
BjJZvZAuoTLwKsrsLfdDIoue26jNlkEOvCnpyOexSLTNZLkWZktt+ygLUwKNgwGSzsG5jbkOGes7
Zy/hTmbyRKq51AgH8IW+9qzOWrfY6xaFU43sPwapx+SmBAMbrWuvqzxnycbOmya7eBwx85PDlSZT
skqEs+tdtrgoq3bU0te8ZdgT9cFJs5g2hMmwC2OXGV2i7/zEmLaTogxxICdJ4uoHt/Y2Gtl8+CrC
dVZTIohqWKuuhVMeNvCyMQVz02mveSX3YenFJB/hEs8Puk9YC4wVPOyVMlZiBCbZJR0GrxhET5e7
9Xpsxk/06NMJp9mS6Vmy1NOH0B/AA2ry5LWo7nxS4BgarfI8io+ZF968tqfwQGtMe5auHfS8O0a1
2zCI1xHTSQRm7QPnWNSpuksoA5PaLpPJvsvyzRTuazO7tzMGCwXnbBLhk4e+890XUKn0cPLC1r7p
zq2mxtkknbkwRrYZ4dYXD/3XUou6cMPP+wi6glWzw3YsSWwdRJGvrS771OGc5XXkL6dAssZqVrMa
6YgIPzrbmblnC30oCFvoINAs7Ya8hkEggY4c6k2wrqB9ZUuzTX6h/yEJtCWsC8e5WhnsUbgcMDQB
fmDGUux75pG+ND4zza8PbaFdStyPACOf1EhAsucl8QWymw0xpuBP2vq5H+w4lhw0aKfMD2iHII3Y
xSUwbAgBi0hP78eWAB0Zzrkvc8pyfY8PllEHNkXDlHDeuzIkkQh8X0tOM+/0tJri4GYpMmJKP2s3
SVjoV4UF/s7WLMKE8ocONifHjhne2FlPUFbWk0ChJhg67joDaH7l9quJnv9ax5Cz9LLpPtHOAurO
huvuZMXaGVEByo8BJePU0ZfgDId4JwTKgKuvDKIn9UpD/5Bozz1idivnuNf7toNyl61H/7F6QIJN
nTzHBFjPvSAmDu2HzuHLgRh5h7zh2nV5QcwR7yTuZipXlTor4aArZxr90pmK8VtmrcepmGPhpm00
FtduJF8IV2m2jNNmACPtKPpI6hy4AjyrTrVHxswprRJ51mJ58CMCcGwrprXWEu0MimYsCJnRU49G
xUmH7EV3kJNIQ2i3Yy5isyXUpVHgnYnmZPIhzjMQsm9BfChQCWlqLlKGy8RbOl29bEw62Wy3B7wJ
EH/q7tPJhXZnizJbWt0razvBQpnxbdSqBG0WATuzdFjVbntKNwq6Mf6iradlNWde6t+Y6Gs3yclX
pYxtQ45UNOVLC7YbM8sMAhazUTcWCJdjVmwbBW/V0fi2HZf92QNaYGWJZM9OD0NB3GHcljrso3Qr
ZP3HNyLaXPEfkVdqWfCOqM6xiJoMQZ9LdBHZWgbicwz7i2tjSYEH7Y145FXYPTV5dIsE7c2gB2M+
9U8jf43ZNe9j+NHYTbFK0KGsAkwjgYNuFegQAvRR51Lv+vltih4aK3U2Kfofw2jvPdddZrxrHPdT
nIkDkWBTkGy6XJLmlcffZsCUR8cu63nDFtnEW8v4nTRBFiK3rD8m0NdU0rqc5DbxIbbjY/jDoOp5
6tYs5fx8urag99tnaQynelTe2htp1/VdSmZIDv8rTD6c0TJZOc2Da+rfnoPyeaD2p75Vj52zCTrL
WedRT+pbeXbdxiEkAKg9XMeVRxN30edmvVFx/R1jLuLwSQWc6LK8tqU4hNJ2V2kTr0tJglJimLem
2XZMVRgUkk+SBEAtigzxvkb9CWaIhpMZLeO6qNDmj0tBRwOGbvruqBl+Om9LKhhY9919xD6Oajva
FGlXrzR2THvgPFk4pBDnaf3DKI78WwvhlY8FoaNPl41usvcxjDjDHATKsIuOplg4HRcc35qVIarF
pjo4sqTTIdybFiQ24ov6G2kXh6gEOp/pjECeLatGzeOgZjW1TR5SbBrG86Rr35U/iH1d5LsK6tiD
OqpHYwiyQ+0reLqRQ7/TvzkYWpOovs8xfPltiQE4XHpDMJyHiVCG+cRVxxV6O8yzo0OesV6evCnt
TnlTVxtlFfoiVD5BFTMepqzzF1vp+iu2v4fKsj+hFr/6qeFtRDQSIr/gjniwabBuLJBZB6RRBIFO
FJx51tiYQVkgY6EWtJnA70lQjr6tQFy/gF0ediCO8r1ul5/wYMp9iiGj9XC8FhbQcZMSM29p+BQV
jLqqASHp25sAAw7umsJflSUoci05e6OG97Ybx4sho2PiN9XeCyt950z6hcYBPexoIuNkGZUsxnrQ
lttGGKiDw15fNXToF3WMD9Lvawrsvj4Ceva+g5QR21AWJEK4G5zqycZjvrTUTW3VYg3A2Y0tAVOn
pvnsWRaXgeqQd4/Ozcj/k6/zWo4U2LbtFxGBSdxreS9vXwi5xkMCif36O6iOe7SjY5/zopBK5VSC
ZOVac44ZWPciK/d+X4vtEBoPMbOo3aAXIaVpcChtx9gWONg6BvsHw/PPmgtYXx+MJ4MOoS06jOKB
DvEA09bBtLyPRNJ2HGuRbcbcZniYwjI0OnYtirQJ0SrOd7j16LvAb+nxszE1qLQ99dFkwidTJ1sW
+H0hgdIhCwhvTa2hWRqz9Z2N8Bwk5Td7dCA6S8k7zDK5zPtC2zB7r5cyZgzEd8RgxDrecYDOAU7D
qc0+OvxWN0bbrfscj6GdPmdBdhdn1qedOWslc7AXWYdxicyUyt+0UX8P5HVW1IKG1a67X20F6+Vb
1epFq0AyxeSPAluFigEGeFtxXdZl/e2EOYWp7xKiqeRNr0yulN2hLyVW8yrcs06xmypwqCQaq6+F
tC/3A2xQ7Di/Yw+cnYjjN1lyXc5pV8cawahZkx5yDuqd5YmDjjJpb1XU1n054E9fuxbl0xhO7xCl
iC5g7AoJca2XTDFi9RqYdUz+kHprzJpQKFp4Syrkn76WECSaAiw6ZJWVD/SB2ymQW8yEaxfKr8bx
OvVtg+gWy6Be82ZNQEQheDzeP2yizj1KFhu3FBPdYf1Fp7pfuV33qIe1wmVPm1iUsVy1pXrM49kJ
0xAbWwS2tbIjHEzQNFhb0uAw2oUOXCp6grcFJ76EFyNNq1vWE3EHesTKh5akWofW+FErcu7SQSKU
cm/LWhdbx5/sTcbcYYlw5TmNKQH7qXiGs1vQZG+nVeaWl06v6PGaYMY82T/q8M921SonNZAYXQ8Z
QgNjhBHVPvKBgHYbER2vSBV9Rqxcv6Ofglhzhq/837eZV2bM7x2vUJbfh0hKoaVTRao4GklB5sr8
jNf7yGom1Fx/po+PCfL3Ff8yXq4/x2PEr64P+I9vf5//728gEjSmt/9f38XfN/n3FbnewUD4z1tC
ESQrtxJtdnQgaf59j9dX//tGrq8Gz7yEy/s/nw+xBpQQ11esUmeq/35+f5/8euv1y+/fpLtDzfnA
Qbr3u/fQwS3tAd7YF/lg7pWBg9TwCMS5fhegffj73e9t3jRBuvv9OUFkRVftf+55/S6cV+rf25og
Ww5BInbX2/8+w/W3fx/8+1q/j/vnaWxtlvUYobE0HPro67g1IBSM4c3vG6lMjQnE9bn+49uy4Vgl
hYD3c33yoi6Arw/201+GSwdhcuO1+s0VvXL9ckWvRLPL8p/bfn+8flco9+Smhb/55/br46+3XZ/k
98eJKpS9D/Hj19/+/uL3xX5vu97lL3bmvz3X9bZ/nub6o68glRkNyZ90QLa/z/cfyJrryxWtxAn8
z9P8vdN/e9rrY9LJP/gN2WtXOk9TUJYZQiOeZyb2uEHMGG3+8s+P+pXi88+vex3GlrdJ/LnjouN4
vj7o98s/t+llRyTNIOzl7yv88zK/j/3npf7b/QwfVh+qzv//btEXViTETtebrw8QsmcG+M+T/sfv
/3mR64///lrzCWQZiQ//rx/Bf3tf//Vprnf8fa/X+1xvi1CQrXvX+mnjVizR+SIjvBK9il4x+jBy
q1a3oYLq8Xe56K1nDV5LMJ0jUz5d14WSFt4hSspyL6zUjbiC033I1yaBB7QU2bI5ljZfxFKwFMYH
wQXllulvfRyRIR0xTddHunW1YIvtyHVnpET75vJiprTOdC9/1INa3/kzMm/oHqs2puWo0dJ0C4I9
QYFsUS+EGxl0N41Rnu2JC0fQUjM3+Xg7yu4bbOYqBW+FKI1QGSA5cw8QzlU2jivdq1CkmXqwzQ39
28+GR0P6GB8rRBH5gGt2ZnSMBuhJM6dKCtNzXoIqr0EB4p6R0clBBXUO5zlMaTVMQfJLbqAFYIgN
gAgS41GnFGaKLtciVUBKwPQOOmAIt5/0O+E55m4CZm45bFcH94XShK2NAmXQg9OgDUb+SazmSowZ
eJez1eczXQF0pGOT3AjTIM8IuPs60BSzXPoxmFoQ+k9Plsj2hZRnVLoYZBtBGlN1KMsx21BAxWub
azsVyikKmUglEW03duzlqin2Y9Se6Eqwx0hoA2r6TDNPjIVuMQUIlIg3fcVnZysinLwoegyZIU4S
R6cWeABI2ZiTmnCTdsOfxuWD8Tr/jZk649HOP4VjmgBA4nmKRD8YUg5bZmcns9Mh11vkeYx19FJ1
f5KAAlLXqQiGyfYIiVi4mlQ7ZTL+1mpvGwuHT1rQTpcgmdbUxs/UksOmqfSS0Mfm241v4eeS9YnW
FmY7reStpY3jvanB6W17jcocuKobpO9N50drxvf5Tmo0CGQb1divjX4rFHHRaDTWppgR7Ogad6l3
N8R+Tbgnb3qY0HyGWAEOesE/Wm6syIUQyjZs4QF7ZmzAuaRMdvaR9keB517Vw3k+gszEUecsmn4Y
YVMmN4wHKvGuNDe4lGb7VeUm2cucfuC9mIMO5AIg6sWkKXSoDgHuGsYU/arGGyIagnMz5FuWSLXt
lJJA4CgQmTRkZ+q2egliIsAdh7ShAuHVmGO79ngtByXZqlATwMqhA4fR2ujoNIjDTXA3GuSxVt6n
zAq4lXr4MXbaRnnA0HqDusywzvQTAL0VWLn86Fubla/lQMihMUyvfjVi+RY7Q/tx/QLxSWzFe8sg
OshP9LtJBaSIjNkqiLrH0fDwp/mn1qP6hk4EA64DoqqlX2lltJupojCm8Sg3mvcczRW0neQBLilQ
YqIr6IVo5Wkm1i0Bj9AUN4ybcKA7kTN9bfUPu5rTgkZw7W390KTVE2J6zPV0Kh1fvhmquzBDy5ee
pTaZ6p5LPQAK2yR0xgM9p0lDAPBkDGQXhGWAfIpxR+JGO1toOnWyce8k4llLaIpiW8sy9khNDkCs
SOTB8kjO0I12Z1gILrNsfAn97iMIK2KmY6K4p9fJTHtkatGXHhOv2JhPXhU9dbgPjkWsjE1/9I2N
7nT+hxpaQAwh/VfEeElJQe4E5p+CTGOlO29Jb1/QZb50mX8SJnfLjf5s6ejvoHMl6w5Ji5IN3Fb6
TUYxbtMochbxVES78dPptl2QPaZF+260pMzparwVibbqIVZGDp1ETBKs3YJBWAXXxChaGqw1OTgc
EyS2tajjko8rdKuWCGGwWezlgAULm1a1VOwR4VVmrovfpymPwIbq3A7uUKOodQ8SdTmPkJ0hX4EU
ZiEAgIYG77UPW/hFPgbfBv7domnyF2nDbbXVuMqGFN5YCtjGqXUaMgMTMVT260bLnp3EvOuGuTn9
0jlMfSuoZE6DICI2v0st/c5jYkAriy5Hjcpdt4lldHMcMy3lGlh40JUIabyMqVY0hq8GKoUhR9fZ
j+WDnlSXak4jLMaTbGl0NjSszJ43THia32C9g+ZbrwfNoa+pyxvmVou4hJNouSH71nDYlwYXhZyw
JwcKbYVf2FZOCLNsXzNVdxsX81BWXvKUxpbl7qvK+WhiuS4HcQufNV8RMLCLQJgvwgCMaNsTmeB4
/UExWQ+dAlYeV911ayXo2vsuXTkasxvEfYTo2sWwCiztC2LaKQoIALBii8lAj0bJdbZMvR+FMW1d
lYOxFebWnvpzGhVPUGMhzWcI0SPkIWOVvcU2h5lWvvp6mRw6eKQejLDqHg3wY25nz+NEMIOom8eo
nr7KwXkxS3Q1tIZzp9o44XCePFJ3abgaDVJWw3HOpURGU0IpoLk2g1RgDcIzW8TOtod0RxtyG78x
tX/3w+zRke1pILkx0XsErtmuEdlbCrkSh3azMVtqA4s89GlGh+Nz02uaWqk0b2OATlbN+Yk/2852
7LpRH2bM+uLeQWJfjiSY2++jGt7DZkawZkhCvZI2QczEN0+/ejd+sqrhraumn4QhbRda26mL963I
H5mvMpHTy3uJq7SNQUJ0qcEXK3oQcJ+35RR369SAOpdjeBV++NF4zR4ozp1Bd3NdgEBa9Mr9aUQz
rRRX2EWrkDAUgvGTjtxCEz1hyXqxAgSNBr24S0Py0Q2EEWtMUdvB8fdveZPMDTJvXw6M6TGphUtt
JME0irk2a+axylr2ywGCduGau1lHXckAMJmbHpX9pecYj/T+FWRhu9flSyzTaqGTLuPX2pGV7yGu
A7loW5ePPrwYkjLBNrcqAZ5fBptm19BCbvhYWCSQSsRYrhY9Y8L3CM7isnXlJfZm9YJq1oRkOKvB
P6VlSU4QYAWGQphUOHt7L/jJsuFQpj0RKkP9girkZPrqtiXyF9zZnVThu50jJoDSWgBpyd5cH/jN
hNkTpiRNLUvQG544NoAYOQsWsZeqNoh3VcPas/QTp+RWQLiZI12DMr/gDUBtgxkIzwynS/viKNpy
UwYspQnLmyyhQYLLh09ToOe08vCxdLIfORtXcpURSeu3TzGN+F0dMVVB0OPiWsBjgO68CDtClbRo
gYbxHRsM0LvW3Dh5tXGb7mzV/lmVkvDbAC19BgWsYrRuaegKsFDnKepUL3S1hTWBs+wsPmSXj9F1
cRAAoYOqb7okIeNhp8/CZDV/QE8tOeYQM6GhXthNHd8rssgDRz1ygaOSvPO/ySAgeotIMUhK9o6o
pkdNjOzm/PYdzS8Qey3GLtu+142/CTuPqQZYGsNHMpfRpIH6Qwh4WZEgpHHyUIRVaAKrkPEZsz4E
qXm6ywnw2QOrenEp6iVX8LaT6MCpjWdAcFJ2XAzjk8CP1YU9UJyEw6WK7w2Wn1XTcq4FQcqYsDqF
cfnHbWLa4wbj8tR6ChrvguDk0xhQpUwk1o4gMtHNexvGvec2rI4OxWJIk63zwwslyCKpiQKJ02dq
7WfPsSSRFwb6aHP4oivFsMXrhovnc6khtzD12o+QwIHEde40MjDgbFVItwFSyn5JPox+Y3c50yYn
SxfCowZzZipyGP/pNr5QRCwY9YK5OxSuoX+y53Q3k2CZMde4trrsg532Fhsqw14tvbXojTNz/aQl
VmwZs91U1cQUc4o6QjMWFqi7leEVTyiIPtkpk1eTVsheDSb+LgeN9scMzI+4TPeBw3QwjsCFCcKy
dGIUI8TEIBOBuRFdAwbDW/qYcpLJPtet/5hr7Q+jHcsXp3gI1kjeVyNO6QVWozX0YOJZ53S5onob
6uTQFtBwrJkwLN8rQQ7N4CMa08voSQoko4MMniACk9Clh9SdmPLRymIA99By6CAEEKcwXpkAZY0E
DNsfSZtHCzjOS0Ek4UZY46OpY15KOAMjPmEgeeEsOfuxEZSsMrg77BEjw0EJMrxPw4G5z1PmcpYC
va3WucHnJHpxCQdIeliZ502SSTnWnJvUftFgDAhsZMhVu1ezOWrGxtEHxgC29iBKsekE2zEWKUBJ
uocPdHz2Zu9uD0svTVnYNMLQouati6xP09HGTWB2DzqZw6MijXIMs2wZ11SEts/RXwIDX1OYhJwh
KQWVxcUCSV+ZWn8sxhULZ2h/GGpf102SpG1zOZr6XYy6fhFVcCZ9ZvcaqCtSt8wP2/N+YuZLWAXL
vWX2u240fSYPxn1lQ1GUhHIsfQvrXFra8wOITCFJFgEW0S0pg3GTDGVEka5Bsl2Inndp+Eh4EHe8
Jka1rwN11BAoktkmsE3JpyQrzpHuHLoaVlJJ/dwrnxm8YZJdkc2Wv2QFunu60Ap4leJ7RJIkc3IT
GVjhE2vaO7fo39ymh/uudhNDbcc03tF32itpQeMppmoRDDW2vqlnIMDBI8VDl7p3LcPQBSFK5w7H
ksaMkjAk/y2x0Z+gf3oM1H0rdAahbN0XRe2R1OcGK4ZK58wWJ2Ew+UxDtXYm0rZq3b2R7Do6wBIQ
uPRbX/RPZqc96X5bbMJovMfh1q1AG9zl0J+6Lgn2bLVePf/eo9eOyCR3FwVz5KUi0oSYO3CqLr6k
ZM4H7u0DsrFFV7db5Uboh3A9Z08VDtCDngQ7jsllLSNrPSQGOzHgagv8BsVaMx06z4cmxHRpNPj8
wniCWoT3tHDXfaW/all2IEbF3AbDuC0H0ge6DNNL5bZIqsggqZrVaFt76gs84RQYPcBeqkp2X/2N
nu6ppO096XXLqIt9FDKdw8s4pN34Gr4P/7WoLDR4XvI9utFrpKL1OGJI1joAnYlvIroaX0oRZ+vA
3GZgSBZFB4qxwdXiJIz2RPuaFkzYA6adqyDhv+Y7M6XW73E7Glg43R13S2bxlZM+wcindi0RtMqe
kqNz1JLMFblgCECIjOsfRPktA0BMaSQvKow2FrGEmF6Ho0zNT0AQpD2TdWHTH6cZ8hX341OKim2j
lb6/qDjjCet22Rv6nEp931yKceMTBjOOcYjWU1VMvkJGoWUws/zXIusk4UQOgwEAuIT9fJdBdtJd
NE1swcioCmzCCOJmFw0lgYbU2SRCm9+9hakjezKYXW8Rvr27qFncaaB/4uf71JLfJTOgjVtm3wSu
flBR95vKjC5TiFC14suymef3+nRTR4B4bweuppyKF5zKH2S9bEy7+wOS5RL4+Lxi1igDfFc+BxcY
w3GsSbWbKnbxpVXfdLVAV8b0z2V6lfrmVptb4ZEcT5mtz6FlpM/ECBghAs9ZNP0z5yhqEIPYdZZD
Z12D0OJxi3xqiWJMor2R6U94ULVVzPTvWZhoR/oquFPRtz+8VJ71gn7m0c2JjWqhroCFBm8NHHCB
qANFElpKl90CBS/nJprdstpWtbOx3nTHxP9hPQ95C5M2ru9LPrxF0Vt3WpaOKyWs1w7uhxH23WpC
q8V/xg9PWAgew8mB70iBLkKSeVmdqAAcjiz+HSaas6q1CLsrcT125q0fhXfyh4V3DnnsK+s0RN1d
JtipObWJbqevkBDor1HdgAAzy4ud9Y8DOoXNGMW3idudLB8dmcdMVjCGXbEJPPXYvIfRejA+kFJ/
uDiXG50DM7Wf3ch5MJ1ihT//HJHoliosKNl4aGrOlhDrtDfsGkt/bZX9qblIQvi79piq5uhNmjEJ
1393iq2Fbnb7qr2klXNuWAB8EefLWhlvwbx59bTwNME7I7D0lJoghLWu+ZLVMGsFnrMWxhwd0p7h
H4W3Tn5nHnC0UMW0RekDaMVNRcbCoQzUZyG6Oxm1JC/Nkdp1++Bm4ojIolkypKCmQmrvMbHkjWna
SuTJDwWAwVDGVGCFy6+IGJ/ETg813mI9tb8jwoI2zBgJacoMUMLx1hzlJXXSYVlX2V52A34SnXj1
0v5IjeZQm0xifTteJyn+20RZn1FQ3NWxveYtHNvohgSZSzP1p0KDfpM6SDdi8Be9dR8oDXdG8Gcq
tEdz9qzh2HnU0vcOjYM9maSK6JKay0TbSdq7pYwvt1V7048fIOKEe/LHvudgWj6o7H00OnLesaoU
Fk7jpuRvjvvLmPbnMokfsFB8UEJ8kJcbzaDdjS3H91aSLuPpXMi13E+X0VSC7TJd5M3ttVM5bAeW
zJU10prVY/OAap1uQvTuYwmaZ6qnPAuPqKDvc68n1FLX3qawP+mVf4j84myyhANF2aqyRGLQm6hq
1DruY7i0tVj+qWz5ZVvZZyAlnEqzvMu1aoGEjcXFwR0TYP5wquNU9OsA26tDRy9LDXm0CGVEDLko
XDQkxTX4HQtTZAQvSYIq1m4hv0y9e4wnYTGmRkyvAdl0qqJf6iDZh2ThunG6mUL3mJXFhyOqd6Tj
N10eeOuY45Qz5AW3A+FPLWD88hy3Xrg162Tp9m24drViaSXTRQvIOcg6+PXEL9stpB8uedrazmDw
c3ahoux2dofCfNZTDx4Wu/mPkpZ/P7g0b8A0sSunouMoLgiIf4Ygs4qy8raO1GvUoX2dD8FprMwF
nFEcGQ4HCr38C3a/LR3x18BVFzq3N0ET6OwSzJ7VySDOSh4zYjFVZL7lg0N+s4ooa4EZev60hu7J
hbGIH1AvcB3WacrQPJY7dmMPasxfpUq+2P0+9p5Sexc/iFVAEIUg8GqT9yaDN8qDdh9FlCgBjfqT
5ol1jY6KoCPy5VDF72pN0NZLRouSoSIwcNROpUsKGXvNlyGntzvBh65lXKxQWvTs6RHiYKihMy6y
dFfU56LUGBDwBDCstC/2vYRAdI8iDrzdMGkXya58H5I5FeIWO3Rxz6ZRqzfW2BDjnSC6l6O9HZsc
8HuGlrmaqpBJhMtGzYv0bR4Y23GEpmxrHnL80fcgc1v5vTY2aGogc2yvP/69Lch3Cecl4xvI+jHh
SYU0uVYpm218XpKu6a3CYnj1RHxm8NNuHBdPVeWP+9IlUl333HeHPjIgP2ADVqvt+Hs2k0Gh2oqA
Tp+RL9naPE9Z3WyBiS/rnmsYeRzbNFYPcig/WgUCKna4+kxavxdG52/d4I/rjsBeMkZDFX3jqYEM
nuDYRPqavWktkeClRWnv9MYPbmBOGirsPAg+rYS8O1pE3gqqkvCxyEc6EqzaYVnyqgPOkbl5riHa
9HZu4H5Fvon5RSySkUU4aIO9NcUnXdCxUr754qeXFikCHuFzNb9cPE9gLMcg9Dd6733v2RMQMbxi
J/DfLLsxOU26c5/LG5mAYUBZ81CEONwxMu1rKWhpupC6g0Xtet/1YLtcDCF52dldMo8OfC2nbTjU
R6GHPS4IizPCL8Z1q6tD26F7rEJyHIjzXVFc95zW1r7oxI+v2+ze4KegE69S4hRI0msXhguo1Ust
sqBGjHcgpG7qpHsd8oZyaEiwNVr5nz6emrNKYarS3tZtdspW6HOBHYGw4Kpa+5H+Go9QOMM/qKCS
o17PXgQ2nDL2oP5ryUPePwcWtpTOY48WhchjS6zfgypRCZOV6/kJe2cXWR4MmW0S68ZL6rNapwpI
XUqLBRqUvYVOLFq6L04nLuyxHx09f2lyj4SmGoNBZ4CgIPQAlZy5jWcpXIIik38i7EtX3wk6hzSp
0GnS9sT4S36Fyf/YlCCUJ825DDZ5hCiDeJR5tJiFbXTP+ZgwJJJfxOShY7jShTyqmRlvamAPp1kQ
lgpCw1LHMQjf6h5JeKdQtSqcxZB+FhYNK1t+p0l1W/sF2Wnj7C7K8IyYYq9yRSxZyGCqmWg+uW76
0dLk42pTaphN6ZhlBJ2ESTcX0Oab7eB/pVsZbrl3favnaJZ6E3nbPHoK3is6LBiXNGpXRbbpiGkQ
Q2WYQdOjGLkLwLwAmaPZ2eqaD3q1I3lnKfOWULfCrqn5GXs4Xe/t24qOXzy1PfMyDhjfClMYHPUK
8Rzwuzpt76qcIVBDhuzS7oEb+8k5tOEqtPRtBgKejJ62JrWU3CcdFhp2U9uI8IYlw1f9rBi74yhl
EXNNF49NfC6EfuNLYW2F3laEfpX7qUowaKTFOjIFSL6Qi0MYCtKG6benHpaGJB2eoZzDwlBPTM34
/xcTsDk6skHcgJgtaauzb80xvjrH2uo2hW7Vy54skZNymZ9WNU17aQ3aseYohgEGLFAh92QD8er7
BamFc/1ZKvs4dXs7ZSXN4pJA9cna4TmDlirK8SCaeSYEAHzRGjm+LTetqWszewETEtBxxGGh9cI8
Mm/MFSca2yzHfs4zbGOuUQRLTywLE0qE3ZNkKDhFG+nNp+RNNvASKXFiACTmVGYhLFR01Ql/7Yty
+GwDQzlQ9lI0NJz2q3x4rh3+4srmJc0Ug9kQOixrjGQcr3uxfdtACg4Ml6YkUXB3Oi0UjigG3fxX
1lHaQHkEibAOeG1DjhurYgk15irLZdazdjyU4EnY7QQb94Wu5drabEWxZVhsRXax8ZFhRhFpEG31
AcVf3edmsO6S8QUcw0l2bgc1ISnRU2KtKEZGRBMAAcLeuZP2R+SQfW07/JQWoR+uB6yYGSqNQ9/0
awAWtM0d+W2qjI9oTG672anrBd5zFnXeDp9Stw4rSQAYGtSVWVW7tjjWBUeyHeCa4kSCzCLPYoQo
XQ6FuXdNnJ2UFTbHnJBQt0P7g9DHbpi+26IiCTJZ23Z1OzWODpMfY3kTfKDd49HCdDB0PwaQpebQ
5GadUfE4Wt9dembMDv6phOihJtLe/Jq8ltao9SXrHZICocHhnbyvKBXMdBh7LVHGUmtM1CIjFSv7
2q1Zslbmw5iuuGzvEysYDw5WnEXM1kcULcVsWBIRKUk4lfGD0jJ9U3u3ptAoDPXxuRsAVDU6XeGh
flIdExGnx3cXFiQE9T54nSGbePfhOWrUG+DhprH+mF1867HbZxPMVbHrhhdhsh1o8astIp/o4GRX
l3Z0E5a4EkoCxCtqlb5Bz1t2xAkUaLqDc9qmBCm23/0cMyQTWvBdqD0qmgKlmfmkmRYOzQ/rqQvY
HiaZyklJ6j80tu515I6Qw2Kxz5PkThMSCI0N3cadJBEGPv1ro2PPBzWO5j9pWLrVf6pOp2Jx+p3B
2rNNixLWZ/aJozzgsZhLNI+dsenW9/xFCUcVvqJa2tk2ssB4TtUqJRMh12EL1YF1WzU+0fDokpdW
BR9pToiU/pHjqFgaFV6bSPX9RWLNEjVClgF0VtR+jGN5wxU2oQqGpy/LGCZqgQ5EbsakbE44y+j6
++Qb6pP8TqCUs1VIHkzdD5ZRRes1Km0IfRWNEwx07U3hLONc+6LX3r9r4Y7pKzJ2TcCTZsw2DcWX
68IHdQVbo7q5VLMzhziMaRtCtbuJ5y823TcyFd3D9SZ8Kl+dTedBpg5/beM9Ai4YdjkCcWKNgHZj
adx4mg9ZsO7GlaxYhwNpPCZkaXAc6C+NjPqVYZruMrR2noNnTEz+SxhHQGVqetolrOV1HbCRyXvQ
2wnY97Iikqp57Fw5bU0MSOsOmNKQCnDLBdM5WCDVlpMHF7GHRUl5eH8NJnGUcKyxDip7dl5pubbq
pr100rvPSK4ksRC/qjTqi/IJ80xjkJQ8HgG8phhvVH1yUwcjTX7ajDgKP/vWgEnqMpZPWuPZcipS
YJt3WRXBNhowWAOk92v3JmcitsLCjpwY5XwAJr1jxGpkBCWWQMsSTFuB02ENJ8CvbodNTtRkFwcX
oGTn0GGvwrYMHayEF6ul9GMM9NC+lBQ5ww9LLjA217s1rPqualPaMA4kjpH5p+C6FGakSWh4M4Pu
Nglwjce21a1UkYcbLQP/VhneH9fu8B6q50GhNBM15YY7orBtsOJb1vQtBm9XW9BZkz+uwwE65dlX
NUDS0F1F7aeh+i/G8Nhb8qlOEVMoDi6zeRzS5ujXKHzwaa7RmT8ZKVwD1xdfoqvxyVsGaDnftJaB
6Z7MkORY5i/rLnT2PpKfg0yGJ2PCwhcS1WNnJR+AK77hBmxb0mtximSbIfCSFfT5RwgRzE1dnPzI
yJHTjTedxfTAFsFbdIsChVVlGRAj0ppqpXX1GfBYtkWWsR+74EY2DIhdehGpMSDVcXlObFAveWH/
1NNwFuANqFJXURAdMSQXC45ODUEQAd0Cn1Y6V2fMUW6cJMLSnTYYNjtrV9lqb0BMavPhQRsn49yi
BTKlzWUgJhaFElf51o+ZWuCMYUVohFLQ50q5GPC5kYqRV4ieai8i14fVzM0+TKHUCf0nq703bjSl
/FUDR9kXEUdLfJeVcPlC1vqy3jaCaJEu41IOIJk0D/meOcSnk5+4GU3tJ7RbIu3STwVRmaPf3PYV
/xcR94Qo6OnGmRpwtTQhkyRfa1rCBM3Cz2eWIEEELjY6DExsbT7mDs0ywidW2EOikif+//fuZ41f
chXSL6BNS9O/8XV8h2yr7PBnaIb7xnR/ZKZevLF5YAoBhTTRgOy7irkz7rIqYDsgjFm9wxxVw3Pt
CPBGeuSTGJdPFVt+namzG1hHWRmfRtCDWSrQic3TrEKFCF8yD1hYIffd4By7+jBa49blDCpQ7+Us
3IGjvVpt/Kc2cWLDsh62JaDmPsA9X/8UbvPiy5BudFHeVGJjBFw5WdMz+HU7MjnOA0AJvLM9w5N1
68VI6nQSh0MK1UqSH2HPNhcWn2/X/GGg6a2jyT8PSNJW5N9+ZXl4h1k4OsAQIip0uhrKzxJAGIV7
fnLmeJuiyrdqtPU1sjmb6gJiY+FsjX4IT8QbVZuwqe7xga11u+T0T8WhZlMaqkrDKA96IPcrxQqP
kSz5iSCuYVpQe6vQ+LvBKQqHLg7lLZswJ1xrY48FIvKPdDaWQ1PM10Firge3eIxkfWu11moA6sDb
iFc9PtqVR7d8WdPzIyqQ0TPj8mU8wtBzrfSUONVdCOuWYCfJxGpgiDHkCc2qbFspDUCJvFGTbkBt
7ja4JsCrpRRlstmVxGHhXQlXcQF5Rw1k6kbTOYZfvQyiqljrUhHkl+yDUEeojuKIgKFmDb/mJWaz
mA34XTpyNhi+w4Gj6AcAQaYuDMgEsIIfavFKG80PR1U3Qle73M/GtTKodzOFO4S6WlsWGRnCQX+r
QutTimNosWoOMZnVo/nHR+NQChtiZef/kBD5QfNLVN4zE5TtUITMStKjxaY0CikjhtC8cZPhJuqR
VJOIYrbGXoYkHBu0B5zcuR1MzHC0p+qtrPQDXBnQZrX50gzwbioapnYOZkWRR+YXzqWYrIfASu4F
a8rGIwI5rYkHlsYh4EouvGTZlgzIHJBJSUI3EgtcgkXCrAZrhYySn7yQYkeii2ngGesq38clqOrO
2LhKUZXQbPSLAQmAlp3EUH8HSfedNswqkmlhVPdZ1bacNCNWmJI0A+c7HuyftivXAaRzS8/kVtcG
5mUjIMOKXbsTfdKSZWCPgYzmmXZjldNjZLvPiTvsdNPaY8okAkWZp5igcvCyaHRaLoh2g9f29Act
9brSSYSvm3rZ+WJjV1xh9f7/sXceO7JjWXT9F83ZoDcDTWiC4SMyI/2ESEvvPb9ei1mNeqVGQ5Dm
Agqv0oWjueacvdf+QLJ+zdIPVVkBBwSKp9kdljCZ81c+L4HlNqAPsDpJj1bZoEayXqMe1zmdzqMA
JoHkXECBYT4dtdy84bWiwJ2bj2IzHPug/P+pB99FF3fzw1x9/8//8Y7urHDjNWj0s/tnhoFExUP+
P6Ue7Iqv+L14/y+P+Xfugan+i3lf0QzZQvOq6ibhBv/OPTDNf4kEWqiqKJma9tevCoSDhBuo0r8w
LBqiaBgatTtCDv7OPVCMfxn8wrJ0xWIvoRnm/0vuATKDNczjH2EfqikpOMwsljeKTMN+TV/4Z+5B
LxPpuIAox2nsLWR4ZzoTlZDE+SWYI6AwFnjoqDfObTLFdCvR4KgzsrNZIqROTbhjJtVXs7UTLCIn
wMis7/sx8/Me+E7bvHdtTgWRvqNuIH1QC+mu0WV1P6Txew2MYDOOEdAd1ewOZclYmeU9camAOpxR
j8Rji0x9KSmG10XbggJ66XotPYoED1S9MhzgphOlLDfY3yCy5AY7DiUvj3Qro000g8+e0Y6L5QiU
3BRPmqXLriBTkazr5GOWOyA4RB867RQwtWH9q7r+XiCqp7FADRvxoBOyqQEFJiGzUxST5Vw/U/sC
jKAZb6UwRbjxJBeKZXaoIaLxJ7VfhqMvhOyVeoBLJ6n1mqZkxacWX5quvQIEd4ycnk4K32l4htO6
AR+cHfoyIdkFIqcrR5pnJbnhA12GkCrU4JVClUPMOOQMkrYdG8nLrFEhrQpzXVnlO3F4Z2j4Tum4
1Cw48yz1h0K6iGEm+zVre7It6ycNc3RVpds+66JTIE3dWU36Y9NTvIMhfQVuknlyqX6EatRdIhUt
F0rBeluG4k245RH9KVTrNCUgO6OJx10USd4sF9bZCiawEP1P0l0sWQ6fx8ksKe/RClYM+bNXDYMY
wZ4dIdvVyYqXs4psPl+Me3SFCDNyVb/U2V2KJskYED/oaTZ67bJqNlGk7PJOuBcUoh1rPMo65Rh7
WDDEW2QEO4kwhn5s5PclWEhaM0AcojhR7AT/mSsBqGhNqIeZjgV7qLLPoMSXmxj4XFDtUlGDutka
1PbgBT3CxKZm1yh3UQR6px/gZcYzNMcB8+1U1IvXPpVTqe/kbL7vlEFyFZIDdoEhta6sV0fWwx7E
CIIdlRoATqu5soa8cxbH8FxYkuX1wQrxE/XbmJbVc7l2pFPXzMLeRXKqbvB6UsaFH+sUXba6iSpn
MVDgmipRE2U/bjshfkqr8tYuONIDOPU7GeSqkGGKlEVN3+rWjKqTNdaGlRs1aVSuitCTu0hjFjvB
WSdYaFSnBzg0thU0FIxCRAkJCiOzF0QUSYLfhqvIp6wvhqmi9C9YSfR53bD5N45Sib68zTRHzJHf
jWIeHWOxfY8X/Zl5UqQoR9+KDrycDBcK2NQOYsDCaVfdC2aoHbP6zhgT80xzvGfxjZpLQ37pDsZ3
GsbJDjo8Mr0BIg0kYybS8APK3iZt58i3lvxTQB8UKcLsI03cypxvamXUn9e0cLZClM9MJ8ZZn6bg
KUxJEhxFohg9zSoCZYTDB63Xr3MhRttSRcEzYNZA9ohQ3YBvW3cvNB8OCbr3bdYCmjeXT4rPqhv3
+omEvcAtqExtxrC767X+OxVDQq3lTqV4ObuGJkxOYPSIvFWU57qh3tcnhcMF7i2Av0GNaVHozSGm
lNtzKKFJD+dzVw+AWlMUOvmyTQ1S3qNywSFaMQDRZod8YaLg6hI4JXLkKHoVecAQ9pIoqnYllQI9
VNHAVXqUuDp2UzFtk1VDJ4T66GKBvIsKiEoDgmW7x1rfa8pJzRjaY4u2fMcuZ5CUe7EyXkEzsAPN
88MoPGcyjOC8T58FFYKgFkd0f0aqNkuq3glWjRhXQY6dYnOxJvi3YlcwRsAKwDLwEo2T5hXSULmL
PJj+1NTvYS2fhzgaPSRVT+ZcGdt2IIw1SottM8bfEtCWO2rCkaMu5gPQnGCj4pe5lVjlwzgffeIK
r+g276cYfS5FgNKTmm7c46a2UchTdJoSlT1lB3IRwkKMoVruHyvk03da/G12E34kqjCIY1hBCpPm
05Z6WSvZ7aK/UI88lWJ2D33svhPrLxVWmR0PeYdVxzwGCMq4OftuP08XSWR5KokVFsMJ5YtQDZ5p
TqUT9X64sJ9MZAVA73lEJX7pJeOxiCQAeRKiK4xIAo6q10JUiWeUhKOSkhSXlsv7VCeVv0jRtwJS
7pgYPyB2iGOwdoVAwg+Cyd1cSeByJYReSlY69XJRWLfeqwFjKEoSr5/Y0kp9Mm+bpUCu08alH4/a
JbHQfmgGUa1iRvrb0pDT1mq2Eq4tucm4heO8kwURO3y3eu603E2zngiyHplcJC71sTWX90Atkn1a
pU+6IUL6rLRdWLHE1qqpus+neAtPNvNVldGAUip9/xCNY13cjayiV1YarVaLUmPRkJLditV3ZRXi
sYHuQdmWzpus9+96w4511qAT5XJyqgMoCuymSR/p4WpkSIyTLoChpCmo6gILvwIL5UWBF53UAlWo
xutV62MwQjDTtan5RiKTnpxjryjK4ipo+p6OMQGh1vJFW+ojmXuVogHK0poM9wOD0j5hDxyAGzwU
pka6izXBixZRYPRMFT1OI3fu6gcRVJUt5PrgacriVRJF+ikyalculoe6SgEAdNkViGRFkm+rbyg1
B24osbm0gMvMDGddNSWnBs9aogv6DqwdbfckIv0obZE+JF3uTtKPPDV0zCv9ZHQi2e0GwURIGTFm
UJ4jkPZMruEi4XNS6EgWlc7qSxENP+mZSEPSV7BWmZeCNg3Anpe2CdECo+hKYjxxGvb/nPXTYTZI
MJoVjAgL/b0O3f3OGOT3oKZBq4OVPoWYvXAuCZKvAelEcN19SaE2AUJdgVgZ202NT5I8lDXQQ6ls
viajLzelVD7qKBqANAxbejlYr1QFzz8hv2WX3QAkKS6joSmNUE+E/DmKKTkY6MRQtlebaMDMRA2R
MbuCFywLy0fcQsLFwX2mPq4zu8N1kWL1Se4keSNX7P6yzWA1TxSBA+RyAGtw4iNlkirCJE3AMXYy
ZF4f0jYQy+UTYgpoN1Z6gAT6QyKnUKwMxDdZRdoqAnu/mtly54tEMxvvwpw3DGzpqlHJoFjP8sq1
R1jZBSCKJMY1iSRoYgTgJA8iraR6k5UKXfNe73eDRnUJWyEjLValUGANUi7Jk6nU4gWxZSRYtzjt
hJ0Sd7CepNlTa7iBS3vIE3PZd3OMVmsZ6Ddh2LHmp4WBfiI4AFztuCEmezNIUugUQiKDukqIESpZ
BRpTveuaWt51wQlDC5IhVXyL1kjbmVU+e+2RYFhVj+dDEGk1EUPiHnHCTTbQ+FH3QNymNIT60gco
AeuKlehVpEx7Ux59ge0DFJQBxJh60Otq9BAHEy1SCmIUX9bsWFNtcGHSnbLNX5/t+o+2OoU3wq/h
9+8fssaWdmlzr4xrGiwNnGpfpwymPDaBe8/nFcpYQf+mTplnUgaidsOvsV2JGw3rdr0iuJlF6v3v
V//t2//2s2mg0m6lMayt9bEZVgNasnpFq5Tn+2+P+P27oJbAfiEcRlkDsPwff62lOe2/P4/uWMO7
GIIoavz5zT++/PMSoU4rsjYbaEJ/v7YgyNiFQpj3osli6q/n/b/9lNJfhp9Rd7gF3uaaBvmfV/vr
E/w+VVr1XN6KYP31wr8/K5tCtwnfMJ1WJUIZaZVTd6Wy1X4vhUbBifn7i3K9An6/arM6p97JdPbn
F03DcLOWyu1MDchK7rrO0aVfvSTgF06zDGng9x/MNIeSxbyPGrLar0PdP/75/ZmlTFgH4ErbeQGd
pcPPIa+5x71QF3skC0RMRDG5tAbMTWi9dbTJ8ozkHU4oeeLlP4AOf/mgV/TDP4AIK0pBVc2tmAy9
PxusWw5yjfZfteBzz9CMURFAhSAWZ6+v946M4p/Xadj9RpgEeA2I6XHc23IZ0jtdn/3PP79ciF+X
9Z+flbq1yYhJ8oM1klxYM8jDBbtmMKbHeM3m/vNzWoPWZi7lI1EL+R6bDjvunNf8fZAV6feRVJQb
S1Mp+IQhdDnuFZ5OMXqXOJpm+/uGq/VY/371H9/KaI/Bjh24oo+aBfVhfQdZ28W+ULfNPpWTZv/7
lckt+9e3UTXQ7YmS2NXbGc88k92+oYG4kvP//U9TjeyHe9tPd9d5s+zJ1bWvScOF1u0FdfMsWjYJ
ciyyovvGGzdg62zj9DztyeTczZvabV3NH0jsNLZwvRJtc132z+PGR2Br6/hqvYqAnORogdladsHN
HyC0HGm++8Gt8bQ7fMKbI2nHTu8ODp46f9m3Lkhx73V9sSODM86CK3KBZ6IBj5OT7p4Lw302CWi6
zJ/8oHd5QYgWN40yR/lFlqGQ3rix/fz4HNy6jPJBzJAO/9FZ9vGOVfAd703yWQLc+Tw31/YP6EO7
dqF8O0TAYqxwa9B3DQE/4JqRNXIsZmWllo0vcX1SiwuHZcn9drmWGL0se05Fb8EEpb2gN5repvlS
rDC4uNtG8r5usQ0B8NqIwoaq70B7bb7Uy1U3KBB707IjZoFFzpnXhnDdhV7GSn28jptVbxR4I0Q6
wEfpFtvu8ENxm5oFZmcpojPumuMz7yPF3evzNtQeURoKDXvcoL41dsnIx1oam6Q4AKVm6PEF31Kp
rJYdYKgpokJg02dWL1Hhi1hiMWGuMQb2ykG2TlQ5+0+F6Gzyp0GPIzV+GwIQwCwbnQpMUug26W3s
yLBcXb2EOm7g17P4X19sOkuZy1koSQ7aMH6kvcOrl6jLCXfZ6aELiFUBA3RZmNfwG3lWvOOysMPe
QZxFzwgvJiArz7yZl3pnmpeMNGZisvif+lx6ss94J98B+wUYHWTuAvroCc9E/KRcUA1XTkCH3Vbv
EZFKznCK9gKfdK9C0Xpgh4l9djQ/xE+xx2uMS86PPsTrqrwd3eG7BsXxxtHJyS66Z1S0LfmcRe9Q
FDfRw+Ai5Zs/tu2DuPFIN4AotYubUyd4Vv5dla4s7BDm3adO9lHkpwQjZJ4+SZB3Q8jx9Um8722i
RV0czz/BJ4tFjfO1OOcKwsOhOxePZI0Kux/6v9AcXofdRPCcvCVELt9pjBhV4BjOxBU9RBNON2zY
ioJDnWSovfIz/YCgAc58TN65BHoiLUQD3d/iJl5/G875Fxzn5klKdiYke4VUKY/zlDzp1Z3Vcn6q
Byn3w/quLV55OPa1UF6Ph0qMEWEgLmcd8SEX7zS9CZlb0a7Ear0jtOp52YufPr/sX6iVvEnJdnAG
Nu+Zk9L0gH67bIsfK3MnAn3vJQhUxYXXRvVgUhT84fRX4A+4b0iTlu7U6sTFFUZuRF4cFxpn1rwV
ADCe+HA8JTdExIk12nvauLW6XtGp4swr0gpqMvIo6CbI/TS2Kpt2PKjChsGApoiA17jr37mS22Yn
S3RXITKgyCAgz12tbOqGH/Yz+SrFwWz32e9RKtJ9aj7W1YNVffbKV1Q70DK8utlRthd726CwRSCZ
sImTo9B8tAGzDw1c86Y0m1w+4shzhozgLYle2LyV+ncluA7ktXHL5/UdmiWHsaIuXkUglyh35epE
uR/R6Wr15oyMAOW4vzGVU1mhNYjKQvJ5iqj8ei5sq3xqWy9sWIi53HvUAjE2ruiyDbooY4c7ZXDU
T1Oy503a7Prlar2ZF86wDFahZ7R9h9V96exzHN1r/vzJHazT2l5LhmyInLHZdlRd6T1d4D68K3eK
X5HL5DCUp0e8ZJLPV5wOwx/2g7eO3Yyxr1xKvIYv7aEr8DHZFM0eD1r2xY/GNx5v5Vg8UWeaNzKr
MVvlk4bWOxIB+SZ8QxPj6uG0YX77FDeVV9lts1VT1uTneaPe9Itxin6Hprj3FQoGuadgtsLabU/7
+aWz8ZBwEbqr0M1f1JdeAsHqBZd5M8p2+MDIGR85cSC0OVpG/8hbUPljzXDwdXLxmtOGLB3cpp+M
PgylKAr4XKnJtBhsyeX115lDDd3Bix36PLlXPDFY9i6be8ir7M8w/vMZDN+Mjzrtd2ZSrnrhUe38
4kd4K5nc0VCghGN97sjk/WKO8PKdZbAutfPk7VW9CadvnITiJ4eud3kXM2ThlW7w+/To2cwbw64W
75CDcQfzW4bq35cnLVNAcHLE+PJuvOErsIVH466zxxfTJofrjumP82j4HKDoffzkCx/MQLPOImR4
pdkGjgrzMBO7yIleZ0IVlraNDPpxiDhTXBtKcSXa1jYvieEymS13C2eUS4v3igLSyY9s7LkcGtvk
dCgcLpaS6W79yI74+c6Vx3RhOLRL9/WR+cu8cJYsRGTOwkzcbkDaH3GV8XzMB/6z8cY27EgQpYPG
hj9nUFB88SKchEdpz0niv+fkaXI+OQj6bcIH6XKYtBNHnC/5/HwsLn6m0GG/3qfaofLA69L4u2N6
0XRXK5+yJ/nGaSyPTM/BzTh1IIMRVd/z1hOGLI6VcWL20+64y0gcw8b2DopR5vyhFqMVveUVF5+p
zEQ2zpseLa4ZLhb2pDySoZI664ZRtH155cGsUXIuaSs/MFSGu2LZxkdOPINP9sQwKO258+iXHPlk
jAEvTO7a6ZVPobzxaaBlM4dyZOmvoxDe8FLG22vTHmMm1Df+oeI5A993wwcu+3w3YzS46wUu6Mrj
vGC1VjfRe6EdWubJXeepLqMkFys9H96A4XOE88ZV7hj/edS0XqT6tOEyy354W0z+vARb8WXbN9sq
uLaf3NaB4XNWCnIxe2cGY9Oh43Ot0+AJ8Y5VlHDkkbOOlxJvAAgPRB2+zIV+VEQ/qHcUjScWC+pm
vGY/1OJNVnvhPYTUxZ+X6Ub9IKLw2j8yb4JmNeu3BnOHpo1XDkF5jK8JOg1kNYOT7wYMjF5xCPrd
WtPnqkdnosqcSRut6AqTn/FF3hNGHW8nDjEykMpqjxQ/BmolUdvyd02/QZx+yKKY7Eq28LvOQJ7u
1iIQ2mvTOJ3+UK3kftn0EsnRTu/mjU26XWk2Q8O0DnKyZFvOOJ1D4/E61y9F7mfoU96InV1EqgFO
iD2SSF8n1hy8UDsjWI7rwZeK3yUayITbc5ZTWdywbKo8plVzOMg3mYyF/MIQZVCWGD+nvYRlFZti
otK/j5NXptORpxkJ3lSTwW6Y1abawwJpodF4QvVg7StOIg0RyQdpXxSE/HjqsF4GZnmqmrU27DyG
a6oKyN9mM89XVubiiMbyFHG5siJWD6orKl7J4M/KlfNzH540JGj5Icq/kcoJT0ytxmPCjpILOPQU
7tPQpfXDmma9wI414whr/U+uWaZz1tlcu/mWnJXxCncfY/BMRDomTFsS/Uzb1C8zvIRdsOFE9/02
UTeTumEOLIpDZJ47vr2bzLMkOng7BssFuuv7PoNc19wLj2AdudLKF8YrroAJOjo1bYJxrVPOcgjB
BvrW2LW81C9HZ2EUYFiZwSo5kryjKcgOg9XK5IhfZuyT+CSID+Nw4A2z4+Da8iPATex3mF5ZuyGG
t82HIkH957BIZ8ZowdGcASCwNshYp7AQJq8OEutpmrdy6ObH9nNqf/KC5t8d3b1C42B22l5+kN5q
l5vS8AlOSnGiNofVT8/SmAFZ3StQIwOq7Jk4XWsq0l2gbo0Pq5HY8EevtUzY9jsCXsgUWWzdsmSv
dU+pzwNDtqibOL8HMsihMHf5G2DZydgT5Zk0XoTKunNyZGGHJb3Ed4LH2tLTuLi2LGwbjwuww06d
Y9xY2TOn9rXjdofpYjqsWrt7fUvLIgPyIDiiXZ0hw3xyy5WJx02MJJ3ucg4hCTebjaAYT8ACprjY
UfkiIOOZetNMPT7EGmHXn90P05RxQEyOS1A4MZhwciPVB3RQomwTthnZZafxRPGRZmd7J8bOkhOC
ZGNG2KZ0T7DdUUBcmTIC+Yi2iKRc9yJoXmjOS3ukXKvvZrTnoy04U0OjFkfRVXxFgsQltHIUQYv0
X6YV2dda8CN1k2PK5QfRtQNy3D+NdLq1fSK8wBRaGmcimghnmbaf2Xk/oZvWzoCSA8VVGfnJeZte
JowzMmAIV+y91vpGD2nPr71GerKflHvA/ORSduhhoHaije2xkF4s8Z2GOh9FjxEnbkNWz4Tolp4O
sskxH+4tp91E59+FyRqqYYdv1pkbx7i3ND//Dh/nKxMeoFAzxupySKjs4jxPw+1AIYBZl5Bv+B3H
RGEZ4gvO/BVSpL/vVTc9FEyDdvEs9BuCPIOHYMume+rhuiqlC59jLyZ4i4RupNlzp923FIZVeLs+
lHOL1qfd1m8G40/9NhA/1IXsnCL8D6xhbcLPtPvgDsaN8gU/NH8K3lQIHmhpGvLjb+GJ+q52b5Hb
Xn2Y4DaKXVX7oErEG2QJJJ8MY9JbcLTuu1pyyo4klcYbtgkAM+WN06wOu9g35WPQMb6QiRDbXAqG
zTNxrjMEjcZR684NjXYAeMNdrF3D8WHJXtTBK6PZj6JXgO82FV1QAvYKqlN0RAdHCSP6JftcCPe4
K17HtzpjK+8yAzNKHiab/esRTxxm1H17ZFaWsSh1dvPB/6NLdpEfuyuNmBbSAMnByCyGizWckT0E
qqvCpWC8SDzhlMtu3Hk1lTaEB++MGO0IfwfnlV1Tom1xO3gIjY7VDozQnmM31qgT35YNqiDi3W3V
646hxEgIAYTlwbvpn5BEP6ReOrK3jAov5IgMO3JWQv0N9YJbg3w39tukYq3Mfs9ZovdWMK+iwT1V
7VSnfCPvcsOYyWTu1U+h6Zon/ZEiiydTGhZPqsYOYy9z1T6TxRJIuERsicIdfVRrgxAbtx/VDqI+
7SmAkGQ32SlOKe6nh5AFvXURDoc539HG0O/CQ+2Hj3K/rQF1+2niYtmKLoym6mt6mg4aQbHbPPWU
reLm95YIQ/dIIjpYI+TeB+0iuVS8GRUQ+m6nI/FPfHzFxig1oFV/KXYFzR83eK19EeAg3CWv1feV
rx577Nt2fb1Bqnejo3ERKCnYxqX0iHaY7ekWb3sBg8fRkI/5z8T27lJDCnyIPWhQ8ASWF/01fOsf
OyLkEI+69aPKEd/yjluQIMdfIJ5TI58+Vc/SPa7qEpYGpLlDaXpNe+NEA2Ri9LDRXRNlGG9obY0C
tgGUGCy2/JLc+t8xcRXI7pVzhS5xZ3jtS/LMKCq+0iELffwsnbJDf540h3IFYNk16LX6rYof9Bhi
jA3bQr3iDJBAfqg7U/ph1WU2W9YIYrNLACCx6s5z8DyNItqvbJ2Y/lghCMO6iclLRB/N5Ai0hNf/
lyhiBRZFbnI0vWK/eGHutDvwBSlj5iGaCJHfC7yXcJfrK40PUJDTOf1xfDGQILCmNZ/zY+znGorM
ePabZzQKZYh7nQB4Gx0hfkE3Z1dFS4dWG4g5wPCt3QNrdOcTqI6Qxgx5FbotFt7U7Yp+K0+4/EBp
cLcmjyw32aHPL7D3yN1lqV95hnVdpDtK/SJMRvbsKEm8mBcpbeZ/qhnCad68cxUQmMOyl0hyNqjJ
G56yzIG4f4624xetP3ZNhZ0a9E3s8DEDcnwjo/HZ0vdILOz4CQtqiDfxBLnxdR29w8eO1pCtbKaX
9Cd+7j9Qq5aU313pU6N64lrbFEWiRR7kTlwTpN/anwwbDjJqAgw66wRPAe0898UP7ifGONQFrDiO
Uu3SFqcBJbdY1OjzbYvIq+1sR5sJfRDlAxRArBAY5VF0EI+bvFS3CHyCP9LB2Jo7Fvm3pd63Dhkk
XBnJJqjey7sG93aFGOeA/onikHWOLrCwpGKbPZvMVXApNKgUdvCVFJKX7nKzP+LLVxwOI0yTaR+/
9q5ApUhZdy/R0yBBynQJxkruBWRMbJ8Jmq+eKKl+dskdKy3Bz9UrHPNQPVuwiskxn+DjlMuWoSPd
W0Qtke0x7Maz9Gy+wj/wa5/t/ZFbUtkMt+5Zf40YRWmJb8pQc5iVtGlL5F/ao17TcPfZ/TdHgF3g
T36Wy28Nn3+nHhVs0gfr0cCoOZzSd5l9L4xuLhES6zaQAJyg8WgS4B0rnquP6qP8tE4a/v21wiFe
kAugFlDqW8YNjfUaIoHHUuU7sdb6yBhfrbNy4OqIt6tf29cuU3UXUl/Yd3tR+gmO3Uf8WD1Xa96a
egkeCmUbdpcQfosC0AiAXPBdtyp3yzoYMCVlBNHAJ0Tv/o1NLHGWbXigNGB4q4ncIw2BLfp6Wtgy
+sMH3Eh74PbhWSOabodp220ntAjOehy3jCThHcvbk3UGLPwAD++cGi8Yp0HzqO5SkPjnDbd76xy+
0a+KyHMRX8UbNbandxpA+jraPkXPLKESzjIva5SMdOY1I/CANQAEGcbZZ+OslS518YvCSI7EmeKn
nWxk9vF+ftKepy98t+Wbcl8+BtDcbOM53k8PXInfNa40YN518qSGe+P+QRX4bJ+1Ez9irjgHqBta
Rzine+HcMyNzKQTXzCUoufYHG0F/+JYjWbQvabQdZE8WX5aD7uh7FmdUN1L5rhuDbTruOuvBKIVj
J4TXcG0AoaVl7//75aisvaBmZg0pElQdjqXiiN2ABnvtKs3I9xF44SHNRzi7vz+z6vhQoePx07WF
9ctVRiJBvUdekd/JMhLG+/dv8vWrP9+q4YDuQXzoCDh3SPRcczLhVP/+8/unHThIegupBiNhqhkH
/vfHp3Ij7cJxH4s0djpBr//6J1y//f1ZUI0s0SNTe7fQDHlEFeOwR6z/95/+xyN/f6GBBfzHn5RN
UG6ytL1pmon4j5wWGrXboKY99PtPWK+v8fulRsMe6+76K5I/W8kzxKLw2yk6/Pnz4e/X/vMzNO3k
F//5/vdvMHfGW6aazX/8/M+3f30FXIOIwPVZ//wmVSMFhQxT059fABnlRX6/LzHYoOquLPf3If94
+d8DgCI0ZK88c1u1IQtI7um8sgYPZRTFr7WGG0PGGSqLgl6dr8bcraYZmFYSU/RlpT6FOT2vOKF2
tSgP2IhZj463VrK2fcX2L1XUnTB0mtsjn2h0bDMdU7semURBCR+4tE+tKr9Z+EfmAh1lJ1JGw2Wc
98pzpDTES9GysAQwfJFK/WcWCAxGy1s4opUs1JpNf8gliYrxoG6GQdqKDbKCNDCsraIhk43S52xM
JkdvtV03N2jwxIfqV+sDK5innB4VS2IUJIRmHJcDTBSU9hB7sLgl0lZOLG9SWVvW6TXJX8KQdQpV
jpHNm2ZaO6HF21cmOVW5rNlYDcbgKL5EbQ7O0mDsUsLr8i4SvWCs9BUtEfZq3jxWsYDZdbkrtHQT
hB/joNALKtg3M+CQ/7s04FXQqGABBoHowSg8Gb1EAXShqBMYbxNyUWcyiytSsxAXVUUEFOgOkR0A
3VdmEc16DUPEepVKQaccB+EUZThNjW/Yk7ILqvILJclJDI2XEEe0K/eLP6WfkrQPx+yzGMnEGgso
G23Uol/tf6LC/KCNXBx6yMhYbZbIX5GPlbBdaqSJmsZ2upOR6XbFszEn9MqlfVPPe8Qkuzynz7IE
R2Lt7ttmIPFGtuOxQR1V7OeUjlBDpIXYbUi0AdlAiE/OcB80qBpV+bG3/AGfvroQQGPIXq8tPhH0
h5CaZ6e9cZg+WkR/wFsvkpx8EBroZJM12WD2gcg6Y0XVI+eYKYn0XSX9RxuKAc0GMDcic3yDyIUj
NusGtm6cl/jVwQsvJqF7Et7aNT3UqhXdraa7OqzUz2VN/Awgs3TzS1411EGtnmqqkqEzKr6lEMpV
1JP73pYuuV/FNq0Nf8opgwFQQUuy9qlZWCaJMO+iOvkqc0eVDdEN8/GxMpld5w56VIF5czekyXFC
D4RLfnJboansHK/GOW7F16WSQTrK5H4OCvvJXH6aeqnctfnyRnYCQ4osoZVpybgzJsFFG/jKXp/u
E+mYGcpLwHJY8tVvriRPkronrFfv3axfIIV5i4FUYxEnoFvDYchir9FrlLtDHrqSeJqN8GZExT6X
FAI6LMofyijf4x3PKehk1iDvsLB6ldzJxHyoj0pvYgSDOVd/ior1U6f5sEtLDtdUD0yy80HWpACg
N09uzTOT1xAcOmLgbaGe4KpoeykiHkwkBwj/3xnx68FKum9ptGQ3YPOQVfojavIGISbq27kOT8ug
vesgMeFBsI6mI7Zgo4LsIK4+SPjHc+7NgdJfUhF0TrqcET9fsBqx/gBbslHD4Idc1eQ49i+axDBX
i9Ney3TdkxS62xHQaNToFtiT/KcxAnx/I7O4ad41QcsigzipYviBrHpD7YyVK2RbCOZqgp6cHHSs
gXHP7iKXxxVD1VOGsWh2ZGadetVTJuWa32nLuRKEp4h7k6OrvcTgojeSQEUmFndmONOr1KGc9snb
PErPgPIXptsuxL/DjjmONMwJhEB3YOudAAgxJJSTZkoHHQ8nOxrxTEo9K9UxvJbfQ1N9BR19Ho0G
ZE7y9IL1VI2J9sYZRjiP0+tG68kDHDQYgOuSkI5LMMd7y+zfSgLdSICj7Ckw9mybLKBiNsXXKKvf
tKp9BAp05pifl0be1ixopz6hayqIz6FJ0Su1HoKxvubLAu2uusaqQu2D3CSXvDkQOHn8o043BQyx
HSo65ogywqWupEiDMyryInANS9JtGYWpI2gDii59JVat9NQhI5vYJAlo6X5wyBH1ntW7EINkyuBN
fGb0YTZLskMaPB0wNe9nxu+sJp0P+x1iRKRwRndrsRTC4p2vcPrILg5Rq6sWNsF1FkT2UG5yc4gp
D/aJl7T1C1ky8FO64qJcFSohQoWCJf+GgS47X7pKu6COXrPuQ48WbnURoBCZZdjD88VDqL+X8zsh
aEBM1sToCtDg8paCulTOa2hxsw3GjG5Nlz8JUf+hyUrlGvLa6lprdWrjDjmYyLHEk1bP42OM35PV
qXVB9glaD+EcedbU6xGwy56QVf+LvTNbjhvJsu2vlPU78sLhgANo61sPjHniLEriC4waEvMMOIav
vwshVVKZVl1d/X7LssIigkERDAYcx8/Ze+2jMbouxmSMcAW5CKTU+ThAaIJ4aHvHqryXpKZDTgVB
awfDR3PE4x3bwGRKQNXFaLVoqp2PZmNSsYO52VR9RyOkSZ/N2fpa6mhTtv2RdKAxpFlbOVRP0Hzg
VECsTMBWnGVCJ71j9xnREduUOUAH2BD6UNiAqod2JeXR6M+uJGVFmowZwgB8QzVme/IYgktIy9HP
EX26cvrqZ3SnzJaW0eKYNTQN/dS7zfsyWEN58jla5iQFifdUOoJGe1U89m3dbrVtAlpoaQF41tEM
ZhbEeBzXcYCrrwHXFSMO2xAN8lWkan/1Sf2fr+N/ht/L+x8Oo/bv/8Xjr2U1NXEYdX95+PfnMue/
/1q+54/X/Pk7/n6JvzaEufze/ctX7b6Xt2/59/avL/rTv8xP/3l067fu7U8PNlcz2EP/vZkev7dY
YK5Hwe+xvPLf/eLf/j1LmRKW+FeWstNb0b61f3KU/fiWn44y3/6NGgpjmOk5tu1bwv/DUSZM6zeW
fstUHrYu23bkf/ztH44y8zdz+Z+rLB8TmCM5hhZqCmYzqX7zfZOIVryKyhPKFv8bR9niO/izo8zk
ByBE9uCKOdKzlDL/7ChDceJlSYhJWQQgnZLMPA92b57dbgBoR4Qp6bYKbElFX6Wv9Snus5pR4lhm
LK1ehRxu8RbNcXnTqpg6YnkuXV5zvafjvv7lYWnl9FUbZ3/9YhG8xoFdHYZl/ySWXdL1nlzuNX0v
D9To70+/f+36XDYvYIz3L3dlm+4qmZ6aqwIx8uoB9GG4cej00ib/rPNSbCFywPY2DvOyMUxNVl2p
GqIMyKqmRbOEXBWWjul7lNFmVnW1b3wSZ1dU20UINRZz6HqIjOiUWfG4UUr9rru+3rlCR/a5yVtU
GA378dwxj9ebNgB6P3nZR5FjB5nkSKvU5P3GjYtlZXmPggILvWfssCShuFy0l/y8ClXxnx6OFa1x
Kj+cViOp3phUHLAaiIz6S9Yi5hXIVCgUW8zfxXi83sCBpSHp5QgyqPyzYJmXY8NaJYuc8HpjzILB
zPWuY/bVHtQSy1pIArKmhnk/jOuxwNr6eVTXhxxHt21NfCEVmU71Im18v7k+18HAHgeYDwX+rn0N
VcBZdu0Ljk2VXNc8MGRZtLENiRPPg4Z9owyXAfVyA+lkzVZG78cOZVuXL0lsXQYpTUdPeNJAn49O
fJzNbSyaEU0l6kf0ydMQ6SMVy+I9rtD9zFCRxpltoM3eH9RdezaToT/GudwS11Pux7vQ0GQp1VTm
eJD0puhpvcoyKNdmq5mymCgL0Y2JHHVyMfvm0a6oiZDWg0cKYvs4CAe/N+5/v/TOyVUyusg+g+XG
6nNzb3p6dX0UwzrckvJ8ScqMXmC4yEivN0H8j3vl5Gh62Y/BbLP/mKh7Oatweno0NtkvHORiO+nJ
FgjiPenM1d5P+o0flMSPq4zJhdG3iOVhOaUlhEPDlO0x8hgIdpb/uw8yeIXTAC7YjCah+vHqKg+5
Tl9fabcwET4Tck95Lvc6sQPeXVq2fQB6AH/rRmjrK/nhEx/RZlyXwl2MYXh80DQPR3gIkFTQpLPh
xgGeBw1zvuXtUJPHuVQvmt3r2+CkgiDdqnr8y+9ObCLvB1GCuy5oDEZ7DBy6RVaMPKCgqcHN9dxc
pPI/T1NGp0xkC2ffu3CVtH+wY7g8GtWxAcCghe9odR6z+9YnFyUiTLWtmX8GFC+bORDDKoMFwZWc
+YvqIwehbPWsxgQFjHbV0W30h8xQKJt6H2dqUe/SNKapP25HCwJg2w3mcWDYj/R+15psEC2ilI4z
jgk+vxr5orUoxiFLECnjZEC1lvrNK5B8BBMtStKV4BolAMVq7Qx7Fyx8I4YG+bPF7BUT0k23PKzy
Ec9mHr6RadMdmxD+gNX42dYYwy/hxAe01OAbs07Fex17+xToEZuteEk6aqnGgcgJ3r+jXG5Ihfx5
7/qcNwiCFlTy9Xr2e4vMuK5TVgPYavlGK4GEotJUog75AHHL3qCWAi6kYMjmNUxgfhwSqu99reE8
LGvQ9SnXZ2dlG+ST6+xN9ONwlMsNPiQGlsQNJMDdgC2Ue7d26C8X/Dmvn4Ufd+0auVOv9B74EReE
lPFVQfRGKkm+Tn223aF16K2ZPuTI3mXNhqNaCukRl5C+jSpWCMvsp2MainUsvXtfVBaMheWdxa45
ASID4sdm2Qk/KOthhuIFIZ6hdx75azNDa3hdf6/rW4EZZ7RV8mNd9qIF20JkB9LAuNib4M93+E8e
DDrwAzY5OEjVJS6ZBVUxuUU5yUF0212iMpoyXZtzjKZ2dOu1k4DHtNSwA+DYH98NGOztkVkZUCF6
n4HZ0skTjMiO0dISvD7EyvyNeKYe/QG0nWn5UZAFWPbIHZtSKTZlnGfQ4cz0RHO454RzQi68Y5LR
Pbvevd64y5M/7lkt4cWKZbMJSwcKJFkKERZf9C0yWIWZvcDVkYPMZpafJtHnp34gXIw0kwIFuTNs
iAOmb0xU7nGse6gYgP/9cFlQOmjVRzQ2s8z9o2mywoZ8irZ2mj8WLcK6Tpabml0nLRo8cXie87Lr
jjIh/dB1aVdYy7Xg+hzcM1IrMwr2fGCdbz132gnTObjFsrGtNVivjjN+F/jVXZEN7iFW2UXjVNoP
wzhjTKAtPiUANAM7IF9zQnAhnRA0jjh4uE7mwA53Na86JZWlTz6KkHrcQJReC8j9BLCUBmGVy18q
b0yy8f6wykQUQjvpIqjyV3k3D3hxMT8y5EoUpq1Yh3syjol16DqZHf2WPRqnwPWm8KpkS7LxAnbF
9raUPcRy/7zByFocvSpPDg6JTe61HX39auHTEypWXZ59b8bhLner4WyJmPWLqPPUwjfVNuIxKVFE
En/6ZtGHaZYuZZXpj3FYvk0txZscGvrhRo+OejJ3oy3I7XKf6JAuQlZprtvJPcZBtQnG4SVzGEbj
YEyQ43yc0qyFZRucGxyVdAbRkPjLKW2wvuDz3TdO/THX6hkkUXoTGQS3eNH0xcmqTcv4mHwVtpVT
fOkCMGRWxGTHIzMHhhsqgth/yQVAwmGe9kpKNnvy99ZSt+U0O4c+sDajprPXiXh+afwQcQRReHJO
Ahbo+kVpVFdx9uJ2I6Fx1HgSfUARL27lhD4ylvXbNjXPZgzVmN3Oq1t29c1MJ1RSP23YwzH1K8C5
uvi51Mimlopxn9WA0jK4JOsSShc7neU68FaVLSkxVU3vtbTSVVdvxH5MO+u+jtQHAo6O/GRycKu7
ICZvzOmWqw/8G1Lb8ADgtwd06Kst5WqPjIZEdBeKws1IIE5s+em6igcUAPMoXlquSZ42f1c2RlrI
Ml87k4xtndXrpkmwA80ERcwB1d+ovokFI0yq7LMQGYBknOI7fK83XYHbPZkpMvxxVpt8jjdluUBL
W046AZa5OgRE7t1kZCAxXkdv08pPE/2YB01LfkXnBvxddaMsEM4TQmanjGhzNQef0HPWNDzXjuve
WXR6D/Yw8fb6wZtXOkcbrzIIZehXZR5na3mv8j55TOMcvKjERNjn7kF6SOrGBdI+4iOFO3uz2C5H
ldNoonDYGg7NQ0CFH8AYojmaFtBoQce5g7rDVXWLDtxalYWS22y019Hsxrs4Kj7rErF2nHDJS6JN
4TaCaTKaNAYMyEYN/er16Mv8yHwZHIQ0iXrESUTce+l9Ticosq5jY2+gMd9elAVegV4NaqexHC49
Yt2i12u3mgRgJK/bitn/nHnDxfA5Uv3cM5RT8SlSIFpZ6dBqR41Fqyr6YHtylVWtuZ/Zyi7hZfed
FOmqTGlK2AMvH/FE0wlpX13+PyQgEZE1ORXj9zkh4GsOKjBtyblzyKqXMOnwZSakf0v8ipZ+mMKI
jFqIN0nDEHR0/G9t2LAQ2hj77dJNd0oH5s4wR7UuScUJ1J1OSp+zGK1UlhPtbQC579waTVIPWRZQ
Dc5JZwerDRxB4E7rKAyQ1Sz8+PBmyPVTmTvfDKPaVYJf3Gy9rcxwBfrlx5C0mTACAkJ4To/92fBx
ersYWN3oS+kSAgd59bMw7ewLxM43jbBhYLuMTxtfgY/IUrmYi7si2U6h467pgkcTIjpB3PuPMOCq
XnKBr/4tPSbJ1uaywRbLqRA+vnu5rveuL3p/rrh+57vp6y9f/mff8m88l+ML8Q1wdzQpO0l1dB1A
yuWKK8aAKeSP2eSy1YmvU8o/bn4MKa9fVtSMW8t3L01Q4OiaqVCu9zplVofQZIyVqouRs2e4Pn29
yZdXvb/0/bnrPfqzVG//7Zff/5mkdH7+sOmJoL78xw++/uOm4WD9ikwkxBzV+wt/+QHv/45Og6Vc
tFXK7viPX6Ckct4FWXeYE+1vSEr4mCzXOBJ6qOCZSa1JKSXc8brbvj55vXl/zftz5bTs7t8f/+U1
YFlRMBsdKM8ECfDy77/fvL/2l7zd9y9fB7Xvr/mRwfvjlf/0yHqfALzUK5CBX/cf128FUNNt0yF5
qOwGz3k5uPfCC4dtQTLMUePF/OVGLVXX9bl6IklqCJh9x9daS8P0ZuP7x9d/PP7nX7P/eNX19WkT
MX0eS/ayBFtSk3N0dJJjbdKOvG6FoRimw9317my7bCrGGp0kpM2jM2Mlvt57v4lD69fnTGIHMhbT
/fsrrvcgpqVMIUfiiP78Ddfv/2fPccZgYX7/599fAzXpoWIKj4dOCuAnsNmjpvhuqBwXU2V4u//f
wrw2Qv8HKpYlGPb8qxYmTdsoDt+KX5uYP7/pH1gs6zdbsCAJ6hTHs8ylHfkTi+Wbv5EAJRZzq6Po
Zir6m/9oYnq/gaoyLWBVUpnSERzFzyYmxCxcx6Z0PUbIvvJc53/VxFx+yK9ULIvupZS2dGFvmRC6
JD/pVypWPRojOoFWnIxAPGG2Ly8QapxjSfZIOfhfRjZ1R7MvI1wnTOZLKyaIpp6iE8QG1Hw8YgDp
HfPMf5hIoXjIo/xTXc4ggZZHzsgYwxAR/Lwq/Grn5vfCah9Kw7DPERCi1SyqbJ3SEjpag9qQrJif
wlQ5SGgXdQ0KAK5fudjLuqgfmUsi0EvVyVWaWXIb3llNQXBbMssbGCft0XI9oi+H/I73+r7tjPGx
IHoPWuLS6mFTyIatz5kzJuPeiaz2zrY6dcvFPrfC8IGGlF5PE4KB2Gk7+oND9Ka6ep+P5PHISIMO
GkXxVEP2uZkAeWzisYDCHgXoXl1pP9D0IT8vUPc6sMBIJc6bdFrzYdR2c4odg4OuvyqQWU/Mb4bd
nGT9GvgXLTFreg1NDJp+jz7UTRwkUrlqtrY1noDuotulRYAoz9RPeVjtw9rzEZotZpAozQ+BNuY9
fz72jlK6t95ES0EEkEltkURn8EZ3FULVpuimg+gMZLeAaSs7LL6zL3XPPT2eJ4+xeW9ZJObp1L1p
08S8Ky1ybIZllYw1ydkhbYyz6tQTCXjBziLuZUXHtLgr8ECkbq4YVk/7skUpPLS4oCOJLM3R3rbk
5be4o7QRNvcxEbKzMGISeZHbW4aE5xQZB9ML1b2a+bNETvjgDWZ6yV39OAem++gMKEKUBb+LTNON
QW97DUDbefDRcGonSS5RZ7wSwZmQle3Xp2CidM+Q6uZdeRKawKHIrB6Hmmgphx0MaIfUI2jSdVbW
6GJv8EKazhabObAZKxsI5n3L7mw1aBQlbsEldJJ8tqvh+MsC8XMa9DdSlHCFF137f/9DMJr48wln
c555LAmmZzmM7v5ywnkt0LigwYMwKBfSf1CSERCQJsQVCdxNfGnNPjo4MiZ0JBSHIm4/20HSriMb
mbcICSP+18djCWv5ib+A8SxvIfMJFwam7SmfleDPS4ARZ7IySEc8+WE0HLI0T7bsJ2ioVcNjn+Y2
3DW024zRUN316pW8cuMhqJxTowXTakmEUVKrFQM37Aq5d19n/gyaOghfB3s4KwTJuY0SweXvhvU6
CZ8JevMdEHmwpE+6Rz0jHM8GGZsyLEk8RBItVpdOG8w7+I6yjC4qU5jY/GkLFY/5oKr0OvTpT4bW
Mu2unP7GXmK4Oqef75CgXHRPrvY0kW2rtbcuqjuR2eoUaQjTJq37VYL/+NY2D50M8i+Gnp01uBV3
p4zo0iA3eQ777jyJyGVY7HpEHeluk5Kuin1YXVJDhBclGEdbFRPLvoq6S96gwZ4MwjrC6dFrSLBp
zBfwA/aZbPajsgz7fm7gSQcYDJ1kIFTSB51D8+TZJKkXqLidjOaBQKvHkUb5PoIuS3cvsw92NB6E
gT9ID7/ngSRSNek/iEZxcsd0smqJUrn1I+wWJqexa5anMEyIhl826/nnPMc+Hw+Fg8bY79ZdLtDF
4e8qSTzYpX3/0VXwjacuBco51Osq97ODASgCRSz9kSWpyCBOdjPN+cluC+D5Ia7NJpX6oXDRxlrF
gUMq99FU0tpIMTEnyB+cehhJKe+tDSMcBFF9jWvJFTeW0N9cf8DylWCU6SJoPiK0kdPT7TMNl/yu
pDzB/96TnNaeopQQAu2kB+HwAem75rMLoWpnKBN6UqjUzo56TELdDFjaSId11fOPJss50jgIk8yG
bw8mpBKgtkhM2XbaxvDRTZCWapu0w7FF6jDhOsn8CtdGq+obO7LtkzVPz/xOd7MbPNmKUjyxY31p
hbrNiCdfZ/2IpWlJ3eqXKR4kzH0XdTHKBALqGdzHO2G96HpC5MbZsSLX0d26Dc2wBneLVfrdKTLN
felJ/+wE7kOkEuha7G8A8uSI1wPfO4dOfNdAyGXz/gEMoM3wYkpwZQRvDq0E8O0AfCsR0XuKFTq3
J8BWJBFHLiAGdC89uVOPIE+WnTVWhNLf+SPEMiKswDv2nqZ/VW8IQ35uOzE+ei7ecYMrQNAa02Wi
u1PYY3EwbOyQY+U8yVHYd3O/rcQsD61kklFbeGFmfs80Dp6l7b6UDsonwIW7xrDjTZ2U5Xliei9G
BP71eJ/ZXosdsritksZYB9DsN0ERv1iiwJEN8g0yPpKmJJnIMInwy7STJjeRrKaygyYYtbQZDB0D
M7GoBbyKXp6HtiEvoEK1XKXqsXGelpTdfW2QtFFmD9QkeDPZN6/9uA5JJxz9jUc3KtTTF7vCr2kj
yksYTt50tUkbhEH5CLeY9PDs1TcAAl5XnnpuXiPTKzc6MqwVErcXXfgfWigCaApATIyFYa+H5X0o
G+dkAl9bp4i+kmwm1Tp4dpc9OhBgR2CYYmNviNEF5UAjbpSdt/ZVt0mUte8HEw92RHcc2i6GWWRm
VZzZt/JrTvwENQNBvMxibUcQopPzWWwDHHzRt7iN1YaM+GZfBBjgVbMXcNdvpB7iXR9HkDBY45C2
cDLYFBmtK8/VqLvT1MV7qE4GGb8Ok+iheS2HIdkb+UpVbbxrzO61Aoy4bjzMc3NdYEoCVphOiQHs
i8zIZDlzLZuuHelym2pICNQlltnJHx2g39vebLFZjM5tNxT4RZczMmcDGJHbceu6jGVaCqqmZWtE
6OUtcTLVg25omdtzc66mCldsN0FmJI+PyVP3Pbe8FmlHzxyNvKfAIuOwEcwmQBPee94E7SikZ2gP
qDe17M8THXKOjV5fLo+qVq/xhC3AC2T6qCbjZFdTe8oYBJdlHCGJRu3u5gtk2qA1JhTSpEyqfVHl
NGhm91yj865ja+0mODqKsLAuwZQQbDpHP+fYKa213JvNU5EOznbq3d+HgfMv6tJ5bZNTdNKF/K5Y
jffp6NUbW6AUVX7obp2BV1CVBKskcGhghyjZ6YJ8S/20eKjTmP5xWX42Azs5NrJ/oCfVnQoWk1ty
xi00BLOBWaMTZ3YPh8we6ayaeEXbzt8UYUcrcKALXNymJrzJ1lxCpbNjm5GqMtggIjubEF4lszdj
JoneVqhpaDqF927oX6bYpCDLVHvWWHEmvGtcjO6KCDFN1Fp4UEy6XmCYsGkSZIb1ccIrJKrbwYzq
i+d59gqyJjlbtsWogpNQd521cUIbHJ3XgUYXNK/0wACedwzJ1jRs26AjpdGLFlsrDa9auvxuBiej
bdAxdpsmQ8Rfy6UTrM9GwtiojN319dFAQgVheFW841JTrDsusU+ZFe2deTYh9+t4V6DgRL043vAZ
Y5SkWctFOB6S3goeQrxkxIEwPQ8+5gB2VwwF8203mncoS1DdJxY9GMd7y9wq2+gp7DcNQqYb3Xb8
3qH9YWpeq8DvNuWywMbLUtvD0Nyo2UGrxKl0EP30SeZzdLa8AMNMJbZDa4FdSKChKqY+e3Tl0yqK
HrvO+54S7H5KLUM8t2zke0Jmz9kSDlBUzTeBqppAaHFbSfHM4eDET2MCI8zuXivnINOIvyCN4B30
pA9ttWQa20g+7RET4FAT9q6XP3s8WPHtPIwv6QAKkaXIjAfcS44PpNM4lBNkdYlXxyS8LsIJaPJZ
tRmyPYxRdKvblIvBLL6GKjs5KeRfGSEr4yTjJCRMmfSpaXlzJ3qMmVsYj1y6bDWJ26LBhMqyu7fn
lqbySFhPE2Uu5Jb8s5vVzamO1cMMIP6xasg69cYeq3LeEwaFGyh2/PExNtGeiYTFQmbgF1JDwW4K
YYz4ofwALotgDqz4ftndk10DDkgl8RZkPs7o5aYvzG9lgvbMMohic5twOkX4blKdg0H1Ha7+LqZU
Qpr6DvqrMdoB6zC/yX6sQWl2LbmHnXLK848NZBO782OR0S/HyopKxz5U8UxA9Tz365hqkNyRgNTw
RtqbIMrHfTTTZ0sIL9yTX3OXNVGxrQamI26VMnqlfQ9QRxFszGgqCBSwVa0HXkokjiJj7RC76D5G
C/Jn3FcgUfhU5gwJ7/UQnVPTIfSqru6jenGgjU61tZzxS8QOaZV0DdTCxrRgIlB5V/ZUbSu3/mix
u1vhi2fU1jrVEV4wHKBC2W8cGYfXAdIIqenXvUrzXUIyNFydKdrOcgDPwdLfeS0myr4iB8xKD6U/
KLah1Toah4DrlixPZSHntVtUeE+jcvmkz3ui5r4Ept/eMkkE+sgK5h3gEdYbmVKat1o9SiNONgRE
oun2v469hVCkib/bcfmFLa59Gtva3QuLfYP2IA1UdXozNkm2HlJAQsSRp6/DnKyyCUNdaJkuFzlO
ZZ5Xu6abSnxFPdG8knle7fT+hhG4xCBw1r31RUxUOSFTSDkRwdlX6E/jAp9YgUR07cZBvUaX5CHx
oLZyvCjG94sVtdRWtqkj7yGwCR224f3t2lYHZ+fVY2W7HQrxKGlEGMLDlxYUIURu75A5JeiBEjlw
UGAnmhtX3o3jK7FUG/kAo9fbM0uZSWq2MBtSauTGXhg2/miRAzluKD+4VsjjV1eM5m2mYQHZfq3W
BVMoiXT/EJsU14EKCdDwmidma0+dN+36vs7O4TS4EFlprbDBt9ZWgjkpTIolESoR4EJtwmBEjOop
BZJRSiB1zcEGDcocnIgiq2Ww7ET5Q48/KYhLtbJwcawSpPHb2MdsZwsWAD+vvwRpK8/Oggtqbfck
0gT4714XhXfJBvC8JTMibBkGGUeOdSn7IIVn7r4F4+w+OCBKd/2MQxgsnHkBLK+3aU1tHdr3HUMf
NBQ4cJya01vmsf1ClfsEEkS7FmiUorulBkjPnjNgCmvvoIoiOnHS6d6kkSPcOjsyLUV3irZ1xWeT
/X92cfKmOjHQSknawF1b284FnWn7o5orrAAldBJekH1BZ1TsHIyG5kFH7b7JTRnv3Kn14bITn5eg
sL7eMClsbJvs0EiYmyaxCKlhTuW5pblXBZvaxBq+pRZn0qApGC1qKyCYxuNQ9OVpaFq9a5e2W1wt
ja/Zz6gVaN6QOUSSLX4no5z0qQEcvwq8tGSdUtEpHpP4dL1XE3aF6oxpud1hVigrTGxeWZ+p0Ly9
FOKOZKbkkf5kcef0OTs0FgIc1yWSDZ5bu2MPhilJ7zlX0vvRRFkjezaP+Ay2bmhVd3U6BOdgwZPe
aDFSixpRdqLUxyXvcbFrvIRAJHMOjk0mEA1ZXetRoidfZ5XYQGOL/JEGqNgz9xcbq1v8KsMqrnOX
cVTwOei7/NxFy5lVKCAlfeIde4dthHZrGDaNZTwPafGRSrcneHoKcoyhB3LFcL35ZbCpq3iC4TTj
BM6CeKXnOj+l9B5COaaPBgFEq0xCwzKXVBrg5CcvsvI7Yvr8J2OUt5AJMTMWCrJ6H8bPjOOcY9Fx
LEZsRs+s0vN5KsNvSDpj98msXfcpqrHpG6JQh2hysP26nbXjMp48lFO6ii0w/WYJNdhqWBvxXNPW
rVHMI3KPHUfTM9PlDt2Ldd97wZNmx76VDmQdMgfAD4ylcQA6fLj+0olMcXfiN5ga6yIJRr9cPyud
EAd2ww8DtfB9VQHmvDYhKwv36kwrY20H1jdCqMhiFV62rwN9B7IG4dZwz+6L0Li0PYol1yAevIl6
2SV3mqxTF6DxJao/zG4znxu6AZfGUI8QNIdV7WCtR8yxFbVvn+tL131P5gjezMCy5JLGQnPP4sLb
5MmuofRiLhu7p9IJGkwOh97xw4vG+kCXcPGR48JKvTTAUz9WaxwBFhU8v9KixIbfxV+q9drngoJi
36AR2LcNOHe37VZRFgyXfO7JbbHq+BahRIuqQw4XaSKaY6bKsHkecE7HKDtmHTzmPc3I1LabfcaC
ztXWHHfRLL4XuV+d2iHL1hiYwAprYeyQlCF99/MTHE7w3NYUQRrr3NP1xi4t2FnD8OQAWz3pAXuz
zkd810sB4hnNcQ6bfN22ozhKQZYOGsEDae7kxxaM0GtVsl5YdGISAfx2+A4m+hE102koDNjMcfkW
SuxCMb3xjcUVaut3TIJBVLQ0PW5sLb2D4dD7MZMRKNes8Z5Jp94HyW3fpu2Ln9Ufmsq89PhiPkDX
s1SkbxyRhLd5IcTFMeKtORouSYcR/u6JFbROW+8ePWhCves99K6P39md07M/Qz/2Ynmqm4qYeac8
YUv4JCvB+e0PF2Si4I3G0D449ny0nfI5yMGQLRtJMt3YN/b5p47In1Xbsrll+rr37A4/W8qv3y7D
yFKVb3E7fy8jD5dc+9EYZ9y+AB+ljC+kAtXbyaPcybMR/XCi5t1cGmo1ZX20n5kGh62/4Y8M7x6E
Q4Xs8lwa+qErovjihMWnKDYGKk//DcwprKJslS2l9Fhoh/cY7DtdjUYFi1AR8tqpdQZ6Cgl7dbu2
6DcFfGjzkJB4m3Z2z6hmy0LTbjOWcUwQXXiyY0zNWGHgC3u1tfUQy62HDDI2lfKHpEngYMDCUaU0
n0OnCm8IHASYUZXm5vr3p3TDjGDM/krZ1Ud8kAUOy5mtUKaTrYBiMCXyZcopwqY8u9V0Qc++67G7
D60z4dTBzTTFNszQVl6mwtuKfrB3hg8oyq7Y5DepQ89EtGASbRBAXCtxK22G1II5QzISZD4gOW3B
iW6A4MZY161zNf0+WKq+tKxMbe+VWxIlIZWFJDpF5uAccwKcbC9P9vSSknU0sBA2vctSCXOpb4gG
MpzCo0egFTYOGpVVLJ/VwHZmrNxinRiAfmB810SZLSj0aMc2AYpHA4rGSZNmH08cHBlbvenrYxsg
YBCoiddUOvFxI4UZHjBEfvLQEN82tnos8rShnxe+OJHj8Kf1YYQZdPe6sgv3dhuQj6vX7Ie5Zpk5
Q9e4DsBq41MPCtpcIG4yY5UmCF5oWbDJoDP8u1uI+mxkofHUM9whag7D9tJM6YP6E2OPx2pM9WbW
md4j+iWjpSG9Q8GLz18UOROHkHcJsDSlFWHU32QTEwNl6W0v2V0UhuEisINkKSKExrPJbgDR3R5V
SEKJJWBh+RHGPLKfqGZ22djON66ibaNs+jv03/tNXsP77quhAA36mg6tPLYl685gucWDHogPq9AM
EYkAawTltalz1EXL0SfCLjZDTQJX+RZ1enj1O+e5ZOWYCwZRSXCRky4ecImue08Cukhrn22mqD57
1uJmI2F4U2SCJGQdUkxZz10lfDxUXXwasdDQ6JnVkc/pp5F2VkwX9Nq5l3yuXbuub2UXP7aKjTZB
FvdlxzbXL0l1iOLAf9G+d9uQA8M/UrGANoNBDEwL33XZmvaSNdxNqLa8ZB4QkiJuHJh/heHHJG4V
Gl+8y5490vEm2ByWo49oF6UlqAQKP5YvelwqeipClM+yJlM5DEJUWLKPntrJLonl9cuNI6rq5C43
TuxeMjPskENStETW+OCWAOT8zA2hJmPtI5SCdA2sV9tQtAnH7ZGaURHOQ0+gvGHKmx4cHhq+lZ/9
5aZQxosqSxdGaIStyB/MW4Tu0IJYqrtOPKQijdZkpnpGJ9Gf61cZNh7dDJvdU+3Om6Gz4Pe1oXui
TXofDHZxHNOKmAIwuOZUhcc5Ua+mEZK4U1bExtRj8NAO8Ueu/1/KuvOfUlYu5iW1S+hQX+7TmUgu
ujbZs5rJ/ekSDYe/WNpHvrWrmJveVJIDbVyNv3ruvhLhm95QFYmjlQDvs5t83I1pP2z8EcGq13uo
VkXLdVwBxm3IbkhG3E6zmeNb8CDDGcCCurFn/hswYiW7xflACbTXbktknAaQO2dmcEn6hv6MFeNo
AQ7W+9783HoU/aQ5bBLf1fvBIf+yS/LXphq2ERae55qoSM+E+RS65v2c1Gd/AKlbW3FOwIQsV6jB
xFnO3QflFMFWNhXNDgSZ0KDLD6bHx9mXMxPNnrSacJw/ZbVqN9L5JEssXvgZAJ4gTN6IYSTTfaJA
8XW+yxkGHs22WiX0NaVlrv8fZefZG7nRZeE/tARIFossfu0cpVaYpC+EJjGnYuav34dt7K4988KD
hQFBM7albjZZVffec57jli3jSKa0l9l3biEGDCay5vhpqLGMpjPlIF23i+rHnclS+rmo7OcwoXeT
FsSZzAMbCx+RsY+ruLn10FhpH1x4OqxrEhvdJghaYl4LTrVzDD4k67DPFhjjxxDhqt+b4W5OyYdN
xmmBnkafjXYK915f48nNMqK7G2Gc+szTNONYJf2WE6ZbxCDFgrr6UnWZOvvBDPV4+bfsmcxFzTVt
zOLiGsirS4aP62qmnnC61aDE9NjlFGlJV+5rOd2CLuqPoRHZ1x7IROJOw43nEBAc8w7GYiYJdrIj
c/EdFziBwQQtHgNF04SaiPg4OqxAkib61D5n+a6ICJrCLftJlt+nKEyYtZU0wdHdsUbU0TnswMkS
Vzmex4GK0ajVE+UbTVhGgLMmU8jNZ+dakH6YDQE0rS7B7eB4prchc+IyTVbKyIY82HhOOJDUunkc
8hxsCuETPljiZaydJpzw/bR7DdpYvyiMjq59czuU6A3LyGaK1bc+a+l+x7NaRVq0L6Nb+2D9xhvx
n9+HrmifQ7GlgY/536mHVbvo6Yly+jmyUG10Ld4L23x1QxePrEkeF0bwEK6bb9TrKZxCNEfi0Wni
XZtF5j5OwsdEdi+O3R/xkBXbvgsA3XCbu67xPQgbdJqGhU2ro5SoJTW50VxbaluuZYM3+GCarocU
iccnWkIZfSvmsmFnLEHEqiJv9t5w0EH/5KVJiwQg4ZX0+XfLxB2fcNxhlALPfiDYUI0bTFZvLcpG
cBm9gslFKEge94wPjCynJ96R00HoaVa9od+zeWQ4ukBhSCrpr9yhvph5SkBDBCL7/l0YGpe0Gfxj
6xIWsREZ2RnoOz4PofowhHQJpAgYidVRyGifL/fv7l8MgqhPvW0cSEAKH/DURxiZou+1EClctawm
nDgYjk3ZTwhUlr/DCRaRS0PuLugQICsCPzbmMms7lF4FOIsT+MP9C5bAcNehx/nr74J5sna6ZULi
OWPyYBJP+cDRH3hnmN/SsUgITv6fv79/Z5mly5kAuLTydmZs0E7pKgVb0C0vjq+o0Mr6Bxs5S2zt
YX/h2LtujQIKEbL6HT+fVOQe8L+gIQyqmlj5skvNk+87b/bk8/RYaY0SNjv0BiJaRxFzas+13lo+
h18TvfvWUKW1Ne1geElpTV76uMKY7z+7LmbWyYkTMgXQorb0++jF38C3RWuDRbBR2UNc0CETgfs2
UHnB/Ik/lGb1sxjij2KIDlT+J/rJLUOJieK5ppXT4ibXIqb9rqHrj4xWctwpqmxPXpkznh6+F8UX
1+3fLYZ/Xaitw0AOuaXXSeZ9ytDDxjpqgHy7F3+iWUxtx6nNBeQUFeFzwxw1lfigQh/t3UznDFwR
oyP0r8RrAPgAghTJCMmv+V6MfrOK3jrrq8e8iErKOZXD6G2L2mRq02O58ZP0QdhAGJ0eEV/RZcbK
TmSOzsS2ViPB8045QnuwTJrSX2YrO02eymFEgCyJlPeUuRkj3ko/yBmMm153xCdrk94aqQ+Mo33j
GARVxGGVTnQku6eAlvhatYAGQQg8GKAhx+iTkJWHboXzQcKh0WiBS8g2u3gRPxANw5cCFpg5FQ3L
bk0gHrO5eJYr1fAzzWypCptDamAAKcqvGb6mVSIhDfYIoInscdeJt+V1yA0y6JFM89voY2uHMBSW
2BWmsiTSxXIxUvs4s+0dUyvOwzkEW7tDQc48jyJHfJ+Jx+WcBzegly9+5W3iOf4+ks3rLc+FNkH3
xBGGv8r7NpNhsyozEi0iNTxnFdS2PHhidlyDcLShZ5ARunN1cLaFx1MQUpw5alojv5m2dS1fFWMi
34MY60TYxbxI/vDT72kHXmxswqWhJwBidBWpO6V7yEMxbURQ7N2qQMkNPmNrdi3W2Pxl6GvoR119
thMY/00B72HInJfIjsmFchvCXEC8skcTsSP1J7tM96Mk74y944f0TBKaSdRJTYwUZI6ywtOMj3bY
zfgECqtA318/21rWu3yWZMcySBKG9+RjMNjEIUSwHsMFuCLYXEX03RrFrdN0H52g2IgiAo0sW4RX
8Q/Psfgg427DsFLtvDGBE92EmzYAYh54em/L4rGhwQPQACtKlKtdm5pvDCW/cF2Bl4oRjkfkclPB
c+Q43zKgh7vH1Jo9pqSNUkHGysKBU73B5xMgiSBjr2A0kDbHqG0O1JwFUzbJEIaUQSoXezUXA7t9
me2GKbk17lKTptDNqhozHx00Nhy7HOB5NfrFtTk2N/2uSJx228fAsUyH8IemK/HiIkxaDBQDcACq
cpiGI1tF6NWXUMfpdjF/plh+8bsSdQ3RAk3dNkbetE0UAFkjfSpV4qwxrwBjN3zoI4x1ps5wWAgL
ZmUF/S3fEg+MQ7HhWDPyXpd4t8E3v7ZYUWKr5mifauwpQAfwkHyfEuBUeUXTfnYxMOXBh9K3D1lO
L0VbGpJIn7x0Vl2swM2Xzrc8zJiuTO8om95TVjTsCmCOIgQ1WaPd3RCYb/VEy4cOBu4l8bEbLHwY
r3lntTvoaoGtxoPntdcyZ1QbuDTinClfF1a5kct50xmIB4/dHhAdh3hTDWRRVm8ayQuJe5Hi8jQv
00BQqChQUuIOPsmYD9VdDF1NeqSw+5Qk6VcrwisgWYwLPZH5MER7U/mv03iuRfDFZiXaID4ed2p0
nk3a9ZGiuewoKt84/VzOdbQNK/tbVYYfAQztE2JUV0k6clAv57ecCAavb7AelOegVySc6S+5S/To
LHpGDTP0d0HrNLJpRmBN7TCn7Xqjv1nNAiw1gvhKquvXPEiwKTrMzaukvNAv/Y464C0s++Hotupn
P/s/Arnk8+AhHLQyV/8uT1uUrr+I0zxP8I/lez5++yVW9h/61DIXKsmq4NQRtBlP6lPlYvlAMwoX
eAgF/KkIVLsmI6Togi2+yoE54TWl0N90Hp15J4UimPGE7UNOR394cd5/eHESDpjtIvL1YBT888U5
wRx5EbOEU9IocdRL+8v1YxL2yJGnRU8/P/OvPlnlS0cLzKOKvN0MHB6b7cawOJcNc0CJkluXtkOJ
ak/Pf3iBqIt/u3qux8vzURrafxEMvr0/x0W4SBP/q49Kt2v8kCgGyjxgUJrTBJGx6Rwb+5oXvo6a
YQRRysTRzMgwg1+MebF8+PeX8ZvG2PE8zzQtPkdLKN/55TO0nK4xQqSHJ9Q0DCmIkClx3OKMeSM4
CfHS8mFW5JAEZZb9Qd64/Oh/ahuVCesN76MgfdiTv6gt69D3KtTB7kksI+mGcWESx2orBx/m6/KO
SZMcUMiUavPv79lePvtffrMlWT+5c03XkeoXOISlyqQsslwygorrR2Rfp3YwNn7QWIc2jPfTkLNs
NeNrMaufpTcTKQKp9H7ayztFxzD+mY9Zupn8nv5bMQpm8N05S3R/lbJ8z10O8Wgd/iRPFfL3ly1I
5FKeLRxumV/lqbimndbnZIz9WNNfMebTsLRpSoYOG0hu/U1YRLZqfUCg58yC4Dh7zi4IcDUK0H7a
oUpMBru8hCkzd6OFBNw1RPvZ+qlqqxaGWLXtNPo9Txh75saIyOfvOQ6o/dAkDBwYTaxyBBeXygbH
BeVjTSs6QT2R2HtG01cO3tbrv39Sv9+dSroUZMr0PJsh4y8fVFk4tcmVJs2ZvjEoDp8tTdTbuu8+
N2Lx+mkawJaXfNJYdnb//rt/X9343Z5FILPL7BNJMJ/G357PLLAH1O8QeS3T3Rbz2OwQaXbbygs2
3tI2/fff9vtypaTnW0pK1/dZtn75bW6Llx21JFRn2/gxlNUHNN6re3c/tWD8VsGPf/999i+AFBs6
i/QdgcMPaTGWhV8ubVrnANpjTI4p4LptjBGPI/HeagBslN3S7FhGBHFJ2z80nqtKF8i8MFEHJYze
+8ir1p5zFGH1fBeN4rlN1oWgqhqCDXA8Z5eyYM1tKB/DBliKQSf3D+/g9wVUuZLliwtGsCPv4p8f
UBH3wTRkrnOKEhJF6FkU+6TRN6tT4Wn0fMAmlvFZMAhzfaa5CKoINMpHemyLHHFQKEQqiJBBR6SP
M/mMM9yrMqqPdlyFr3PxIZD1/JdZB3TQ/+GG/i4w/w+3sw/6xrK47Oz3v15z3x5ic66kfaLVQINf
Mu0gL6I4oAA8WkEJJHgxOtAKD3Pz/O9Xy/oPax53sucKGtCeA6zwn1fLo3nL787t07i4B+piJrxD
odzpdXq2iIZdBbqfrlaLT9ZJWmZdi6ZW4ztfofHr/3C3W8vd9csKjEFmAQSRDA2i55dX05txISJY
a6fMrVmvFvXQvGh+btx/0X6uPlCV88BxPjQ8o/zDk+39/mj7uHQgFzkeA5vflxVmXcqEhnCqTPML
PcEK5YiYPktF2lT2PMeMoIXMaYEGywjHTDAlZyFDksh982L7EGSG9VVb3mHuSvnYixOd+zXUlmoD
ycxah26COZvB5ePoWLc54ohRBUQc+J11TjGLnqScV53dm8DlyENsI0ZuFZrah3DJpKDPApzSkzty
r9n9SNME6JD5m8TJn3vR4sL3izNDiWXwJydQ5AEr2MGpUM1aUxit3chG+tVwTPe1xV5mFW+JGT7b
s2p2ic+gcLACGL9rxY2yiQmxvYSJ7e6Hsa5WYWVcLNFPb+MgDkaCKsnI02dtcHDjUHtpejzd6DEZ
djZUVEkHuMtRvboUXvbShumtayJigKLC+sPt8h82bN/ECGX7bHsUEPfF7G9rcRFTPU5GIMFgOooM
CLlHafA1iRr11LfmWYXIMFJih7vEopBpJBlBSfHajYE8mrNmuEyTNazRFdtdtvetgT4BWkaGJRWB
U7X8AKnDWOFQsP/wwuXvT7xveqyyHI99JdT9TvzbCw+zHtkKZ8DTXSYq0ZjMxvSzC0P5Nc/1mzIm
WAnSu6bzHGB9AqZnF92t9SGuUz1Yr0hocs5frFmxSTB0vKb7LFAPgjxn2CmOKTyHlZt8DJlWbXum
fHsnAIHbVswaGsZalv9ZJAPyesvInbPImOS7yNRPwCBu95NVS91/yW84plgY/dEm0i+mh8xs+ezk
4mk0mIVk+psOED1vxixmUsiSeajp4OkBPqPxpgT4B5nHYoMOi/fH6V5whR/zYCQ8ATfYoWzReUl7
+PKHJe13uw7IMIk7jgWVh9j+ZQsz6yaaYSnIU6YOPs2eh8aDYoCcDX+Rn4lV2OYTjThGguCDSmAV
nkWQIKKI1K/CvU7/sLpbv22pruDqOxYWItY2EGj/XGLruGFwqaf5xMc7HL0GSYUHmr009UPs0Elo
n9J24cdW6B5HkwziGaV64TF4i6OyuXSxFf3hpPv7qs9LUlgHTdf12S1/PUCp2UaTTfPwZEexQGbq
rujRMzBk3pBGFu0ZG3md55rTlX7/dHQzoJFmb5+F5Yn1Hz6u3877y2tBa2yZYjm8yl/W/Bx3TtUE
5gSrxcIXiDvh2LQ1weGDvxo6PrTAtpG+MvfctK5hbbyO12YM1SPsQoBjdX5jrh/w/5AEUlPtUkzG
yXke57c/vNDfdyeXA8VSlGBuokC4w+X+9tRmIopHt/KGk6Ftf4Vb0jzmoUmOae5Tp6XqQAN2YIlp
gscg8A8QkeuSR9uP8+hixM9ixoQyePJDFGp91NDiVlorIiOn4RrtRoS+z1U95muWu4fWb6sXVoj8
zMQSw9FQbW1swpcybSBaOakmKNT/EhTtD3NG/llOIiDkuM3RWVWFv4kKBOEycWguLsLqqA7yXa/g
OlJaE9HU/nAaTx5lLUgjmMC0tzYQigqz0FlGtLZRpu2cTnn7riF0ure8AjYoy0rHKXU3l0W86ZJ5
euSZLuhKQveeJSkarqHWpSOL8ygYC9+/VO3U7vqpdPb3AqRkoIf6VbSXGbck7pDCfZwnJAj9Nu88
+4M1cZxP0vBDbldf8KczuY+zreG01hEH509togfpxazW9F6uYSQJ+O06//G+iCY0Dc9AyF6muvtC
0jbeCGM7oLS6xJbx3NgtRpwRLYXnhNew+sTAP8Fz4PsnV0+HeyUdB/rnWKBgT/yeq8FOQDZYaBED
GrPH5cGhceT4hzPH7ze/tKj08Rv7EjDhr8VuXOCQQc1F9GgqqNb0+n6GroatwgO8M2oGCMP0/3/6
pcVjjw+eIYUnfj1vtqFpt/0Y6ZNK03ZnlM4163r/nBhFBiqcGI5ZgaZtoWstqqwcM89fegXZuery
7w+V/UuB43BM95TNTogZTJq/PVMF1g+r1tJhNG281p4qLjxEbMGShi2yXxJquQvcKLgaTjdtFr/G
7HEnytLzPyapsYvAjesCTEkcF185iNA4BixWIXQcjZyzk88of46eBOM/wnhIEZxLvZMkE5XjaP9p
pVfWb2+HNV64ruC92IIaddmb/rZEOOB1YwfR9okUs3ijjIj8sYWQmDcJfe37n7EsWqf7d2kB9KWa
CJtb+GpJixN6df9WBUieVpnKs90kjI/jmM6n+5eYUzwS95GDp5ab+19Jo6R5SOtiFQIePNljykCh
bQ8CIRxDkFps0hQDxWM3HXU9M0xJXHGKZUI2QlSN//utiTLFCGk84xwXpyRSS8YgUV/+ZJzich7Z
38nWBPsYSPjBoFNE0CNbygR0GZkeEqNirr2w9DLk2gFYzDkHeA4gi28nzEIMJE7F8uX+nd/EFJQm
+DfGNgsSh4cDuHqLWUYnL8SD4ZYO6vBALZodRtfZ28pEZjNGLzXMM5tVDMVc/ZoTfihrg10gsue9
F32I8lDuPQD4G2YJ6MUNFzqLjl7vzsy/7FfoBbHckfgnR/xA3cRYpsqc+mbE71arT4HI64fZiTiA
63jcEW+XwIApw0MegMqFaXm0GW48J1ZvvRZRt2nQsmzHIGVUkDFgtSYH8jWeIPgy/HHKlbp4ObFa
gwx2lWPt7sezaahuTkKseQXOfZc5bXRoMYrdXyUz8GvB7P3YwZJYm14hX9rUJvIt5W6gfGEyj0Ro
42ZGezFE2V0IREIf7FZI7m2HZIiWXhNkpFsQ1OZrEpr+PkQ7rB0/eMHzv05rniEo1IJ9qSFzJfLu
aj/nGhZh9lgnCGbLFAWWO7ju8W7XYdsiFx72G8T1HjFFW2Bvn7DL49Y6cA+Gq7GIEK8Ko9hHoDMJ
Paac9mVY7prmG97ZQysG63VwgHendWjgAaUlP5Uyv6ByWdRO8iJTlGchPop9i8h1j3MLamBL/eTX
DbPHgPRCBM1k7nJCK3P8kGlHXqOKDeY/4Ud6RI9YrWhDWc5BZZF1tHPnEFLso1Gf4eIFmqAzwmzJ
Syhq63ORy49OkX9WTYiwtIvwleKKP9qd3hm9Jw8itLDyheXRNbH4VxGuPt3bnxDOcnYuMmc7aCc+
NBF8H2DZnR5vvMxV62KP/6tDaabIDpV+LmtU6hjJnu/G1GmR5Y61/2qj72IIQy9TcvS7FGP3WFoz
udFGUmzVgLwKnPsnlLCkhihuo7u7GORYe3N6JkwGaPFvmsytcHb3fmNl+yFC3zeZ4BeLJCqxtVKu
4zLgfp2B/6GMeR3QiBMpSt7R/Y9Z3V0x8listqaLboTugtcNiFoiMd5izalf9Emzy2OVHJravPjS
KA6ix/ecZJgXRwx/4EynCBd2IJ7RC/DrZ01OMWnEpjS3hIJg9nIBeibsvGuVMvIsjw6UuxfIDOG6
0jVEz5ggJTEzYS2yRX+E9XazkF5NLKcICLKDE5Y+oqFw2XqJ2fBbEwmkji40S6KjA7eWKpwHohBE
fmqRNpsW1cimZ4B1de2GZo7H+WlQbPgeE2q/FCj0cBach/2U/qhSpKJo+yqwafGiTMFwkiGsvPjF
E5VKS4ramG1pQPrr2kvETpWOB0qzDI+qJwModcP6lXPtulSF88SJCcuK31yLtrMefGEkeCKeMe4Q
K6M71pimmbNN3/o0VJxxOPP+o5Nb2OvYVOMtkcV0Q0FF+jWWq37w6p10InUzwsZ6rHiYAE+a6xAx
5inGB780cMllrA1ArPiJQ4Zknfm5rEZ6csXwmtp+wE45TZu2Ch8REKuXNP3GxsCEtRHq1OZUPVSS
dWhj20TMS0whJos+6BFC3fzRal5py1s7syYyPo2K7DQCSMthsKexh7Wkfc+mQu9hy4brsEq7jUaW
dIb6+tyYo+SSvkddePTxyQCyRAQ3IX7fxYy1V24GbFPqPv+Qpx+6RpCJYYfnGDX5oYcnypQxORuS
LU77MsADUqFr9ByOlRVLyrORhruKpBLPKv3HsjW93ahNvQ/S5MkpaPW1FQ9+WRUORFg8aR0K82Oc
F+YxnPIPbPksVGhUudomjT6/6TAkoW9bcyb2sSCNMIAYBu/DjnynsBzu09SkQkXkqOZcIZ2OV8Rb
GHXF02zKBz8RP9PQ3UwiYh5rM6UJJAnXMaqpImTejXC2JDCO43JNnFzhvBHkQophJ+1dqyTn5ix9
RHXPx5BUEAkhPTABHnB+GfswwyiAW2x+YCRJo82c/Y2Fm3gXYVve4oohiniu8Ur4FgRo82p3pnig
bEGrBp/mcdACJz+yVrRJhHwoevb7sdUbEjmIhcplty0h3e2Qbpl7ruuhb7NpV9bpeJSClMJu+dEM
heO1tdBakO6AVfbGl4FVaOuxhCrWoJfaDmG0hd2IeOLmSCFfapbK3GuK2zyVxX7oW6LitIvhpE+x
+ASdWteBaW25kslWesRpR1OzWEZgIsYDqrx5TN5N/6ObPjhx531x4W008Kzxa5XOKhmH/gWV2vqu
/S3TmDFLJN9zz0VVmGTR0TfIIgwM55oXzrTVvb5RUn634/qgIMceLXPjcJSiMBq/I+fAfZg3T55n
Ea5aWvLgdN5DlobEb3UdwL/py0T0xyYLs4vdmP7B1vnC+ERqG2JPXHfhQB4sXNAunt1Dg3kC8psZ
04uj6oiceO1OtBnahuDp3HSPeVpbm7J2Xu5jma4VS6i0dnndxZswUXC0vXtpi/rsLGLrMUS3k6WX
MnHIeU87xslBiNG6bx2EecN4IEx1b+XVcHaLch+HkXWRBP/OKvtetwmBmsiCBA2ePTjpWz2KlLcR
EAoRzOCgLaD787mY/OoBfRmSYqcyjkyegbyYmqgzLkcMpIFWEASBKXkufRVdJfYJi0CNS63djZoF
6Q/B8H53lrckfqk6jwhfaC41GTVkrECQ8dt2fR+GtJUgs7QnAaW2rM2ItHU7xvSIShrRW+b5aFrN
4ZgmMP9Ubj1VdEeS7ptJhi5iBEcH/jFGU7KKAqIaJMy2vVNgvXcrrO/DYmHEIYpPWAsGdQRG+N54
qFpxQ9FabKZEV4gAuuBEkYdOHmv02qqVvoA2rfaxLd/jQIirnJvFqJQcbTP7DA/U2TEPtVZRjnnB
w+sTm0ULZd198bNqDdPXOAU5sWRuSQWaVsNLIRrz3JGOzRB1WreTU9Asbg4Wtl+bo/kzvb3XfLLN
czajVxmC9JjFGfkc2Fa3kyeiB+Qku2HG3gygxLtYXYvxZOjjE/1Ha4spIzvRFswpmOXNNeKPLOP6
NNA8epzZjAXyVlCTEQtImz50s/QfaZ24MQJK8hEAQXiM/eqmf6P7Vz25T3fASZh64+1+DkU0DSVe
RBfO+4JlHEm3Ubd6C9O42Bh6BnfnhWgKO27OmfBPp+2OiDyaTShU/2T4w9HE13xtO6NBCQ/csJJu
ui8i7zExHb03cmI/gxnhHcwChCpN/NXr0/k4Dh2OVT9/1lbKhpYbL2boECsriCrxnATxiRwwg8fB
0R/r6rmYASVYBkxQZwwPQcXvGvv0Uy+alzofP7rWEDzTLUIPVaX2Y4/JmvYQgJkpaRDzpQqIdUrV
grcJa14/n+F+z492B3hA54PxNonsESdSB439Jzhf3q0236mHjY2220usmY7WkJSrNrWOOiVH2XS4
N7LFVIUDrKlwHvVuM1wE/tCDW6uv0AFsnGPnumVKNgcT8P2yrraO9AXGDehOf4mAG+AEiEcZp2Iu
WrnEgpzg+HyoCZCK/Kp4Qo1dHuNIwTmNuiclcu994AHzZ2xBXdYUpxBx5HNFBJ9mNTnGocJ+THwL
BvVg2TMotcY8OiXOZ7c2OA8WDZLkqoEW3yJZOzVVHR+jfLqF9VzuHGcOPrsRapvRJW4k6W9hD0ha
Jo148GZ2ZY30e4oj+xYI59GXIx6QQWSXCS+1H2f+qxJ4HJH3XbvaOVfDpJ9kUzVPfY8isq9mwp2o
H+737YAmfD1oGC5Nh/K388T4PA7aekg64X9k9/G3ckIPj9FnN1UACXr0sQTOdHrjD9NxNqjzqLA/
kvTinI2c2FLDtIs9n8ynUReSGR2rbZAQfO6jDi10Hj4tSJlKI46f0tEB0CTGl7wFWjCkxA1mGLtp
G6qXTH0JZgkAxfJfBvArf3FFeKz1upljtvVlXNDZ2J642zAvlgFjxAJwS+NU26RI9YrGGZqrYjzm
JiRUpQnkdfp+BAfQb8uO8wDIXQAXWTrv/WyAbpCVzoWtZoIPQTA7WQY/aWX4W6Yq9rrRebc27HE6
giIvcXNJsUsQ6V1FKXaIedJzzrCJnPf2Yo/gsUeGLErqGz8O8W9CuuaUptW+9ZFqjGZr7PU0tfsy
MF8KZgDniYb0vb01N9G3omeG6+N8XeVdkFywWLM02+4rI/jXoZgetIGry+EENxVNguMRMKrRRCjU
NV5Pa29kJozuhWXUJPJjHOPBIdqu2QaLqwmrfvNY1X2zL0Ifn5WlziwkxJLFo9rZNL9Ih2je7bYT
IMn6mWkCyp1VHy5rWDEZH0zkywsvtXUnkwwm+4Fh2fglk1hQph2pOi5HW9iqwYC8PawK6q2ieRja
Nj1ZbXDK26w8E9z0NWzJxc7CEUeHwxSsFMzD7oikFv3sFtlWtGpT0jFpQT3AxNkVstFPIuEgCUP4
6xT5E0dtdFkq7ldNkOP9tJm7uDHoZAAp7bkPW3HKY0nDrJTdieNwfJH5uSK55jrW0bDDBOATKhwb
SMDBnLgMWWXENSxQUa3pW2A3G4dj52n3EAfjQ4jg8jDa9k9PT/Kam+oyKXwRjYMnpZ6S4RAhy9xA
k3xzUBxvXSoKiqZ+Xvdcv4OnPw6KpcEWbOvdMDzfQVCcjUwefFJ2ILPdMRNIza0HsqJWfR3pqyG7
1xrVIiFJOt9Wyg0o2ONu24dWdqWFHAzleBnkSPw3st4KBFiHsm6L4peAv8rVZy+xH61BNc/U59ye
i0E2jx96lZ9U6juP+HLPZZcRFJU5JFumVEQJoV9eGJqb1kNWORlRfdF11a0zXT9aVTd96nZoyleV
GerHBiG6g2vN6+fmwevkOewjPnnwELtAlm+D5j+8Ww/lMBckWRWPKVahjRWivqxxVaxS1X6sO/Ha
Y0PGZjQBO3HWXhKACYNBtGbl/5obER60zK6vA7/z6A/yo1H6b5xVVrWjsj22Wo65NDX2mS4w0GTJ
tW7y1b3K1MX0V6OUtDNxLDxr11iMXmfJ3mUuXUu/zx5qO+LA22UvgfhhAePCHl5PHKvkwaxL+5MK
3qEofg1HPDOONwTbyCY4KrMo+0dbqC02S2sTNG24w9l2CHHHpLNotk4POybyoyvOwe9Ox0HOozGw
cq1aEkqFIwjBNG41+zUVtMQsq3O/E11YvBmzCK9lVFDtKOvVz9xVE7pfRC/7R5uAG2162Tmp8+dQ
U3g5woH7EoxPw0TsaeMZ6bZNXbVu4kod49Y+N104bZtByPfeiuXWmCR52YV4pBa9cMuXLll56AHs
jRHjMb6f4EpWVytmehGjOuYtkfLlAmH0iMIO8AvuZ9P7GVn0o3BlYvTukAUME89qg2I18qhfy4Fl
x2/E54Z7fRWFU3sUcz/irDKKrW9OW5aJeBe3w9meGIH2Vv3wFwhyEZABfxo3SWAKDA50JcbEyTae
pPMeTNybfYfOuCixsxB7YObJi+8u9soG4SBq372qSchB/1athRG0nJwDF8NMcsU1NqzCYC5A72AR
mufxh+cC55vNxKcjOEaLV3BZ0JvvVRLrAywRrOf9/NXYw+XB8eM/DHY3nNzBJm1dRP3mju+CKgA7
aUS2H9ptdRpsmrV30SSD4vTk0rxcpRKgiwzHveNpurCUdYoAij2kbJ7RjHKKLcjt0fMWGMtXhMZu
Ce8oTn2bvndEa1w5ytcr7Qr2Ls5Nx6hsn4bWF0fReGwpk3lvmtLJW/7O1NPFyq1wQ2ZnTwxt/2Vw
dLsbWuj9aerS+/Q8vfXVQKEH2n49tgNCmwhM+H3H71pIEiW4ek21VQt8YdyT2FCB2o1ZPnx2G/sY
O7iePfMBE60pgbkXIyMz8PMG0JU1cNPxhsTTI6eCSampt2Nni2PAItsptznPpvk0E3/wQAyg2HTa
wLE9DDw7FKJqKXayNviqB6gJigCBVVMD2VAS5rvpD8kJAHG4npW7z5Zhook3jzJqQE5f1nvmJ+JY
YQ+CeV+gf5oxVllB/ca/w/xid9s2jq1LM9QP9jC6R2PCAE4v/eafysc1xBaXblFFdwqnyzFJzWbT
WJXa2G7zUmV285zpxDnmDlzpzMhv+sEdpPMk0/CiVfnNVJnaVr1T7xXiBBoVqtvR8f1v8s5jyW2s
29Lv0nPchjswg57QgZ5ML2mCSCmV8B4H7un7A/XfKFVKIfUdd1QUg2SmkiQIHLP3Wt/SHiumql1O
16Ooi2tKUiCwOdx8PhMCBvMdkubxPkrBWyQjMeVKFp3i+7RyxMGSqbZi+Lja1gguoK+CpR4zRE/h
aB1ZiXbjhRryyqhheMTQTu/QrNKkq8DzC6tvuBqT8WLgcsM4TKIGPkjjTnEYbE29cbY+kJllKXE0
slcWtCLmM7eCCoPVV3rATwF0iTygEd4Qy8qUiw+7D9fZoNubRJPMawp0dNWNrM/9+OaEuLMUcOjn
WB/Ss1pnr76bf5GCosmYPjYk+T3p3YTbFP0jWI8SnH/3xp4/XGGayuhZTOGF2WplWnp+bACVbAxc
2wvK2jAVAvO+FmI9MXA+FAxGY+jsBYumTTiYX8tqjJ7RG3xytHIN5rf+Lqh3BsmTkzvGUUo1PBGD
sdXQlB1JjMR0RLllK/Lpex8VIdaGlM6V0ZnPvv+ZHdFjRsXovggSYxWFyaWVqUonIyKTJwwxmPZR
smVBf+xzyulK7I8Pdaly+bQjIUBZJQmr7MVMoI/QDwTNHR6vZ50l0MkoCV2JVE/LAePuxzCRdIOq
50TIZlUldfXZma0Ifl8Ol6oq1Lteyz/hpyuvY9G85xIamd7HqZf0iv0yjfpMqJsUMirwfiT9ZG50
tl7bRrpEQxlKQxjiVUJBKjyb6EjDjhEFU2JbQiBhrLJmUIFoq+RYo57e+xF5fumo7ycsMvh5kMnu
UHJS6CL2ZBHq+QOhvy9+oQybEITukeSigzGXRqyxIxEVz+8qK+rxjI5uPOsMZStlGKjqyvEpkYF5
7Ub+8MLkrVVVz2o3bWlCy6p7CLFsbq1O5eKYH46lLx9UQpSsVL2QA+YVdqE9BWG/tnU1+0zyke2l
YCo2daG1TzbxySz8V52F232x9vEqcz5CqAEVqbxq5fi5B3ryHLrYwB3XWXfZSqRtcswmZGRuJnZ2
C32KXbxjtYcilMCHeW0cIMRv05KO8TuAr5PW2rvnv+/frx3R6Pjf+Y/5eo3W0oNbdRBn/eo8pi/W
G9VgvVw0/aI3MPhDcqFttGpZQUSraGli0Vm7jMLQAcYteOP62DuXqH9Ax17CKq5XqGY9c7Ven9fn
z2ecZYtXZ6EtSdldD2t9I/bVLrpG1+7Z+WS8g71h1VtagAUp5yzxiPIwvq9agn1pfayTbON8HWhX
bdVdehiv/VV/bD7XiNbxmeCJsmE/LSlc+80KJ5jSbmTvUcvHvYoSBAeJeg7HbFyKMnwMZblpAKLh
lqJRKUuHNDozg68fSxMrfk2WG5EnO6fPz9juijP5Yp/7Ihu4UK01fWvja8JCYMFyVgENmtjbIC+O
adL1r0UJDEAOSnEakdxdZa8+T0G+afoufeFOjDKpCFhjRukLleSlqJEgkGZe4S03zRejs6iYxSw3
4/xgYPjIeRMPL/WaMAQ4rJtrS2TnRttfE8BV/sPVvsNXWZW9tRINGeO3m8osq30F7vPHQzuMqSOW
uH5ugVQ21DZywYlBuj283UsaTg2ZZUeNdtqeztdRCY8ZldvNLXjuljn3IYLu9rCmO7KdRLeK50Sy
IrMheYRBxa1Gv2wzpM797ScTYUjLSNRUiOfwKT82jjYNws3th7f0smrOMZvfQd/ryk/Pl7lNEQ4P
zi3G7EeW2Rzwdst2++e52z2wNvOwz5yd4lrW5tdscuZrf5qzI25v+BaTZ9LTXQZaiQ1Hlnu/CQpv
bNO6OailLj2Cv/hIJBje/mZziy3syXL48FxcAXDS6rQmGiB9mnLC0epbNmITRu2KCQ0i1JyccMtQ
JGYTzkxMqG2W6Aw9eohDiEb1LRPrn5vbc4Fdp5T0ioMyp//dbujHUjuN3ITbwRrA3ShIJAyVUb8T
hMCxDir2yZxw1NPe/6Ed/E/85/WHGvZDGumHh/9/hpOiD0Ma9r9/jj/9T6zpnK/6f/7XJi3q6O31
Z7C/9uPf/DfYX/0v1dAcSwXjhM0DG8V/sP6O/V8WAlLhIiHV0GQC6P9vrL+hkU2KAcaxdPW/if//
wfrrhJ2iV0O7hm3bQn/6P8L637SqP0mfwVAYgg2UJsSsFlRvkr2flCNBP6iTUxZyK5IUY29WRxdl
TqOmTndph06j4x+GNN2U5BjRR1lKvSqWdG1WMVqCciK5SOJubVnXOyWaGFvUOZOvvqzSIGSSzJtd
q3UnOirI1NS88twQzvZPx/s/Z+YfdOxIXpA4IkzS8aJwgPUPyvuqCiasL0PrqXxVSzpIm0TJABn5
EqOsrkO1qIhccu03G2vVX177ozjvx4u7s2rbNglGsD68eG3EnUYydwtKIIRaChAhNSiNjiHSVa1f
SD+44ENTKGiwszQQAv35s//29fnaSH+wOccQCv5b+TNpIEBGClte5jRXw+yTldZjpm0QJFJEV+D+
7LDKrFRSotb0/6K/SIo/qkxvn3+Wu6Lq5LT8xSkCLFgmrPtbT4iWUnhNM7fOkemMAMFUmsmox9sA
iwrKgc6hADuOJpR3D11NTsNiYZS18pdDYvKJfzqj//OODCReXFww4z4ckXYgasEo29ZDYWYtwJiR
WKWZ1V8UZBoX54eXETqXC+HtrNp/1VI3gWOQYOpLsLKzrAQl1Loe0D7DHVgmVhvs1SD3z1MD30/v
NAjOSn+1a5TSqV3px9IwQ6A+lnWICdD+iyDsg7qPIyBw4zpIwTQESpY5H6GfrmlRdXgdtVZ6TfVm
+zSz0X59Mw0XQpT/GJmsSC0/Lv9yJvx62IWuoxHF+aIhqv0YceyHCdUphEFerIJfyn1sc6UKUefP
5/vvjrpuIlt0bHXObJ5//tNHU7HCxxrKMvIABwfBIB+jpr6zSJHz/eU8+t1R/PmlPpxHCHFROIhU
es4IGk6mJAnImNIJVFbDNikagsGMwvH05w9ofJDy3b48x0YdbeBz5ARm8vn5E7J3spy+54LGBCYX
odLmWxf/TRvZNPVL3KudewnjUZ7Ksn9s6Vutx6rbMjS4aEdtdgypMNZ9rHjwnfVtkmIQC6S+6SzG
XUeCUBiH5FgJKMqddDsa9tF7HRisSfyZXD10y7wO3sHYT9sxubL3Z41EfQc3hx4dHYwn7Z0mlS9m
JaLtXz75fED/feFS7YLEolnCsXEhfDhtUUVZOjmVrZfqwG60IbozWuiiYcCnUsLurgWKWvUdUoTO
fWxSE5GPyeo/70C7DKLDKP6QIuFGZeZqCwnrtHTQUxj041ZBBBu642TRuw4+SM3OAtrq2bEn3E6g
vSt1pU06PAvdJC2v+YZ+QwFL1qtb/9NoAf/XY8kON37580cmJeh3n5m5ax6sBP9/+Mwxpc9kYufm
FZWdraWcDn0Vfx+KERh7/zTFRbKcpINBTIhhy+Yapbp4x/x5ptOzIb1OOQbFW87244h3SI+sYgXy
/3PoTwQbGwX9dQQ1lhTF0mitTWCk9qMr/S1u7VhxwqdsaMnvtJknlQqTnc5o1nZsjUxfRSjWZofM
bVBzKvzMjDMyapw7FzNgK4+gWxdmTtIWZr6T3qrkj5AlMxziKQCVG9o6zapq38vuLij7J6c7AKKo
l0CbAeSaD6oqnhyRPtSxEFvXUkpqwtSvOscne3CfJnm4rE0FBzRuhFVB/Wwhzeg5WtZUQRZOO2wm
J3gyYrZVdneprXKRRgjPsUF+G0tiB5QyH2neVBnHbpFSpdSdq70aLYC5XSkfkdHgp1baS9BHh6Qx
s81QPlURgLDRREBRdOneVImWjKd2jsUjbjDtlHsN6e+icL+FtfhGBttVmI9WQf5IVokvumY9mpP5
yc5oZSoujTjNom9sG8g5Hf5I3cknK3DYIM2emyLDY8F4RbpaDVE5HP9yVv06cOHbZNXKUMzyDqXY
v0eQoQmEFHSiPImevgTS5XRQaIFnPvoDPDyodEs/Jf70z+fyb18VAyS2DoE79qOjz605O9wpYdpV
nxujvyP24l3W1nmYlKfaTF4S1/r051f8zdpndqnCNHc117V+cbjgFepyJZWsvcwOjxXRM+MQP9RK
26zrV0G7hkL8gRYkglcxXf/84r9euNgx9Hl57uLeMz5G4QRSdDG+FT6uXXxir7+JRx1Ny4Q2nObx
Xm23tvKm9Hb2l8P8MRWI+YEXRsLIOtcwDA71v7/djPyZrO05zrN4yOUKg3WTdcs0GIddkkf4vXVr
KTr81Gk4naHFwe/I01erewYi9Tcr3G+Wf7wbHE8kFNmazbrj3+8miUi4t0q38YaBVRDNkoWKNg9V
BvkumUNHOIUXhxNK7eA0FxfcvSvyduN1FvaPBdVQT6Tq6s/fjP67r4b1MFlAmqAqZ340PlWFOUWd
3UB80B300cq6hMqwoSzwTPn8vWvwHZEbhlrB0gPmvfSFffb9SBrwsUm1z8mAWhDlZ0u4u0L3VWJM
opFCh73VV60aPGqxfmqRuZ5ZihCT0tPp8rNTNYXvoekPa5Hwp//8kT567W9fumvjmcC257JX+7AW
CUxFUfzQANVlTq5HikEgzxpUunXe0WRLifFednFULTvDRPmZDsl2alABpGK+8DN2a41qveoTSxer
AzqKZLUvy9mKjH4QKwRpuSkqb5GrqySgLSlN51HVC3sdWCGdcROZbu0e3cFut6LgA+PbDEiTpmWS
bgOOEUEZ2V9WX+YHP/WPj+zipTNIRWM4m3/+00rP12o3G52+8TokvW0YbkOSq+1QGbcT+uGuBRsq
8GiEPbgMmecD8PD3OFJWImTB30lT2bI8R+HgE9DKBpBwHxRstE4A1qMK+pQRqU0ljM0sWGlAa18V
p8flnjr7NNcaetfz+scyVllJm4dyPqIUvcSu2CV7J+iDdekD5Ayj8XVqMnRVCSSn1KczrqvNQ19Y
b38+AT465345Gh+uM9pbParksUEnSsbtmNK+1CeNNqSdEWmE2GjNuFAuEXrRfCVPxtUbuMuYvrq4
vfz5vYjfjfQswJmkGYU0++PQR3YcscRU9j0XCJyHTnU8mHryIn13bVXaeIxEZwOuouZc02FHcK5d
sG4kF9std64Ja4c3fvQLlUNaui1b1fFgu5mxqCdUyNm8xonzajmYyVeh80eiCmOBJrsddmH8xZVF
/7Q3H/mzj7Uj4xUBTBBeOkLTNScB1+RE7yk5dkCV9Eub4n8QmfUpKwV9NhoZC2PyBy8JU9bv6g53
MgsKw6F6Dk1nM7gyo6f3Ypj+q2YXT8RzM7cjGcLJ+SLBNhtVGB2jyqDWFrw5Wpz+JfPt1+0NdSJ0
NcSDkfRISePfJ73QHTvxY4ZTx0xeA5+4EGVSw0Uxsab/87f4m0HSYp9oumyU+asfeRI4sq2cTkPj
lUH+TmACkrtyS2/m6vSgHkJMvnlmhkszNx///MK/WfLyGXUH9IBpWnAXP4xllU84hO0LhmfixiRy
fxqnyKOStvkGJ4wOINw7W5ftYkbiLwQJJOtsZCdPWDs2EkiPpe28mQIf+1SCyhrDOl4X0ca3oDL9
+a3+5kS3VFOHbAbhRGVj++9vA/hKpaPoQkEUgiPrq0PRxK+dml4HBTdSFL3/v9Bg5tnp37sgDo/Q
IQFi6cLK9eEUcDulGSheN57WybNKajxj/8q2ccdZ9jFAOonKryG9h6QEqgz3eC52Opi/FVQ3f2EU
5nUw6nYVAvbd1DNFd4rGx4ieVqv8bQn0635tfqdMnRBgbPMXw3Mk206EHWNS7xTtSi1t7LyJDeFa
TSLSuuL3P38bvz1j2SI5M5fkV88iaoUkyIjS9oz8BAr3BK+vXem5dWZwNojctonGnGiYK387YX/d
kTsWLVb4DPMXYjrmv0+DGDVNodE697KpfUGDcocxVVn6OJiQGNQXtitLlGLdOhlC/EsBMsiYlIiw
U9iH++SuOFkDLEntNqqT7KfJKv8yVf6mFMUbtNk8qlzMzi/4in6UYgqbhCtKMV8ZVTo2Mi1OkLI5
sW/8HkasjjvT2Vg6+zV7fIDlv/LNqVzbNexyRrF3Y+QQ/vnrMn/3fbFC5ptid+uYH0/kNiDg1CDI
xBuJPNqo2RjulFzsUtBKK0CR9rnBlgJkKVA3Ad6cFQvHXalTRCTcIbuOmZfrInowhuG7jMP+QWoI
Kv2G5m9+cBVjOlROeJ4YaY6VW0kiXETuRSw0zznzghtrp9bRQPK4oXuaUAIAM2EJF6lwZsGPdi9N
dcpLdggI6aSHixt3ySA+TTItdooR2896FbxNVbQmwDv0eijJp1RjWjPqqTwW5aqpWAP8+YD95ng5
MFEI6gUvBAzqw7gYKk40itzCexWQ8zWRdyPNiSz3XIL8k+IxCuUdAv73uP9rEfs3ay2XWceGDqGp
jvOxiB3FcOEB6CDhHlJ7G6s0PyPFJ8IV/ODSKSxt19f1voMgvgc03y8NoxL7cDT+53sq9lICk/vc
jfhlZijzcmpR91VEBo6XuQ9LDoGqzrmUYApC7RVnp3bG5XHEYd785XT93WaSF6eayybGppb/4SrX
JzrsheTFW2KMQJWGnu4UX+MyCI5ZUBHjC0t/GUwTVuVgU4ZAU//89f9mlIEfYbmmpVmosec46Z/X
u6yUcsI8ReWlcgKy4e6QxsZO0yyiONNX5DT97ROzFTJ+nWtYYZMBPoNngCh8mGscgOAymDRes8vc
r4Vux8u+bK3rQNEG7Rog7rxLVzfvoAI/iNPQfzPsMDzYcKPxtfvuNVZe81gN1xIW16KfwzKSntxE
9MrHRqtM2KMwLVubYKQUkNeT4zfLcqzFgnVyclSSwX5uKDE1ql8+6GH60owdQsumjl/bwd0YY5Pe
Neiy6CIUghkQ6qWJHOspb/Gq4+3CH6sPxktiml87K0QdoA85V7p0ToE2/yFT818TVDoIgTQERPdU
c5RH02cZaaOwnFupmKClf/KjFPlAYSpXoXb13aST8CV7447GRvXUvhsFgrpo6KwXx0AqrsXfO+r6
qLgWtYwebXYQd0UvlFMPRnlZZjl7bif03fvYRrlAGNdhlgBMkISfm1yDtTQa7ie/iXPPsIGytrpp
XnI3fWYlI3d1HEznAeeGKKW2b1v3C5ug5FRqQwzYHskKM2T+PIzxo1oH4HZ7IiJcrR0/h6zbsrEd
Xs1CpIwdpGUSeor1FMfnchxl8RBH9jfUUtM3NdHucif93GaRssl1MzqNtoxOcmjfSMYAtE0YwrRw
sgJ1CQRa9ntphx0bsM6iTQHQRUmNIkPLBmsdoTO3U7JrCWlkVS/Tl1aJpafNj25PEdbpYEcwsxUg
gujMzB6d2wJA8EiZ5PaU5hBU0Dq6h/O0x5vLTaGa3Y97t+f8ZFg1CPO9WbsdJ4Y4Unq0jrd7/9z0
WdCty56anCNIZxwjm2lPL6KT34/RKTBR7QCVrtaBnxSHcFDhgmPfwjBh118Gi9gma/JbQkR6ub/d
m7IsXacpINukC6aLUtRkmKOfKfzqcnuGzt94idIY8++UIEqf7VS+uP5zU+VyGbFWOSM3p9ffJIOX
U37fNmM+sMYtzachMTBhQ7ztWzkt2t430T6zpSK0oHoe+QY2oW0HGEQFKbNzAseYay9KWCB5D9nL
KCyT1bJU7tsS2sRQVHdA3iGRxrly1WpqxzAmPX9QjBXgV/8xCJNqHzZNsLw9zFjin0YMohKBbN0p
+K0HwnyuLBOg6cBHbuNIXkloIFrhoDehf0diM6hKZUh3XUkGgkZwySZWLZyQRRffUWDq1sMYTatp
tCi/Wx2SGzXqDv5UxsvWgJ2Qjsi8CJ+C/QGK6NnCK7PMzRae/uR4jTVMz6OpUcIIuumUK/70rCfZ
XkFqfpepdf2cfUnnJ80mTHcIrbkYYAzhZKyeAt8dH6wWpqutVU9Y8asVzkui9CYjXlsFmNqRLfHF
aiLjcrvH0pX8RmdhA+XFVNKyRopHoz7a1UQSb5V8ISRP7G2ntfZZmFqc3yRPt35BHFQWLGmv1Z6A
kJPxWZ7mGuVCh68DjjroNnFuaA8q0bNIRq+ScJG1S4675xKC8gSPylqpA5ATA2MSRSmZrgatL0/K
qE+HoWw2jX7Q6h7XKJX6uxY18JdgMD91sj9oU55frF43zkXDeVIAnsUulbWnBjSsSUbuG5Zx8rrM
QFCDICynCES27hqE4nHeZg9TJu9GZ7A+Z7GTr5uuHHYKVOFPYngWxAc9G+THGKVC4TiP0UBllfNZ
hvtKH60v9H8HfK8TYUtKkHwSFo32+XnLYJWblqRddgPDquEUzZOFQ3up1/q4lYCISyhkz/kYfWEg
Sb/khs+vJw+xXtRXhyDv5zBGDBllz4Ps5Z3hRKdwfC7NSnt0are4ONnwFMjaf0LgkpzjVvl2e0Sw
cnTKG0A8mT/7vHKFb4Pa6x2TDJl1lv/gzjdji5moCCfzkNICXZUxdm8DueFqori0LXVtfHJ9y1xF
UWnQbyvGpxSqxDq11a9DDxKnKuLmgYBB7URq8z0BbM0D9srmQRuoHwyFA5cwSNpl0QnKzrnb7/sc
nlM1P4xlGz9EebmyevWLm9WdVzmDve0t99Ng5An7NYtrUSdRQzGJLgyS6GvznS+633YKimXZO+bV
t2z24/ge00acactli3xIHATgLW2KHuMFA551FLis1qKNwtUQBahmnWq83O51hI/NUIWlmPCFj3gy
r/XQJNchK8OLlT67VRBssg40f2cE+kHtDO1Q6lRsbNJGVhYUvL2lMfe6lUtEI7yeg0F9LSnDsz3a
5IdrSXkwy0xdN03seiCklzIR+YYWbXOHGDRZGQMhf5XulIfMMjlLbWSwt8muMPlpGMNmpOg6nW83
gr6BlriqpzZ1ACm/WjuBpu9M33+dovZghUA34uo74RTfLJ+QvpQ6Gx/gADRnJ9OQuChHczEbD+to
DmMiHihYiVyLkfxme32ctjXbiMWcGad0rmcY5VuUJPdJ4qNnRLEeTNF3oq+8uhwWQunNdd6YvAvW
fd0AtcV2tpM+0XzFptSEzUtbQQ/R67e4O+Kn9djAoDQ3P3eRda8CaF9R/rpjOb/KEUYv7URnzu9E
ADgfQHVmkojZvuhje536uatcXgiVmWddOku+iZLEXqCtfyEViURU8Q2dmAei0Rv0vd+5DGvKe95F
51F33qZ2ILGOiBMl8Fm02g5UmhSsmNqWS1qhUEjgL69BV0FvQBfIZijea8X0LEfrWlm4nrS03CX1
tDPG9K4DiiLZMqVlv8OSkON+1jYE+HpNBGe8073Zdy5SWo72iAw5vMMK269GJHwzbJsKZDYaHDaW
rIKPVeasldXk0LVdf7TKpySpuqUVi/vYVKelbEwIgZ3PqkBQr/UzrKSR883R0orkEww1U9re5a5/
b41TheJ2JIUyZmWiqNlcZIQFSDWuKpxLGktnPU19u8xdMmbwJ2YGrG1sGBf8/a/RZG1EMREbUI98
IEP7kpfqmVJJhzvOy1Vym4mMWrnN9Bb2kTIHd+7ajvOLOalbVsqUAsuqnc2oVCc9UeMVipBiWZXG
Va0VAxE5EWkEeyxT/ZMunfPYIPzpBKcqckDYWUncAHOszr2t5GSsafWGVlW38BW8yUGhn4XCPgKx
dbRpOt09jBZDgml/V1qS2Ml+f1dyQ106ooBgMrk40KY7tXHZIWsAQHzLWpu6UoC4JuAqgQC0oPCP
Lpew10VHaAxGX5oW1nSyw07i0wsjzOQBNGek4lr01E5TS8QyyFUL/x+lZFI0Fo3Mvjtx/E7cHL5J
9IwLycpiYXf1Jsn4js2uebY640ullQgMsISKe/MSKTSjA7djrOuH1UCMIkQAhQNcIrBWBFykuD24
zuZGEVN7mZ46n8Aa3XpFxRHg1BPJprYEvAlJ6FGqWSsthu4LdP1ozNaYWB0+CU1RPLvvL3XZIV6n
87nQqv4gC+alsrN3mR7BZCDJ2QjUaddU8lvOBBiDObprx/rSYdYHKxUSCg1J4ZD0gNNv95pIXdXA
MHddw9Qz1KaHK7oEvID0MrLZ5lJnFFpZHlLHVJCChAc3r4pFpc4uk8jNV4VKzdiJgYllQX1wyLhA
ZdAE3Wwr0Je3J2VsVIeyDY7GgIGL3k110JSaimKpVivyXxD9sr8pF1lf6p5U5cmeX7AikRccjM3o
qQ2CqxRCzlBTGJ8TPm/vncAZsofs+ButgehANkx0sNi7k03byFUHOobhCotbqibNQVQxnLpsln3U
A3DGyDkXSbLVcVit8RV+JcAgxxGXVIusg08r54OQxDQXSJDD2Owr8hAKe9wWo/BCmu1YJXpizRGB
Y5zkF9gE7p16jpq1UMw7rtyOJbKRHgfbEpRmc7jd0Bfc2I3ubmtFrAeA+ru6FSYStQz7ThrS/69q
B6CoUF5qxSf3e350e4ot+DHK7Xg91dkhmlObpyzMDw68PQeXysKQCMsoRAGNtqxqAXegJWRjPsoV
JIeVVk75gbeX7ybw1HabkVHvMPGHanpogzqFP8g9QJHeJMJ2m+Tyk0Po0YZHPppfborJhk6Xa885
8FWGE0GC/fx8nLoMlbe7vYjXlOnsbZWPASFdSXi43cMQvAWewy4In39jav02KjvPriuU7l1dvWD9
GzY/HiqgIg+cUnJpGmJCScEuD0HvzQ50uxkVQc5a8ZIWQfbjaaclfzi3ENn3U5nmm9Y0GvYauMIy
KZV9jQlVY2O6ppnhwOrusFkE3RnG7rAP7eZEGoCT1w49NBDhocO8ptmcPmlrEC/MN74oM1whGjs4
jEygaCZSDSOw4KeUitUpHUAkxC74yAovMRc5zpKisetNEH6fHM0/UOSr12lS47DJd7FVkZULJ2ch
AcKQ30K0W+LMnI9yq8ykkzRRv/VS6ZfaLXtSdd9Gvd0MDn7LhJTsvictsna1OUFyVlU7GVVv9iPc
nSKzaA5cxPneuj3rBoqTLHBnYDSbn5Xzb4lKi9eGT6lCGbX1pKrh9vY80QAaF8X8e6pF6h2Ck/nX
bze3P3+7p/aGCaUvId1w/umP1/lxe/unBZGvy0wq4EJub+H2W+Xt7d7u/nhc29Zqdrv89N6G25u/
/fjHOxFj+iL0iTyX+S398yFCPwT7NZgvBXkarLnnnyaK2DZiYJoOynaf60O7v91L53v/PLzduz33
4feQcqQbKfOn2/O3G4I8CKz659/aQQMbYwgvt6emKJ3WdVZ8bVrMPpbjF4vMtU1YEDz85wbgE37k
qeLbvt1lTJd70x3EykmNfaGxFg+rRhBaDammJom4U+GooKGcwf+i2SRkvHlDBjukHGxnoc69QAKn
sPSb7fsQa+1yCDT8BJn1jYmoXKgMzl5ShzsjywkYD6RxbUeNgE4/H04WealA3dJNllGcqRvc4yax
mDAHkqWe9N9JalO9Kcxon8IziMVKkXR7I/Wrw9blElLqYJ/9kNmfWbGFq5qBfFFlk71sMgNfjsnY
YyXp92Zoz7XQ7xCsIPsconTlh/5LQcV+oViTslEn+4trX4WmboqBNOwhSPc+4Mi1rWvs/v32KY3Z
0klQyzMQ0cuw6oU1tC3VFQ95i7gonyqwMPp1Go1NhEkO3yzJnz3FE0Nrjynuo6UjVfzAqP0My+8W
iTksjJ4mcFS40MRycobsrF6S1/I1egBycheRBbwoDYP1U3A1iuGqx8V7a4p1lingJ8boO1Hovhe2
bDwcgxzfxtzHU8WuIqaLMKCwYGNHsYgaCxUxSGUaYUS10q01vOjHzCg/gxmTan7vJ1Xv1YHjECXr
uFe7K74CXgrX5Ca+lYF8VNpqXEuVuL0oH8hiDV8zMrUz3CKqM8sS4azC1Kvh8UnPLnL3ENRoEyLW
RlreKxASvlu5r23D7ilEvnUfaCxnysg/KuhTDtq4AxuHGslQCWMEsZ24cbSMZBGt1CrLV/hFiAgc
znH5VpjBACNijhsVAV5XURAAEWmYLNTO9tygbhYZgWLpGOD8aCom+zqhrKUlZ0WpieT1p+9oHJOz
bZbAC2rnkHVDhI6s6+8MhGe43l6UtGwOtimB6sWQdjSzKk5pVG5FB9sV3BVxNNmzwls4CEofi9Lv
aAP6zrCezNTcFFjHt41evrK77Vb0cAovsPXuEmH3hmK3AErVeaVsg2U+2PWqo72JIL2io5jZbAgL
9u6UwLJ1TXWAH0SPbGhGj1CnbhHTlyUC5g4dk8vKhLUBUoODVVtPHbFFeHHxwaZIXNRVTALg7pZV
crM1Z1ZeHnMM2bSNS9bB+LAM32gWE5VEVFHhZ5s0eOglRrQy4ro+ttSHGgdllkkWPfyWAHV673wa
tBLLGqYqWV8q34sBVeFj188yoMLQDEq0TdQC5hTqj06QedeQ0rOMiavbWKJxPbSvQGgT80ufqt2y
Ie6TzEDW+4QKBmwrlpMWvRgD4tIol2JFSlAB45ZFah2AxEyrdKMoaUP1g8Q0uyDfaRrz0cMxehV6
Wq9D/ohLnWsnJY5otek5a7DFjjkRtTMggjRhsSQWiaW9hekIS6HYpurrrAEjVJfFCEeHfR0V/XR6
B2jxqhTRZ6Uo32U/mHupTcqClbzlZRZyrWwqN8AZMi4j/r07ACRRtPAbMambIRcVtraoIJzatU9h
HwKvMwjXrHLknDgUEUa70RGdk7MqEWwzdZrEENXDuK0LCLVxC8aKPIk3+HPjHSMgQphOQgWuBlhN
SUzIck/2e02u005hNwdhWjtk7N0Da7aJdyzADFV/NpXM32T4WnaFJgVLIMXdjhDZKhn3oJzi8IEY
wzdfnIryDIZUZd8tjLkSHF+nQnNP4RzSNAnWZnXGpT1fRb1R9btq0C52ULOJI2eTHqXtWcaILJOF
8qmab/plHJqU5vLW3re2S8pxVR8bt0xOP250xsbWcN/96v+ydybbcSPbFf0VL8/xFgI9Bp5k3yeT
jUhxgiVREvo+0H69NyCVKOmVy/4AT7DQJVTFRAIR956zT8AAiybEGm81rb+FoJa6tcvglGfIVMww
Wtq0A+2JpTFoxEGZHfiIGuH8kQllv9Jw2i9S36tyFHSEP6Y8qabRpLY1K3/vVlRWiBhFj6BkzkL6
pOLa9s4aMqCAYbmXXlNBqPxkCCD8hU5sWEes/OpD3WbWJkGERWnLWzYBWWOE8vrIXHlaK0Q4UiLq
dobafBqyMdjbXsu10qXiQdvgvaIR/hGsnQKXddFoPsQ0d8J1yuQY6nG+IOp6YwGjeOvS9k1T+yWQ
Kd4aasg8toeEn1nD1xy/+gC3HQe1RS3UwS6pFCdUztuWEeyd0PxFxFxm0SDdXGiNjrqmGl9CzTc2
UZg9jzI6B7DBjn5HmDu9HIXbDaNHSqSsT9Vrg/KqGh5rj6dsEkhzTbv5I8VGc8ngFu0OFkxivTW6
OW51zOKtW2nbTGo8oxp+mS7X1Hk8Xkv+fENwZZjabYpG9Re4ochCjoW9qaMnSt6Yj9wNWdNXdyRn
MzIJsrOBRwA07y6dn8MUQ2Sx7tJpjuUkw8GF5mArTX8X1EdJkiKgWucaMwL0E6W6VXrxFsYuN53R
xuc+rl/iEkzQQPGFAMZ2Y1I1WzNO9lchEb7raiicTRmLc2AwC8l9TIQkpR1tmunrhIf2yveNcdNV
7QFWiLaGAQfEAPXztXZ5uejtvYC9teqjEsbIZIkBDSLWw0csHeQq0EACIJXBCMng/OSUvDY5AZSt
IzenHo34vvXjL53wIUAIy8CmHtPgwYuaTMG9RlfxjKXWtRPV6K2l3fkLGmp76jLD3mzI16grQuJl
4e0VUqtRRfWfFRhRcKMi99QDLdskaCpRY2k023o3X9jo/i6UAtRTnJRLAannrjSYw3oD1BU37x34
GHl0d1NDoiNi2qs7mFxA6EZoUJj1e22Hc6u60717kGkptAF/lUS+dodGIXtAGz+lkEKPE83HqvGK
RzOKmnMfhB/5uZWP0mkY1ptBtnC9b1obpS9h05Z4NJV+qU6bKOPSlbRI49XbvN8HCaTy0vY3Xd+J
b0qYHJ1Criu3X7Wlab+kA7HGiACpktjMVQciH0FtVNgbJHMCSkmmF4FQ08puZYtuvEKQBR0ZGek+
yRhCDlxo6yrwkcvg1SQnJYkgkhUQrC70TC/A3tLHMGl2lKAEcrTkmzRluyQgyd8YqfotltcIEf+p
7D5TkKjPBM3S/kuQVgYZ0WBpYyzNBopiFPZ7VdSQCioV+4bStEcQTIsOBcw2RdRDb4th51CqCc/I
jiYJk5fM98KdXlg82hmmkMWBCFl7IywYrFWro8Lz4bqFHhNcT75OyV2WluYXU1Au9FIJhLEe912U
bfoQs1I8jBsFAO1dG+G7HXRrT9N2B1vx3jRMeQFyp/IGEe2myKFL+ilvV8+092j3gq2uqu4pKRnD
dtlLpQU9IyS4xJlwd2mhfbYlGAsoluce1OtC7/W11TXVVh2a9pDQbyJtMGAS7xgn0nG+Yq2jIGrb
3TqORmudZB0m+dzayyDMNn5CMszYWM3S9uGbedBTqCf0BhBqsEdesKCPEl1bnroiFOaNRGVzoXqp
vUiLCKZARkVEoQWG0GRYW6GhL9WubnZjlXh7pDxAaUHGJE6CrIonRUcUoE6pamUSiQqRzRwWljd8
AGZrHnUcCyB/kTIHPbzMzIHm3oOneRBJuiZXEXEq6pZtYcGcplEVEmia8tyiPL7QynpY2TTehFrv
eSL1SD+slsJHG9w78KhVZNW16X4VhtfuW53KcK2bCzmEDPomYq/GLHtZGCGjBYfXqJoaylozmrMg
42iTNqSMTPPPI7Rbyp+aR5PADF8J1Uj3huO+EhfZniuyrYMouPN7zCJJ4zBOstSUwYVNRaVgdseM
ttpNsDO9L7NTNxwQTjPxi2rovYFZbSGnbxFhoji3+r0XY3wva6Jtu8yNV118F0WlfalKa4n4pH8C
2QXZSnkWPV0Zu7pBDCNDQO/fYLp1pyxn4klx7eRE3riOkeNs+WK8XWWAaDC9tRJ6yqvVffHszHoW
0VsxpN4aLtxwmqJf9lUGewoJMy/1ODgHGQ4YYWRPadbXZ3AM4r7tHqH1YYBAlnAOIie+pJInCaX8
bYzg5JYGDeWhJLSIsr6YDnM530E17aT+BGKr5c1jBPNtSCr7ooQDFWwT8aqloxp1FO7fgvJCC151
YacjbqJpURu+xBM+2guGje7FVW+0vU7poO78Ko931Tg+FoGMTrQohvsKkrYywm1qm4j2k2m8lPXo
3OYFZbtdFGtfi4knXKuJjQjVDpeM3TED+cPj6EX9mfdBe2+0KoH1wWtHmZiqdUuHJkCVZiuAgsfG
I5uyV6oVaiD+rHp2y/VYLBU4zJSGG3rsI/jEPEH77BSds2fEUFCV86o7bVxBJnLRLq6NTB/WtqVm
pNengNuCGiSTA+KTQvE61FQy6EhGO6pKSzvHpN1cmsFWDF53i9GNdDQpy6h3yDKM+4PrI94Oi+5r
WELh0fvRWEOk6w8mE9Y8DGsifEpstakvVk2g+RvhUFYkuyjxi4fMDPkrLXVMS6chwf9B5OoGTJy3
0AjpWY0esRJS8fxT6GR3caCHu4AGAxXQYWnpxQvNd54iRhZuerC0KyuUMGVyMsrpj0QbLfGaddZE
1YSMNU7C/IwWVdmbQeFsexEe0BtUx3mhVJ27LHr+MEQmp7d0yNfkBonHll/8IWrrBheB2sICdz5m
nv9Vwbx5l+g6Usms2COmAnDn6R1DRuJOydVIV0OnN6u8IifVLS1/n0roy1VaEuk+NuXOLDoCXi0q
d8PQU3sNph4/SBbT3MjIq7dyYvCUofMy1iMZCzmyd72rjj3BqjRFsheMsZJbwg3XBId/HgyV8e+Q
dAfJnHgbCadcRVZ608amupDC0JMqAlJ4ENpqSHVzA7TP3mZdDPHaAi4jyuB5qKFX6BL0nq4g4PPA
OMFk62wQ91VyNf1PrvattFv92c07dH1W8jFX8If2JGd/pK4OMJVbrDMmZq1q8fTG8NcFJAZKXa82
Qdo9piKq4IUxF0whVFgSzg3P0T0WGKoD21i24Q6PPWT8oFh5xDaRd9Ix9pCOtQlj6KFRXCJdcdXy
0hzV1P7qNBrizdIzV5o5PBpWauwb2SwctUasoCFCTrOMb1RK5h0OOoEGwRtSG2kuQsXyadeOXywD
FW5Oc5zZY5HzjhvKba4QoF5MwdCYQaSfFxsvSkBjlDaSdWZFsSSaFIK0oK5FuhP1inKhgzldxaH4
VHrrWmiM9BXafrJwt0lBWInn5rsCrhBCg6ABSG2228QDNZQVxaoHOLuIixWocbqfxdYycuNbp+7x
jyxiKv2mF+p3ihAtoA9ll6vJek491cCjpJbXnEGgfuzT/s3XqIWkDeEE5LD1C7CZAK2VKWjFds+F
ElcnQebwCjVVSkOTJipU3U2ma+Ga9/300wW91adAjfqXKNcYptgHck543hN+UVllyave9idETrHT
GU6FQ7cGPtrD58chb5HltFcoyTCWQF9XdEuZ081N8wjIeBS8lI1CpZYaP5NU9DwFWYeogC5JNQ4E
psXb2Bvso29uhIBZPSp1trIzil+a6UqicCBiS1hQW6/yUrohiTzkpvxCPVzdOjrwfIzS3bqjyZbE
+SfaZNZ28HXKWgrWGkZBa18LoHxZ6jE1gbH1euPdlxSXhp5+bYN74ai0oOP7TN6XcQBlIPaRQxBd
/CCzT7ZmJAdksO2C5CexKoNioigxr1corLUy1HcD9l6w+rgWTErheG4jyuglI8fUfg4UF8RdSihg
CQdsBZYbAKDX25uJ1caX1eNrqJibELVxbTNxwH6XLOiqkpE+IBKvsJEtMEIZyyCo9ZOBKmefdukd
edv5KcuiOQyrutg2Y05LEruWMXgnUMK9AgreKCG1tTCC4tfX8pERVMXNqiOWISBCd7RoBZNwSfPT
JyCpcrejmiKn6GEy5/ZKISruQqLuo6BTNlWk7IPQknRlNPnAnJo/XFcMTP8tsEnSAyEWjxJepn8A
0x9juuk+NZ0mljPouQY6ugjWhucGa61k+Obn4nOQyIQuR/alZtK+7YvMI27xaxbXEPrhRW9sM/rS
gfpGIEOyc4Tl3nS6fKXhItwYjvdZ07Ir7Jmpbkshe9Dok9UB5t+Gu9pVIGeLLDCXvUv/Jc2TeunL
QgFiFzGQxVq4hN5j8JxNv9LnZZKVMnzxRujBSkuxyFEiCgtFf9blKzWMZcRA5Nnu9oOs7EMspFgK
kzTfyoHlW0B7XmPgP7ij/qmyI3UTqkF86AtLIuQXay1sm32ZRQ0TdB4ljCNvmfdN2FV+Uw1zQA3h
VOusiKKt5fPLnGInqDm6TKgRqLrYRnxylhBJuvs46T6CtgmPvhxusHSWflUWpwRnwTKycjqEULGo
JCDD6kyCynLGA2FCMWiIjTdPUKIxYsm33Jm73O7ahWX2ENdaVz+YjvI5wUis4mndUHLkfdAODklM
/O8ZvQNsPCsJP/KMauXTcry6Q7DTbSRdVGj9lVF6+tam2RIH1sFPnXzRDSLfO4qVQKiCWN8aH9VB
cY5lL10MrF24t41LTpFFB1XVK8rNFySudgQPQKyt+SEn1bNuezAM0T1si1G1ljntp94g9d7QywIV
ScFzn9za47xIOvNLQW2N2l9YbihehHv6RXeeUxinoNI/M6ZU35LKuJmeGkCNKp2NCMKz3UI2LMNW
rCkJEYnuMf/BccYXXHsJc01rR70lfI7cnIyzpodDZJ6jYmqPSf9RImdlwJREBy1L92VcJwcfyug+
682bntn9Vit5aI1xSXtvySsj8NtFgs7jTTJcayrn2UsqBuedTop9TEhH6io94wD9KSIuK52Qtnkd
PxaUhLa0y1B4tHp5SZvqkUHVsO+JAyJGPfmQMUYaAqnvW7eSC4zga8+e4mOKoOaJ1BnLNqZgOjgY
7EtvWARSCw6VyluUGEPmhiWU8LCOmQqMuDCEHx1KgAYnJHObSci+zkAE3uogb5dKX6ibYXBfbYRr
S9WCY2b0eA+wboFbzeWu1HL92A++uXCZi0nSPo8xWAQKDZ3YVDpzmjFXz+4oeA/axTb16cUMsRIB
vWzts+XG2zp3mergL+c79u4viZdYhEs22toAT7ioC40KTZB50Gz7ndob7iFhLL1vE1zmVkEkCsCm
S9Amyq73N/x3MC9Xovsht0FUtUNwcbEMBhH+CQ0e7RZCO8Ueo6/3I8E6tA/PUU6kBCFT0DTFWOxl
JruNg8Vr5aiEy0jmbWVvvST8Vu5SAUtWq4N9hoLqmhbKJR2qdt9YcX1xfR/0QREk547fJYEo4mCm
OWKT3gOEgBYuiC+BNJplnZjhCSgwX08rtW2VJTytMjUiBYgHv9Mym7QVmIi51LQ9745LODBUVMvi
Lvejq65R9B0NYieUqD3yZdrcQpIHeVGoO2I1SJ2lylOVlfUAxh4MWaU95BljFGL63FUb0xlqQ/E5
i4rsLrRrMNml8dGh0LLECsR/Ev6OdVam+ge13cn2qyyk8ViSe3vnRPIxq9FPMR/WlrHuJx/MJPia
W1b7Nc+p75mDuxgr9LCmwlQ4HIG3KgBta62Pz45GlpvbFx95DWZoELVoHVt5cGj0iup4M9iXgESS
jefn6bIn89EXZbJXaKV7IXC40L0P0pGbSGV2PuR6scQgPSBZTPWLrHh/EF1vXttibJcBIIKcUt61
nBaDmia4ZUnagYCqUR9QjacR1fgi6D7gk3OnOS5YjS65Gwq939V98S0t4nLpRHZpMelHUGQM/V3n
Cv9SqWpKu+E+85j5UrqxjyZ1zpWDmYHyfRAtNUJg14rfkLJEgsu+rKsQEwDetrFg3F+hpY0Y1KKD
y2EoSCZ1GjHhHVlOr8Ikr0VqyhbbZrDRSAla87h/tcVoMiLP5T7MO38lwypej6RY4aAK6p2B1+kh
TsdvBfd36LTZo+ECwy6ZRy9ifsuj2qrXrufxE9kxmtWxw/8Yxvk5rSZhiwEClJGoB28ZJG44hicM
jfFFEye/ormdSz1FQOLeZOLnV6Cj1SFuuetwDNVHCM/quZ2A2Vqd7AEQP+imQvkZZ87eqSoGNBKY
vc2IS7i+/tQP7j3FfnkAJwg8e8DflPveAxrhD0bndAs1LuNjaXnJTav5wee6G65sPaRCRjXv7EY5
xT8Ngy5pm+mJHi1zrKLdpa4YNk0ktVvez6Zgc1U2iXXqIVteGlU9C54Zq7rJSSGd3iJKQunW8kOU
d2ibOhpYZjLm1AUbee8rQC3d4FBbW8xWyVtMeQqutlrf1e1dLpPkBHJdYeIZixeEiRi4RSXxgo3d
M/PFtjt7heF81Mlio/vDS1FQ/mF0aNNd8v0lNcvmU9ZHSBetwjikon5lRqAetYp3ghvqaxU7uN0B
H5XoyflWeDjFSRvcdb3+mDuM9QwRUCGZFg4NKpAbzS3i/X2HDeIm4O5aMELI5qlREUUiPLaDS65N
id+oNkmW9PyOu5aFL5lvK2PX7ZKm2bYt0QSla0b3HsI4S4WozXNxmcLuBPfbRLvB8jtKMukBrCd1
blf3P1QhZVefOLcT33qGg7GkAG3E2WviMRAB1hHe0mzK36M7+oHeNjK9G5U9y4ivWorgLpXwv+3i
Q9pMs2foAlW7U7ANnQ1fffJoaH7L9ZJXoE1sRUOlr61Vruo5+oWu0C3uGAw50hvWA5SoVd6khMq3
xBf7TNHzuFDPKrX+hR83DxKBMn/XLHwOSso7pYNfjHiBjSEGnRmtWJoMQtu0Lc5FnJD7hiqTPhSp
4yIyvbsqtT45vpVvA6t90BT/WgUIbps467eeVTNp8/hnKiO5mYPjHOnT53SCOzCQZeLtsgTwDyzZ
9tbhLunwHbxYFYXPOA5vArchjRIN5HNs4fLw9rj/NlCLrS8NPgXLW8c5tal5EZnCvhi+oZ6hMa38
lUI/6IXMueo48VCXIs7UF1m1DSK1wDnqHfK+pg6gkCptei7CCO22aTZPATc3xd74A2KqaEv5kCnV
6Nv7ovYFAHK3+EyUxXIIhXoKItAHheOaB00nV0zmJJjpNa16PdXfHKRCTzUlHEYDJmRP26nQVHT9
/TBYYA6l97WnHHQfetG4KTKECu5cr8rQmGZFoNO7oXxlVXV6coZvtg2FdaXrKDuByoglhLtmW8rJ
dRBG+pM5kssRaoRh116rP5WCjKt50yp430GLGzZV0jY7Fer8Ksn6dD90A2aB1H8dGj18Sop7t3Dz
D63m+fed3qG5iKKb2wXKFfDBtgi8R6o6w6nW3QB5ngt/M/OCD2LuRTR9cWg9wivxfT4GyXiSrmlT
TomHxzin0obJ7FgliDCY5ujHzsYS5btV+TJ6tLAwFxQHvJnttqqoObio2QALNO4G2OzCMBFhZ5O8
fDSrflunnYO/JMku5oAPMtPp5A5IzdctYMEN3V0UlaCliRdKv1FqcLalpqJg0Dp41UbFT4LBxqJP
afB7g8JjhpHuUpX9uGlc5rKMrYezxYB/WeRdy/hOETtXGPLajkx5i9jXPgz0HqC8N/f8h30bqspd
jchD1k0cdMQd0P6vZOydkH3LNV1NGqxeZV1jFMVOvJRt45FewIA3rZtvfJ0UCP265kZqdLio8fQq
FvodM13jjmllg+XHPKaK2a9ln8dr43kw0/iRXL/qkfEbAZJKEmzNgvFRlzHH7kY5XsyeQpkc7OdG
V5snJLZMce10uNHaEZfRy1dNbEdnLBwmHcjhtbKkOM8LpRU0e/BAUr9gH22yXVW67dYJxyPfVXJA
rSfuSQAPmya+kSOsH72055kmmNZYtv44igfpKtqzeEvq5uL0rv8hUDT/ClHkubdcUqxNO8ffFnTX
pqq7a+qMJxywnnsAeUNCy0jdYJMNDFFHjK+0iTN1U0+JFhPR4KjGI29lvZZAbEPtrjGST5GL9rKP
Cv0ZnVSAyO5BtsxIIkv4m1xvq3NQZ1fbaJUrEwZEQEFLjWeMqqPwFbIZ+OaBpjxbo2h2RmuDULTb
j8wsSMBtGJ5TsvPJXBTpxu3xzFTJCOQeHSiFk9iwQPiirF1rvleucrxzuM2qDwFV8SXN7k+JoQVP
Y3NnySBdY/zv1mPdfG0LeT8Uwln1Rt6dIVUc2lw3gcf5T75bkm2USmNhDsq44j3hbDvNaL8bLv+f
aPo4FHBJ3/Imk9Vw/9XHmPcrnVSbrK3/M8/0KQvl1y//8SA/ya/1v33uB9PUsv7l2qqObxQLhAC7
+RfUVNjavwzXsOFO0Qcg9g2XM/1TGfzXf9riX3h7YV5hUBQTBrXOm2m/cP7lAj8D4YR2nkclWb1/
wVbvvoMRvnNo/a/5j+1fYaD6H0giyEhcXXUtoWu25VKM+oPakFAqzkQXm18JvTmbmcr4saSRVwSQ
c0RraU+dUWqrFAvQdj6qOqR7z0e1KXhuPpok8Y+jf/fZ95P/7rPC/RT6eUDBoyiP88JJkpJ40p/b
bj+UWGhZ/LEP62fx14lKfbIy2e/QEVSn90VSuL9uhkaqHGkj4dHRn/0iSU+gY/0lIxH9uRwydU1A
lb3VrNJ41mz5BatAd/Wp9IkgwNRSAQkYu+HVhP+RSeE+t1NZ0Y2mKCfVJnprHuAPdOiO8xpKOu/I
SJD8i/ft2BM63nDY24Pqrw2baoEEi0o0WTeKY58IYiVnCdG8HVgNTkpP/VzEISNEbCanaMq0moOt
Auqby0QtCGD4/cC8OS+ssMpPcRErgN6n1WLn+l18mo8lfa+s/aCP1nhu2w1R4M4lopO68QvPuQTT
2thjmCHmEdWO2DJvrz/QFFDuSOuhkoyvctEXLRa/aeEpMQsbhhDY9G4hZYdTB70aY5qi9LEQSXkR
6NIufkG9V+RhvdYmX0PVV+ZDgIOavO/6qUxTb6UGqtniNYpqbBhLG63afaMm8p7/j3aXhRRa5n3z
YvqtLNww8vfzpjVq/v0/fWi+UGK2Ox1x154Rf14uzLAZjp0T/7qY9xX0Nn45MO9rjeLpx3fOMHmI
2h0K9eRKHnbw4HmKuUVHJ+DxWcFDXw/E/XY14SVaJ7dlLPWjEPSCC8qCOwekHa/cyFpnzpjfa71D
WUSJg2cglNmi6932WKAiQenUE3be1dGHeQ1C2I+1uiNpbt73voaeXtth3rBIrSKYGPSGCUPYg4kw
b0N/NLd+6vq7VgyYHgiXJSKqCx7snjrBWLXlzu9V577APrzA4Rp9CfpuLcsgfWUaIFaBoYRneMXe
yddjY+XJwUPug6EhLTyGt2gZTCYuGAHIyMipAAaoDynAXnA95ZcSE/kCrmGxmQ9UzhAIfjccoSWH
C7ks3uymP5de8qphpQiWhVsqh2kzy1oEMrk9Kijy81d+nhPk4a/NKjOqG3IMoY/pcTSlTp5XbIhj
lBEWuZJxLtd6h3Jn3vn9OJCSz1aRBjs7NcN1HijWsmmVyNmaypsi0/4c255+SXvKvJGdjB/apEsW
ahn6TkYrDSG0MEGGE/U63LkjYWTzgkhTPhH+ugfq6iIvq3HrGZzaJz1NPG3Y4l8LbzlWzIU2VOlb
2DFaiJr+mWSNiw31OZ4KBfOCp56HtZ3nyLyZzg+T922+wCsRNuHCrkR0kq1Iz0FlUBGxzfHFh9A2
T3UoNzzgjAufyT7o1iqz/FOOL+QcQjr4fmqbjVAi0vx/QSv+iUwwLGISNAOoMGRFWria+gcmwhZp
SMxG4HyNLYKKvsPYNTcsDr8g2ufVP7f/PPWX7X9b/fOz9TDGSwVly9rQR/WpKf370hz6Kwyi6Cnv
EPDUKZKGAW/t9DXPC7pJBs+wND5lify+P9VyulnzUZg0FMoUbCHzee8f+/mJ9/0YEWAIz5/43/8N
8mzOZdZlD4NToc9t8+4Wagh+PSuIVqYli09+3B7IQ/M/MBANUaEQ8OVXTvGphXHrx5/qNK83iFsd
IvLi+oOipPs0mrxo8qH3Kc4rljTvkWmcfZgFL4NpBrvRsgzCUWTzkrUlOs2qDq6pWfu7yrdpuFQY
yl2I3K+tVw9Eo6r9qc2c4YGA1DtSzoLX2sGCqKajByrbRODYqMt5P3kj9maQkYYXOg5ehbxiG7Nf
PCSeu7apDGyL7PZbYy+jImTc6sijRDpNqdQPX3XaZL8MxP5mbANV8TdgB3efbYPD0wwdDCDBnH9C
NsdId2pLtcIvQJB1KEu8uiImA6+GOlqwtTXGDIWn3zejw6s8H17VxLXwhsr6NNaDfs9U/nngB4vf
PY9WQ+LFUxA3apSi+rE271Pg7zBLA67x+/753L6xeuDH02ffD2Psuat01O9/d7l5n4q8tAiam20a
OZFJSH1UmZonXG3AIPPRf5FWdMUaZn3BH4Q31VCf51O1wPhxajtS9P15am4n9pdc0e+iIhXPTGDz
tSjw41eB9JFNKYYyUqB2GmJetWjTReTeo02EQ5QYuMX8Jvix9vvRP89TeqQhcc4nfj8vd2px0Cp6
p07mqidlGH9duIXYR7pVkcH02/73c6neq6d50zLzk+xTb4dQd0CB8DeXm/eZeXbVuqTH6MlH5wvP
+//8WOqqJFZr3YpJMn3JZHjk5UlVyhFUkQY8oqF0us84hc5j7CNoj2KJMl5pwHWGxUKabnVP5jN2
YTN7gp0eXbVA1Z5+bo1TPTYMyyetTSPUn2xNx+YtjTfV+5n/p8+N07/w8yrv/x7kte//+s9j7//e
dOx96+d/mZkl9j7Gdw2YJAzOTuEby97UEE7Yhn+e981r74t4PuAnNMBF/+O8vzs56D1v98+/ZPt3
2g+Qa9itBrQf3RIGfWf7D/IO8lZFo8OofAkj9UGOlXNz7Cg6kxjbLudfNEOCN8TNzo2hT3guf+5H
k/5W/9zfjmFHGoM2TEOINwQ+7i/nz/t1335LvE9h5d67sFuaBT9ucfJ+3mbf16Z96liXKE8RFLvE
pXHidPPOh+fFfLfNa/OJvB3xPIHUJBRqutj3i+P4y8iHIhhYyRkUlwnauax18XBOg+I019VtoOIB
mTdVEDQ3KaLvW3hbzQfd8wvkHSneW/N1lMnS8aj6JKWsr52GMwjnQvqGlmwZeVb/mjJMXr+fYZm4
DQ5161h7LC8kgAqLQdb7NrWRf/4WZ+xqPhl7sv2X//rP+VucJruaZk5achysPK5/YZQWDU1CnkHO
F8WH0KIsTAEoap5F5gKOk6Y8zhv4bDuzUB4L+NwPIENbqnjgf/yzZVWMCn9uFp7KfzBYhO9H3RB5
pDtFTfO+MUcMsLpBGaYuqPWZ05o+7ZvX5n3vR/PCU7bv581rXdjdCzKNT52Ng9w2tH5D8b2+xgjR
vy/mA3nj9kwK/9o3n0LmzYQg40BhQknDKMLnoNT+uMx89nyiG9PC++e/sfXvvxR7ShRwwEUCXGZO
//vfGMFTqKh9oH8xMccs68mnNZu15oWFfRtYxrRTSoPRYeGvdRnWuLb/2lVmfDHwwfX1GJoGqs3Y
uNB0p3wW1GdjaAw6Ayzm/SFu87U7CIphvx+Yj5JlyMwW1ZNs4AZRPQttwuAwBK1CLX0pEU7vTUzf
17pvamSErE37CaHANT2fG0e0MUjJPNII055GLccFZ4fHqiv0J52AvLvpWKk6vxyrpy3DAJbMfbnO
NaXc110RHee1CObG97Xk59r70fc1v7OjY4zDZvvP343Qpz/+7z8Ah6gCA2C/CjzN/RO1HNiBl0SD
Wn2JJem+xtou3E0VDMo5cco7JPrtft76vssWHskoWTNMOd4uORjz9nT2fDyC+nbo7AoVuaOc9TRA
6ja4+S+XmQ/M54aWZqxk3smFV2ARi/JR+Whq2T3UKQRmFEgGieKMXIO7XstKYlQLf5nITH1Qg7Ff
Z7kypWWppK+HWbl3rECn5R8T+NtF1QP20YiWW+C/TlcMYhvvSXUyPD++d/Sg2hpKoUNqKtM3kjS2
Zd8NL2GLCpmE6O4gEsu7m89IKqu7JFEULeZcxma6PXujUU/2fM92JeRZkyb45v3I+4m5BhZI90kj
zTq9vrl9vkjw3z4YpRs8aB0a5dB1sLZO+36eIXtAz6JHoTbNHwF0ZBvN88JVPW3O+8KEEInSZexn
zzNO/+f2HDs8nzjvU9wIsK6I6tt84P1a6TxxzYihELUiD0YZrEtJdDF6NObD05o92QoKuBJHauHr
P/bPZ8wHp0/Op75/yJw+WU2f/HnZ+Yx5/3yaFvbfLzvv+uPjv1+2Rjf5z3e78283u6lZhkP6Fmxe
Hvl/wnmlFarRQJ/nLR6ylQCMjDJ+LJmhq0zTLeGkUBPYLE2P1nAVjdTCye5azIf/ODFyAttefj99
PokUph8Xej99vuS8OV/SKcxrgj9oE0ZyILlSL2jEeUlzKY7znrHTh0s877aLyCMbVUV6xEudLIbp
E/NxqrbNwraTeIsXcrh8P/zjKoIqErST1Fzn8K1hKyO3xIt8ElFepqt5dV7USkLX31/PG2pnVKdf
Tn4/bZiOBGCVj0oCqw912GLe9X3Va0JeQDYJvF6d5OQHZ8Om+G/Kzmu5baXrtk+EKuRwSzEHUSKV
b1CWLSPnjKf/B5reoi3v8+06Nyh0ACRbJNC91lxjsmafWcTeDqJPHAwiC6hgpzl2Z+1zeSg3sICo
KrnOEWc+cOfLHUTTyQ3nP+DMiv4nL5H3veHIOtsv9v88oTT7C1neA+NlOHktvUcVHsTELrDjQMo3
V7KGsu3pzXJ9l9it09/ab6IDDhRTxTsFCXUxjzDnvcwXfeLKMRj72/Y7T5Lprtd7/Xn/yw8NQuun
xZ8U1W11n0yH1jr5sl7cXdYM08KBLfi1h9qQ6C4P9zpOHj1/l/uIPNLZkVpvXiEaxh5xKjAfzXBn
FtDfxGgPdeQ8XaC7PAdEFxFXLkCEEldVuhJrG8mJmjnfmYwUKdFzj+rsuYpv9Fqemr77z6iIvF9H
ReRdjMLx/utaJZLTxwy5Khqr/id1ZsmdL/vp5SB57Y8xR3ogusRgY8ftJlTLn0gj0rtYplKhRwXO
vyRBurQMNW/eTitHpPjA09XBOBa4Cu+syoCcVbneW2XhlAVg/2UcqbfyqDdw+8af83Lxz22h+Wcl
6jE1qKWj6OqDntS+nPtzCiZ5xyFYxf6ySdG+4T1oKJlzLHTHPlrTGcXN3oxoSry5DvTYkh+gC92I
add+cZOmTkEPTdeLAWKF40yTJRYbAdTeHcQQohsRq7kwz+5kyfxOhrN/obw9XVrkbFdmng8vbpMd
IVl0pwh0/v9+EFp/kmp1i6iYrOuyjn6AtM1f3hdN59pIAcf+vS+J9MtQyaR0Zuq9Qdmedp8ZlKjd
WLX+U2t9ZzeGcnsmbFutI1j1N6IpDm3+YIIzOImGGvC50S3LXYqmr6TGwQuNe9HCO7Y9t4H7k/rD
Zqe2Un5LbFW/xLmGQVpQqy1RTETo6xKrim3HX6LoA177OU8TUSyYegskK3Mp3opFWOKwUo5yKrfE
uiv7s+kMDrWFVr4k7WUctDg7i+C+OORRcue1ZX4rWojQ+0UMfwYd3ZQNCEvzOj9DM0LFZa0jsem1
uThLzN5+AFO4p1R1eBP92CzoW6d2bYoe86/9WiezHMK3+6YDbeb+10ruC9R/+puaFnxr2XRsHb+F
v6D+hVrVQ2UC9RgoG09dt6TquLkN+4Gi/37iH1Ol3B/EWRZh64cS45b9XGVsxeSpmXRuOMwc7RSj
bjs4lMKscwdVVC11ycGa6vesFO9U3izOrKQE7ZuVgGJqEJKQUUZc3kbqD2sYIBjIxq1KTJA63DQl
wmUP5JVYkRQj9OLJzTe9mxirjjViVwq+wm/VKPhQyWzO0wErinF69VwPph9Ue3s6XPsooKC2rqc2
Fl34wmF5V5+y1tykbnlhymqhDzMy140NyDPtuTbtvas6+QlYXHcKa8g2VRo95dbRmvyG+VWivTgT
B3sscSKmYAFkfKysRV8JqW6hwtejnn3aNpN4ekAA6K6uG22xN782xcZa7Ls/54ouMcOU8oWLjHFT
YWqyux5GSiR2SZysk6RW15rm5QUS2H+mXNqWz0fUdMeNEXb6cTQhGaRJcUBfqB9FV81bB+ec/iBa
PGN+9beZHCyHUO5wIf6nT0whh/OmNBMLnhhv+R5qcrro6t7EAdxk+5UP3mui4clN7HLYZUOSPitl
eOnPKC/aDH4YLojM+a9aNlnHmIpz1JPUvEdw8mhO/XiGka10encF3wLsljr4uH270AKGXdt35hkM
XvBYZ0sReNKriXAGL3WKUGFD6H824mka4orrNC9YFiEFBv/7KanJpLT/2Bzh9oUrI/YBtsrKAbD3
nzvXXuvS3ElH7R1QVYVyXbb34oBNOXUeA/WS1z7dr5E1QuP6NSeNY3nPN8/4vErM/dIU8w0Zsl0M
ChJqaX32JepiwknbJw6DId/ASgNs8tllBkieh0JNJ+W1fpnma2a0NOXKxh+XPq2LlLkBV30pO1Sk
5pC6NoICXZiSvKByjoxuXzgPVAqV66hGlSmaIfW/O8i/9Uw0GxtZaivrB9GK/DF7mOp0pgvFITHb
NdXW1p3nBN9DeKlgIgk6N3pPAdW0ZxmmDciXPnnqi/6cd+2TDDLXl1zbl+sATg07o1MjaoS81yZK
IkgMrbRQVJ9XyuC5BxPBK7KcSH6VR4/y68b88efUyOLto09TjaJt5+AFu5Vd+haZl9a/tadDIRPO
hSqFIDb2b02jSOSZGBXtzu5v2QbqGwm8Emi8aY5DbfttKUER1fwhXfx2XSGpaPFsdACF78dHbazf
Rmo2n0KTZZqeEBwTTYzr9ZUV+elCNCs1Dhaa3bmry+TY9W/UuC13oulJxYtl+M3R9ErlycdZx9aM
j2ZCVUxmi2eEecEhN5UX8RYTXeTmduxvg6OVORhQRPoJ7Sl5TrEhU1BVz3KFWNJ1p3bdlolRtSBu
9GW/JrlytqGEEswxntDdvG4GCggC3Hym+oQQJAXZSJBx08FLYOWI5phFGU87pIyfXeJMTBMzRFMc
5NoCZOPib0LWPYAn3NjQ7C0NbXcQvJhZNswQmI+HqPPcJ2c4+lYbvMgu2qrRhbkgmir1CHOKXJON
aGZ1uqPQyj2FZfjqVua3SBksUC8uJax+ljzWfoysrx3eRH8w9ePY8K/9FjH1bYCJwUykQ3uKGODL
0xQ5UZENFQPXtOm1r4HBS2ULZBZZO1CWki15+ckkvWleD85n05Wh/BiFHqzEqEfsA1ekabgs1PAw
Bhs3L7RD6ISQsXs9XWijZh96tuEzr+uKVwIH403gm4j1iEw+5o3Llz0oXvVI0lehGtfLapTz10LV
DwFv9jNF687l8nGa9uXypIEWMvWzVNIXIFhw08He8Cp/gIMYgh+xtK3oYyWgHCtUnqI1pBaSNwx/
lnAWMRRqHoPehQ3GrpzNAclGeFBSuWiFgcTUZ5hKeFQBNDcQXH+blhovUcfOB6MbybnXh9NIcA+c
k5MCuFW1YGlojX+WncKdBotJ++C25n8YKVFt/eUNgb0nlg8OwvjJ6eUvq1orkdKiTdv8LXeRt8Gm
MKHwBrA4tUDheDnH2cLYtVYu36i+CSBCDF0miKHLoTTyVdhNmJfKx0IiSeNLIDqfmjafzYXYcrmZ
mVOmWsULsSEzqd64jIZtkt07fFWFfkHoGcRZUzWPJXD4zbX/KoUAl3AZFPOFJuI6zZG7x3CsThnA
lzGNgsco7BdWm4wvKliEjY+nNCGucnhxurFnNdT7t5HTXaZJo9Uekl5Sb8SCh9WFvHQNJbjkx0Tf
dSX0JaNxnfxlOfWleb0z7ynqqacsxvWmat/uay2kZA2mm8hLJgFaeSnqnvUS/pIexvXekSJnL3kw
XyUJFEmllbdBRYC/EQHi1MOfh7ruaKbkdXFEI9ufO1Xe8tYeXrTKSNbVUJIvmJpimoqUaZ8rbQq+
EmtNIiQJAA6SseLz7Q3JY5v38vbyYdYoo1lrCXtcMUUc6mmyb2aPTZfJ22v/da645+VLIxnZ5X5h
NgQ31eiDLRzj6EQkWpn3MCcW+aTtFwc1Cd7GRB92ouV2in3nRi+iIa7xLVfdaLVTIZbhmn+7T59G
8n8ssYxJNfjHEktFTOgQlUFkhF3uX7uWCE5P4oLweqsp7dgSl/MPse54WLgOyU3E5gMQppFWc9H5
b8NioM6N16rS853YaNbOsTG99iQaUVlWczyW/JVoSn2jHGS3P102uVEkf6BN9vZtaRvrQaE6wu17
wANUn3lzCg6zeVcO5roIm+eArQ+1PD4CnnF0jobeKSAhRu3ZTvVwK/rMKVwQDhK5OOw1RGscdCxM
3RFtU9fmFVVpoN+pyHD0e9sf0f+zM05UIg9yZPoLsVsGbeHfk8i+MTOvO4sZVBqQwEnxthHNwjLt
bTcFekRT0WJ9VkQBaBV9TPe53s9rVku3JmSi27GoiTMqvtwtvIZqZd9uANiLoUqCbI5fy3pwvBES
uuevswEnKg+h8Am0aDsfCe6cvGhogQJzFk59mWurB0ks261IcXhHBqTSY//O8FXSJtNBCJ1FP5u+
O9EaAxmYVOhQOhRZd6PUvopHR5V547LNpYSKmc7bUYBqbqjaoegI4IeQrNVqGm18p3RJVvJIFwfA
ZfdRZFUH0brOEJI3cdXnPcSMwOvxWuAbP7s+F8XDTlUq/1C7P750i6bVqv6BUJVoXB+Z4vkoxtzm
x/VhKc4K/dBWNp6p08sqB6KwxzLBxwqiQgwTGt0BGAxiGTvuiffhqNLLRvjU+HpLWQwmeUVS3zmx
7v40a8iKg4kKQskXGQrCH1UN+BoF/qsXmWABSXhsc5UNtSph3zuooXWAL2QdAqoFNqkS3WOkp41z
f+oTA6l9Nn3WgK0sTRvw3gtv0hbzzGtork/jZea0Bz4F97bn698/T2IvvPSE/5xMQ7ViHTF1jiAW
x/ZB8ivsL7qS0GJjSCVbETodBQXnvKjdfJl2FAYFuAVT8j+RLppapv5ch6guyZGzFIsDnj4TTeYY
SxQ6oF/bX59/Fv8bS9Z7yc3l0ddWpxpzzwW4Lm/TBVH8wPwXxdWb9yYwAQXA4z/hnVdtLTnXFkVJ
DgkLj5mYkTVKMK/LMjrA17VuTRd+RVRY6kayM166VL/scnauu3I6iOb1UBbyqtNif3PtovazW2lD
GYxPSgnyiYD3guCbf6uSjbzryWTfUVSOkX0/WqvW0qmap6SrBQNgwpyfhvVpYtD7ITsPj0RmEVKn
EDszrdWcVQgoYauAs9jHUa0sG6Xkw6PrOtX7rvVcWMb3fjTSjxz/L8tBxjcbvQEWb9m/RxJaCrWp
3PlAUHxmt1l5plxm5qiqeR9XdnHOwiZYyE0EwGsa1ILaOrqSsxSDogsIJy4iBCQ3oilhRbPDeoQN
fheBqB+7GOKpFh9GipPnOWijallUIN6DhHQIqJZkJ+smORRxKjrFgapFINDTIcLjMJvlKcmX6xzR
5HFrYqPYS9vI9VVr1utlsPWD8KXPeufoFolzhBdGoFYNpBs5yoeFGOiirF+7pScBYaBUCOowjxW7
H15UlcxZbz3n1ATtvD6vblJCPEWih+PTmFJl1hhqeBIHT3ps3MK9kwg6n2oDmillv2/Xca3UAdNR
BQtPh2uwQvpmZ33IQoEivn4VD+BCOw++J86VcwdT9H3QYTeL2wzWW5O+8l9m5J6sLLtcf9HYnp08
4p8am4xH0QoN77fWNMZKg5TzNDNT4EV9tqaxwTSjj4Qg7i7OmvCuQTN3+b4VMUH/nkjoZbkuhMfp
BEzREey5eXI71Ir0ZNjVTVmO7YMrVe1JVtJNHGfSk54a/b7QYmXWTbPCvLNW0O9ABE6jcejjmFfl
qIthQ8zErdUsju+AMf62OWhxXF6VbvjrNwg9LQGnTjluFdnaHqjgqUmsMeYvE8SL1iTVq3R2dRIH
8qW3AFOMRe1WR0NE4MqKDJkfgNZ0psXfpTMejGzVqqRSMQTjFWZK7M3UKL3LtTZFCit1x9DfiJ5r
93WqrxjJnRiIE6WfpsoUrq3anNqIdZDJ6oIYeTVDXQouGHGZkrkfVmIHZAjq+tGIHST7SjPu+1xR
dhMXbILOqdL8IuaJg61jju2j7Fn4sXn2b/16r4WHbMzeKZDXTrx8buRY+xVpyQCrO0GXn0TcJXSt
F6wX3EtcRiUIetM2RbYVg61XO3MScfFKNAPNrFf4RqlzcTdzKIetpUpgyHDyWrZKFhLSdMgVu6Wx
l3UyKyXOdrPOrf13vnv3rRJ5j1SC2etcTbSlDLn9MEwZLnbTq6qUgh+YR0HPiuLm7I6etGr8YVij
QmpP8YjplpgSgrlFoya/xZ3EX6T1Ea+pSfsfMXD9XxaTwnrPxkXRxDn6i9IELHjqKU4evwUBGOi2
aO4UTapOUQ1bMK8g46Naqk+iL7cqhYc+1oGiKQZG4GxfruopmRsyp5bOBjjTdIQJ7YCYpkbt8wRt
RXKvyZ66IBqFJMDSatDA08FNDBx8DPnbKEnVLqVSDmMBC5K+PB3EFNHUKV37NXK9+LdrxH36oXz9
3/FNmI9fF98W7yGqf9BBo0z96/+rKuXK7xKte1XbNFnC5wLnN60nlOkgzqgv5LUeyPWJut9wI/pw
5bIOXWEwQB4AR2uJkm3R2USBfUjwGt1HrcUWKPPYjJrK8ctZq8bqpa//PPv/n9ep5bI2vHEl8pQG
guCZrxNYE9ti0fR0KFYiqSmagLQxwZqSmtfR6+TrtXU21c//Ofna9KqSH4SJ1Q1uIFDusiw72kO0
TiYlhzgQr4eL62jaigCsf45HB88nC8dhVS7ey2iQZmiU63vqNNR1HrGJ9KmfZl8A5DnsW/MHLrAV
f+0fZtRIsyTuwy1VdtUNoAswdn2cvngDj3zJ75WVaMKIfpBgXdynKsk41Hm3mqNB2Yyzau3jL7a4
NEMY32bnDocubIcnLf0IkzF9ofY03Wm6PX2yuTWVBsE8s+UKliWjgy7dQLYsH4NA7tlO8BuIm8lJ
4C3Fb3Bp6s4DlK30vgEYdKpa4zbx8PIzjDDYNAjr5mVvUfoZ5+5dEE4a2agI3vlyvAZ2pp01OdQ2
ZqD4SxA95ZttvUvYDb5/udBtlOf//fnHyfTL558QlalaaEEMVVZ1W4ijflP/jRpPTckxkyezZy3y
pCs27g5+aGImhKXaVN4KvsLd+W1x74ODXYmW6CezZpUg4RkVbappiLwjA1t3VGED56UCNAVenNxY
aqMAOhnBLrVGfyoKE4oHwEssK4aT6Eqzvl22UlrPRVMM6KpzNssGweB0kUVxDqZF46NoiUPvKpSg
4m28hLTgLABDektrrKwVDo/jQpSRssiEjyLXMTyjSH/uA1QJdjI8oqTzNkWIVaTfQkCa5FDjjYov
7Vx8iS9fefFVDqAZ6Hq58xpZnRm8llahM1ZHfaL7ikMegb7QYwPaz+eAP52JK6zpCjEvzc13RXNN
6mdy6uPayUAF6G2Bc8c/Z6UYEW0SvbaN+Yz1vc8dBN/TRKmXb2vZvPsSBxDNax9AxxEVG2AkQgg4
iHiHa8igVr2CLJurz3w79bdUgEhPXui+6Tz7j6LV1MdYz+zHRHWTe9nyj6SdpCe18fudLOvA8Y1G
eqJICdwAodaqQ516ogAnPfGsDu8r/iB+JBtnKeRQ+Di6OXlY7ERfAtUpAyK2csO83QkzFikb2p0T
q3Z+MWcRbTFynWNPs0WTbd+tT5BZbZV+fdnE+QQvtr6bPwoZhRBOiDPdbwq8zRyU5jCObVCl1W/z
jIwKsEoKR5YHin5UQKremCUrKHA1+lEcgFEax1TPwWqUxnYojcCa1W3kHkrAeF+mhQWO7JfqOBky
+A7UCsjn6ZD28MChD4kG0UDCzkSWn7JGHTfp2CX6TIxYwZR80hXCttNVDh+mnQ2gmidOeOoraxZn
XXwnWqBxE/IXwfQ0Ck/ikMSkuEbqq1he/NOn5z5r+dwGNd36h7QcfgiEQGTmtmgJvkAojb+1yLld
WlWiqhhdub+NYSKj4kMGT9XDimmLLba8FWd114+XM9FHHSaQ3i5GoN/ExdYy7HwLBMwl3WY1k62R
OFd06hSTEN87PJ3UDVZvIJ2SJt6rGIOvCmlwb5suGRcSec8TTK5grqd+/Qgw3pq5HXmLvg0+QvaT
37FG4+PcQz0OAaXobcCmoyoBl2Ky7VHe0eyTQrLfTb/66Zq1/ZI6mTPTcyV5xFSQtTGW7f8Rzfur
ctfWUFSxeeShysOU4S/yKugVftqBjn2EVirPxLu2y5viBnZivBXh616iUjWX5XgrXr1iNAlAaIlR
Gfewy+j1WjGqGv2mUbP8/t+uF7cTF/gqCmOjLNUBbyj4iThuYDD4Z/mA2SC5ZzMMNO4SxLJDp9vr
ajBhs5ruMYeUCs7B7B51Nu0NYldJUo86gN7nEXrAtreyKSNLk0ihjMedNvCQpGl6FlL6oi4OY61k
z4YB+Wko4lVj1A6UPR8upl0VK6NVzcdmNE5iIzjUoz+zETyfw87ABsaTwavWofUotdoJVGUNituH
h9wXW7nK0ldDQpofsMw9AH5Vd/7kDuBkZvsEquJJRLk/pyZV+msqKGXlMtV2+uesy6U5FZPWQbcp
S8ZBjtopnJN3uBezpmsGzz6opGAh4HX2u5qMJ5Mv5Ts42A/Lx3tSyxO0D4k7PlO1Rkkk+KfH3qII
I3HU5hzDxwbDQ5BCxgRtYYPwP6YpAHSEwf6tW+byqm/0em9iRbRWpd7Z4r2ZbIEc9Rur6+QdzPAM
8AzFgE6QwQrtc+s2Dw1pYdrDeKciC57wTs0pDTOMxQK7fqhKlb28mnZPPLgwA0x65SWwsKao8k56
s8bxhX9J+Z0FwMGC5PlhdMlSb2BPeSRt1kXHPweUUXwcsqG4T/PivQ815VXxdCztwFABhaMQEjII
dAb6Ia1ZqxJt27L3LPnV9wyQtLb/0DVHSAjRZnSGcJ1TKk2lFDgtklrRd71oZn4RNR9DYXuzxmzy
x8CNvaVqSNquLlLvYEO+WcQw9Z6jznzqnLH5kKIQVx9DX5pZqK4H9jQ3gH6bU5K52lJr5BZC6xDx
QPTyZVP6+blKQh6Xvpa8G8W4VPKy3kXZxNOPchu6koSV43QQTfwtgJaUhj8XfQpADXwvp2E5CTkV
ky6nznS5VmO/FQW/3UZMtoO6u7HkLN6owF3mfSeXt64cqNvGTNWlh2rxAcFjygtHTz80/7Ub/fF7
yov5pi9T+V4txnQtQWZb6xI8ecnHSsQrrOK98rAnna5Jbftno8rZY57o0bLho7czNCqzMWqykPDC
1czcUua1GCZAMPpzIFYf00GbVimiv2zGM8rPX13XfrKSZ9HqXJWiiDioLvf4f/aJm4if0LfxS6Ih
EzAD7D0pFvIegNpXt3Vi36lS6D+ILtPAyYlk8lGeumwH7J+BBnklBkPDhqIYkgwQTUcdiMeZKx2r
3gqnlHZBed2tBjjwaNZSfYaXvvPiiDCW0sbrQjG0RTtFtSidDmdYD+K3oGnNWW2836Y1A0rLxHnW
IozfcsJ0idOh4lXhTu57A+2aOIhmEg38/QwjnRM+giulZN5dGGwpzSVeKbqkznjTZKf+1TeafNGR
ARQLMcoqI9/9xwJd/aJTtCkYsVF5klrly4nP+RcBTqGlyYgVsvpI/pNkzJJnbb7tRnsF7Uq9LyZQ
0OjAy7TrX61p7NqaxsTMenqt44zwZew68/Oe1XTPz9bndUGEP203wcnd1iWd4jYd6RVnL1ctmknb
HG5FjzgMiKVWUhiDIvhzoDJjdgEiUGzb+GU6Zbr1I4NKhinlxhccmn/prkVLHPQqMFY8KEqYo34X
oUDEwQA00LCCrAPj3bKpAWycozUE7hZDgfsgDZ2j6BJnUkC6Bn94/N4+B4huldB5vOE2xI9Eh2J8
502r1iEpsLqNpALZSWqcfSWUd6wfInhE6ntJnPchUOyPEYrkY6m03XLAqmmruJFxq+uaj2LYqzZg
hpwF0Siqt2rjZOVJfo7A30aJmT2baQdYtSE2KJq9Xag8tQzI6n2aPw+jCpdM2Zp49dxKcZrMiUmp
6O8zk695Z2S3XrkYlQrJaCVB8E7letEmFMGuhnH8ZqhZNxuitl4QmbYfm1w9aSRbvydYyrMSpiQE
aZC5htHHy/XvGcQvszkgW3VFIY+yHPOapIaaJAf2wDn+6XLyxLvsB4Ui7oeqvjZ1U93FVBbra9cq
PbZOuUFcJzbuujhTtiGRkgVFF8aLnEtLvzeS74oU/5rBby9vp6Iz2Oukr6pcr27wLGMJPkl+CalD
1CzZK6s5Ihc0p4Fkd7uLRM71GyjoQ7/vZQ9/0IosSi1V1INWoQG5o1N/eop+S5g5ei+p7Z21SGGf
7bxIgR7G0cMA83Hu8o+5iwOnXqZIxw+GnwzrvkbKMgStv3N7I1tndmYfCDfGy7AECcBfDCiDRkJ5
8BKzWrIGHw9aMVAboWbaxsMr9yXqeQfkvUPM3C0PPfUHM9Gvu9U41/yeadODqy8wmv+cBvIPF4Tp
CSZhkzPPauPXtCiixDtyfvJqj551/guBKJSvHriDRWza/r4OoRPHSuTeeBTovSuQRzzZ/B7IcnYz
1uCPTc9Rt1VdBvyyavEcZcltYkbm9ySOP1IsTx+sosj/a+lrfKks4FHlKJquAim3Zexh9C+PKrh9
igWpfXhEreNgA/Bkaw0PXnAZW6N1qBiIo+I1CcJ8Zkp1c2y7QrvvVQW0Bv3RGC3aoZv71GHcaHkf
bcRGRDSDyvi9KUbNrN4VQX6PcU68d+HqLv2yz09xGcFIJNrxqiXjfSB0uY69yQ2r+FmZ+Tc8gu1n
iRLPm6RTkg3Jn591Xck7SQa6nTf58IanyqmCGHQup34fMf7c07Xhrd0XoQsFUib0Lnb0WTTKILoy
jNSnN6vY/pPg6g+BmhsbM7b0eoXPRjqDKhuuLFBt0Nz1jFwlXpW/gulWp8xRS7d7K0w9Fkhy31GF
ShsIaLf3eqMhK9GD6vxzQEwxc5NLxET8KftFYvePtW7eCSWh0B5S5R7vpy4oqdW9n1sxiAm7m1N8
KR9sqwZ2KE+bIVnOQYAE/Y86oHJV9Yyfll2cQteWXgAK4AcWlsrdSLE6z3+FWNzn5YGLZkxczv/c
5XIscPWfZdCeRm3wjo3udmvMqdJjRVkB9rxm+lKWQb20LTNZSWWVvviW+dq4encXFGNwdiibFd2D
k9pr4AkgfqaL0oHdn66W7l735fo5yNY4aiQvTpabOA4j+xDNXhrO1N8cwwkIlJburRUaxYPX4SzV
KVo7F/1e6h0R1RUPWj3MU5i8+MrkS72uWYKzkt8jHv/9cO2Trbpb6FmJZfI05TogmihFuwU1S7jz
dtih9GoS3ztF6ixYbsi8KIN2FYRJsfeKIdtELAu3CcqFncYXdK2FTQMjJFGWstdSMhGOyWJIwv6E
G5J7k9tp9RjVYAl7RWleZB/PkiQctG+qO+WA8+yjzKvlELm4xYzGyjbQomIL5E4k9wCoXEYSxrXq
740XnLV2TMOfLWKKjciY4aW+zV34b/KUP8vsYOvyfLsXY2R0LmPaVBT/OSZycn9f52BbOW8xj79U
D2A2byIqdXwYrYgyqY3FLzP3Kc6aaqRrz5KWehfnSF35RDZnR/Y2LOO9n1QqbnwXUzliIQoPij66
jR28NmXQNsskVK2zXZLFDkCzfITY0dogFEoFi5hRTaWTDcp5VbMY2PYeuCSvYL1ZqPHwmhXeLnDi
+lDJEbxuInkzAp/eTySnCZS/n1Jev2Ykl5+tBjOCwm6wTbLyYT1qKu4WbqMvI9h8wGDjYBn7lbLT
SiU4yHURLxB9Rc9aFz/BAWg+ULksm0j3vw0R3I7cHPw7CiN40hSpj1tKq91bfuSzLVaNd6t7Y8lM
uUGcat0hEGUKZp93uyk/2U31CmIARdCvM8CdPXwDzDDkwTDv2q5+LWF/v7T2MCytVCfWOAmxagXg
dCM5DxhiFHvqmnBXq/XgBYcr5Gp8PNai6YzloalAopZuXU8eemd1muVkWrxOagwOxCyCd0Q+Jf97
anTNLfkE/ityipGuIqkxGCwyzQGx/E+xFU5Icwnk1FF0WakVrEvYhuQKtF0c9RRceJaz0nOAftjA
SPNKaZqHyOyxfyzb7q328vuQTwfmndIiiqLMnwFr3g1a673X8P1mkhfoj/J4e1kYSNF3HtRPLrbB
z3mtjFgUgCEWTccBDoodRbq7jPLP6lLPvP3f63Tzr3efqWkEiFUU/Ioj/1Xhjc0WJdJmIT10zuRQ
5+JFOhRje5S7JNpWWBcvKZfMHtyMZYmuJtaPHF0gJHvt23XuQF0jzpm3LAuYHuTpQ14At8Qrx7xO
T2SIVOLWMQWu28vc6dbGVE2CYZ16cynUTscGSX2MNTQR34+yxl2hyaK3umr1mwDXsjsdk6N1xr5j
jSFBeOdRNXpjSpn3llCR7bEoFxe1nRURBUWnMaKbUKcnQY6ByYMFA12dsvM+wKuHCEalKFMQY5+t
IRq/jk3XoXKx/gMrg2Tuz0yGTeGPrsEwkJHTyaBVvkCNCN+4OnJC60EjtTuPmiHKn+FMzpCYRSuE
YhCb5Y7aTHFaNqQj6+lwGUl1zANEZxdXZCLHwb7xEgMlKdbzQuci5DDi7Ism5kuz64wBekRt6muK
pWADNXhn9OTTzpaCDXRqt81OkQprX0dmi6+Woj+CKvFm0y7oI8n3wBiMH+KiRAq4yAqbpayx5xcX
VREWjbJva49WnLPUj48qANQfTdctbLXiW1Jg6GoOiGGo7vtm1eb44ij4PVDLYpzkIaIsNgrMQx3q
0pr6Q3kTyXhMGcgFlvrYSVvH1598l4BajMhmT4jO2aEPnSxsx+4hpSaOd2U3fLjIm2udDwh6PPQe
bfjYRY6xCJzy10UEwoPLRWxbi8+LcEZAKVCC6ipjNbhcFE4/ado2XX6Sq0rdg+yapEgQAK1aHfvQ
FGFn8ARO9Jti2Moe24BwO+ahw2KXKGPlspat+t5bixhkocnZzChw5xCj4KVm037zMY+NeSej35Qk
xXzJ25/VpHOvm7pflsRT1rYRWlM3uP3sztOjl8RKXPBo1OpWlfoMxtC9FV3iIJpOgoeHVoT7L/16
pao3TdLhbDGcokYbcGoAgEgGhGLi6ex6EH2R1+brKN3zhLJb9m3yOY0mwTGeC3tlytZaJnpa1U7N
vdqa6qMYHRrZ2JfO2SshZatJpD1Ho7MkSWee5d7y70u/O2OVrT1neuVg8QH+XBpVbSE18ICyvEzX
HfH3ufjWKvaQrp3Bbi5NMZqY+cZVhpWR1z+NaWvWI9RfEsYx6aIphcqhQP95crMf2mBJuJcO1kEs
cH1lGVhycbiseVXbrEei82o7JzjNciaC7tbJIfS0ykddzVKNXaY3B1fg7/PQT87GGP4fbee13Liy
bNsvQgS8eSXoJUqU6VarXxBt4b3H19+BopagzWXO2nHPeUGgKrMKEEUCVZk55/zYP7HrQy82fZr9
jTZ1XnX1Nhmp8E8bMLZxi7iKuCNkiQ8s/e11r3Xy3oRfeJOlwbRKm8Y+NXGQf5IQCRD7zDFri0NK
fNjtY7V9gkobaTtbi7YiUYiyMDTdse7cxnxkL1l0LmRl/Ez12fOlCIZaL209aZK8ZW1sHVMPCQW7
a9heRk35xWjisz/HOruoQGE9M177eEBZgXUZisChd3CQpN2FvqM/JlmirmxqVX426laPaziOZeM1
yx8JBueACP84kaTrno+mjOqFaPXRB8kS61UG3CeSCtS+zDkiFCVFjiCrSRmpIay6wtoBkyzz8btt
reAnTn94/DtdoATNXRJa8W1r5CHca7X12qbVpk4a5UeaQ9TtKPH0kLBIohDQtLdJ2Duf0qZ7Fh5V
GrJhDZNPTZGUu9bOwoOStOVjOwffhIcF8URhdCPc4z7omZlvpJoPvQyYRg5SpCfgemdfj5DAfY8+
nZsgDP0pHcI7TU3Ks3j55LQYUJzF13i2La1G8z+03sd5Hl/Ef377O7L15/f/XG5D5kchUfdnLiSo
/2vJlwcU7JxjJSl9ewiRfnQdB7mALo/MGwGMEGd+67EB0sE4raPak6gl67xtm0H7AzgFHD6xiZsS
4Rmy5/JzbMXOxuRRtRuRGt2aHpziophYFBlHM8dNk8NPVAJYCyE1ujF5sn62dOdzZsfqvWjJPvLp
WfQch0RtFAS7jjy3EbPJLOMVxPVPi0K5h8KppTsomZENA2F2NzpSSQxieAiargb81/40YKp9rYis
UbvQjS+R1qI9XiVntHn7uzwChR7adn5XOZa3j5S+PlTsTlP2kJuxLbunQZWn2yRsvyqT2j2NZaa6
UdP5W9Mhq1DwrvvpmDVCYlQbxUok7Uuv+T5W8MClelrweaBo1StO9U3h156phfWCXr23Aw6c7cyy
aB8CszgllPK+Jqm2FnkluYGXaOzz4GxF5UMvBdFhGELzxsvAoogDr08qFPMSurUZJzTjqrrfvcr7
lgxNWDpfgtyDaFOTqxvbGpt7UmK8Sttw3GjGUG4rNKnvK55Obg8x+dbuqShYgdqGtQlO7kfbk+81
yuC+QQlerfJZ58yzCiRrIG7PZfslMLLuu22H+arsq3oTTS0iSJWMlKls9C+OaYaw6wfdDx84fOWX
fbBqtecu053fRodqkJntG7Lz69ECsTDGqts0CvKq0OCjAok4UD7Uw960paM35dlGGUGxJ3W3kqmu
fpmydth21MVtc69lB54192pB/V5N0eH3Nu7PNsnWX6SciNlYDkrrgY2qVNMcE8piBNoPhz9ggdk4
dcAWktvBD6IHcShLWbmRYkr45q4YTXkk421UlI1cOfXWCP6gL74MdnEuzax4pvD2Wamc5B4SJflT
Limfc1+x7tSoqE+jUZ0BAlDSn0YRW7hfkdxmt3LoPzrgug++lYY6QOxcv5UIQDubKTDT194kaly0
crUVTQmNaLtge2iqXX/XIhW28qUse9WlKFxXchvcqA5qo7DAU/8Mi5hA0AQOZyWcTXERoFg79m/9
whgTxCRcM7uINmxjXyUrz9adN34iM5Ldl0n0idVJfTcikIxGeK8c+77uPss2T2pKw9MdQZKfvHf7
h9TutNMwWHsj0YPQhVCLgJ5OCfpslGfByW5AgAzVmO/kGPHoYUg4OCG8ZJd2CCPuagQ1ufKGrNsU
RJY/s4xpN5Te81qbm6ZmOq7sKO0hg595GzrF6PZNLUH/YmrZzeXU0lu2Say4bLefe2OfF5StIuTT
3xV94ByzejyXY2Tc22mzY/e50R3tZ94rrPCi5nuvG915atLCVXO72lbh61RR6Bux0xnbqP7d60+9
bfWf6jhwbktvAjtcJsAq4hYQScQjHQo/by/3yJQj21ucU6ktztl8ZunKGWnaEu58uoSxy2uUvnrN
R4IMD4qb0jtJqb7HpITz2jKeq1juDn1tVq5oWqE/EXmLv0VSZj7DLdw/IvbtJnOryEFshn7XbgZ5
kBCN4UA12dtZEmvdLOvybela3BZfB0QxqQ2u/j7SMusbqnh/l15hH4eyjg526zlAQod0H+qKf+rD
sN4FlRbfkUoct1qhlfeTXVkbJ4Xao+/9s8ObeZ+neXoDH3FzDPj579swt281mFK36ihP90PZ5BuP
4o/HdoqhntZ7+blIHqoKgYrEnpBm6ZCD7vSqOkS+09wjThAS90qqV9XLTnLJLx1JxUOrZPXXqGo1
l0q99KyRdt1TSCXvu6KN3RJN241CFPWgmMzWG9L8yuhRCbI05ZvJxkKVK/OXXaRPCmsItyYqeO41
aQO5SPFbB1QW8Cx89TvusA/i/GxkYbuvxubO5qe0i1W73w0GtTKyhTw5YtTqi2zU31UzjX5n5okq
zVnzGjFnk9zzqxUgf1R2Sv0I3Uu7LRP0AO2hunEicoKeL9VnEEYoQdZkAsp8QLGoSn7JAdssJ2NN
Ytp6tgVemN9Mk2acVOpI1oHTK1/0fjwRA7FJVDoKj+xtLZvltzAwpk1vy+WRMKX1mNX9L7AVPCjJ
2rMjrs0H1B+iGy30YfJLu/Eudebti2F8j5TCB5bRjHslaFokWlgiQVn00FKl+8OhTG6lZOn4OKZ6
T4V5JW+rrGtfCE+QIMEjnBfO6BGiY9rXOXUA9V62/ORgTQ4Cf1OU3/K/jHej3Jj3jl4667Cf6aqG
yNmPajjeZgXl+EPoeM+GrtdnqxqOMcjUXutXWkm61x+a5BRCwLcjg4zAuEFxF3rU+drsw/IgSr9a
iM2pFLEbSK2w1q29auE0fZblLnuUvZyQaWPcGFWXIF/S9YcWpQeULpXsFSDGL7IuwxlBGf2ca8HP
cH7mGrGzKjqpQMqEOOzoIFXYhd24G7o4e/TV3iFe2dY/TKeCzLNVfkmkLEo5tD6Vsj5tFCV+tceq
WKOH6ZzT+QDAvl+pEV9Uz5RUaUUgSFlPlVVsAq9yzsLRcUx9h0iVs1r6YHYD32LwYJlnEW6JMZhn
+zL3ZbLEVHY+VQ0IlL8gLxJs7LzITpJPABB8IOvnTktuncj5asWacwo19tdB/TRpWuiqkwphrQPK
vfKOlmMrpwKAijvBr03pCaT4TlKrh6xLxvtiPoT7bEyzLZvjcF+wU1jrZqu+QHf6TauG4Tf5uYlK
ZRYq7LYrCZ3gGj01JEkIGyNR609HKeFBrUvGw8BzZI/mYLROSlP5ZEa+tfdiKYOkMeP3qiRfqJlJ
1pNds+CSi/F28qgeQRbX2kamNsAHFOdbWx6t27xs0fghJfdk5Fa6F33LQantP1xqWyWuZlH+xWoE
RsK6frHrHrlpSw8/d5C6r7vU0M6xE7BFpRaCeu5dpE1ABAAkUN8DEWSPXv1qCptTX2lsAYlQPaXk
mVaAsoeD6FNSDVHpqQFULNnnSAutX+SiUEFwG8+3H32NVTK6zd9kSRqPVJ5OR10CabLy4E4Oxzk0
UUo9C8H4i1SHyWsvBxSsUw40Fy7bBMCDI1XpHQRomokyI7qUJjX0RhCSkPTT8FYuhuwQTqik24Us
rUtrUkntOd7jaKEqZfonsNE+WieRRIAlbneeUuUPxNOAJM/C5ZLSABs3WTUBqa0+mfkYnQbiGoRC
mupTXOT2nRPrz3x/zOdpBM0D9PsPhLg1s8UsULCSXdy67EgAC1CtMERl7d01xQ/RMINA3qB6E68t
q5rOiImDpFKaAWSCNp0vfbB97FSEi1eiKQzsFuBIkeCAYVDRR7ErGxkL4JlAbXCs8rZtk7ezRCvi
DbSRKDeHfd2Qh8XncsqTiO9VIndbKPPhRTSgnJRkoN1oDKFfOB/4GjiHFqSVBrfIyahMXgBp9NCU
UszPn8ciK1jrQZkGyFH4ZA5GhfiQ6Gvs/KjG9bRHWheJdh1kF3pnZOEH2ODkDE6Vcrwj66SdZRSa
XM0L/IeAu96N1pjsJbaWpepPoNHGOYRwTwXrukP2kNc0lZtOoYLFifTXDlDfKeh+jlpOorUdC6SJ
CdwWYWwhxlSzFpvPlBj6nEunaItDY92R5R23XRs2G8KmpCgKkJC9lLx6cRB/RUxgZkSRms887xUX
rWv/iVqUcKNHlXdvynwpwvgbmysS8G1F8X5r8GqZm+LQOypVtYZDdABcGyZ1sMxj1q+lPlHPWv0Y
6jXARtmEesXjA4YSAeZk2amSg2eq6KBNCtKPxUQ8QI+NZB1OkvYgDmUAJJDVVrtVfPmtr2raloSN
Wh6GpNIvfr2i3JHQM2/j3HC2RTTXiVuKfmxCIi0OHNbPSmDWj32Nph0kuM+61W2cWJYe5oW619bK
i0bF6i0BAu/SNIo0daOxj7apWkQVXLsoYBTQ/++gYErIxeY/bC/KUQ7o+yO/tZAdsz48GDBpuKOT
TDvD8eybuJI+I90VP/YgJPW2qp99FHyec6qRCq1R7gofkSVH6w23g6OaJyxNVFi8ndIRmvEa787I
KaoCuuXdZZH5U5mm6MVPo+qAoC0ZIcePX0zQMhu9rxHqnq0gIuDuDPSC6hWsyEzAchtLT7Kty4+8
PyhjoXuwOnCLQW6uTDaaN5Y0UTDYGdre0OpkDYuICWIqriFsonoMHLj5KSWUgH6FLa+J62MdZWVX
5LzepdgyCLEE8HdSJroRY1Wn83eFUrSby9iWojPe9sT5ZmdWePU2n2ZVyXmquCP2p49TeWlSpsUL
axzkrXDO+oT85qBDZzg7yz6azlVLYOwydhi8tUVCeyecNWQ711VgexdrYtYt/BZpub+MDXsSbx0p
IfEnxFOAlm7TxDvEePaG5XT3HdT32xRZSNT8bqg+CZ+l2u0UuX+WFKt7TqvhMygq55TriGyXHeBN
SRv6+7aBgi7sHLBDUmhe+hp0xyf41C5dHWQFdzrJZk8u4LmN2DHfSFQ62qgs3os5sipM4DzJwp2d
IfVnZT1LvNBaUz6d3Pg+wG9Qbz8yglPfigIRMao8jPvUM6I9ot3HppnSc2vEn1o59l/AI6tHdC1g
vHYG/6WKm2ZLrB1RxtlK8UCNBmHiHIU116untM67sx/a2uf2W12m/l4NEC8ueqOCMcSs1jW41V0d
keRE0wIaJKdAHWQTGdYfp4hujUcdyWbV/eDw4VRPlWIbj4QPfOPRA4T52eTPe3J0ynhnDS+Nb9uD
l+RH0ZKMXr+P/PFRtKIpgwI163+IVsUfDXw7LEm3lsHnqYI7yB7I0YlZo2bSth6VKevIlLT70ZPf
Drp0sKTev1+6WfAXx8TzPwmnpT/RW2UTjGSKrwyIvMqr0gMtsDgLF+IR7HXgMevfL+d1bBiNSlE+
gYffhn0zvtqT6a2nhqLmUcnkk6wS7qJ2Gp1S9sjBWCGkN6ugiAO6Sm9niWbY/Lwz3uEW+ifCqryf
JXnqbIYOQMmVQTgLa9+iQLdYAfsgv2L2NVEJYq+XWevaXiEvS+FeC6iYAAtizUfowt4OEUuFYzIf
xNliWPwWw5Xfv3BZpp8oiI9XYv5lnGguPsuV/oXL1VTL2L+9y7+92nIHi8vV9LU/F+Zdma+utEyz
3MzVNIvLf/d5/O00/3wlMUzcpdKN5bYNwsflTxD9S/NvL/G3Lovh6oP476da/oyrqZYP7L+62tUd
/Fdj//lz+dup/vlOoXeoWB1quQtBCEu7cP4ZisM/tD+YSEUxKkvst1GXdqvH+WWWS/sy4MOwv7yC
6BRTfRz193e0XHXxkck7o1l9dT//O9dnM8PWu9cjVufLFS9zX38OH3v/f//uyxX/9Jk0YCCMskda
8v2vXe7qqm9pXt/o3w4Rhg+3vkwhLMl80as+YfgXff/C5b+fipr6dj2i8LPSoxHR5wEVy4qKeFc0
g26mDJhVqkWTGi3DlUvbW0t2nau7pEbUr64cVpTzYOE4jD41cRSv3AJSr45qjmbTWpj9bqPriXOi
5hcEnejqJie5KR1WgYVaqDsEiq01qr/8rIh6k2ag9HKWa7uIuQldNyHpBmYPSk9xagxTLLmL0Jtq
vQ1cuhYpOM/TIliO6+SbF9bSQYfy2c3SNN6RkyIeJaf5I1WZe73MmjvIlrJHiejLreE0Z2ETXiW/
3K1jVsMaWHj2KNzUGCmxgGDLUbionswSKWNpyqzCISlyarj0iGLB+SLC8C+vrtrd2TJUjyDqX1zZ
GWFeUr3vfqYRgcvs/jRRiTWuTLg/TqKN2GTgDonzZl4M+ruLqUu45KiCV3n/NkyMFQfh57zPYpRx
sM11wLtKAaJFqyKyAOJUHIgSQlK6tD84xbZ9ovpy3H0YQ+XpH+4feiFXTGx30OQemj44/FF5M+86
JUTLeT5L0K7ouqw9XfWzIArXrE/5Dl0NGJrgtot92Br+mEN4iEPB9hYWKLPbLX3iLEisbg8M8tdV
v5ikqO2bqpjMozCKLivpt6k89oeSentqJskTIuRk8BFZbmZWzqVfGEW/OFsOlNeZN6KJHjfUd+LU
JpniVdHbWDGs1kNvHWpVg+ZZOmwpAejcMJpUZwW/Xn1mHEESRI0kvrWUUBO2M4dt5OTNuffl5lwp
hXW0OvtZdC390G89G2ljs9fAVRxSypG3pu537jiPFH2Xa4iZlk5xHdvyx8t1hEEupi9pXtU7AcsV
Z/BAPbzhda+gu5DwOcXqYrucC8yuQO9CC0u1Q7N24OUMyOEe5UbTEnjNy7Q+SqVkcu5JcvUf542i
VbIr3L2m6oabRkEw3K+7dF1H2ht2OpZaxya6ATp6OWhFDVkn0XzR9cHlGnkt7H5kA8f+4KpJXi+G
CyA29AWrEJ5/hNOIWesaQOk6sc2bYC6KQCFS/prmsAPNShqLR2AqCqTBfeqqh6uinzil+HwrOpGU
zm/BvxoEQNb5e20QnEZIFftkjuYIIL+Ux5AsKsSV0OKJA4TsKbpyTXchzSsEn/Ts15ANu/hRatFv
YD2poY4r6oeZoWAbNlW0DqB6D1wqBTPKQdJo3XtO9VCgCf8g+pS5rwXUjeQQMdqtaAvz1TyDHN3X
recfOrPubzvZ6G5RUZcQW5jbESz0N7Z6l7f5kK0vBoJP1AMMVvs9QNyGxL3awb/sF+tlhjaL3ua6
6gvm+Tz17qrblEP06tXhoX1XCf3wXnlTEa28ySWGoHx4w1xeO6QAby4+ov1h5OUl03uh7PoUPbkg
/ODHlciYpkn40oML22WzqJw4JO9noxCVW9rC3PXxZcRVv2iyg+52VP5/qfvWnlYEPkFNOYCYUz2U
Tssh8+q3pu43q5YykVthFP2XsR1oHNefqmmzDCOq7q27olTcC9utDuAQGFQPGaCuhSFFwEq5kaz6
VRvb1D82mdXfZlHGxjSsy0M0JeUh1hJbfuwNYgfyYGeu8Klmx1ggEkaHyuiWrBtxyDvRZQdq7rIY
7aEHqRU5dR3VhK94sKY9rznlHjCrei/OUnRA1SlsT0u/inTbbaoacBfh6sgU1a6UAWVzi9sG4kfn
ciCsx19C1fc6lCCxvphD3YGq8v1qwrueLznkEikZrrbcQFBl9S1a75erfejPkpLqGHTx+kk9TElY
7ohTy09Om0JUKXnmTxU5j6BN++92k/VuBaj/7L37hpo1Xfn21peKyyQlfMq+QgqgrSFHS5yacFLm
7zX4mvqLuTRDIpJUOrz15QCr8qFEYWcecRks5umDOahXBvaqni0VPGbKWsxoDsFeuFwPmecGWhvC
+s4IYc2Ncp2oljUgaa9TC2/XEA3zrzN/mgE4ESUuvwVmBK+HUSf3ZRWj/YuY4dYA5/IsfAVdy3/6
yt1kkKah9EFSK2llKbySBGagRvUAMExMcy4jljV41YRVoA2E1bIpdBBWMTZvyUPKjqY7lesxj6uT
J19Vs54U8Xoi8CX1U0tTWMtZiUpY0xxVmUqnoKlWYPl12pXuJQB1SKbei7PFsPQFs5UKDmVnRqAV
hJ849LAxXwxgN35OZPimvieJugwQl7iaSVxihO0ERmgmFs7LtZP5pqi+qk8lZU2apRcbc6QcLzSH
6BUcFHIw8qvPB0CyMIRquG+V19JQKLIqxqcx78HnSXFCJtxXXq1Mtkh+yt7JTyYZAUS+sPNwMWvW
ZNVhIN7772b1BhVuDElC34fF48HobWOneB3IbOqzVvCHdbehGvovQTEd/JJof2NH03Ne5u4wE6OB
n8vv1BbZKH/2ArTI2tlEY0ZYnVgt+VOYUljFlKDy+lthDXX5w5TZmJEoZg67yX+SUkjIMDg5FfRW
+yhDOH5o7cDcInZlfpam8E68hxePhMLPQxFaxjaoDUiXddip+lU1GeVOrJOnKNRudCtzr9bKgCpZ
gU+yrN0Y0Zv1rU9Ywrr6YBkHXj+ry1KdhM9ey+uneJZv1JIEFh29PjZyL/V3702Sov5JHKbMOgCO
Lk6mhJ4dE+X7WrHDR3FwKPAoYmrxRAtuC/VU6s2N1ukIwKRjOuzStu94yDJg4vf/aKVJ4876W7sc
KjpEYhr5WDStdRIuo+r1d6Y97ZYBqjnFe56goOrFAKDMhttAn37xuVx3iu+LPA8uk2jQO94HI4lP
cRcWZfjItnvGSviKA1XTyZrapn6rz9NPkl24A6oIT1KyliN0VPK27p9Gv1LdsEf4VvQNVNzeUhX1
05n5XkVXmetQBaXyyZq7eqrTt3FlsoqcmwWbvkfN+CJswl2PwJE6KZCdRvb045h6r3CH9DeO7/c3
ozdQhS5OxYHHuySha/HucO1VvluEj2h6eeOXK9GG6izcqMbUXeZcfNI8Gj13GS3mNarx7T4uU4h2
kVrPcl/5uysXs5Z5o/rOp8CoUFJpHf1od1JI7eAkcyoOS1vYhacwW1BlvXmKtrl4XkzClYTE6Co+
PCPCScwhzpZLok0gae5fXk14skcNYB2kMlFW6+HegmBwHQ1KvBHNzgno67ThvrMna9XDQbG9Mnh9
8jMg33K47s+HY1Ckyk2VVYmJnAqTDPaTOhb9na/6DcVJqbV12Fk+QGpfrbxq6g+iKQ5xaz/Kehfd
ilYZRcpDawzrDAGh+3xuObrvPwDMXIaUsHCc2tbYe2M9ha7TNrAMOOk3Bfh36MLxMvETUSH7E8Pn
Cw960G/rMKVOqaxcynv6h8qSgyeAANRVek/ioEVmQwWR4R2Tuc+uKVSdJglxl7lJtr69z3z1WOrO
2wC1o4TBQEhQdAFFSzfW1EEbO/tTe5vddrn1e/EHGkh5l4m63exQduXo+l0w7kVzaoqWYjQzdEVT
shPtMSs+p3HydjVYkUrCl6Z10JImpuom1wja2LNuGVyiEX9Z5K+hWEexbO4Lc4Mi4qWtHzSAcnD1
4+DNDsJLNMVBC82IOprcX18ZlibaLfo2MExqBD9rio1Ozqj5SKXYJJsGeOwNCh/XTV9PW7LwUNfb
YfAgh/YqGov0T1YxVkeSR/gmmu0/ifGA+6/HC48ActqLx3KF9+sL4zIHRcFw+VKE7kD1vzUCOLzi
Cgm9lQl452RLzQZkhg+RgNH/qJrIP0ZzjfVKeLdmaLljoA1ncWhgTT0VXg2tfTOeMxOQRxp56U7c
ExTTSDIY1e2lZZNGqyVjWMXi43i3irtL/8KaEBL7MLadx/bzR5fJsbEnV+2DcEqA3sRFdaRcEG4p
CmAfh8BNwjnhP/fkcuQczSH7LUwXp8prN0lph5tljN/nyWrs/Ld5hAEy4//DeZZrD//z/bTdJLua
AUNZmRjabV6ruy5SjUPjaay3kq7TbseSaVh6JdptYmrRcQACjCykdiu6emG9+Aj3ElDORmkcsCTz
EOEp5hZNaUA9Yl36ED41cTluRKcwX64o3AdASBvAV9UqtMP47SldjNT5rApdG/doYmxQvwt1l6CG
fgzL1KB0m2d+4/PKQ2KCtiOe78JOLGe0N0XZNPu3dY03hAeifNIdPxD/3m4TezvkjQbX8R998mxA
/w5kTqVe+jOYdxBLnl2QJf/SqUZxEONFlxig8PVZ802BFmUeLwx9l9q3pjpK2ygdwHP0xS21EuXt
pBjF7V81hUG4jLBam9UEtPZ/9hUzJaH/zTJhRKvMp0LSJFec6RStXM6yua9IJMT/3q3/7IcerERV
MMFMO9lccWOJpkoZr5SFFMzO6zjRJQ5V0PkfZLgTSgsST4O2LfVPiuUXL2CNV7qeUuM86BoFzNGT
Nnd7aRsfR/bSrmgaJdB7OJIkCpin/EVVCMITBYJwdHZmRX+ZY2JNc46s4MkHrPTCIeZnq7OOQeHC
TNF72+WF9Vh7JmqSS7Os6kPnQ2iyk2rnYvUhK3uITN24hSJ8OE/QpBij1t5AgjaePZ1DHUqwYJeh
ura6gofXEJnx7WS/DRCjxMHWkstQ0RLjByOONhalNOvCLhNine24y5VQeygAWm3agjiZbhhI6s19
nqQ3bpGb9cVFGEYmWMHMlh0LdfzV+oZyJDSsPUBqepSjQD4pbWOHbv4yghV7aGbT2DbSSTGHfaNZ
ToiQdjoeY0n9ffHUAWtRna7nrrjmcjOJD9d3RFlMQQ37jehPGqdxSyQ+dpeplpsRZnGDkZVcbmSZ
Ln9RnNg6ZJHqQ5jAxk6bd5Z2KHV7Sv3BbUls6VdLpzJO1N2K/aJwp+YbT0jrLz7LFIth6VumQe0n
Wk38TtG6Hz4TQnsBUCk9N/lo7PJWL/ZNWiXPMPl9Vyl8/PGfDkOI4EXlE5YRVECjDE5Gg8hLkAHK
gamtzTL92NTnpnAWVuG8NIX1amxuUp7eUGPt9q2hndKYeqDBs79Q36p4R1+BLh0QDyxfVSGNhGki
/URsVzsJ73po1nGl9Td58zvJDf0YQPF0A5KUf1UpoVMJMjSvIBGjFx3z4YaQkLCOs4s4E4eqBiR1
sVy3zbDRjmb3A0kzE1z07CemE22CSC1Q6PIYjT507X7cpcCgOWiTEkj7oSRgP/EecTujzOzfSaKn
N1QDF4Q+wzS9qamIcmPLU1wxqLYTZxO2bcjaKrMk/VQWCBz5/QgCcFZIn5uwRo33TuC1iJA7b1ZD
7qqHCWmAEwC8F3ad+Zc2jaaVkofeS9tSjqR0+fjilaGxcpo6e/EsZAfz3HdQUaillWSA2W01EE2k
DZyjgjrtBaetR5F3aSqC6gEamg/NxSpwdf92bJL4oWv1bMmbGf2ptZTHaFWosFZwrJM5s52QPqOK
fSRneNP75Ub0DZRcTuuLeR6SdrmyqeYZdABdG0dRq41dScUe+hR7EwPbfVXj6HMNxOBB7kr1vk/L
ZCX6s7TT16lMGbkzF/UCf2ZppnzxprI58gHUKJWk8SvotnpV+453Ry3g9FhIzYPo99W03CaebhAY
4yJh3WxbnXKiBp7Nl/CrFkTDz37ykSvgsfbQFc20R/2k3Mt66j+yHaSG3szMn+FXtYH/RHhCbzY+
mBG0MG8ra/gmQT6h6biGwiIBA/UuPy86gRokm3G0khPVeNZ9VkqSK/kGb7P3Mz8jVCr6wvezxXo5
i4b81GaQY4W++RCwej3wXdTuxAEQu35nRB6qjSgHrq4MojlG3kNRpPZB+C4e8LwTCTOoOe0S/xFy
v+xJqZJo48mU/ec1wLFIKgrX6KzkRzNE7qSPw1cfdbHNVMUfPeo5RfKPHoInKolCNw0D1ER9CcBH
BtXmDnablF+RJAf33rzhqAPHWhsynGAXEeVAbE6seRsi7J4PvkEKjRsHztB27cwGYXUSmx9NUp1G
qagAhcx7mg/D5rnJAQ83dXVqZqldtSPgq5VO8ThSmHjobUndDlMhfSaCdfHQAP2s0hHiITMCEpWR
H1ZmvnVUwL+RelZuYNZtHuFRHO/gPt9rGbftyvmYb41R7dfCVxw0OfkGhZ1yI1plG05gKrs9fO71
mc2l200VaUkPMTchlNvUxOFyjejIVDfjJ0vN1gICDT0q22HkVNYC5WyrlrKyTVM+AVB0k0DppKfQ
G8cNrPu5CVIGWlxxCExZPkrGfKDWPOUpwim1tboKpKD9nvJsJFMwW4T7jGn/u9PMRwSyAg4L7rUc
h4dwfl5D9mWQw0kMtvUAF7Jfk9dk20XSc6LuFnW/Eq3A0dqL/mvVT+GSRdpwk4yBvppg4VgLR2FY
phJnflzvoveprtxi+15ylLQOd1CuqNG6SY1105jZ2SgSNpp6HO0qtUnWtRqy05QTgPOtjM6oXn3v
i9TZqp08IUWAPrXQrhZ9jdNN7iAN9YMw/G2fPI8F4Qc0dfERQ5Kq7t12HJS1SDwuBNGXtOWHPGaA
etHW6/tPImt5MV+4o/98fklv6hqSdBfO6TZvzW2Xt5/scA355cpQh+TUj10XbGIJqKeV/akZzyjj
rCdCl3TNTrTeXRuWm/fVfHjvFzOKlugXHu/+ol+fBZLe/cUlhavz1SwhYCpm1mpxyAvP3NRdNa2W
PnE282ee1NyBxlb4GDa8hOD138Y1dg8oSHj2cYmUVh9bm7yMP/osMzYQr+3IRv1E+cA8lqVxd/k8
RBPWK2DRfADLX0SW7eImuuzMIgvwPvTSFJarPiK+3zy/KleK2subuuHJJtgFilr7SUF9d+9TWkwN
q7ISHAS1X6a3ug5PqPASgyy/g31hpjL/86Cmjk9vqRIlVFD61jPgbkU8oiGFPPMqLszhJNo+8jjb
biSVKPqk2eejI6jrDU8r6zJamIkJK2QWib9Re61BPBT90sm8HaRs1M7iMDWdtbb62t8sfRXwOlKI
sr9KM1lnW4xUez8Lh4kD0WpqJCpi3tngweA4C4cFZqwhRv1VOHzobjtlC51t6oq+ZQ5ictQ91ZZ1
mUMYzExxTqrPUnO+VPt+PaqAku006f21gTXHD1Kv3WGZ/P+xdmVLcurK9ouIADG/1tg1d/Vo9wth
7+2NmAcBQnz9XUraXW1vn3PjRtwXAqVSorqaAilz5VpNiJ9B7fS4+UJ2BwYlUMJo0VaQGrZXm1Wo
s/adiygh8ApxyPaqHchEDnRI/c8mctUDAVZ254G/znWb/te5VNV9CZPU2geML3zPFQ90SK0KivdW
1L/r2nQVSJHYFDq73sy7h2Eowvuh4DpGBS0ZGUNfNTLhPbcRuEIuvrTevX2U49xX2Mr87n27Ho0w
9fxkU84Y3o+Yn1p9bb0mBX8ds8S/jhLLvSaz+Y6aVLoTTv4BVWjiRDU8RRrG19Q6UIOcOJjpUcvo
PCW67ofs8I622QDUVOuiGGzZQzpvZQn8cmgE+aAC+f1St6n0pXwEcSG7jQ9jdRW/Ri3q/PQcJiqv
jhKXKUKd2TKjchObHCAL4PTveTGc2ylXBzLRoQar0xai2AxkjnBD5BFc8in8TBfggczwm30zOqkP
JWHIbt/RViKjVxyd0gEcjtGqsyxrQdsUstG2hM5uttuI32w0gYOs38IMqn7NUQAKyBD4wj6RhqFY
1N+1Zg4lBk0nhnLXd8KwSrVr12WgyBwgLrgxUD+5aXWCdMrqYoMyg2zT6GzqrVfF7K/RAoIGKb1k
iTolf/0bTJ6a1Fsj5Tj33mDyBKdHlpbPY3/rmKfSvdmEOxnahohuoYoImkYvUw2mrsgCo38wWO5L
1LM3CDKVF+rsO7YASR57aoo2fFCMb8nMCwjx2RJ1uCNLvJexMsWuNOtsRb1uLIx1HKbIo+kLRNA+
ni8wTzn6v10AycRPF0gCEWxAZQrUK8pcuqPLsyWaCLtQs3AB6FMWW+bZsAeBZ3DsI5WshJsk3xsU
ckwM/KcQgnM2klUeSC2q7Hk02is5AEDpg+witi+3kZAH5N8bC5vgMHK+5FPhbiDugtvKBWt9Phbg
h9GYlUGDXW4HspUQXgG9bbm92cOklZsGQEnEuSAO9ttQahoEptRjUacLvaiPidVDmuBmcvu4rRe9
1qegg1f1CFTRaZsCgtXpw62bbGqK+WqSCARRx+9TzPPULRLFiEKvbNaCR/HjIPtB7Ica0KUPUww0
0tEeQbS3+nmKksNhEp98qi4Zt1kXfh/isTqDK5mdWmNDDVBDQ+bZw3J8tjfFluxkobNOj5GZYCes
bW7mGIKS4LRDkvWXST/Nd7P/MmkMQayhFEngLxkqp/SegjYgbhR423HM3uYtCiVO9OG3/QcKhb9A
9At4Wt0JfBnbJOmIaPGvvr6ereHJ27wDot55PzM0cgVAU3BI7aJBSKdsH0WOAj7TmFCMUjQ+eIQb
/0l5qEwHYc0/kLALni08PxHDs6LjlLbtgdkAQkK/yH7Edy4X3OjMv43uQjpfeozbsPcxkWVERxEn
kObOKrW2pFqqosKuGBHttw7P58UAEpdLKwbQeZgxdl+8mN6ED+4H8EWqZS7A5ehLVa2QUUkvgB6P
Oy9Qxpb5oroGVthg54M6LDsE3bImD1OJvB8Hwb78NsjqWgNsq0517VrwHgSK+TtHhqqA6gQWkKgP
av1N5pb2S9aO51wF+V+ZnaGSEqu3B/BrtqgxhQc3TPullcOZ4md/8viY4z96oIgtWJaoAl4FffYM
XorinoAO/dpEduvFVaJFARh/IkBFxU1vP4Jja4Y5FLUNqCfUMDb2CPaqHny729ouh2VVOVDb1kiI
tEzmSWl8t6JJFdCSNClhKFDY6c+T9pbq1ylESwAtxjLF9OV9bDblEdoG2IFAnGxukkg98cZaMCF2
AoYVvdwhuza1qVkeaYqPecgEQc+lnxoWvmbQ93sAPaLwCiQf8XHyWHYRWkiv57z8q+dATHVh+KYm
M1rl2GjNHm5nDgsOkE4IpN3GEykKqD7iqaADEJeqzi10QEZOUfz0ZnTBgw2ZSwNbFxqNpE2zYOB8
0C/k2FtV44TwmiqKS1GDS5R0zfsmHQGo+ndH6xnYS+iOGBG1eUQ2hLiLdUec1s6R2eAhPo0IVRWV
MMXje3xH2n6xGZGgJr27VTQo81uXvUIptPgLkT5zmYRqOlvANx1RwA6KsHeHckjWbW4Az2ekwVZ1
/cY1O//gqcj1VwiXZJsSRIpAGUFjnroTg/mHBH8P6IegV5mj9G6XMxSx018GmPXaBvr/tR/B9HGz
gxtn7eQZf/2Dv6ftLAkrIBsFuMgq0HvkWYtfqY5JUtsM4naBtLELQTvELsLaGheOV3SQjG3sV4HM
S9shCIngwJm3fb0glk3wrIDSygDfITUdz/nvgxrLATivVCcEqSrQ3+qDAZ5KwAuhn9FNP226I4VM
GRRhJGBPprdWYDeuraA5pkKpK9eHcnTXoq7A7q5bdADg30kEFp3aEha9eemRK6YWKB3BxwFkHySR
48PNlI5tcZCD+ZVMdPD6sNoFJuvmkSJp+a5s3R+Q6OkP4P6EjFE/ZgPEQat+CSJ0FzkmWSPero3U
Q550NrtT24mLH2VumsDLZOMRWyZr3UyDXBDW0pKovsG6HD3UJh86owNY0sBbkB1vZtD3AsBZ9/37
gFZAYruZzEvGfEgZGV3o45lsMHxzfRutVRMHqzSz1ZMYOOKobnhlJrBcfKzBHupZxoE6J2maKKiE
0Dr1BqB/uoNodbSk3gCvmpOn/G+oLFZPLrigHyEHULVt2y+r1rg0Etxi5Fm5qM5uVGnuaB7W4qcj
XKnW1MtEL/cW6l3BholPBBxHep+yek/TkgeQkCDsM5oHaiUliCix5WyONBtiVj1I7BsFGi0PeqMO
9PBca8A2bOLsOUIxKxIeCWiioER6J3Ej72zQ6J5QlY1HcxvXTw3IMRamhDJbhS8tQsAnhlyQWJlx
Ot71cQnAhY6pYjttLZOEN2DFQ7NgFbcXQDNkJ7yUwNdSOyi2MRx/lXaptcyj4hdH7kMEIGqKjVk2
UAHWKThDp+AinZrLEQMKh7E7k4k6PQECGzN05IY8qMPrQeRE48l2m8Rye2B0i/5MdlMYEpI00MxC
vb51bPumvKt5dI0mwwH1F1FaxQUDkZUFjtQpSv8q8C4HuYru4SLEKbRgso0H7eAFGcHdDHc6nV1B
XVmu+x5pKchTr8LwlVedutxCAMpwUBYQJcYdBQ6oIxHOCCFs0a7wgLXvqSNnAjnvynoFQUa+96uq
xIMvZFun6MNz3UHXoHATCCpE07Q0Wz997WRQLfypiL41QXOWEgH5xTi91djw4VutOlSQDM2PzCle
XJmVb72Bfy3ql9Uz9gPFipe5uPZDhYCA41qngI/TnYr9ft+YoYQqL/vXlavR+XxlV1/Z4PW5VhXi
LFX+hqT95ysPffaS1oW5TEtnuExJuQGJGdi4J8fYOpUyvtkS93nYZwxk2G2wBsV/eETN/7BHHt3a
2jI17zMQmi190dRfXNG/atA2xv8DaiNkOqfsm2EZ5ms8+NmK4Ud/H+eRsUX9drpPslScxi6d1m44
VU8+j0AYzR3rO4Q03j+GhY9hRHH8vbcRBPztY6gp/NfHSJyg+uVjtFjYnGysk5f9iN9zIyFfgSRE
8QQq2Opqd3is6JYTmjgAy1f6qjyTCastsQqF3W+pScP5BKwSNTt7nIejrtsXSz0UhQGoMQcpsj85
yWqwufsYVVZxxVYLwITOfYSegPs4xDoIAxGkA9naONaoX811BZLjRyCMiqsXvQ+HJBjyiYmLaILT
m8e+c94PQp9lgL97xgB0qW55yTAhtpLbCJzqHpDzQLXHMncmWCpXpOvgWIguIAUyHcEGCw4l8y8y
Q10UUjHai3RqyKuclDrWjXnFuiVaJnUNPkwlnfY4aAYVOrBuGLA+Bhl0AvrH3a0D0gjwNj+81diu
qy66g1xnv7QRP9tR8i7PwH0FhokAZKjAWVMvOK/DHSX+CjZBjjcAvawXResZODBJzhdRJINtlVit
vSK9d0sboakQbEnYncTi6Yx6GVjcFp3ubTpgZ3rZQXUdJGGXidtPjFhqdUt55hNR2FKfbt36tKf5
4fnrOAgMz5613dooJAMsLJKuWmcdOJRoCTivBsk4JjV0QvRikVLldJi9nc5GlS9S87dDqAy1VjVW
v5J7d6lj2AApJOoNwK5VnYfZq0raGqV+sBM3bZaEYLJo8tkeKM0wFkTqTdtv/hZzfmD5JvEMQ+xl
1IztdOgyhmoR2ScIt8F26421X+F3E8AOtFss84KfYwsvrq6TqLRQ/vglDKN4NdoF21N2x6/up0mJ
19+8pJ/q3OI+xw7+auCf1tseEhdB4juroORIcGphVmmL8doo/EsprTEw7NkovTbahn/NHdN+BMvO
2sD7Bpopbn80cuzXSKmG5RaWc4yjiEjr2ED2pQQ0nYsD9Xa5u1egrXiIY+7QHGQeIC165AXmoClt
xMGAR8qKRcGrDApWPX+sVdOAfgdApcZO+GMF4n6QtQTLaQT77LKxB2gaRpG/aRzvvTfDtpqGkulP
47UHdfoosFu70KRB7UDrd7X+U8RMYO5XTnPEnyJmznLT5e2ReiedGadeZMfhzMFvfuulXxM1uc8+
j/2TM/3W8FTLjvJQJv64LL3QeDJi9a8zNbJ3m/w4+83PSKHlPop23Ioysw98DEC6o29a4CAeVD2q
R3fo7EPdqxyqhrg5W9B929i9fLLTzRz99JcpuECnoZKeua49HwEikJgcJsHZQbHOW0ES3l6Q7dbx
pyZiCaxZ0Lhbt11O3qrjUMj+rcPS8+d44666wIbEl2HxCx2KKn9C/aoPxONPE52B1y1cglM+X1ek
l0nGOhWgTfECUKD96p1wgN1z7/vNbKs4uV2h8Kv3K/gusFuaNS5cspjnaxpxc/aM4jGWxc4wwLKJ
6qV00RRjuumg8gktuYDtuslszqbO9Bq8CA9mD4iBzvTiTSseBGJOkFlooNuqPaijEM7OQg3ZPAjl
xf1KQNxMWVN0hhxptzDysP7a1UhHuqzghyIa6lfokc32VkGlCIJEzrrJ2uZrjbWqZVXVg11GYCsq
FJDG2j7o4aiAim/DG0iuPsZe/wKRi2oF7b3sUZoIt9AZ2aS2KW2js/8fP6NCeKE0QV0+jtxahvYE
un39RHO306C6Lw7j6qBMYJbJmuWFtRwlnig1t6Ffse4nkGCHEOExQJC3aUVqbUnoYvLts2tV5kNW
jNl9ItjfZCavIAnMbek46ov2MkN/axfAw1SG84i1ZnmwXDwEkI93H8lWcb4aUeR4tV3ok6QQal75
QF1vyYMGOArhTi0A+0g2PWDwwN46xwECFicA8WVrsHbzV8Cl2100tGzNdejLh93t3M/2CtuiN+3/
J7uccqjPNtGCj7w/Z6UMNhkbqnVV8uIZNIb2HXQpwyWPuuJZ8hZFy37sL4wQzXSKEJSoQY9JzpYN
Pp+hkGfqzOp0eshAQhZj6SShs7Uq4oo9sV4mV+l38m7IvMBEGM7r9jVelvlCWnG0c+yt5Qox/E0d
RgW6q0PBxm4/u0O2D3ozEKECeqoBC8tUj2cnqfrXbuWNjnw1DdFBcGrMF9SM614zTBqQgdW9UCWt
Ia6AUhZqFiMUzGJXPiIzHV6D3juRGd8uGIpigNzrrMWUAVTQCgjB3FGvb6m3yFHdJsuxv7u9bhEd
ydUiQYQEWgCfXsP0tr29fKNxrYt6PzlQHycFFnROkHmZ39U0kCEGnYAM6eiA3R17SEtuBp1lK/qx
e0imaNP1PL6QqTcD6B3z9m/qI9Nt0M3266BunJqD1cu/yf//OijpgRYD2wM+Wi8CxEn98RKmMaAe
tZB281218cFIsdp8LKOueiqz6B9Lr7oav00WARaTJ9AJ2nPT+7VJvTdnRKzE6daUGSrOrDxuVqGx
ixxdWTzawXSPVkx1xsMfW7ZflguZe80DICFs6RacXQNmqQ1kpdsjiOCGvRQQywn9QFwQX7ZXBgAT
z1MDIQ1VNe33oOE7YQFvu6gA5wY/AYRCC/s7lHf4F4/5bJkh3TZPORia9tEv36eUEwBLvXTfp0RJ
+THGvZt0Qn4xKjaAmhFnCjV4C+gcyC+lwDXpTGrbH/0qewJNbAjC0uXYFXxD2mARwionzwfFRQPi
5DU1276FUDgUOUkpjDTD6oL5pw87SYt5CGDgZZylWAueghKywQucOBHePwtIdcwnn7v+i48JwM9+
mBJ7E/d2v+KTH+2SMFRffMhZ97KqX4RVpaccDNGLEboeX8gtSTJjB45g6Gw6/qJmQ3iXZizachQr
rlCY7KwTWeN/XedTv7KrHLof1Fad04NWxHHWI0SFoAvqTWvb9LfAMv0duSreEW89QFfdhc4+7DcT
2SfXmv2J4p5MrgaMjLDjrRrvyE4m6vxf7b/Nj3v80+f5dX76nCEhOj7mlszdhKhq21iG5+CG/HkY
QGSrWH/pywy8740MkLoo0++t7UfZGth2xH/aHiQjesDsY08phF5SH6owKZ7S/57qZvmYbh6egtLX
GwsohGs1BKdy9V0k6mVoBfmGbKSd0IP59Cxzc2EPDLzYeJXaTmztkBo1Z9yYDHJn4YqgP/lgmX9O
Gvv9BZzW724zjEy7hV3Vn8AaAtrAn25TN/5rtl/daHgVxfgXe7j77QkbYygwXbrahSa93fjXRCTO
FWhPifph3OiVecw7MFuQp3Ds7s7z7ABciQybEu3fTgmoDnkLrlvyUYbrLVoBNB1DjmX20VcA+7L7
6QrmanbPZTQdQRtxT9407RjiuWXPySFTjPvRB2rFiYziLocO5otZIyUR+VF8oiao/rZt0SWPBhTp
Hgtlr5Succ1ym6HqSVQLak6TZd+BjNmce/ORAwgzluUd9dKUHIIbJ2rqKVUOTj6asgS9Tt7H3cmN
I9CiGCGCFXzJKG6iD6ItABOHHNyRYil9XE/QxEviDTWtjMsDM6FZNDS8fIqRN3p08jmUQg5tA8rn
23AhGnMZ+v3a6myoFMZpeB0blKoxrRZaywG0E34HoHE/gP3h3x4y6A7tiFf9bx5ATiEsrlMef5jD
x/59NSY29OGxZinYGkgchFQ828Fx0rT7Q2psiEh/ts39INUHyX7TggXWLQ1r6zYOshIMrKbIgzVH
n5pImcxNQtgQpoZLdzbdMDUfgwitQ14fJmqR68dAhnKEI49RSp2y6tLn2QHyg/4joMH+o8/YC8q4
2hNIYn1IljfBGvHtcU2dnW+EJ4WQVac7yVSW+bnycwZWWozOEjddo6S+3dDwwBQWdqLt93m0HgQp
jS3g/ck9mcxgwKIKxM9b+gTjEPQHDj3gBfXSHAw5uNJkw5VMsjZQQST97I4+AtS1m73LPBMAkJ+f
CKQ/UP0yHsjSmQVUn6bvUZoMOwrACRDkbqemr+cAnkzs7owX7ZU66SZDNhai7ym/0g3Gsw5lH78O
F0Vdr7jHQN9cZsEuwXsA2N1g14VN8eSytHwqsE6yx2y8xI2Ne9xlztJlXNxRJxDS050NooQlDfgY
judVARJX5a8Dr0rPtv1IoAmGl9AKkN4J7Dvgu88aJJVbOSbfQYP7zeuh7wOikXBXcKgx+nluvWEg
9dNAVRvByk0BmilXhpmynash+JbRqDukxS0NvRBX5IXdRVS3+SYAa4GEDNKXPktssJ3myGDkWklK
S7loO5C17JP9V3/kDE8sbHm/Q+nyCAhrBqSCjvz9FgOs/aRe2gkSGreOT8HCliKBvgSrZpngGT4M
Fbg0ZHSFild09SxkWbA8DrcDZGyv4AhAzN9D6ZcMwiN5sCi17sf+26RcN13mIfc0ffiPyJdeunQ1
O3CrpyRfmoOmdJsWmn36Cs3AELztod4dDSh60zs7PJc8yPjF3Y6aLTNXHKywzwl2Hli2/NuNXhWD
CwXtsOj+6Nbo2QjI/OGm9zHzbGSnixq9I24Xpdn6AYzKQyYBnIAw2babsuwAXbD8UFiGs1VAIVy4
rABjr6zgsY8Qum6YW31lCf+acFn/aFLo3WX+yBf2CAh0y6sffdh8VQYvvxZNmUIaJ/MfFcOPuTZ4
foFAxftVGmv8fBXPSdI18mAt6I/fGtt8Z42B0rQ8ALNFHDGfzNCGnGll/mSjQZqCI4gtSGyEwTpH
7O0RIjHV3kXKBsI8rvNItlh86aQzPEgLr4PQhexwO4EL6+YP6StAGoWJVWprtdf58Dp0E0RLK+fe
VaO3t/Vi1QN2Y2NlKkUaexIXJNtHoF1/Nc7i8WS0tWe6dvajCIK/q8w8mmA5uZ34njVbwp8nv/hU
aahekq55ozUyrZZpoawGiM2LyNyRXYbBhdsBsA/59LWPITtwC+9SGFjbHQaxc8eLN1R5oORLHUOp
AlIR1ipBnhGSc+l0tiNhLsnBDV+yrnGWvESxeivifCkmM95MieucDSBu54MVMn4MhbMeigjhLeog
Fwm5pWWJH9mGbAPq/1amm8QQpuvFZZCgC+ncbNxUpcD311QGApBC7bFoVF/AnutDotI19r1uMrZp
wtF/rUFec3ADqPdxrR1tFZO/7AUo/CffKMGEVf+olW286ZMgq99PLPDjZgKCIK6F7GJp5dZLE3Td
ivfCuUgL2gJZmxR7JAzA6BBN4bpmUEVIrahc5jXId2ItT1fqsz4A2htAHrRNC0m/dDSt9X/2IUc6
pCnYTrj2vk1GZ7z4VpZdiO2WfaQt51Dx6Z4Z05FkyLKUqXvdRztM6msZ7ha9Of3o+2/jwIcClvvR
eWshy7AA8RF/5HYUbFQAjI0EjeGJpWGy7hthvVRG/62oRqiZJ+DBw6ruL9A924tRDzLYz0EA344n
FPSkYNY0zJdpHOdBkFWdB7UVAlqAmxjRkB2SxjWW+STTJWJO2SGORpC0U08Xper9lLqmzEQAxS2m
vT0igVbqssrKQCF4YkF4HVpgyTGMwKBhFKJ9MJy0Xla14G+qkBffRa3XYpDfBhF0P1Ay9Q8P3ODF
z23wMAejc8l8M4Puk+B7fLP1KVM2Wwsn8B9ZKl6TKN5OOn9EB1mpENgajrpxauc20sWZO+4tykB9
8vno5gFXe2p1JhTnOxVOW4IEVSN0yocWEb0ZIaThQ6Bk+bNNeGCgIFFqcia/8WMsoY5oPvL7j/O5
LdboQdYdwb+B8hTTN1a3CMvgmE9gSQfmRgdpSgegwMr1QFWm0dH6QIMiaDutb7YpDc+W8dZg271P
grDGLtk0RnyH8WpujrLwLkoWKSp3kxDhAhAnJfpAHWCyixa2W/LtJ2+slletyofTzdn1NbF3Vj9+
coOQe7Ie3aIFF/grCGLCk6hq1150iAfsQjt6rRmLzkpg37IC/H7j2WAgm11QczUt0iQy8HRRxQp4
Ioga3J5PI8trkFmv6cHUkd1RvXMu865YSe1MPVGODNzCFAAIpmJ2/u3hR7MXzLZAtoiydM126Gl6
xJiVqMukU5OID29dZJRW6gDVB2yGHkIaeJ/8+GBVfEWObmKhPMiufXvHHDnb5hlsVd+1kGlz+KKo
C8hNWJZzn2RTc+cmXb4rbVddJghBQiMubb6OkHv0jdj4EcjmzquY/9b5xbikQYWXNncyt8A8Evbq
YmPKeVBheid6Ijhld4cYkTcPioBruw9TtWZQ6FsUulLB05UKdKjHZomgVXiyHWkBV6O39uDa4KC/
QukBCBnf/bBrAnOJqBvgzRHyWXwMNqtEbqGPBnljpHMuwAyPlyKTzYl5UKgXrPAgvgMKFDNp1b4K
zSu1PG2iM/CW5He9p8sT9FCahDpKI842Zg34nR+15fssYZ53K9YjkppYQZSsSwcbzTFjICS8XQq5
JXwaIGjuaLZRpXdRmoqzAKnCOghksqZfVKV/VmZSPkLJjR2p1UZhdyqbHrx/6KND2Jhy7QFxsU6r
8N2GytVrVBnB/FtEVW15qif7Qv70UwR5vFjHXDbr20QyEvc2ZItPNA+Cw6DfUH6KIBMoVWrNf2Vl
yT9Cpv69O0C8W0RgrSe78Fx/abUWO7RxOT6zlG87FVhfc2lBybps1ZbcMqTQcwsb+3Ya2P4/TTsx
o154EjRcNG0RyXJvEyywNXr7DlWD0bpwp25DLGTUTBFb/9TkukmUZWbbROtbbyQRlDDLf2K8Fp4H
aArtRYa/kpoOR7S88gIUIuje1NUckbwGLlE3zRTYQ6Fp+qmJlEFyyuoum5uxkuYpro0f80zIeJzT
uPxGrVi47nnozBd/mqbnrhTdxYCOGPVxy+b3bR6eqW8EcvG+VTY4A3BFMGo0Vyyw7iIQrDwnxmQA
U6Q21FcMzHrwQBhI43q3bx9Vlyypr57i5Mkr/qlx521lCqx7H5XDoyzKDLRc+XDwNLkTYMP2Xcqc
Glo64IuaXVBN09iue6VWWuYMGMDE2lBzsIDhLrPwTC0aVGKBvkCAYDhQk6b0g/7qZ+mT0rQn+dBm
D4aO2pY1d7ZYYAyQu+H1bkTt/plckJThZ2hQ7G4DukKYWxQCAEGhJ6FDXyRiniQummFnA7q8AMNE
iFR27S3SJgSauXYcY8EMl0NkS4Qrp5+i+zqvontUS+Z3CeSNFib5NAxldmXdn6mXDuSs9mUYe/ez
U9bi4dLiHpjnzUIwJZluFt/dBt2uVerLWCkobMOsdFcouAKGJIxNdnDx5XysBQqZAK1N7U9v/zFR
+br3EQSvO3Ob9vlw56Fa6DHm7t88nYq/SjNE5sCvngvQpf3JIWv951BV9eyAF+9wVytsuvQMOTZL
Dz54ZBaJB0370orrk58b9isTmykqkte6GZvzmMTAaWtzX0q+zQAc3yAZZb/eBr03sVpPEcmapuow
vxlHFuI3kvAK5X2QR/p06CMA3vigoPKLjla/W+kMMu/+GRuexB7DFVlCxrDOyapqG+Ul1PBcJ4Ss
ay7WrmDpsyiwFEy6uPu7QqzKYI7zj0Aaq/ZV+tXtENTIgc/GTrvH9hDL771Vtyi208MjiN3Mw6fA
bJ+R8hjWaY7VfquxEJ7GR4jWwevS78/U8k2wKUxdJpaWsoDv0L19IN974xjl8o1bATGlh36MD4Ox
3JghGEwTUFgjFoBC+EHXqOQ2aFXwA3lE3j4AVxT2AoPPzLdePlF/BG63FbPD6UADcz2wo+KWaXxq
8kTtfV1W0XRBeXb1GTVjL8LvNBqO1gStbbBwgJ+xqeSR3MhjMuJq2/Ugi90BfNQvA7dokPFUxlwb
EOVptUgsU95bQ1CfgX0xgGZF6tSTdYX7s9bipD9H2HEWXkEICA7z3PnLF4E40Mupb5PwDBm0bcfx
pl+2LB42YNJrV7elnh7gybw7kEmCpm9jBjZA0giPitQb36K83oF4x/hhudYRwqXTVwFmgaWPev8L
eLOMO7c3hzuUlwK1qQf5LuoWU7PZTSOvLlPklItMlfyU66rULAE8WkISaG592F3hlmJVyGJf2uBS
vJHMABYKXR+j98GuapZ76shxe62r3EGOn0VQcu1NdWrAkPba/1NLq3+N2RiDIxesaGET2q8C/F+b
1JLjhpzA2vo+hnmN82r95cT5nWzK5No3Nn9khQ1gfG6CvqpNk8dcVO0RT5yv1DlxXp9AUX0qRy8/
2irLV1DGhcCiboY93oALOqVDZKR4hOkeNWbo8SHcqYV6vDUZB/c7IHH51VF+c86BH110Q2h+4e1o
rKqGlTtqZshYQB1TPmeW3oIBZ7vgYIb5EqXNCGyFGex8HqQHVJ16SyyHFn0mxMtUxPxkGioEgS5g
ABCS7VZGFcT7Sje1m9BuZtzwE+KV0ESLWyTDgMJagcqG76n54Wbp2QAWAzcagQqm9jsqO8CwVVff
Qg8xdR0xT81WAmnVB+cxLKsjKuK81YcHUhIoAUilXHraI+pAKU8e0CSqvsXN+xzkYUBxDlxE4EjG
A8l86JBMW08NakDGqrEeUEpvPeQi3LSIUl7Io0hSG4iDcFwgOgWeXT/1pgWeNmpHzo6NmmyhWmCu
MJRGtHpOhCPbtVPJqVjWnrEZB/crg6bWLgMd06LTzDDuFNUHakKkxn52e/HejEeVbBKUKq/GRnh3
dQnBMNqre/ir70QlkxVt5KmXmrRbvzk7nYwOCOqkC8pqdU4HquC0HDZJGxgAKRf9Xjh2cDCB2pqz
Y1kESq4RGVYaQHZKnbVqTLYKGKB5ptuA3+dEpAiqhKuMY9nDcgDdeDFk92GGN9o4+dcmKmEChuAw
suDtZhpSD5IITiGXcZf36dLnhVilRpdt5nYdT5qzPLF3c9uK8PJtqvJMU1SFl92rscf+UA8G3m6e
P0eJLUjqxn2eHIpYZkesdt4PU5AC7PN7m1f1cCjaA9lpRBeFNmhUTaKasc++BptPQwTBYB+1lHZk
sAXZXN2Bf3+1LAGKWt9oQOgMYXSkUYG040nxOLnKfRoFYDIqufTCcJ/IYhvTDvQR/b3QpsE2m0Va
9/6BPEpkJFatgBJaa7QeVlQolRQNOKRoKIeU7B7FWOGCmiiJtc7/y5V8u+nvE0BcWmThwz53USk9
NcWh04dktNHuFS+AGZqKA51Rd+X0I8iJ7RG8jR9jYnKnfvKspxp8Pr+fUr/RDs0aUlrJ1snjbEW6
4btCV4fVuE9WrDXlqQcA/+TmebbKTWYfRq/6IaKsP1qyfz/EqdMfyeYF4NdznfxAnZP26MHWgDja
hwv1jKigA6UzeNUK43pLU02Dzw+mar6Kj8pyB2kGMlGaig5GB4pK7UUtcqWBE+/mgXNG6+dct+l/
nYvsH1e8zcV+XpFmZmVpH1CLjccnHkZNhspbQvAGH01sd9hz2uGxcuvFcuJzk3qREOc5a0+Oa8jT
yES0w6tt37EUiJ3/Ye3LeuTmkS3/SqOfRxhtJKXB3HlI5b5VZa0uvwhVLls7ta+/fg5D9TnL/tzd
uMAFDEEMBqmsdEoiI+KcQ7b51EGByi42jD3Z6CB5ATyzOgBmAJLS57DBDgK8XbUYHzWU3zux9lw0
Zf4mLefZwQ/hDVTQ8wnqSeeTX7p0fxBPkMrYq26pRv6HKf7HfSABBpQX+LtXrGXsWA7cXhDRQxam
4bqCTu3MDmEJKLsUhc7ODf7kJ9N5iCbTev7TIN8xq5kd4u+DhriwngPLjo69BPiyzbThlg5NJFJo
ZXpXy4RA3C2P1II8CZXoq67YLGVhbIwIe1TeG+OnoWnraX6Z+/OUnQGuDn1QQQl1BRXTuy390Ngk
PohgyWYjQ7moGiFBDSqLVQdM/c4Xdfo0atNGliaKWpVdtxL3au+D/MMuwNi2K1Ff98Ry7CF/2q/+
v9rzEvg1yl7NiS+VvQLlJTSZxzlZVoK29ti61cM1f5Z2ZrnpmDN41/xZjxQmorCRs74mxVo7eEkD
eziQabaHXu4DUUY5t0nzk2NoFQ/XS7d44GzKMhy96zSV332emjpGI52npol0UDnfttz0JgMIwZpP
CAymKEk5pwXnnlbVGXAAg3+ee/CEGnfAtTxmykZ+lelDQREVJBuaYR5LE/ycpQe7DwBNatKfByxP
55mupuucZZRs8L4RB+pEHdhdzNL22AHGvxwygRW3WsjMKw+8+IrRRmpWmRzwTG/zdARVl2rScoXJ
ALm23k8OZOMOCA5QFH5DnbObmpcjFb6+2qT54zqtNjqfp6VBroZgVtzXCfZRWAbRtB0YramTDs3P
af0aW4WxwKpqaDS2Kxqs7Gg94wSog6AmrWeoyZ2uBxAJqYlrk3qBZcP9khydALueDgjijT9Mr26D
LVEg9O4IQnGs8agtlJHO6BD5EhKxSbWhoT5Y1vHaUEOofZ3Bz0Hwb3XV3W/2eeZPFxlTN1oIR/Zr
hDi63SCCe9Pu9K8CQqyuz6JvWRt3XjXEzhmCv80RNB6AE465+2qUJ3JgUCX2cgFO+XIoipOEjsiS
OvjGgsbUG5SdyyUv+wiKvkF2DifUHiC1FX3j5kNXGNOrBVD6Ejq2Ui2b/Q1SxIg91BDuxDt3/Jrp
dr2IEiu4lZLbZ+rAFgDYCtWhAWI3dxQa+Jd9EziKodwLIwS1IlMlUEPd35Gtbxiq7MZuvCsRGVxb
gdbf+Glo3hiVfqnVojZGKolafaOFaw2M+VAEhshjIIS5R1RlR6CWK9CFmlB3ZnuQn8+d5E92OoxI
Le1ZxLe/29W0YIfW9rnRbD/5KztdIJm08ABAztz523Cgd5E/1vv5413xNuSGkkh5mIp0c53WRE39
KXZ6r9Tq4cQ5EjoDavJvOh+vawDNors6cVH2m0OxYahc6Rm2UTyLugKMr6/Sr46DKoC+l9/cBORJ
krc/WlsukyQT0A+9QzIoxi4lrb3CtfwfSJ2hjDtN3oboHRi98tFu23EV4tF4LHWZHwxkV9eTY2NR
CfKBRZA5zTfLDDxtSrMf4OB+atloP7vagOA+Iu9nrun6LrcB3RfYk11i6XRe3+jG19Hudj030h+6
mPbt6JZfUbQJgS6wH4q2XoR9N93rpow3vl0m+1LUyY3thMHScLv+KyrpN2ORpN/1MfzSpvH41PXD
iN2nIY+u0dpH3Nn5SnQifxYtwoHK1WqmXSSc8FBWEfOKIG5Bgc3qQ+QY031TG/fg6WBfodEMNSff
bo7QDyvuQNP2Rnb8MYjKdGV/kqCtu1R1iELqyFlqLsB1IMAMzlomo1NphNjsW1b3VrEVjyP5DcU1
kMlSDmbNxw0wlOEqNhN5C/CLvM19ALwQcCgQr2fZrQHtNWdRZPjEU3pDJmC4NGSme9cKF4OWbwOt
ide9KvrAf7V2MZ00WiBs3O8t9d6bO3ygBSY/v6VWyP38lJnh6ToozfHWH8MIJJ4/J5JIGC9xM8Vr
jUpEsKD+mJh8RGjUi8ypvhHZ26T4OIukHQ9NtpBMUb7NxG/zkXzo8KldDMF0qFHr2hrOHhI2C8bB
4pGn1nmuWZggjYHgQLymGodAmvUJAI0n6iQTD42TaXUf/jUq3JEmC9hBqxzmER2FnVdf8sg27kwE
zY5/sHel/GyPzeYLS+sP/xIFQB6xV+B388X1Y/NuCICmmiNZ0u/qD35XJEGOgoMblGoSCKqWgX+h
qRpwT/j2Lb6Y/LGDJNO2AYR73YyW8WXCgzdoRfiGVxjoU+pEO44tm26gUu2AKAOAZDUSOd38cVAj
6xyBoYAX80hyYD5AYDTSQkXFTRtDdFz8NZKuqQuUKNJIFjr6lxrFR+SAlR6wF8EqCyr7DhXi8Rr/
Ge6xTyLwDUO8emvVVoG8QGhBLbzVoUdtgV7VMpNvkC5aj4WYAmASwxU4uoxvsQ1kISpm4yc26f3S
NXvzJu8DbdNNXbPnZTMekWeH+LjIy7sSj3nA8zr5gmXEg5+guHcR3k1tBcawQhRKVcR+qTVden/6
bFNr/e2zBYX+6bNFmgaRXYX9IuhWONSZV1ths5/BWaqJqvlmT7Cv2tTugCOpd0WfJP0CkVVQyFG4
zqlEubIiMAbMRo607coZQm2BNLbErrUR6wFiZl44+PjWyVjnEd7RATtOSsVrUAfZ6mJdBxA7F8Ww
sQYh9xpKQk49b4cTndGhjXMwlPmcL68dZem/RbXuL7JKDGsrDqydI4rwzhkVpG0E1S8qT46AeBbP
5DHalon8pvUI9E/vQY892A94lFjXtP6nGP98Sk4TnCgFIOKIrfshxLYfbHQjgrtMOMCg+OmqVGXF
tVU3C6NBZWCHsqAHzlAibSfTF3LzddCcsqJABK7DXiOKmubcKLcuAJZPDf+T24A7fyNRiggZK9E+
Vlm2AZQbeT3ceWuThdMmU80+LbwYuiHPiSz1fWJyyI5rk/6is+H7GLvOLRLNww3YtIFYV/6W4XKv
bgUyV2rarJUb8h9j8TFtjrjxdsqAbAe1Nhh21w5qxjxkF6MdbW2pWehxvJs3vqoXiI3oUxOxzGgX
lzoy0SXQpQ4VrgYR6xaG0bGVK139yKjaFS+Jjq8Bz7j9uCLUaQ5BgzhNOpnNESAT0EtkIKo+QqDT
N9dBAVB5LoZ+Tf100ET0GvPC3AzSbIFhwSGSQXfK6zIHlD9lYJBx+LAgY5TXHz4Wb1uvqGtkf5U3
dbQiGMB/CaWFpEDyFlrr7antfRQTQl/Ka3JINPYJqvmRuscpVl7NGoxvzcJBaHJYkLFSPXTmoFJm
l5fi5movDBPUH3Nvay2NAoWGA1YGDK/xQ003Gm6h8NQkNu45Og2d+8JKYyicIW5OB+So0h4h3b/a
DfiFJHj9yfJpJLWnJDKgWe7RXNcxEBJCKF4dzExYK3tIeXoGPViz1sEFfi4M3zrp7aOhyr3oQGY6
m8Le8ng8ylWElYrAHsR3jlOQeeSSkG10ZQX9ntBeXWeoIv0Ru5MQNH1OKxcaVMn2rjrQWZCwRoJJ
gcOI/Zy7ImszVTbKd5UXEzaUzutxSz5ksln+12ia8tomH2rmecZs79rDDZEvDQ5ByapHwqiX0cch
RjSyAl4e7XRwShAOBd9nW0o95M4qka+7TPtBEchPQcokiqDyE4I8vUE1+xF7x8/RzN+CmzTYYcGj
FmlPqIK2TqYGfsDeCkcoxY/xqRxTCe6lVrsAhGZ6ZROaiPGkwQKMkfJ9CJIVihQlaj8iCNcwP/ze
xuVbHvDmSzUib6/xUL/DgscB92St4/8xT3Z4aXVgwamA5hfJiuPlivuBSXwXcT8e51PNarW9UWFN
JZMSSCLVQwfeozJrBC3egN1gE5kA7YEO4wWFlxeIdVb3zlS4R4AFK4/sWgvyxbwKy5vEt6Zblw1Y
v6gBIbgCkDHK2cEGvvjBySGn2+vyMcinajGAke9Ih7HXsqOuDlcbNdu+rT2Wmut8QkF4L+tTzYP8
0UUV7F3t+J5uViHqWpYVl+kjG5r8EZFXlDcW7R05Bnl6RpWUc0OtKq7eB1mO8yTQqwOtahriPlRz
5mpDiwdRv6NmOrFpiVoge0PNximQHkSAe03NMfJr7MYqZ2mpi4IrNNohu2F51ItMvLYvc9BbUK/D
u+jUNFihUq8+mNUNQgYX6sTSNVoUbNS3maZZE9iWkwqAjGrfYHGAUFKW+Cf8tvwTnWl98QV82f3W
NHI2LczS7xCAH8EEb2TYGGZQZlZndAigCrD3IxyuzT/5XYfRCHKhYdfmf3+q6yV/m+q3T3C9xm9+
1CHqvt11xr0fQmRZg0pIvqDT6wHEH2yZW8WwgFBCerh2iAiU9GWe/TWE2tduR814bdLZ7xdIG2Qk
DQGWw38/TVj+/GB0Ffoks/F6VTLyqrTzBbeNy9RG2LupD3EdQs3ZhU5pSFHEz1DeLHeaFeW3DaQh
GVJBR6kYO+lQjAxVIJpfeKNpfdh6OouTtQZRo9Oo7gDURrf1umoTYCV+jqUReYxquUGYp6t90oHd
nlI8ieiq144R9Do975OzdEKszNuw46ukiFxvvuLPiRGlAnAbHN49XTttJXbJpREv56locNi+pKIP
b+ap0tYoVmGklbOLq7lnCyREGzBMtHve6u1+PhNp93H2Bxu5DI4tUtzYGEcH+fPsauNqmuus1HG1
lWAJ9WIbdzzo3dy7ohPgpgrBpE5NnyXuXWtCQrtPzJtQeZSQV9uGDes86ixtx73LEW/Jyl4/zYP6
FkqBAPEg8oUSUdnW8saxrDNoUsr3YmJnjevFu92KcyhwImFx/Lg+iigFN5Or+ztRDY9UkE5l6IGq
RUckYLZfTeRB9qycboAyX+gjNgQpi29BoGdf4igWZzyQVtSigzaBzTm1mvduDBJk+hpU5BVuWXsO
98FiILLgUKW22s+X/KX5eZbExoeNzrrU5i9hOKYLPc/Ey9wbbHTDvU/aNrkwxpILeK/5sW6mA5kg
DpFcGhTi3/h4lkE1bwg8cuu6SwgyplvyokNT1dvEyvsTtYYoTi6VzJ9zIcGkoWYm01CDs4JrZrC7
2rrcqjwn1pMNuVBH2mYAXeQA8ZCN5gxLyIkGjZ0sr1cNRGttkgEM1Nf5Ais1d8IYUK9lOPjAcT45
B5s3FxpGfxLqIkoolRafZjdK0PDG80e4/gkJdpQ92L/OV5P0q9vBFeHx+sla4UcLAzSJwKTiCyPf
mlf+QtO4+PRXlaaPMlITdFXkQgd3AgdIbdTG/FfRpKJzIbqXZa13vazeSGerlahbv/6lXdVpe93p
v1y/OARIwfvfprvrpxskc2/y4IXmmv8P3aFQUdfxZm5Ohb0Hw0avwDT9TpgQSdDybHiN6+bBTLPk
IYZk417oOip0lR16dpaWN+cJ63AUfzr1ugGV0c7JCvuxBdEdOencNLyG69Upspi21FieLVoI8N13
g/HUN6M89arFC3dao1YEzMmla9xXfKhuHZBeNU5i3JOpM0DtFWRBdCDb0AXFNoty3ZsHMDO4H4y1
37YGmDhRood1dRfvaHJw4iZ7REWMBTVpgIsfi8aN4UKmbkIoMR26akOTA22SHWNLfqdO+rhaZByQ
wg1u5qs3Vo9qs4ivaDJHJP1Zt4sz+dPBjePXPBHGkVoDlocbX5gd6ETwB03aEFxQqbKkTjLlkMhc
2JU/7KmZTIW1FRGCdeRCH6EHMk6f7smgCWi8uOWkb+kDgNZD3wftgK0k9lR99KxHVneZbNHeFlP/
7veu+wXS7uMKioDjNhjQDFttCdIt1GjGrnssqgwKfEBQfwFPoQ1K3Kw5FF2E0jXzMps7KPC1ZQm+
EMRovI8dNyjUtnOd3rU2P0Hq49DJYvGpUM+Ka4iJG9adho9dBP4z5a8DXb61dZs/FEiybdsaEj+I
0roPyoFS21gDvtn1Vw1BzreYoQAy6e0fiZXeNOlovrRxM0IP1JQXbkXdxinNYe+XPEGcItHBGmgP
D8kIZVwJgc5vajg0Su0fEYaLDMFg/ET9tW+l+GmkOiAJCkceORqYLYwE4LM0HJ6gUQEuZ9ivbr1C
n6euQBoRAbXZjQN7T25AR3zMNiq362xR/M0nogNIHo+g+Qa8Q1tk43smQlSXuuYzZIdLFCUa2bYe
muSp7OyjKIzwDXie1CtQHn1uhamfcmNEas0ao7efI/sUYhQ0MucByrYtS19qcYwEUSDTJzqTAU/m
s/4Ptj/5Bbqh47lZpJ/ybBq3xgOYwbafsnpzjo2N9xqb+I7Sa3OvQJZsxbQSMJOfOTpyplnSst6S
fYjThZyQ2D0XXVFsOOgHns2smPmseOoYq8Ryqh2qkCDOm+YznxXW0rDHDQi0TVd7Uv4O4mRAqaFM
gY05eJTNojdXqnbeC7kLHuwyTP5Fu/fiduFHrX9wE8iOoFQmyc/ZxJBwMfoldSBPmJ8jaAhay3ga
lqih8g9XN39k4XoMUuENNtCcPQo1Dm3WdQ9hb8oVWMqG9dycQMRm8wofyRTdQ9sbEwhc0yN10qEX
IAwDqOtCLZptSIyP2Wyj/5gtsLRg3bWyQcTLMZMFcWZBfujYO0Z1platp/U2drPKoyYdEOQFMWdQ
n+3SRcGm8qhBIObZSkqEbH+YY/ZQA36d409XsUpovxYduCfD0S7utcQ4EDeDD3XSbQKs1WpQNwU0
+iIVi+5vSoh239v9dNAh/rrCw1EcwjoIvcaZ7GOd5NaTDrr0mbaulfkeLJTFMkDV3Bdy89PSPhp6
sHHMvAOonr/RHVPXEK4oEbO4NLreHJqgc5Z6kERvbXbKS8v92iWgXZ2aKdrrWSrv1UDqr5IcGjom
yoWsKOG7JMU8vDb5e4CATxg2/Ruypb3X2W54mziGATHXCSyjVj5BRDn58GVQZGkhxyiXBpKnHRh6
wf1h68uBzixsVXvZOggX4GzuVWdW+MqaASruDmBC6gBSzDbY1Cjo3bDGRlK2xZOowTIC/P5i2rh4
zlxKgdS64kub/zPCZlzWHEFX+r9Mwy6+QFlOaXDdMldnX1Nw7UJMsf9qToPutUncQ0sv6LcN77St
jkznTQ9IuIe83PRSDsOROLRdCfbOKO+/6mUKOUjgL7Q+zh4koPeAbuMsqArIhuKR/KDF7Yft2ktn
UtfrVS8rMAPZeFACopHt6SP7PE2PvKxe50+s/hRegOyLPLKw3UKxIH50s+KY55r7EIPwaY8niroL
+/Grsqc63hZmGNp7LkCV8qt9QiJjkRt1ucXjbzhhwT+cJsZ76EPb+SYxi2hR6gNECKhHhNG0aEoW
bvJ+hK6ZBh0Ex1VBLdW82kSSjlvUtlWXTh1qEOsjewEbNanjastrUa9L3+w8qnKjejfsgS/C5v6O
6tuudk3E00ZH7fAiJZrWq7KVa1UX5NbqlWzx9Ag0w7yRCdNWkToL+PhxRrY/9aKwFPQ5qJXcxPj1
7B2kDtb1JIrHqpLvFqKM71FZrxGI678amZ8sUT81nlvHQWTPyOu1TAX3TDlpC9/JjKNDjAgUKKY2
Q0QO65xgTyY6CBVFpjOkKaDlWkwQokXx6joWLdDKCnBHRVxkAwEA9G8sfkIgJz+76vErW/PFnBp9
G9sMj+RCG5KdrWt4S5QJNNC7OrAhpmPE7z7uCsfk7LVww3hpMJad3UR3DuGU16uhlS2w3sCLQ83z
3a6zH2PeNQ9OGDUb38+zXZAxKKWpychjsqC4HtXsFaH9eOmLSS6F7oxbUAhSjTodXCnLlS+YuaJm
D/DeHf9wsC224VmGcvGxuZ+kD2h/EmU75DQAMITCwwXKIB+2Upw0P97JkK/+pFnhW3jVqs5JpeKF
DPUlShZ77R7RNXwLfRQUS8L+J0hdbZHrNfEKg8oTiBSrS4hgzGyjJnWgur3ZWp4mQIDQ2Z35CBh4
t7fNQnFTOwgfVpCGuDY5CBTxvVqn2ApQIe1w10sUwzikWp94XQX3gjXpsRsT3yNGb/6Xvc2t9Jhb
Sp4JEfgVuHxTiBIWC9y2xhv4NlrU/JvprWj5CK4X/EekLOrudacC4ZB61I7hh28XgtHYMtvwLjRA
Xt36SGRhbzh9tXUo8wzt+Ay5mA87FWKAI3O2k/8kY38VaBMwBk2TbO0+CtdIciCv50x4LiJXDnYb
gEKSNN0aSdZ8IY+wiexNDHG+BRZbmTdTzzeaPmz+2CbieeTLgJJhjrs1OajhQl5D/Yy+0rb63KRe
RPz7HX3/ZdT/rfe3sVfnTk1VOlq7mYJp349IukIKvTwMiACsZWVY9xIlYZA5ltN77t8UQ+9/t6by
h8Uc57FNDewsg8E/ogq8mse0WaGt5AikEt1v+mhXm1gLc8Se1BqoVQueXh1Sd7I8XX+9YqavuOoC
ZBK7rIS4jw3kdc+zGgLFY/uBxL76QZMBa/Mue7T1WsfvtK/ATZNZ65ShuDhKyuIEELxcoeypfKqE
8Y2gjRr/hsdW8n4do0dTuNR89tJy/GcSag0VxuX62nTroVxDHjlcpyIIjmwE9IoNz1T9nucdpOlC
fzw7ttMfzRYbmaj0jdc6mR2s4V4fjAWyBSUqRHBL5FhhIixsF0eSoclUk6km9VodsJ3Ui72i+Ui9
fxqb8BCZi0yCQFWTZywTsK6EAK1ZDs6hbHUsNZW9rzgIA8bmpWyd3PrRJsK5gx7tEgy3QXYJAwVg
aKMjmLqZ/U0CQ7wErYZ9oxVQ/Rs1kTwGaV6toCQ1nQD5Sve8SPhmKnLr1ooL5nWMhy+dKe+yNLd/
ANiP+ka3fQ/Lv4aLsEX5RpeYIPLHuwL8CC5CMW52ZE3no3pgeKLbn+ymLflGFNWsPuSOZnYLbPdB
SggjXQWJsiJsNqwNQYY7QZDo2mEUNgQ/tFsw2ICJqkDVPoIri5JF/YGazZh/NAl6iLfD597x1yb1
xjrgYf9ybD6hRqeU2RLUtkdWC7lz1QIL1YhQZHPKLDxRmw7Kxc8nuYsTER0NLD6JzyBu++8+y8Nb
3g/2nT4lZyJDsGRvbVA2Gq/Ja8ym70DpBbdY285eZDZHC15DCi+1cv05F/grZi9ZF3zdOrW1QoQS
BcJDpT9HFrjhcF/7FxnW4OPGw/8EjAxyUH4XIujSW6cJpeIQR6ytuyavGy835PAldq3XzhXJd7Ns
MFzloVhaYqukJ+/chdDqEDAdgmwB7umgBjdKPyJN0hnRyTe011Tz7XlB2SVGdszj8JWWabRBcIBy
XThWl+xpseba+A0CDF+siM2LeL3awU9PWoVXhWL+InsztIB2KLvdO97VleyQ6UzxYnDLBQh7pw1A
M9mzgLy4NJzwLfMBgxbgYjvHadifHQCoUWrQhG8xpAGYDu4NU0T+5teRiRFNtzKzniVWNidQMMkT
Vr3yhB1IvGWD9uRYUXSw4mgdmFl5n6Zxd8sTgYKWHsqgA2IuXuXr+pZ6tY41xyBwvs69+sjfa4A/
DlgcYdfCbQ2Sl4iQkS8dQFy3Zr3UbqgVlS5f/vMf//v//d9vw/8Jvue3KCMNcvkP2Wa3eSSb+r/+
yfV//qOYzbv3//qn7TqWw5gNDgvmgn2Ecwf9317vkASHt/G/wgZ8Y1AjMu/tOq/vG3MJAYLsPZZ+
AGxaUCJ069pby1WsCkDS3zXJCBhu24p3pM6RPpffOm0572ODPkwOQKxsElph9Yx1W5SasfTMpzDb
OMQrB7lUexGOZbSZVQaTqPmlDRzxOUQhzHWZEScsXiIbk0EgBMxEdAgS/7ONnMssXer4je8hT4zq
WXVgMhtOljoMcVOtczz0wMj0V29atV9App9tWadjxc4yXqEeyelmFxpLzjQB1BT0xb//6m3z7189
5zbHL4sx5KC5/etXD3q8XOtrwe+bPhq3SAIHqJoyplVma+VLlSBpopYT/QQcdOnY1S15cGCeANXW
USb2Z69K+to+C51P8/S6otmwhhZixdqesTp8SaPKXMZW0p8EJDEPZQGejBG5qacJpM/4evm7cgX/
NGq8lavuQ2kkSMcj3WZGNd60YWztbdvEMxeQBvEffpeu9fuXY+uI+uLbsVEawhlnv345vZOUDkrn
5f28SOcFAy4/t5+QocgvUJTtLoDqP9LjMKqltqZHHjWVF8q15GUsoFVshu4rYsDtirNMgjUND6ZQ
1hBrYKz5YrbVSag1Il6KdzLW82emFZAMKnq4jrl9qMVtqOXVLQrt10jYs/tcsemX4LYF3UHiH8gG
yrBk0xTgf6ReGlBFw5opXn5EzaBaW0U2cHtW5iE4Fe8mIcHa70tAHgcfnBlWn1Re7QNFGDb30K5n
97/52sZtzc2dA+WO35b2pDBntszdq06Sn5u6AOikHkEPLH/1o2FH36vezR4adUCksKhYDAIwNLKI
d4sO0MN95hbywWyNaq0ZU76iXhrd9+k8Ogd5780cb7QLU1+ZdpN8IpfvGqGeykazpo7S1MP/8Iuw
3V9+EUzXHQP/GBSzBWDIwlK306cnFZ4s5ggqmeCe4RUF+Th9OPcG6JUJZxiVT4Zbm6+0CLO1bjgG
zB/OWuhiiaZVkIKMkxOpys4qsSQeO8vD0mnlFkWxaJTaW4QiQGjvlDHEZZLyQIOog5r/0jZPFuiJ
v6lrB1U2o+WkW9FPxkG3HeNAZ/aQWOVCRiOqrZAo0re2E++u3X/zmQ121W7+w7Pn18e++jJBAMVt
nTuuCSI6l//6ZSZhpRtppvt3YqhHpGIzd2EAv3BrRpqLou/MWHWpK19yna1orUseVRUCpdfbPRhu
QTyLNGLhAHvcFdsaeQb1nK3U0/XTASCjU9dCyw0OZIbGB4JORohwWjBJr0oM0LuaenYx3CRaULCF
OvRM++hAdiZClAC07prdSi8uCnDZ+G564ahz+fffiiv+9hOzbKEzYZig3NVt67dvBSsqO5BNyu90
yOWeLCWYAWqTBCVsSuWWOFEDHsfLobhEfEqXn6iXcwgaEF0y2cCfB2CsAyp5olb2xYg6uIE3y7qK
NXBxZ7VHpYA5Az0HpJCDA1MVg3GwEW0hnq9eNUd1mtAh3dir0FDhxyDFiLRgS81W2XoHCKVwtP5m
I79ChZpmZ+VHtrF2sNS2tZdK0XsvRDDZ93gMQ1fEDGIwdfFyRz1RCY0tv4IMF/V+8nbtuoZAru0e
w9ZUP4HxK35OxTo262krGQpVlF3PB45nBIKKYE3Bjh+E/Q6K8Zmz6Gp3uDcVgKQAEBmpW+yUVEv1
9SMUlNIGYTlIhIWBBL1zb/g7iHsX57aJQDM/Nf7BycSXVLbNHZlyvLqWKXIYa2pSh5ECQqUbr//+
N2Kyv906LvQ2XAPiAi6zsQtX/Z+eQ6Or43U3WuVdGBoq6iyf47qK3mSPokN/4PotMj8RyvNQAAx+
vfCtACMG8vv+S4G00hq6qWDJEDx6+HWkW3U6NjDj0c20CBhXcLHwPq4QkwJdLTWdaFqFRTvdd6EA
q0gg15FSxCtyLT+BJhalpqqJHUazdYRiuVHNrAL5aOmwYUtNAI0+pqQmpJBXEUrNVo6FXzkhgiLf
rFfRxJtP0GugxbEyqqoZOIRA1bRLbUDdZug1y0AkASUwY4ZeQ20uv/Et9gl6XQRDvWr7rJ0vQdcZ
AcxB3beZiBfTFO2Fm25wk3TAvw4A8bxYrQmlcF3PjqhQEA9GUO78sDBewCrSrPFM9TfkFsfgPy+Q
6+obB/VOHXYQZOd283qd1gomRIDVcJq2aPMAofjiWLf2hLpRSDeOZRc+gHPdRn0OonWVqHdjjYwA
YAXCA/tF9I7lk1xkU+k/Jt1kLn1tSG8kakO3bd6ZO5qJNcgAXmfq9Sy4c4sB4GToZHX+4JkQjUNw
GthkRx3IzqpmXNXMaj2DTx826iC/AaMsXbfmOZxoAxGr+sYJEEGRdpt9BQH8npQhm7g5sGFyX1DE
yL1YjCHwE5BPFU1lbIcIAXvDtCx8Aif76kT1vvblI8AMyY2Ox+FlxMYImhcQuGZ594A8VwA5uyB/
yLOphkxA0W2oycu03dUdCsepCRFm67au9XXcWvkFEXZjmeupuDPLPL3RS7ExxkHckWmI/Gbpm/60
tpTNtMsayh2zu9+n8mwWckfBWogGgd0w5TsKGIWUIVO2ZhCoje50AMKxWHJA3faiSeMSVQxBvbze
WX5V/ujM5NWKJweY19r3sE23b0vDqjd2WmuoB5pA1wAU57qI2vzuT/OkyW7IinKDgEW3KjtI4smo
uCsUGgVlkFBJVkAUqeUQbaxTiVsKNjowCAeQL5/wlHKiEjn5Yfzi5PlyGvPxMU4A0HBKbiDXgh07
Vrc2ABo5XqSK3JClxRLAomHfV02FDFzf9cmpjvPSqw3dvYCfNNxYThFBcSYfj4mJ6DxKEsU9N5Eo
4HnovAFTtUqzwP4RtO6ha5CRoeEoB3AvdhBGGxQ0Tet//yS0fn9bYtVg65aOFwM3DAPPlF8fhAhD
lY05aB0E4w2EWHsf6SWCDIBu6tYNW2MLqjBERMjWQTsqbLqHqeElBG/Aks9FYVziTmI90JfZtxy/
ShSX2c9XD9TwB0hU+9FWKIoV4llpQbKK/U/nrohUpVUCtnQGCUcI43pBXWfzOsJC9bH3/yk7jyW3
kS0NPxEiEh7YkqAtkuWNtEFI3RK893j6+ZCsburqdvTMaIFAWkAsEpk45zedMSWXLmy1B9kgyIA8
/PvHoP6+L10+BlOwb1j+WZZ8w/5lPbDHEZy3I7rLJ6bddhcmKT95gfMxIl6EAXRtRi/z9qNPA90z
Rr36/WEgR5QpIH/56w9L9OzIlMXrf79lQ/1tn2Orjuo4/OUcHh7Gf715wjRVMRqM4st1Qz/7do0S
ehB9JSacLkF51HaSXeX6YvdXtVzjaxUo1X9XB+g2XquF3kVfsdq49W7i1vbMqMrRaNrIMGdmu9Gr
ZqLlUqSbKWwQDibl4eWJGj4pQfV5hhGC4Q0dNI88UA1vWs5u/XIs8v6X13H5/nCLhJis6bwGG7xY
6JZrCMr/+XUepnmM6tlM9pMP1ctc65iy9DNW2zYbTQJI9tMwDxjqLoSToUseAL3Vb7cevmLM5Ie0
cTUEPq6NGlSGaByxcgoRmE5Zc2CBFuGzKbLqOCytsigPAYngyRqDU2gIvKr+Hp8PZgJPWFW/i+Hu
378D2hJd+M//Lj9ex0YlxNBsG07Wf/53oVpkE5msYH/lcOnl+hqRIbbvnrUgJ3GJhkq9HJI5aNAB
p76fcjhtCFSvEgsVx6DrEeYTNmHrQNN3E1rOIe8LUHd/Kd/aJSfMqf+XbzN/JH2JBvzynzGFxv/E
dXWNCI/hOL9HsQSuvoUdhc0u7RLj2GEXvgYpBIJtMIOPKHORwAN47tg1TEljjFayHgSQvUWLkQR0
lIcfrihSzI5M66KSc3jNyIvKbnlh5ndBSNhFFgsTWeomHgSijhG75bEtj2TMvgO2in9m5YVNIytS
HuhkpHznyyI1vCYy2D0ZftpuM1FVpzbt7SNJ5GHX1sb8ADc78HiUa+/LPH3rRz/n+XMeTUHp0SKZ
WJYXNQhZQFCQ7C8A7c9OkBRHjV+3uoSHOhSogu48K681uhsX2UtWy+LUVfMe9vM3WS+rZKM8TH3l
eyrb/vX1CrKyWaZs1LFfdXke7GTdLxdz7HbXTXFz90td1ufZqRWVZw4VfpNyiLyUCflrp6V19mud
7KOYdbF4oPUELP77rrGi5p3QEe6OnVZ1CAQqiCnMMVwcVfiZTpp7sP008xSXGuH6RPWRyeuU/k6W
C6cI1m2gRuxup03qNxauanMyrRFQZkWx2uzZ7kL7PBv+vWWElJaqLvXVVdMKE68QMyN/Exh3ipH9
vPUYTPETEWybR7uRsF9kJIk4+9Da2CzLOdxlIoTTES3ozLPsYaRVsic2TgB6aZR1emJsCF2FD9cr
Ze60zaZp9q5zROx44zm+t+td1CQoxS3jtMbJN6qr2pvrDIVfPer4W94mtdU58iB6ljs5qzGX/iVK
g6NjCrNYQwfEkaL0p30qrtdpA984Yd3yLrvLeUbS+qsWIc2jLPqhYyysHXCdyy3IQxWgp5Fa2kmO
CpxA2dclfxN5V7JO16AjkOu+yP6RESHO4auhJz+bafS/6kUTnRy04XjG9FstNIwnhB6NJ31GCgs/
CXfTWmaYr0clWeHYkj3KLmAMdChsuJFGmlZstNhod26PmnCTfkuHNN2OsxEdDEUr39LZZwNip99A
QDae1RbaHa6j45PS99/Vyk++gYtiK5G36sUJ3OSe3am1kg25Nf7sK1t5jPwiOc1Nm3ryAkTG75wF
zlj00wWpPmTsR/4U8iKp/1KUro766pju0nJwd42hlB9Yb68nUftbLW2glrqkcZT2bogrcg8dwcA1
T5f4oCa2gGPNR0bkUazKMRLV2uch5qtB/ihbVSvqPYs3/50shooLngnj1etUNd/hihjNxXE78Ywh
RrT1NQJ5sljltbiH0ri/9m1H+NlYBRRbv9H/kLPZpa3sMNk117yFq8+aMhpPmX4n2641OUyIDMTb
9VYdpc2PvLNgtbLcuZ7yfoWICLShhkWTeOznPS8x0Zhk3U7eR1cI46Qb+ec9D5ZzD5w4v97z8nXY
om1QbORVUxME+2zbZNKXCywHed/Em4frff3bPctBY6P81z0HSY1gP3m3+zYft4OSmLuudg8luTk4
aF0JsEPp2VrI0yntamCr5ETKyDb3rmxxlAK2Yp5i63bt2ULqiE0nwLVtwYUscwwgqrd+5LwneoiR
tKwTyIuGJ3l6rS17TayA2vm5knhhxAKgJ89xU8HnqFF5YwuSPsO7TJ+rDEfKwX2UHQAN6BsBlWoj
i6VItCcGy45yCA5gjjeEQ76VdY1DsriL1lihToeiT9efw5i3CVtwOV2F7rbWp88iMNv7SbV2tx5Z
NXX8N7tiL+fq5tY984nk/boqyzvZTw6tgxE7NjE2B1mXj2I4TUb8Za7m7uDoVeoR2Y13RjuaR5Hk
2TkYa3bqo+fn5cFJCuytRJ6t0rCcfoTzNs3t5ueUzn/wBq29OQXJhbj2czDhCN/NjcGLpdYGj6OP
jkzea9lXTXXIFTMIwCxvOq32LTZ1hPjbOXuSVx6nwjzG8WgdkAbclY6FvJA223dtHP7QB60iTaog
bmk55jli1dgaZaDCpsMye0oqdy18MA9Ks6kMhDlSUBbfnEBckNBe0p9EbZyRDzkGKBBGWvGn0gV/
VDi7flijSNbGMPnPDfqUHjYMAtrH/HltWPzl8bfrRl3gPMKHgDYXhsMbKGEIziqIgv+4Hhbd8PmK
pty6U4mCOern2xoNEM9PsdDJe5UN99Sr3yDmrfxea764DVT7ENW4vSCW8eYa1rHKlllrV107M0ZH
+tir93mUkMuRI4lF+mE1PfuuWh5tzKQ3ckCW72Ytdr5CLUkxyBmaAzB952V2rQfZPlsxMV21Gi5h
SXgediN+58uVMjdA6MuwX/jZtYdRhMm20mr/q19vrwN1p99o3VwcVUGEC5O/j+uNgJpdKTkfXMIL
wVkjf7MulgkBLh2LqMvfZiec9hpU8G3Wdt2XpJxWsoOiw8/Duy+7Q3ypenIdzKfkpRoT8nbDruEh
AANxslDA9GSDYjZbl6fme+foxs5BqnQXJqPyXhj85ZdrInFXeXPopKRwQfzgkVxdP64CY/UVeJfg
yVJwqPEXE2E5oo5B/BBI+tLOVrAb57Le40Iyvc0FPivLB51k6CoggJmdrVlxgeDF2mpmSXolWfVa
TTh4ROAJ9kWQYBt2TXyT/TbRTiCeZZG6XIRgZIMa2M/KiDnnsprWSmw+lcvBSdnbVXqsbOTyGbk9
Dc4foTU21wW1zKJ5V6D7s5aDZK8e9O7EdvIsS9bYubhuDCzDRaHt2OaqRxhUKxtUzGtqKMpjEpR3
qt8H76Nd8OFA9rzGIutaBeYksnEjW60sSD2F1N1BBh9Bkv5MS0dcZGmZUQNF8ZovMyJPh7A68Uuz
4rp/kcXTEL9JSCEnsKfOqTN7dqd9NWr7we7utaUBrhsksl+albHc89C3DnMZ42EHLss5+ab21+kU
WrjszOOfgfp1MALEvrs+Iwjm6sk6tMN27bBG7ipdGMkaO8ad1jv6pYFv8jTXIjzrmbj/7JwrJPzG
LvOuZY14IQzNqsXpZpmsyfEhFfFjGrnpE6lxAv6h+6OzUtq0zsk2WtvwNZMXaozij65s1Q1IdLEB
76yjxGXF72mgWJtMcQuMbShWA5LsfpiUJ1kcdW0PBo1dVOGbz/lcboopT96DsCaTsZh6sZFO3nFL
cHa18D9b43RMPBSbpoNs7YX9zSjC+l4OVYLNrAsYC2lVPhB8eZXXyXKjOsqbypb5oYz/803J1ozo
o7wpBYVPNgtJtfOnWZwkyvOK91yKOQnwlc+bzFUsQHa5ygj8ggwNFJ8A+9LJlmICt4muneSc0dLJ
zLLZq9pgwyv9GlhS/AwOZH7VQbsnLexgWRJDwRYNNXZZclT9oM8iuZbScjrpQTE8yDa/de/R63Lu
ZUkLxHOFtOS1BKryvRtt9SLb8iD7roZmdFUNFzjMkxsxhvP1EqJOV/w2/JPUBkdgtV7l7gQgZLk5
vyvQLFBT50625qzzKzUzyNPIVvzf+U2lIG27QLxatpuuM3FurTo5kBorXmbLjneJIlRPFoNUtGen
9j9sYUV8i/EpDSbUxmSjaLlUoTfuMW+U4mVM+mKbx4ToZevg69mpmXiiXce26KQ46YvsmuVIlROo
Z+O+XDTshn6D40NK9p2JXBQYjqD/03poLqmOtUCaZKpHfr25mBU+v4ByOI1DMBYTjg3ba2UVujRV
jfoQZ71xIPQwYQm3zCEAgmR69lEP4WGcwagjjpg/q+6QXaoovAhFVQrAojMvbKqOndDSakZNe+dP
IM78rCqeZR1GV1/NTAOItVRF7oBp/PIiNMkJJhXWglY0PH0ZP6pAp/wQc0dZlCO0chsmvXiSNWrI
Xm8y02Qr28IpGR4Ig1y7yx7DiOF1VxJJkkWHsCfC/f3TbI9fkcppT7K6VYA18gXtj7IYNJUB0wi6
gCzKw1BrL3qbpmd5JXeGXhGxekFZ4kblQZge3hseX5T0YTBGsdFF12940lTbvC1sTw7sC1V5Gn5c
/7dN5c7eBNkcWB6zzLGu3SdpvNPCKX+W3c2cxKwmZu3z9p3A4B3IfHcT/KbW8EXh4wdrnJ1Q9rZ1
/SGxF2S24hxvVfIsGe0tSL7xLEvXKgw3SBuO4w5C7edwdP51oONTv0bp4BCWo71JDXgOEyjYhz52
suvBb5zFcME/ul2BzEzWIHc3jvlnP93thm1nY+znhmXkDUmgnslnt2eQgJmXjGn4h3+QYeZbuzD6
f22X41maM17+0mJLlsv2KlJEd10LN1+6o9+KUkTnVoQ6hPzM0hmaIp3Zfr/eWuXYBlimV7tiPDhk
sO4bXf0pU8KWEyLRVtfWTqaE2bWdJ4wInlp2obKXH9uv04BecZAN7vbqoaSpr30XtY+u4VaPqZ6+
SSRMGQfO1i5Ld9uxdJKSXU0WtEpIxsXuprOVKnV2CnltSZIoLEEB/dVFamwlY1h5SOGMm2kokmll
u/kDuofxQQKkrnUSJmWNbeNdzd3w/AYgUo4ooFvC4UNDSDmcDSC7OcQZdP/0V9mKxRgGx/g6pMkQ
bMeAOF2pDKhpqlohzmHiblSyYw/6cphQv3gIsvL7pNXJUZZkvdNpn0NlnTwISxm9iZe2e1NH6zhC
nPpuspv+xUy6ZtNWYbMdlqKhqPbBioNoLVsLI3bvq9o4ykZZVfa95+pCfZQl/HKQ552y4g4P9l9n
E+o2CmrrEafs9klJzp2WD4/qYn8+ZKTQXb8VK9km66xAwcYqGggILf1lnZuc27rTTn2cXW4DrWkU
K1n8baCem6TFGQQfbCBMMX9eSQ6Is9zfF5rjpJecfQKiCyohrMDeK0qu3eX+YP3XGTv8rWr7oL9a
okdE0ohSLCwE4AFD1ZsnWepGxbzDGOObLMkDkP9pHeN0vtOzAaHu3gmeeuKpy2A5jR+1yvLrjry+
SVDdXmZsQ9M8DYMSPlkhIKk0xwNyftPkfylG1tozQstBApWPTx7iur5LdV05y9I0wKMdB/VNlmp7
6E914cy7lMzZKQpCHCWXQ/L3mRm53a5Nqi+yR6pWnz1kcUrTtWmUMbaERosELSSgGcvalYta9mWo
UvdeLA3Z0lAYgFkRhIWmXwzuPWTjzxGwXX/OpQZdx0wP/QJR0NXZeDRQv5y15ilbYAo2j/Z9UxJG
kR1k3bCIASlgYa+DmkIxHm13m9tnyxzXVqJFgKVz4yIPgztiw4aH7rbHUIkXehpCZwE6T0uLAX9x
1AmpyX6yFXDhS48r214qa+WuhSWK5dxJYS1XRWN/JRtkeWlV/OAPMJ/w70O8hHJ30J5vZ4EyhV65
1CkBrUbi/tp66zcW5gmzm+/hMFRfCM6SDuHPfyHvqj1VZCNlfY0HPWGzptyLMaq+hLwmZWNpvfUd
Gx4kOHnlXupvw3Ncau5qoNkPrYZizYyP0zsvEgigL2f1UifPZJ1slf2Gvg5/b3Xc4XNsUfv12h1C
bafMOiS5NkQkCSX+IwCUjay61cuzwmqDc+cYzc41k/nFSP2zgknHn8sJkMlBnmAKf62xa5x8r1bk
Pn+JLu7Co1KrD6nPO0Qk/3LytHFnzHqcaSBAwt/UWg6yQZ+18Oj+NcLhf3q5UoFsjFvAeOizpxVj
uxucSn3hT6nshjTIPVlMG5DGJmGblSw2Y8JrGjuFoI60bq0r2nYY4hjsEENdEI6ril/endLq6ouc
uI4rAqtLMbSY2M2JtftEeNEJnpwHBMY2ZaiNF3chByUjFqHCDLwe1hOpbL819HcUw5A0TLJyrbqp
8a5YOdFaJa/guVX6e102XyZTTx8C4p8v/zBIUSfh5YVmnXNstRUlTtgreUEA6pJfjBfJk2H2WLGs
vaVb5jZTtHw3gfEmPs7iK4t6Y/BmtSy+stjip7qes7B6nKbUOGqpq6yRgZo+BKJJ674zsxMhl/4d
TFpu4Jkge4WloUA3c8cP10G0F8Gn7KT3iuwlB/9TL12BC5KrVkg0JOnfDeUsZyjb7vOysvjbZenV
pEOxrZRB9cgfZpfbIdbRgyvF+VaTqazjKzBZ67o2y5NswF0kv0B+704CYd+PPOO3zDrzikuYtc+m
ytwmZD4/+rrx0gWzFNuYGARl65xilGDvxx7L8yuYiZF+HSevadV+jlT97DpSdkj/HllpmX4dKdFO
WEw+TkW7j/Cq+NbkuxHBqp81TpSrquytVxOVjk3RD9G5rpTkrlZGbeuaVvFMpIXclt0bf3Rzt5Kj
kmL60oVz9N4SjPdAlYWX0CC1qprE7yDBJk9x44frIEur79HgoPJA5izxWVGVsvmYI7dCs6UJ75GL
7A9OXXxh05951WgQi8J4Cb2nyfnKhhNMbRf9XIxOElhvX/JMtdd+YUYPautre8dJrH2hqySJwN9j
0zuMXwyrwMaGtVVV/C8dC0Knmu7Fr9TipYdCsC7xCNmrblG8CFJV0D3deV0aYfkyTIO4b3FL5HdX
vMge5ujsg3lKH2SVVbvNOnac8CD7z0Fv7qpMTT3ZShC/vSCP9igvJauccPSw2ukeZakNdRe+ET4m
cu4oqpWthacy0rDcjBXoBSDY8qvsOxZZfckiE8Z3pOiY6UTZC6GrS5/mxVc9AiNtIOlzrB0HbO0M
qaNRi6+TP6Hm2Rl8KfDy+CjFd9ldUcEmjQ4be1lEl8Eu2uFLoXfVHme9Ziur8TH1WiPO4FJk2qHQ
wmojJ+0V81jwY3yx8hZKnm4cwJAlT0lh4NtjAO5u7B5/qqL3WQor1mqiyU9lC8oonHpIXvmQrK2g
7vaoeCkkSJfy/3Hwdarlav84gRrgAhq3Beori2JDC7MfPYvXWEWMrFNLcyXrc3WcvTIY9Gu3Oh9/
6dY66a/dLDZLB8E++TxF0hKcJOKfUdK6q8ZW8UtoZ+Nd4Lybowf9JoQb3ltWFa7m5SHK/qDfuXAz
NrJoVSZ5eAIFJ1n09dc+sNq3UK+Ny5gFCWlMJustEzJxh8Rh3K8scv5/wGb3hJYTnADYdBerrvvV
0HGTwzpRPCHW0m/HpFXufLfq7iB3O1s9KpXHeELwLYTj/dXsu4smx88JMlBDVP9Z5lhUjHY7oNCK
93Dpu/nFLqfugIz1tI/9pr3PJgVVYaxI3kgQ/cjiPvwZiL2p6dxHpWqvTuqMuNHw21MWklkcV+oO
ZkB3bMMZt9Y+NzcR2p8vYnlQ8PY+flesBi1rYmL4Rfb7RBf+flLqwGsbTX/No9bZlxVBCFmcgJTt
EyWJr0VMTvW95jbJtTgE/EozrM88UcTGaypGsuV6nrO+UmzNeKRoFdfONunqfYWR4rXVqoN2bxMR
uo4NC5t9XhpiNbiMLS2yJ82kYv+43BX0ngzbOKW/tmYmRNLOEahQLq2uW0b7QFWma2vq+sou6FVx
bZ3T2N+RYoeMscxc2yRCsATXr62mitOzqSE4LqcKI6HvRIuOqiyytqm7uWuQLVjG5uMw7zTTxzRl
ua7aa+MO+zaoWlNzaJyy3ftT/or30DiuYFk2Z3ngz/t5Fuv3djOPp997yG4hlNcVibx0J4tNiclw
HpqYJi32kZmhOWd3bsEZlf49i69uI45iRdsqQPxUVsp+8hAU8Xc7AlkqS7LRUtCf7LJhGy/jb13j
lFhUGpMLu9XJs1YTL1qOpelt7gZn1jsnNI9N5LPiyW5+DOe2QivHkxOrGQ+fVQR7PINlfXe7mF9g
P1IpxUPCC/kv14fC0SBylMcb2fd2MVtLDqbTlKdbfRco2RHt6jd55dvcUa45awJj6nUO+9m3Vaii
i92KPCgRTiuhi0v2tLDK/qpO09BsV7KsYZXx96lJKg39FiQHdCXzBACL0/VUdm3LVFmFLX58suVf
pmvTaKf5AamF5ZLTMo8VdLwVybIxKQ4SI662UWOHvRk6uO6guocq4Fsui5aZ2Lw3hcVZmG7wVuPh
JuvV0dEPVS3YxgK++lAbqGBWA9wZlLPxmhENkPVJ5o6HORwhB8rJseUhRwKukBgIG1qVVIA8lG3s
nurlIItta1Zb4UMUl3VDVZGkJsdfroQmDCJTsX2O7dY+J2njda4+37EIG8TGlgbLt/sNgS/WlSRn
ny07yhY1wrZx6R0uY2/18sz11c9hsngdWwfm0SjQXP1epc1umjTlBKQhdYzsLA+TESFYtRzkmayL
SBh54KDr9W8NSI1DQFzGys6x0u8mURbH3+plDzmUNLm/rdkuX6/4TxeTY9Xa/U4AcYnMEfpNB3/a
isUecVoO4Lo+D6U0UEyhlRysQGxqWbz1GfRArIWrDDutseOVqZoRhtJ1cLDLLN0NYZC+RX7yKCkl
c+PHfC3aX3u4gNH/vYevVK03zS3ysC4Kom7XErxqg/ykCXtj6Hjt3qrsNEYc4Va+jai1pNvrRXWG
HpOdZP21sz0J2+szHO3Mrmsf0JqH2WLg2DESO3FJ99X2HluqYlVNZvtwrSzzZgegbxFypa5YDk2d
RhvesYUnp7k2qDb+MQlq2rNYbJwWb6dRmcQ6Tf1ufauLndC2r+VCejfdmlQVOdWVHCkrf2mX5aZB
C+O36f6x47jcgWyRBzmjpTqfdbcivzoWdtnHySscYbYJBDTPJeMyrspgKs8jboxkdopK3FVwU4Qe
UpQtnd9onRe0NdxK/spbWWnV1mIKMumxl9Ron+pD81RFgmeJFtkHx00Ilwx18qg5H7JN1oA4jfc2
kcf1rc4y8fGIcth0amLWTyFYgafiSXaXh1R32bYLx75eQ9YZoYgRDQmbvVY4w17NBBiYLEvPBOPS
c0PsYx+iAlH5hTrw3XU4yhbZByxnCx67R8d56S0b4E6q26LXkQzLUu1YmEnfvPgZhr9mhRWe6wTP
mRmNX9QMzHptZi156ApTujQAIJE303GqINWzcQweENLEoFGBgZnw6rwaMmP6E6L9GhLKEKzSbgBr
pLtglgwEBdKoe1F8kni9XiPdYSO9LdIkPijLvgvuUrHRx2l8KRvA5JGFsr7qJIfrTBidElzxEXzs
+PmlWX7x5wwR1ba8002NPK49pSXZob/K8kwemqgp9kajI/YUBGfr7wOhNbjvI4+1LHK0nXCaL7Lx
Vv9b33mswgXb9o9z3IaGidMf8eTbyLlv9fLsVjeXTnSKkM1e7uC3K93q5M0kM9LLDi6Ef3d1ciPa
VVaO0FZgNmeEYTGqtwN9OzpZs6njGfx+9ujaEDmVonVeylx7KLFfuhckUl+aTp1Xs92md/2QuS+z
3zUecRebz4BWoxmsrc72f6MtRXfx0p0VIDhyprivVXxjwm+y0UQq6Mnn58Ke+1QnZokNW8BPHe91
jv4iZ0sGCiyDLMtTZNKHI4jWhfcxuq+Zj893Og4XWYLK+ZzlYri/lkKDwJYzPlxLlr3P5kI8ypKb
ECGx0A3Idfsd/Dm04aGd7+VBAwi7yX1dAFGgLq+Mz4YaRCWWK46zaYXZWTD8lxZEVVYBT6j9bYYK
nYD7OAh3eRphRv/3zJDj3U2ug750MeGE7pQZG7THrIcW0M2DUdjxfjJsmGV9CbRkOehERc4Z1vOa
z9sIu1LqOj3Y6fU8sj2lJPvGkaGtaiuCro69z0OHaVKsjCcRTYOXEdn6jgpPpVrfa5T2PJFk2klX
Svsy9aTVZEMF2xzfTvGlH0w4nHP7A0KWs5uatjhmmDUgAng7jYFnH0nrNvM6DrTi2KoW3l2j4h+w
dCDmDKHSMuvyJeyBgbPC1weCe+VLxgZnV2OF7cnWDHLhuR6yN4LRabvuhnnldFHzVC5JVVRm5pVp
4+LYBy6mADCksBXpcnFsVH++HpJ8+LX4XZmtDKFfJbgjKgQvZTnz5yL8pSgbfqtLl36lk2NBK4eo
c7vh2WLua+BAYxiS8ZiycGOHooYVG8WPqlnDhKma6nvTWy/uKPSXpBuNfWIb/jYte/9dgUYwAqX5
Xs1Ijub91F5ikennkWznuqrH/H6MQtHsggAmWg7KCz2MwT+oTYJXZKP5D9py4K2pugwLkS0m3L8B
A8smvRlwjaFRdmOJ/kH4Oj7KOeQhtCJA4MEWWiq4tNCY8TZHytDQp696WaK0SSIdV6gu3kU9iHC/
N8NLjI7DpahCNF8b3yISQfHWEC7FzGiBPumYMN0aFMuszgrATbvKUc7NG/tDD3y0lsPavrMgFr8P
3XdrqfbxgDp0S3CQLEG1AsEc7FW4rihgDQruqJZygjxsbIYgI/GzNMg62WqqvOYi1k4f4LDVGg3C
lZLN9r3bghB3bCP6Lqb0qakq5aUE2rVvZkPbplWufOSmspYdJhy2va5KjJMc6edAdaT1CjYjT5kq
yO9+WkG0Zspql+j3sWVq90Qkh22QKTiI/F0nz+o4rNZLOGM7uVMPh5A3o34aHb6YjJUHs061i1u8
yIJe8IBYZYD+DmNh/2nXU5ds2HenGwMGn3cbVS3jA73sV83k2zvZIG/FB/uAhU+AyPziim1DxVe6
Jnyb8Hy/70s1WJHQJ+Bcz9POrhp7I7s5PikCy3BZd5fW//cos4+q1w7zJUXX+gfEifoH2AhIfej4
JJNJOt3quygnUTzPDq+DdJMNSSrEiRDrQQ6S9fx/EX1ohyXEZev3ZLuJsA+O9S5M8SFFdWJ3h+6A
/UMJGuT7Vad8sxvF8noXfJ0ehO2hwTFqDzJLvzfL5nM0n+gH6OGfetD9YLrgfNX5kwqA9iJNE5q4
OEU+hp43aUDZ0PbjfZ4mwtNSFTBw45wnFVU1qUgV99ouEJFzliVZv1TJXu4c+rtr4lfLCwB/hhU+
l5PmPyrZEyBhKC/LYcaSyYurMdrKInDRxUa5mnZVPCNs6XSnRm2ne3POELIk676GUjUfZGNkj9MW
F+Z8I1vxux3vshwfHtlaZyh6TeC4ZKOsgmkB1NaY7mXJ9Ikx+M3J5/Um17zFbzpd7DR6AKVeCiB9
LYs3v+qr0Y0sj0ufplLatfS0FrYzwo1Wp2fHQbZTUzAyZcs7PyuweniZGF+npSSrhKa9IRObnmX/
hq/sDpt4Vp2lhwOM6LEPDQL4TOZCpkBkA6SYho2OFl2wx2ILOPL0KdPHSVjsHo3oTF5KeNzQ8Iis
ncbGdsVz83Gs+xJwpZasp2zCb0/pcQnoPoLWdB+So8XD5tGG251OE9nWNLN3BtH1rWO71tYo0o8y
LhVA+payDklP7knHHhACjh5dn4e7Ckfxq0Og22hRaFY1Q0fjwhgv8kwxgRtVJQKOmsWfNVaGDPv2
chE9dtfEn1ilCcUSOWNJHoSP23HjG55TaERxkwVJvrfHx8lddkQu0r4B10cCYyqOulbP61ctguWN
fMaR3/+4Asb2R4HE3lMp9OAQONkXtw++hXHg7vxIdfeJrxDb4nWYVTLiWzS/mtGU7qwFzeA04yGu
S/6v6Oc4ETbFhrmakJN6KGEibkNkDxIf9HmlvnS6+tVVNWclQIR5RucT7VTsVa2TIBITwJ8h6Nb9
wK+HKEGO51SLbReaIeLBdQXy5+QJV9ocQgAiEbEB9GxDPC3HxiPTsRmGjnVZpPHdCGxxFRbtuSMc
HxCx/zMxcyRmK73dBIVabctWyVaDAcBUS/s1upIAnaIvqtXN39qq2+FfeGhm814va3HnNmBbWZz6
jRvV+UqNpp9+963OUV/m3fcHUth8Fs0XVAZ3sZu/9xlgEq3soOIWTxpotdVQYy6vKe9BnqzNumJZ
qVrsx0LjW5p/oPu11flkchfTvNFufgi2CZ5pvMEGqI5Ajnk7wexlZcQ9IQNFGdbanKcArMyvWqTN
AL7ZU7pREa7p8AUy6abMWWCnDLOpqkwukQWyeg7I25kJHgVj0e1Ai35Thjx/6fyfFRK6O0horwrR
UfYJ86UcCSBl0SI4NaYsHrPtCVW7gMfkfzJXqDIRXgAiOfxI46C+qJOOGVr60vW9+qrbxx4E5Vrx
wxcVXohXoGzgjTwDiHgaB+zFL8Y8HotQ4MSVZJehxfNJ/R+2zmu5VSZdw1dEFTmcglC2HGR7ef0n
1Io0GZrM1e8HPDOemtonlLpBsiyJDu/3BiQy4ZLxZVDoHQ4JfNJzEp+8pgsdnfDEqJJE5Jjjc68l
ksVn1xwSG9PBYeifoH7sTDmPsJDNs1a5iq8mSQHTrr87S0XBcq6WXR+V8izS8SR7uLlYLVGahb6u
9OpxHNGYVWYJ8RVeF7b1VPsThwiVmjJR15MWN5DKkET2zXWgOZOaI/rGPnR9gndmogY2DEiB9cJx
WdAxmEQA+VpUame25W4w9gpL90iewLB9s+lmWBzqOfUE+vCmSfSwmZv23GcYpz9uDxt0b7n/X+cW
XaWjrOzh0Kr9qaoBumBH8qztVbTt9OcLxGQEpZHuF9MyHhB7lKidTekT9T7ho7G0Z+El+t7q1UdV
r5szRPKFOyxxiUthf7xrZ0gmvT7/Ya6ykcks3nMrVjd5VgY+s198tnXMFco4iGqHDKrc/f1CntP3
1GUDNztN4pf6T9127iLqfZ2a3ilGqxo66fCrbvl6hLc81aaNgW+NdzMV+KpcTbIH71HmWYJ/MMGr
tngtk6UJ8x4isuz/FA6eJRB1HWxT6zpclMR9HGR0KhZXuUcY/EZzctGM/q20umqPc8n3rsyV0Ila
vjyMHXH/GR5UWwyU8ClUa211b5Phn1iaHU6GiX3IbAoq9djvo0GWAe83uxTFdPASPpCixrNFL6zh
oan4sLRcvBYjdX29YesSiUOWFvsFQPloi/ZaFBXWPln1NtZqINZsGHIqiYkiM42KZrbvqugqa1wl
Mm5GVRue6kj7SHQHqKaVF5X9RtAvwxCiXLTOiq4IMPvMPOUCkwvZNX+FVlU+mdSGKv/i0pP6k5kS
Td7mBKbGz11paEccemXcWzsckCunvau5eG9MNfE9Y2Lr6xa3xLHjvTRG/IVjuKnSK066xiIhc7OP
TnqL32fuHDjtte5y37Vn2xdeSeB7Ubv7inLPrYeyKOO2u5VWD5qLHQlmauiwOqHiSdn2b2D6qS8G
68OoYhRZQE6PQvWOY47nidueK2X+4zn4X1ned2ssiP80xlNJ5clPBOViJucpmC3ofJXuuQEw9HRk
55VTXcPNJi+aSzp2jMHuZO4Jz9D9fk36NHLtHUH3BHdVXs3Z9XZpPZCdkSFOFWN62Q6DsNIL1dFL
Xkgb6bBdQOMd7m6GwAJkyS9sxe87+Tc1rHdrnH9JvaMGlphXyNiXGhWiM4Mjmrbb7PBB+NYSNho6
Zf6Krbh1m5ju/U7m8ljHbfFUzPDwlKR/Fv3im32RhwWLup2OMAtTrJSEL22ES1vYQa+RrNzowsAQ
yM2OsnDjK7E0EW4/RnJZvMI6RazUziLJtHM6Gig0k3K5VGk2HktMkK9Qw42DJsT8MCRFzGIWWSv0
mGY/jAQjUmvSwjrNnKeii5Mwlg9Nj6zHFDbFVAIg8c5gSVw25BwmmP8GKwsy6DKVurkJJd4Swnq1
DY+4wEU0b217HBSbvIEydd86ivaBdKwet/0Ej+EeGpAxE8mERb76bWnYOWnNUH0oDTVRL+umU22Z
1g7Ja+t3DJcfk4XSJ0HX8oGsuIOcDPcBniqpf70wPpjASFZEqvUx2X1Phq9Qyda0yM8AF/mIMUTx
GdbHD/B0NmxZM3xoXjT4BSypD8/CCslaXPkRVwwR+Bg2H0jIJky1sXiLFeNM4KB+w3/SA5Bwot3W
TMWi30oFFdGUfCxdVgfokkw43XG3b8yJSdY0z4nNnjiKzeHWYeJ6a/lfL5Mr9xDO2CszAe1qr0Bq
mTvWA2ttECXvSVmk8tplfGSjGQw27xKLoQwr72nEIxlTmD42VhQUNx+oUdB+YxL07MnUAhvK+F5V
lZbglPaHO+SUmPEGQeNf3anpzPsBP5EdTCE7IA3L8AfNyB8ba3T8WWRGmAEB+4Y1HPQq88gkT8f9
Ut+GrJmPfZtGt4X/RUntK5zFtzyJxBNAau/jScWUJRX1ESt0HP3K5ck2ZybsSs4BQALsOpy7KUyx
k1WHtA8QM3R7Yw1B7cs0QBGfPdpjX528haRVrB3JYKmXf6q+ImekWg4NqXzhXHvvkIN3vRxThC/c
/9EC43duXMG/YsMNIXC4W2BrO3YYZUnsRzlAayvxwRE83KcpkiER4fGljfmTrWQ3fR264xzgyi56
uevxDlXwYWPiFggfAATwYo2soPcKx1eLikIk00OXRvbLWHuA6laxb3uj9scKUKPyYneXEQDnt1SW
wzap7d3syuGMUYf9kAot5Ue3wFtogcs0kwG1ZAn96FTptTQaSLrGdcaaLhysOb2g7WgOLPwt3tkj
vmnNUcMxQyhtdOm4VTGHqn+ZztITxCas44AVTZKkQMizo4VdF1WHKhZ5YKZvra01T/E86T6I2j+M
3lSYRzGfS8sf5qH2kzZWHu267W+TPSl+Sbn+oRWjCPBs5h9XvXNC9EZZAfNknXwC7Ybc0EP8qSQO
lKVFgLajaTjT43npY0rrqlp2Q9645ycx3bqWaiMxit45jlwSUwv3ASP3wxAruT+46qMJoBMa9jz7
WqecO696E8J2rmWn/JETX9RkacaDWTdl2M7Z79aAvyMxFSc556nqZXrNh3HylXR2/ImUgY55H1cI
phXVLs4EeUfhHJEeJAaU0n0UEbqGdYdwlD/mZI4XM4K+NdVJkPSTFbSC30lf68VZEQMSUANgdJ6q
kzsPJIO4VXPFc+ymSrZUBlQRg0hEncgNyLKsyERhX+TkkegysXjS5NAeENmGyaQgWWvEciysvIVa
Wb92bfWsqBDeMNhuD07bftdErgeG1EzusJybzzMfl35CJbfEJzcmtWjFRPshyULsoFnBx9q8U9l9
1F4izmiUVKpXyz9ta8CVY1mw46ZAQ0HOerBME+lDvfc9j0rT75wBrAObpinHG7q1HymVTrcJkiGe
Re0+d+N3B7OacPJ00kxFHi5TbLMZHviAhkHs7ThSQ+Hk7wQCTbsGyCzEclUN8wQ2YaXEGK3o9bWc
8MNqI6aowjYN38ESbq+kgxN0RdoFIkoOYHD5OcN611Z1+8Ia/0rYZYeNefpkaJpyqLmR/Gh+yiFw
jEUqnlv2s7FFodlwqZsIdCVd07JjVaXOSp+dXW3E06GobW2XQrDxhYudbPoYi8liedMOQQFDcmc5
2XPiiYttuTLssMilbl2o+wE53nFxVA/FLyYnjOFIaYas2PcYvy+9XWHnlZLFgJ/6PprVsHVc6SNX
zveRZzGSRCIOcXn6ruG7EzZ9O961AlioQH3T6DpRX55HZqmB8VcTpdOO8Mc7X5ULxuL+AP7M90Ih
6WI2dk4ORyYGlIOt70gSTSSGdnpUQPOZxHsCPoPONVDgBkJq72QwsKTYNxYO5g1OELDDq+6lyZFw
GRQCPWr+coJBn0/m7KuspM2eaDDGn5/YLIwXkebPStQswaBq0YNoje+2SR1+Gepz2mfiVM4M16YC
nauimlE7F4ddJtLTC9m7O40UuqBpNByRqgjpXARPKWvPnV5C8ppyPB3jxo8wWD2oCnuWobHk58Fa
YEGYVUE0km09R1627NFoEoaRIUjtF4Wd+lSkEAG85kTkZX+eRjGct0dfh9g2+3ORQp1CU8NM7QC3
w28/zGXuHvhy67ORq/XZBu/ad0t1mzH7PWOJtJzTgk2bhy4p2F7N7SgG9Pl0aCgwYkNzAb1wfaD+
m9A8ec6a8l26BQBKaY7yuCQFW2QPVbObz9gS9/N5NHq8zJ2WLFxbKwrfsnBn0UvzNChrIF59mOal
PDOLlGyCpii0+urdTmAFdENc8fpALS05u4VZBUpSJeyl3Oi8HVi+sg5NspsF7L6PFFWel17ilzVa
B8lweJZqBncxYVnqN7J6TbPuV9uV/edntT3aPqZksfA+n6PFxfmlF4doTaPc9hnbI3dtrtF8fN87
WZcTb5qDPUXj2Y7fEDXVDHShhtU/uwuqsp6TvhtlXGpBqzbZqesWCu7LThuzZ03xUtLs+ccovlnY
UOIEwQq+baMoYJBa30DzOFTtLVMYLrDQDZJsjgo/UaPosOTNcWwbjBVKUhHT5DR26BIVFmvQYCfj
vL0DzDyoCzvLG2W7mrwKw12C7WGrJTXb38jwkw4SJVYhyL9fq9JjazWa4DUEUp0hOuhngcY8qB10
bM1Pd8l/gru4fLIRHnKDbrnsjmmTgUUMaiJO23dV61N1lutha24HEzMPfubrV/n/nY4Iov+vq0fH
a/fzKAAXy4NWjwFhy9/ZnPRBa+IKF9qKicFImR2HpvAo6nBBXJP/XbkpZumzLz0JP1M4DZQ7DgOM
v/38W5ApQQVw0pTuGuV9csqVAjv3x56YwH2fDM9lVF8zxoEzLtkkpNXFD+zkYoDyFplWT8bsoj+2
eMMDhytu6GRS8SFGU06I0+UlaoqSsXsp9toYPztUxaLiTu76m1Rd4zCsMIFqWcV5irGJlFK/zBrR
NgeECM69l9zD3uDClyyqV2+TQRI/UMYIKYfxpFR2xq3jzjcxY8hmOUrLqgmc0cO8oRnyc6QKfLk7
hWUVYqwLH80JLxjF8heqzr4yQdJyDd3PvNi843hU1nV29qrlN182+TSQVk/mWJKtqafdLqFEpo+d
dxvFYhwAlWtUY0HKFmJnybZ6VAtEjQPbqEDkder3eVw9WikVZ4ysMO0vDwjtlx1VGI+rMHw2Jpxt
ybjR3SX7gPUvL1GZmgGRyOWuVZbmmmGcYWiV8l4zzO6dSbqnnFyiZ7IzqUlbS/drysTBWTqy5zvz
7jiiOnALlMcIHP29KiMcE1LlRx+ZdYA97QBjVOQ3RWXf03pDWOeJ+BHXyRtIUkACt/l9iMUzhqjO
n0KApzEv6KViP+YRy5cyThtfqsS2ma39E2TeBQtgjHLUrj8ClrxQGkTj0jcIrUBLdlXcZicdx/md
U5jLERfT5bBQOtjB0jR2i9K1IcvHXVWP6UFtVrzDA5EqQVo70ds3iP7EFYrhpURPYqRV8j1Sahsl
OMUE/Z7VarWKV5JQNezlpR3V712rfZRj1+BOjmCSaj91GLJaUjf18AEayx2ey9mzSLMCcWs2M0iF
3Vzkl6aox4u1onczVN/RkM3RG6TyRvR1KDwDSBXF3i7q83CK0/gNpuBPQdDUgyl15dVQLYX4DHUM
3b6A2WhVyT6Xk/tdgl9Lz4Vb30bzBeAz3uUmdkoDFeQjjvw7Fyf3H603GoGTOdojOwDjJOukPbRo
z+6J2aF6pxL+R2IfbHnpb0kgMetpzXj2qrxes0fMo2cM4tloIqANRZS/8voPtgIJNdKk9hdpe3fY
xtE+ThwEw81CxtaSLY9ADL9nvTsts+juY9u5zz3GFkkJn5mgaXnACZzhaKt/57zZ81bzzqil5f5X
+/P0duXWubW3w3b517O/+v7fl9hO20u0jfOYlSmnGOQT9ccaavz5sBqJO97a26NtvhkSlYu29n89
/Dr/dfnWtx3+p297na1v1rpyZ6j15LO3y/F+K8uaSXV9qDosYYBT/91rDCYLgvV8rkDZDclj+1f7
86mfRzFTBlQsZR9nojlvh3qdZkezwnxsa5vt/O827tWsIof0Ws16/GJpKreDWxgBJKL4ZeurC5vR
PTXHw9a3HVS06WoyRtfPrsLOnmKGsa8ndSQ3nkzc/D/7thNlu0jqO6vX8frin32p0vqaNqinrz52
nAFm9sZjZeZamLh1fLBqrMYrpbFuam2qt6jwEqa+qfshXe29gIh811VlOi+RKEKbAKLnal7YPsWz
j8Vb9T2BcXFICYA8UhhBtYw6kZC9naZ7w26QOVhKVD7Y1dBezTQ/uMyxF5I8WSItWX5COXbI2PJf
SixbD5i7vJUyd27ID9VQYdvFsBLbD2M3pazw1Yds6s6YoRQX0nsFkToQuWFRLaHhaTahJwX+cdXy
QzjYTvJBe3cA/Yeyk+p3/NbKnRjtMlQX7Ylyc88Ws8emscqmoMXd8GDKikqPiiGTpiOUY+m9y4ZB
fWucEcJol61qCpCknHwoIqhi4yOtfxtt37JThtDYx9b7Mpr1rkA795InmBTUU/UTLH++bF0y1vub
lxenrbUdEArH+xbp9267fuvrev3NswZ53VpDUi1UmKaHrps9eGqd2FVFNr6UIiqRwSZjqMTj+LL1
JRWLXchRt63lkcp5SZriDzY0/7pgmbCqBpWEg7K+xnYo9L/JaInn7WW8eklOKtGF/tcFQ0/cg6nI
/LT1Ndy3106Jbl5LDX+udvglxk/aUqiEeGbz3nHjFZ5g2N76Yit5LkoqqFuXVQ2wbvPq1zaub13J
uMyBWmv6YWumc1u9zKDin69QEoGtQ1TaOK8byRU66FNap84xbRlfsWz5N+n285J2YX2uRd+++v/3
OiD+Ejqkoe+31/u6cNCS+0Q1jp1NMQY4OFUPWAaaJ2Na/XOaZPK3vu0wVGr10K2HOFWgc+rzsno+
Ic35z4mvi7VscY61rj59dW2P5jyqHr763LT4o3qS1Y9MPN+VbfpQ6ZSMBWG9n4+++mylg0QgvfN2
hUKF6fOyMm7yo6JDhul0XMfT2iQMRS26txggKIxYM+y3piaqgjSEHt21Y7VvIopWks+KFa4XJ6Mo
jqkQkKrX5ij6msRgeCZYNbH3Evab4eXw2yoThHltmhTVj3oLc78be/ttKuV4FAortu1sPrXZsZP1
vItNtPJDZzvnSLIosTPQOVXRBCZpuf3qDCVbME+8by2r0LL7WifYWokb2a+GaeGS1BXPW1fVx6wm
inq5bk0YU2ZAhuP3Bp+HnT413quVDAqWYIkSWp7nvmosjY5qyaJua1ZYveC/xiJnu9hguHhCwXDZ
TkYwOl6/6fysh2CcDe6run5S1xfNOpa7neeV1+1CYolZ0809yUgEF/pb38jME4oWFyqP/b2X1AMi
Gqa8aZvYtrnJ1Z0IuHMt43QDcpHAsPXl6OTtXjhDDvczTg4lbiGv8fhc17LYewrB0Pm4+l6O9h2Q
wKL4q/VhBSvrTckG0Klc/dbHGbP7XBZvljbNrPMZ5QiNyVmLG85lSZA74yOavw3KRLHFi96xgyaC
Y8L82evNw9Zq6lG+OsaJ0TEJbbIsHVhBZ0fXPeRbGVbUZSTe2gkkK28oSSGj0Y9aGTuBoCawonxO
MMB0CZPc7PfAWCs25rKcL+5zb5SBqRfx0dN3mI+6T/aaB7Md9PxomMqjUcpvva4QxeM28yNvGhuO
agKvztm7KAayyJTicRDbNVJDHQ9BXLOqH105PEVRo76SZLgxbnxpetG9ANfKGtbqqtLw+cwa7KL1
sD0S6xrDrsyHuIzzzy5tipKzYgwvaZv/qm3XOLbEWNyEhT/czBL3UjTFB2vv9pdritswFdofYjb2
mddabJYe23nxWZCX1LC7DrqElfke5srf4pV/LUrpx2RjvJlpe0og8v7SCozhlKecGJMX3a4uOPOW
+0oDpy2VtAzdMa0peiffWPQ1h8FFyCA6T+BPn3VP5lBJgAA7+SXFDzVe7IPXais7v3R3swpGWKai
IjjbBbRVYcbai/68pGP5Ovbpqi7MxXlr5g1+o5Amrijv7aeon6lD9WODVsOYnhJprvqytN3DCk6P
bYNHiKWUR+KeCHHIbXkE9JOhucrK2ZkbLyz9+fMLNUgKFDtIUGGqUOinqJX7qd4lgDe2b+rPpA6+
xAsjkMFQu48jvSLtu4T1pWj1m+50eNYW5bPFbu1tWFztuWv1/XYO61Pv0pOh7U/2757B+c0Ujncv
auz5ich4GyxjJkWbEOb13IQRHFgzqaZrS8Vv8aUZQO7X1kCx+KUkiXdr4Qdcv7RethdRbb11VUPY
blkctnO9Z6nPTiSPn63abJ67cTmZaqZia6EfsyZfbsV66NTxsqSdDlxDq+7bYT+4io2XkW7fJl1z
2PPOhQ+ig2fA1mmsZ1KLOWaei0uhS/umjhpno7lbQjNJBgxr1/Z2ajtQwCTmabhtjc+XKprWoqha
AaMWoziOQwEs2QoC01xLCgRDOIdtzWr9AxQBbJ690p6pWkAnojl1OlcvrrqcejG/fja3M5qsh3Ni
ZbciHz7MKq1OBYjXbRiafx1wwHRCcuWa4H9OjKo3Pei8la9rO8PRDL+dtMaHQI61yPoqSQcYNOkp
hgFmFD8amTvtxYCYUsvV+JE7CZGAPSzzdc0w2vq261yigR63ptuYTyjuQBnW53/1L02LfZG0FXwZ
Y8lSLtJ2Yo4EilMOZdqVEIyRWI55TRF57UtMRk+MgGLoHHb3WljlWx014ra1PG+OVmolieTrybFL
lYMy2ikb6bJ/Ve1Sf7DJ/YAx0kF64YoGWiqb4/vWEJIaE371y3Vrah1UDsR4+WFr1nOZnqLRgzm8
PhMbz+JxGZPPP7x12dYcJDKPX7aWVYxArCOeKFszIfs9tM0ViF6fLmyrPqPFsP2tmeuO9SSR4G6t
7f11sX7M7UI+be+9WHlek5Uq5Gmu73slFs26VodbsyZcnp9mSdrN9t7sAhukFCOotbW9WhINT3kN
xEthmdKapZVqoDStPNsUCwCS54ax2qzao2pTGYoJ/3xzpmr20zh2fkAgvkgekUnH/dRay19wi/cZ
JPR73SMXoSgv7uR8M9WzNPTJ6KxvMDjyY13Z0bkzFnGJIiU5UocsjxUmno96kb7n2LP97mbnxZzJ
a3fc+ndZVDaRy9l01mpCjd0U9g3YT/L7RCG+BcFnY6DFbnrLpzKFiRPHF0qkh3RaXu2lNHzsOKFv
1Ln90C19tfhFo/Hz5k4d8uJxOyi2nT+ChmKRHf1wcHgMhgwFujs21NPiZoBwBfUcDZ2Kx2aPisXr
pgtk+eUk2+YnsZnKydKK+dXqG35205NGHvw7uWu/ysUNKNDj3F1He2GLP01fZI9JmuBbmzvKHpm+
+l5bqcaitdtrrm6/CftASSz/ZizLuDeUJA1dJb/EiveL5bp6NmXyx0yqn/0kTMo7jXPUYIxSZXMJ
zsJobJJpjgMT4gdPGNk/I0WifLZcqEgNxUqHGztrJm+nC8pLDUSAl6o6gMinlPwIPe/KlPAX3Imp
EmjfmiX2jpZH5RPiex42AntM04GsNMKFb9shulr/uKi+b2OpvRhqe0aI3vhUoeK9WoGIWdhdArxM
4L0qa3PpGI/T9I9O4onxXHW2e5yLHvvDCYKyDMAZlaOmUFdD09Ts0c7r2INExvkXVA/1loOA7fBX
snelXa45ssuJ6RGLTTv+3hSuvC86kzZd+qND4R5ytyNATDko5iSuk5f+mktCF6cR71yiFv8uyGDq
TvdIA4zbwBpE90zxVjtYjSXOsVWCyie1u4tL1XiH+flztNL6r4kLJrWgP0nfN4i/BWB9VWMOMXa9
r2JSdyK5b3xRKy15amCpbK3t0Fidtkc4Dzi2XrEdolqH6TJ5lwixygs2Khq0v/QINyJMyWJ4HDRT
vc+UVkNPp9a9NS2MFG9Fihf8enKAXXgfDcTYkz1cty4D9cHBSexm17qZdvcGo4PlCYFobW1dmmFh
+Nbl2Xl7wjr7nAxmZtYuybHSotXts+7vcwSl1Uzq561FJlUc5m5EhM56cmJnQ726O28tT9f6e6Lk
MAQcLOm3Pp2MkNPglTYqGp6wHViU7Lk1iBddnxC7yhxmTabCRuAKVtXpU69TfVhPKuthGgH+FEQD
p+0KoO7xHFW4QH29ZOzmZ8xXs8/3XCRjFSTefJ9T4I7Z0vR7GxGNVkpxzgvBTFd16V+7s/GVZu30
4gj7JR9/12TivoJpBrNhTUSTlMZrPdW/RIbRxHYOiFYNMKf0jjBGzVdbI89QGbwx3K4tDT0+N8TU
BNvZUaXSQ/y6dYjMJ+b7GjKMnIuzJ1hBIEVLXrYD5ihV2GRRFWb/6dPnpPDjxsO829aTlzmeYHlF
Ht7f5iEXiXF3q964Z4vCoA+n5bQ1U8XrT9oCPWS7RBtt484ENjtF8nl92VJGnnBpPdrr05tY7qG7
Rxiio21rlN552Q5Z2jLateN0cuLUeenwRr9NqYLMXIeAVpkx6mgSaQ7bxSCC4hkvOfY0UVcGsH7b
kA9oCiE2/+v1ZP+3KpQoRNkPMYrYlBe0dDoRd23/2dz6OlPupMZ8trUIMa0OSwPB7rOpRzxrKQ4R
xI3HrWsyFsp5faoS69HE961vXqKzVnJjbC3ZKcOxs2TFFfzR7TDY82MNOeThswsVJIlWo+cbTpk8
OS63eYd3lj3rpk9tl0qxMcYv28FTxUGtjOW2tabIbW+JdA+VnidZsLQrCiwbx9/OVgmzfG7pQGdt
lu6/+gwv++OpKpPeULfPWoKq7I9DtujUqi/bgd8RDh4D1eqvvsgc32SiTlccfdSXIY7Sq9Tsj68L
MvYpOG+07eGrzyWurJs+X7QdRgwrsBEKrMmer3qSPnWTV9yYA4sbJfTzgAjivLUIyrRVf3vo5eJF
68zu9F9929OstvopuyjeaXVTQPIpneft4EpQQgdBAAp1+mpVgaRLLUaOuwyN6l2mUX2Pshp4zUuT
w9ZXJCVYZQrFXJRVHcxNpPr89qPTdrFpkNFa4VJsmNB/apU4rJxhNoz7RN7lUr90AIUP+L3Ke5Vh
cmsKJQpU5KBkPYwXpzcHPgBOCuhTOwqpMKU0W97VWaaPbeqetpNbFzljGuB96520eaxvszldbCkG
vs/ReGvNsT57k+xhBc1x8SDjOizrUFHHete2jtxpVrxAPIravakYzsOQIdFIhyhb48dCcty+tUZU
oYcfrlE9PFhDjGO7oCaFLuFn1Kd7S2B4kFnsdCpWAF6tNccpsX8vbgmDTZ7UIUY5oQg43eqg7zrW
IEHL6qP0yBfSC3+BJRxMiYKQNGI236p98GNQ15tw0FVlPMOYeNOkkxxiJgQAbhVKOiTlYdAv6oLX
XKcpBsUF1Emucsgn/Z19F4MN7IVdbai3os9PhFEr16avkccOo3sqBgRwhvGWtmPK9s9lnwzbsxiE
e18KSzvPVLTBOzrARKPyi3Lu0Ez56kSSLu7ElG9n0gC8esj8bmGOZDP8oA7Pmmi9p9WEb0bEYM+N
ie4xNq5mm6p7hWAUv0rel2V5pSK0Szqt3ld2516GgjQYgAAefh3mEQd422gumJZ9g2ExkULXDfva
EeS46np0G8rfvIw4Y7di+Pg+j4FjGlRuK0W7FqxVC2tSn42cVx6bYrlYGM7GApJIoRC5mOlo8ubs
2GqjPMs+kiHxkeOudZz4mrty2amd/i2eyA+AMdWH8YJEQ13qZwv6x3Ojm29KmjTHArfGKzaJ8EqY
U8K8dbprXVWgJPqIfmuJgriZhytEgmMvMWTsZBaUsj54xeSdSmNudjnrBrZWpvAN0rQCOfRHq1kZ
gXGvheZoZ3sIwj+xavqxhokeTarkAZ/WEECH6wPc2UDw+N3YrQJdL+u6i8YRnwToWnhJsGPvDWZ7
w0Zto/5sMn1GV2fKywjR4KSsgIfRPm8ram1dVrNE4WfUUwfJBcYsZYZlRDJ26pte/Bhs5Zbn6Hwx
Rwny9Bn28t/FNZoz9TeVmTCTeK6p57lqtBcThYfJz55yry3HDP6N0wRGKZJrXzbxOZ5YYRQa9+8s
yOXJ+xq7vXH99dYFkJUz4EnhJG8E9bLAzMBQ7UbKg7Dnn66putfJzboAKLATQKGfZAey1agt2c4p
HgSJEDFiGq0ktKySK1LyDSFAGYxp8rstalKyE/PIXD5kMFawt5J7PtC/MiciZgKGp/pAKEfXWE8A
I7qfwi7bRWl799wWjZnbkv6mGtVJSMbBVDGDZRzaoO7BBGT5hKepeh2SRLt268ExCax0EGHmpS/0
OArNHqae0HR2KIrTM/ZabRhnmRtAytonVfxbofKAE0OCoxBQxq/BGuv3DltzJu1jXxJj57homvSY
Gog6IU/1WB4/xC1EnuWZHUkXUPdsavNGrHnhkwbwlqeq4M871kqh3s2Iix8nD4Bd6v1MVTh+wViF
6bNrYChFag8P30yv/8fYeS3Jiaxr+4qIwJvT8qatutUyJ4RGGuG95+r3w1dai979z/yxTzLSAVWQ
JGleM4K83GCbxaiCSWGXqHB4zJbF6zkNDra3qM9W/a/A9TMEygzgja6eAmIwc4CH/jGcsWrUIcxv
Og0qU/v3AGkwAva7bzzgfLXtsOrsbMy8VbcITRd7tehAKHcKBiyaqiAfiV5MEPhsLJTuy1RNn8bQ
bu5Yasy2czchipa1j7CXP7HS3Gws9OTP3qSDAtV96+zY7kXxe++iJL57sRacThV3PxrXuysjulmz
UejG0qo6zSgsYaH6fQCIeqy67jveBwacYDvYK2Uy3Q94Fd05LB4XC4E4SPWX1HGv4B8mRtmjzx0c
vo/M2lndCIAvxfFeNzp/0xSQKLK4YqGiDUx23UrrVLlVsbESuz0CXS8AxXkWoBs+BgfIzBcnZ1NK
L9DcQjr2pbQ6l1WeQtslcXwsp9Y89nXlfU29V7hMndr6P2e73sF551vqLRAZ5Wdk9NvcyoKLPgb4
I1Zqs2Om7p16gGdHCxwouBO2pBSfyVsH4d6xChY9VHPHmPHeG63hKR3QKHJIISaT7FszeM0zxb6u
QTUUzi1pM/I/2zUUMWy+HiyfsaM3WOAY3QygZ+V5Bz/wvW3oob6m0fVtmTJvdDXgVfRN4zrXMdum
jD5+pbm+z4Nkuqgz8k0IRT1rcfC3tThEQdW5Q7dYGiOzMz7ES7CI55j5qN2pZt0+D307PbTx0nOT
8sqgfa4jhrpVnR7LwFHDberwGMGEnZWW+UfXp4w8rOgtSXV0Ds3iyTJG+zDmEfPvJfDd+9nr4KG1
WrxvuufUaZJLyPTgkvpOtDMKCACwsaOrZZvPemDA3vBGWhR2jwOIK9b34v2g1M8zBpUs7DE56xaB
My07CQbMXnakoQoDSzStxesKBOZ/A6Vjv6hH27TwsMswQiS1/BKkxph5Lcss+DU4yJ4vGwHKrO91
H1tXDLfgSGAG6sGxDnrQWFMwTMw4fY5laeQOQekzDbW4Nub0pIbzCLXDt3cjqjTbaUkiUzBte5OH
ZaYuQDMnTOGVdEhPzhroIs8sriAyTsMEIwW40kNnds9Ki/9TbsbJTsdEc94KZi5cCPwW+LO9M0w5
nILZfRhTTWMo2GWPHltzl7ip3mbgRp/x2gBtWPwIhyj9rOa4xHjtL7fwadyySuAsSwX1rDPTSWlQ
judq9xJMfMIAWHnKzpfaaIBjr1ZKqAD29EEKTHVuXuQ0uFa+RnWQn7O4pMseO2eHYTfwELYUAMEV
87ZAMS1yCpv3wt6adHn3gwaltwYogP/acEgarofkiH8fs8B6SubwLUQKDvHRw4S13M5xRgjuC94I
gPYu0Xi66P+myjbt69/Ma9prO2THeqz5TIIKTBwsrdUEklALj7Ouz074rchL4wsS8ihyjp/0JLBO
6aB8mlkEWOit6rEyF+OB+LvaGafYG0N263dePHvnMLIeYrbStqmOrFKr5gj/GSDG7atr6tOdlsav
o8osNawCZBRDKMOLSVPlo2uTNFwPKNDbTQEiyOruYLPhDZartG/CEen0uxsc7QXYros0tjIxETDp
p7UFV5+nfbMrUtt7ggXgPKrT6wyC78kAjGDnQXOo4uRLycAA+coIaGXJZqok51TPGPOVGQBNRTkm
nRsyfjJS4C/WLg86Y1uVRX+CHVG8dmbdnEbYIltJ6onTgDeuLfxCleae4TL/p+3snV4GvyZbmY5F
nM5XhD+e+hmwt+nayWOAlMtj0Gg1O8NIYTq9k+6t2q6OJTRwI4CdoSRIzGX8vIWp4Q5IBTshm4xF
sHHmMdszi340WOegF99l2WMXAhb7kduvmJa152zBzJQLri4EYXE2ncdowY3WxqSeAUaEC5JUgkmP
3hTF8Pfxf7MkX6pny2tXX8qA++q10Ok2WZESCtCz0UFOa3UV7PzDhCPkyQpf4wakgP8yNkF6CKDz
2q0Bt2gYXxAqR90Qz7ubroZghAQ3lJlMGNzYQcl7EdyQgs5PIUmOf01uE1zAZVnznsEqv0Si8kZb
FVyyk0STmRUkWFj8vaEuQPu6rY6CUKkcpwVSyFg2uxQ9cOugwevB3ySKtqwjkBuAxdqzq/LNUfJd
ogY45P4y+wEU83LjmuWMElvxibaWqPNeoIqSOc7ZlJ2kZuS03BlkEYM/x7fLSaSWFqrTxnaydCe/
MkFrmg1YhM8WV79j0KhHURhxvC0k9+EMhvNntzy/0YycU44atewBS5DI/ZdozBSZLS2M7ySZZdUx
LBUd/5nlN+XgPgO8M05ySfkZOC+HUTUgTtJXe68sf8lx6RjAMV8e4+0JS6bgpXKfXRdrIY2ueWOp
d0ekVvBkAvRxw/5Ka4B2yw71OKXjXtXrH4IHlmAARt3V8OtYT0VyJKsGGzOiyknp491mL5veN5xX
qAbfe5iLe68JeaI2EqKHNmle5Nnbifs4sO5zmGuDbt0aIvT2GLqzvVVcUofpXxui2bY+NLDDOhDq
JtjJ45KnIbESj89kI1FpBVao++wrdxuv6PMLvo4e6DOJLgFEBNqGcqzweqdvGZIZIAIwZ6yGMQJ9
F5WjHRwpQCK7Rn65Ree0Bw1lRye53tg0rFE3u7hNvsyjfpE7d7tLUEs3hZVOO7nXcleStmD+32qI
rywYAHkmcoTEJO/WHCQtgZHiGNJ0IRBNRB+H7pM8+FvTlFuztgYpqVn53FRg2HdyK+RH6n3N/WmD
Qt+ygs4o16r+ahfbEOQub/fXzJ1+BnhlHDJGA7S6F63KW5i24SGfITq3+vRJX7oO+Wxnse0c52AG
CYwd30aFzokSboOekJXkxf9z4Xe/QaLYXkF210P9VvP29FCTwaG0N/SddAHyfe+QGz/ZALLGTylc
3tvNvcEp3r0170AVH++gwTZeEcGanJuDEebavI/d8LvSZep+vcN0ghfdcaF0r52L2j9lmFge5Lf0
fvWY2rN6QKOxn7dNFt61g64A81j6oeW1liMl9q95XlfOCAeEyU5aQh+nB4YwTF2WhqCPSDuZcKzX
5rNUsKuZCqa+HZBgO0kLHjtrOE25xbSk2ufOgPGRu4Ar//W6dpGe/RCssJcbwBUWQMra9ub43tUX
AKNR2PUib0P3tnTL0pIkueYVrP4sPZKlz87ed6oBzEr65AQKfaTUl2B9W9810VtUyufKG05eY26l
JdwOwVbgqLy1DRsE0hcyYW+OKHSf1zd8bcuSJ8lgaYVq3x8aQHrH0IkOUmZKY5ca6/Efm6Ck5alJ
7HaMpG/RD+WS/JB3a7ZlZdt/uh5s5djgT81zAFdukwKPKVJAbr0Nwnn5cOgeRNNAZ6I66Qd8KNin
Z1wgT3ywdYxBncd8bp8dxgbMD+90VixmtcBjO3nOAaUMdXe1FqzqPJbP+eB2B9OcGUo0urpTg4K1
mx6BmQ0bvAfhHUz5YhdpzkO9C6Ly0cG8eH3wclVJ3l6nNS2ZazP5cEgxpO2px35QGqME9dJdS0xP
oC+ZMZwnuftykgI84wRmhWbX+9Dqt/KWwGonV6LvcgfX+JpbiCjJvGXCNXgPqe6bLVyKkBvWxUp6
Zh0caki84BvGRP8c9cDdkTHZyz2WQB57vAxPEMpljjylf+WTfvFiIzuo83hNzBKBMq87SSej0Wu3
cHZL1HN3YRHcvgBG+wtSfnaWE8qTlxg9fbuwYexo+DUP3hNmce4Ns+wn9ouP59khlxaxdgaqpjpn
jlt/n96O2q6fIN6vd7HMHHrSZPnMZG5m7XwLupCQSuAFfAWXbDAS95AflSrsrUE5MdBFGTVrf9Mx
k8EWeN3qOLnOeQKYw37uEXokGsWRvc1wDLuNrm6zqEgLCvbcdO3WCcOlfqiNxDjI+eV3+XY0nlv9
cTby9qCaxrM81fXRSizvup+xMUWbsShQ+odC/meCtnYcinz7JX0b2DE9LXGkYfoAxn+vZXYOO7/N
h3sE2c0T0LTqIqydIeqqC23hdxlm2e35ypNY+5j1wfCB/juFnmlOXr2zIEgji+EYOJwUvAQuPfgO
hcB9yS2TJyPNOlBZe7SAB/sFviH/7cylwtqjr0/y1qCX/n69CWupxKTK//9UjNVG2Ev3a1cvP0aS
t7H4mpbYLXOOsP1gQIswgwx0lc4+qXgsShW57G3IJVEcNnnVblH2tf/A6m8fSvmd70YZt2PL3N0C
C7hjQxB7DD70Mn5lc4Sla3lN5gI5mG0wmd/RWmE9OeyTU9GEobqX6reov3xBI8AgXZDexnHSUmVE
twZr3jRnbDloKEVqwMSWQZj8nTW4oSQl/W4se/v15TzCxLkfC3TdeuIN8PSDzS7VvEWvt2AT6i9X
fohZX3RXV88yLJNBncQkuJ16GRZKko0gNK8DCCBrZamyJiW2ButjXPPWa3w4Nso/dwh10IfRZ0rH
2QEEyE+SljePO54wjV/Kbz9+LrViEymD+m4YKY/w1vLmHwFE+7M01wglXUDTyzMIuw7JDWkp/xyV
o29dFaCc5uSW6e4jFSSAKbJO4T5wQoTgIaVrwToHlAIJ1nqSHPyfg1bn59uvX1ryjeyxvjO38cyt
MUuup+cd+yf/fe8kdqsl0Y9pOeh21ne1Pl7g41GKxsZGa79qM1Kz0q+sowc59p/y1ipSehtnS3QN
5HmsSYnJcf961nfTGaktFT9c6p/yPpz1w5WCpcPHaK7uQhh9yyuOhzN7FdV8m6vKCy8BSymQM6ER
MXlfltnWYM2bMzxBod9Rp2oNordK0t3Kydeq70ok6psBCCG24G8tWl4WeU/Wl2V9qf41bz1M3jup
9095/9dT+XO+kPuLGLTfuHNxaGNYu4yF5cO1BreZ7Jp+t1bxT9U/5N3mE8tpb1eQ83yoc7vCkHh3
mjL8Vjsv3ErXIHNQia3faOlD1qTE1gHZWvlD3oek1PN7BAP6n1qNJEJS2BD5eDnZe2d4K034FpVc
Sc8sZTOtzqrsoHvFy9q9A6aCNr6mlXmhkUtaen7GQgErSlZmubelIz+w2nkr3QOr/0iyNigD/6Gr
3ToNW2UNQXqXopwhYSL+tvun7nZtCo5M+tc6azNY8z40F0lK6Rg0KUsWLkyvQZ3NXefo6byV+W8C
wIDlomR8DdohOtzeeLkpa3DrVte03K5/TUrB+upKMmAh5U/3LekPZ5C8OUvATmgJr9Ha2d8G1rdy
eT7rkQ1eJUzesrPFwoixrJC8mzmu1eRYCWRgsCYl9qGedKJr3rs/LiUfDhm8StnPxj2owKcaKgWu
AVKDlXJDA8mxfLhKHPHaF+m6/CzJspPcmTLp8+w0q86myRzrJC/7+kRv7/67xcx3Q4W1qsTk8UZF
z4rerdJtkSt3ED0x4giZFB2t7GH2SrZjUHPRpgd5RW/rlNICxlmPm6/yIv9Z1arVYI91NlsnDZuD
eZ6dEySCYYlDWpOgbtit3Kxp3woU9M9Ca1MuusPObGFARoe8rnxYuhYcTd2/CmfbYgMgUtGukbsq
z6XOoDLpVfFaxvBMhE+uLw94bhHdaW/rmR9uv9zUd4/oNnW93XWZs0j09ppHbE7Onjnt5S7LZddA
fsCalBv7Ie82q5OSj2TOtaYUr39JD0N9a2Ott8HGEKu4IPffuiIejwZCgHsdxixJqGcIkBZnfCYp
tXT2zgwHmZ6l1POAeepJgndTHbxEWnbUlnOoSZ3dl0HdbqTW3GXjSZlLc6f2GSC9YSg2TcSrLoGX
uebW9gB4amCK7tLEPahRaOV7JIMwXGZmv2dVEtTw5JwbPWge4WSx14xoLMTzzMG9KFbvUn98XRDt
nwJkYD/Bv6l3qMaNqHKQlLwMwaMsYXuiHlGBiO0q/RR7DsqCZnc/xWghOMAWDjp7+0fP8uentGp+
wnc89aZWvo25iatW6n/PS4bkNT7wFz9QQYpnzWvvzdYPj9V6dnb9gA0HrUUdZxg2QVPXX+oZTC9T
8vKzrqb2FkUd4FURsl1qsdgCmCwlz7lVod+kqrsKiWCUoUpw3BgxVg/jUsJSEmYCA44CYaIdm8Iu
H+YpqR4kJkFWFA66Z3mOsDCL8FYRB7uyQn7In4ZvJptnx1ZdpPwytTKwI0GJY7csAG9cn5lbXMSo
XqsQPg0fI1EVBcNdmxVggrx2YD7cFO4FpAbbax6L7S2qX1M/RU/DEkB0iZ58NfmOrKZylqwyw6Qb
3UVUuQqEzwyL3RoneGpQw35S2Ql9ShVN207jGDCDoCC2PaBVqc29zLEUxUN2Mw1D96Alnfc4L0Gd
AduzaVuwq6mxFoR6lm610sEVbWB3xpwwmxtHHV0Y/+8pieaHWwo0B8q/Dm1uPb6KLO8RlZloW4Xt
Bt1TY+9olrmbpiZH4w0wfWFo5sV2gDoDa9V2uq0n7QYreGQwcAAvvbC8q6Da3TVLsCZpn8ekYA11
QNrIhptW6pd8NlNjq5mGdpGgmIL/ZBZ9pWwnD5a7F6YsNiNq8Nr7AEZde+y/JUP+1WArHVw4dH/e
LRM+M8hE0ApFhUpMP//NdueXME/0b1OTgFZAEOc1GDNg1+hgPc4ae8nWlFjXys37i97H7SlN4+KB
R6BB+W/VT82o0Liy1LxXjf61RjXo3o2Sx8GuGqivSv0p7tk4chB73EtSCtgK/Yz8er6vx02Pccdm
WqrHWoopXwyWazmOHWyyHAXaLX3G7t3BVv7dSWfzKqeqG1N7cLzwBDkMp84MWbQDH5xqt/6CNkh+
h+Gc3M5bG3P72HTtPleRtdn6WCz3QfaCUeHMon3RMFe2zStEi+YT3PP+gaXjs6Qw2m0/YVoHGSob
EWtaakieY5QfD0rcV9VFjwvXQIDa0H5YsViiCgy6O/TT+rt6YFm5TFE7kQIHJYszMpgJaDZuhW4q
7RGxTW0rSbk9WaounyoHTNhyf+xxBOhSLQO9+GiPv29/J01y/2gXNZyz5f6hOg0iL5s8/OlpM+Ng
opwiUQmqYIbhvqaltY0tEpLvMqVYSjrIHbvhEeAMCLxg2IDrwlKhrOiU9PprXQfhqbeHAI33sPpe
lgcpj4ewPqQ6qk3VrDgsWCsubuGsB56bIAruuiUYEnRPXMM/vivo+xQ7mbfAt+M9FIb4Wo4ZHoZL
IDHJM5llY9lgo6gWa1GD3+C/VJRDbrXXo7sRc8D/yyGpO4CvULXjx9O0XYHI7fP4UKqsBm4//Dqp
LReZilJv7tJ24VGw7WhaLQxYFCnvoyXIEZi4l+Tk+ygWRv4AeV2NWVxfiksV5fLNWkliOOhd+fB1
7CNzcOyyqhKWlYcnxqQoF+fNAoqPspSUfjhUknLhFtXRk4MQ+O1Qudq7IzLd3HclAI2PBcuvmsoY
suPzXNhfU+xJQS7Nbnptpyq9umME4ERDebPL2GdU2a3YJ0WovahlONy5ev1XHmrqy2AX6ose1g8d
HewDe9MwXRAd5OvXG+h/OXWrX22gJW9uxqnYzCnvU9QM3qJK+QIfOXiUQrMM7v0itp+kDKTwPoVQ
9ylfao71WzJo5qvmR8VnLTlLFb452YvaNNAvH8I6ne76QEvvxyVA3E8fNmZSE7WbeUOfDRpvSUod
iKZs5Pju32oy4F7qsnYJcyl9y7waHW3NaLeSNPpmOBm4pu5K00IRf2NbXf8JGyuki6xR30cQKt+a
HlsEFb7eceFXvgEFK3d25punEcvMp9IeX4HQdN+s8sfsNu4XS3HbS1ZGSCfZevetmQFSqI6VPyGi
g5Zu2P8OHLv9BmRL380xLuJ2479qgM/QsG0H8J7E4rDdz1jDwhf+Txa0yD+FH/J0ywEVm8135eDV
e/zaShTmnOI1Uyz70qTdhOZ2X7zqMKY/Yf2+kUIFGNsrCIwvMHnVe8my/Yb9BXcoj5IcUZM4a96U
bCVZx675NLNLJyk5Yzeo9ypabzqM6GswzeASCis0rjVaMdCiax8VNju/Z9E97nZg8ZD1RFp2X/mD
c5GSvvW9vakNFu0Ot5PZp+dBMCZ669Wq38LxiS6SdCLVBqYQ9VdJ2hgR4QOp+3eSnJXph8s3/0FS
U5890V/nT0YMvscfg1MYDcpzmrXqfeRDIw597KqGvHoC6LNHdqJ/Lr32cxK36hWwwvCs6y2vSoyq
fJW4d1JB8tFFPJRKnT1IlgQmKkeRDYGh7nQMVwvcYzM7eJbqMXS0p9x8bpri4HZuhWFhvUfGvLza
k1Ncow6y3CIWXF4VlaDpKheZWXXaxV6P6LgdNY+h5mAFPlmvKISl31Sr8vboZpYnScLRAVKvF2+l
OSJJafRgCZZqWj/5GzT9QNXkI+7KagtQvEq/gaLOjtDxnYPO3sc32zKuuatYL2aYOfdlYgGwWKq1
k/r3BFryzKdNu2dYp+FGRMxdgllL/S0reA343f/krVUkZint31Wva8d/Ol5vAcB0dvxYj3PzMCoV
cOnCRfoOVJfJl+jvXPU/m+NgvzXOiD5Qrhd3WWjYKBtXKYi4Yf7SV+6zVB2N9K6ODO9r3eTqzq1j
6z4tPQxY6hq1FHRhP0NH+qkgfrWPi60LbOhOLXmp3DH+0WkAxCzDbR49swsuiu0kxygN1RdUVeqN
nN6Zv6ql1/zs2DcCRmTG6DBOxok12xLV3dJ69mw0x3ndHYQttXyTZHWBMi4aVXclfeqdXYa73tfj
S404+Z+CWx0pLtdceCSAn5Hx36lzoMY7KQ/BPd7J2WLHJdOuoBNWjnm+JaVY97RkPPBqR7eagaY/
W2ZiHVV7gLu9nsJyzKsNvPzihJayT7VCx5ZqcE4WeN8zXjfNnWaYzsFOsulpwsdl17dq85m3UQX6
4zrfGTs/o82j/G68V3dIGJKOhXV4frHbwvwJJxGxSJN+ntbHS5slDiSVYN7XVVU/xHpbn0yjGi6R
21q4+/oltgSdgz4WYFU6PpiZeokslt/73+Jg/JxEpvK3AtLydqEs15CKK6xfUzr8CBXF+arZTYba
sTa/hDba4AxRgkco1O4xW0TFVcVPr30aW0eWA9JHFyoQGOfGYv2Mjsz25/AbHfB3yIfKLz3ABxl0
EiNsBuFJ4Jp/Zygj613/GmDN0bSf+g7MMjrFzavXMifs+kp7BLfRAc/BYQnelbNjcc33T7pu4EE1
OoukgZriFqd12VVijlOzBYgEwn2XIOuCf80nzRm81zz1vmpTrNybvedxD5DvrcO0vkiyM1Cey524
O+txjzCVxrjs3JVA3YrG9T4HENI31RCq931V+p+jev6mW4H+IKl5QYA7uvUoVT3NuUaa5T9JKuyD
Y5uW6Sez0P3P/sxeYmE1L6XhOJ/94+hnzreYT+WxHdX26LRD8L3Qj/VQ299LEFlY5lT1aQiG4is2
d9veitxPzCPvMHkoHmpfQTw/gLzR9aG2ueUtBVHBjjPOuguTZTwidjTxEiG8ZkTG32J3aCGmFjpB
93mt0Bi1savszjoMWAo+dEtAw5h2Dd7IO0lKARu2xUMz47aFZfUVsBNXDroKdAOGoxvW7ooHYwls
pHivrmLc5041f2IV4GtXRtP3KVqAHi18DnSgkNxL9a/xPEzfxzqytuOSHy35/7u+i+TSWt93fc4D
PG3bBC6Cb/85/5r/b+f/3/Xluno1wNz2zL2ZW/F2YML+XA5T/aw7pn60lzzkMupnKciZ/N7ypApC
kc1zueR9OJYvJ3JWineMdb6JElgL29KrGvVAy8j+5KnYR3u5eVirSeEYe96mruEbBOWjkrUWhEk4
X6NWD8He4V3f9ejY7LJRKx4lGE2eV9G/6RutqfZ6mKh3QQURj05KEii0q3ftEkjSNhRI97d0Vu16
pmtoPf6nVPLXpBwheWjbXfMIQNuadTvTmk7p9ObRfSy5XT967D9QJPO+JfCZaFRlfvZ8uKT66Hya
7N77YSBAx2qhNzxarovhaILeSpGqEbuvsIkhHp+bUjkYujd/QZFhOHacVQRP36BlneUaYQacr69a
6x4nbO/B7zQ2upZzY17xqHPXPoMbsXAdMIyD3rTjRa9DNLsXwx1x1LmZ61hhATmXyZcUSNCj1b13
AVnBRO+ds5maJeI6rf+cOYnyjEB0t9NPHjZiyTyj6WKgHYMIuWNuGILAi4nH+qhUWX9k8ocsvvG7
MtvvSIwMX6IYJ/ika/vHqOm1kxq32dkfU/MhDHQ8MZRyfkvD9Degw+w3B4fYwV8U00QdC+vfZ/xk
jsbYBQ9V0TTPxRIYKsPDsEAucalg6AsVqQGyYbXlg5bCi0cyWd0PXtE9SH2phsHTHtPICQM0xGmS
xZMdyDxesn3yHCDWga9akz4hOoRBhIUxmtGp4wEftPrBCrrkWEGtuU8ySBXGaM53jguyGHa8fXWy
IToXSBlfPTOyzix7FBdvmodLVo3jWVGj8poZBcY+fh/dJY2PxNPguHdJOeH1WrNIEnWJf4jbVsWB
Qa0PrleMEF0RXUYAqn9if6Lcp7HTPfuoPaEbDHaQHgc0UNX3L3OH1Q/mzuNrZCGP3JmbvgtZlAoK
9XPDHvQ2HFXjbXRdtLzRPf2C90y/qaJpvPfxoUKCOk931RRGKGGhH8e3CcKHn85/JY279/Ej+8ru
dYOuTbRw7efoBSzp78hW57+UxPiLhV/o5VbAQnng6oes5ePsD+axX87gxvh3gAMrsXgYmVDZEyKd
QEz+KsAl6p35wwNrwBQwG65oo45PNUbqixr/jOhafe9ZU4cUMm8AM6PylDUaQjKI940PMWotDMrH
U24q0auveM6Do8GmFSP40Oyh3Fn+cOrTYfpq2sydNC14dQveFG3KC2QD1PFrBABwH5RDf5Kj9Dg5
18agXXJHG3asJRYXGEExU9UFGWx5GHL47eaWZU4IIkoVib3LtJcSyfxYslYfM9En5ALreSSvqlx4
aGzgbTMcAx+sssXKsVW6tw4Dy8voqxnyFdySDL1t1i0HmB5LEkU7bz+1BT6XS1I3J0hLplWcJemn
tbaBnRhvMHmAJGc7TAqWQM9D/J5Kcyqvo5dUOFgQk2CtIzHJw2mc2o0ORGnIQWP9H46bEYwqIaj/
r3NL8t2lHXwEzoyENu/y1kPk+mNUzpcs/dpMYfhKn+tvitixzroPt6LPjRfVc/yjMYTKds55zI5X
xE92VZwkJQeZhvfSdpl3b1nKCemi+cHrGiiFbd5+6Uen2hiDE/xoA+UVQpH3y9S0Q+7SHaADvg20
XI+ogChvl8W/Wcx4RB0k/quK6pjPTtN+Xezut4nVlfesc19VRNzvIQpU97lWhQfkTOdNYqrV/Vog
pQyw/tQzseQpWmerdm9AZHBuXs4gh0jFNdnbo7Nxhpo9y/9e5MOplTGBL6T7bykYVQQzl4usJ5Bk
OqgnNr/iy84dFOeuGwMMiLAOxfFF6UMoJLrzZKLk+JTaS++rFSAMzNC95cH0xVIpdU8OSwX3jopx
Sawi9X9LLnk4dQ/30RJIHhBMbY8vGrsgS+laIPUkr6rV7GAOuAJIsrWNfB8hC7Pr4onl/ar+K4K4
4BVq/U0LJuhvfTm9OSWT9npq/Jd8zvsdULH+We9i1DCdMXt0DURVYkTc7ierH04FqFoUHCMw+9hW
na3UQxNk6cUHR40e8lStDhlz3ScVrV1WDFi9Tq1aYWG9yD7z68Ita97ul8RGAcWaTfM7nqJf/Sa1
f5aWf1FZyAxQwoHXlNQJQ+nPRdnayPexyMCGRvd7nLw7P8+Ln0YT/1BMVqnpLQHQgxqyrB43LBOp
BQtJz2zOhs9+PTRomjOBkNLRCctrmEEFlNIcC887v5+bjZTGaZjheYmmnJROrZ0+1Ir5PVnOxI5H
/pjW1YuUxabLmhNCS4zJo8eyVZWHGCch4oE1R48Sk0DNgm+zrlbnNUtiuKGGuxgfn9tRa6nqZM4x
ZiNqI3lOEyI36TbwThEH3a711uuoQ3bfmIV98WedunOMKxVMpJcx8Uq2iHw2T7RUu3pup11VeFRw
1iPtmM5IxUiBBKOLatBWWerUijJVh/UYzVd+lnOJst1/T/OuiuXEcMjk5OvZemw6tr0zlbvbeaXY
T2Mu8a7mbCvKFjssc2fYHkSw5fTKUEMRhMH67kApuF1SfmCYqf7BM823W54hv2C9+OQlNEHf6dRz
E7a7f/xPa+0/59V+ZQG6DbffsNwFib37scuPu/0mKbldtCuzxxhhV6jiR6t11WuxVJMKvlmzzCNR
KZFgktsvUdPtkG4Y/vLYEbpXuuHAaAM7tbG5b5Ko2tYYWAQRVLOgyX9YRTOhoQemsVfPdujPR8fr
/gaWO+1ShBXV6GevJ1hHmjZ+FB76YN7QncO0/VVnvndgzHR1kTCNKj3aafa0SNl6P20Fi+y42yg1
HTlCsyZy+K7HGmODu5VbJ2/MM0+Q8D6bTe9tel47dD2m19qvABd3n7Vg5GTQ/FDETh56tblzYviX
FagnFnT2Katbhan/CIvhTmHXcyqwRJyQYCiXDb9CYdMhge97gkfMNNVLrpGiPddtojypMVPeEj+j
p8q/moxFsJdbsoaxhyaVJve3PA0Tl81cDNl5PSpgJW+X1Ugu4ZuqPEkBHLQf7Qzjqmp7qJzzS1O9
NKk5PA0MhFqnRgs9Z0o+zEBGEC+L+SHBZ6XEZAWHHGwPqs5B2aEdNyNUU9MDb2ilD7024gC2BFPq
P9cDPP6suDrBYIH6JyhYLd7CMRsPeoHWmOTlKDAcZ1zWWDD9T143M5BA0lQ/VrjoFa7lP2ZLgByF
VzrVU2sj15S26OKMjGGe5iWIUqM8uZMzbSRJD2I8xahRQBhqbllrfmObXyKrNS6S5SqVji7ZOGMX
2hR7yZPA0H2dbSI0G6XKuwIU84ypuV1Ysi29YH93KvKzXFjy/HDY2F5r7NqpZsd6+ZFSGCVqfrVs
BAiXLItl9QfHUXZDEMbPRbkvIAQ/tZoWPbNn/nuMKv88aMY9QuTp3YhZ1ZME7ozWP7JW1mHNS6c+
x8QNZf5EVWIFSqNv4HndXRIrsZ5Y7Ldux3aRvZ8LH/ejsG1w0XKZtPkpHkOzVbrHWxqHpOpQF6m5
BedLeVha+nUZPMeN+zh7jA76uWKvqOrMJ89LlEcrugZLwojiP8Fo1d86Vi0vk5ku00L4Prj/AcxY
640JKkfpTNcrJ3LUwsa7Inr6H7beY8lVpou2fSIiMInrCuRV3leHqF0G7xNIePoz0Hfj/qdxOgqV
LyFIVq4155gE3g23TT2H/51RS5PGaI3lBipyf1d3ZfwgaJI9mFn91ESxOl+/7fpASWZuiAVqDtcP
r99rQFkP7Rbl+PWnrp/DUVFgSchv2MOpwNdj/76oLP8eLvdysqzhM446KCHr5023HEmSyjZR5uH8
v34bBMwjk/vk5vodVH73empY53Th/KvnVB602HfuMYu69ySItVsj8cgyUIt7f/2CIYF76g3DmeuH
1y8ATBG3bUHBSPKGBjk2kYySLSsYU9bffLQv//vehN4pYWa9uy/MNtt5M4oJcJbJQ4MbIiSeJd9a
LmS0wJVttLN8C3I4/JYHUM/pg5A93lArp3+g6Id6VkGo0Jplcn2gdllIyyLN01wU1UYTE4enERYS
raS+CPDw//ds/RC+3lslyfIjW8NHf7dGq0SEQ5+uz4hrLplfn+TqEhpWCeP12fVhugol1wc2tQgn
r58EXTvsfZOJt8oAvtTzc/Kf8GrVeeuU3d27bi60WSS72NX48L8HamSsDtePy6vrYRTlm1iNR8Pq
pOnWf4FsIpxHztV/ZLeA3aBB0hSAu3u6PpitVAsBR93K3/j/n5qF/53mJgyMvgL7eP3yOC44RK9P
M7AzIP/zjDEH4HyGdlD2/jti3kwESQ5nJPMcRojXo/jfl4G9nNeuzB72CXEHOMywL4itNlsaFrvh
dx7ETwQtoqjbvSL+K7SNp5hcx1M9jO8uh/WcEge2k4b4TGbhb9Wqqs35NbV/ZsUpt9fX+7+jfX12
fQeYYSVbEXOsNFLSzvpghl0ei4MkqO3kWHVzdNgk5G3WbTR92E/CeSl41batcOhj6tB5hzkFjI6a
3ANIv2h2mHWYmFdTWrUqrt31zbo+K4E2bFuwINx3R+PUQ7aIW4dBl9VA4ssLdfm/DgwWZY6b4/cg
FF0j0LQyot9Pw61N7G9RJtrWsi/11KlTnzjTfw+WSNUpMtcjV86fpWG2Jyy/7cmvWqDj16eV54/G
9vr0Gr16fXZ9yN2oRe3kQ8NYtfP1GsfSWC0GHYqO/+eJ1fhudUxLQACrR3R9mdeH6wv+34dDaUGW
McjNjFYP07JqFK+Ho756Tq9P5ULDqyrdOfzfO3M9T//34fWZb0zEW2HgZfGu4QTyYK2yv/892INI
9oOwz/mqvb+eB9eHdP1wYsSxW9L+cv1UE9mEO8Qe1cg11mC8Jho42sj7O9b1Y2H0HemjVoUHbHWN
/ffUHczpmAP5wiTPMV35EK0gxuD6cP0wS6EQG6n211FSTmeCIeVm6d2RVBQtU2fXq0OLmC5Zq3kT
l0TrJuRTh7rXsosx9WhP7+fHL9Sz0axgXeoRcmNrAuew0s+MzrdmOeIbzW/Kuk02MMoYlC5NcnHQ
wtzE0RAwb+8301zelga3iMpv7dCHsnrWWxmwZDSM0OksNu1wBDewbm0X/QH3vXlYJhKEHI9MWvdN
drLaCYYwqNiHkSyWPt6lkiBKUW20sWQ+gkww5IbLopHdCdNwgtmYtW2kSWJhRnMH+x883fJiieJY
NQ39OyKJ0l58tFNLZuFc7MAvpVsbo18th0sSd/qGmyPO5KSuwx5DRjJcAL+iJ8kY6Wo6o9c4o6mC
lyoAypbupnbNiJYWKlxaFAyng6UxJ/KNvT5sQFT0Hr3GUf31LgfGG32iUvj5ZfQv8ZxnQUrAVlRl
OlxTIkpTg3b1qAO+tTLo+IRmtuNfFuHI1lFSBWqxvX0E60Zr5EGaCQcBDl0qHI60SPCK95NAFzO9
+t7auiQIknqs/3G5da9ri2HAjnGdY5XvLW3GCKyh9x8mbU9FsQTMHz8pnpOtN+PfbzQnh02ETMdb
qD0F3hwPPBryTV54XPnzIfceFAikAxNP/YKYlvQMjwQGveKNbnDp4pkfYoDBXuzpZG0NAuYUrqdE
+5MR2TKdulnPIDNz5E2RLL82XwyqnhtlyyZbc6Pb2hy+2xI6ksklGhjTSFjTPDFvTFwSc/RMhDRE
L3Xek4Dr4BPDwR0WtBMsgSl8yfUicOSKFIG1vFGmfIu4X4RQXjfkMpMPWjLC8fhbTuunMCGWMUCV
M0P0sm+GVtuVcR89zBDXl9b71xSk6sV6/DWP2k56bAQnYwzXAnB0rOSMVm5n+8mPBod1UyuyiQ21
vPstDQsakIb26xKRCNfISo+WQSfPz/QHiAteYM1FGCXj82x4O4JwkY8kSLE0oTNtZYek5d95awy7
pVVDOCdFs9O810Srqo2dldG2Kyr6M2O1sx2tviwJv3CSdAZTw7iLVSZBU87HQf9i558E/uyO26F7
6nOiWjvyuujnbx2/+TDkCJ4FQJJnEXosx1cUuRawoywJSPEsN1SDRrDAX934BKZu5KzKTeYmB1to
+mYE2eVk4hWQWCsQSYL5KqiPWj2sMtJXPIihujEcDCu2+dr8FvvjVxS3HVCn+idb3hczB75WJN+I
c8uwN1+IUHwZ0UsydYGWOp19kKnrbEOqwQvptal5cGmZIQJ2IvOP9g0IE+cjm+zbWjG0L/yLMPm2
0phuLJ3qnzU9246kDsumv0TLQIBsNe+J53VIl62Sw/yP5Gz61c95NXwaA4HyupzvRUblPywrrrem
EUg0OoM+wQpdAZkc0AwDNow5J4KuHgCCZV8jB2nTNYQCa5Z2bBRFViKMNpB7jr0eFi4NfyIFzlaz
60o7eiDbUG4Z7WSBat0XR5WhVQ0sBBoY2qJ4J+O+CA2fgXffyXTT9+UbelFMjpI9tMpT8pJQbzod
QcJrTizKaLXtteIVmP8D6DRv07+NDgS6Ns3x3U9HLzV/ai3/KVPzu28twgI7yPw6eyg63PtqGuad
VzIsSA207F6BjiiZ43eDLqgqgf1Nc/2kZ+1tuzaqqnkdxP5avUv0wsQ/nCCV7UexgXvXbZXmrHbn
5m5Msk1aO3RLVqFuG6tjbXBTKNEIOcD7YL2wajpxkBnHrkzvXIQYm6aob8u8/ist99i2zlefsvFS
4j7xijIUenFAqEI/KJLktUwRvnpvOknSzGJQ1WGLAn07WBlEnmnMQ0cjjd7U5LzR7EqFkaV9e5CN
kmhEiJ5aW0GolCldZz+r7pmYN8bQpdjTBdjbC53MpHqplL4TpHrvvMRBP4xmJbU5zbT63dfr7DQG
ceKtDLHH0UqgjRev8yKLEP7Mc9It37Vy3sx6fhidwCyddufE6mYBzZk7kOd68icNx7mpwVh7dQ9n
sDaZqIn+mEcRMm1nP6Va6KVk3X/MafPpx8Wz0wwX5aBp1KfXRBaHHg1OrjgnMtnvQLKBphkvCeBA
BG2A0brCDvOGHbjWhVbH9QlV3i4ObV9PNHFnmHHwoYEGkF0R25+zVJ9kU5cbt9Beeg+QjUzNj77M
vydwelarPvCX/SLbRRdr7ZcxPQ6ifJ6xkQeFXj82A/DyFA7TmKOo5ng8CULE9jVjADR/Fr2jftkz
gASm1h/jYXgg04gMQY/++CTd3170oCm4w5KxTdR7JUD+AlDeaGIi8lKvwDYVF1NWDzlono2xTPZW
+P5eOf7xo+wB9EEbOtbKlvD2c8TyM/KIhBxN0tjPhGLUt/iGkfC5YNNNrsgmorNDV1ja33opL7k+
vQ/8U2z93lJEGJA+i1e/086sfE+Iy5rNMLgc+vjWIJm+ts29zKaDqqNdf+inatdzWFgk2PkzO1Qb
Znsp9f8ECthtblO6VAdJnpreEyym/Etew/ocrJx5SrWbUq7eyYt+i4II5Rx9WqW6N2eQF9OX94NX
BOQ5PDQy/rRL9o1YyIhumIoPF089fNJ6DBjNkPIgiP5cODeYCICNrygbOmOiolFbz9IRGA97wT7j
6LNbrstbokc76oBUp1fF5TK8OZKm8lJ4agOH567IVL9pXYiAukBwZJXxc+0Uv41U3aaUxRS2/kBi
JKbDLtGPo+4/uhZF5JxAzq7i8Wz1VNnNEH0OkutuGcydA8zb7ccbi+4d5JQ8BHHnaAXT0DYCJYp2
CuTuGwxChE4xLTSL3mE3Whxkl8NI5MnCgm6U4WC6PoZ/z9uM2VSG5VNfwogac03fmRbMhr5LHwmA
lxFse25wVJIP/o+uhuFiACJjN2YfvEg+a2IGu+kPn0JCGp+1FN3L8Nn1/i4eQYr2KRnFfu6HBS2C
jgFHgTA+rHSNi4cirBVZ0MZ0BAZdL+lY54dyGb0jIZNvbgq8hzv4MDY/hqQ2nicuzxq+TpZehFaT
MDfBUMw4Xdr00WD5CXEnoWoiv2dJ20uc1n+EjCYbYQyMlayXqPcIKqn+GZDrvKXDJWGQCBalHvmc
1c0Qt2eHYjGW1e3oMzQkXwTU1Q0Goldq7VePoUVgx2tWhKm+Z5sdQO6N6tbzudU4c5h7w5owyN3c
IUAq6+Gotm+52XJ1TIHTLfqdPZaKYrzIN8KjBnMKdBtx+jfSz5Znu14JWbaC96amF7uetoZpKwor
QjNSF7aDM9xrk2qOqZbfWzEFOZm0lWlXe4vOVNsuEwVtMu4xaVu9U4Y0hF6cJP4H3wp2ao5mLzFa
rgBOGu2Ppt9XWufHyLEUycCSaeVt2YAxA3EvNgVq28Nix13YQ8T0pyzIFvumG3y0qcOvrZ2IWr6k
BLNWNKEBPqK9y5stVsb7bBRip1ftB5CF01AtEJ/rFdH82QqCq5VvYNavk5dGuFRCaKA8mgSbVo+p
O+sUzCQS9MrbI1qyiYZ0pyBzMPc4M64Q+ysbQECO00xmu2PuhDU/m7pzaTOuwIQjnAtCJZhK/tpu
NIaFhDhcbhPD2aeO+lzUCeXMS4EidUMuSLstDY4TUeK3ODGQjSzs1x28SnJeW/D2mwaZb9W2BdBD
3s3+rBk7h8CjjW9rT6IWuxHA7bpI1Rs4qFihZgTU+5UuR/pHzsKmWWfQgR9jYv0zHW3eReYILBkL
KURDtqdFAd6OitD2OftrDe8AhQmxiQn+FWp8mSYwknLrz3JktXEU7X4bahLrJi1EG7ygqT+knm5C
lXPDnJTTjeZzlri2+UXD5ZcM5eY85kytTQb3M1FFuWk8AuwrQ6QyGCgtI9Tz2l5/YJvSIw5Nk8G+
l++FDZfWUOrgGqNHHZA1Aai5HnqKfM+MFhy1PGspZ1vdiU1fNC9ZUWFHck6AMcOlpn6epE+qL02K
jVMk+4nEcaidy62DhL0RP7PhfzflkoUI2RpO0+HBraYPt5++IYkelnkOHNP4rFVqQ0ueQPRivohU
Z8MnmaqAOYjeiKcxdx+G3sOWkZU3ozcwQGl1Btn+R2ZLEu1L6zmSj4PQQXXDECVBjMQd3Y1ClVQ3
hS0uwnC4dGNJnhNzjE537xp2HWNdTWGS6vcEjryYI6mY/lDt4mR+TCJ7RAvoPjBQIcAli2A2L++e
/+g5GiIRc2XxlVIFUmYU2BSY4OviMDPrcIZiS8z5ZuwG5g3JXmuqm6p4AZvnM+yMDpyTQdck1lZl
Bjux0eBbzbTaaqZjBd6pjwF20vRDu0A2uD+gOanc7dTq71pRMGoZzH2kYO6piDC8Agxa6w5BPMrv
pEV6b1tH6ou+KigwJndjU1Wy+5ru9PxIJW1DHS5IqUr9wKhHhz9DHkLha0GENrdqLSPwvOxndpP3
hDnlPA9loI2wATPfnI/u/FaLtNhG5r4QDKQrfKh4UOOtQw5MLYb3vIrXDjU7/yjjXfOdLuCGwKyk
M+i0klen7TNMpLOTvyjF3dsm1XvXTJQcoyMZE/aMhxNCon3Xh6H800RkZORJcyvjZGcRJLLzZ3Vu
cvNfoWHYTTLI7ytvqJXfKJJeGIjXOw2Nyqblit/6msve0OdSmqb+tpp3PhTgeabdjp6rDaM8hs5W
YwtscSIUTLWyHu9fEdELSdOfOiouuqsBNc8akoUim9FT2h8SABsbREvupqvNn8kCO1W8GI5b7ePa
+HQN7eAuiv6Jj5rHan7qGtQpvO4feDNfVNTTrjWT2wXkMGTfPA9Ig4VCsNx1CRGu94q7KZcihsPq
C0kM0u/xj3zL28gnYjlljTIIOi9H99U31HnugJHAmSNL3uruxk58VbxZIFEe0tw399oauZw086Ww
dajvaTXs0pR9mk7t3zTTK9coMhBE9ety6Gy7eN7zc0zBhxjwbXIkVuglN0wtJAFr/4qRNNpMbYR6
6MdXb61nvdHbfnbLgWoTYaq9oDgjuhrrxLnIfbapLFGRRcHLtYnIll5v2yGv+dAd87M10FKVaCZo
2D7WHLxNNVkPWpHTMhTW+8jc0oinMST9Z+Wp+PElscVzvDgHo6BAFzGhfKxOVACQ9tjDeibs1naw
EBpDEqZhde8n8UPzy8IbMfmZcFaqZHwoBDs1p8NPk03Eogj9PekIapjNmjyo6RkAabFDw3WfueOF
sQJGP624FUUsQzaBl2klt87Wk/EVV96XO/Svvc6JmduvZF88mU4VipicQiKAoYATJDuf+o6rBVsX
CvFDb+nvg7T/ae5IXxmlW2+RXZfpNGMy7v/uklo4JsZjO9zmLRxwFgBkcCu82fiI1s2rp8WXBVIh
SO1LbjoLjbv+u2nVrnW114JI4o2bWFMw1RTeuo2aIeJsoYoZqtrHKi70jS2KUx3Jf5XAQpEMC1BK
5E/d8OQW4myVTh+Y2kBNVSG/1wFUq0zTQrHm8w6+scUKThR9Vn8nZXIAXHHq0mSn5/ZP4nX0qTqm
gCSpEqWY7s25uc0dAkW7tjg2I5Gpg95sUYV/5UaPXNQkodtOt1nO4DmT6N+iCnCwveVfOA/JnZtW
iISnS6UZ8J0cI9lgeowm6zGSWCii6G+ptGeTKCHl1Mmzln/CTKzsxQy0WEeNNZm3M+yx0JLGtzvI
o+mnT/XEZB0H4I+M1oOdFJ+zMb7lFb5q0hagX9W85nS6nfPpps6Q50XxFyXEF8Gqycatx53dzJ9D
s/rydG7kWumjCFxq2OMmajtq87VTqfZM8ZLQmmnN6qlJALxJNyH59G0SKfK+upQFcUq1/Vh6k2CC
rn0s8XTRWxDSfnVjsoQL19vLuvaCcgJyV8ltOqXvadGJ4K+1m2/bKv5FTYPW0qwfSmiN0i1ZXJyO
tCVbgsc7L9W0jciPR+WEV9tozviMnkxtRJyO8xeXxWGewBImZINmmU5Tb6hGzkY054uwQp2ZKgyu
GC9INQV6IBeVkZSY5rslds84KL8c0X4Wy3I3wvlirObccIW8OTm0Nm0I/apGg+nFe7PLAncaEBxr
pEVlyy3mpRPU2mXf2tbWBm/A/ccgj7IIPJOra1z08UCmAxR9ZODKG4Cs86Iay39ULs0bl37KxqKi
4yyubqzidRB5SIDqfZfI92RkBL6egstMxBTCEn0XO5wo+CdulyLa0xF/j1x5S+f2LgKUzy4BH1rR
GltSiM6FKJ9kYn6UyhFs9BLKWvxUng/lSUhujFX6dJUKxDpNGZrHzYHd2BOh2u+NzL7Z/T7jApVH
sPlkKi9RiO/l3W4uXRN9UB6gx0goUSIa9ReNQU5nELYyzHa+9UrzgMqItl42W5QMbUw+pHap3Ua7
Za/5pkp6u8vg7sjLrsLadib29MrflQsomkUU+aHqbqpaY0DAL9h6ufbNvncz44UQaeQd1KLhmyxB
VhKSFSsvPo3pxKYRcgKzfS1oMpvY4tnez31pnLSCCVaLE4FJhMtGzUt07BnGfp799og9Lt10MxlM
yrDKR23ugca7eb+/fvjf58DQZ1yXfRGFLhYOQPyNyb1KEjbuljVZBmv6k3r3RAqMmwALx1Vz0Prz
sXaxpGNy+nToIxsC/alrDdqB17NbDArVQUR0+oDYs7V5XYqu349U6N3EPWzsaECm8ol84a9BFquz
i7vPok1HYYz+3o3+XDI7g7kwvtCRca/pkbtluojJOS4+tAGgam1R2juT8RtVHhcNFXYZRf+sTAwB
LSIvBBsgfAuIs17xmhyWJa89pdNasiXaOXHR8EXud+Kb32OPfHtmEY6G6AiJGUA6HSvpm29+DvTb
3jWzdtOufy5dJzCWg3xqgnzve6/w88AeViRLLFUwztll0Z3HsrlrMjFusmJ6qmKmz4XnHbtG0NJ0
73ITN7nr/XTKBuIft/ezXTxk6+jA10rahqo7Cz2egr6zuCJ8UuBxlZ3Ix6jCNm4VM3wZUlxPXNbW
sRoFgTo2u7eDFScC2ATKDt2BSGC4DUzU3HIhNMbdNrObuy4b31W5Bi2qbNxHVvk3pUt/IyFtxLS3
dZudshX73GBni/mAZW39RH9PZ/fGj//M3mIm25GH5rHhbFKvYnnMnsrpNbJS6EIee7QktuINFuuN
krAcVK0Cz8/YO7v2tGGmus9S3XjLfVZr2LHsbmmxqJJ8KCM9i4HuizOKW/bYz45evvWlV2y1TqQI
LeJ3GCNY2D1zj5tJDxB6sAyuokOX2CE6hzSphmBte25HE7O6yXtsrtPWRSMY0s7zPUGm/JR5tpiF
7XTP+Vpw8pcTrcpoZLgCQgWLOxP3SSr2cBq5S15VeEHuOAaOpvHZKAAC6hbIl7FukFXRsLKbnzxr
Yb9U06GY6TMbhe0fTXGUpRw2c8xgql9oPrlu/jXQ5ONuU2ubCtFDX9TJMc7GtYA2P2wsLhu6lTG4
E9Xd62XJYMW0/9Xr6Cn6bOmwBEauUbvKS0/PEplsd4qxBg4UIw+Rw1lZ1TQ7Bx3fyXg74q8L0Kg0
W7+yoaTPjD2cNbFmaOn4pcswMS/jhIGMkO+7BEoF5d1Gdfnw0JKZHvbEG61A/jN9+ZvYboNioG+j
IGoYE21NaqnmmI0txA/uCEkroqAdUv1GTvqupKbczC7O6XQhsVzod34jrL3Qh3YHIfK4tJm7cfJq
m5gEtiwxN4c4Fv15ot+eewjcs1y9OhUiU12+MDXj/a8WpD90ZKO0z05FTVudfSuc2swhemXcwWKA
ItFW6UW6zE/bjqZ9YykNUyw8yMIvt4u0uBlP/TuInm1lr/VnjTVuGY92zkpapPVr5SzWwTVr1Myi
nk+iX2dCHXIa4jfQ8Ll5R11bkCeOd2MrEk4LbRIYsHsagVxobLMc+7UsujJwjSoKQK5UaDlxvTZZ
QGRbBQBqvSTvCsWfyGcuYavo7EAIseYptBdbZG/S4dhGhnQOWZojYOKyx+bz2jm84tbmT+InohMT
OyxrjGQcb3yzfRthcV5eQH2qc1w/6LRQOKOqTcS7sk3yHtx337Hd428bzbwjaGRk6kyV5TLr2Tpe
UwdZPB4EG3fihUsiVgdR7RkWWzBidv54UyeEt+CV/dIdIR9LM9qO2fxmTbguR3d86SO8nsiAun1F
EA1LtLxT6cI3aX+ClCDaOvG/xnKG0PWGU8wMlcahbwJGiWfa5k7zA7+ZQzRn96M+aIRPezhgRo/Y
jQpjQtugpzXp0JmEjQwkbFacyXYEbo0LCdd/cyNmyXKjKvMIqKReKCtszjnRGD8qtr90829Uyw/o
GcItAIXb7f3SOzpknIg+dPQFfIufFqaz0wscFIwModf0mEzoe2jTeDsxY3ZI8cmScdsn2offCW87
GB2Ba2le3zD5c7fF4pGOJ5jpMPYKdINKh30O5l4qVva1e8A+IoCJkYfcto+ZFc0nJ9KZbbD1ERWS
HDeu1U6DBY8O+Ulqhb7rvHsYFxSG+vw6KuOw9DpdYdW9yJGJiDPJwIyrPlCTb1AoFgv/fXyT9PKj
cBiRWX/mmN577PbZBHNXHEeF1IjtwKAYQCe+Rs1+6PCN38XkkWg1YdaEO4VTr/109fhhxeR6FdFN
PqCtFMPP5NHQbzJa8KgrnyVNAfLefLi/lUPzw3oZI7aHGfSGLQadL211ryXufFYu0QVllj1oooGe
b8+ccktTb2qkKKExsudzVyZ+31S/ujX9k6NOxeJMB4O1Z79Ct6e6+Id2g/RK6KfMe9kZm273yCvK
OKuSjPaLXewTELiIDcNcyw6lTqBzF1n3be9np7rn3LbaMOYgb+bGRx7IENxofXubyGm6bbythXo2
9JQgbWP4muf6jjtsRhVsbUSDfa6rK3QgzW7OVsOuZN9BaBsC+aX5yTBZsVXInkzdj4KkpfWa1HbK
MxonRVwPd5WDM1f7ptc+fWrxgemrDtpJ3I49Y7ZFVd+uu7JZBFujrkdYN/KuGPqyj/2lv0vXB5vu
W4mS9nT9lFO0RBnReWhyh1fbrxE0kTqUyB/R5JqspQSre5oPxb8b57BpWYejxnjOhjTjPNDfevAS
oWGabhBbB89x7FAs/lucJgKXGz3tui+nbRexkSknfBDZplN1e2xV/zy6zbI3Myvdjl1xq5CMMTtm
Omd1Rbvn4iHY2BtyOMKKWS2TOEo41lhc+mAq6A5vra4fbsfGeywqDmi1FJuyMbpb6cuGDO+dx03f
a2CySMYbUMfuumimyU+bUSbq3zQYUMRdxvLZYLxaDsrCpv9sWkguOLoohcqt37l3JROxsFlEH1C0
biOsgyMjVpg5a9DG9Jt1cxg5oyS+8JR3g9oB/ka5GN36S3wTO+xV2JbtcrNJgknL6ccY08kgf4Ai
R/2y5AKPcr17w+oe2iGnDePEr8XM/FNwX4ohSHfa/KfID84iy7hNbWsMZVXGO60gGaE1vD/XRqNZ
ylclx2gjwCAH7qwHbj+zPlvLj1DeobOIyc7+XIcTdCmL71bhrdVdSe2nEWJUzfF5spqXLkdMITm5
zP4ZH8fZ71D4xFGyjdIOisdgblxffK+OEwpx6CS9b1pBZLoXE+V1wfxlO8bO0Ufyc8Ko+GKsMeNx
ozFtrzkArvjpC8yW+Ihqmq87FXlAbbLi2XeYU5suGUWwQE5OPd+NFtMDW0QfyT0KFFaVIJqW7WAi
3R+7m3nIiz2yjOM8RnfEhWB9oReRGwqpjsvvjOf5razs325RN0IMd1SpYIuTcx7xHZydGoKgfpeL
gbN7rc6Yo9w5WSIoZ/uSzol1aG15NBQ56KV60ubFuBnQApnogHd1eig7SlzpW79mbg2byunftFou
9LlybgYcNxNnZovoqfOSs2SWRs/tyxRSXgzCYrPEm3ealH7YL3Xgi4SzJX0oIDMEMWt93e3BKh3R
THIrz3UTf3/zWTjEiUXKInFa+43t4SsX+T/ZJQtnv7mfWt4XkRJeSN76zln6z9iiCZllq50+Y4Jm
kfFk1l4cCBBldBiY2Noc5rEbdwifWGFPmcxeeP8f3X9d0/lhTL+ANi1N/97XN9rEtsqOf1WvHnvT
/W0K+ebN/RNTiCgwMw1Ovktwlg9Rqo3YDghjVe8wR9VIDXYEkmwiD7zNUC4tW36dqbMbWWdAaf+M
aPKCtkIntk6zKok9n51aERK7cxyVA/zhNFvz3uUKquJ6X7JwR472bg3pH3Czis5zq/a1jqwN+3vS
/VZu/0bOFN3oqr5rxc6IuHOypkNX9g+lGKEfV//M3EObrraDlyKp00VDLgO+02aNn9FmBHaR8eOa
vww0vW2y+DcKSVpYGaARkF6nrY6m109Oyl6MTZYmN02tkVpplRcHt1peteVezra+RTZnU11MwVA5
e2NSMbSxpiWCpX00+cUQ1rj8c3Hq2JTGODpJd0wwXvutZIXfz032m9TtCp2SR6vSeN2kcgqHLg7l
LZuwNQNtnl6NJfHPdDYC1ZM97tmpsVVu9Zw03b01EAQBppp/Iw2nEq2rR7ccv7d94+RshVrG5UE6
6wRXWfkFpt4D8m+gf6phYqUYYijCnVBO7VupNdupuZOLbpyrctxNlRaHbU5R1vSHujKoW+kJp1XK
u6eqrZcsN2nJAhQlbbXVG3mKPYLbY53YBRRHhq/1W7/QsCuP74Xqtt3YUwLI+F4zKPqnqv6JGei1
GWGUfqyloTabX45s74QuD6VfzFtpUO8WMnfoB1mYhQqILNF0L2PrXyPOscWqSU6gyzjsz0fjUAsb
m/vo/5KR8kXzS7TeKxOUvSIGDk/L2WJTmsSUESo27zCs3CWTfpdOA2oP49jERbkzaA84pXOvTH+V
8lCONi1BijNa16Yz33qVPqOwpByFQ2XLEaNG5dxWi/UUWdmjYE3Zee6wz7tl7zfGKeJOjlk0GGoG
ZERTbrOMbiSJnVnabcxWWSEySj7yYoqdBl1MX9I1x8ud1sl+Ho2dKyVVCc1Gn8yCTaMVF6G6nygb
f/KeWUW2bP4Pe+exXLeypelXOaFx4xRcwlTUuYPtPblJipQ0QVASBe89nr4/JHVESffW7ap5RzAQ
SIPc4DaJzLV+o5V3Sdm2/Gig/Hn5Bz2wvoaDeGm7HL1+fWWoSbFF/J582YiwQsmu3Qo+E5IlYV9k
FcEz5cbIp4dA2I+RPexU3diXAUtVpdFPyO9A9zDB6LQ8EEXttIvTN81U1qVa8MBAGqJzzY0oecKq
/ecqQzYw/mwaJj5s8Z6g7tWyicQlTf40ee6qGidzGzTaexcf1rJ0PwbtjIgPg5PSA6QAaIcLRDqc
RIrvaa4T4E6d9yoqbq2X3yB41IG86u7LjlhM40OGzW3rDHEMQzuvuEshMizcaTxlrbsKJ4GLEl3I
mJwMdFJIszob4VR3hkifqxqvMkW10doHkKZ2D65JeNlwoRUI575vNBZsYsWUSwYajQRguOb7GINO
6CbIiwmjes7UdqWAUi1xDR1C/cbSbDxD0Q2MiLm3hbebH3nkBZ6mLBYLM8jgpkP18UpxLY36IqrB
WZJrZNuNad1CKY3bpLXqdQamp3dAPg7NUW/JBvukUyrlC0oOWD0SW130FQqS4FJ1m4+2J1+eJBr7
UntPCJ65MdQKnmvTttXax1QlBIYq0sxI3yoQu2vXYlHCQrGHrTKnAdGTCpGdUP2R4ACrX6/+VDra
pq3MU2vb6KEUOEPGzNkIWtg5Ac22OfeF2Zy1PGzPBCAm0nq9sgM+0i9qpRj2aW0Wd5GpxHdsq+dz
WZHX8B/RKeKxaXloQXqBry0rodbb7810VIZuja1heSOrgAOQhxDmx7dBot6PmMedYS2murgjDlPe
ARe7L1TEO2SVgb3rpXTV3WuHuVeCgemGuw1WbwMRSIel3+vKXvYDbD1chxL7+nlUeYBbsgsgVJK2
5s5kXW3VzRKEnUDG5e+6JHSWGqI+N7IH2l0jaJeIgLaI+xtz6L4f2NtdHTPrD7/Vm6wNkNLpSWj9
3V8rLVQszBN5Uv3yVp1grXbxQRjJQWV9ko9YTwXilr3IptBL7zbC0/Oh9ABO5UXfHGTRcvN49oCb
1uEQtQ9u5SdHvSSWmPl9y5Ojca54ICwT6DfNMrOHc68y+cpLx8qtlz5gvb0sRokbbSE2mKvXgX2v
P+FVSNBsftkqQXUu1l67ypdy3OKJrIt5lq/Uh1g2Tp7jE5Cge9+W6Y7ttLKUxRDm6bl39fdpqXAf
qnpjlFp9L8fRuJJQRlWe5EAiA9RXZq63ka1NJJYjmF5YNUl+lQeRlNUmrvhpIZUVBMvWytG66NN6
KZtBNOdXXjDcVXgwM4vPfdJwCkBdkdR6Gyeux4H9QLYlSKFvmsYIbwixB5u8H5JbUvAzcqAorkjU
2avcD7u7GEnNVY2qwv1YldbSg33zwNqrWvq9lTw2RN/43Yn+KZjQs7MTYX/IBpEtEqXNP5lV8YKp
LHTJKntyuij9MhQZtMHI+JpNANkTJ//WDKwoUnIqZDjyZacWTByTeusNrGgW1YloFZDcFBUa04qA
H2BNzHKno/eUbwNyIS8kIo5GM5Vfk8q+2iD8P4d99NHJgupZZU/A6q12P+rkbhdxlIybsPCxRnG1
8oqZPLqaic0UNBsuyzo/LqBUTgqLn64sr7JB8zWbScIr1rIoG6qQ4FDkJwrLHYZ67Vf4w9oCYraS
xWYeILd1Z90NDop6P14Dr+cc+DR5NNGXebCcKlvdKIaGCvHcR47vkhPcDqXoXm9VNmS1126zmpyW
7CLHHxQVnH8XkO/PS/BsMNJ3UxdjF0kK9Aa3oHTXliLCErQIzvzMlHWjDNE9IgbhstJE8ylNlIsu
it4nR3ydHC/4VqbiGYC3+9RbuoMFcgNttrcToipueVSy3Djaeu9s2Lx2/P5Tnby40X3ove6DyJFy
CcQa9gAf0BRP18wurI+DpedL3++nO1cL841rpcjtpHV3AN3vbHFt9m6wNa1XRhmrjyAKIwSTgttS
je+ySdcvRpEitGBYPakJcoFtHJQXvjgkivw8vsRsnbYGWgvnODaTbVuikpJkJLjSuB/PsTCarZGB
KshMkv+tqaVnrR31Lco2/llzdWvLD8U+xTFEgJwJl1/ZIQN0si2g9u8MEQVXViMs6TTb+uInB3Ql
rK8N+/BF3fjjnewaikkhKvN316Grf+tqQHO+U/H43naNYPZt43vQU9EJ77Nt76Ftitoy4QxZR8Bz
25VFH6x77EJXRaWS9fP6a6rXOCtH3rTWw6m/ygP2svbSQE5iI4va3E/rYOL6RiG2BVMbxt0RsWxU
ffy9HpbD63VBRFDZ0b3qQBL864SbH0JVRPrB+t82hYvsDTwldoPOLsdFBYxlDxkYXsLVQFV4BWhn
WMu6Pne8K6t7MPoobpITop+ss3tj1Y/IM8lSH3jpBYmynSzJgeCnubsI9zzgzIwhD8IUHsbN/Ibe
6sBzVqRyLX3f/uhH/mOlI213I6sK18mQdKt2eYWF+pAkzUrVe9AVBFCajRKZfHbYQQZr2IjwMZUp
Jpal1zc2jwWAAHMlscl4+VquywoBPuK4rz1lEeF8Qk3z4W0I2ZALv7mxSKmjOe0gA9PXN5o3qjsZ
uM+UhJvgi/nfVPrCUneKRohfXig7yoNsgIdKOni+eJoK4OOxa+39eQNaBpVx6Yj/3PhpCawF1cBP
RA1rkjwiv9ULhCrEBB8nb0k4Gnb2kum5ew19iDduSTxd1qe2e4/ch3rvzsvdsoQWowQt/bP8mBeo
QokRt2lvzMq1rG8DdkR9WzyRxbERJxqwV41IXaYCy1kt6JVjbfNtWsjTZsS5NBs6pMyFcpRVVRTT
Ksuvp7L2rb1zIa4lqfLtt3pZ/K1O6I62T8t43TvEUPG9Go+BPn4/qGp9DVv+18kEL54GtvigRZAP
1CIuPpG0+yrMwnpW7Oyx0bRmb1qGuXW0KFi7qYHqBxrwj2aukT6D4ZHpDvOpr6HLVCXhE46XmBoz
YYLKUNa1MR4dVLa8MTJWoMKZ/7LhMpZl+jIWiHq2tf7BF7UKgjR32LH3yqF/2ulah6yoSup+ofaG
v/PSjK11A7XL0dPnwtU+4k+u3CGYnR8zHZnB0J4AJAztpkyL5KlTSaKNSqJtFChcnyxvyQDpun3q
Kr84aGWVbFQIYvu89dNHZxz3BCOzZ603clhPnndMgy6680z/m3y5SXf4BMshv7HztLt4PlmGYb5g
vg8QlOS0IrCBmeWbW+QkP0dIkp7lwciG9lyaLfBa4SBxoLBLLwFIng09NIeF7AOXcz4Fpg0Hzjx+
L/4YQnZPi+IpTZN89zZ0YgALNpWuWbcl1IBhmPbotrgXWcpiCGh2h+y9LEYVKBbgqfveqS82CcFm
XxMBAR2mhsu8VKqnsSOvGmVm+dGeyFuHQ1I/50n6BMyj/4JF87llPfpSdxaUrMzHwT6fFrkDTWCh
sJGfw9GuD78lHUDIOL450+1TeOINPOVZXC63SxTmdK1YhFhLb2XxrSFOlBQfZHCWHeHum/BR6bAR
NxCkPjlWULqbugDi2w9WvQ+M9iBL8iC7iLmfLJYzu8jsfeJljX0NB1XZZw68rhSWOrv0DhEFHfLV
KpybZZ9K8dRlkhATrYSgD4/VL2zplcPrJbqWLCvdFzevnfmcLhrOEqIS9hXCEIP8eI3X63svrfhm
8Ro1kILjUDT9ZtmAw77z4zS78+YtR6hWYHV+1Dl126xiQmBAd5CEg7mi31aq45xKPapOcFme2BOL
BxVaFXpj1m1R20jKRuDJbb6IJ9koULVfgQMpdmoBTrDpjGKb2eBdk8bw34debq+LDnEEPRrgUUHv
xDyng+o2pNbDlICycXNfedmQX/Neso4lqVE14iFlrDUA2fg0CCNYFVECgQikwD3RzPXAWLeGMMT9
VHkETm2dHSYkO/bmiLobZhMtZKttkOkcG9s7kZ5HYDQMk0tRW9XFBrFGCr0KP5d2eqiySDxWRmHD
qfCRA5nS8KlQCCDMHexfrySXWhNUd4LP4EVer7SYsZbFWOu35JaIuNtl8tAnMJQQ8AyvkeehG6U1
OSmSxN72o6UfI54RwGHSlox2lJ+Y35rtmKr2xeT9WdtxbFzzBPu7UFXsh2GWLEKPd1GWprOtW28a
F+nswdDao3Ym1ZkQuER1a67KQPCfi/nw2q+pzBxvC+X7FbKlGUccknvTw4IQcjs57jWIxPbOMtrg
vrDQrAgRelvLojzQwbSt9o6V/cwCQnjorYOso4NmEg4kAtLvPbc1cabt/KOVJdW5D/p0HadJ86iH
0Rf5UWvGt1D0wdeI7yrB9BGji/kaB6miozlfk9jEFKrIrB8nY04f9N6Lmb1ek7mJttCd9Ps1pQUu
JU6yI5Qq96g1o3sk5Ul+q9dJSJRR5m9ing0Vbtg0ZbLp91MWwcZKacNNMpRpi0mBCY8PV91FzX+P
yjM+6qOPCMNCqA7HbK54OzRJiAEwqNeHCSLtuh1wXK/DwTjlmR6vQxEpT5Dkb3q+hV9F2N2adW88
wVvISIvX/9TVS9sbuXQ1g+G2cMPvXX8b1ZxUPNbzMiaM+KxXmfFe9ariwe9+KoTds9ZZ+muL5v7U
8vs1hVv027ryAKFMZYezeK0OPGNh/JMQVc21PI01BAHC+VC4EQqTzo2Kbtexiuf9mjzN0KBV8FT9
tVaWUYavDpNByNodlUMm/COUEXObkCo+kJVXDrIe4jvBU1mppYODLvLcm6Sfmy1kr9bSWrGTHWpZ
K0/loXQEuTK7jRYFyhnf+8uWUfM/tW4VHEfm+Vufn8YuGQjMaWmZ3XqZlt3KM1ahjw3J1MNb/eD5
2s4xSNzLS3/tC9r0e98G7d4FGgctssOOf5YHgdAn36PUXNtlinZJ08L9lqdvfeqRdMfvfWSzpQrE
WjqMZUJghv6Dgvj7Mcsalfj0fKorIL7kmTzUPs8u4EnB4q2u052xPL+VY2uKN1GKjpm8GIojSk2/
jUO4kiRNXVtMVw45sp/GYOFkL7NxUMHXFHC1kOvr3PAWIYPs1leD7LZMRhuOuGes3FFPf27YNR0C
fm+1hWHYKzKtxkpeKA9IK2e39a6ae8qKugcfZrHk2MLTSHGaeZpIN54xQygXsgiVKd/WBkpLsqib
UEYVuJonWQytcMUDUn8oXF2/jVPzQVb3IdqtjYmHXDRm41OtkeplC2HvZasi1BucNKcrRtnmfZ1N
r0O7idke+6gt0FPiIjIe4xpdIfaj821pCWqCuVCMS4+v0pPu4Uzyz3drznfLMizYkEkant7uVg4Z
c7dpjUBzCUt/K5XQUx4Xmyb3wUXPYumv6uiznvpbsawDmGguEBrZKhumIWFml+VEzT4mWpLtZGlM
yyNTJRSfRFu7EWtdaIFheIu227CqiWevh9oegTIF6dJDqOCSsxTCOskTpB8q5LNk79cLbSMAO106
s69HeCuUOrwFb+azteivMf4XJwTkj60yOE+qzsuP7gDryHVvyy5+X8/VmQvPpopJpzdt7DwNjREt
CcSHJ9naWBGeGGP86GugpxsTi52hV5ynCtLYJquiYSOv0vWecGQbRRdXSdzHKTrJl3SUTj2h9EoG
cH4pL4pI5FaZspXFMR4/TvjOomFVFw+1763lS7oNuTFtwvm67RL90YQ1FofOuUkMMh6qCrkYI6sz
Ttn2uS8FuZdIszxwoeb9OCYmckM/mgcFDMPbJdM0jUyiSOwLHq2GgHUSdPd+0Hb3GC0ROkwAh3o+
RSRvMJDpx+e3Hlrrve8jIznL/rie1Fujg2gpi9U84JzFnceS1/RVKpZoirhb1xDbph2rmyGDb88C
AKh9pfBrVRHJbA3L/xpc26DLv+LhlIIT9GevARO27dQ4EP376L2w6s+uoWRfY08H/mKVHwxdlOsG
ZcIT0UjrXExaiQeSa3+KlHIlu5YOeT69V527KcEbblRDniSi6u+mwu0W8vUsSIpJZ5XPXgFUUSkH
FmNKLI41pMp1HlrOE8CBs+zaRPrHzlHhIOqWxk0R0ZH/Q+715dJmH/X3/xCzh3r9H/KUNZX8HypY
Q+/DrPwMfLfbeGVsbhI1nnaAA9KVjrDHe1nsqjhb6YGqvzeb+nvr5PrGT0U11ssdSaN0A9uZPImh
RI8qPukrdVSrC2D4fl9qcb1DNhkdUSVMVja6eR/GsXsCAm1+c+pjnSjTS1MyTSBCHkEo5+rJ9apL
TTwzbxFc6I3suU/LYIteVor8XdIXJyJzWEbNZ78VW0SesRk2myX7AHqXZT/CjsAG2mtS65Joxtob
lPBE2shZJsRd17K+dHSwQBCds5Mh8nXe9FhG+C1XGG6I8Ys7OK8D9HvDNnHV0mZ7PdtWT6YJFnQu
lZEPiievxtfGrgq0dVV1KBLMDbKLbHU7PT+SQEBFPyJBhRLYJql8cTaJb56t+SCLQdJbxwlzSVmS
9bKHlpI/Iuljo0ydRVDf52v7HI+jQKSbANebpRRgh+n6vkDo/z70AUzWGjgLKYRuT/V7y3Xie9Lp
wWt9kdjLVtPrT6htwDbvvqI2zjMM+MvVL0xv5yMdtHWCJLuPe5IcjaJ2X41eXSIA3T6rqDatkHHU
Lkin4oDWJuFmKJX6sVK1934V90jqYJQ1Zu6TiPBQiTQ7PrVF2eMBYoyo9o/+LXsMyNiZf4VW3p8M
vbGuYj6YOrhFkV/HKLRmRbH2DATzCP8PrGVlxtVen1hWvPVv6zrcqA1bNlknL+sCUPhj2KZbWZQN
ali9IFsvDm/dbJBUdp2nN5A3rWtSevWN0ynLtw4oy7A0i8Yvb8PUhl1umwlSn7xINrRtOKziJPCg
XDCQrNOabMDsOkz3stjlnrXJwgI0hIo3juuLJ4ct3bF3AQHIYj2OwRqlGnUni3acv29Id91CpvLu
Yahv6qYVT8XoQ2Bz77QhMs+kLpDg99VvwLDUbVQVbGlknTyEYVaf4FxBW6avOuXGxpuqYt902Uew
wFDPXU9faaoT3fVjJm5N/XNLbAHiDHYVe2TMoLzOjXmVx3eqGaorlezQWta9NnjFR2PUtaMsIaUo
bt3ss+wua0KhqXsWrT+PEyW5CiqiUdaV3XUQSZv6ow+H6nUMNhfAtcvpI+QXZ1m5ZKYjUv/aPAGF
6L3ev5U877Uk56oBlYu3tu6X0o/r5CT3o6e8jpxTf6/35KrnCfBHz9fXm9tmwZ1/cZ07+KAf/X7v
92N8htkYn0Xs3bXp2O2QY4nPb/Xy7LWuHEiY9SAb6P5WnVXM9AtZrqfuS+IDzMef4eylIj/LM3mo
yxFNFT1pMRD7u8HT1HD4qWza4S5X/fQQ9fhQvg7zNkJXK+Nai2btvnl8eZBjsSjoFu/++I9//NeX
4T/9l/w2T0Y/z/6ArXibo6dV//XO0t79UbxW77/+9c4G3eharunohqpCIhWaRfuX57sw8+mt/Z9M
bQIvGgr3ixrpwvo0eAN8hXnr1a2qslHfC3Dd70cIaJzLzRpxMXe40a0YpjjQi4/evGQO5mV0Oi+o
oZk9uIT+DrFca2d61/GAAV4ru8iDk5bOMqvA+5YLJexdFiqYBCQbP4rNSzUJ4/WQTtrFZGo9kBvm
vUYtybyAyi+2iua3i7d+soGcGwaaeYhkchESFBXZrsyc/iyydDjLM+PH2dwD5ZSMZRy404CtydnT
tX0Ttvm1CIHSeub4U8nN1L0I3HHz79954f7+ztumYVmm4wrDsXXDcX5950MxguPzQ/trhY3r2dLT
/NK3anLB3WI+h71dk9+Ya8q1GHEmA7YxIB0yH75XR5WLbGBZe2eF5OYqNVWB4M1QX93QrpBQoG7w
LAGcVO0CWH1/l4u2+lImVYv7TPBYAte/CcmGP6r6YxI37XsD0tRdDJZb1jptE501D4qhLCYaSZXB
UBDPn68RcA/WflJXkPdb8QjWIllOdpYcZWuWxz+NPxQ/ja8Y6r5vK4iWnobrqec1iHXU3Zno879/
o13jn95oS1P5ntumo0H5Ms1f3+jWyRwWrH72QkSkRy+G90++w37q8qYKpCwg9qGWJ9/jt+Y+Rxa1
zrLDa7+gbmEKoyN6CMypOhHWgQ8b84VLrbHFNHOu7JwZPyxPPc+cT239e69CWC9dybqr9At3j2aV
se6cZnpumsVYEw+fMIjZqKne7tvUdB6Ep93K9pRdDhFzvYDJ6VmXCnnjZd0507NXxw8DMeYH5oDf
BkyAH9yprgHQcDkk6JZOYrjtbDs4tX1xliVEAsfb7/XdLT7PKPB1ReYtOgPlR2Auxsoz37pwaWNm
r5fqilmtJtYnuzwC5REgHYKEfTjcqV75MA6ahsFbRyzJaeb/xVc+2PZ6bIX6UUX9fwdYyHotWmN4
yeCw3hsOJkFhLlIMU7n6X406X14ZaCHIr8Z//DL91XI6/JIXYxX6QfNb8R8Pecrff83X/Ojz6xX/
OIdfqrwGJPBve21f8stz+lL/3umXkXn173e3em6efymssyZsxmv7Uo13L3WbNH9P43PP/2njHy9y
lIexePnr3TP6WYRZMWcNvzTvvjfN077jGDwHfjwn5hf43jr/B3+9W70kz2AdXv75mpfnuvnrnWKL
P1XTNaCKWkI1XKjm7/7oX/5uwmoEUp/laqj76OLdHxnyZ8Ff7wz3T8egwuabJ2zV0LiohqkzNzl/
mibbApXxdMfQVePd3//994fY68f2rx9qpm3/8pMXJjw7S9McU9Uc1+H21F9/8nGE2pc2ueUOEQ+o
BV1xmLSu3DiWc+hF4GHCJ1BqxZxiAcdgVnZVOmvdh2W207p+WKWl3WBsjPSk0FIkwdC4GaMZIKnh
3T3GdnkUEVv7jWrjVliQoz+ikokRAuwxHMVnaJnesDGsEHzlN1fnykbxPzlWUa8aNMaWNVSiY+j4
/pJpVF1hzfDMs5nouG1dejGCXyz0ZWjNcp143AaqidK/468Rjn7BngThqlqg5su/uEQYGWpt/cEc
ABkW/Fton1Rt8slEh5EfcLsdBmCy42ghQhPYj6OBo3gceDBjK2WNPmm8rnTVXnsVk8zkgTvNBPam
QtznUXJU/QqCWjtLSnjBhHufvwXLty3sELMIrLXWo4M+UjrsnVaddjbgp41Zx7e675M1TLR7hwcq
ZLKTF6XVIZ1GaI3jQ5t7A7DmJIBVQDwM0/sSsLVtozsHKhgfuI8TDrIOXPvlpIv7vteL9WDG8b3n
2x9DVlYJqk1Wse8bzFoqU3uZslnlBmUrolkaqoLuLMlXk7sHn1/V4ac2X5NC0CHJVzEsBQ1x07AB
f9SvU4gPQMpTRBEhIlrqt7iHvQ6oAa+KqLkv/MJYWLO+0QZw02Oq+8lqGmpCVpN/DCxr2Tn+V6Hg
P5J5wHC1QL9WnU4Arq3xL44Dnt0BWhN4Gm6IiusXdlv9SsXmF5GeVWIfpk6Foqnl6Zko8SI1rQfP
yyDJE0yDcDoeRRFOGzcqv2q5EAtREqOEA4mAUsR6ixdCeAj/CbuBjFwai1bXr6CNF6Nh48nQ8sAm
kBwM2X0XNuEy9OZletPAVSqIUMUZNEe/3sezOraTnnJMpYX6uSrS26KMDwMyyHAZkP6OSH/Ck/M/
uZa3HwuLkMeSMOM+MYxrPMafStFBbM/z+zZO1zY8zccYyZ8BniBqLmjCBGiDqNUqtZVdq8IhZquz
LLwbvy1vBgNNCTuyFmBdHrhj+MOi0Zd12y6A4miblJ042M4J1R7Vb4k2waoFXp0O+rJqgYR3jZ+j
seGiwdENu7zvTXj79q4FlY+ucj8ASSPclIJ80gYDiaeM5JZdYoeFU+0+jPwHS0NfLGsalGbV9Fvk
3LlNcKyhWa3hRt14pnIAZQ/zsAInOzr3bVX3N1aVnlLV2gKGuEeVqLnDdQ92HrRPrQoejSJZD334
DXCph9/FPukFKqwTQlMCYGBtAUYZiboZMNsGrUFw1nlog7OdWNU6ib1ljv3aFosKWMMunClMIE6W
F9tr34gRgU1BZNnAflcWDOk6ZqqJK2Tvis8I63m34mIkQXMgmHWxmXQ2xTy3KeGELr6HcIanPY39
kBNA6O7SEBl5nQxnZ0dIg42ozzSHGjdlJFEqWAM5+hMQGdY9QHe4GcPJQOQHXIVLvKYZ/XVgZNWa
HbK5TXOQwAhSialL7pzSNXdpiGVMPNYbLzbIGbQNSeUA7mmHrSzSP/AvcmSpgvscghYWuNl93QQl
Cfz0G+4WGtt1H3f3ALmJ8KCw/j/0914docCEpAeCpxrKiq52a5daQqS+v3TjVYcJ3ZAHgb4TWHBt
PbD76pco7IhK6+Jx0jNCLO0sCmSCOG8962iZmX2Mhk7bsxFmDQY9yC/Y9EAJbY+FPqWbnhswyqbC
qlSvjnofxcDZpq9dPECNgbs5Do/gUhzmhjnPgAKu4TfNbmzDqw3xY+uiBrRCjYfnhl1ZRx2HQhLH
/spOH2cO6VHXhvaoagNSkgmaNakKWn/C1g05IG2Jx7QLMr6MT8huwhAdA7JV3XaW4pvRZNCjHeZR
nOenlZvjVJKhi0U+tf6m2/BxCm8CJQOm80iMWMAk12+VTIhjhpfiMlYyZRkkaIoHSasugSmin23Z
0S7rp0sTadlOqfIzynnq0dFSseKtwG2AxExQuvHJzownt52iLYaZ7nEEPLYzXAuND1gqUTZG64Bk
6ipsTOv1Lqr5VuT9lNO3wI7sgyzguzPs+KK93mUWxMMxbptwCygdRQb90I2lSL+flqG1d5pH4ebT
wbeMh1w1dFKdSG8A1SI0rF8HA3XtBP3IYJYlt2vjIM8yXTMOJvoKCyCu6iqfum+pQJMhBzqz0KMP
HUI+fNEhRsFFAKWAyrY6mrd+ZmJ24E7npBn1g29kGdI9kHNae9j2ynQuB9V43X7//wXo/2MBqkN5
Y832369ALy/9H4eXqn4Zf16Dfr/s70Wo8aer6hY8OtMwhIt0wc+LUIH0G3ENcxZjfluDmtqfSELY
tqMLV7dtY94Mvq1BQWLaKvlJnTCdSijkf7EG1XR73le+hVbkIhR3a0cDwE+j5vy2CNV52CDRAVS2
xjuiIvh7npqaB6uLHWBUsfMlB2UirmY0a/KsDwrwqZUSpumhTtGTjdlN+W5zh6giicsmik9Z3aMV
3rNjxOwbuQandpeE6aJNPRTYxrbWJ7KD3tEL1UuF+OhGGycDDo2119QaxTLXKrbGB3Qq8WSvc+jD
qYlsVdqGK63pML1qUbcz9BE4UmiM9+Q5tOhz5eTRtUayam3W9iVLERPKMbcBBZxD0ASpm9Sdt6pr
twDHpSgbUHrmtsW9yuHBenG65MEpptn3qt5WAwsOP9GhjqiPrtAVaPEuTN1h/BZCpOn4oZWtj1bE
4CM5Yx4asyYA33r11sdEC5U176HNzC9KH30qDTeHzOZ0t6Dzodg2Of5QyO0hMTa1I26/yJfNrtnR
8lylUJ15SJwjkkirWq3qlVMDwIqHPN2MQHf2SLc/gKywN6XJGgZ6yuzpy+zqR+m28vv3Y1ulTJFb
iFPZVu8ZubCYcvAfwVIrZE2T5+qhU/wPfjEh4Va5D5WFMFNgP6ApDHKFrFMa1N6BqUfJgnBrYQWV
tjyNylADeEPOZx113oPQ7Br+YFmss1YgQqxTqpAbC5jucdWkmjdxVXUmWslw8ldlrX8ywyyCUAe8
b4x2TW9yUgIeqpumXToJQB/y9o0NjtIuGBw5tmNiWB8bVPm2GIbkfZPf5WrI+5Z2BktO8HAdaHgz
JQ1rzVf0lq2scZ3C2igCfwZ0gsfVgOJ8I+rbphl35EjZb7iFu6xJ2yw7E3+R6lFVBj6UYD823Kdh
5A4ys+ZuaqfHLMAcQEx4QkQ29GRkq+8bFLb60Dtrkw1kLW5Ofa/lG3PUe/T3PKRktQ71xbg/6PGw
VkhgQ+zi7e3S97o93LkVUmhk9Q3o2we2I1gPdKyspp6fRsGXDreVE/qp4drwdjHC6atWgNmYHvWB
r1oFkpvvMDZDCalvD+bY5ByaNGrW/lTuDTLU0eA6MMHTCcXz5ZhpWB7YWrjS8RRe2W21tHpDuRnD
+EM23eSmg7RTGUIpbpKLIaYBxheUowEBlNhlK1kiobwOuv6zhZJjpHX3rfIkNCACfKjTwSTbh/Mv
qn5V5JwGEhfreAo+tHWEWGg/TQgHwRc2jTxapzqcBNLgRNbije3X1hYSX4YAMB8BglMCYevqniV2
c2ItVCxVEqOaF1VXAHzLtNK6rZU217xq0T7UPWTTkFZf2GnDcy+JnUUAybqqFNyqQSW4xrDUQkRb
ci83ti7MjL7gy5OuUfUcloquTbsqLU4KwNugC8jZGbh/jmkVkh23VgWCacaUrNAF/aQ14oqKDqCi
KrmfNRlwMdCAUeK7jfZS4WT1vcN2yCZ0xUK0QyqjHWEr8pGuVKxOrBwGHMY6fFkE3aCLig2kMhLQ
qPZNQ/+Q+GwpwwFNfi8J2ICFQB+HmqyhhttRYRZXpHvRVsl6d9mlyWc81+FnjNHX3Mf0AOmfh9kI
deEJ7A/YgDqrqOrhd08JihnImS6qbFA2ApcdBfV48xvOAuHG6/mcUbjaEbY6TDZMbxG6yWlsamNZ
2IglOHZ3/3/ZO68dyZFsy34RGySN8pXCtYfOUC9ERmSmUWv99XfRq2eqbmMuMPM+QLdXCA9PFyTN
zjl7r43DTHqETgESaWmqkfr+qkCOCFdHWx/hr0yT8jtTsx9yXZwAaeFRFFvfsOvUsLT3sql+O1V5
gBBtnnWV2Jc4+VII6PSsGIwzPO2j1WmVp1fZV9spYM4I2RkTCGRoBDmgYUWaNSdQq2f3VU+yihET
aDfORRWYg7PLkvmMn6UIre1Os3Twg5YlI8WCmIQmd/eZqUHfAfxhTqkRshPvvPJTFzrmpngQxB80
sG5l8eJAqt1NYrngJ0RkVoXIRyMXz1diOBCWmuGaae4djX8JQTLa6KV1tBtK3EkVNhqAxl0XTIn8
nSpwwYbtopr8kvF4xWw6EvLCJI7sx5Doij4sCXEJJisZvG429v2InTIjDhc9L8CXspJ3mQrxxWLb
u7MS5w/Fjn6xKn3cr6X18ZfWVet0hOD48KlB1Tuys9jUFl3YknbkLVauXSIsTYgNxnxX6H3zoBP6
BgVUORAT8og3v763R6bUJfbjGPOX6uldH7grwtZBHY8Tv7yQiXkqtDZ7bLva9lJWFRSeUBpg9z+O
/XLnipQm0kaEw1z0a1bEiR5FdF1ALewxqf9Z9dQkFpIXUer423FVdNemKxGiZVya8BkzoCZzxEwg
xzfOcO6q+YMUqmWXrSTdJ9OhiHvVn8F2FHR5INBzoaYRTj+huzOWuQ+ViPstDdc6+6QocAHiyrqL
LTRotBUgrcVfrPaAELaHg7n/PLc/R7XdgOrgVIA2q9inIF0M7Ywtukqe3LXPTnK4DhCu9mzNeMFJ
/AMHAyKnnohmqSoTylNORlLcvLHuSRQC9jtX8RyYNLdweK8HY5w31TOk5ln7yHXp7q3cvYOvAXG0
fdU7xfYnl/bQgmyiarnUqDwsR3EG/3K+G0raUIhbvh0DSGO5EGEjYJmDxKQ00gybqGgaKYWdAuga
k6decQImAs/2jHLWynW/n4hyMVzzJ6L1F5YhZOk9VeziTEkwkP8V4kOcvT4bxyBrlAEn3aSTw6T9
YWGmuYmhZViUXWsNd0WqHRYS1jw6TeSBF+2HED0HBlfbLEIVoWXLznBaiIGL9kXOAXRLV79EbAu3
pUwwkjrpDAwVNJTwn+B/zqzmtpaj0FD1PS6l6KRhsfSmHhT94taekyi7JP3oErUJS9ThyIxifLnd
nViAS04utHGDN5fyEtv+Ci85yGvjrUYs7k0KHOPEMc0jmeHt2rfXSjMpwvWTirmv4yLH3kTZLp0o
rFwdTWl9pMFhIVoLyD8+sxYmfmpJeCC1VV2UxeIDHahUVavBiO+4qEwSSO1wG6r7toO4lq+L+7Q4
/bezGs9WDa4DW9Ou7WjBFOVz1S94yPWkO2dagmWojjH8k+nE2lywNuLWErxFoNkPrZqLvex3iZq6
Hl2N5KE2GuhG2coVVQJ/gqSpW9H00joCzn0jfqVRuT5n1WWZO/V5mE9pJ8eX2w1tsR/LvKR3k91B
/pvBxrDgjgeyQcAzESe2k/RHkZOBWYItHZgWj9QbdfmoKCz0zDKDiukq18CEN6IpxRGZEOptnOtH
HEcvLInVnRFhopIjFPfYnO0XVer2MTOImUGwWIBqRswnyPO69gzWrZmYZ6JBcIEMk/bEXtlziwIx
u7mYL4B1YYRrzPluP3KJtign4gIX6D5m3BsvmeTk6JpqPFRxqQbd1OiEiDFWJsVN3w1xD3GEGLWd
Rnrwzix4CfFsfIPkAgc58eHqmEfq5rurXfoAsw5zWYWjKtFX37mFTlasl472Sng42W4IESwU/f5E
v22Qpp+MSHuZmTp2tYYKn5t3aZzYedLISfAMa/yR57kNMbAl6aHWdrNuPC52dm+ToOErq3KqJ6iX
pdTkoTOtxV+n/kW4qM+arnu15sT22+yIQXMMsYm5bPjBeEZl8prLpT0Y+pR5AD3jA0sceQsTeuuk
0t4mFb1dPDUE4VEBREP1bmVYKxU0LhO9VLKL0M0vsS8hc6RDsycgrSy2UDXNPWpu+YM++LwHJcFb
QNDMgH7S4h3S2C6Aj9QhzZbisZTDrtBsFj13VAMwc1gVwGYbGHzSGgBlTFTrLjVmEBuj/VLMZU7c
Qmv7K/3bvUkbqk3c5dTo2le+8ddRSWlbZwd4Gq6AgfOmL2lYSlKtdvA8DDr6jYYKb13T92QAZdBW
w7xdWJtQorz3Znr+y4zaJkXG4Knz+Cv9hMpcPLIXsb2Rg9nJWuz4LxZc67Ntm2mA3l4EowJ1U7df
Sggb981a7s3Y/GJzTr9ydYlemwmKdKevLqsF9ufmjF03Bo8+Cd9yAES7G6KTamrWLFKWhC4Oo6L3
foEw0rWzP0U8AcyyOAWsJiPDRd/r5nJ02JsQn4p7Qgrnt2lxbqhUk0U36wFum4ODDEsppsc5UYvD
rHPqQqdJYrF4BrN+4ypkAnjFsnDZd+2RrhlxTuziArNMn81Ye3dqPpEiy2ASghoXuGy8aJTXcp3Z
Lo75c1SNF6WNGNFQrCRz9zyWGDO6pf+FdP4K1tXx+6Kk52zr705DgZrVYEXWuUZmH8fZIRntz6Ue
qWJnBrhg/NfQNOSDpfTAXPMCajcMDiY6VBFq7hCpxUaCVydxRejpcEnWMZDkXx871GZSiidmxNsy
CFEZ15GPPehPLaudjuxk3yTkfzR5FdTxL9umK9iTBgFoVJ8PqWWMB5tnTJQLS3e08SeLvlQ9hsCU
aUZMeVsxjJ3cicgnBJqZhDc1otQixwswfja553bG7QNfhR2lsryMK7ZfFamP49raIRppCKK3P7uy
vgDJ6zFeGh9ISzwrifU7o6rsAymE9wuuoGPX9ddIHUbfshhcGIDP4ADZxf20WvfNTNFHm/Qn24Pv
zNZJAqN+cK2DPVcMktb6rNrdi8wA9bCFa4PJUGAm0Sf0palxyhvKq1mayn7i5PK2uREUJvgNJQJE
32gtdi1AadNM4yLZ5bQMZYd+qU6yvZYVQ4jnGYjVpofF93tFGUmvtf2yaFafjRh7WeOckhS/ealb
8V2pDxN8sqI5ugnXh6FZoTdOA+4YYRAUFbGldhoFByu7vKy/WkpzRQGXHjkiI45Q7RoptghszToO
WgQjmdQwb1FqztHB/aEZcNHYYP0GjP61KnNGuhvHic4ZG8SA2FjfE90fUlIhC1d9MZtvp8WmToRJ
eSiIo7BWeqVKzZNTyxK0gtXux2HwGb55xN1wMq3qBwY/Fz9EVQFBxH+VxSzlNMRZmSNDnEuje5DQ
W3xsfR9Vsq8XOB20gSvigZgRPDFJsw6Galdh3kIvqWOkcmqceUzxhEfyN55/g332KtsTBIq6IfZl
6cCWcylnF6aptAlxvOltkIxTT5AaBV6OuBLxgGSfQlJMhUA8a3Lt8Q5iwJ7C9ZWV68+48BLczAX3
QTxaqg4bUB6yjxxoUU30qTBYHLrKFWE/FaqvqMZz0YKfx6MEulONNV+f3/IYlN3Qz3tNo4PW9uh9
1PW3odMFR2L/GbEBLxUUx2xHfo59BaBFsLA/plX0aY7ESDilhEWcb/jIzuGqsRrfI3X4kA4Y7Jjl
wmr6MjRou7ozK8FAKDMGtDkPBTLHtWdrSOkXVoUsduNwb9rDc99WZyuf0wNIjSrAIEQgmmY+rDP8
NaRPEmpd+pp01DJMvHRic7LoZGYFU0v7c7XV9iO7B+QJVaVqCeQjlGe3Kt8w9Eq655+a4AEIXij3
GwNJm2oZumJ9sMvRCUYB7GCkerV0i+JApuvOaUrKEtpZIUDiEJYC07OYV6AhPAwEYOJpVhR0PenX
GlMyE8DIaLFCQWr1rl8MpOTQX6ONVkcvCzH0zFQ3wyNVHJHPToCjIGIx269yGQLSMXKD9/lWSjhd
xKOyY4ybH31LKOBc2W7ImOEUr4+TTttGQVbsd1CISSzyEC4T44djz2c30ZL6x3Rh2/fX6cpRRMQ1
5ZmJ9pfTlxmo2Hpo6toKr6BVU9jE+1ZqDjWKpT/smgnGVmGNx643vlKk9iBz1JMRUyNjXy6YZB/t
/FnRzPcWhKav2pTEJdYQNqPEm7ETX1AN+7MqoQgW1jO6e0Bq06gDnmu0gzQQvzi2PA+MZ6OFXBPS
egjf6wCoJ4w8cwqn61gtpBtE8nvKh/gUdfkzMUhARcAz9tZ0GcZYh17CtBMYvhbSJVm9cqbpwjR5
eSpE8jY0I6+SUgMLwBmjlnOGwxr7S9VMu0EbTlFUE0lBwiXkxPk5WZ1w4hjpMCGR7lh6raOZ5/8v
ofm/kdDoiFXQr/zPE4wrnobtf3Wd/LcRxl9/9+8RhuP8S2PWgCyNxiGTDAuR4L91NK72L8swTFQy
f08vBLIbVRU28hr+dVd3maH8r+mF+i/NZhV2XZ1a0WLu8P8yvdCZkvzn9IIBirs9M0sQRqSavNh/
CkMppxoT7AWz/hGQnzv1n4Nhsfvn/KcMjk4ORaCrAB4u5syBTFMeJXBVZpexekDVtbE7U/qKy0PG
gOPsuuu9G9Got5T6J6NW6BHa8Hve8mAwCgGDLDJi/eT0Z6xQ+XdLfZ/blFo2xdyuI47Uw2azwNag
ZTyEsTLeifRdpUGY6YTE3FQZags9ZIoNttcC5h001hmrnjEV+dl8GNgSAljrPulATd48NDY0UQzl
VCTx8C1jEfu9QzEKUcBvE+i1QlIKRStbdDVaD7Tk9vNQZ3tXbWOvoto+WFrl3qcZNTUrbblL2VO4
iAHuMsXMHmYTUJuxbg3oOSHtBEsQ1jz5rbQsxkbRi5cNiXOA9vIBoYOaqhpj2hwyCXqUwoE9Q95M
7RUO6MhlqkCbbhSkGEO4qnWspVyZmbggP7aleoDcPQQtHHnas0hiWMTIFGMNSZa8v+oZ2Uybct3M
xis6QwAWGdCSKJkeyDh9dmjwMxBFXeOoX/NYHce4HH+3aeqvXfQxGYyJC5dGtqLBhFnYVQUNaWsJ
uhQ8DewYZ6dAk6K/lpEDLUNbXmCiLXs4CzwQKK9GWeCZEgIVpOZ4dqZpflhtPlCEIVvmDvlKa7MA
doHLBt4GWjkPLBxFhEnV/hRcg2/3pid2Z1are56TpyLKzw7zmRPmS0jOPGBaNCYpG24WTICpg8VN
t+BoxT0sbUbIuN7uHcGLRI12WnIrJmdYbjnkyfcYm0gHths1nv5908VJ9o9vb7+93e92l//Tt7df
REBl9yyhl9t3Cho3vxhJRW/TAQXUf/wbt8erb7+5fbkWhrtrpPX0H0/DSJ2eXs3wBvKsYK79357o
7TFNjmov6hu6vdsr+B+f3u1vb781MqGFNNFj7/YXf//i9q2EQF399Zt/PL+/7qmsr6ZF6A+4pIUF
+X/f8R9f/v0kwIBt/UV0qwiZ/dip1MvtptOgksJp7hmcLOplkhvZeCzcYFyy/gREO9sJOVN5Xqxs
zP5xQ4AiCgQ952ckhvkyR4Hqbj+bJ/wWgmyKZvq4/c3tp4ODyVw4Oj13aZzMqXujVVSFjU7dFdB4
7Q7LeInZqidQLmlqcShpaqFcon5SLrevRFw4IQ0f/DQ6NLncnk9UTeuxZcsU9iRRlAjxPFU7WMUq
LgyABbEU3JDGol+Ajktd1AEaz7dNB7m//V7vdQqcbrxEmMbZeZq81ZYud2M9GRcpLeNy+6rPEeFi
MXnCd+YCAPEihQPr1g6WpUJVhxYt+PtndjyEYlDZfm8N46WNvluXjIg8E4dkwqNUF6V1jifGblqc
MVfb3vd1joF1pLXTXmJBrEG6YzoUgfM1AeNv5entXrcbdeuG374STgz9dsredeLfuXgiII0geAoC
XLzIXUoGIMNBp4Y/dzr/X9SGFjQdEE3iZjHKb3JEgQSSNQcoXquv4Bpey7q39m0zFbuuQay2VIUe
qoMKcm+t5ott2fNlgQG7d4vqhZTXGVM6N3PKaBTDsxvSJ5gvevswjas4F1zpT2g77+KHhBSmQIlo
n6hjRVszqY7xUsaY/7gZYWWfuiz21ZktVi5INe0E+i0MmuGYIBG0NqK4KD8t0I+XNdqrE1ULGNt2
o3mu9De19YJhfb10aZEd1zpi58qPbj9fJ9lsHZ90d/s23Y7821dfjUHkn0PnMT/iB42hGrBDpNRs
L6U7IR9nkrNt7sdjjRHOV512pzGiAsHV5pfI5ZnIFbI2m83S7J9HuusZ1w36mKt2XIqJyIveoinp
ZiIsazx1QpGgmYT5ejuwWqHM2/a+YAMY5UBV0ByuGGe9zlha5t58ayhdt1sMhjeQT4pr77aQv+1q
YAjd+VbH7h/J3COjngfkpX1Y2U4UVHTCSYED7SfSOj8O6L78WelcqkOp3dtmsa+EyN8SpUS7F6V4
RmLtoG/B9DNggcwDxUcW/bKWJ2P74RKlEw24adytU62GTS9IA0+3+0zQu0+3r/764d/f3/4QT2z8
73v+x91v3+p8PEQsDPe3f9rWexq0SWL5t1/+/Qf/eOi/viyLHKy+DrTu72dy+/du/zxJCDw9Rhi1
L62k8f/xJP5x/7bsqEUlUalS1egGKpAYTrcbR+Gk/fvbDGLJ6T9+dvvtMBrx3iDqIHf2uqIhfoxU
DGrSvhMD4CT0eWEVpZxw1ldTyq+ehnWgFs2XtdqfYJlxpKYpkJQxySnA3oHyhzPv6zGfLU4gFA/b
wEMPMJ5BENfGQ4vgMKhn0ObIL32FsIVwXpHddoRlH8GFvylue7TAnCck5BorTkQ91qRv2vXTaJWH
uFyeehi+XjQh6JBKfI9kE6e6EcBISxgIazgCR5oWEv2tJQsNvisYzp4x+LHIzYuZRP0BpCtMdYpY
7cS4amKT5jTHHPmGaoxW0PU8PL12j5KvDk2pA0VKK9BSqb0rbCLGC/Vq643rN333ohmAhqM3ACFM
UyyrP1jV1vI1mpnpunNHbvcuo01GyaR8FnWB1TcxXZ+Yn0ODZDfokH8HpC8mSMiT4TIULLVcCMkF
oz2iMc3iYwfcRGekHDv8u9zikl4Z2lTRMeuZqqkT+VxRMx/jREDPS+KcDAWYSkKmOhtJcYxNgIaG
qs6h1nSoNVeKRqfrAUS7c4O2f3rLNXZgUW4yvRE22W4LtFJEkZFdUh+DW+ccIV5iirHWKlP+E9nD
MSOPaCDbzcvEr8SsGMGpzxbuQiD89XXBebPXi+7dIlE+sPCpoCwnHwyb+ynKi/ZYt1keJIpCLT5m
LzU6C3JR03rXr9an3NAoMTIayNhNx17MIjNnKC5l1n6Wr/aQW8EKMZehUucX6vDeoWDdkh+/JhoY
IcjkIMOtsK8tkjfcDkLARGakPuGHlLPc2yppx0QXfuoq/G33ajvTQ23XCIUHNz9qi840IDuMU7bJ
jUyDtuobvpnf+O8PdtU1AbRsH+s2XHViRHjHxBWo7uypZw2F6rXncOwTVw2myaVoyGfaT2iIc7Mm
IVFtf8TdLnYLxAWE3hotY/toUM8LOu6p/FmV0SYfqg4tsMR4IaXZTa2LWqPfLdV877a8g8IiwbIk
RdFNRnourXvGEX40tog5cvo+Z9I5EW13cPKyFi8ix5KDE9+mEeqZPQeoU6v3rTI+F8PJHvE1uyxw
frVuePfI5ZMytmuy+8ONlSFsUPz76ZbKEIl8nzAiRiLXeqrpkDSdFkpQctEJGANdQGwKL0UpEZv8
F46vpssfWmNDCmg5pSJ5GFtVHIZJP8SDlZzsCgh9aV/pF2COV0mZ6/OwAkRlLzxHczx0IFA8vBcG
aMR0OAyCsIgsHARaaTU3HJDJBxI+FzRe/Q9LJD9nkpW9OceIXFi62OfDXSMMy1N6LitmkrEDcQj7
tCwol8ti2iHZOT9QbrymGVP1Eb5gCDgj25NRsLHv3RXVK7uwvUkoEmgyasCO5JpzmoERBnTdxMhQ
EtIN/JpG32yMYMmSdGuiv0dDjuWsm9+npmpAzfV3cWI7l2GuP5hc3Juqo4K2BJipAdA5WLOr/Jxj
cGflhpRfUz0oFp53WiPvMJsC4xdxnEUaqztTZq9mjlZKj6vE12uo/TrixN2wLOEiSOp08xbrs0p7
EdeHHpYkCm5bnJxoKcvMc4BTuOsqwFanhGFKJWVOn4khxlCjGTSDJOKyn0EDAKyhBP0knyJM4ueK
/Cvc4RyPCrMesh5BgmqAh0vpPCjs5MsZJtb805FwvCzFcSEaUMqlesJGysWwgFCbJneNMLd1j45K
pLEdHRK7aINFIuw26MvuyiG910bMmQgXm1gnULsD873YdRkofBqpOWFiSepf0ryk/ZcjKlrPs5UF
ZTJ/UrHOnj0S81euXKucmAR1tnbRAagCSpSo4ggW47W1U1reRQcSmuhHpVMF8EwG9i6tut5d6YJn
01O82h/lCFoQQYkDEpArXjdKkpGb9F0rW2I5I/Jc2T+tEjR6SccvVIy+4MIOMNl1CMsjW2M3KsYv
OZycNYpgpNi0Fh8Kq0QyuUj6jdL4gxqReIU+GQ4iHfwptk5cqSYm0B+ibY+AeinTFeNTVwhnXrSQ
Ajnm0tx8tCWLktH3f2rU5j4yA1ZAAyNQvJWjsT5dY4X4njVPXlq7p7IoigcxTqnHPOs7oh2M0Epl
CEJCCvLn9DARJlg5Tmin5qN0laMglcHIpxbt2xBU8E2R7belD+yZoKRSveMouAinuEfM94Qx/CrV
JzkNVwzcOU4OhXQurNvnEpIAITgfUs9fJ5OPAQG75xLgC6jzFQ2/tS+tadyP5VNN5dmYUcJus2bS
lCD3yZxdqgGPRcSQhku5aU2Zx1QjngatGzw3/tbTqgoGg1Qct0nOkU3TVu1IsRor2HDCh/350HWj
Pyib3zelo24sWr17qJ1KhE5jPZeOiiCK00+JSUjJyu5XXsrDlOSofGbz21pj9clQfjvFeBg6SaJh
wxRppRpiVL4XtGBrc3xvUzYWzvIwgZ47zoUkyZXDS8nomxaxZIu8+hXtdr0m8qBKmMXobRGsdfJ7
aowPCziLx0Vk9tMa8wvSPJMjhbxG+lq51PkQFUQkDkkdLIwgfrbkidqsfvaFM/s0YgECpvGHnZg/
xYb4FzONLV0QMkCXPZU/yG3+Fa91FmbGMuwGy3lfrVpjQq8cIh0BYcXnurG9EZcRDGjOn2SXMM12
EHdug5Z4fkoIxNRk+Y34IGjTvdPUPKoCrqT8JBiBzKVe4Zo4Vgyw2rvRSZNjF48rk0+DQC5jWe/G
qIWQn1WfJT2aEvbtMpWfilmnh6Svg2VcWjIZmO5PUv5w0mLxb1suPUMYZiDg3Wsp1Wm+1b6r6ZL8
6jonu5F7xM+7cjKvgsk3onoF/K5JYoZlNTuGlzs3I2itVFsfoHYStt36VjHF9kZCChEbdX7e1+79
4jBMzU1xHm0GqoI5mDG5kdcAF9jPI+o/IF8Pbj7fL9MfU8AjnAtCMSfoN1vwEKrIIn4jXcEIjNZ4
Lgf1dYlbARiDEj7FDpVDFJbiZAp1On5mGfmcLjA8n0hekz3oWZ+n8jzrzNMWo3l3Qe/tC9P+rfTV
b0mIPPH0uuvVMdCauEOCGaPBBD9+VzFxuV8KWh0K+UNWZVB9xk5yNJyjAWrq4MiMbYTDdJ4Nb39p
H9NuVYkBSrUAuPD6MKx42pupA6/lLAExWNa5qeMfG5vgs7bQoebiiOL5ITGkFqqFOyPg3Ep2G5I6
rQ6vQGsN/rGP2F9HB9025P0kYIVCc8V+aD0ng/FHL1REnok0ubAtWLPKhOivVO0u7OuqTCM0VvhD
NGdhbZMTDnaAyAiK0h3Il3m9DljvyVdmJmognFB46UuKHWKw37LIZXetF2MwrLB6M3HR8iwoUBKd
qrWdwxLp89HRBJA/+aOsmM/gYmyRC+dxYFvFh2Iuzz3iXFbaRg1Nt/2gGW6hZ/TTfmdk+vdAZyYw
9TU59kJ/nRa0BiiHAq0Vjg/uKtcMMGV4x/V4OLvpwKKoyGsva7KdxsW3lZaNNcqcUNTNBQzpYUgj
Zp+rGywzSo6pWgbPzFKOw+Zh1GMM00YROKnOcjX3iHMYcZfjyejWwe/mFdUt1sFCV4hsdAcVZ5lL
8TLjslTcGR7h8NZFXaj10/ZRUOGgu7/DymcimE2JHFJtusCdn0nzAePAGfjNVYt5OmyqyHlKSLEF
Tx0b+s7qnTfkSSSgVd1r7U5PWW28NmJgx9u7KNIIB8i1od7yqM0wD5FIRV78maNiIZsnR5mWol6x
3IjWxn6ZpyeSu5xDrcRX1Wns8zqkVuDVZBGfOme/ZPpOxeJ+HGx92gmNOsZqTaBAY3o3DCVDJkRv
29WihmYC7jkSByT8gMCYer27skmJGirisBb63VySAXUz3xiVdAgM13/VlmKfKYKADND8r1t2yatJ
SF19bGcezo7rs5IxOiii2vKk6b4yoYzfrLivTzO2UB/XFvPZ8pfIn4eGQGshJaG+TvaU6HUSLuR2
hgWLQ1DL30U9TJdGwqAuyZ5MwYKpBPqGTu1QfMHVDSetLPkUy2JXlQnaIBbFG+dd2VpY/cGhTx5S
9Vh+xp7YKLD6NpYLHnauDlFHc8Hi0hHBAPOZ0I1sXe6lbVyz1Bk38qh5jBAg6+n40Dqd40eLgqLV
VV5sV3aBpWJAzrpjxTDZXSEuzAgB0+KwxrB9K2JkRiMCdKzplzUnvlvpDLyOHVpigKcm23xapNJZ
7T1l5dHo5R9IDvkhKYkEbxPcyyUhxJhQ2Hys7gk3EzIni2vwyFpI3D3J0Y275S1VPTK3Tj91MUVP
kYKCKUaEMtRKvqEq1IW2IrweAvCSvmgWjgK36YkMTmQox4l0isGiF6cBHuS5jvg8gy5ieR/s0zh0
5c4mHGdnlsD1cw4ojWxfkKYNRhdzCe3EKJhk1iyBdYqI3iQIzyViGhSP3+S56jGS/I2qMTlDh/9I
0gNSGZfFzkh38WB+om7h+pGPlBhkACa2/RPgN4I5dNn9ZE+HoUVLS7/Zl13KFLpKWbFy1+cdo7QR
FmGeE1kJ1ksblUqgDWjt6l7dMLSqX6vFh5QzW5XSeQX+OfAel3RrXKXxgYkySS6hmABD2suObBMN
SHCeMDxSyRddm08kiCete21zjB0GHu/rmigLH9F7tsRUs63y1dKk0NRZoPdskGWuvl2TvIi3/EnJ
TZyDsXnqSzJORbNEtCGM34SgvS5dXwRFPGeMk8Bu6WIiHbGDHaWmr2tzJ9NeXtu43ChwWbPD1Y4i
un0t0ZqyntDIsZV81xvNzsxV1o+ZzKGsSB3CBlS48FPxAvcXgHnPtlRXy7dO0ANeZ53wyvUXpeBq
6ujOGRrVS/5IkCL2EkA0u+RBTGyhe5UexIwjcHCtR6NJ/2SzQYL1+NIqkx3aFiMPra/XgLMSFZEk
nfdnB8Z7r+BroK9KQboKq/Wxpr7kVGZHzXCfhlU/AUnfg4y5tipUV+Z/NTt5atXklaZRsWM4+UpX
tPIMo3/qt5OUfmSATnsLNDJOUy+T84T65msd2+1QMxLiUQm+q0Tk7hJclOmAMWKIjf2srAfgA4PX
KzaK4p4j02WkulftaYe+/XWykC8uZkdVFq9/1gmjbo8TKWoc1W++ibvcYwp5dkYipOX8y1yHeY+r
69Q6zTtBEkNYkkfrxwIXShe5fwp8g7u6MT/BwGoHlk1CaPNu2XI+7zksEH8seFodUUJ2LiRS2211
dBblAYMaYs/mK+/kpXXqFzGqyS6JuplsHI1WdPaoqgaMXsjyUPILevb2W6NnDCGNEsORFtqqpAZe
vzSjIuWqac9x62KNMikVZWvoXqSWYU7QxWWJB8/Gjkoqa3Vfc4hwXrskmkwypnucv7dC1GFca8Jn
se08TadrS49FIYnMJSZsqFVPLaKTtJejaG221jjVpIEp3ibUZLjPFR1mQjb/LJ16MwpjrbaEb6d9
d6U9uemy8oNSPI/dV9rE07kR4hO9WljPzF61BJm4UDv1aM2/2GOmz7bFtNEcxvPqVMdhRKnJ201R
PoWQEMLMNCnaEqRMki4YysvNLZXYv9dx9WxQCnc6iawCDSmdl/JBdxk8x1hEiQKYeGpcsWtndJDl
Q1g1ARzvc1X8wldQ7rQ2/9VnjMBjzGiBDV0wWAaE3Abbyy17PvVmZRi9nAtaoPQKfUlZoj7EXoZS
/qpaS3usWvaH2uTsazLdOYE8LZ2Gk5snyVGJy52TGMkhyxMOjWb5gX2ErDjw2buldcAQNenJGEnD
LAxmUJXT7OOBZ1yZq+mNpZZcDOXapVv8bluQ8tRdlpLmYQuVbG/TOj6Jke5LJ95gD8IGKk3mD1Z7
l7B9NcFeGoNi+L0yPSiJZh84Y+ga9NmjS84wzpS2DYcJCWNXKOTgaKh3hdsj0nIf+lz9sEyVDNu4
2o1j5V6E9SNH8uPl3VYepShVt5Qnrk97jOs/qayuqwoRTnHup8a9mwHp0BZUPvuaXthIp2APPlT4
Iu+uikXOyOymTbiY1rirYhVjTXk3lr+SpU6QsR11iHa8JheW4qCznBjfiYUyLK6eRf4wDQSqtZHC
fjaS0DkUFI9KuWUjm+SOKnQZgN874jB1pCK0WochLSsCmkD0zdUHgHYxCioCijNzYlOfi2tiWC+w
sPcmQJt9u+RtUI/rZt+DADfE9AZmbPq0O8fBrAIUzY+lA7wBIJVXz/Z4TPL5qiO3CmqoJYGZoCxS
a7rR43+xd2bLjSPZlv0iXIM7JscrZ4AUNStC8QJTDIl5nvH1vcCoW5EZVZ1p/d4vMIKiKAoEHO7n
7L02U/QJY1pcPC6p/KA3RWSkJ8t5OuRgL1mHxlShRwsTAWSGyA2fGJv/cKI18NOl0Z8kcjhkLJT2
jfBi5WQPcV5eSiHRIYYFOV6h3wZa7oklbU7SGB7o/Ld0cYqcvEPBrCGwKeRkFKrRa3MtFu4dIuFP
Uc1Bw8vBAU5J3xu6yaaSHr0xEzF2kpNakoGNsin2lpaS6qx9CRzs/q05fHZm+4hVZ3yIWzPbEsGn
HciznrfTEMbboHH6Y0ninT9qIWWEIeyP3MUpf7bTh8OZQEPiBKZp4Pxo0Tug5EOuhj4Z1VY4l6/9
2ifqAFP4fRsXvpWPNB5/7d8eNeuPfz13+xVFkhCCuvV3bvu3R7+9BkVcuF0s2AW3H8Asi5dtviQZ
cbeIjde//PNtfv7V//qWKjNIgACjvvv5otvf4W5IE/rXH//5m05SnImjTZiljawpgwBKjQqZ8K5/
6Nfn+/k+UFAvuqu7qPTX//j246bpz6yZ4uPv73zb//nC23/SKusjIjNnf3vriNIT7/Dvv/LrT90O
3G03youIlJIAytt6yH4dUd0SxTE2xDlutFdysig2rIFocULmplytIDoCTcQ1DcU7ggyGTGPlMnDH
nHBroqjhpiuF2OVkSkMPyh+vtoHRUE3SJYs5Odq6KXYhADdmbP1rxgiX4BAyRfiNJX+IOSlZUwfR
4ib2zDCfZ5vRpX1P6JQW9Mlumts1tal4dXuQpwZ6Fit5yoavQ1boCEzQBQPMvOr62jLBbIAE1yHe
NLxgsDgPdfJtbWEQabXOFaq7ylg+UvxeG3Cfl1GaRxctCeHjG8c6wFC4GkQ1YGJBZGck4QiBmPQD
ChSbMQ8edIMBNXFQCBh4s1gfrRFSxEVwwRaLe29j0aJX1ANRsc6k0/hNjSo7hvmPJvXY04vfFFl0
R3T3KpyGu1nl8jx2+del4fCWtLjg/O9DHfm7a7SvXSGbTZjSrnE4aRGrTh43tpNWqSOFNIGXc/4w
qOXNo/YZnY62DeUEXBXIDTXbDYjabGvFQJLTdoSebBysdn5HlsPKASKrakMEXsnBnNBsxiPaR92s
3vLM/l6OxrQb6vn76OQdC0STgdsoYdkjLGaS3eX7YfkchfKlzJjeVoxku2GF/5af8Meh1lpIJRZ7
KUnQwJVtnca0D/YFXDnCuWigJ/FSoTtSR3JjeL/0TOCY2DUzlQETjMu27xhNh4zlRu8IuH2jiSZc
6z/Xo4TIb6YvY8C8wgZDSrPnfcFyTiHNoR3VfJ3BxmZfZ25qZM7k6tCt0MoY6aXTSLItrOeaEmc9
NeFBogeHQ1FcGcb27oR4weqgtya5xYevXV9fgseqDSx6ZEsJgNp+IwFliy7Z3hLKUx+6+cBPaTO5
zYKBqSQU1H1rl8q30u4jn+KHheyEHYLzd33q7b0lMjwJneMcbpone7Vf/0l9+F9Ij3IV7P0FR2DB
3jIMU5kGUyV0fX8V9EVQDbOYKFdvnmm65IPm+g6I5G0sMujKqDtiExt6hWlLywts+oAhDyqkKpz3
JaQQw2tJ0KWHIrZ9GPZnQSb2oznB742Q9aecCKXTPjMUhP/wwcXKSfj9g2OxkrRWLeAN7m8ffAEP
YM/UaD0awamn2RZyDcp5m8mhc9aT/rLDOkZPP4vuiceKyZNwy3/6DP/l4FH/sA2xSiEVs7y/Hry4
jhN7ivLYQ6wx31eZ9FISfTxmfjCnFvBGpFsDIWZ1QBwlyTy6b9/Dha/e//5LNNB+/n4skIqaUPKk
rqCv/QaNTMt5NpvUCT1sT/Mhwg/g9VCsWp1BcGxBmyyk/5aZ/SJwoN6pVEynmGLLUJleFbTa3eB2
9YUJPYZm6JghghnuVxl3dAKQ9mbIMI0iFNcCQubAtHzVje1dpbUSQzP98EajJ11kAQzmWHzYCrYn
4eTH1C0JN1s38brpsuXz3//b/+XcdSTUOMAdQunKcdav50+U0h4Pe9SRP+fZQubbkUj5feKm816E
zqGy5PYnfbEeWVsOy8mSFTjbgv5+tjBtny5kgA+nXB/Nk4BX6QVmBBGIFJMNqX4DBoBInno5PhOU
avykfP5/wMs/A17sv0UMroCXd1ghf9FGU9/ll/4X7yL+R1lCKgejCMpoLrp/a6Md938cZgS6vV4I
f4UMmkikgS9ZSDAcYSBg5VT5l0Ta1P/HdOHHu8LQ1U9ezP8L4OWv5FzLJDGIS5ER1WJBruzfGYNi
sGs8OmHpzXqY3Q961j0FIMsS1q0jCd6sfQLY1i5c/jD4w7JTqiuMET8Jln8BWP6Z3yt+h8ysn0K5
YJodxbEQv1Nkh1bX4FqIwisyGjKVFTwPLuquYRZEtFE9AcZw16AjoHDJylTg6bC6P+apitADLMnG
lE3zD2Ol/B2+yEcydVNKB+gqV+3v3JtGM6RTKb3wJJ64TZqBitX7RRAW5XzPu0R/yKae0JmWzEQj
/Aoqstz2lm3vhFrlbdpTULBk64uxPxqWFfAGOTpyl0i9QpdU3zGSU5yoV9t5F1LjDaxd6TQnbWxP
oxSBr4XT698PPzcI8p/vQPxHlk6VAKGm7Shh/jbq1ppO8GnbFJ5OP/psOBMqWvLn91WMkqcCbkIu
XXxs00meBFw0XGYsT2kHddVFTcVLTD7nfSFJdJC6u/+Hz/b7HWH9bJzoSCbgbf3n0Ni1HagK5eRe
F46kZNm7EeGih+94PoZQJTety3xvNup3i1mdn1ky38gRPZUdTVsjSJf7XLsPybj4p8/1HyemjdNB
51OZtqvzRf12x0ygwFQSHM7JhD3UFURI6jhVLG1umBEWl84CfBuRhrWIIjnKcHyr8pEpblHTorIW
cZezivj7Q4UF4q83T4YQ3QA2Qv2M71Kq9SP/6S4yt0JfwmAC/U0x42BBtjnblAx1qbQ7qjHN85rv
KY3wsR6z5KVYQbUWrKbFtGPW5ANCoqCargV5mJtyAAAwTNQfyTb3inLRPzXM9R0arHfU+5ZNpoAV
WKn5YkMHuVCTh/BCspRIWCBN98nNb78674GeUTCdYDGoCSRwMH8te7r/iq7SoS1J12qdgdtU61lG
+R6tOAG0MaSTQRgwNPz9Y6MdCCiar6TMksb3R5zUqGgBOVAKroadY67IghVeYLu0NhYXxwOSq4HI
QPXy94dXmv95nTiWIHJPcN2zJpUrXOvPBxjLsAKbRAanHGkl3SjWYXBei4V4nIzGS6jjkY4AuAnO
OD0jczkvaVE8JNDDtZ7CMpNttCNCC8/u0Pxocsq0c80BmvvvY1Tyv894vugEBOcocL5VdRIf43h2
Ob6su21z3GFoqN6DDjZ+pNxtNskWdI10fJZxD6mSL+4cDV7UOvpVa9jcHqVuGPqd3T8MLuhNvAn2
vtVEdH/bZJF7xblZemMpgj15yGenLZ74Gvtr1k0TnXlLvAwUXh+j4B65C3EkXU5JOV3Ey4ILJG2b
6N5NqnqD9Frbc/IsOxZWtixZewEbOlY6KcdCVIgokbAdIoDuXkW+omkuKTrcKr2T1te5l8VumkR4
J7E1HpalzzyAaDsdYMeBizve6rJJKTK35sUew11ySUXZXWzFp+8o1tyRwELzMgwf8+TTrLWUSk1W
GJFYkKI3g7iyMJbaPF/ho1EDqzWEVxBkhSzcyxjVDQyD0vEzfXIAllaCimaKXVxHMDmac3mmc4hN
LorbSx/DJOsIjtEicyL+owK00hsn4DofxTC8qqpUgPr4juwsarZ1ZIidg572YBj6uxW5woe3sGbm
WKueqASGo13DipowbQ0H/eXiubUDZ7FTZ6gixiVibfkYaEP8CAOCkr9eX42GGamm1eIZvgw98UAV
W3tC7iHt8GJV/I+1KuYroDKEh6BQNn02XySAQhOfYP3o2jHZlkaDdbTqvsRrKa2dBKgvF6xr75h4
8azJn1Embo2Zu3wCVX2vBlPyR7Lkgr0/wb6EoC4Yo2u6OMHBFV20RfvEMKump2SEKK5ZIr6fYJIf
ksGEX9TDNSrsJsM2g2eTFiXJ1DZtgRgFRz33H1NTzw89mIaHocvf3DSlkdsZpwWy6ZOp19p9PJrM
N9gzTP0FWzsHefUnzXj+cKq6vpUtXh+6zv1tY4VN7LkKYNJtd3EL9fMHqcX/0Q0jCqX1uSiJqXos
1XRE7rBcbi8GBh0DbClM0kxjheKWInAVtuFjs26yfPVH2yWV1XV3rhlMGyOa7rBlQ1PjKZM0xnA7
Cr818MXrroqOUqbhc1pE4I5SU98ywGhPt42eWH6UIVvR11dESu9Pmeoo41d3TmvYD7dNJzmgszl/
u+3ljVqu/Hu7iYmjP7cDZQ5Et1Bw2SAjeaczCGKUQZumZjetpWrKy05n7huCf/xlqitEJmMHFt7t
nsPC2XODRd1fFX7SG+6biOnk52M7PlPwQAIcvlXUFk6R5cyn3kpQ8dktQQT92jlzW+3aU0Xd0OOi
NBDU6AzBGcX29zFO49du5iTWUQybmfUmLKyvqswdmmIsTvraJKldTt+ysndpK28yR36hQD480HiA
jPXWE1Nl2v3RiaLmZCfZpihY4swdRvoAZkeCXvYM28ObuC72NJU3IFkyz8oIQmrHjgzE3Lr0DUWr
2GmaI5nW5B9iONvOxKPTexrnY5bj1ArHta2Pld6jFPOHZGg7kLdnMnLh8s1GxolGKnsrjjBlMJ4a
BfHOU/CI1eBLRw/1YDL4nnI6X0XTq2tJTQFjBv1kfciP5MSYW22Wr0lnzxuGrvrBjgqYEuMLIUDg
uENXbaeV1o1CtthlmRvtoareZRFd69vRJL5K89CDboQlDQ+C0Eh9+5PV992D3tlYkStkHuv4hKvF
eJk5l5v2s9JJP+dOdc1Jkj67sVtshZroLo3UU63zxCTiuGQ8y9Td3jfGVPkY176YrQnLNm6vLBRB
FY4MEhRZkMC7gFYqgApmwlpTqfokMBMOvMF7mC3PNtrUSxy2eKwLozyiatvo0+judTfWQAKy7m6R
RUUiP/P9PagQ4k0XOg9OtUybVA+cfT2n2lZFzsnKSphKQhG/saTHIkDUaSK/ZqJhzIclJ/sdjQ/E
5KgANqmJr7pWNMxX+z02TJbMRV+ek8GgVBp30WWikIs8fbyY4d4QBQlI9NWKkrjHBZwZvabdKKP5
pGgyU22trsvKjmJBluG0KuKDqUX+MlJ/SIdPcTkzXZmCF93A1Jnq1nMazjuzB8jA6ai9hX2odtFU
Ht1+cGD6hcuDqh8bKxEYoOPw4FQT7O5eLuDKgMQkw3JWE4iXaIaUMo0iu9dzZdMtW+5ijIlhEI1e
Snq8X6mcGTiEsM0MaO4SrfMAGlVTZzW+HVK8wOLibPUQd8A30OzpTkeKc0JJc1dnsrzq7o9oNAYs
08ZnJjWWl1rNjzhB/VzrNqqrzr0XveH41ryAO0blsbrhERw4xvRkm4s4F6it6OxALllk6hx1skkw
x+CMHwrb/ACLVL3HTvQ2gO71jbZR29GknNkTybm1hWF4pLU2fh/4jU2miUL6BsVpSD29tq/1sHdQ
km6KldOptfAnU/tBJHkJr3BXVVUJzRP2SOeAK3ESbLbKCRqg1nx4rQvbx6p378qQfEods+aG8BA6
G32s37l5iiefoPvIfRmGumEYACFtdCvfWZnRyYqT93oFlXZpi5yVI6s1HV1FxBCtGefnKULwhNQq
QEYzbOt+ME6uUd9nzdCcppb0Ra3yyqEakFz8aKyiJPpK4d8Imj+qRRmoCrmBJ4jl8qX20BVo1BfL
5kQtz/C5qRV7xDGAfsRayw8RkESp4wAXZShEn/ZJDpWxSu/TYwokdZcCVPNkwtm0vkcHO31bFKJG
oghDrzcs1DYJJmRJO8sIMC6OKf3PsOPeE7ruYczsS17Uewzz2iVD4Ay4kp5G36I/Hyu5A5VOxe9H
ZsbLA4x/ifLEA4GtjgS7bjJzVn5f9VA+yZI9xtQqEDMC3nSH7KUfYUHUah9WTX2G+O6UkfHS9ABa
w2aTT335KVhGzBSx+yJ7/FbxEux6FOlbPo6xYdxo1piChIaX/kdjhfYmmJ3kqaG/2bez8TEMGi49
pDgHgTgR6TdqhKQbqjNJrsZLZnHpomLl1tQlV7t1mJsaCIo1BCWAw9nt+2EiH5lv3B7UOeq4R9HM
mZ77PPdSDQ9cPdp3qqAdX9kWbY7ZDu6YpsodmJb8M5q1B/SIww/DaT1qD3eqqaYtjvR026xOw5sB
0IXhvtcH6eNO4wLBEnizIipJS7ReaFgmWVwR4Ln+5OZPlH11bmjjbszcibZZEY+Xpkes2+sYPQqQ
0WfbmXGgRSyTzEayqwXfXSFxZ4+Vfoit/EvDguxMnxHFxProtnFAUu5G3em3VlhqzabWTQ2hYA50
ZzD920tasKEkJGjHaXH/cDpJo0Kfr5qFR9DWbPlzU2R8e/VQB1BMHNQELL9m5PCog/Uyu1dL/K5D
ej1o+lVMWokw5mHKbPtBwyYxlkH1pGfSOtVUcGj6ztXT7bnemhrEGAOhDxUexE7XxB4AVfNUYk1U
QOnpD7AXCCl86qwkI6y74ckqAJ5xGhewQrEgEMBW7TlloPHjrXicU9rLKWaDbbSgbmyotnjkuEGt
wP1z1VGgQhapn0P+BreNJ4qtoV/OdX4yTT5O04j6QtT6qwhG5yI65SlzhN2jI1vSw0ggvhH6U2Sj
e2z5gEHnmody1FmByXBPaWrcyH69fBSSzMo5sdwoL4rxd4uzF4uLpt2LFkPJvOi6Py4ltNzbvlNB
63NM+u+qxF7BAumszUptZZ7N25YiGijv8MnoFRFDBsQLIDSjTz9pA2Ru8W+bMlM4Bn7tRzP6HxWi
2kS7y8jbz/aPWLQz7J8TtrEIgpL1mFX94DtcRGfm5cNmIcghzyt3x28kZycKGwKm66sMFppBsfVZ
0xcuB0cvdswbPABxCRB8le2JcLzIHq1MaX8NGj08a7jsdZdggzyPL0Opx3yx4aM+Eva5xNcG3b7d
yRdmeCjne+iTfNRZmLx3Tll+NLJLx11AWSPpWvP0pc6idAsl6hOQm41YdAPXT/xiFyy9GgNjwHIY
AtvctrROuQTdb8BYPpzFOY1qeIU33G+H5Z3EgmVnF3G+DV+iClk/HcvyCNGUFSB2+M2IKkm04ykx
u0cmJ5+i9Q6TmeNxNdfosobme5Iigd7sySZ6SAs7OHYBM1wJtl2smJxgLAvGivCimbMHQg9q1+Aj
3vko+yfm+Ri4amjsdP7QvjSOoOVL48kit2EwzfSYQVU9ZfZqMRHxOdbLZqur/oepOf3BttKPiZxm
VI7qkyztzkMvNQXM0FWY2R6lNrgsGW5mUfjEadk0admAr7ebyD7RU/zRLvyfSd8egQl5QnX6HuzG
ox1PyAybdCtL0MZaUSmAgTrKVqTuqaFpZLZLiFraE3aF9lDWAznjZfZ1cnsm8Wt5J1fYGtQbmA5t
H9gq3tTtRDjDvLgbq4HfVcYpYsyEFvnAcojgkT8CDnU1BsVu0bhvazTQ4LzUH+k79lmCN/S83oY1
tOa1glxUS/edgeOeYYhQVkO69wpP76YYnfpk5OUfozWZ2yCx5EFMLj5f27i6NejfuHOpgNrCp49s
sr6KDAIlq89NH2d+DLXsYroBthh3TC4SAx90NQek6Tr7KpovMQq2T3wld1oWvDX1QOxnU3/YBIAB
oauXY4ubcYvtIYCBmOobizGERXt6Bm6CfQ249H4mYPdKpu0OclVzRa3nHNpOexsYfrBRqXMyD2pf
Vdy+VFA1O0D9DdKQIDp1mQbRR39ylysJmcQjO1X1GMdUDBF65T3OLtN2HBbltjwOZE5UZZBfhqxC
I9m/4q3VL/qI555TGERtUXMQZXM21xSHCs7zzsoakkBRp3jY0r4UFI42o2r9Uq6xxnj99hQz79Hp
OQ8RBepCsx9U4pFPqH9UOqGtC3rfc5K58ynBa1Ezlzqmg3rUF/tuCWS8BddjHZWg5U4oLmTiEVlm
9jJSVD5pcTLsqFLX92UdP9OeJgY7UBe+NdyjFvUkIr+dPZ06oNhlDlYaD4CZcvV7zoTCUwxOt7vd
NwDEvrqzZXhMFC5livIgbfn0aC0flT0Gr2VSHAjBeiN+acT+J4kRmbEI44AApIHuZyfG9FFoLuPW
hHNKwLUSpG/Gcsy2bRsE255zemOE9f1QtnBM8mobJfw8nZnTxnoQsCyqkU3VchsA/KBN7+G+QMlU
LuOOCA3DF33JfTN3ykPgLK/KUnS7KV0v29vDVsRgCNoAVndXfVF9FqClfcGKdtDS0YT+0irhV3km
/ahiTVk55i6rv6ol+5pQjPAX5oDFZpCW8m/7q+BhiuLIs+Oq9Cs5lVgV2dx2bxtTLDHS7f/bj5Gd
//nVI0qkwzxGz4TNHkU1buvBfnfSGvW/mUl7b2sYHucC+2mdu6dmfQGVKX8pFWhva8bX0GS7LnJq
/7YZklkc5u+EK3oGIF4ma5cg62N8zDlTr/u+olvTx8NjAQ82dRPlkxWQbbMq/5hzBC+a0WJz63vN
X+R9m7s9K00NQ1gKlFvY0XgIoXg9BTVKdicgs0SM4aNzbNogf46d4bXRlXHEW1H4umXl/hS6m6lp
5Bl4wc44YitwyLOhreIOBF2DynxxAcO+LE6FeXDaAGvztNJO/dFQ8zWa43pnOVq7IyAbUTcCgHrI
/ECP9FMIiZgvrqeSMRce8e7oH5cuRz0wabmP1hb0eWg+o1Qtqir1SfL4zpftMGRrlgesjGgciT09
rubPcuzc6xgtOERJKmChuEUHwt24aUtWgLOJj0xR1s2orPTke9Pqb+9UWRbnGpy9y5m80/QClEh5
c16BgNPbvVRL+tnOSTwICooNAGJQrtMvu6RZcTVEqeGwUOPBYY7gZV04PLqau6zth+7blEak/HTH
YenMZ6LzyiOXQHEKoqh4wwxMon2iffQB1TtTieE65VF25RbNQgkyacVk/COsqPGsnjBnMt/pNj/a
AXpUAJi7oWu2kjHmPguM4VKEaJsafT7VZmt/zQtDsfQChenoFNLhhD25Ew2doafIy4La2ZXgDD2p
4R92cpjJQFAX2NYMHTOwOu4tXUtpbsFMhMJMr8mjid3Wbwsg7x0G32tYE0dNMUHsNLvXEL5o4W5u
XXPHYv8PBLInFpS4cGoj2YROcZ+KQbxQbPNDCgrMUVy0jazgZqOMnhsCf/frnlPTjuvzzrl20hCb
KV+0U2P2IENn3G+sEdBVsQoOmxxUsBrKo6nDgAnmBGBsqT1O4d2cWA4ZDSQz6Jr9DR/F7Flf8OF0
V2wgYpq0TWzp8lwZCIlxTJt4KACyN9VAqnmT36mEGGWRkT3p6NOZ7mTpMWbeDSLpH2Vuf6TEJoCG
wsxPxfcB8xMO3YiblJgUTo/+qUfiShyHTlSBWr63NR5D+IgJWRU1ruYeka6t08BtoFknDURDZ4rb
O0OlI3TVnlXCzaUKf7bv5/co6piijw2Zy2tZivjPI20j+0noHxifgbeWJbewTn22q7TaRVVk+FmM
mneuqkMvSZ0PJmgsabi8xTOBdJLEXL6teWXesgZKh+UAlBLDkCKN1nV6eYQBsBwEJxhDRLa1CRBa
UqrD8BERzhnNJ7fD9jDQRqpnvT8PWQcBBmUbiG2nz+8Lq20eowXraWGH3Z2Wk/FgcktrcEofrfl9
dserW7j6JUy7vcXh9ee4+AzFZzxDXD3jl7KvxTx+CuEOPvR1cAFJQ4l2tFMQK7Rs0tm+dyvE+qm0
oZaE7T2uR04tOjbm2INKLOvojOP2abEx4Sjre23gHbMkepZQY7KdmPO+NYp1pd5RmdQU8+McXbLh
HAEthWRUd9909P7nRbOw6A9YdqAeN2QK5eXU30X1IDFvUkkjwWesFVbRucF6X1XR/lY5aPPc3kFR
Qsgbgoh0xsIbUhR6scJSOqccDtM0r3GunPfmdV69x0F3P8uh8echfQ4nGV+hdkucTmJn1ytfY3at
TRpVJANrW9RM0ncl6B/NjAkAZ+EZUdAb+14/wtjCnNhX1SdGe2bhenJYjAQr5+LNcez3qKKvtkav
mUlSi2AX8sd9HDITwi0+PUQtw6HRdNolaTTeVIYPo0UxYGqWO2UGApNsD+CZRQhBhxPnxcLxY2IL
DqgEGN+X7us4ufWxlk2wxXpsvDrmTLJHwS+BribqqncHOiqJPE9B8mMwMvtQEfLiF/0T4K/+8zDr
n4luyjYO9u5jJPiKzcwUx6pZIi/so3kb0Z+fIfc8isQ2jqUzVECi9eFqT/SAKyZ+SQfaKKwcz53K
NxNB1cVq5Zq0IV0w4/gSZyC5nIRa+qh4C9zz04IlJoHKEx37BV3T5Jxi1v/nW46Y5c72uWTOuArp
VoJJd7zJoCxN731MBcfCKsVdHNlvem72QJ+NN1oV6ONxJ7aAqJlaiIaGr1Qt9SXJ2SdVBddtHs3N
BB1+z92BsO0+TCmcEFc2cOv1zVgufoVP62jG80Uw3UALzyaWjMgNQrlgZEZYYb/b9LSlcPjTbK5i
8QKZrjsGCVwTrT5TSc3xp+I/akftjyzAVNT2Ad4P8NH32OSOlnrXLdDfrdbYLwtF/25M32N96MiP
E82FaLOTMwpM5EtCvKXFDcBlndjNlXWt64V+Hr6qXUDh7JxnJhFgQDi3RYMSuxY1zlcN6PcakKwl
TPkiHQ50ZtlgbmUY/7ATQAB9ZJm+Db3Yc7u3PCzpHAgC7m0nBa5vrxFdSyt52GTh4sdpVe0DShYb
u2XA4ANOfoGPDgtcC/F7CCn6OclsbqUWDt4qlW/GOmhOVQ/EA3Ex1g60FKQbcH9ZZAAM1eyq8RpZ
ShySjEb8UHSv0ojHU0GaxExHmxZTVhgo2rCEuwzJaevcN3XT3nfr5jbsZFzB6FDSkzPd0xRgrl53
qrg6a5vaJKXlziLWOrSik8L/QaYZop55Ful9tD5yYmI6ShbdRTfapzET9EaxY4Jn4rmguLPLob2Y
SXZUTGPPDZb0fbWkmQeLg5VCFNFldViBusZr0WTcJk1dB1CA3WkpQvtu7KDCQrK9S6fOd9siP7tj
Gnm1jvGNcW/ZGy6K/Zmx+ZiVy0fkwJLRVe4+9yK+K7pGfw+MpdhFo13s9UU89C0L/xx/DhoUPIAt
waZH6CGw1fXsyyhkBLjUPVeFVaxdc+fNRezMfN8HVha+NIS8x+M0n0Orh2CQOLj7DfVtjkz4A0E5
opyVZ8gZzTss1N1iw2RtmJJeRRUGd+aUhEyHh71JAcUfmOpBpBBf0xGvWpzTPWASihuISmivNfQ2
JZWd42DgE8rr1n1J4MS6UYc9oI0vU0Y9YQA3L0QDilwv7ynR79NUVh/ToP+wwv6bVRY4NN12fqko
T1NaeIkrwIpjR3Hpdj7czgxScEAoEaZUYSfExJAHXhYiXufk5oxv01ezqXUggogF2sJsHgtWpgQg
kAhkEJxQUyqjD/VliDqxFdw3NjTjm0uYiBca4PouI1NmP7B2O1DZYtlHuxPvavs0pLnp1aQsrShv
7H5kcr0VrvVDaxeewvp4ZJ4pX4E5u7tikcvxNggTlwSCnFSZozV130ZkKXd50+qQH2qiZws6mzDo
tGNPRC8ML+ctKvF2FniX7yJM0mn9aNP/f7ZTK35xG8wgUREL0oKAvM3AK31zrCoiGteHt30DWdPP
R1irG/+2G8144p04drnXddwS4sT1DOK1l23aZzWWSDZFMX4i3iTbTUgwzDVBt3cqOvd6pv/vw5S2
tjfOdxSbS7D2bKx1Keauy67bI72PuXuUHQVwLvmEMHkDowX26DWn1UFx/fNxEdsgfBsjwcCuZV4Q
B7lfjOJfG1eBvkSRfRZg+bzW6L+nXV7vk2XmDcbV63BzQtweibS0GcPtT4ljYeodKJr5Px9O68M4
lHxQh9Eoaq18R1+58okiIjt43dx2f20sJyJrPqVXG98wZusb3N7w51v9+7nGdHeLE5annAXYQiBw
FuytaXy7vSy9PXd7g/QGMbt9hN/eMK0QZxF+91ZTI/VLe+SL0JKo9n/ur0+GkbZQa27QzgwGGOps
dTuveBR6d6V/e/RrN4g0Jqphx1yJV/x6/nb4f3vu1+6v1xm0eYAd/fuds9BCk69wXt/eIfr1Ld72
NQ2WxiZuQ5+TX6dxGeOohNFAbmOEG7CzcgQZbnocR+VSOny+vUAzv7qyrbzJmar27ApiHm/v6ywF
Z8ftIcz+gs4wP7k9EpFq93rSffv11O15Mpn/9YrWVS382NL79Xa3V/x8zxKWKcha9HM5xEefCl5H
PIj9r0e33dsPevwvK4ve3MbVs0vz0+sqTGDzYGe43rmsCNhsfeZFGxkamXf7mqPb6fbra83Sw7Be
VLcraYr72r9tQIzVvmnPKV2SGH5NOE5+XRWTLynPU9Rj99fm9lweLawMNarmaUcsQJflKLPXfyRM
uEhuG4C5mLjTZkIuovDHJANSJ/QCmUUDGZ1LQ0JWsIfrbqQNZvaq2hCPTGFAn/cqd44kb6DYUi+a
6jGnBvYxyYuJW7R9AEBP/Hj0irP+yUgpwY7TfqaVv6F0rhHkLJAdzEcmaPJM/O0uFim5pazwNrQO
sQrK+1wm6iDn9LtyWe/QCH+1S/5g3q2dRa5prSg/qdnwyLeGqBlE4bE1jDt8YSyVaoR6IUwXqqBv
srb+D3vnsR25kl3RX9HSHL1gAhHAQJNMpCeTZNLXBIsW3nt8vTb4JHV3PallxppwFYsuEyZw495z
9rlpzTi4CkSwDeel2Rz5V34iw6PiBa4GIAvNO704ZuUMRlcIwMCWc2b4hWgyVk3TTpvWp/tPmhXd
TTL30jRD1JLIgy+ta1+AW7S663EZr2JuWTUyvtGVexITTk26dT3hviLuJg/q77NI61s6ZjviFQw9
MIjIcT5K+7mFPA55xj00QfLBag1beOD9BNEu1hz0WtX0Mc9M70lwPJoMZp3JdVZBaT+ag3rT9J1O
GvB6VGTmtMxZJlfB7TWYF/hNglVtYoITmmwWeIxHEJBDu8vXEdg93FH6pqMHdB340a8qqlK2HmSi
GOZ4IBnmLmZy02fsLX3/NoI3u4b6tQtxS64U3LW161kpPAKmOTRkHMeEhtxjcdfGRY9CKF5hkA2e
OoScyZVhceQadmJH3+wPWkCSFHMFkojDlPm5a7wWcme6bLOsjBK/rEHC9P5d1J7zYrI2RUZIlQvX
Avl/5rUErbGnTRsn9ii/GARKhoOWsfMR26zGqiKDDWzCyjSja7e27qfWdEG0tB1ejORCi+qa9455
aopQFBPHAKGAo7eYoGN7NglwzJ+4O7+N1mtn+qRxw4CbAv8gAi4uwzD3/gztpLHC3dxHmJY7/Z0N
RMMtaxq1x7Ude9SHkJFocI3g58vnqcX+VxbRe1Qu+E1H91BI+hs81xVv2LhMyv70yfe0h2NJEO+6
bjnGXa2bG5+kcoYomb+rR7EXSxaPvqTy6Es+TxuS1GMumT3jkt5DlUz805LoUy/ZPvGS8iOWvB/8
tKiSSAAiWQE1QEZQ0PyTD0RQ0LxsG37+C4r9ql7ShPQlV8geSRhqiBoyl8yhbEkfUksOUbwkEs1L
NlGwpBQRuFsxQSe5iLliQbCh/zCiLj64bBJXxZJ0RLyAonlA+pFYcpB83kGzJCOJJSMpBHpWLKlJ
2kTkDD0cWJxLplK1pCtZjNHoTDT9wziSvdQTwsSDon/4+dCOx3Fs9Pu4uIqW3KaYAKfKIcnJWDKd
IPTR7SfmSYvnL5zUHYlZQ3QbWcB8IcpapW+yVqWAAdW83CZadAlCdQyFdVUwmHV6iNQVbL2TaDuN
rICL1VrqMhoRnti5v9U7877K648Q6A5fmuhVT1Z+I0Vbs1E3BsA2sFZbv0ZsUxijR8YX2eRuvStE
YxFFT+OwyNsTwu836p1kG9NGpO8HbCvNBXaz+CkrY4fqf6g3OPu5CoYHhB7tyuzhbRiOS+lUUham
+nUlHXFtm5O4zk3kiiO6hi3Z40QxdjFhEKSR0vZX6ygIQfUa4q7qiXzQZDBuaFc1q0J7tsZeXlut
czWiu9rPc0U4NogJHJxGiUm+XdTqcFzQh39NqXmPsiK8b2nPh36bPcrhNM2NS46OZF1JnjNjGkDS
TuV1rJFLtahuqpquZEQMajDX+17y5/+xstj43QHmOKiulAXv0DRwgv1utZh7M3YjBVckMZxkP/QM
vdsM3iCawUcH0eL9mDU1pvsJFB/ijlG20X/zEsw/uT14DSyoumEbOoPA391zrh+2XYygf58BYQaw
bt6ogBVAG0LyQGPnNTWpzxEElNsfmLtwSeMw4ZtqZYHRu7KAetA4PC1iU703CLR1goeW4fKB7ap+
XlSgP92of3zgzEVw/XfGheXI6TruCXT4AtX73wuycTOkVlyMHDi3lZvUNpxD0Ptnw5qRvReQ1eze
KbyxNw69nMId26bkFXSmIZL3aJiusHW7b+OmNJzwXZr6U0Ezh+aP/YVAxRasX5TAdGNumwIUWwYX
/vjfvP4/mRt4/Usas3Rcydv4EZz/nWI/xjNjyIKlLqd0F0SbRG3DmwDHnCCoPqDKyNdInoAGp+ql
lxHLg7jGE4gd0YT9hLb/anDe4TzV+1k6L+7SAani8pU77zYey3I3lgVJzFlIklIszqJNu/XPm/h/
C9jDVH79yz+/UeXlgGjbOvpo/9bNpZSLAeO/DshYF3n+9QFpv/tPfuyvHjDFWmdw45NDYZIp8VcP
mPUXZdJvJg7jD4MY0Rk5fd3wX/5ZmH+hpDEsxUX/W8g3HjCXa4nJtG0rzGWu8b+JyWAV+v0GU5bF
BWoy5FG2rpu/ZXyzLEtXAhLc19AgaAoiDQ2qK0F6BhKc3EUo27602jcZGBfolOACl7znvOO5ncSS
SbWD7TfSoEb1Tv5cFuIGEeSD0ztkaealf+qr77FLr3qHakZp8hxhM13pTBGXYYyKSaiZOjHSuYaf
jveEuqwQu5/kSzQaBLHOjxEsD/QlKDxD7a50IeGUlnprxuRRueZdyoq30oMB/jfZnuoWDhvSCs9E
OAsilrQ5gxdZZxmpzFvfMt5igxS0adFSjo++MwPujMSdO13Quz7Ug81oO3+g/fsd1vIs7fi9G9yb
RobMaHwyjfNjotfnBBgvFKYMLFUnwTD19csclg/Q0C69X70SUrGbwCE3jL+8zIdTa4W37Ae++3rJ
N7bLF5Ikv4ugxQBccJiVNO9kaZ9q27gyybNicsJrDlT9IgoMWuGWenPnw2ZDeX9u3XqjG2JHZ+Hc
u/FL2vu7wBjMdTI3MN2AjUESrJkGRjqHzQf1B2yj3sSEGax66rkA0wHt92RjyYlwDQphKTmrItk7
AhheiIRDZ4yHCoB4Dj1O97rIvWUUP4YS3YMOFnCUEDPaD7/m56IeYQs9dbK4s1OUZ/Y69KHby58r
RSP/XM6/yHLzYoodorugZSUjHthKkuGbiLtZpWBuLXO//OJYMJP/OdsUO5+ifA4wzK/KdEmXH51n
9BDwFWP0m0GR3jVBdbQrwk7YVWB/X4KcyI22h8ob6K42gkYu6GkSVV3K1znfdHRRYZsAdsVB9Zg0
IO98hQTcLfLvxprp1sf5voiCcwTjir1DsGudxsafD/68LdRz3Tr9yU2DDz8lpL0lJD1WGJai4Dqw
CrBIhGaDtUEXjsI3zMinEi2YV0NNt1pvfJj1Bz4P7WLCfWLIFxJgVuqeFXqVC0rb9o9i1pNtrRQ5
NUByHMA8VsNrHWx16H11CPsc6hA3i+9CUIQxspkXn/+sf5eKBp4xWXdwKRh56e4D6X7P0UyOS8T5
BfCd6fYduQDm2jTwhbWIn9ndpTDi0BTRVW2dchvEgggmZnwHM/3AY7AuS4LPZW5e3JZyMbjomMbp
uakzMVNkAUL47lL3y2ejGWWX0rQ2YCh2qdC/pQ8XezaXG68ieOcH1mbb0HKS7xG2P/sdjkptFs/2
sA/TAsZswp2gP/OEPHKN0hc3GFqImsgGLhHVF0htgUYSGsm+m3CCFwNZstcWROTptFvXdVO/DLE0
VtohCxzUFVDW1xo3Hc3QXVVmV8ynkQNYoOzqeAXCYR8YNPqT96QKtkBB12xVyRXmVehG8C1qAyXr
VszRQzSPWzb8tw7lP9Fd3DR1D/QmzAguKLJDJRjohpl/ouZONmnI16ko3q0lv4u1kQq+8l/yGgV6
xylUQj2YZBgg0Oo2fIWNFjPtVVShaU0l66lFz4hA6qECDkQXRjUvivkbswkEtay1hDRPVw6rZyJh
wQ7lLeIqTixyk22VDYyikuwd1hrcjraCcc/CkqvMXReIJM2GPn4AzQM4warEVretU+PSOUg14oBd
aNbEJdtjSL5DjQyenhX3bLdI0iN1HmMWy6Ku38zC/TYhYK+1JvUaDOkecjhGHKXPdkE7OQ3hom1g
3SbQcWrauBur4g254VPTsBwlqjDX02BdRcNipOiKxqsaJGLwy7b1kruU6sk10zn0PJnDPv+kR3Sf
3Mi6h4AM6g0gCUG7K0H309Pj5NsqMh/dcA64KbTxQXEGe2E3QJNlx2CFXDh6Fo96Z+8LFE1rAxbi
tZ7Vw6qgAIb31TWeqwqWt2ywVwrsWRDq+W7wW7Eek37TAyT2ANoU6N3dW4PMQWHdaBmnQvPzK7P0
PxJTkf5kEDVbxp9dnt5bA2crsV+GdgAsuyQEFWXt7qqpfC8Tnffc2A9YrbFYWfDzReogijfhTi8W
tmUtCRrzDkQLGEO3vag0vNfr7nPsxseaWOeV07YsFjK4Vcnnz1U+uvs2oWcX1/2qlbtBDCFXwxSt
SlXcRFa0dTIE2gmTAMSzgKx+Hlj4UCKinnihhUbbp28AK/uutWi4onerL2/GqX1TXf4dioykhe61
qLgMDCP9RNAQrTOL3KzAzHbM1nHf9OLgY4JZOy6CGeAblKRudQK0Qtff3lWs9pPf0USJyH8x5Xke
kDkMOgNTMnZ1n4l2FWJGjGz6wsiP/Fn/0mX75MyMvzBM3WH8ngC9Vq9RR9YrHgkOvpGwlI9MCJXk
XoaVV/NwQrMConk95w71RZy96UPyXJc64jDyVYlXdxJuNp1Ziwhjdj0giX0zWGEXAs4UvDEY79d9
eWUPOFOL1Ktru1n5BvLIeiR9fJAsNi5dNAJF47VqW2BqDenyWUT/ghhYLYULpQIDzmbJ4jMo7aHp
2azXDsxZdlh3fYdFEO8qmEMWSDmihOwbnsQ6Dud1yv4d/xaO0pkMV97E0BmsyeEQ7CahVqlxthCT
w7ZoMamRf/rzOOTmsVYFFUe6VF8xEJxRY44bsSBqgfYwT+0LYlM04QUN3hzfVW2LOx1PamTo4dbt
eFKG1rXdFkv9Rtmg2eW9NvBeQvfaQqvM6pbqXljpuAZxVBVaeF5Kl6g0cawR78D+9syU6OXnygE2
V3AF1Jh9p2OIHmgDBwuiCY+4rSBHgIgKOo+11twMvf8cAQ1NBeyT4AyeOOFCEiiraQl6I6J8cx5C
r40V51/3V7GBuoEg7VUd5V/OYDB1tmW5rXT/re1se9P34QaVBrZ6OjjqKSsolRKNMksmWxvosipo
Acuyj7etIS4ccmQoEsfZTxjSz4dqKtpTzZgOd0kN27PeyLF3j5bR7JwWqDUV+GtYSZ4Sy6ChyX6K
4+FY04PbDEX6jJXUC7Vm+ZVISNVbQP7w1ilL3Olk62ADbfjwx+c6GZDMNRBUm+VM2g6a+zgWo9dZ
+r3jdM2xnKzmSAcNOafatjiQN2AAF2dq3R3tjtF/GcXd8efTnw/d8gV/OwUN0h3xPhiQPJWmmqOs
6IBKYheZ35nhKcmcG9rxyDmXOYDr1HTPIKeBwmEkYdZEErdb6ZCbMKsIApA4G1mI8zcC+xkmfugJ
EJnGOk46F/8kIZ2ixTmQL68lX0YMI/kyNjTkbfXzhWqZKbTLdMEAwXacSU46Tt0mqvrlfAawmPA9
HyLidWjFI0DIz1OCljk3mY7LyQgITGqvyo7Bb418gKIdeqTfpldaYepwK1FwgVvDRyWsTSjFuJco
Geo8v/fZzY85PPyZrHvEax+4yUnHwtd5Nd+loTxDBGLckzr2kb/yKMNfUAzl0fJJjQ96kmTamG5e
zQXjLLP+tvc1Y/3zT2TFlDgy/f75DPEn8LEOAwUShfs4k8MxXnQBP/8iEJzMieBE6FN5iouoQ40B
8F+bO492Fhb8Tr4oXSLERjF8HMIEnaluudnqr5+bI8kKMg8/s3Yyj3o0qoz04+WfIoEMC+rIM3z+
jlaXTJQ16HcrvN0nvJyRR5nDiArp144MqitaqzhIYlEeAztf/3xmDhHbKTeQOYinvkRNkWI3WT40
yzf/8elQPlmR72/hPqgNG5WIMSbeFXoRwK4GtK8gJvrF8sneUFEEJIvRRfoh2bIm3RTEIuds1m3c
1BhjUHbKP/7FsAwTBmT31c///XwLOisEFfPRkLHY/PyPtfwQBDRu3hpLToc3x7Dsa38x66C+OpXj
EiALBtdzmIScB38xqmHJOw2L4WfSkBERM6NmMdzTYdHObWaf8sEkh8Ya0lOlOoP+JJNqJPjB7udT
ew5BoYXlRg3UZuWgmw8pYPOrhnyx1dCnUCcWm1IKE4AZsjX8KmcSXsikuEtsE79QMr6CSM2emMlA
sl7MT0kOaV1nMG8txqhQyYe/6S/c/tH3+jtYyp/6iKQyS1gZUnKxOK5FN+Fv+QRAmc1ZFHW3b7Mm
35n+ZtmrRslEaEnuPHQ1VY2FwSPqJ2izEU+v/8vfFyCMTOnoytJ/6xZAbDdJYyy7faPGRxucb60o
JtkIWlHyierXbFBpdgyufGPe/eO//Wf2BW9dSUOCZwAX+DuUheIfARoqv306sU9cNoxN5z6M6QRe
UUwwLvS9HjbB//e+vv4n6bAW7HlO7n/d/Lovujb8p/VbXaRR/va3bbN/+9F/b4A5f7H5VYoGLq1n
AG7/0f9yrL9YtnKksOizOX+0xv6t/0VMrEmz1HZMy5LUk4qL4d9jYmmNCUe3FUCWRX4KouN/wUAy
8Zn81gBzaXvZulD8Uuhof7qkeVAmObsQgpGg8ewMvwcCVnUPlLnOWo3PS4lwoViu1vXY914oDMAO
06mfM8ZftnR2N2y1yCV0/OysqjuyEeHCQinZFZqBGiUYQeT5THSn81SXDBd09yOOl1V8ptyXI9tV
C48NpAQ2XgMAai84O1ka37uJvtEXUSObdcfLRkvbGjgIPEYDG3tKrF0LucmzA3xmKfXmlgYLfQij
JyVWEQHFcDzeg+hwt+XoblUe2Cdi0lZSVCQeGCgyeaErepGgEusyPxR+dHTGcfTqxSxi1YG7I29+
k0xEe/pt4OM+ledG9Dhky/ReGSn6p96S+yqZ9xFRPWSqGoTe40KzqsE5ZNFk78xwJOrJwQqUxvWV
RqDX6ABJH02JM31oXjVrpFNDxEUQx1go0kic/TamfOJ6Ocoh/6wT6A85VSCaeNOATtTZ7AJGyLLS
Njcsb0sj7QolfvhE6OQeWxmz2aiyyJFlzslVhUZUGcg0rPcanyTP9Co/GMFBRYb9QNasAAJXHSBQ
grXJwuwqGH3E6GZwxMwWrP0N8tvpbUYWl1mPOADdk6WBo4794WLpdIvmFP7uIii8Rpkc9CryXJld
/Day1wnAgpthEtmhcQnZS0AXrv1A6Se7006JnFLkri2y294lnsAtH3tCA7ZWN1Ueugn7Ki1xTYfh
Ju16dAANMRADzAEHdve2XuRdjK2faQFUV3qtnughkl9oJ53HfFJdhoSE0l4r1n7VMRZHbbPmIUni
zVCFa0l5OEe+/eTDhmR4Y2GHCy7gzK1tlbI/IrpjwzP6FrSuf7Ikgn3UwQlSMjmfpsXDhr35rqZ4
v3BAPYRI+xmSxANptThwXLRjGqG89A7JaJjLwVklCaMJLSFBM6g/8TW7K5MC6VYkkDIL67XMjPJt
InzxKvX7/E7rQxQsOhE7tdnL53ABa8aTvc9LHmmFQsMo02mTjGXAdS/7lVNN11motFvGrzLQy1M4
ZhcnN6me23vwSfNxqtFIh0ytSkNeuTh3jpE2YGVV5ND5ZbOnWg8O+P/2najqq2gcie5sBZl2pFLG
aQUHw4GcjgSmxpXXNadWm+8op5L97CbVaf6MsQ4dVaQ3XEDZvRzbs5lG010R+J8ZZiTPpPvPecUl
QiZ6vg0rtiaUixgCIovuG/nwjjBHDzjHsNcM3TiZ/snQfqmJNh7GtRtKviyu7B0nKhzoVk6xc6W5
sE4Lg70YWwf3mNTJI2JgNnKuSzhnfqMvqi/H6m5GOjY3pLWflUJULMf4RCqFxpgV5aaIzWNHmYbi
p+kRLJbQpIri6I9lh9ozDjfNaNY3AwUVuEWyJ/PwoSYluZbrzHFGjwTU6BwEis2Bay7eIHXrF/KB
JUjdDkP3HTZWuQLC26yjAkWPzCZ5pecEN9BVZkqLpwSFLlKcCi+pkxQALGR1HoNIXaEw8XegpwB5
LJlwHbPta+F0l6ysKLcJF/OcAQr2EHRQPhmoexOtNI6P+ctQQqzTKnGRVnefdE+3AZFHOy2AABGT
EbJqRf2luok8yCExFsNyuBliJ7slNShxTmCoHtPYN7cAqVsyPorIyyV5RsWEpQNB0O0cxtOGyrDf
hJbzjQnxCS4MKhsjxw+mSbEr4BJ10XlaDKlx5SMldcYbDu2aEXN2qfIv5NLdY40VuxgFHXHXpn8R
dxsB0NpAtjBC5GkDzP+oHjPih03kfza7zL5Px9XAQyB0cPmr6csvc1hty3SjNsJ52zbVc2wbCT7N
Wno63+Pm+Uud1CQRottb06t8zJWO+HJs1aqxfaBD8DARW3zMTnWEjYo/Lx8+MiOgH5q0h66OwTdM
tDyKNIWuQZMqS42doZu0Si0cGjQu6ZK0BA0GEwKoiJsyJOJgGpt1gZIKIgBW5MAyqy0vfT+6CIGd
RF0JAf+Hjpy2Ioh4rKWO5BJnab6ITq0aZewYDNkCoaOzLTJME9qziILHaaGM26VrHSa3WZfT8G6P
2UgrzcEaJEFtW3P1agbzuxOm/h0pZ8CS+kuDfXxK7DtHF9FtEEFudls2+4QG2N60sF7gQdzVIYjj
ceLWrDMLlc4M3yoR15aP36vPlUsLOCjXtbXQYxMXGXgrVq5wm82cZjABoQf09nzTwsNeB2Wu7508
fp9nPB2DYSMhExuNlW5X6CieVDXREwADT9ujWrcZ0yPAHtkmk6Z5VHkHxT2P7Q3RG+1RznAdMDPs
3UQk6xkHjNXKcE+sG8KnPMqXSdDbhMp4bN34MM+JTRuQmD284lwlXGBpRdhToZZEz/JWSqK7yJpC
wFlt5jCY980sPicsYddzTH5yatksPjAVM8d4yJu9XoBJUEN5yfrguajmj9zyg83ccs1kE+ikwm5u
KuYyAHWRzrq+puGbrF8dmVT7ikRAD8BO7/k2kxDVKLkEv2T3htkeEl+D3876va1s37xFkECl4RgQ
q+QmzrXoZUoOMS1E0mzMZGMqQ6eLNPpHG1vPc9KLeyca75rcCF9601jndoUQKu6QBvnaI8sSaqmw
fVZG8BkKoEQySZqzirp641LBrEFz6/ukAkKdtF16L6Kh8Jy0br2KDExsZha6obDxX0Y5/TInbFtG
lAssCFcyMMVbTyCFN6iBhr80zk4V6Scy3nSUdK16s0PnxS/9t1DHV68TvvOQdwyRigDiV1jP4qFX
NaZknfvFCPotiJ3gYkt3WNVhiJplAl3URjS5S/yyx84eLyLr+2urZ75kzlq5l8E+mP3wq9KqYWXT
/LxPcGLueuQeBx9QyA2NPGNti0Ju3doM91YVwhIaBJOVmKUxvRrM6Qv4FMYmVR6qkVRrWze2c8WU
i07EtE4iA/EWSVRHzZi58zvAa/klWVrmoAaOLsLqB3eR7cEk7T/GAm+rrC4RXZF15evNoZxIayoK
WEGmTvZPVB661sL5jq/zykrr4ORU8VsUKCKLK6fjpAC8rA08mWMUPsj4dqmz+mzemin6TBXmIFSy
6pFn71bWQXJQVdShoLMvXdncmsPBL2rnl+MLi3p3du9nuFmbsJjz64hylbW6RaU8i7WI/C+Th/9a
tIROlrmFwXK5cJLaYSZRoPHUFGI8Yji/Y3zhHjI0uc9ynZkPVVLzLAa7/rQ699UnrulFD/0lorLk
ARcTBjzb5E3hEJJB8TQ6cYNfuTTXOg6uDUJHFCk0F17929yKQBEP41dQFqdQhPPr1DDWUPZ74+bF
Jbf6wyS6a9YjVhCGMgzRKvh3TkTAStmtRtIrdnJ4sQdyijObqrRYu+WmmI2a6RvnUTWRvHF6cZrD
TNvo2rfld/Ti0TIjLVs0a3Ic6OzJZmMocuYmmHFEHA0tgZZ+dCuFlwWR9uR04kgdB2vEIcG18LXw
gNX6s3SSxGsGY9oX0GuqotlUpTbhJprd16Svr/2Klx8rpe8Xi/sYiSffcVoMjOb3kJHhQd3TYgen
f0l3IN+yTfi0gDkC+uhOedObK5BcPxLIpx+jL1sPzJNFv2Sk8DM/P/jT7mQgwewm43up0O/LASPv
XKAEZI8FH/nU6OFTrhdqLfrx07GjbhOb+HzTCinv4PhPUteg25SQksB+D398YH0+hHp5p7Wm7hXp
HB9Dot4UV9ziBiQXud9RgF2PZhdssK8wIO9gdvx8GNxoPGIwfjXw/dFkITzagq/LvSGwBdebXhbD
kRE+8MYe1PMcAKzMp2D2dAXIkHsegzVNrZyMO6YaVRk/G9OcbLu2YpShop1hj/k6TDA2ERNGSkDT
nQIFus8OGct3diU9S++mo+mkE/bmLt+Ap1jKZvneVuBlsi5Wa1hTMDL8lmEwFtXGId7bggJCbmaB
SFj1XjuFd5WtJHKzziGA/TIT6lT03Uahk0r65Kr9DHuXSX0R32R2Z9PXHZg+G82pwNRywCUtrsb+
OKFN3SWtdA9BKcJrmpLhNk9iUpic+AZdF4wZkm2CLFYrZF7udT+nT0VYkISAn/WSDOnOqNBPdgxM
mzCJLwaC7dKuvlys2ffaknY3kLNOb43BSYJPyiNW4FUbtIxIhFynNe+85GZUYcEYxA7TYjdwSzao
YY9xHq7awWrv5xi+mRY4rzG+yqnuw72epy9dql5FLHd0+q/UEL6HNrw07C7PWn0N9xFjFa1Zv2J8
bsY8tHp/vuna6ZVkr+2sQ0AbUhSYlWZ5gfSJ1mBlC/UJzXl/YGNySvKYRPhzGtnEjRUnaF2esPVp
N7ArrkOY4/noAuLSzF0zOf7R55kFqR+descecMUcUO67iry8UGrbYNTp4Y/q6NtXfTaIo9VVbz3z
OVr89kVrmNy6ernIXrLkFIVPyeC8ydG65d69zbvk2Uf0cHTb7GiM+pkGW+dR2P/8omIejX3FSBzj
2lE0JQ+O0jI2vk5cs5qfzYDkBr/gPg5rh21h3/rroSiTtb1cfl2SDeyCaB+EgPqQJZgH2DHcpdm0
mzKyq6tUHmvcP7sk0W76gWBpOxcHd8LaorKKGEOT99QsOCIjNXuPIM7GA/dwvzAeog67bJwtPBvY
FHjU2I5srIHIyyG7iURSnwIGuVDsx9g4lI2lHbsqCBDQBD7Ys0+tY9Nb4yxe//AHpro+O+PkbKNE
jR5wAiLrlgOZaUbHrsd5YGdlH4VV2ceY4u3ohp21s/l9ZSmctVjMIbqhkau5rGlM0O7FnL2msr0x
u6gFpDeQe6lRR1HLPBhVAevMJY5Lx3+xQvP/QTVUU9cHEYFL9k43bVyrvuW5vXbJ/XVsdBcDKe4m
wQ656lW2mZ30rM/tTHYmARA8Xp8gIYfE/YXXgUo/Mwf1u9PnAlwTYTXUymaSduwPkE3D5ihxN407
0ZfYbXX/UQ1R6HXG9DXkrw1olnvT/JLkOJDfABQoQafQV4xDu2VAMjnmjgSCbEL/bUo1eMzyDl1K
aGY4GqdYte8GhuI8pGRC4bFrTec2DoxfneE1eQcModNfW3qAx8IBPjnNCmdwF++LYTX78GLD2Oo8
BFguHYmVXbW7tiH/MUjY29RTNTJa/iq1yr0+d8S4/zLplDkNs9Os2wLsIEEwODGMTbFfTtjAzXZb
2JPOnD8QhK5gTE2s4aYdQ2A1+H23tu/sxiiDEEOpv27rJtjoaceq3ZRHNJU2BAuxdJEn2/gcxhSd
RL3sAeiMcF3Kk68FChCj028Ky6huBr4rtotHvWzjzeL9Bt4HA3ck/nlI+pFoMfgnmgjCG9VkjOut
IfHIdeo8PwFelxSFtdYi6EEuO+CKyxqpHZLUOYVDVB3asfiq2OsisAr2kC8cpsrjTfkYqnY3jNU6
C+snV2OMmobpbeOmzaaJfpkhY1bdZh6VgVK0M/UYtixoBa2Q2TxzX29xdB+zMfsqWy4H06pOAsUG
KJolyBlFTEao/WhO3txP5F2X+ZteB+uqkvcVmq91mLZe4iOsMwX0TFt0hDtBOgJMj5GyOZs8Swgj
Zhgs7Y3WztdK2TwXCmoWa0ZkYawi8enE4Sd9Q9T892OQdaSrWpygmhSX5HWQw1fTHkTNmTOqcitU
t7N9+y4MeMN1n77hbb3ux7YlAZwhlw8oJtQOqvX3gZ5/OnV1GIuRBLjWPvp5s9ahL29AB+Ag0JmD
962OxQMqCZuqkx5rt5B2VnR7boI6foj68t4JmWyxwm9j6huKowv3CKmrd+TKfkkTqEhjyOegH8+F
5ODQoqjj8kKD6RiZ2nu0hDJiE9+WSXwE8qRTAnDVtMEeowo5iRmuEFqrlrBu65bAF3dkxe1FSNX6
TJTKxzyIr3huHjPYnDMS99gZnhpf7t18/Ij8pPKMerrWIuudpIr7GSxnH0efvW5cgJt6uks+eJK/
9qlBCFZB/8gmxrnr0rdRI8rOHcZPEtZRXLTcPpwHNipnYdI2ZZtwcCPiiu3AeLSkfZjK5BBEkFIX
x3PZIvawHwZ2AUMRM/AyD2mR7JterC2UDHOo7bJMeaEq6Lrae2BQmsUJxTqYlISjayTNwWn26I7O
IB3xUnRt+gQZiNfoNxfFLkTv0VS0RIt4KJJw4pTvtIFvw4PIPotFWFPX1xaKCtasZNF5TdxUYrou
2uq9NcXJt6dDMWB6iMf8aYSFx0bKRSdJXdaS0TYV6dckDrlG6JOdLrsbJ9tPpCUazmftD6+iJ4Ms
Nqgfi9zZyDK/qWaiW63bVGzwVj7lvPciaW9drilyBzPcBX7V4mFDHhQQMLOy/a0IIEy1Fn1csyd1
t4msDTSnYjUKIMRoCxGZdtTWoa3dk4O2CF3EU2I9Eg97dG36HwU/PtODJq/HoBk6fpciYRuVuI81
xDEysufX0MGJbeODPlixztSdbos7hN9Nbp1bW03cnv/K3pksN65sWfaL8Axw9FOSYCuKVN9MYIqQ
wtF3jv7rc4H3Zt6XaVlWVvOaICgpJFEk4Dh+zt5r+4fO6wKBjh/tYIGxovyZ6IM5RUUCU2Tuis7T
9k73WM8Yd/UcFyjUEDsnZsQalneke0T3iPDE68ND60fnMFURu/Jsm81hEWhxfMl75qtLM6eo42qL
rpcLFFE7Ma3Drul182BEfbOew/EXCD4oVBUCjQjWHGQ2duHZ2ljkgVNzJECoO2HQz6K9VdVEsoOe
Ya+ITyxX8U5raEtZFVedRvyd0JMOzzt3PE+xx2yirlzFU0erKiynu8X/JbIaS3Fe05M17DVgLetg
octajXlH4ZkrnHbJF6F7A7TgOiV5CQ0gp/7KHlNc0S7Sfvh3zt2Y7sDvIU/UNBrmOQ1+9wgCmhoI
REvX2y/S4FUe0P0aX0X2uw5788WLmBA0qluJUE9OajKM9eyS4JeUsthmEhkPtLyt0fVgi2NBjWHQ
lzStICqotNB8mFsl4sc56XBa+FZ7QHNHbGzcs1OXWhBB40GhU+2bHhy7fZm733plEi4HlIm7HBRa
OzK2cM1LZK3984Qla0X430x6BC8DLQlcfAhh4Kemhb8MdgbCJkogK1U67rgvkuswdhqz9xTJm40f
DpDo60QXrpHyufIhtkLIfkvbhu7TQBIqi5Zv4NCKHf+KDPjZiPByCi+Kz8DoSEGTGX7X3n6sVNIc
8NOzbUn7X02EEwQZwMpSknVH0lctBTJlpZ68rPVYDXx348LCQiIFBqadCglQi+sqwXCPFBJHVYO3
fuX5iMCVpVOLmJF/tQq1tQ2qtUnWnCmhftf4c4+CWezTlpxQpKR/isTP1wVrlYPCCvSns4/qcgri
5K2ZtOpqQdIzwCdmbSGDLosx2BLzFPXlEqz1SoHbrLEJpkdBT4QKJPvdlZpAkvEiU7c+LOQn0I+5
edHl/Imj2uG8Nsv7Pmq2eVa/IDNVW+xkcPAnVO0Ffiekp19Vh9xnYRSseuLk6UplO0GQ6Crt2W/X
/Svd/m4zdD+Jmo6jmX8Pbb9RokxXs+Z8YDm7zFIGTlnt6h5pMTjh90KlILf84ml0eVL6g+eWrDx0
9Rt7oB7+FC6xTQUtDN8Y9KCyaSjIlGugmInRBe6V1ascgA9M44GXWjoJJZeOCi3eEria7Y1R7Q2U
fxBpNTgVDNSncK2ap5CWTjyycANUcle6aI+AEB+00H1SZnihLKD1j3KaNmaKVByaE9e4rwRc+Tlh
GJbSUGAO8Tg1IONIqY1RR2dfEf85teSffPpGeHV29VBsjIqxH37sRxEHhp9QfFu7HDtdlTefzdBy
xmYfIFB2zjjexcDX6f+uKw1+sO24Matyf02XvYE5B5QzwF7fnJHJYZSikPP1+mfOiJKOcnYptLvM
XaqDVBqHN6aLQa5MAODuUfO7PzMvSW9bP95IQqZe8VMGuc8592Lzy0R+Dz72Ozc2oMgeyskZ14aA
G+UPd0J3mL4ihs5756GxcWQqso9lSp6wPNex+lRIhJtSvVLlWdu48+670T0T372RDbtWAoqz575r
34m+OS4/C4zvuSitExXrrjXfa/R1TCzYbI1Hg3trDNYyjIuTzC+1W7z7YroOuvMI3X/Thjtn7t+F
cO94J/0h2wjcsMSEbJTtUqew+pjBVBg7wRK5GqlMmhLlCotUQwYxPYQZM/XMVqeazmbFUhnnxpM3
zdgZi3eyG9btgt92+7vcqU7mUL5k1jOv2oarFL8BWavMQ5rRv9hDd1ner06joZsnF37lvQ5NqXQe
wlZ9DhVdrTnpe5TG7LXHYYV+b0ZdS+TAsDenOFmJrOHWknNntOitVybsQ5IzHpyse6u9hpdbcQcQ
j6hUiHmzV4kzX52kCRqz3DLO/khsE99gUj8o/4EUlPt6ig6NN22dKNsBiQHVV9uvMaZUx9aPYVec
66ZDHp1qz2PRAGkaHpKETpUGqGtVRk2yy7LkddTGb6aK6yxXLfYPeTW79FH3CodeODFigBqtJdFY
adYG9Zy1qnrrUgsSErrou8wYuEZ15dEme6X3jL7IQLyLvgxNsA4k8z60PmlsnbIJrFQx0rTuEyCs
coeEaV+yS4aHM7A8Wt1VOmPQco5oxkS0q7GLiXHrkuhZJBTemrmd22mXqgruira1UyBFDlMX8P/o
+5kqGZvQC8k5t7unkCbwYoVm2d2NFvGHLIp3ooxJpS+elhO/1ZKvMqPrwT2t7O+HqVz3Zr1pTPc9
S6NTo/n3GVBq1XovDNrfB/TZiT2e2GGzXNWo+gfPhuH4ByKc5GatHiYu+ZXhSN6cfgAiZRQnSo+7
GjWx0JtdroyUdIBnQfcBmijdBAFeNr4vkuqL8fWHGj2AqKhCI3TI7vC7wJtCNAsJwvNmEYbh1yfw
Tfs1G+q7y62XSXgvKqLvTjPiu2id5ynFg6eJg9PWr8wxP2dqxS781O0Q9Jj6k9bRSwE+KrXTB2bO
hyGHGDIxaEVf4Rd45vudVtbPTtRtGFJtYz/7JXTmwI75VMg4iG14LiEd/XYzdelXo+mPTaY+wBWR
ulndoSF+R2n/MbQE60gARX3q7tM8v4J530Gjo70pmm2dcgPKkdXm/jFykw33mIPnSGBBxrXkPTE9
75vnuqrRfEcKu27+ojNJc7h/1kaOI/CZ+dJPOHn3tRT3Kks/M4Av0k32WSTvsDXce6i5Ta0g5cc6
NWb1E/eLlq0/2Vr3bnJRoZM9osfMNzEz01R/yFT8UQCxyRpBP48NLpaGFRfYm63Zd2SE4qhZlOfQ
zuHsR66/NyF2r/V2uJhzdRlEc2xn814D2j5p3C8hNqswveuM4Znm0lPDPWU1MxEpjQyJ8xy0Jac2
qyc21tXkcXnm4tpV7J8eiwUp3K4lObJrp2tPTrnsvlDuZoRZuhd7EjULOOIXv4AYvZwsWNOvobwa
YbMFyYkRhP4V6wyR165qMiigNK0gB4W5OaGeqLZ4HQCtX6w+2/tt8WxY5AebEzldtrlqyzpo9eqS
AVvo3CczGQ72ZCJOoMMvxTvZzOYuH2kBudOT6yzdmAHihN1c5h4/5ySuvlb/MsdoL6HlR/l8FzJF
VfN8n6fqM+/ixzJ/9qMI8pzrvk3eJw7lw2iPv0utYpJiiPtWpY8hTojxBT3019Bt+0bdDUq9R9YE
CM8I8tR/jTwuOVLZMwjXvyfoAhZdcMYiu0pfMjAF5RT5MoeRbNpYk/vUdWEqt0w20MVgwD4NMKFw
mGKEKM9JNO/ClBqJFSNwTN6mocJjNzruCs2NCDqj2NaUWevCejK0SW5613hhunX2Sd9EHXBkj7OH
5vBq9Vz2wyz56fNJp/1QmWpfGA2nH40n27pS8/5MfD00vMD3p+1oXJw6J3212UnzYZzjNzU0T45t
k0VDqa53tMujdQmZgRpyq2kRDWpYAI5h/Vl+L8S+B8S1p6iOzpFBX7gRSHWWX5hbxpObg9mLI/+O
ON5HP4LYozhTovhF5GLb9uWru26M+WwbkVyFI0p8FRGxaHsnLWL+vPynMa/fOley3Yt/hIralZs7
z6WoHggMQbIPvTYriycPSYnVzZs0939h/MK8YNqPOvEUsw9Rhw3cKizB0lsjyE1nfjXnbpfYaltp
QJxib+1YNEU0XMJM5asWahwNZpVqZ8BB5SqduB2Mw75x+4sfOrQJ8WMM6kIs8HmS5kFGLR4O82C9
9yjJ19NzP5MoExOI4XUXK/6QSytzKH8SrMV0W0EzMgMl8MKR7q/af2FEs5dh9hNa3jmEALuenPrg
6eprDp3HME+CoYsOXkEHpzPX/AJwqRiDppklsiLegBbeupvcz4Jp2sZmQp5l4HrBpvIHdFYwc9ci
otnVNi5jVUxLOdIFZANMoAoCcukAjLn4WJZMqUbop3WxZvqDbF1dHA+yhp/oQJzKvQ9iMUQ1cban
aN9STxwJw71pGv+/9fn/Yn0W7OrRFv+f5Z/nWCHIbOJ/F37+/U1/Cz89/186ojjLFc5/k3369r8w
Vgv/rzzM/zQ86/9yDGNBI7ieKXRuM/8IPp1/kcInUJAaBtBf3/t/E3wK8T801NgUMalYum17ngmS
QV+Exv9myW+QnNfMC6IjjRQcefIBCU8LgxR2VhaxyZnSzN7ZKTKk5aPbwYmMoNF1KrIprQ698X3D
f90OXjmpmRBqMFV641Xc92asl/mGiNYZTnTm7BOv/Gz1MGJPAHXNmJk0m/mPo2DVxEVz1mtEEb0/
EHSJt7Nh+sK3J3fhKDewOTe90xmXkJ4UEQgYswmfIopoYM3FFh1MxgIZ6+anHs7frprnU0dK0spJ
mciFmo7xDScYIU/47WiLKQS1G/wadPzEmF7SNADFdazZVYNQPhb1NKxJXYLMzTcX4S9VEWkpy/AO
ILwycTQ4iqEr2hQgtHFqroU3ocUnlQy2EMNRYePehvXXB6MGereVvrmPDn2Dp2iouXq9eqCTge3R
ZCsQq7Clz5iy45LjzhAkz8noy4i59lEf4VGo9B9TPANbnGhlI+lT2pQGGLFJ3bBNpDVeB2PNqiW7
Fwquqn+hXozWbYiKyBPTlqwgSLvpLpHJHydxH9NaiEObSpTxVhpg2rxSDVEV040wkpEUOqwSKREm
Vq1Ohuj6nTcHypuji8yo65DUlmKTk8NEdlC1wWATnoeQ5m4kZBgktXvFfWNAVoSt5Kfq0mh4dxHE
4jhNecbwW2jQhClEGzpdsTH0kNqSY14+Mv2ZvxQ3lHr4Gf04POShvshb280wAeNWmc72rMye7IHU
HA/EXwlKalO3i3kS0+KKyOIxIKKNLIEmCbd5y54CheN4gAl6nMeHySuifVZl7Sp1rWc/b5pj2GoH
q/dg8lXagZfm5NalASnR/EHSPKy6EAoshiJGFrZ2jXuepm0U+O93o85f12RsddxGoTTpFtUrWsF9
aLlYxCtdMesuJmIGJ4TDjfEwz4a75g4XPZMkGRQTnXoBGpdiXCeYvG21iy54MdNUHmy9/xg7e2K0
7dCtoVJj11YETNbEoIDPW7CJpJaVux71Cr6R4jvOHqYo83kG+nShp95hCLVf+tLn2Qv7qCd0zksT
vCNjhIOG6qM1zYYmfkICD/SmqOU685qBV9y2p8fKYZDnWd9ZaOSfkTqo2j51Vn4kJoc8acbhkNjF
yvWe5Vx8GEXHJiqOrX0UhzMZl4+ymuIt3ByyhAp9VWsIbwW8J2FOu4TW6NbG7rOjgQ6qm3cvYsvV
6iS7kGtKfNtEAEIE1TgOp1WcVfclA4i2bhhfT0qjH7/um4UUezVHZytsZ0tdADCLicKqLSyucBHp
O/Jt9pUrRrw+ZFpVek3eU4pKkhj4ChJY31nzWpj+ge44aYxE9wmgIQEKA1wt9/n0gl8GXGPV5PRN
9yLX5JPJfz8nXnKv694HU6mDGjpmExoKzdy6jjknMsbs/lQJ+5fuawzmaVg5QLrXdzG2u3XMY/CH
OsqA+CVGxMCIDva0ZBMYGt0GudpaYngOzLnEWV7gb886LdsxxObcsK+EYM+XntoWTfBbYqUhfUH6
erOqy0MTetuSn1HZ5a8GU52hAxAiIC1AAzjRjcIErPn6F1SElVavQ8ya7CkHyTY1/xNlqED86jvE
A38PXJ21ackVtlObPiwdNeSFc7QROgymcLKcNbYwa6XKVd8V9Rr9IpmRldesM3c4t1q8J4DY3RI9
d5pn54J1qtqVDuDYtFO/4GCV29L3f+Laeu9q+qWiQJ+OpuOCXR8B7DjXGyYF1c4c8LZbVrIpWNo2
U+zAXO00Iv6mL1IBTTqU8x5XgtrredkHehydGcqchp4yrzfGO7xmuGmLod16aX4UTb9XwOmujaAb
Eu4ThJ87mhVQ4iYmvpWc7mviluZXmO7tGgsvqQ2z9z3g/S7ZPuEA7e7woV9rV9b7pMy+ydD4nRRe
cgr7qGPwU/RAoN/cNvWCZoJuZntgmiYyDS17/mrihuul8dJlhMaeg7iKVSWQJzZxNuxTfSC4uSwD
A43loKjzY4zNWcLQry8W6eXIZI9by4NuPdVlaX+7w6sTZ++tm6ZPQ0wd79vcNa1BynWmDz9oNPqH
IukfQ9vxNp4/TquCqp8RKCBnQ/+MG8g56TkpwqNejpuRyVgD2Z0sLgPfGd2sKkMmFEp/QxA30zNs
xqu273/n9pvMpXzSI5AQSrGq5PeTL8ydPk/GeqRzbKqHzmyywAHlSdekq5CuTvPK/2V46Bn8if29
N/Q7dPVPqCnTexFFLMx1um+r0d1in1hZo0QcHdeLx7b+JLgURC4hDWvfH8KtDqhgTUj9YnQcMSzO
77FVgQNgr20gSqNp332WeGeCUm+ZuWMBmR063bD1URBnyVYZ5dYFTcbFTwvUNuBMGxGDvgkIDulk
8bvpiuRkO9q3DVQ5SG2SBpoEfZzluT0d77q+jyc2yQPMvTMajsAe+oOXt+a1NIb8IAveVpcUja5w
GOYlLslcFdbFVPVH25qTwO3x+aeV7exyig002dwplE7kjpFc7DrCFkuTLYMXetRFdtA6Nkx0Vau7
ykWzHNtqXzeELgGXdLZuqb92ev9uxjhFCa0KdBOICNkGDvgB8zc8cnJybJRTlUUSA4DsysjWi9V3
XRWAFzrtkfCpKzAJmvTqpDeKyzhW2m8/wXczaM++nlyk2UtQtO29jnWinXHKxkiaSUZj1Znm97Ti
4rVE7++lBNVcFep9SQncFlODHcfjZobDiLmVPtOdgJPbmWRYsmzKS0lTVSHjo4eDtLIZaYaV5Nq0
GfIQjelG71SHZlSf4bxkH01ufGxs4ycm0KkOZwwtWk0v3JXb2mTvPilPP9gE0CFfKB0qu6Jcu5Zh
XMmEhppoZy/j4lacXTCVrtDD+2Yo6KZgXlxDkEvvUpRUG6i07Tp61wyTVk+DVgoW2zomrvhV2c0U
uP7Okq6563qKyAZdfuXqUZDmdnLk8soIUUFqZpfzQc/QrtjcrTcqz1nBPPPOysll8tKYu2Al4UzG
ML+rQaQPJXZVxtS04h1/m9IGymdDUoc6zq7AOa8Mm0mzaezZktxDSRPYiOCTDLb13Xh+uXdUu5mh
fJ1R+nJ+iqCEM7+aiDPYWGV+hK/MyBbr/IGbN2eGiTxliczzfA8NEVFDPXACH1wYwOaaAkYTPzI1
VZAbzqfVWoROAoYZi3Q41Hi1ZNHTTR6sifE+0VFWGaGCkVAKmFsGMa/nVCLCk8vSmbnM4nR1MSvr
cxScK7HVQC/Mk02ekvzA5IssIZwpLfvqjei4Pd4+rPvCIJCUqxHcL3cQ379CthGHybYPLRfHpktA
XyZZCQPCKnD+x/PdgJgIxgxpopVV9Tv4B5JVsHysCQlskf9sU7IQYZqr4+hUdoC6ZqI4VslJ1wtQ
YhTsth2pNfaiun7QdOZUWeFGNIdhFcRsU5RTJ1hv3avBHmMdalDRTN7yPGHlzomI5yQsX0mNWbKC
4ouZz2+VZmFlNjTrZBCdIza1p8o9TvKBoYetwapJQZN2VMNlmNyRLvlrTOaQaTDDHxSp+QaJwcky
WueOQgSPRI8+1SfFwPFxA3XZ1gMke3bg0l9UjS3LqYNUmTsL6f3Kcfstew71NmcjVXWenSYgtodG
L5/K0QwDIzKxNg3FqTVK525IZ0BMabMjgtHx7WWYKR5RdX6oGItY5H5MJZQUPY1oYyxNvhIqRzKw
jI4GtAufyUjPmHo244hnem4w7d3rBn+INyNBlJBbPIUZQH5GxDIfm3adhOxg2Di8N56V7JTgtira
fsfS+DtmnAGuKj81uQ84aSYbumWOxbjCOVqMgOUxUm64i2T/Gz+kdza4sa9D+ohg5kPEkP135hOv
PdoxLFrtEQR9+xrZTr6Lo2/4K/oWxNF4N8/JiWHjSUzH2Rox+3Ufvp33F7Yy+uzHZ7ce1hi+l9YV
GJqG/L51Pb/3vGtfU4IcdUyLP4ilkv7Me468WTc67HTzpWpdrunIq1eiF2Kb0ZPbzP62GxBnuvbB
1YdyRYNYHhon3lceslnecDRo0vstHI0ySxPWKnRYGetevUgGyHu72kiDizQqGlzZE+fR7D+6UUee
jBbjoJm5D7jeobSMaWd56lFbBM3+6FtfOUaJMikZ82rFt0iAavXoYZqqrqlwcRTNOVcye+BADins
ofEO9d2laUXGmDpmgbb5+ytDgxY+9gzwBTR1zbSDptCplXld1oKre8NkCxZ/ZhB6666Rb6pL5QxP
XRxxi4yRzhMEAaQXLLFaBkLgJC7jMH+YVX4dddHd9VaPmUggYsrB/9IQXAorVaxDhhY29+RAYvFH
ojE9iN4c1oWeveYuVkSHzf1oiWUOOEFac/vDiJpvG1v2uOtyOQSOI95aFNWoB4bhoCHnXvnGb+V5
Gddp/ichc4uRVXxGxHwRbLapMlNt1SVCwZLqn/3UYHBstTNTKu7xIyHskrrgrhADxVgOYNc08Zv1
pTxXlfqpyG8LShJE7cx9ijte7AQLUJB6ho73ig6AX1T1uSYmjsSY18ZlDuKzDmxHfOxbA1IkCZsY
TXV93dd+uehf1mPmEr5NZmKs4rfGIexx1qwlqkY8Ra1D7di7RxqZ5K66oHwS5pGxiwhX8tx42/of
FRsvapTWwZU0s+VJD5G5tBVbGD2QzN8iDJAsJpXf4TkVKf5G6ySsqd4OscoDehC36J6IVJ6iPOmp
OuJ4ACLHXJgBgVFjWMRhVrW4Ze3ihXnYzyz4ccwI2B6bXPxj9ovK9wuHaULHob2TA+d2UXK16TkD
Q5y41j3JNaSZh3tncp0lOmoNcYDLweVPKCS65orxGHP4PqoQjmErWNt1c9G853hJeU1Cj1BAo7sW
izmo1jVxZJ0CB3H7eO4IKbs9uh1oyTPB7I6eo/rVpD3UTZlsfC0yjrdDbddIMpfD7UMWb4KllsS0
Ygkq+yutLBtIL2ub6B4Td7KjV25TtflXJ0zDw+23qeUp3A4oT9SRVOJ/noSOEXllI+sKxiVN5BYp
cnv0v31IGx8RlqYO7vIE9Zzxq3K/Sr0gn3v54PZpjItjgMHgR2/IracEYes9zRROyzO+PTL7+JJR
5m87pLSMJJavavGMUC+Wh2x50XLZib9eJAJpLGb1+OOsjpQyGMs9tYjpJscuuraYAlfEplqbSdPb
fQcJhrAROCzL4fYIAcHfjxreptv/aCkAREDqTLxxBgsTUtO2xxuEhRQcCFR6OWy0rpdIhZZwJXP5
PkDAbEB5m6zQ15H7yE1Z1D0Z1NHfhxFtOVkC//XJnjsKZ4kBbpwTQWvSgcAyt6eM5JG/HP75XEG1
vi+sZO2QK3lsHePvQ6b1zA+8+Hl0lnabazxKDFB/pcz10WCsqq4H/jo2hAP818FYAhAosqtj7bfD
xtOZ1g6lEx8MUHp+q6XVflo479mSouBSo3NCV1CcG41QhRxuP4VX99eHWqpju+uIgrk5J26glJQr
8WA4HzcvBtC1YldHJGWYmCaQu/xtzyDsWpJiGffaqvRmG+54sVTAE3mnvssWvs78jvOZPKcULbaR
nG8+kXS0Mzy9C59Ggyq1HgZAOAod9vGfQ8YE7IgDe9yiIIUiyBf5/ckRk0CCfUuH6wWLZ9Y6dcTQ
F9HFG8wVKSrVTpbuEZs1SWAViJoc59fxn8MNiqOshY9z++TVXH7CjYODIowTaPlFeE91aujl40ab
unWRuczWmvK5tDnvMITmpM7FG+myTCLcplHKNqkodGdFEmy5jdpXf0ASHpM0vYkM67MfUSkmUGQD
2g+/BdZXlDrmYWBIFPZMjRsX2Xg4AeRDL0V8LaD1gZygdW+HH0iIHmTUIMzr7W2XGE+16b8RdTQE
Yb4l8THalXVyjSfkzZZRt2fMUfo6dxwsz4u1ug7Ii2MKa3uvBKLfmYlFwA7VOnrfwd+i7cnjMdtB
FEAUQ5cuEbghNMvekq2i74eiJ+eBTcMe5COxPd5RQ3UblGb2Kj0iEi0UGGmWb9uO1ECVy54lNXsq
Kw+7Rd7+oaTrDp1NVaqlr3EK0cBJWC/1XZ9NNoo5TsG/nOtCX81liNTOc7tLUvJjPQ2q2yzLszmC
MM/rAa51g4AjG/qVzqB07MzvFopQ1vrsJxySGhKhfVg65wWSH5dLq0BCNxL3MaBaBZz6pWWvKndn
Uv4cFDcZGy4Sl1ZgqLRtObjY/xP76CWNgS6vcc4uifZp0r/6RX/um3I61iXbM4u/bJWpurtCxVsr
zXyp82kNrA5596C9lWbxrHXlDJdq2WUW/Q6fjb0icDec7SIoP3of7DZT4212zIvmLbaRutO7p7eB
1ME1jI/O5K7qOsINymIUBzm8Ju3QPNPJWjli2KU+bhI/G5ZtZ/YwSpvM8iLZguBI1rVvjIFrEJZl
e5R75LrzOn0xsMl+OX33UbgjiU1u9KsFIbWqZs1fTQNvBvR85DND8YsX/E1kSeCRo+q3Ale4We5k
L777vH+KB3Iie7wgMrzOoTttxo6+p29AMiaPO6MtsRqdMd41Llyy3MKMwXiDSqb0A9rvF0zzoY6s
ze4Bs5ulm+58a0jWjWyiXTbKHzMFZHUbJ8po6a71D3OtzXsDds9cd+zs9MpdGWV2N1kJwgrlv7BD
GFfTyBazpUZAukWv4HMYMfxBkocHSIeRUQi3kigurxOcFbocSt+b5OuIKXrBsSlWym1oVNFfXasi
OuXGtXmcBX94yqCSEhw6tQd1q0Jll3cYsZx6A/VjODMJTwIbcfG6AWrgc3ZBeE2mvFtJ2/6wcL/t
yS0rcyiJozm+6kZubWXffoZal200W8/Y23OaKbz7rGcUPqW2JerxQ/LGsA/HcSkja5u0QAg7dowE
ExwaRL5Y02Zku/UyhMpD+HE809D2yq2B6G9l2NGZi2u1jDIyd4lD9CaS+HL3YJoZZKQY7a2L4+yR
EX4eZxvTlQh4GOXQizGPeu19Sa/U75aUErbn9qUSQErQo/Xrjlbf5GgSbuDnZHka6iS4eMTiNpL4
szjKjAcj1N+dJP2ksc2oXKImH6pD5RnyxNoawAXZhRN/LCr7QBvZ2kVORVoFkM6Oe+/ObvGFTaJ5
jhissDX51jT+DSNzWvUjzELuXhulm84WBtZv28KODUn1TwMJD+qB8VrGSCUj4cNgtfJnZ0CxhS+O
TkGYYpIDVL7NwxGza0//2WcZpp7G7ECje+VEOSxFjfSm6VhFzgtADnHV96oOVMmZF1Y1IccloKJU
c74KVb4UY7ZJ3RbLBSbkrfRwUduQ8YrURooxFXsSv+BmZFDhCukFxNvSIxtYwbsIL3E73QnTvmfB
Qk4bs7kRZsfvpjXJ5vI+QvTdwyNxmvpVLLlqmtlva1+29Gfj+XVY2OkAEemszfahgdNIkgUtWrFF
cTftMyMGBO2/plWMgwlSxc5A60A/JN9NU3zuU2mw6cJ7mIHQiqZfkmCoXRKOKQQQ55nC802PTI02
1rhzfSaEKOmCvm2XoHB5juMGNa7/1hGiCWQaUxP/5TUKK7rJ7lEfTDYjlW/s3Ml9GqwlW17fAZ8C
m8E8hg2fjYhGlsjT+reaycHKiMAluP1XXA6Cfa3xqEYQkK0gGgF/2zov5XDX6x1RtNkPzUCrx7K3
hCv1Fn0x5pakogDBOSTL525fuB1irS6OeeYVx0Rmr/Q1EwJaqFJuh5pccQqgY+5Bj8HyBEckdixk
cvgY/OYxz9Wwk/a6gVyR9U23A8aCsmo54LGD3Lc8msI21NeREZMmgjYPiZ5XQ4atBKOVTutPU2jJ
ncdgwjPmA6nNMojpSTKms8IN488a2CDNVSLnj66lxn0Wpuc848bj+9UlGrmN+wn2sjUpDeOxyqxD
quNDFBYWViyI+DBp3CJWoX7lJqmoUCAJgtxfiUQRoL58vp4zsQMyy6bee6hp3wdzx3gyTh8Bpjpb
3USnZjo+hXUPjsCOj5Xo6BTmuF59RlkHdwEcOgqXGXadISBjs0DKolfBpGf5ycTtdpqNLj9ZcqAj
wvZKTkvK8uC0PmhMLFa+w2zGESoJLEnZ6SyH26PbYQDTQjd9+WTRkQa1MGH19FTENIbGFDtjlhg/
VQcKb/K4tjMccuys8AjTLfuWeoI4TXNASS8pYrcP2epVK9CC+wYfHOlzvEduSDjHX4/6edhZ0Izq
0a03Hsnp67lJ0o3n4s/IQvwd0JQYqy2/yhoLeueyIDQelZIcHvQ81nam5eR7SMdBPlEG/nMwC5CJ
WAVo5d4e3r6C6mYbCvYLKWBuEhvlzKAEOWRUfaTLOTnpqLNx7zdn+B3u9t8+h/Po3IMp5EJl5+fM
rYRH2DNQ5ew2lm+9PWIeDe2jeIWgbJJZPZpHkA9cCWjkFj3DLRXtdjCW3cE8WynJPGG78c2c3swS
iHbLQrs9uh3shNBDA5cotnEVn0Sv7ZKCPnWcNPgj6ecdETeBhZHH2G/o5ZmjuxZV7dFtXsp6XFsg
5NyGc2wp9W8HCA7+Vkj3/gbKaGPvp5zoknJbh+MUoF2KKMMp4YqYc6dcan9XKpdty0jbYNF0MLBb
3HVLvFlXucT5ORMgzgWS888B2hwyeMkWtiA6acXrig8z1v5YPSfOLarsdvCX0LLbI7P27bXpco7a
beRtSb+6T83wP9UihJZnqVPtASfN7oKR1cW+dSxEdlxe+bJb9G2YIpOkj3t7I/6DvTPpctvI0uhf
qdN7+GBGYNGL5kwmmZMkp6QNjlKWMM8zfn3fCMpmWm13Ve1rISgwEESSICLivffdL5Rua5lyfGsb
z90I0tdEPrqRJD5D8qoESCiawrmrLeOuIwVEgDKftP3iONIlayGe6lcHJINk3iANDFRg2Ydeumfn
VfCMOrfYqfcZ8xwc1ejIRx6O6TZI/PGpEwvpHK9nrB6UBH7tjosdbCgc/XpUEyHN8bZDWn5s/3Bk
02OHcat01FMWabKDP9Vyr1q1KaLeW353RPbKtA4/NQCVuk4JoM2D0pLVIn5UU7Fq98xA2oXMUETi
SQwEha3+1TXn52RJWngQzEI96cKepUDf6QRZn8KBmGcT81kMZX/nZXV8RGKL1ya37FRMEVoW2Szl
/dm0FrYZdKTq0qP64+xmQJHllWJEwITIMruL1/IVDqmJqZgmvf1qTAGX2kemFd+VOgZekXtQp5yV
359qqoWOvlO9N6mqH7aCJrJQgF9/rA/Szq6wlyetTz9HobV3x0jsW3QK/Dny7uIOMTAsXTRck+XD
RW5rbBe0A1mIjfqLkUdSpKo+B8ToHxf4jJtkmq5WhdG5oBjn5Ek0atcC4BlT6/rbVJc4zHUPXbWW
ojum5U0uXjFK/5DJ8EiLhdHelaEUuRbM6AynHPLPEkCCIn2IMxMEJ2UgqC5V/V7UqlooU0EKAfvN
4BNzV1c+zVq9sywT2JZzH9oZ1SV8u1eLQqr0qOTfpTGTwGHsj0OepyfKStGSSiAUDur0YBq1/Hm2
r9LmSUOXVlfvLGDlgHD6e6MwmD6gGCqY02wmYi0r3BAuQ6w/MoIgGMmTy8zAH6EgRatUh9hYuYSv
ayPiN6idzJJP1ayGrxVxzVXpwwqrzI9J535yM6qlK8PfMKNEkVFRP+s5YNiQg++rJJGyxO7kQPBo
veqT01vkOxz9GQYCYCSPqpw5osagzT+HSJnW/QC9KavidUEtL5ES2BOWSMFJ2B/6+c7C+A3CMsl2
Z9zEZn+fjNnnss142NqXfsxxwUjLr4Tj22dMok2JfmqmaH7OAv3QMR4TYd2tGRUCRdGAawg92DSZ
eyFM/yiSAGuHJ8MLUBfb6UznHj9MGSPjuOoKDNnsrWVSR8YglYEKZmFVU37lFwl9WmNQZsYIok29
pSg5oeZXtJQ/kC0o7ubaAaRhFce5qPvXUn90vMD+GgVg6Zif0MuXjFGHPNyIEU2VrT34BC62iZGm
R3fsvhs+4/o6Gp6murXWban5KGT5/RF07mH2ISgpGn0/QlJUTxG/MTHwVU2sIsxjPaO1y3iuzZ3x
YGSLtqNk14c97OnH/9R6/iuoT8+VXlB/X+oJ5atsvvxWvi31vL7mR6Un4C+YnPB56bVcdJcC6ykp
4P7v/4JZRxWoq4OKFQ7VK6R4bx43xi+6AciWV+LWKij6fFvy6fuG6QuXn5kF58n/dxifXMafEZ+6
BLd4vu97zDpxX7V/qvikMrDSA23R7rIGhRLE/xrcDU9s4Cc/WtdtlXx2J9fxp2qro/7PvikgedIw
slq92S/Pp1bVojTM+mSKcNyFo//YUfVMPeGYPUWD1+0KOQBDekvtZtu20xqmP08LuTGW4zO1IPrL
7utBDQK7hR89+9RR2Z8PfXO62zG3M6nWpFE03vTjpwEVCura39/mp3cd1WTotlu1fjrmemWt5ukr
ClappP/juvDreyFz6EOB7I7UcgzkgIvmVCxjA8PaRYs7pgC90fWyVS08kvtv11Miodc9C9WNhuaE
R/VqdXBGku9kvFft24G3k92OvB4u3/bNG/zV7p+2hUUpdm3qXqRmqHf16ng7k2pZvnfx9NrdIXVh
sGGlDL9VUy2g8ZdwhH5fmFPAblvOStRGcO8uOucWpzv5kd2+xZ++VLVaqO9foDrfEHikLsmtKJlr
bMZCs7zVEhuwajkxBE6YBjM6kLdymVcR2gX8kdWBaptqXV+nbmnTQSJmdMa9uk9ntU3tzg2DIVWU
7tVaxgOZGg5iom9eq5rmaD+6PYQTtXb9ccgrUqvXk8pVK1pNhnavAvM4zENSUE21iEdjgCzyRUXN
GQWbP6LmClOv0PIqiG570KRmzWL+IGPmXpnhGq+a3dyBV6vDoxHlxQYTdKhS0rVXLfp26lfE8htw
6X188AR4Qrkz/uMIneJuHLD1PXXQDHXkmC/xU4Z/t3VEMtY2c4tPt8QIwe4feRKVHVF5ErWXgfvL
MldiK+QR4PvXlV/Yh0kNsynDZrAtyBrv/cY7UJaenxTuKlSj9TdNK36aEBJTczTVG2wY6PMi6YKb
q6YwMAoecTw6OvmjG/rOjjHIRf1hxUIq5PoBCKdngJ/lyPBLH91GYeIO/6B51AAlUIUSG8/s7e3y
PSPxNiYu7StX3raV/Dg62TmrVbWw5Q7VSvP6IuRQ2fFxy+486ZZtqjmhLqeHeW53u2Vun9SnkMgR
sGqpd9N7bT6gpYF3QyCCig2w+RjHY+49k0oYPTUXYFoQxnJa4DhduqmAqeNTjDhXLLW3ruJKW81J
C9ztel3GwrSOORKFYKZPgl5elPpOcAJb90FrUlvDJvUN3b6rYEexOD++YCHIQJLh16otwt11VWW0
ZmmS2wQlZZ/kHfM4CI8qJRR4zq/+hGvQaC/HBAjsXiWJbuki9Khb086yA984AAQiQCfVIhRMNZVW
E2Cg9JdCFxy+ieQjuWfSw+8k1QhgKCqYWi/wFjBEWu0cNfccLIb+qhnIyadqiTaHu9iEZ/im6Grk
VDbtwokPRo7cKWplcNVQ7OgSHAFLFn4EddqSUWehWrdVsUCTs0HIq019H34Sw+QC0+u5Jahpb7Fc
yIOdFS6X/g+TCQB7khBQHqZUvFR2xvP+jz9WFDYky9v6JGscTOAkm9tfeP0zrajlrmvn+lR1hkn2
9wxRAjLaH3+lWlV/L0VPhHyGYTeJJtjHGZQG3caDQP3l6s/1tIHQhKOWakMJPguEkXlI5EeE3prn
uZkAlbzdr+ruKHECw1oHyoGlJm7XX7D8Gfs90JMIx97bJtvG6Tvil2fKXGfCYPrNIlwyvGAcktDq
Wyml3KHWh8dETu1HGX3A9ocwolxNlFW6WncMG1LkAqDZVwOCXgYc1UIXecVtUw+E2VtZ4mKhATC7
auPJe15lenPmCuskH6BdSZdttS0o5s/S/WRn9k5ypxZulsIuKcnFjlFub6zF6Va9Qe84hWVzUi1P
4ISxKnDZPjYeDK5ZgO8VGD7LPHiV54Sw6Pfak8qGDxOkf1/GSELdoP9m5swNL2/w67pdgworfORz
Ef7RbtXwU1NffyO/SLVYQMBkKxQnTDlkKIUsBbNgU9rUW/J+7jQ9JxsO26wrY3o8Pj51c6vWbbVr
XIMi2LHfCnSBniwDUIswNF4IfA/rRQYmyJX8WHjU655u29Qq4EjyfKqpDlS7b6tqm5WE0R6nxDu1
BjOBZ7M67tpUW9+c59oUxrh2O557LojyHZWnuPth8TJB0zwRJnCOevtUmu6w6XvP3uBuhSJYo7S5
dHxCJUWebkyIWKdMDiU7NWQyCp4attzYqqbaz0MFfRAoHJ0MI05TBH1G2cnAF+EqVVNtVItK7lYt
jVEznYa83W6vUavDk9UTx729Um1Vq7MrI0ypScCoal0stdW6CpLfzoRekHl27BRAG+UPT+0u1XhG
NW+B9VuwHZqcTLbKcdHf71Zx+OuR6qBM/WJu51Qvv61ed/90OtiAjKvVQY6flPuuJwSjhsPyk3hz
ldcDr+fwavzdw0CY6KSJQIFv5mlDKQuRGrkemPawCSEbXLepHb3cq1pqsQi6InWwat1eq1b7haJo
YCxqhQJcOlbV1B13oYJBnkqzZXermtett/Pc3ooekQKGDJ6Z2qve7/b2qnU7+M0Zb+f66RJ/esnt
uCnmSSHiw1+FhH6KEKlVC3Hbmrgf5uTyN67CSbewsWrZTo6TtDP/ptZ0FWr7Kbz806o68G+3UdiJ
CKtPEeTIYY2lxguqeXvd9V3+cn9PlcS6dmv7xxXLp9Lt2lWrVQ8p1bzuUUFlFcCjXpiU1B9/6u0Y
xwid41BTIz1ahxEu5y0IfY2nwVNb1h5l9jstdd9hxAh9Eh+ATakGeRIMHIW5dw2hqAgfYHqGfCqk
cltcNzYF4juq+U06pj8fBGyFCKg6pTqJWlcvv25U6/oMp84oFiiqEM0iCWWvRl1jItv4py7DYgbe
LeacuKpL/Vm4tZ0GBksto+y2RY51UN3eZC/jOxgzG48w5GGw9WTTG7AidRnNVemFXo0lF1WCFEX8
/aJpYjRnerkNet8++Ytug+mgFYHeu7bsePDI94tDJHufVg6lKFfi+ZgUbrXGOadZz9iz6WsNQR/P
/1yN+AjU1ziVyZxRLPvvUC7URldrtfVgtjbcbOPZjPxml+nAN8lFi5M+dfN+kJjISS56u6yOMZqX
Rpb1JLIUSLVyqm6ShDEDVRr6qZOLUdbEYXIhdR7OK4zEnowjyb/bQm1zGSFscCfB6UG0MeYgNYx/
CbY02yVaZ5rrkKNPPi6NENtcdcdCdsdq0RLfJqP8ovMI5kaQn4Qjx1Xqg1EttVA7siocIDhR4hrn
+FddFyaUrnYRu0A9Gzv5IExULkLlDK5NtVUn+USthL+bZdma7xpUrGUxf29Itvjng1WaSb1M7VEt
MnmVxZeBC3L3ZqFSIn+1DX1MiZhrcjaFLIwDiTCcXJhFfL8RJbNy222Hak3yo6JIGBqWnIGo7/cW
jVetQd4D6ju/rRJalfMB+RK1+9pa+qeIJNQO37Lf96od6sXqOKDW92R2gGnLLldlXBgbFqfbqqa6
yGtqppW9b23Ijvd2aARnfBXoSObfHJRZ8T6OJaqKqapPFVN7AFM/nIRMk/mIqBkcGZQ6pBSpbJhg
ROsRGt1msCoKj+Wip87b63px8PQJTHdoMOhQi56sNIMIW2zIhlfXB3it0hG3Z1huYF9cDZKKVoj5
lMF8GWVtnsrcGDJ9c1vtVU7ntq5a6hh1tFqtAtJr/wnW/ivBWh8l2v8XrN1Qqi19zP9Rfv8Hgds+
f43/ZM50ff2PwK3n/oKTFsl5W7gybGvezJk87xfD8ITv6Tgw+cjlb4FbS/zio7TAhdwyhLA9l12w
AKRvObuEzrOVna7jmeis/p3ArXz76mqCdvztv/+LSK0unZkswzFtIsuW/MvfKvUB0qcQ6Cb9oFHd
UoH3DL87SNzDcKejn4E1uMJAY5MIsQmMb04b0Qu+6/WI4M9vJvbiSM62MVMV+NOHcXwcq4MeP3T1
R4OSwS5+fPMx/4U1myn+6mqJZxuWxcdj+sZPUebSoeQOUhBXO+E/GgmGg3n1qHuQHwP744y+rR1S
qL7EN7yDluvPHmPpasEwZDiQzHk1KaYabMwYc8rYx3RrZ8ElJiA5Wi6QeHs1khOO8cvoQQD4D571
rYWAlpLmjoIHTlMzUkgD6ieK6lGebnbzNXRUdUTa4Gpcl1/lMZidrLoq2ci3Y6pxGP1grS8apxa7
jvLlyjoLqtDkJnmIPGVdGXt5BQKbGHmq0WFsC4lSr77avP/vF1WjbJDXJC9QXTBT4BIFuwtjRh4j
q8VCfIOD0d3gYbIhF4QDLYr+2JR5oRWkM0a4wRojXt463bVQgGKhP8hjotzdNhjLRryU3dIzJSQg
VMtDQ7YlOAzX4Ai6BzvFxrrP1/XAv6bfyldTxYR6NvhMHQpWj5wjLguE2AzdNYnkRT+Lkjqc9zVX
Neb+RZ4OhWQ/tAdbVkyxmsbjU83R2FGla/m2Y6d/N6mgDNMeKeED6kIbxRivAMUINMXdqOvizWuD
4dqPP1W+H2KdFWCxfcfItECtyy7bogfm/+ng6K9t0q9NvIfUH8B5bKkg1OK9/Hjk3y7fXP4NqJG3
NbQq2ZYfYSDb7GuplPMhcaXvdS5ttopfJcXXbKKW9Cg4GzPU97lFQITIAxRuqjDIx5aPifkeS8mN
HnM7dNRnBFQgdsiNA6x/uWhjWmG9fZjRzeuUW9XIyu1k2PVJvu57koRsD8DHDUOwSZbPmAzt5Xnb
dAC7na9TTidPYdL2caEpyPjKq3JR5v/+UmF26zrBhH7E/zSmT6Qt99XytGQ0+cs4G+D4jhrq7p2e
Dbucl8srkC8bs53rfzIsbZu6wWGo591AFBZ+YoleiOoy11qDP6fo1+f2P5tMtHUM2L+Q8l43gNwm
LXjvhxq6VKv6nKITycCe+rP1GOTZr2MFrS9GH1YIZx+2HiBQD2YcBf5hv+6SFPN389IzLNgUErs7
13sKSImOCvE+LT6aLU5GWhzUWO7i/DzrklwWbvKowKMWdgCmZtFjBjiUATj3WQ/qvHticLyu8G2g
8JdP0HrgIfYfb8N//EvehoYuc41/n/D8n+zL65f8T93m9SW/k23sX1CP0iX6wrRNhmu3blOIX2zP
MMlZCtM1WNIJ/EDc4GlIHtTB61CnyMv1fO/Wbeq/mKZNt0EXAXHQ8o1/p9s0SLf+udtE7o51uGFi
yERaVV7D224zMSrTbi1bwyQUyLUpJrTOi3+nYXlzqMIdKuGCctRQR5Sd5yvUWAiwBoDgbz6zv+gQ
//IyPIQ0kH4s8rvmT5cBhA9H+WXQ4OtixzFnprjrgv7Va/Xf/KLbhDxVUYBV2rZPhbfudOAKkYmc
7p9cxv/plh3GL3TKNsQKz2Ug8edPQ9hGgikwUiz0tNUmyOwMbA6F8VqwtgbvOI4lTPLg0Y39j9nc
MM8FSFEZYO6WotD2rTUAPoyLevtPLsu2GSb99DV5FnMkrHZsYVieLr/GNxyiKW1RZXlNcPAGaKW5
3peUFtYPRhmJc+7BWp8mTKLLKNJOzYKWwZsnyl4S0wZA34K/GXAa2TouPmpBH56GqvTPBujSs+ft
0ykQ59YsFnIg+SM0Xvs8/7HISM1uIgdIfTWTGytGiix7P5oeljqeMcibX4I6r+6mAFMXK9bKSziT
XnJL/ZtWC7SqT074XJM6Z5o17okAFkxXR40sSfHdDwR6EUv5AiXondoDgrdLYECtd3nagjJJu4ue
txQaUTkHTm7Nn11c9GR5J8om2Gnz1yDs1lablLup23rhKRhghTLrwbZpHu4wA4IQV8YDk1g3x7RQ
q++95Dd/Th/tZIzusjTzkatCS7PqbL5D0vg+CDEBF33vblv/Tsc5JDHN4pyRj96BmgXl7R0EHthg
NFIq4qNi4w4kJnDUtXemtymD7Cgi45AlXFaaf59rPT9SJFavIBR/6+QXUkTTZYxfcsed91PX55sl
xGcMzy1MghBTji3xC4EqPe7EfhxArEP7/1bAWFnBG9nmfv3dK5bH0g8fa8taS0XMahrqp+QdUYrX
0cubdTsUzRrRA7TWvntI23m1VPHIUf6mDR2Y51aF604znMPc3iN/1OCqLvQqtr2zGhNlRXPwihRB
ou+8kxUZe9NIjrIQACEGFk9VNG+cfPwgTPDtGvVilNOH2ama6lcXC67AezQW73PoUXpTOVC3tSh4
IfGfbSq8ODFG0586jA+9NPtmoLRcdTm0oyZfvHVrgXbVAaxsCu+TUb2LjRzqXDHHD4n+Gg6VtU4d
Spgw/YlypC76hIojBYRU4jFSybqAllFSQZJjlRD83FFJvM6DYrr0s9HuBA6Aj3ZeUPvYYFck5mg/
NU0FoNL9OodgwufE6FDtjN/RA9rr1JiDFYgZtAyuCw8XFsDeyEJcN5nCY8ZXOZciaM5OOgabuG4d
HgFmc/Az61T2FsQuqDsnCr7Q72keNHnVBDLUn26LvIucTU0RADBkdmhO/Qrxd9nmUnJWTdED3FMH
/DIhI7UJBTeJb7WuFl1ffDB8M3tziNqeyterV9xeq7bdVlWrcSbK7zXnWviJ3IVc1DjZLyGDUTAL
hB56GehWLdtcvK09Zy9mVCBFvoZpYrts724HGjJ9WMpyVLVbLeArRctaNbllCNnzkTZrmPYFht28
w3XjdamOQqwGcX2Eaa5WVXBEtdRicSnuQ9EjX/rmSmZdjw7BjC1aSyGGXRvJ9Qpv1yZUcuP6Pmrr
rC5end5TF6aaqJe4XB4hEBWgU9gu7BAn8b/1ls3tpXF7aqHxOqbICkx826jW72b0Q/VdF4WUhCbB
Y4u0aByZSFKmsGmmhtL/aXgf2y0Gnw8D2oVfkWOfC9DgBbK2J8odf6WE9XtHjKTKSga7DoPloEI/
nc19frCWViqIJv2o8WBfGWEo7rOmQccUPtuaa26dmPqcwUueE3iblGU/BKnuH+a6ezJD4e+Hov+c
kXH1egxn3LYBNexnaPvCyt0bwr4nnx6ci+KzoYvLVIl00yWEaXl+j8y0qm/d4JHlc5sDvmTjOjCb
aR070vBDN975hR7vy6G616YgOi1RBiYM9LOJXgvfvq+th8wwRvfaFJj55E4J3zqsn4oFwPsUtNOm
imz001blUxaUOBvdA5wbz3i1IjDaQOQ74oxLkmqENdNGVCGUGdqmFMvIJp7FlgoAk8fv8qBBQKn5
/X6q+wdAuyWsAwuPy99SL3TPbkzSqXELZq/R1G/7TnZaqMp7l/qqBkqvaPt+V5N30rtdDocHqE88
U0wxfZhdph8WZr+7QRM2WIu7doqcR28JD6M5BxtCEM4u7n9rxvybvSyvg958cLSmeNYGrz6Ymk8N
Kl1dOMbVQ5HplDEzD1jriNHu7O+M93zmZlA3OiD3Q4RICujNl3ZC4u01vUGpeIwNqks/qjfmXZRC
SfL109TKmhMnxbIET4thMehJc3RhAArBJJgI/NA/Zo9Cl5oJA7eJqsLtvRxOeW3cOU39myFn5DOq
oKp+gIz2MYZStDE9gNBe3Z9yD6nSGFsvbv+lGACrGAJhd5zV00ErtXcGCKP9YINvMWISh4ZLBKL+
BmPdpNiirrfzQqAVZ99uU1Z3hjtdMgFGDKnJ/aJR3bM4oIVkmGUkbr/WEzINOneAWWN54FlHI3EO
s2Oe02yGYV0edGL4AGKTB9eMZtyRGG/aTH7wqAbnYd7V/TBtwzlCetil2mPJaOY4TN8WimQIQYTL
LgG1Fnbj57jU4RSF2bwKoycEaF/5iR8Hx33C3SnfepVzXpocPVXxIeiYX0Vl89517svhWdjOVkzd
cx70zMYa80szVAcorFitVtRSxSICMkTVgC4glRdgQ1DQJEBG+CbKOwsz1nwKmMfWsHI1MzvHTfio
Rx6/veV5cK3nOR8+joGFZziq1ztyoDttCFE3uI+M/I6pA+5pmcqDhrSNSd/03Bh2vnPrni53sb77
AkBOaN5NpTXQW+b+dqiqvcj1z1TNEuHxibQUoNFGD60Z1sJELWJ6sTR+N/omyXjKzDf9vvAuroX4
LCGLQfdDqGjyt0aIIGyiwKI7mbl4FF79CAgS/LuGl+mcfkIyfsEe/dcm5dHkUyY4aKdaDBVP7fkR
myg+6Fk8Bai1HGN4XwrmqFUc2Twms2ktNP/ZCwRPlwiEShT228lz6ISbucUo1ARKN7wk+uCsqYpa
JVbDTD7CMAVEBfC6clVb8dl1cyQbGKkN8SGa5jPCNXgCmn4uMos6/KG/a5Znc4E3LEz0omFQfa4o
vCN8YSBjDVEF2tZ7b7kTscG3GEQXXc/ez4kLx1//gpFMqgUftMg9pXZzL30Ko6R8F4JCJL4wn21f
/FaM+UtZodwGx+PfzX0JUir3kJiEfnZPLtbWEUkipstq14IBhFxN7VHbrruNDGxC6FJnVlbvazqZ
QzaYH9VRAR4G26qfKGSj+79Hl97vYZ1KZZro+GMMDReivLinCAEl32RjtpPP9yYUH6RrBCGkdwMk
E6hlCyV0MVY9G6xkwo1XIxHV6wBHW4l4F/p37zCU9XxGH+ihAC2eGxu4YdV6F6szvctoMNLDN3La
eVCpSXbAnV/o0gK9mvDtex97Hn+hvBIbgunWbQPiOq7Hxzfo6dYH0zw2y7CpegeIVfw97JbiAdE+
i6nBHXEYvoxRA+wGiAFf/FxtUjEFl96brcvA973wPwQL/uouv/iV+c3E2matadNnrbLwBApWTJGC
c9JNmMfr5WMbx9ChCvtSOOmmNpf+XuQpHE6r+q5p7kPqWdMJURN0ccui0+use5xVV16QZZdXPcHd
yYSvo5fu0cTUkFKG5mKPRntPPu8JVIV+9PI2P1dzjqey1vJar11F8kuk1CXBN5rKfd0sS5hbxowg
bwjWFTm2ufHwMiTZqU0ueEjseDqsY+7TdizuEeiMRZDeo7+tD8Zcv8ZleLLsoLvzkzE9+dPyHPTj
fG9PwiaPTGYqT79HLtfo40qDHmQrcLxY4yta3o9OCrxllkNw56UueO47iIwpA9mUuHwJh28la6aK
ud883JuNfhxSRPVxNZ8iUTxkqREcQek1a6TwwWZZauyffG1bG/O8yduyvvNxQyg6MaIaZeGb4zeS
jvYuR6FTAKLOMOlbOYdkDJkMdYxcbC+l4ioIunthxa9+CHcarUB6Rqi1yYlTHQNz+U2U06Pjv7pg
pmWq6AZ00EoPap5iO7S9AX1E7bLCXtBJMaOj6KuSdUGqlUQuxay3dbXRVhVEqhmp/aqESK3/5cbW
9jcpYEmijNjPq3IzVWimWrFMF//tqjrkp1I1dbB62d+eSsBp3EwZtobqYHUCnt+O1gnJ4X1bDqhW
//9t1yK6vzqm5sFP5V0KXXhBpy3PrBaemSBDua3nNYVGavXngrzY9H8/0kadHuC8AMmg08GhqOPf
7A/t3scOUr5JKlzKw27nVwV+fd9/bsRsbhkqdSha5HumtcODWjUzkuGUwn3IFrg6ZpA8RBpeMwXC
8RfXyfddGRoPo9YSjU1nyLBM8Y5JCEipAGaGxEcEm7qHoQYI5DFKwqdYlhI1C3d1j91h5OblpoH/
dsEoivh+l7e7WgTZReRts6PSEYMEuQqEJbvEWgRZI3Km3ViN9tlorV8T3bH3i8VUOsOIiFQLKY2N
6/YHiMzGUUCOPntZs1r05p1HTj6yEyQuTXYG55qdq6iBGWbRhxmRu17GFjhioz8kng/sacHi4kzu
BaqBbka72T943VKeSVx/YCK+nIdCW86qJVC67LQSeYxaxaRgOeOUQS1DkBzbGu6b2h4uxnKmRBGS
i4FPKC4DdcWVLM4nsvfg3eKSWrSZOUGb6thyWwFJkMXY6nheN5ZrngYIl+dOLgxiF21C/UlS18Yq
Gm13k93bmnbBFhYZYVFbd2b4iG594jPihEzn6V6WcjrzNJ3OsAff16bj8VzmCMrLxnOqjSMu6yF8
Zmql8UupcqbpGREGbE48s6kuC1gqxm7UXPl28ZXiSXMX9MDs/LY+iMi+yxfdudOG7hDUMm2eAaoo
/STfg334gkFCueuS+COswHivSAJ6ho21aqmFNc762Xd0SgcBEq4SJ94R+9EsvoJhSc1yo46qZvSP
RGaoyBE+Gsq8cO/QXx6KRnib2fC++kznz57ToFWAHKjJtV7eKcwviFPaKJtv2yKP0MpEbm8Yn6uC
UW+C2dpZ3ViqJYYRyxfHBGRtmOi9zO7cjz0Cwnyxzv7Y4T+UJDgB2rCPQ2wWHAxo5S61H/YX2Te0
xxHczIjEITHbkSpLiItOxYwSyNgdnp8gixyQyhM/krOp59pZtbIQD/TYwh7ez6tLnJ+9Dhhj3Du4
7lmOhl9iVr8sKP0ad1y2Zj3inyStfl0zS8+W131qLApq8I5UW0NtbjauhROJVork7P1xpDpcLTxx
l7j9extqxk4px60h9zf2TE8cS+wDxabdWsjPEOrXclYLo48hsBgGKuy2YiJIjeoSjT8WWhxCA1Hr
16amAdxk1l6sem35Ve3o5UvKpMck7s2BqqnOpvarVQ9ULvgPSm9+2nF7V3XwbdXvamuDYAOjhT9f
mDqustr8NPcvViIkSTaK0zeXXoUuUwAbRMrt+m6Xcru8Wl15NhA5C8gFrNUeWJdn3070/e041frp
8n5aVYf8dBm3v3To4q8ZFEW44PkeJaZOvwttxanSd2nvncWIblPW3WxAixSPJQHng1VZH8vM1u4T
nF7WIZGfLaP0eJ2KyLn4UbobvXa5D0r/ztKnr3qD8wdoCn4NjUPiy8ngjGWmeSb4+Bg6i3tgVB/N
3fIQJi+tp+8zYhZQs9KvJuPcrXB9n4cUM127BJ5p8eu0Q+KxlQ6Kl7ll9FkU+7jMcI5eWrEdx2k5
oSMhddlRSUnecG/34hPVzvrF7bOPEfOaPdENpqPWhJoUUOiRi4DN2jIcpNRT7DTjMVxmSK9B8TnX
Z/EyRF+qLtpVDXYj0GvyZmgOWgNSGDOUVdeBX5yZPFFLiQFxWqSfIlArzIqW8WzXBJLG3vra2+1X
SoLso4x0bIcEIkw3JfedPXxqA/EI0szdafY6jNL2LjFemKc5WDxlMBQiZ8vzPNgGSMVWmpDwHTGu
tT7y3wUOkJYymXkS5YIEAHKQYA7vGPdTheqCeA0gUte+/epUPilTfTwW/ASfsZBziKCjcOvCBhaO
XjqbamwfJil6A5eCYT3xHsPGgHEBULQ2W/11rNvPne4YO3tmYrHY1i6uPi6JE77L23QvfDCE3CSX
caT7L+3kcajNeOc104M2BPeDdOrip2yfssNCTSxTMDiDnds86X63bdK42vaDVhwCHFzvnIU6wvhB
g0ywT/TgVPo2jowCH5OyNCMC0H11331OAlecR4Bp7zs/PnWEL4/lQHK3BxoA+6B3dpGG46hRle4D
TDGK9XIbYFS77Iahcp6NJNyhPXfJZ7uXURuNSwB2OKly65QVxbTJgkjc1fH4zSzI9rOwtoyzUaZ0
lJATO6MO3Efzi+WQhkqtp1jCCbUjAxIKESMSy0yJt3quw/n0sPGM7AHDoXnRnqo5uu8Fmma3oMB+
6MFEOX2FcdecfLcjkT7odukjAoJSr5PndeJxn81hv/O1YdxFmeZgTji+MuvD4dRdkCs5CF9zcQTV
2F3Tcv9xNPknjiYkNhwycH+f9T18Gb/Ef/Iz+fGS31WuDmlfnXydadnWm5Sv4ZK9tanxQ3ZvO9RL
kcf7kfI1zV+w5fJMRiCebbum8P9I+RoUUWGPIkjR6mRqxb+Z8rXsPyUTCVMgsKWjdU3iU4LqPZkF
fZNMJFedyZ+t+U6vEu3AI6Y/4JeAQrswLmmcai9ZAQ6nQs5tdL39QSyUSZl+M5/SvCKsbCy/tq1m
8AMBN2HHSEV08LGnTs83XVprgITpb93QIGDotwGgFyPfVl135BkIlZJs4PMotOJspe37uBI7vUN3
Z3caXioR8PUgA4jo4sHga5CCTKwSeyMEeDAQCw7H9jDDHf4sML9aZQa1w5lPZaMQFEjDhydzDNvk
YBU41PqwIh4pEy5WulvyvIomvNpE/1ST41svemfCo8UTu2sTcQHSiF2A+6Eu4Pn7LUD56WC74IUW
DAOZdjrbqQ8PC9Tzgy+n/4W3AoBS3hl2ku24l5o1pS/hNmigmwegoVaRjUMqo76vLVkmba7sfZNU
/T6vxn4/au5r58wvzLaa+zH0nkwgoA9D14gVZdLbsU5zvO86comt5yBr8XlwdbHzPFKHZdde99KK
4DuxhP9l70yW40a6LP0qbb1HGSYHHIvexDwHGRxEcQOjqBRmxzw+fX0I/VWp1F+dab3vDU0iYyII
OPzee853SERMvGwzWMDkQKwR69uSQUDoZNIn9c70WpYfo1a7ISa6E4bCRdjBmb5kt4/h0dCGsg95
PvzIgUBc+1Z702AjQJ2abpkYRrhfdfCkomrTuMRXhqVdAKGD4WTOYKBY6T+oc/pjFOqfceM5l8pN
Q/KVYvapetPsyml6BntD968J1bbI6SNmc8roL9fc/6AacAj6+WUqfj+RHaKBuDh03ZOwif56ImcT
SQiaXztPqqQdovvtTmBHWYdDOuIOILhYGAVVIbf4LI1J7gOmW1BsydSOD9Se9bXzwM8QRQ3wuc+3
fdIZj65CQVxPnfXAaMDxgmcjh/yGByk4uEVH51jHzRdyw02HdmMaKtr2rXFJDbJ+Chs5sdZk2HbI
qO9LdysrOgtG6UYrSyuo5zw4mjFceq2uye6otyH5umuCKrFsNemnWyQfbjfVX+oGz97kviLmF7ew
MNaghN4RppNQUnOqeoHDBM3Kr7Ex3mob46vV5uOKkDHzuUrzkrqP6s5pMu/p7w84CaK/H3Ebez6L
kJS6btvid3d8wfg7oA2ontwyaecdm3townHN3NY6W4SPeb74ooIwuKYkKBfdMR61ByTH7Bs0bcVN
fliVI1vLoq0+RauoTdJO7SwjowwmmgK30DkyongTSxOI3PwF4y7mvYDIg7rojUOMLQTHJdDANrYe
jDjft2EtDxEZ08pODmnRfakTckniNHooQ/wcekR3dpLZazWDpYOB5LaCDBuOkjppprWVLRlwKYwc
eqE0paQPlWIwtxXhPQenwJWVqL5bAlY3FhNADyZSpzQt1DZrJw3S9Kku5gRH9Ojr0kM708nia6TX
8gHYK6J3mTHLsL4TM3LqK9PYuSxuo8WmKutgB5cqzl/HgC2ib7Gp0d11YwPqsEjybeVQbMK4cJdW
rIdLO2AjPY60WXsYzVGYw4DMQvsQmzQgdOeSzrGKxijwJzZiG5r9PougF7Gz2VRFh5wu9t6wdXzm
U3SCX+6fCvuF9l70JOxunzA5XaYU+8vASrZhHt4aqRETYXTmUutjdt4tQtXMI3JuFm02BFMpva5W
caoRb4wDIYkncSwc48VR07W1+xLJbTKssCaboCqjHgqHTHZRREC4FzJ46abxSHwsskkCbldFAcQu
TexLS6cakBbReZI7ScclPQG2ZQumL6wCZ6bLPE/2Qbu3NQoi8nGWXaoPm9LV5EFZpB4HBurHSdji
Scp2hyZ9PIzs4dlHZ1su9O/wosG9mYBiW5PYb9qSn4ruzy4DRn6IYMg1jX7mvCJwGj+dSQ5CKVC/
xHqButPfm8UEpasf1YZk741fIi0u6ym5DuOjRfn6gIEcEp8vtkMkpnU7CkJuPLc437+4qlgUJWaC
kd9sEaik2KlMABcWzRnx7riaevlumRFy5bZKNkYxZ4GZya5V2cobRb3VfASKBLwOuxhR2LKLg+Rg
oT2AMwntfrKB9kwut6ckAB3O3dGUxQP7508omf0/yaSsvy68QkeihRoJubdhoeA2vd90UmbQ+Whl
XO0WpwAs+xD5o6kQS3pu7K06Me3pWVSPSSkP49DLVeW2HhToZai50Z6LpV7r1ILHIZrwsSkur0x1
r0FVF0uD2/uemK/vU6CLpyg7kBRetO1wqgWSDIFNXGkOmfDMPLICcYTWoPMIreZSyuIN3DsDgAni
ay84k7VgjJZ9MwIYmpO5HHcL175xXbJ/SOXhcpzjcGKUqjVxzKahrUmO+sPxrfbIbErSUjEABxR+
dwTJ6Swpc0f00qeSEovsT2Z9EI94/SECxamTw+svPdP/NiCA3WW6Dbqf9K02H9IdMXUHPXXNc0nU
ybrXcCMLS4yngrcHCaaZ65EL62QVxAiQ/QbOvkXQkjupvW00N1sxEIJvC/KTkbRGS2rUX7ssfO+K
6BtQTG9rMmUDphLAD60WBV3MdStGAX+oX4ZkJ20Uc0gwlMJcepHqDxURdHER00nkAj46nkn+Zodw
OfJBxiKWtc+9soqFHJGWMxZnXyaS4BgFsxZ2iPuVM6QxCwChDRV/UTPqd7VXJOdmcExERyD1oScm
sIeS75ijHBRMt0jzwo1NG4pGqFbfzFhvTwzInq0ZcJ9nJ0NJCMJFdmonN3i4f9kNXfvj729eznxS
/uIQ4KS12Dy7ukRlIQSYvb/uFvrSqLVgqvxb7Q/eyusC7+g7hXecGrPe6bb5WlTZTtOm4daJz3jy
xjMQYtR/+dKKpvJD960tXekEBzvCsc7EpBaZubkJ0decMsidDGdv2ljHh6FxtG1SyUeCVsavUtGo
lp4e3orMxUvlIZ2wYSihHMrWQpod86LKg4RddSuk6sO5zFnLLLeaNhNgZNTHLTIJp/e3fAxmJj1U
N9I41kONFqdmZDY8Kt+Vp2EOmSOb0yXl2tZvRM0D4sTbRI2tv3oh0x13MnYEnzdLdoLOCcBiw5Xz
EJNxPWvX3K0r6lUZESf19wfe/k1VOR94BJUoXB0Upi5on78eeDUldUVAqntLgQuuh9gYIGixer6R
TuY/qMEDxm+HUM6l2KCFXgCfP+Z11J4KYdjLEe36LcshGQoGU1gJN2OUOKs2KV51n4ZwV5IgU9md
d9Ea5FQT9MBcGuKiKh1RSZgeDXYGez8P0qVkyViaee3ucuBfq1x0BR0WK3k2dMEsTH6tVJgfpi4M
gWH46uSgR5Lczp+awK/JeEiDDbvkPXkm/uHvjxGKjX8/O20XIS4CBhIv/0162mdVVE12L27sEblj
xol5jYzHmoHIoQo7eKa1/+aAJcDcP6Aka6eBciXusC4Y9j6jvYL8QijCvCHv+mLol6NPipwD9xPw
aEHIW0LcXRMbR3gg01n3VLuwfCbbeEqdvSyiDi7EHPkRfwHoYJNlRUu2O+lugVGhCI19b0pC2uhD
IKZEN1m73+geCTxh6H5cr15UA5lxhaUfJ0yJp67LVkaBgL1Cr7kp2DGuTEnShiHj8ZLaLHIA23Vk
xvVG0xEC5l5uH8pGoWbVc4KQfPojoyJEQSaXGMrvm2YIsVPRl05rq1PU2htSs8Ozi29g1Y6h/awb
5CJYyeQcs7oAbVaNLCQHsjy6ZRwB2e1MgqXCru8ZN2xs+P3Lsja0pVdALG5K8eb0XJY9tc566GGJ
VMwbaDYCP+szx1jhEzWO+d40dHKnPUfbgZOvHwy7j9aaV1UrrUmzc09GEuFdEV4V55QzebpFk77R
Gt/FhlE6F5x5qAcjPWQKEb21QCROGUQnK0++EWLQfMjEXCL8nBal8OUuY0/YsxV/8Dvre0cgzwDv
rRlJO6JthDW6rezt/Q5kh+pBskCdcp0orkK7pr0hr1VJHLAM03xtm6tJpfXFFsQW6ZpDN81Y5m5u
HNKZH0B8ikmHasYP73VVBa8WEU5QAKPxMcJpXs3p1NGof8kaabz0g7cHTl6TOq+NVJ0ajgwzqtdd
R0JVo0l1jKX70BQvGZD2a1lS5Zh0TU1BWqmqWXnAAUdEmKCnQsVcotfosdssk7T/A264u2IKTwph
hOF3xNTzbEXQkLTwxCgz3xRE1S3u/5VBvXWz+NMi+3w/DuziuKQoe03afpLgAZlw2O3UPLFbgubZ
N08WnnKi6EgPd8kahdod6GcOrlz8/VXMYvb7VexZONE8xFHi3rD5rSKVyshanCflTThsDgbUbUQP
tu6hpqNy4aZ0mxyWflEp++om2pMZ+gIVFNONtB/K7eiX4dKIHXYUVHeDJaojtPx2HfkPWqYebTNW
zyLCCNNMj7oZh7vIGj2aDaH54jGVhyXrWAvZ6WpLwPRzE2NA0Wvu2/d11qqaWdBV9/vQH/lLBG1/
lYn/vZPdTU8t7zkI1Cbnz3zBRxov0P1WG58GCryNSq4hGhZLs5MDSFahr+jOkJyYG8DB+zpZuRo2
Gt+AKDWEQMc9jZRRyMKbShvlUWOud/HLPNi1zJoXCKIVbxyoq2itozZGPqWTNy2ECtqv5Bfiik6m
Z8cAH58GJIqVgymWqnjsVCNoyOThizWV5Y7wsGSVakP8nPlPjjc/GhvaGTF7uvfsOgWAjBGw9Fnd
dDd4hAemn4nTmFaZbp1oHUe4pys6H8L6UjvkwIWjyXgL+ca+C+1sFYw6mJXW/QQGrW5BqzvLOoyC
o0ugzaLId8qz+iMGovoWAEqic+O5q4KQBcYHo3ZrAJQ09BC2tTfgQBLcuSLV7q2Egm4wJnbzUCU2
5KNuSXlFpOVmJEyWtH01nTlPqMfo2MOKnJVGU5d6SOhr9Npr1JHpqPwCFtVosMYxPFkz67rRFBfo
159RwpZHkXdoOHxyP0kMp1fskEthheWCwFZa3a0XbHwVSZRQDlDdsCyJpSraZJfO9OGQ6Qvz84xo
Jx2lTcvAXQWGXOSpRw1b+6cudsZHjsNK1MlnzxTnCeZxshW5BaUX/MDVATwxE2WWTV9mn4Z95Y7r
f2h5PWLF44okaDPdJ3mEhtbzj75N3mEkI2ZBbfqSGuIbDRvjXM7/a0rv6AXTrSzRVac0M59TRf5g
YKBUd6LXrNbMa63XeK5CC+JTBade1jrwd51eeBd6yU2aLqbnnPLbTn74Vf/NwZLwGL+aljbnZ8Fs
H0gCt/LHSPseNaFcNlUlj2EqEI65jM7HTsgVXAH5Yk8pU2b0mmuNsLVt0lN3cRt41WqyfsKGe2US
WBgLSTC3Qu6/Q52N4K6y6DkdzWLZDCpmwKReiiBvt+1s9S/0586q2PLkVgRHKSPF8NwQNnGaAoG1
Mm++G4wOj2OGBtWdCWZTEm0CI4wuOs7gxz5o9hCMnA0ITcXyWoyvic9px+YoDJvprRyQ5TRJp1aZ
QG49soqfslQlO1t9LcBhzu42d2fGguSpIn9wh5zxcTekD4VdPbUN4tjUK0mlEF56ntqyW3g+7cku
GtiTafV4CNr4i4pMRJLsoUjD9bItcSBIggIEXMI0wrcM3RKhKp0L1Kig51B9p09hXsKg8MiWjxL4
QeG0IaDFmTG29bKJjE0UNPJ5p9gb3dit7DU1GSdphy8xOcRrso/SuKl2cIBi2mAiOzrFyDaQ+omB
r+3vMk3WG4NAh5UF9v1mFIiURM7YsCbjSYXRxNDOfxgEjVO7U+merJBm1dqWf7CTrOJARcEClgYp
B3Vksur0BC6U/RPAvPRsynHYWt0IuAyN3X3bPIqPJi0Ie0z9p8nH5zmOXrxVRPReiN5EF7Ut2vgz
Bdm6uQsRIKctJq2TKygP4RKo/xIRoH/S+nK69ODxUR8jrulsm82sbsjdZFhfXeXujLr+Cu/IxJM6
DnvPYJOQNLGD98/tL0Zcvk80ixG7ZbBjZX9jhuBx0LwHLpYKeFSLcqtAOF0q60daBsyLBmP8Yo/q
SvKFubCLkjUNWeAtqchp9l4Nr1Zvkt75qiFTYzGEbb1z2Lv/vFP+/8nSP0yW2BYw1/m/D5aWH2n0
I6/UX434P5/1X7Mlw/4Pw5IGri7HtoSwqWP/i6Bq2v9hY4P38NEZNvIabHT/Gi/ZYFfxGYJK1SE+
zFa//x4vWeZ/CMvCnC8ZB1nu/+N4yeT3+UuZzcciIcuRDo1i6r57NfjLdKmZrJxGVztcVG+hC8r1
TdEMNnkKxbANirB7ye1B7Vs7khSbrLBaRUqt0UTFNvLbp87Ps+dMTz+DLD/h/ArBjqtLxF0MkDtS
GXXNiJA++Pb4HmmSXIcqJfTOs+cmxEsv5XBV8ThcvUY6/1DGir+OzYQ+H28dXobr2ro9Wzb/Wsba
aiwSL2y7S2Ba2bYnFdZsbKDIldiB21en3KXVzP6PVYBmM07nWp6qfjAuuB3+aMKpOHpDdyX0eTib
Rkrbu9XIYTY751wlxVrvq/bBncXSBNMkO2NAGVPNsjRfskdL+minD+qWu63x7GZ5tTTMulv7MT32
SKpm6+jqR5OH/bFypImjHmmSKvt90Kn4aLWIZihY2uXg1i6Y/yRYO4PhHwGjPPiaJlc1RcYLAnBJ
Bw+pX7gWSgOnOkrtyZkKizWZcMoAxvk/HFNn7rn82pOZj6njOogDPMahgH1/O6Z05xF3jM0FtUWz
wWcWbbyOHW/QuMFzF+iYu6bxoE02HzbC166K+L3J++/SpgaIvNI81g3ZMhhfrl3XWjvunC155h07
v3iLBUc8xRDtbkZAods5bJM9WS4qX7wFadMhd3P6RQfj8YjYdx3YkrFnH0/kA+j9c5JXQOmc+GlI
wzn2KQmibcowZgElM0eba4RbCrVqTnbAi5HL9AoFaqW3XROv8GoGlDC98Wy5HEtvepCoEOn1C2wN
Wb9qRBGeEyO/jiiO3YIsCDCvDXgicUsiOe3isMleTbqaoi1PqCDphP43gWf+VzdDMceRgMVfFpuH
nwf+f6k2e8gj1dT/538b/37xuiCWaUC4DtewZc7XwC8XLz6coNcKqkUlviXBlB9lQj/F7JgTV2GL
gM03o2NnC+c8dHZEkytcOwxbCZY/NmUVE5MgLi3tp1MERdwKta1HAkRZ6q9//zmd304bl9EuXmoL
iwrNbizUf/2YQifRsagDddFNrT4QPXtWTibWIuwj2gGO9w9vd7cf/3qazu/n6WjtgZ8YoKF/u/SB
vI9TWYX5ZcXgO7xq2I5Qoi40jS2QgTvjMjaJWkc4p59KLigq45oI2TY/eiQ+By3tOPdGqRa8Nha6
SgJrWM7cbzG4/bSJtNc8TPHvVHMkvK8rzKcQA/IpqzaF6WIB033n/A/Hb/7Af/2FuNZMgZHcnikk
v/9CrktKbaCyiKGw9c7sNjy6ISf/II2K5Soo2Zwk+tp1RQdooNBOFisR3orW3MROeYsik1EktRl1
jlpQW2/7ujAe7l8S2/vDUA2pTxGX4GhMpCLpU3AkYaehhKo2ZluxsjPy2+BlhQ/Swl3wib0pZQX6
g8EYiXoWeY9RaW8IuEgvuusTXTPF7hccJ+EyDA+j4YfsfVrXWDSpRJtGOetNjHO7ot4EBaBIn3Cu
s0ZypdFgH1OGOSCkx0Sq1fjtaj28aBUtIN8gzBF4HNtM6ZNwOCbTLnDS+ujnAAkLu1GXvz/uYvax
/3bc3fn2CCfHtLmRzNffL9eX7rRCCeFr55Fywx8IQNFE/yhF9daHdD3DDnpIX8kez9r4PaFb9ofF
RN+M8/6jTFwDpqDtII6O9X3CIGGLW8O/MWMdaNzzWNpEg6WN39s2udiJtR9MJ36Pc9pwGZ7XaxKO
4wMwjmRRiZSVSDn2h23QnvKKm11KgTu29tb48LEileMDUqj+NCVTu0JNgmdbGU9EdNN5M0t7F6J0
W06lrnaa0MuNsgcbPTTpWqTL7Aj8Lde2o9ILJslF51dfu4TsZmgZ1avtPlYQLb/ImsmXbvyDVR5a
77+d2khuWBGQBIIi4q7yW7fZqejYVmFjnRtCxpelkRpHD9DGkbQCpuJBZGzTyZG7+w/uXwbp+9pS
mx9TaXiaN38+x/C1z2Iqql++9ctDhBsbjDTnJ/75al2dMQZ2cbX8fN37j/005i1+eeTkaNqSOtwG
KIs55/50ra/wi+Pp/eWJ9x/8fMv7Bwwz3d94ts04e/6k1v0T/Pnmo4euGxd2q+/rsFn9j7/Tn4/+
1+sa34HKEy84H6n7M+7/+uXDzj/4+ZnuP/n5pm2RoT9YGVXXbkUj9SPNoH8dB9+upPbzyN9/cv8y
3g///Z82l2xSXkLu8VsDOdHar4OTZvnHCM7/TgDcqVsSiVj6Om+w1rFW+Juma0mYYR/7ynjxx5Q2
yWZsXkat/9ER+rxvE5o69vQD+J6zohn+3CThRzrcg4uHbwWV4CpuEf70cJSWeO5aTy9e/Na9xDVu
vbR2gu1UqS9mxHY1F9NZtfo6qoxgy/z1yA2fmEYDhkystLVl+hYYpdxZFA3qoqBkm5D45sU0e0xA
w2OvcTsPMDpFJIs0vdOuej+CmtH42iJx7UUgyb80ifJcSH146gkORfnIa0TEbGKN/IPd2bQke9Ba
Z9HBVljje9NB9GNenOh7GXe059z4HFkaFSzpgIlTPTCpv7aBh6cs7t2F3ihYCU6DImTmEnMZrJQn
oy3u3Fto0W4KnG7D5ftup+8yw5cjRnhZEenewqrtbWmH5JbaMCNypkeRJEU0g+9eaBjykqQ45UkJ
HyEKmfbaxts0wH6S1iGx3EsQ1OFRQwe2QE22lsJrd5VTrWtVmScx54+lefKW+MijgFstjXT4Tm/g
CflTu8od8xYH1RkegyQrPLtNSOkXRV1AMqpJaCTLVvnP2JL9FRqOJRjftWq7T3cYVhV9jW1jYP8Y
8tK6WvZ70hQ0vwpr24yFtgwtBGJ1tYT2p7YymBv5OiujsWLdjvZVsdNK51iFjnPgjn1MWq1atWGK
ZkpWK5EYHIeZeRIPn1GZ3pjgYYGQrJK5beFYHGjKaPp+dAnN0QZOMCXRkpDznLV5u1Cd2A+0PDBG
LPGANjuMrtzewxJhwbjFkeXv2zImhRIM1CJqMAsYMDsWZs0wbGpjdje0aszEfTHKFAm7SYsO0XCW
0pTVzBrD7oRNDqDKsKw6HNEurRBCQMflZA4/XJxk6fBqi/i7k7ck2FbdWtjxTcFxPuELO+Q6Tq28
L+WmRNAam903yw1P6EtJOY9utBjQqybGSZXJE4o2GRfMO/GVLgA+0zeY0eUMIlPxOuBiu/YkmRUh
bsGi7h6q0qlWDZXepOdPIdqNZZs7zjqo8IsLsyWOPWL8WRv92Q28TVfawcHzETnR3ba6YqvLKGCG
UlQLBlFkDmJCpmPPUKaxWVqx2X6f7E6iRGv6NV7JqdDRmREsz667u7RZQ6pkj/HDmghb1tKtPjoX
YerVBswOpo7QXIAZCMhgHjcqdr+BUb6yYKUHWSevY6slVHbFuFOmRd7eqNYi0QmIpgVtu+lsqAoe
7dwfuLRiMtU/MtLfMEwknAeD3FCtNwd9LDbSCcZL9+zG6dXqw7XOgkjWKRKBaYLjBg6tXwuk321t
m8usJVY6FvVz2VEPYno7aW4OscPlUh5UsZvYXxIfm7+w2drEsffSO0G8UWmOR6fO9o1ZfuUcAjKi
pNwxvKEFnRV4fnvsc1MpvmqS4zcIcHJFkZgbO498XMFo0gem9E5erd0UH3ne2k8mO1QcFErtOt2M
lqZWaqvYk3/0dQk6XNRqpUXukXLom4DoxagAODLU4TWRnK9aRPQCttUvnWtvKcWGJcIokp6nrYji
8zDr1bE4E39EgGWcM43Wx9E+CsU6mVIVTbEdP6YyWnfmWD/UYF/jyt63ZHTzB8B67jgFCBofko3P
THszQU0Zmhgzf5O8I7nuFxzI2kGonjZfwjrZDwkKjsq1J+aSSUWudHMZxUNewvIBQFADCQGXNYd3
Qut4bCaTrMyRohHJ3LEaURGRDwNrDOP4kOrIa4x24ZZIW7srMZjmMSuW+LfQp+gpUc9JuQyrhIgz
yNoLs8qelJ+yA23sdkldNCva1dYQ763Xncx2DmpR1rMw5cn1+QtPTbiXHc3n0Sc/tI6mJ7PExDk0
A7jfHAtuZ31wgXU4IqKXhIWTZm49C+XKbciumrYw8fO9DVsmCbaoHBeDp6vVWOGbqmL+W7nFa5no
N2YW01flYdak+75QXmxAY3HeqnIg+LNZF9m0bX2z3bhusSlzO1y2mcAhFKY4OeCcQMXTtnjFyY/X
hpHyUqJijLx9bxnsoC3rydDSkAZOzgpgaiGKuOa51SygewaOokwrXRJ9PZhOhUBEUT648fAUd9MO
8PJZ7/w/WpX8YbRQGY0Ort00ZUvDGN6IeleEdcL1iFCV4UQOZ9F7ey4xLazsHplxwJyjEeqLUxGi
BduW1Vpgya6omkJR7sPsVAPnZYGJCsv+7EH7wRY33gg26dYgCPojKhDtQrIq7N75Efcv9/8mRE5c
dSccjr6YuvX9afPzyZ8Un8zBZwbDRMt9aAekZqgnUF7Fz4iQf9xfo+7Hs5Z37ZeS++nGznTz0Huu
dh01FDLT/BpKPnZZ2nwjtjZCimCEl2GeJKQtrjzLq7SvHW7w+2u5E+MEl3v4o6kN+Z5SLNu2GS6Q
OFQ0ld30w9WK6ruZMdwH+fmm2QYRXqaWn2i79GdND4eVp7fZu8Z09f5QDn26aJOA9kjYjVRvfbKH
pVw9VgQNEOYwv1p3jkmP+TRdUM6prutXXcnmIEOt2xi0Wl78wnsT8yP1Njl3vhu+jS0a7UEPwlPf
NuIcJNwyCtsb36cgXfeGU34fXGyvY1u2T2x5jgNV83r0O2/XdYbxqBNUurg/TLe/WHZhfxuhZiO+
UdV1DAbjIOqm3PR6NdsF5ev9kWIi+DgLzS8taeDryB1wCWp1cAlXiYZY0fA67V1h/8xLwQQiiAAS
Olb8xMxeg9E/mhguHe3RLk0DjAC/i820u9JV/W3Ac7KsJhleWzf3DrTqk83sXaWCl8/3A2Sk5QO3
q/JLKmprzXXQH8ukhBvgMqDIdbP6QF69vD+0cFB62XkubkXipzsntzsCmqPyllpwQO4PIR5xIUPJ
rEwwEJeGZl88kriPmpaiemHM8up74dP9oUGLgj6e2walLtdI4fJjxnl3qaxMY6vW2gwmvH8dSDjc
C0bPjEP8qd7JICx2BjDKG5lpWODn37gHfVkwwVm0Aa8h5olWi5biVOulfWlGpOChnuWfvf1FI931
o/NDfVV2lX4iCay5mHQHfz5AaccKUs63OGralaZVDAs1LbwAwZJLH7DkJ5hJdLbGt8wJi5Vt9/l5
tHvkS7kRru5vkS0HcFqf2CriVYov9ew7bn3GD5lBShrdb5Ajfn6UqqW72rjeWYK3PSP6rFdZLrkn
11Z68rvd/VFs+QTgr7C45INmne4P0LF2fTCevX8ex0f2CmBKvySp3cwhhAgupqn+6Dr6fvPvnIVT
x6TG8y9jYcQnvURlwBBavrv8se6PoA9B+p3MyiuLpzgyQ4Y+lI/Ne83I5f4uwuuzJUWncU0pp48N
gtB1yIr3NeSsvL9GTYr1TN4MHwKQK8dsXprm4v6rAwbm/giwOYQ6e379wJhRYnzVkQzaafhVwZu+
vwssEXQEubOLYi2iNign0NTKW3MyjW/xYG/vr9PAy1mUrpM84jvGRM89dwNnJn7rArW/v0440EoI
42p4rE2GpCNpOhsRc3mxPSD0kb9iEjSQe7gkHqeysPdmhgI3ztGjm27+mhvBErDU8BHJhIBEfSR4
E7LHTZT6Z68lwwcXD2Mq3/GvMmS3DxPFWLrzE3QoKfQlxUtqzvQ9h8LGR8b8btTH+xNN0mLXDX2N
A/fzdG3pYb1xpHq5/7DIJTHgY+FAQ5DNZSgEwW3zqyIkuAFkap/jqnb2okztNdq68cPp2dw4wUcz
VNkGCHC+91K9fDFp8N0/vu40CMLHzDqrwB+uRhqJxf0Fu254b4SbPCG/tw5QcOP1/fuk7FJENv1X
XLfsTojK3fWDMF8n197dP2JujcGqD0YDbEVkPYggxG04f0QkZuBV3FQ+RrFjHruRtfrnD3yPRM82
fINDA9lMqxDJeU7ypkf26v6SHVGPKzlFFO165T82o4oWnkORxhzUeygU6tWyLo0HYjys09T02vL+
uw9FuKfNM73mSlCfGYO7iVHgfS10tvbtOD0w5iAF1PaT9VDMuujYzp5aqX39+alAHS98crOvpLra
Z6kxF7j/oA6nS8LY/KWbnGLfeIzjzaFNPgDX3j9tO/ViXdaR2KNJgoxr+vSIzfz28+jUrYIRU9Ss
5b57EWEd/nzVymhfehqjTwxmUzgRKaT7+Q+IcNXkRv8ug7IlQlRxygy58yKriPKUn2sGyqT7KdYG
vX+9n3YjKsV3M97itP8cOm7dgZEMB7zV1dpiS9D40kXuCy+gadNiX8XOO+7BYpdZojznITH1hrK6
rWPn7rlIHLGRLn7Esuu4q7Y3j1EzvhqiTXtYswf8X9seTeOi8tp0yc5PXuNmuo1NZZ9zD/mzxEil
qGC5xXwjUUh7MCOoVFaP+qOre3vlDc64Yvzy7sqC8YwRQXrqZf6SS28fxf2wyPzSOgyd3FWKGjBy
G/fsWlTVgd3OOl8Gb5PZPWmp/U4bg8m5FK+tGQZL0+y6XetgfwpdrtFakCIedoQMTE1SHv3SLX5+
CTLMFy79pPmPpg6ujEDr3f85iJleT/xuNZThVs4pOX9+//fH3R98/4LJQx1+/re1w22gpuP9afcX
uH9/6vBPUanw8n9+k2XcQ60msHXi9aF2sslESjpSLGy0NJ1W0y6Q9XjmtfLl4Gjp+j/ZO5PlxpEt
2/7Lm+MaAAccwOBN2DeiqF6hmMCkiEhH3zn6r68FRlrFvWn2zF7Na5AwEgoxRRLw5py91+7T4q3w
HOovmDaQnLfzvvTbNzSEOR0uFsQ5qa+SYBG9JH3XyyHtkILFVc+av0iHkxVqqPXERx+QkG5cH5U6
tt5ul8lPrzWnoxFYSyJBhirDKattj9SPSWBMtn5/9ZxO/v4H/USAc1oSXpAvh9uj9GxSnDqI0X5G
87bGuaxPrfmrNAzeUPTfaYATIrbZDSKIc4O9AwSwjbp82sZ1/y3WqjxjQE7tECqdp3HgufU192BQ
IKDf3z4e7jK9tUEjr8qUMBppsGFI6v719uaojlbIGEAoVowcA2HwrfNFJFh5Ntip7AovfrV6EgxQ
xb+YSTSuQUWQsTQ0fFaQb9GOt9ZdbJXG7nbu9tNiQe9Bk9pEWPvRBlKk9xpsSIW3YaGgqpYs1+V7
iwT2gBK5EYqiJVx6TgywBpJ8suZFp5wW2niIAI1sS7u/d5J4k3dsLQHHbq0lDglbhz5VGGhOpWLi
LQuzxxnfhacwJb+F6pX7+/r4/epuQxLU7f+bx0jrE6QfaOXaoxUmB03LEIlFV2wVQxUtFjNjs9x1
G+lSckjizIDV5Rlr2SeICtvmsXOKbm8u9AHS6sa9rb07CfUARV3qhSu60DREqsDYzc3wFjv4nsva
P5QqCEjVXjtL1j2qruaELrg5Nf1IEbKP5dr1RwxhS0evqkBzWIk9ba1IyJMxhj8GrX8mHmwlH0cI
7TVxj26l2jfYmbMZWa89Dm+3SMBbTqBeoiRujxo6Z5T4jQGQBbbjbZvKGX6FeJvjQF7C7E76nfdg
lHWEsyFjfZhU/rHjVy96AJaa6cDZIR9ln564zjbxYnDWVtztQ6856E7C1QrxQ9h9Ou2hfAVb0Vvd
vRHPaJzm/q11u/mMrCo7F9qpnuapxrA0KXlxZSl2CfK59YShfU0T0tuFZShOfWeJU4hOLpgIY4wX
HK3H1LBGSCfgrsCN8vFyQxwJsWKysq7qeGVOL8oZwocUAAgZhchcXTNDfl9QZeT/g+u/o2abRkl8
AubpUV+pZxSJlnWo8sw+RU5wmdrK292CwlLPBbTW1WW21yI9/45dW7LX8lE8BBqDK0Dcu1uo4i1k
8c8hXWCWQxlgAPWMHzgcX/EpkrlMcvPJKLs3iREcKxTNBgoit1C0W3ie1393/dTaTaP9EAlSZTzt
sgX3k0Mk2Ohsa1b+3Nc9GsWIvO7exktLOMZdjpnl9OeAWLZf4aMaVyS2foVRjlyvnIp1JP3T7U0M
S6bO2Gdi1RH7samWxPvbgZJTd4q9t6Dsx6PmBj21bXKNi8zdZTYE0dupW7jm7VFPmD1dBfftFmOY
jSPJk7cww3jJ2rQnOOqmN35TJDDsqdY85NaSce2oCg1hmFAO1guj5HadY2hrGA2NJZ2FdFHwA7N5
HPx0Orv5eJcmaCBNTL8rbwkvqbOg+324PTXRsGQoFPiJSflclkN5HJZ3cjvkpAghwSuWYhdG4nk5
kGCTbfMCFINlwpwr5hK6n/kSNIzyqGD73wff9P5+FP73I14MgntNLz9N2uHUSms43R45MPD+7ent
B2blbfJEVgdVS/IUl4NY8iTTOn9VqHZ3kRU0p9vhD23pzzkf7NyKaFZnfQvGCwUAhSghAAEyRbVi
OHjtFKracBbTyr8hlmyGkghq1drN63FtON54nHt2klYFfTHws2o15irf0HWjNIp4+mybA2VoWqD2
bh7KN6efKdQ45iPcQ8FagrjywYK1106MF2rpwRowLfbQcmmU8lndDpLV+qo0Y4iJy0fS5WlAET+g
SmkwLN/eTooBaB+yXTcN6E1+txvj9NNcwgXdXmH9tIbDLa/wNmwBFabwQc2QRkj4QHkNRfEssq2K
hvHkOljKEbpgWwmGAhodCMwkydUxJbeeLRKDdu5xq9mFmf/9PMDMpcIuO9pDUmxMqmprJxcLxL86
dQ1IGxEyF0c2F3tng/DLPATPUdi93EIYp//MDfzHOSW5EEG+0HHluujaMthWqA0uYHySLVGz0Tot
0+KOXiFWCMsH+xYB2JkJhUKpbrZ0d9mM2aUD4h+eoTkm/hW/1K5jm/tJDybf5AGifqihqBTDcDgO
tYHqPbQuS1AAJWDFeYxl0sOUKFDxnMJa7+Ixqr8HOZ5ZWqwvuduMZ78X2SZ9jhDcPyG4D+6JYV+V
wuhPSUBDUET0lhxa4os/X+8niI3Xoa4m7MdGsQl9aVMgDGS91TZqTlQJEbVY272z3HKfpzJ6wOeU
owe283YT4ejeVsmyXfHcexQvw6NNhXc7+rW56bNhePRcl22UZYaHSE47ezaKh7xBjSolql2/LtZ2
QOumgbzjUXz5ZgUOUuh6Ga0TuKI3spCFTgxjqyh3vylClZrpzvj2hgz54CXrk5+NGWJNX55Ri2cJ
WDKoZEmQrnXgOu9jgYHI8KzvHcTcrXAs1Bd2Hr+PDszS5TyebroINgYXKdLmrcmbfYluGhdO+dFM
yt4EqaCmVLfyYE8IYOzZfalMt3kn68Y6VrGVbTpV6PfSmt3NqAqaQstPsSCsaxeToCDed6dzhccl
syIDhh9zs9dPzbsnAZuQk/5VOxbfB2FoaV6me9NsI0o5uzgfxqf2PpWJvt4OQlcx4gkcGAmIAMqV
pfXZGg3igdx9UV3YsTFg4aHxnD10tNvZe7zVeDLexKTjQzGkFxop8LrLyH5Qy6MpnnPoj4BGGwf6
Ka369KRTZ3qMssZY266c1tM8lUCa+paPWtdrnH/TqseQjLdnDk/ezAiUdVNzNCPXPugi+5U3nQmA
paregh6lah5rim3ObGxsgegMGkW/Y93Qrkzmyq9ePQdpf1C4ht5GVOAI3aN1IlX94mHcgEvYN2sU
XNSTzXuIEy5/hMc0Al4WjZyekf2N7SXKCJ6TaYY9FM8UzPBWPzZ13p1Hqwx/ibTNt1ojJdpaGl9o
U1dvDQ0OgrazqzMniL5GcS8D0L2ubb/EGOJesAZkXlLgemmhvI+dvha8C+lN+aEVbXF3u9NjggzO
cbHzIF+1E7/Dt8ZUVzxlRdZdSJQjF4ZnlodozzBrOjdeDWxMRWsRztH1YIyZ8+6N2R5CQP41BNTZ
Qjy99302ftRjBd/ToblsucI7er5rP7rLYe7nOzehjo7BFGsau761XXORBUnWPqB9WndIK1ZW0wyb
OESpL9y5QgtPty0UkClKxCLFREPbDll7hn0hvtkUK1cRyXVeZUVfvmYpETYr+trdB7oruRm1JkMv
UOVLEFC2QEH/XS2lBEqV5KIYdYd3N5C7KnVNWh/T9AOg29afo/kjCHoUUVmElcIX3aYyS6xekIOe
2xydc1fP8Y9RxRu/8uQvI6mhc8C3UUA1M/9UQm1gIIs+EECqXe5H+WnozOCxmxL2ReO7FSjxWrsm
fjXFRGBHpv3qhvXfT28/pcNJk9RlqVjqsH6WI4PzODnfCByY93WokKwsT+tm/NY3Foo7e/hLA4fD
0Y78vw+yK8Ym5G8J5CkBkOfkyjy9UrXM17JR9ErjiboJ5V1T/gAQy5o4S6IXZ7FR0iWZDsr0vafZ
AknSJBAZHDEPL8XedZXzl9n2XyXN5HfYeP0G8U5+zRSrpDgojBU2QPo4U5p8G4BvoE1MXp14/DBT
8m25P/xPW/uPtW/XvwZZ0poJMUjP5YHiD546nXort3IZlsuMEqmbhoQTKH2aPClfwnlQ24QVwd7w
ZnujoBJtxdgPV0KSP7JYzUdn1pjRZ29jyaR6g9Xg5Ynz2ks5POfc84Vw2mtsKEDPk28duYgg0Lp+
uW3MFJey7trT5EhIAH37XNbZi1WLdgsz5XtmlxDIfZt9DWSLJ21oa9NAezqoGV4Dv/MtbZwRGx43
RkOreF17c7ieAEtsSMJiiwbD5h2qoL/CKJBqIb8JOvx5cRxr07qKWu8zFZm72gkBM0GDx1hRHSgz
4bMGw3AoenwZzK/l1mhBuUQ2dRkRZvpKV5gNI07etZPCmSmxkT03kxOQilTIU5YKenpuCeEi7dSR
6tG8F5l7SVIz+sApA0kxM74iy6BHl4zsXYm+2EyMyD/0+NMZB3qwg6guwnDKddH0FrjX7m00Fnxt
mbt3Sae/N43VPGeqIltqqW9Kv3E//Y+xrNRet671Mlh2dg7a3HoqmDwJGNcZK99CvM6z95lU1sYg
gGQl8Ttv59Am4d4GJqWTJNnrmcKcX9YtuGvhr5ImYHfW+tmetgiTmKmmO6Qy1BXi0tvT/SovTrd4
sBzjkiDS3tIvrp6qRuAhbEt7/fc32NoZpGP7ReJb3PhBqj81sA7UyMbeHSKINeXyqZjiuU5jcTTT
rDpXIX1cy9Ib0bvjUzSPxr3V9vvbM1eCpmBO0RdNxkspZ7LAaG5tXC8WP9O5/Nng/93lfPtbpeOR
bYT3OSCJnVcpS7G1V0T1fdvSyKjr+VWPCC8sP3Y+gv61ANByJwd/QlCpjYtY/PjTpBcpkXnWcCT/
PjTl3jO6X3QyHoYEkj07TpYW8TyejXK6yyIreSXjxEMWNUUrIpiC65R2wZW7Eqtna5Ua0nH+a3Qh
5iWRMx9oUyXPWX5sGqAkzSS9kzKNZy0UV6GGh5dKe74vixRUMVsxTJCk74YYJMHCzTs7gpdx20zr
vGvPYWYTOKOD58wyEMDE8UOXI3sYZaDvF4dSSRrAwLaqWt4h+ifjgtntIScMNBleYdZ1F4oX/r1u
SVQz6t59a6Joj6F/BsFvAasZSLiZa13iTON3W7cOTrzca2oO7zGbqjd7VIL4tWI7hnX1sXQeP+OI
2DQnGeR20hMrtJwGAu8muzjV0K9a6gsnY5javVsVP6jwXtssth+HlHgECM84ITXYws7HX+UOwO5b
qU+FU+s34l5OscqjNVQ9677XRUnMWz0+ppP7ZVbEJbCFHx6R2Odnh6X9OoyseKNKvW/7Znnn4asS
OO8ydKw/CDbbN8Z4kJghCH9x1qX/KETtrZq+7798JhZJfs2WelGGPMiKH+Z+6d+Hxsa05+7VCJPt
AkZhqgM6786lWhOCAnetSJM7V4tnx6PLImNjvtoGsSYDIuyDCsZwl9H7oIWvP/OBJlDX5H9Ro6Gr
Znn53UDO/MmW8ROUCrxBTlIeXJ8kdqglKACkm52dHP5WJ5R3hC5QHrRvWXz2ZH3jGRrmVbxkHTmR
g5W7zN7dwqTEQr0ejw9zvmyDL5PJwoxU/lxBzW88bW6cXgbX2BbtvvKi/jyVmBdzSxH9UNJPtTt6
WbL/yMsaQAqxZefRs3ArtsxhsfrmKm/gDw5RfRsbwkP1JU4EBkscJ3DY++IB6xhhZmTG7UKLrRBv
mz9KvIL6btE3qMcqSS3MmkO2pYBlPeV1Yj5xAzcY8lo6o47Dxs9pgKYiFc+LqNniBE83cu4txpUo
3EcVmCXmD2RRnY0Ltm6bcxUzy5fNdFQI8PesOEKCEexsaxaQDlJ+cm78sSHyUd4bEk0WPIvXscku
kIrEkbVJsSkcmzJfEokzyyxmN/0RtXXyMHZufTZT45JFdnrvp1nLDOfgLo+ZldMMw3aaZXsnb/XZ
isMjaFzjgZgBi1QdbuWMath7A3gkKbq3Vu1iggbuW19k90Y9W8fWjR5up/LUQk6bQ72psum+stMX
FZveS2+2FvLS4L2PG4IJ6vd+3I+UTp6A9VIAlrW9BwCqt5WT4rajTuJZhxZKQayqedOLptgrg6VO
7i5JPdV3aGDDKind767s6qekYrQnuEt+mTXBEqVSz+nk2WvRYqNR8fek64Nd7cri0Kp2fG/RJSXw
GNZ57mRHA87Bc+pywdL+OPiB0pIQSNhTdi5q1C7FM58GRammjc4oYUD/f7Xdst0V30cFFTMZw/Aw
zMF4wu8H1Jh1TglFd81apvlskRVDi4fIlXr2uYtGzIA9n0QydeM7xpN5laCnoMHkje+sWRBShs0T
br2NXan0kT0E4YtFE2xlSUKJSwFjqR2oy+0Qj4LXLax+E5DE1Dit93I7pJR2J7sBLZmP70OOGKpO
VLLHHou3RQZYcAwT4EyXXXTIdOwUKGCsscUc20bmKQ0He5NDF/hOpeqhFeE3wzUO7MV7llYMBUnH
9tXv/Oy++G5PDHdJp5YYGR+AAu0cBCmZgWyrz/bkmyd8s1P60s40agJ2An1trJilrPuwMnIq9g57
9Th/MYK0PJtUaxOFdLtlQxOkBrlbnR6AWTTV2TbIgiBAEQ050QbHFtFe0VrWZdJsM8vMq1mbGMnC
7HO5Jtm3jUP2SAJKe0n64E7JEXN+VyIyy2k4G4haPA9tdlvV+cmk8B1obrS0F1gkY1bXZHpsiZIO
nnyQJkGmvmvhBW9d6VWnjOUIGtEyfJtHt9i9sckvcLdkxRWBybb37OEu2mOmVVcV1emri4e4t8zh
UttLNzDX1rVRjnes/eKb1UTWFR3LGadrfRSdLF69wjoVY53QkKnVNp5Gwtn8JP4ap1Ob7AffDl9A
FA8vMJvYhqQ/6WO1F4McjUd2wDn9vSDcjCGBjXlelph9kvriDTReTT0ItFkdLQiz9UAUePEhLadm
xeCRHdo2aFhgcJA6pTgmxjPOoJzgpyY5sAZCFT2OlM9Kcg68wXRfora9wiHLPwPbF4i/EKQ06rkS
c7buu7T8KCpFA8dzfwna7LIIKhaiLqt4N9jXhZ+cSMqxLpSpzAupyuYFOV57GhoDGjL8DgpUH16P
sLZuo/hcqvC9pSZ8oINHuY/tOzXnB8gJW1WL/CVs7e5RkGDl5gVdetahudmYn2Raobcz6Bl3lom4
ja7pEVIOJaM6F29wXOJdPBmU/1PXfrMlcoFx8rLnIYd3Vfr6Zzxnr16FTIe855ntq652NLWdHXW9
xrLDO231/nMO8ypK8y1FKzLQS4pkUzMdYpeRDs96yOrNVGJnU9W5jr2p2BPod6lL53o7FUUQfAuy
hQ4gB6gZMmtmMZlKTKvpuq0GqprILO8m2/3hUNJal53xngN9Ium9Hh5iR40PlktyYYAFkM5Nh4iI
bnLi+uj+RzN7Y8d3j1Wp3jQxtnf6MQRNILw80H0XVD4A4yR2fQVb+9j6troM2LWeWuoZOBqNV69r
d7N2nR3WtGQnDEGIShefEThXT9LlZiqMcmMbcADtIKMpMlGcLCiqHnwrghkUlvYG0uarPWfcfHP+
UONM2TpOwBgLXUPGcX1QKmXBYC3JDlN1oCuGGLGBkVCGs7pkTvD3IQ6a4JQWc54zTlWfeW7I8+1g
6BYxBL5ASi7kayDHpoxQ1s+I/a1HryvTgxlj0q9UJvNVwz4UAQR27Hn0nUdCJSLZtI/JcgDVUBuA
eg2vJtWLrurGss4R/LkPgDrgjier38pptk4tqxVK3SJBxWng/JedWok8KQ70oq1t5tcQ+8YKnE0j
QPDIoD30BmXDaTCGvZ5Gb9tQScXAU4BxGyJ/Z8X1cyc9/0xJ24cBECUbncx47yVhtbCEyrsYa/iz
Tl6cZdxVVuzv+3xoXpCGsJHXLdi6lswtstuuzhTNgI3H6uRmiDWkr/MDKvVTUC0qmOKT6BJ1mfqb
GHTqrkPMjRmar6Lv2kuYIr1Ka9s4GpZ6mmbDux/LTr5MLfc7qA3r976aBKeZ5BNGsRkNXNt8h0Ux
f4xLXpEbimR3e4pA5E6WMxpxSgQrMpqikz1azrUSU428dHbWhVt9E7oVD8Pwcxis7mHWZBX3JWqg
jhIsuJJql5LrhJ1qytidBvXGR13iwoB5T5yRsNvBNI8Q9R640ejk22a/gUrcU64Ivb21XKoR0Zp0
d+bT0Nd6G/ZLAzsOHThsy2G8p+pTn8haiErgZx75n2F3Apln3udD3G6aoXjL7aFeIzQWH7KeD/ks
5GMtMQ6U5RGSgfzpKIWuuEvGJ8KH7lgdEBkdm8htyzR5pR0Y3MeLnNwXzcltWFv7TuA8FWGAUpua
XiqiU045qoGU74UJWkgBNJUAAXr8dvEzrpcAtFjfY6onjkhF/dGioHLycPQLxw6e0E2De04j53B7
itir33hYcx9m37obqwLNWt8QJOhzrwjDvKBmLrdUSuUasLN5Kc3evGSDzYieMCVahHY9j91Hbtjx
k+1p/QzPDKic/VFI03yNJR+FMoq/H93OYe8nByIXe681kE9iunoWWXChjNJ/zIBqdtXUI2yySMEb
m0CuVMmQYaFBwoxKiranpu8URp/F0IzP4MEGyugpBgCJYLkDEHV1tQ0dLpvFeta9++r4iDUnCBzf
eEs0xuKk/Oxa/7VRRGBwq+8jd6a+aLagkLCf0GZh296Gcl670eh/LS5Z0D8otCOVHTMTzZNZIN6h
Ghe+OBrttE0Ukhdl470wMZtFsV6cA2V2xGTbnGzTCk/pLhPOcJeA8SRKogs/WzdBG1/Jb33ieruy
lT8Hj8qvBff8AnTL2UJDBxto4jExZzjpCBffFc3JczHzEgO78aNskSeUgaEeGT+R26fY+DLkRtQo
aRWQSBY93w7GRNSZmgPvZA95Dd4smDdD5cUELHCIOxocdSQ+bxXcCJ2lZShYWF33y2aIPNbqoWX0
OqTG2B0S6q/003t/G0razMIwtiWdNuTVFi7IGBRlNVs5kZ34veowp6nbtz39rBSUpOVQ2G69dm8m
BvUnx3D3kt7XwaXsu04b2nh1FLAFojN58L/woAWPLQWutc78fE87QG8Z0sS6dCkoW+LsLuXh2hns
/yUu/H8FONOnsLEA/r+RCw+/ikJPWf/5D+jC37/4N3XBc/6FZVPCHHYsYfpugDP6b+qCb/7LtQKL
vSZE7cAFMvjv1AVOSWC58O8CIVz8nprg1ej//h8R/MuDDy49i7QqXPC+8z/KccaL/J/WUofR3hHC
g+/gQJGTvN5/WEuznMp2XpkA6rPqeUiI7Qjz5NmZJmCp0brSMtgpw1ryCCk1mRjfCazWFNfNNY0b
9xDUXvZUYSDStD7mdnD2wdw2W8mKaptLhQFiNEFPkUYB6EA/EiWntznEvc0YjZjg4RZEd3kvcV2E
i7qo4z+h1JbKzNM4kM0SWO9FqJJNGGMYK51pea002vnCuLezqD059zXxOg/lV9L02LLSEkwW0XTz
EIC5ipQkd0fSZS0cVgN1ioIYh8d+8ogd1Kl6D0RmsbB1u1MXgAlrqC+dO92+JtFTnDTVfgoYv9qE
ZpPtfdDzbfZWC1NNq78GLVF9EK4QTfU6m6rgzimtBH3VaKyMLDtlczStPTnE+xzc7LqWQu805NKV
WWBLVnFBdTQh9i1ENb2Zo1SuTWNMjwTafIkp/iui0bmhAfsqvb7ezonZr7opDlZ95kPto6ITS/tC
FhmJiImfHGNHX1JxGcbWW6UOCIYIWqgoAjxlch7B1Xg+3hYbeWTQ1ceZtv62CdL4foqIrKVXcSpl
f4mV0xLC+IW6jG5x71CDXhaqHqadMcE21mAE2jfZQHYh5YVNP3rpTmgWojJEzTnV5M9V+IOCFj9b
DwpjxU7Y2Iskfoc5AjQK3T6QTyxHGDI0SRD5sJ49/QIp4tw3A4z0yj9E/YpkAiIsjfZHaJWMwoDL
xlleu8DLr64DFsmTk7cxACasW/oOc5YZR6ShV7csvQMgDJu0MbEaSwf8Td5eQ1UxhwfV2QAtiD3H
Ohgmve5h9veiNKaXsEODq0EwJ+kAK3l2vdWQNqRKUXEIu/B1XITYEkbHVjtRvp0QxeyKFv+EkUbD
yqb0RO4gLr5UIs7PfTi7XUaqm+8NLtPIT7ja7BjCih2k7vcU9XYgMn7V6dKRGGewwsgrcqUE7ORd
NBjeMSEBr7GT7q7QSlPLg+dsysy641fqdYAma42NY6CBhFxeOuqh64HzDKPdHWmKAFfuve9tFLFa
pxm4yiqpthrbCzZSE84t2ZM9IeprZ6wvplf/xFrGr4z6OZClv1E6/J4bAyjF4nmOLK64Ir44vsJd
kXuAl1K5hXVgbqxefAua7BnIpN7YCjlrp5tjE7KHabJK79FmXCj6zpKm7wiwb7KfkcuzgC6Gx8CA
3G/VSElte6OnXO2zOHxRg/HLp4+1SscBR5o7Ee1p72GFP08yqrd5S1GhIvs7b9hxaNqX0RwKrhc8
oaa388F03Lk+yal+Y6HW0YxbU6HP/LHikU/5C+XrqSxia10wIG0z2/vCK7UvycW+iiB4oZtypxtq
RNJjFUIQYntu09cgbe4GknmdamarJ+f8Mf1ujf3PdCDCA1gw+G7srVEMLXSoQHwxfo8geMGAzPOc
fAtr8qGVyxp3HRVztesKf1z1dHFy6ZxDnwyivEXEN6bpsJlq50vIbD5ZNVvBsa/3g4eolDS8bOfa
wQuLRJRIXoyajaX8znRitAfAvtOaewl1JSyCJUMGozF5LI+NUP19NUb5wXYZjCzH2w9zfNBkdRJI
MuIIKJDL6+BY5vW+CrCu4gmjwmqgcF5TUnB82z409kwvOMm3uV9/c/1Bb4ZM1PuyYFliivcyA2jS
Tl2865CeH6DDpivXcptDN6ZvPbqSzaDxC8oiGbZktE0kDBLo4Oq32WGgG9qXdpEJJIOvDta8BCvk
0bmvrXBNGhQdVOfR6+3dUA7TulJg9Amqea0yUpxpXftP3+aM3lQKq247+0eWxuSmeu56BHHujVS2
J2Gma988iSQj4ZMQeEechiFN7mHFhKuOHv4lJeV307o/6mW4DjoBKztPN0Hu/YCGCpw0D/eGjXsK
wwq5Yy3V0Do1ijWCS4iFLBndnw7laeraZISGibFtPGsj5Tyt6jL+mltBmFRcvLfbNiZ4J/GQFSnc
KcKi6R9K8voOWO2/zB7cQSuiPZwaHE+VdVClzw4FSQb5583KTWZGGCp6SvxVy+ItdRkwpgZsjGhw
rVltsrMW/kTnslUio/kSzikJPROXQmsH67ARz5DBLy4Gw9VU16R1EHS+YiGy703prGJyASq9bL+7
aUfEuzkJgL41MNwqT9maTVjo2/u2Dx/rJsSKZrOFC7iIKrkHBfpRI/eAWDdFOxUtabd2f2zNYTpF
8K+3rpSrIfOfzZKA9Nyz5x3A6pHCUX+cfd/eicpjKs6oBxAlx+N1XPAZK1nu65SFhwzVI931Y2FH
W2zlj2M2H0sqheR0oIuHn/29X3SnyjC3SZfyVtzFCEAjZ1WPOaRVcZ8HxcHQ6YyOyBIrFvt8zSRR
roJh+OEvjPjG39tJ+Kkm7zWYABiJutkqKrQnk+iFtJ5+EAegNq2A3mPMwx6R0aZVwAsD79jJnF6z
+06m9A83grPRNW/aN/awnB+wc72rfp42Sa2vRgLPlURfy8PCKJNryB9IYLCxdrqL4WDfNaS41CqV
R0oreE/6lnJd7aw7mvPMbdO2pYW2YrWxz6rwGPdH8piDlTIgMvoTXrOVn7OzMRBYnezGv7OqmuWI
o3adnShEn+KKW+stnXJc06N/US0XVyvEpQwjtU8WiZOZkGBVlu9Ntyh/Gd3WHn3d2NIAj1CAiyn9
aePB3eGEulYFxuwE/WRipdY6cNvNMFKCV+205+Le4prAtVlVfO8d65U621RZ9lTE0WtR1z8NmIME
v+InDOVeBRi+M38JdUtIA/b2oTltJRrplYi4+qDKIVFbVaytKoEvBdw9t5MkxjpMUHDi3lE+KJwD
M7valoOVn26HoSV4ustytuYpflHsI5J7s86OoUIX2FTFvx9u5+Qiybz9gAuAJafEBopKuz7Bkfz7
4Ls+mmB8RUdD7aiklr8FsrG3KH9vz7k5syNBaCjQUJrf4ivnXmbbrgKmj+NlOibVc552zppGjbH6
I469KWRTLf9dNetWg9zc3ojR2ji+w8X8gNi2ON20w1NbHLXD/vR2/iYsvj26HW7/Qnf1Dzdhif3n
1O3R7TV+v+afl7OqkFkSek2FNOxrJgn+VPbPdJeCo/TsdF8ZKeDFwkULiWbjdPsH3jyZ+9gPj1gr
gnSFVbU4gb/i4e//xfKc8GuQYcxZlExEgWxdlacm97Aw3x7eTv45/OPc7RX/cS6Mcepp0Rz+cf7P
Uz/Ez5wks2bcYiCPIgMXv0Pia7McbgmulRzYPd+eO0iSMxIbt8Pyjf75WhNFXERmglVC+I2OG2BC
M7Pa5x9JRPM5arHtkno7LzUXSuhkwP755dujf7xgk0bsV7wo3oqiqE5/DuiFq5O9HG7nYu3mpB3g
G7/9CbeX+q0uv73g74cqlO92WsrtOM3FqVt0+7dHBB/z0Wboo5hMup83jWyABoFoiIG7VRYegrzF
HUPs7RH5ZkLXIRExmXfL1/Zf7J3HkutYlmV/pS3nyIYWZVU5IKjpWj73CcwlcKG1+vpeFx6RjAjr
LMual1kEDZSPpINXnLP32mFY8eyf4+W7J24RA4jVYrXHkcGAJf98pT4Wx+XIlm6T5WJoLxMIKQd9
NhFTkRjJJ1oOQylkTt1wZ1VKwsdqn5ef0XLhOFSO/FL+onIL1Igr2NRopWf5KHVrvg1+RBAx6+Ny
dTlS5VWzj8mUXa57fZywEwVXnjv23iiLFwXozKkQ1FJHbpmSpr7hZr/Bp/pg0QGqGUr0dnptqmCX
TID6tebCnOrkzhXWzqqDX3UAyMFRwHJXLKW3CYX+bUkpcSNopORm+ZAXhoUYIbsl4gCvYpjHBJ4Q
7Vx0BEYwXrKZs8W0KWa58qC5tjItiuVRxwKtclN8I7P9oWtavO87e20kSbbSZsc4WrF6RQKttvYE
qe5YluKDNrKKCBOFGCfifRo6SKehM6TBPchgxRTMkPbM2sVha12i9z8GDg0ZKyyvVWvEhqLSFR37
l17PxdYsodVjmETAgj9yXYVTcrSH/Jtf+IPJRH+oPfZlCnnx+w4nyzbrumlN1EwEBO5G4q5WgW2H
h4mu9qXnElTBrADstxdXusGKEMGgdBpQXt8neov1KGariW0wP2ZyVB7kOTct5qzl8HzjXx6z3OtJ
Q9j5cUVjv4DVLcmX9S6X+0h+ILh1OZx7JOIFJghoOnD3XSTzKHhQQ8mrPxdsS+g0Jszz0qgVs52Z
fdwv9iFSd3aJ7IpJyKNLxC9Q6b2bUZ0l24bXaKRjaTmqpYEpqefxYI+Ugn+/T1oF1r2SDKvltkpu
8WGFnJYndvLZ55c4X80bC7TvhAi+IeY5ZfUapch+KOKlbn4sF1vTcni+oPHQ7AZ7OMQy9JmgbeKf
5U+Bk53fSIphgS0oAAd52/mO81W79oZ0VedhCY3I+XnIcm+YTG86mhoGkt+fWjaAWDTWeatSfl/L
9xJTDt3FlPhL9Aac0bYJ5UVzt478Sy1/B3tx9y1/1zArvMlfDnU5aamG9awZBoQZVSENVl6Qem8c
Ad2Hfo9BniaxE6whexNzSqbccYhLfe+ycLLkAMO6vDguR3Rcfjs632bqmuvrA72ydWFC9pEuiVxO
v96wfOSkPmFXJmAlmG+LTIiDMgMFEiwioSsQXMBA1fMpl6M+y6Zdqgz7UBpqTLvEndTrezau4Ybe
lwA7IES6Wt7LvAyIhXxvy5upB1NfFZCY1su/PtqTtS1K48qolepISkoDouN1igecJh1c31LVdxjo
cynpAS7hojCSn7VZ5kdkCy2sSq6PKVhlvwlwKMVIXVN8C3iSHEiXRxMlzMFNvlo5+C8XqHrNbI//
lq88U+rmFMZTQVc6PQ7ytuWiacmAqR2+bk2ebMvzljswWDBUpcv8ES+XXVJPKPQ5t/7wKPlC539x
+beWp//L21zipYnIk2/y/MDleefbzlfPL3N+e+fbpMR3FYTUzBonfgrOr7w8mC4rc9jPez8/J0rd
CJeevjnf9PMQRXekVa9tMTYZ/XGeuv5I8g1C5Dq51lN+78XkiE3H8o4tPj9lRZ59FK+iYk+3lYFB
3liQoUHeCHiOOLb3yGN9dKcF3sJCrM3a0FbqcsosZ+5ynpwvCFG+qgOhb+s5LtXNcBsbWHLopPdH
4TL9D7NTELuQ5SmWLAWtm5yHy9hhMtHkP728CbXu72F75VvXnTahMLK9rWDtICrKWbtumbEt0ARB
dSvixdqjkVXiEJl17JDKFcSHjFbeUUzaDegr0qyYslethuV0eQ1mcQgfw2y1u1pLGZeififa7But
TvW/jYV/r7FgLrlX/7qxcJ2kb1GRvf3t//y83uHzv/6m/zzpt6aCB66Zfatj/d4dODcVNNX4u6ra
VKocXdU12R74HeVsOPIeRwObSw4fPhPoqL83FYy/2/Q8LYw6Jq0F5Hj/k6aCrql/4cFygwEMFpIi
b0Mz+Of+3FSo+8TNR7IYjpL8BNVNXw1TeXSkdZx83KeBJXQJAc4vk1Ffd8p9QrMDSYY2rlGArPKs
HU4T2VR+rpipP0pHdEUKhRqb5sEDlHpUTeZA02RpF9bGptMP0ZCLU2fscNEkvtEHpj/U7TtC75CC
IVisTFAKcGdMKdreg/K/NW3itWYj846NG/ZrHMs4EQqUt6VtPZUWFRBoB+xYZPJJ34yOnMPsP1yQ
uDzqkqarkmrgeCge5f066+v850nVgAQ8ycJmWyjJkwfRHwsyE91yETalfgRQgCcOEuVquZoAiWeN
wlry/ODljuVCyGcsR+cXoMjZkASXb6A+xyRtf8t0AoiUGfVeNc1Oy4WqdYSKzQHx8LGO8kLXjx4h
CKBp5FFbrLPEoV46J5CaNac9yAiIeJ7Tk5sR7wzRSrntKkFPNrgAdKyte3hZwOPC/HS+AJxPFKWd
gKMiAwTYk+jhhCKzWcGSLU/CFhdV0JPFeJXZeLuqBp5CLoFScZ3d6IP7AaYrXfXVPGzYNv5KZ7z2
kShfXbenQjA5t8EQ12sVgyobGtJipNCe0rkc7pSXzmWnjfcRIpwCHtAbwUPZGehZOgcDlY011W6d
6oeuXY7DROgG5QG+ttBWtzGCLDWakoPikouhNyFlh06LLpTp24AhdYmfg7CQmYweAlFR1Z7q2Ogu
ggnuXau/hwPFfzEiSc5p5F3CXux9rWbARpxlXJa1JcMRgMqKtL+fCAwdCa+7sMfOQ7nSKNRxrOhS
72vOznZOt0PqNfsBOmBT5tmVGcmlNsLmnTGEvbnSkr4l/2WYdmYFUctsZyqcWE50WKu5E5gXhk3q
3DA2J3csrAs1FfbOcWeIBtznlQPfHsWyLND71fIAO2YHpiPA1/joUGUn4xKznnFJ6sFTr+jTFnsd
IWbcN8sLW8iyrOWAnpkf4cjVu9Zsm9WEkghWOR9rsAXfh5XuPF35cGb0rDi4teOgzfHOkpryTm6b
F1d9HBvOlo3Nn24b6pc6ItQDX69Pfy87Kbqn7ifCiPQcNVvtFdRJ+MdZ0MrD5cbzRR45GyWz2IWC
YKGGzUyt4dLaxS3+YHlNl5NnouZslWbHXdtsD1aKTJCpb2crfKQvh+tiMvUTdpkR0uERzB5hDoZ9
k4ba2lCJhBQlOsyE0rqRIE3tsEhRUazNtV4JPaXSDU3UHW8S6RMlHErf9G72utRkBn3q94Vn072R
NZ2lWPVzWDrmutaSYo8XMZ39j9RlHWB2IxpqeTGkb4Qv0ST14IMshaNMlotq8ieaJB33y01eXcmA
dPy3rDzqDUMCxTJZIYRLEa0HG0Et6klUdVVCOqBXNfUx0VlzpHb8kYx9v1mM5LFc/BKlyrJVHi23
jW6/i5PU2jUa2lKi5sHtafY+a22xL3sPfl9JMqcTeG9G7RHoI+3gy1uas/BNAx+y+fkmO1Q3YJYU
QH58sbmZEiwzDnuSb6q1biGHZhqrN17OTmDkxPYr5NS+2hYp2ap4SJzFtLsUTJZaSauyi7MpSAt9
PpLcoiLlZAlkkBeqWiEw4QrmHfx/lG0TKtaW2J/JPlaANrZ6kT/YAV+66Cs0ncrQ+GpAVit6EfCa
BXZvuzW89SDsmr0aaZlOM1OVzi+ansaMRd4LKBdAKpYPAcKCYKyslmqLvaxCf8zJctG7MBWWAg2Y
zJXhCqVYFeDUdh6ZeT/VyqUgs5wKTVHctWpXou9h3yRkxcy2YJD4S0Et6OTklQYFldO4WWUONRMh
bdSLtdpEUbcy2BSsw9aY2NXocNfw0log0bbG3NyysAyO1dAYe/SAU/NiNV+LAb/CWQpHQxqwEQpZ
/FJzzwEuoeF2h6z/LdyYcrh06acAS9c0UOGIykcndkokT4CDJYgBiWaQbtxBFwQNtVsk9hUS7AMW
VFmJV+aNO+FtorvxrKd3QzX2h+UTnz/7crVftpcJMsWpQca3fA1N3Pu6Gsz75dpysRSnrNG+SPXp
fcg1uhyyYmn2BrDNEurM4vXGpIsPmDgs5Aq4UuUJisR/PRNyuqoJt94E1YxUjD3/cb4aHYSwtqJt
CaftiAil4WdhpU1xjlJwHiniwjtcB6AIAXia3RG7niMcfiNaTZ+AgAqa08fJYxWg9tG92jJAgI8g
aDkesMmPTrdXoQriMmqOywW7BwYwNowmzuU02ni+HXvlAaXzT5Uto3kI1S/Yp5h19mVdrpe627nk
thwttzVzd6uGdbtdhrflYkEHnK8uBblM4I4PQ4c42oLwBk4zSjX8+kNVYzRYDpcLl0IQVV6Cwy2z
vUDd7q5KFYjiUiJfLlowi+BLguMyBmUzQ3rURrBaPPyDen/NTolcSVN9/SkEyvF2eS9/uToHqrID
ur+1ZWXdgQQQtO4hSNBVMv/jdp7d9BmlbL7q20E9LhcNOKJ1k/GNFGpoXpAQVO301vrOWH9tRsk/
102FXVM50rl7UAIbE3Uuz0x6IZIIw2/ppyi6bB5NG16824rWp4VEySmolEMJH7KPtK0+hC9plWxi
nijcatg2js7AXEH36Iom2S31Vl1uorNlu7wcgj78rRJ7vlvLQJ5gHznftzx0eQAllfIAysOQ+018
tNZ+CBjr5LWlRLq0IM5Xf46o9B0MgAZdhQMfconcqiaYkVfL91gCSSE0uyp2gJ8tGfhJECUND3Lm
1QskAdh/O+/Ql4q7Cx1JBKrzLyFxDeg7tWMF43Ored7tUnc+EwyWWjRZ7pQ/zmXp82P+f7fhAhj8
QgmJNfpnaX05ynIoMFqFb/Wft//l+csdC1dlOerGCri6YtDckz+9sswEllN5WNV2DqVr1OWCHbLv
yIDeoRSqAjXdj0Yx/GEKPV9djvoZDQexdkyuy/Vlmj1fxZ+yzmjeHQG8ATvV1PGnbr8U6mvEnim0
XKpHoOEQ6ZouNIGGElv0T0qHq47AARE0uvu+Gny0twR4y4vRYV8/MSPLOjG9Xq1EL0zgzm9YkkkW
IgKCHpu9IEVvJwuDXbU3J8oKdhmOwBfk4Yg5Hv6EohXHv971h0cRTjxQ28t4o8ujcoTARXmYHUaf
TS4rs42s0S5Hy0WXqWTCLocQyub6tByya6ky/P88fpY/FG0p9C6HkzHycz2/it5YKMUciDGnsICo
VCylWm0p/f68+B9vOb9kICuJyysut42NDlAI3YO8+S+PiqbIxeou7/k5XP71nzeyPHS5LiqHRy3X
f/7F80upcQ4Z17Pb/OQ4EwPEPz/YX97Fz9s+331+9X/jtiI7YdinQLNlI3Qg32tq2I8irEKNu0Yj
gqdjT5P8gebr6M8CZ9CoVRCryBdsB9qc/Zw/xQL9ceGVTwk1KhazM7KPWjV3JC7cAAUqf7EV/maJ
/tY6aGPmSCc3BpvvttB5uFaYoZ/pkAxFEz1iqUEcEifB0cala4LZAhMCr7Jp7GmTCq+VkXEPRiGY
aeg3rGZmlJXd9w+kig/rrlKfYY7O1IfALfbOibYHKesC7LSek74pP6Y5sgsYumabKkx8tgPda5Ls
t4RtexsDuWzbZh03GFb7ukx3Zd5+BXYk+PkOAQDQ/kVvR7Gx7V9ujHTNwf+3mZzeN+saypH2CvYJ
nPi2L8aOhbaL6sFWjIPT2ceMn8s+aZJjpPC9pY15KpAXM/SJlwgp0FUUfQ7Te+oFuxjOH/QJ+LNh
Hj23xFyuHCM6mMjtMYyMx9AwdhjDr7US1xd51cqqCbtPG0NxqXrY4wIqEnTRtmHNzq2r22fFsT8t
BRicLGBkgBwinooaZ7pLMHQaydaqp2LVlGBVER9uotR4B996C+sPbUz2jnJtg3NQu5669C0jzl6t
sAEaQr2pJno5hBySQjThzUuHnB2H2ZWkqrzOnos5M/eaQ5GQ+qKmqPxiA1wou+zdWFf8ZW0FaIKT
IoQwSdp12zd1JsNuJJu1GT2SnPB8+RROWuC6LR9d63f4NOzVSALOWBMugCwv9wl9eYs5048xM7Vv
QvzBICoeQF4/Bo5OMVJXLgkjHWDBMYZYtrYb24ARMQd+WuI2HULt3h0ImTXSAo5yZd4J0713y/Rq
8DR272FCZVgLr7sm3rXVOCDRVzZ4BHFm8ZXvhO3tyLYroQkhgRNxgHSgueD/Cto9+BJ6KwiqBAOc
bIT7My22vWCBhfAGPniMKN1Mj9asXnt4mg7U1Ouj6sBg7afpGjBYcsiU9KqszBUeJOTlWlD4JoKW
vqrWWpE2G3MgEdntZmM76ujMOm/As2r6ZmhWGI7ad13uJgE/jYehfFZMl2G1B2ZCQsk6NklCyFDL
5cBeL9250FeAcCr0Vkl8Mkmv3VW9c5f7RjyRM5tqwS63kl+VQXplY92Zrqr+KpviuWSI8qc+gZ1f
dao/jHO90+ehv8TZJRoTUenILtLUyfKaAEGvECQGAeakAou13bX+kGi3dtE1N1P+rc7ivpgamlO6
S4c2Yux7cC4q1Uvu6rJAyz6aFLCUz1nTniBBbAn0QVXnRSs7dhs/C+12h6uVHkjSCD/vm0+6VsCy
TO8e5VOzr05dTPKDCaJ4VdlVsxLdiHNaAQ4HCJSfm3WcqWqxzHM3g1LGq6zH6wUUYDUEuOdt7Izm
aAzrgMGpyPpm06bYKjtw71kDAM+NRkI14qsqQFFkh8lrkajMAd64xhNZY0tl5HNwtdFpSHDH5vU2
wdQCBpCun03itZXu8R1hbVaCowz+iBzL27SVeUrQPt5iqTHQsgzJ1kmaz6H1kFUwRiGDykjObdnj
mrgvRdtcIWK7Iere3uL3Gwr3Yejop3g27AFXVz8R4p6sycCfO4i3Gc+B6UaqD1YhWjWcX9vc6y8D
vX4yamtYTeqUb6eeL1p/6vv0uxQNjXivJlm8X0m1rGWWb5Qp+Ey9yrejJS9eMO5nu3jQIieHMJF8
doVDAPMcpTv8Oy1oQiO7J2kD55q3xv/d3aTORWNkyJOL9K6ftHxNJoa5Ifsz3bSlQFI9GfQUsLTT
FC03YnwDdvoKfsn35uGxDdMj9Svyj5v03hP9IxwD9HU6WFdSOqCOXOe6/d7DCERu5QsnPnq9bWwq
Eh4KvJHrUf0eolJdD1r/7Wr5Pol6laKc02/hSUOgRM1HKXO+0uQXlLsRThCCY6PRwwSbmMFG0TLP
J6Q9X5dGDkYJbNt67MR7OWzctKjQe/UIrTo6OFXdrEK2ni5TVboD+YYFErC14WGfLQVqWTDwnxPt
z1UsfpkmCAKrMNGQN/07Em/NVxEFk+ISQauHM0EXbq2/9k6l+0GZODBG/LLoacB35hUUiU2ghsSs
TBPOGce32zr0vYzcgFmJXkzrciaIdyxhSUdDIXYARV5MI0FzOrnberBOnW3bV1oeXdZYuGg9gzOi
z3tFvdndxuhA2aJ5OQlkoQ49qLytUm3PLFxtvNYEACSMjR7Pz0UUl6sqbu0NiXT5mlCmbjX0eLPE
kNwCfYZJQo3diMY30hVVssflEi0F3zDjoFf0L724CYF0+WYxDevRnBgKn7BpnZq3MoIWMytv9IOq
44jK3UeUmRzYrl5NQa6zLIiuAUxcmpEGi6a8znLtxp3rlnyYGKewMm5mCsl+2IbaYYIGQ8wN9sDe
eGwrPGFdxLxMAeHOVIxHJ2CATESp3pYhZMw6jw3KPMod4vl5k3UI3HsEFl2bCT8qzH41xghWI0/d
zUgSElSquoN3b+zmCxTFN2MhwaL8yTLHOUx4nf0AUeGGVLYTSMcIc1lp7Qnp2Aax7wVpcs3Kj8wv
x3ks6RF3sLMx6TSnojffTSAiWlkfC5PQHQEwEX4FtcAodiE/EH0VaGRWiTb40KLxoZv5HvE7ofyX
gTzMYxLZ2yAwr1jB9vodAKajFaI4hfitK/BsQFZ3m7KJw7UWR2uAnO8pGMKtVUEfieJ+RfEXN5rl
vqFxExRRWQIaXnOtSlToCCu9NwAEuUD2rCL8Ys9B7d4MO++5VvI7D1zhSjPFREm4vFEFkpViN+RO
etRjwfJJVb1Nohvbshvu2OUyUfOrqzWFEQ6n+jAh8oEcoPq6Nj2w2bsvdPT/g9A2A5aITMnxHMO9
jOQ2ZM7uLHad6wSXoOYm8+VklLdQG0HCkk9eAnNv6EiDkiqlL42IpBnc963X19SaXcgOoYHmPyyR
BVTFiZJ4hPiI1a2DCEv5pThU4Br2Xj40sQLstLul2pTfhMJzriexJefAe2U4QiHOYp54UBASaUdQ
Zg/ntFbVo+cxgwsNeF7V5+OmSwUdmGHjTJZxKPTprjSn8Yb40WyjKkhxqYGDwRClNAUW9d60YwS1
3V4PKX0B/z9NTfLtWLNAyysz5jvgJLH5SQI3wnqnU4huoSA0pOp4PYwD7PWHnCXhTi9Ke2On3aEc
VAJ7cyBRBkMDA6Kn3g7teBHhDb2eXetgm9R208HbsExSfEIoap89rJ9ZzVViRjV7r3FYFT0FSujv
gArURuxQGoKZNevDoNXxzrDr1CdOWOwctD9Y6vxWF/YWZbvK3PGOULXczimjsgD/RPh2cEGGCqKe
IPoWzWWca9uM+ZVlZLBHY3Bn2PcOhqWHoNaAjg/N1gMk6YMAs6rqpekpnHet/mTqLO49x7jNQuu5
NBrAN+qt5oLbL6qcNCVtDuF/4ZxXi/mu0JWePHsSPVS+8SlSWio+mD3jstun4wl7e7eyHJVi8ngH
I1b1lQKrtgPDEcwjHEb9pqXRCTJk/LByd1r3LriytOMmJYB+qdbzk+vIfUGgbwYDlLkZILkblOa1
C+nMwZtr106JA2miL4YYG5ZzBL2f2WZo04cpwz/qiOzTyBFwZ5kDuUxzUTYJRV0VlU7Z7kuPshbW
Bdk98JxonHv7orYtZG10BxOssXsNkakfO2W5SZFssMshmLCLt/QWL1ObfzktrNL3mpi5wbhWOyat
ESZHCfh2nQgtYnbqXhFeQYzBHL/DCfRSt3HHgIersDAdfkzdmz22D0nnkThBVb2aqTFAO/CDeVPD
+EanO77BZ+PT6fBAshhAgUPAR1mhgCWFDkbolHFmDxsKaSdSfiN+qZitGgpAGWDwpFbkp9RB+aFR
LndOrxLtkfXH4gQ+6N0SDgnwtYF0XH/CIPZdz8xK1mht4ch+kXB5lSXyD4gFlL8Z2za8VWlWT9uB
8CFwjWjWM+85mTWIMv1Xl40A88NDEZo7lvVvIJghs3gslnPPvlOb/DJSxocEK6+dKu0RLPAuL6xp
nSMhT4gIs0DXr4rRhANhjJdFiLMjCEAMOm/6jM69HEJvM5c60S8hjeYQ282KOpl2gRm6pEVZjafW
vKI1FEKNgYERzdmjCu+sm6V9zciM9ZRO1+xdqARZyqllTcoo7FGuUdvuac6N4opdip4E/QrbnL4q
QQyt8pp0w6j9oG/7HXWzvIvCY6hzatsmLJnws6J5ti1x+Gp9WPHDIE2q9Ri1A4KMmZ/Dix6/9uyF
LsFJfNFhS2vBI0TTU6onO1T77TpWQveOX89glTB+oZqsJpeGXio+VbB5KyezXorJbyZpCU8aZ+2J
d6e2KPpxTjaO1N7TriatDTFoPou1olFMbOriO5qrhGzMaR+J6Z0ATt2v+vgQBPINqH2+16K6Q0Tm
J5XyqwsBLTO5XrFGeDZa477W+xsjV25dTVx7MX+lLA4ppWbDh+GBy2uZn9jIVx06MIESPHRkWiZJ
B0aYuNRx2hhkScQOOQpvPL3QdlEWse6LclYAKQyA3suglLSgPBtGtUnT/TF3qZR6mHJ1Vu/dSDYo
XwUlPRU5OqJVfwzp3WDJ01fqRJIaSYnaRUKFQVhS6eQMb0bVvLgdgSezPdIjIzooHeKnSXvDt/AS
ZjGaG9AYq3xidm5NX/Rac6WRbZMqNEpG+5IISVB1glnZlFhPUycqCixYIxI8Fl66Txu1kjRGNP7d
o5is4LIeEMPKVDRdfycPgzS8ru+2Ctt4joa7CZy01qoqAPrk26vpTysVOBknD7cN3NVNRH6Y7xnD
xCdCFpSBD1tPOOBSpSi2nXUHufSxG769iKq3rT0OFnDF1HVfFevRcQhUsw2SWkgfIFCK3SJ9opUj
9aQLAbFOiQKm+XWISuITSozHkKvIbpsIeelYqVaxycoBSw1sOeFrUOMVyTvJ3OYmUmgKYkpjeIhv
PKJZQhwtWhjUu4m3gFuLkY/3HBmA/ip65hrL0dpTL+UeFSQxDKZAq/hB8pHAiTx3HeJ4WwXko+g6
WB2L5bcN8LF0b7B6iw1IqHXnhSX5BN4jAt/vNiu+pabEysR1nxfaip1KwN+4qcRTNHjuWhcuYfcp
q3PlF6m1ILWQYMJm+jDT7MbKZutQzbW5ylh39pKQrFfGpdooj82k0SUmzWzdYy/TnrIAMTtbAQbj
GZZFG30ofSi2VbIf2d37bVY+MGleGuV8CxjY9cHGyL+TlsSeP/QQj/CrCr+vAAjNIWeLGuEdBFQO
r7hkbebdGYP2UsSph9V1JNbzUMY2PA3DuY8oQK9c8zKxkBiQBga7KbqhHjesrCG5cSzap8gs8Ps/
2BMRUv18N47iNhTTQbTlVdtk27q+shL9peAjBD0yteqjjNhsDMpNY82cXsrFKNCL5TOmMjamMyAf
frgsaEP4iEn4RmTl46x3GI7mbtfF1XccOTWZXtWxzzAsWsqj60370lIv+w5bUi2A6hUBH9eq7Fdz
7m91/lpGYG5GloORee/O80NljvFee6GpYKQsENmV+k7cZ9s244yBKIt30sImBeFIqPXr7Divdgbp
nK9Y1bLvrvFeja57z/P3oQH5iy0Zv2LwSBvptlIqcozyb503m87ldxgl96lVPOS9MQN8JsRMy513
j/N5Bx/lJWeBLUEWkPRx5K+MtnhLY3yMtXOfC1pEZkqhYDyYIKNSvby3oFHXjfrsaM09dJdtNNIq
Ltzg1h1nKst9/Z24ya0XPg1md603ygW+YfD46Uep0lWqHeWUKt0WyQgkqzCCldNXEKiJn1/rWvWs
iJtyFi9J23xl4ZXR1EiZcITx9bjwD0Zy9qLrABl7pRiXTm99W1rWENohi1W6cdX3cO/poVFFYqUd
lZvWEcegfTbMZh+Fv+oxJPWznW6VgK2go6JAE3ez2C329//7Mf5H+FXc/MQRN//4T65/FOUEUDRq
/3L1Hw9Fxn//KZ/zz8f8+Rn/uBQfddEU3+1/+6jdV3H1ln01f33Qn16Zf/23d7d+a9/+dGUD5IkP
1H3V091X06Xt8i74HPKR/+6dvwnwHqby67/+9vaZiXwtGrKhPto/avM0XVVR2f1rQR+fhSymP+n5
fnvOb3o+SACuqWIhc34kewZyud8hAdbfbdUzse07tmFj+ueuHN2mJAFYZ/2e+nfDcpCsIeGDDuDq
/yP5HqlnyPP+EDdteo4HfsCzVFszTYAG/Et/jJtmLs5dwE3pvsnKryIG6TN3K3Wuvj3LPsIipfri
JY8iqy5UI9xNkSzoR0TSp7NEiAGqBgG+Cd0mXGUj01IaUEOkVhbuByWGwBo4m6D2CLFuvIiKrnbL
hHyFxxQhXGGofuka3/WklmvDdL5muzqqtuKdYqMX1M1oobELu1JQhawbk/FGG7V6Ozo0QGq4nkYS
NxsmunIzWCCcZ/yJG6NzrzL916ABGbLS2Id0SjJmYd2UCuTvLpGmX6O5VDJZrSGtbMUzabzEMZna
gXFI+0xZRYn+mWOzWMcz7ZOErDAxUJHWr/LCfNXqiVZ5gTgunlmnxOobKVs3mPNZCTb0ir3sMM1D
6ydx58LYda97IAIisR3fkYl704Cf27G0naBKhRIxuu+z/rYK2Kq5HhDgWriwgtU1dl4yQfGBrNsG
ckBfMUlasXUXJxVvt3zs2l4Gb5+KfAbKO/R4ptAHEgIIgrE0M/hng+l7YTeszTm6RR7zZaYKzX57
LSxjh1QRrdW8E6O2HWIa8FFaDmDU6DnnqGHS2wQ4ojVXh4opc813dcP+7smNvJiEr+podzNlo5B5
sm6hJw8qqF3qWKClyYJx7MiG60DSZzuyEtXdzwwTSZ0o3zpW4VYhVJbNrB7trNn68HQEEHn+nIcu
5wN2wc76SJwQmQ5NmomPFcz1DUSt5yAzL0ovp1oTsJqHboA2kMDearTXhehuZ2WCrpe5d0NrwqhT
aSoVO8O80NvuE9wlMsDuGfMuSDAk0Lnj7u3GaCgf6pusMS9MZQA6I9u0U71TJvHVptPWdSKTUwGX
rVF+EkBI6Zvo0SpDfzjJUMrs2AKaYKlNrAvyyvCENA56ueat25QIexcrdF+F4clOm3sr0HxTnT4M
6wtAPI3AiDKNweZGC011g7uZrlbSkgijtZe4M0oqa/xkgiG9LN0i3updwO49t/RtY9kebODpLib8
YStwv192anwwk6m7T5u1S0DTnoElux2qU4v4+9SK8WEkCmmvgKM1GjYVU2gFB8sLfs1oWHx3snTK
v9u0QmDoxop5Amtw2cNP8wUtJituiBkmo3YDn5aZSQiSnCP9pCpdAHBROVZBBBy4o1umdpy+U9A8
NG4XHaKoYh/Xkc5GammYb7BZuVTvRoYLu7hsEvU1V0LvACHsMR6R0bPv3NZGjH5pni9iRVwUBefu
qFFk0UBlRWwPZAbVRd6a07YJRh+G5eS3pnlN6aj2HTzfKw9KTxAIZRMwSm07CCQ9SUZ77VMB2XFo
EzJkNZb1lHgqli5RsPGmxIYgKD90Od641P632kS8DQ/Yh6QM7BXb3SHe8XaDpkF/7RqsKBEeADOp
Sj/XjPnBiPhqvOhdKGROlGN1P05ucm2rkPNwaR9rxypvHa1nkTxSPYljHF5yvxcXVE1t51dCThSL
8W6NRG+LqMe6wCDzgYmjxz3CDrwW9p7aYfWbvSzsTDqwveeTUqCv3WZwt5KzOZFcuOpQIbCYc4v1
qJcvKb6GramY3SlFjFqjrZvHD3POxIM1Jmj7akBnQ8/Ohu3InuZHtYF+R4545lwMSm2s6HfyecIE
zKnEu2HYL7NtNn8S8FNvKs3uN8gCL+O2d3g2gqwgTuv9oJpQzqiE1Yn91JoGiScMNCyHJ2RDCTW9
qL5jz3EIUVVu1DJFmTvY4KJt59RUOZnSZVRd22SR/T/2zqS5cWXdrn/F4TluAIlEN/DgkWAntqJ6
TRCqkgp93+PXe4GqeHVu2eFnzz04OAQIqiQSRGZ+395r1372pKPgWSMcpPA1UD8c650MwncGUGh2
k3cN+xQxoTXcqyW+t0mn7GkOiLpkDS53Ck1Yn1n63GTZh6UOx2iQ/VmzGVBsx/uZRpSxVRqxyMCC
I1B7JcogWdZ0SEyDSEg6K0+Ypp7TStHX9Sw25+Inz5yanKPCqyUX62xzGQizy8gLoOKjG9rWCDv8
NF0GRMCwnTVREOhz/WTdwnZYs86jeB+8KQAXLmM0r4hVCc6U6A3HAfLk18MbZeP8pFn+czdiRXQQ
t/lVPtK+IbrQwPTmNkK5GlONwcdXz5pTXoM+bJeOWfevUoCOlpV17XIDhVLDr6oFTHd1q4foaVfT
Tic4+All4sUu02EPJj4mJr1MqdZPLs3UgBDtbngNCkr/SVBvRaWjdysuWT4lqzGWsFRKr96bLe+I
YGERT169sbusPhONKEAqcyeNCazzcthrxkcr2nCX2sjq9KZ6Q9nKMgeRjauPfH4suA8tiD2ALeNJ
AKldNUbXurWR/2CsMV8mSz6N4hHi2bBPqjBbZcJ5gKML89muqC4lPztwnXdB6Fku19J2sqe12buO
IIsVk7mxqVTrs84JR5CoDaJAzLbTiKY0Sqr+zmwmQD86hYVRKvHBr2ljFuO0L9qV3ivdNQPVvhCJ
Q/4khETdGaKNo5UEzjEYJ2kL/TeSR8q4uAkKibsnGE8qwbtYGyrlUeULjXW1eYswQKxlqWaEccUN
UTOormUCXUwignEdZuYrfwqUpUUYEg6l0UTYmDlualbBXRsFVLKa3RgZ4jhU/cbMlY3HVbWrJsbA
TknCk5kk25Jae8niCa2csxK2Zc6YPmYnIJuDlrSZ4k2dEZM3zuSolh92hPbLW7PCLdxOxMXK4Etb
pISvU54OlkjE6ZR5dbQcgWCvqzzlnXFA308kLmwSLXqPlY4bCd5ixiXizwa7NZcFYtKVHgfVXUSA
u+JN3C2JAt7wNwQvfvXcBr/q5p0qbO6qND42lVU++pZwrlGzdwIdrgRxewSqMJEQNCxWVYyzG35h
sy3oA59luoGRjoM4o5lkDnqxYG3+rKr1qe0QjqbjoNzBej5qsFuW+I+rfZxbH7D32yU8TT7jmTBf
Rg9hlew9n047pphhJ3wuTUsttJVZJF9Mh5y7xi+lq8Y2eQgVb8YUaQyak3ipREY+mm7A5lBY1DUN
XxUp3KqifNYUxq7Iwzs1K7tfYg4TtrYdAphXmQ7axkxJPyi6iTlWTmCI53UKs69uWDGv9LahZJ4t
vB5cjEBREGf1zwiXxVYvjGIrSDPriYgIif8uW6OHOXiyNXPcq15q38+XDCYK437okNoCry0nAswV
s8HzkUHB9LyR0EpKSbINzTtHkLMHZvfa4hug/gbTGPrfkZxl7qCDt+kLk/xJzVI242zTIFBqXYxZ
dqFf58Z2fa9atONSUeXnBjHCpLXGTHV8JLHjEbSKv6jGAnGGRoNMBtaw1ZK5euwgb80xndGfA6fY
8LttTELXlnVrWlwCxQ/SBOP9YKI1BhzprAxdqOA/qJVnQpwd8z0NGsv1CpFsrZQYoKAmOywvDmMq
3gydO0HTI2CJuhiGVMMCXvVtpN0M0l1LoqPtZXJVFAwFg4qazR7OeYo6qhut925Ehwr0ZAO450xB
AsQwjEOjavWlQ1oEUxeFuKYsdK5x1n2YeT3zWaJlO3pHpci+1FRuy/IZGDclV5XEbWolQuzi3v7h
9flXQH/XCN+w7dLEGrfgblzzGec1GcEfXWhAlkDA4+vIyp0jc9Ozokrqr8AlveY8DBBySU725wZQ
A2pcZxLR6mQ+6+myGmvKzv2GxMllqdRwSqp1ozQbYEXPBrosJY+Eq+pBtlCRBmjTtJW6cdXJNVnY
lvWDQATX9psDSpgHTiRgrwvWhSju7dR8ZKRtSML86ph4L5KxfvFqfV3Ryl0GrbePyx4Frg0XCUr/
Imu1IwIyo8SeCaC3iJ9sw9kOI8SAqL8Sr3GwU3DgOCQecq2i506QBsmKwFBLRlrd2SejeZ+P9h1X
9q8WjYbvI7GPi3VR0Jrs4NJ2arsuaEaWdB7sqngANvrSV/e+Q7OiTB9BdeKkX2NOXk2E25e6/DLl
hahdNAn8g6Veb7WOdYcz7QeeN7qRnoiE6Svj7fzvsqBexFoNtJcxXiFxN5cP1agAy9Kyda8EYmUP
prVQe2pllu6RlDtzhU1wnKU6f0GOMKOWvdW7JsnFFn5jwp9ZEJN4MhbhdmwEttB8B9KOaF2IOMsJ
fZbRmIsJOk8q6+ZnjsrVJiE3i53nbsC3mmlvROi89lV9GEhD08qPuqLAuWzr+EoRXZwKpViPxgCu
aISo8y4t68ULAuzb6SMJ4VdaAO+1HEDJU+ROp0MAy04OwRaBEXg59UIt+mhWTFggsdgm4eXCGh+y
waaSmOkzrPSV+vDRHPVtpLW7tHugeoSMtDgzoQcnT5ZZr8Nm0qyVkSWPRofS5lxUDK6TV6yVVB9d
paIIqmRgDGhR+gpeVuCoMRV3m29DBM20ukBYumBz3gL5ZXqooqFrKGoCY3POKZzXamXlpEKx0ttL
LN5LE9ZlD1zv2hFFrNAZLFtcbGRgUedbASg+BuO0KjRMQKV/rdOeN6MZHoCpPtpTerDqEChtu8a4
tTZa49RnzZ2coCaU47kSZF0kubJt7PJU0l/WWIZBVXZNxThQGnjpoMIpplgEvZFx5eiI4MO3Nlbv
aRpZo0bDEl8OqZdXU2lf6xgpNpG6XVd/qYSASSU7OnSaoSOA7w8OklGaqEEaoun7aOnQnu2TIcuv
eIBEBtuZJldd4/Wbnhq13lQ9Ez0kFdjFPwt6R7quXRzTf8Lxu0N9A7MKeB/0o7GjWDiUyElmUDBj
apKml2qw8bVL18+w5nlyfOuC6HbLzBK5rpP6rVbUq2kHH7RPTC/dks7wM/fDlWrqD2le72mC/FAh
X4xK61Zd/WgL+pPJGVrOWiW+VNYst9J0Z8vwnjyPecH4xO/6SzO8e+JV39Vy4djDu9WUzyDudhMA
Ociuj1VifkLGx5kp7KculU+qVn86jfLDb8a7DKF07qkIYJ1DRKvD7H+S2wAkFRLrfLHQo6RaXnw0
NpO3QJ7SRgcZGbwa3mNWa5Rx1WpTdZKMH/9Iyi6pQsRODT1uusngaz+m9X2u2/5CG39hPASFgsg1
G6hPxcY8A87dwiLUGRpuSuZPrTingclEVhivPeJw7mlLqLMnwkNWRfLWKtEHyaHo1+KHNg9WkaMe
RomSy3OyTUvPTaGhkRrtAzcMolcUgneITSaaCIrYcDHp96dpsKn1cqtCUYpYWOgRdijHe4iiYBdJ
beOL8Uge0zEwB0w9lwFEXgaYGlWJFbEkEsp8W9zOiMhZVeAOSr1X5Lt1otB4tgWzEYpjADHDPliM
4XNYFvg6EhowcQuaUPjrspPnMAbMzoLXJXfOWIzMlsqk22o2FkvZxlfogRe6qLOtTpCJN3ymSfRc
AFve+DY1/zhCH0LMypghHQaS9lgxbC68tDiOFf1zVV/nmvU8FVzVY5FuAOGvqxFljmaeGue+iMr7
2NBr1LLZW01cn4XvCA36ZZJyIcgq60f12jsUnfRyjS3rxRny+1KvSgpfEDxTumXYn2BGjSEIsh6K
AwGSs2R57LlxUJ1QI0qEQ9E3G9je71pu3muItjLtlIXJOW3SnamoG63pz1mnnFNk06NWr7SYpdFQ
kjHxRHLXE3DjPaLkQwsrbSSuBTnzK3k4j1GqPciCeKlyPBYT7bAenR8gMfrvacSSKDdWI7rldJ7o
lR5x0iwDpbltuJmYkecKaGeUc1yfzr9AlZk2r4G+GaCiIhC4Gnp/qazsNUjPSpjtI8mIy+pPxXs4
9vG2Iju21V+1pGWaLPeozJkamLNO4S4Kqle1ix6JAEWG63OPgNR5pPR4AnvO1z6vnxum51VYv9um
f2QCzEwLqGdtuFln3sPDaVbzz8rU8RBQpchGgvOaULlHwp5apCvBUIz024Vv9fD7ipRPJanc3pBf
KitasjR/1cK6y2rdJY1pJZzxhQyT+46/rmWg0LL9ILqVrZZfoM+QjwuMRsb0UpXZcSDOMKE52Ord
xTTJqy4VMJbmkJKTRP9qGEhPVjdlm791ZvfsiOY9rRO4/MYG2timzVcyLK6iwIJMNqhgPK6O2fiJ
VvpXSMRUoyYfnoVggsYftD+9vXoxS2GcoqHr1YJsDA8BdKQDwOHskVUUfhNm9Lp39hW6Qr13r2Hv
tKMIjxkyDGZY+UNTPZA6BstoBskqDKRtBhK63sYyS7YawYpUslGU08Iz2n5a41IywWQSN0z2Qj4h
YyLSEJpce8SJqGKD7A2XBfpDJN9roz+zcmXClOTM2MZ7ACaWkz3gROJ21U2vVaeTvJEXANh8kHvZ
WVXMt0bkpKGDmQbn9xnX493QfvllNt/An5POlK6OGJBLNiEa2OG7oVE3LdsJ5H9U7iuPukJrZ/Ty
WNW7lu+40hSnVvYLreloEtXdMedavksMFujxQJpW2Nl32FTJEg7p7pLnFJaETfSlubUmqts5yQF5
xPxIt+1fSYMDN2jIfHQmRPCKpx4m7p+mxszIyOq11APngomMup3Dra6e6LOXLOHXceFDujU8AQUX
dcCgoV4s4X26XeOgdUgaElfq+mHIRbUCKhmsjNqHMQpHrw78R1YEP6ZAxuuypsHXdpTM/URfWhUy
DN0OwqPAA77QSvkYmc6FvrTYYMS+mL08I5HAo6Mrz/T2EVj6/uOkDBdCbJ49A22U0cS1qw+t4pII
JLcRPIMNqdL+IhEa82bgkyGKAvh/wcrUKhrSff3cxonjqqP1IkixXofZsMMDTOfTfCXYmOkPS72Q
udzCq3xlJcurAet2WRVR44q2qxZ+Wq1TH7haRboBXRVSr9ICIVpnkwaCs55S5rimzN6cFl5hOa4T
lLBZEWPmyU+aDB9Vf5JY/EECP6HSw+ZEXj14IGmk3koVCpp/7mhjjJPCMA+OhYnenHs4vsNiHLMf
cgEEI1bg95ADo4+gQGCDYnpnaNgWGquQuziBfBqlRLAkJVBZbOeNRyoaCT0WnwYtZqcGxOhF3ruB
JxQUMtICpa6MDUqHZTtwKenxzNUxO5h5HeJjgxwf0ZnpHnPmA2y+r6ibtgWKybWDU5YrtWFQMy9B
NfxKIQYsjBfSWlgBQNFJ9Cclks/obdQlEpCHer6SSVmrF40dMiZqMkefZYtVazcYv02KG4RkLSpr
HcRcbNXUG2Rg4rttA2jMy2BIEUVWlyjSH8kJfQ7gr8hLBcDYKjIIifYq1rhkjQ4reu31b6Nmf05y
Y9ogWhKsALnijcz+d1OefLUqFV68qK1GG3pEVbmIh+y56Ik5UwDgtgLwUlP+YIg7qv04LDXyjxay
6tGP1dUx10Bq6D81pKISOFXxIxW129oKNgYwCgubfKLYq6+sr1NWUMlzi3F14RfatHACB2KS/gnB
NeL9QS1XKPoqZJJgbBO7WMEIhbSgbCQxbg0fAeGy29QRu4Gmg1SgXA7WYye7N69Gth1iCy7iHfGN
O3yJT+SDUo9TtB1DNrHEZXjqbdQDNAy3osmZJgyfLKtoXeF8MUkGifOeVlGigfaIszfN6Xb21Lu9
ql37CGET5GV/LB/8SP9BSOgx8mLmWtnwUx2MbWz3z4RpwuqxVlSHntSe0cepfir5C+jqYOcx8taN
WWNh0S+UpBVcJ2W65mok2YG6rLHQbFYXZRwR8YGezdNNbE3KD8tX7+qouBponiiCLIJuONHkejGp
FpK5NnwFQXUPxgtV5ZUeiluq3lpVsAuOU/XgD8mjSNuz5iFNjIJ7LOV7CD7FoW/UHRXmjlUiilzq
1dlK4DYqQIaM+UArxKyAVGWfZuNtia26Y5XkWiEkEacH62ACl+iSD5/5PflZxn0f95uhK9fkN/HD
tN1g9rgp4jfDa15V1Tg3SkWiQJrAclySAYwI/suPKGhkzBtlQzkdCZOVakfFMVcCaaaugz8YxvZU
4QLlDxm3WMo/NIn8pB5REmrhHMQaJUsyOx7qMFhKq/jQB5ZaDsY1QbmefswwX5xHv+/AgMGhclRt
2KRF8aWE1R1WLohH4iTz4D5sLKIWnSfPTDaTkeAtwH62UHsmI4DqBiW92AoiKeLBnv2SlmJEoNuT
nw7nyCIxxKmCrQnzG+1X/gUDDV5edukyLK0agVuBxKHdaDXvcK3TpQjnIC08ULd89tvmFuH+Z/fm
ov/r2F+7f73s9orvHxDW0AR1Wk8p7L7UfCBHQ1urE29hhdNneXOt30z8Gb0CWszTNYuQKN48wX+c
w7fd/9tjA80TOKiURaw+jHfNjA4jqsZ0kQWgOZrNqWQG5t+b265jwXSxpqcK21mzv3luvwmX9mD5
LvhalHI3+sSNPHAz2cshtafV7WFxw3beHk6NdvYkFAXvRn27oQxuGzga8OBmsoFSe1yskGaQ6JFr
UZQ722j5fW+/5vfDG/fztl8Q50zBjsgW4FtLpnBQ7GZARKv1vze3Y7fd2xMWnB4+9/98up4fWQli
ZMYLXMfSzlVqlhwssmeSbRo6mpi1brb4RgoGNrVHYRAH5d0NDXp79GdzO5YquMGdlsDH7uIp/WeC
0XpnVrkLjz8+2D7lOEuH8Ez75qRb8cgEIGhWYe9jvtqCd2EpSvEtUbnF2TW1KtF/xWCHWaWyIQx0
l9R5uS+0cXQB66zGidukbmSem4IVXcax5u18Ozt3YTHeIQXcapjYpDl2J6wPxQpw00AulPU2GIWr
+QyCrJYRwxov+NuSu45FQDQZ+QmLd7QUdTeuptyJN765U5L4lwq5QCeu6c5p+/GEaulqR318J6TX
7KED3Klj+aOKgnLbZV7M2noR1X12qsuiPTWydLijmnu6DFA6KmuVG93OKjtvOdQa/wxcSr5ufJh5
mkZrMqIi5qQWQ5Wt1KcZlEnsWUrlQ6g7pVfvkbzVp86ojlqOamTKEb2JKd8xD1884QJMjiraWD9r
9FMndP00Nj7ffp2sLsU8T3rxy0rjcMVL2lNqxC5RZccqBHjDhY1acLB3lqZ7hxjYulforqcM75pD
GcUuxFctmvSY5czfJ5ovLT4ri/9H9uBRLRh5V2Oggl1Qcad26o9+qCKG2Tw7K/WUnafwV94S4tRV
QPptqosRUYSrxuRTQVvPFFfFV4lLEfepZaUnVXmkuzQcDWy1blAktFQot2WTNqw7rZrR3sI6Asy3
jtRId0RCXIVfWpSySjBBW/yev3RKBBMttoVZOjoIGJT1VPJm8jyWfIqOEwFsLCWoA6QrrWC5GaTj
SRtoCGcwecL5N6H3pNCdY3qjqRjIPMtuN4RM8am0A2F8RVoxEjnJKe7EK+OduqVM98gEZKXOHyId
JZQmNFRgj85nBRlXVlxi+Lod+3769oyRWnhN25w3Zg9tPit0tKp9+qI79mdrTgdg88xdo/xBYuKJ
ZHXyCAmKFAIWBkCtwwdizy+1jR6JBDjGKQY4vdz3g/YIEShdNFJ7zvUY4qVTvJMJSPkG3zMtjit6
unafJrorFfVgNMwUNbM/5DRgtgh2yxKGnR4e6ox5XoQnKUgoPc9QacuPFqHaGcvc6l5kDvAR6Z2b
IBJfQIdaOQEgFNNjnmopzrX00fPmIVklmY2MUmrdo8NYpQz2fR/69JP68VJqdUFB647l7UIH4Liw
G+O59/qjPcZvvSKZprLwVM36oqVIZzQIPFta20xLBmflGXDVe7yU0NmxV1nHhjZqp4PQQshexeFD
EXpu0lK2wqDWACGIG1xkxc++ZBJmpep7WxSblEj1VZ/rHeLuvW0jbvcm/ZfB2m5RapLgCX+4eiFD
xzjkVPr8eonedqeZF6ShFkDvcK2IfNj3MXDOIe1eW1O/yuk6zb7DoPIvrSKSQ4TDaZnANBdoN4su
3yvhzOpWTio2Nm6EkupKmaMhV168gs6rCDJ6uyCOoGF94FNFdtNVV1vDjxhdDePEHf/RgYm+AJL/
hNnJVUb9UJZaikXavLe1YFc00U+pXXry0iiS07PI7eY9Q/EBCnlcjxZLv3b4ypCV7yo6JBdlCCzi
mmipqULstXytz5Fqkz/n8rLOQwMSnadJlW7a8zYkJCIY4qBC4YhrsWtphA2wZbAhOYs+z4qlNth8
oCxy9NmroefTrJOeZgsy5oO9xSwOzaA6Ox7ickWBgpDUtPyyfPkD4KaxaOlVqq1OTTJyHsY6HLaB
IQjQywxtX/of2LHES2tQcDHqO0xs/g4LLR6EWHnRlFPJ/KzIUaDIqvxMSmL0ckwZRfBLI9BtYc1e
wiq5OEzOOrheWEjQihHSCJNJJaKPBbQSxMukYgQO6gk4arOodXU/GrTssNHlK7NqtWU1A8zCsf6I
bKS4foGb3jNYloH3W/ifdm3i2syIb7BY/EDo1/PzQDlhIUZ7a5lTuWW1m12runhCMfWjk9FX1H7q
0jDWnRg9TBZEwBasUVLerNSgqJcJ5Hqs+OkHDE/kGkMchvBG7axp1h+qkbXrkvJyY5IZiqA+XzbN
cMZz166IQIB04KELjGPdOBgfgaJjCmFFycd9LnzNePMM7asMpjO4MrHLzMqGoFovMzr0iwoT4Wrq
Vb7bDbVCUzBtpugRjIVPR7NVENZ70g30wkEGBFWp9wg9SzHhLEy/vEdGHK8UgVso8+jPVNaINaP+
Kbo5RjeZHpUp2nFHCu58LTsZeRNuIOw8BAZzZgH2fom2B7Y+XvWgkczfkuxrmAnCNbDWhcOdjZKu
eYwMJDpg9lRbnqSPK507LpWxGshYNmu/jMBeWaJ6b0fVAWJc3VOWdba6TeopTSnSEK9J7OEGolOx
clT/Ss96S2XIPvmW4nNFF+ouCgpyNMc2xebNxMU2yH/LkxxfPUgUXW9/meX0nPZZx8827wxTHFpv
jJ6T9hzI+tMfuscS7QETtcrtetI1KwJS2si7UGWx16VfUn1uxiV3G7kha5c6sK/9IFYbhJU2rxZK
84scFiKCLIsEE9GsB9X5VHF9LzuYZcx/1J/gePgTrGIrM2lj/kDjmCaUJzyW1KFZqusy28X8Zcuq
ccCd2Zq3V/wvEliR19kxxmalEPuQcXcNKmN2aCn2MbBV+zgmiqv1EvX1hCAdLDAZOYY10wB1Zata
dev6Nig1on16UKrUanDVMYU5ihn3FsF9o/qSbIwWnY7aVyixy/hH0rbKnaw9UnrlbISbiiRbpyas
Qqvht4+VEOwC9LW7Pn8ZFCOEwTAfmTdTBTVIBI+6zl+YqS0KfcRhe7MqGar8oh7WbVW+fO+iOdlU
krBUzEZyzSKb5uI8+Rt9OhZxsL89MikibzsjWo1G4N2FiYOE8/Zwqig4p7isXZiGz2j9GzqHnHLb
WISLrkmgfmWvAU0SoNFQk33tI40I5kc4aFyzSXVysQW87CzbqQVG7qKuczdUKmeReRNL+wZrFTcV
s1iJFoqTZdAXtobpfcTRw22rzPbc3PdBZkUrPqBDwV+/h++d7UvFIybdUF5uh+IAzDjKkmxZNoaM
d9jQwl2pGCuzFs7WBqYpwDTub5uOdB6cGWRIWA6uTbNWXKsyuXtlkXrXJ9JYwKCP3GQQlKo6II2j
sfH5xNEDKsiwMk6IsCphNfCLfdK1+R5tCXku3AK5rlPMLJXC0BVv29A+tdVAczEFEioxxeB/jes9
ckfoKhVSgTTk8jFUlHihP4R7uHUhv2P0k2Ur1wMq0n3P8mRJdkC5jCp7kWgDBRPToj0lx2JPbaEg
mB0De1+IjabrmLonJy73HZYcl+qCQ+WxLfdi6O1N3vgHiHewF1IfVI8BL1Sr/fnu4tMIuR20IjLL
1ZYiOJlKrNytamXPeD1rDPaxLant3P7BkIpbadzloJD23fwmYGiVm7YOySRx2l0Vqu7td48oP+1v
j5qQsbWNmETVY3XOvDS8r7o5X7T6KXx12jn0fBMRVpu8s3ZNrg5rtez3gZQO0SDMZ5SpPTcpv0Co
Dq+CFrxb2tWhyGp7MamdOQ/b76VJBawuDSzKPtO5UZgfvNHrqSdfm7Z2AfNznaMTAp+JUsqmmmQO
uKo9v8YW00PCow8P+wP6/b28ej1zvdEpN2Fgvutd/RylCKFx0q7TAskluB2uWqAKtNOiX//fDnEz
VfxXdghVqv8nN8R/JB91/O9miNsrfnshNOH8y8GRAH4XJ7Y0Z8PDtxdCs8S/JDYJ1RGEXoFqAjr8
2wphaf/Spc3plrQNdJXGH7SxwVMGDgpbJ+RQkqf4/5SXqFv8Lf+wRsy/jyY0Q2qmZvNr2zr/0j+t
EbbVjWnaqvJrqptf1TD6h2AywhMVzcR1yCz6CCMTMUkTfdJzEQsz0PT7KqoJdrCsbpNDrxmCfrgn
hXZatZhhV3g68oeK7vp9iz/Zs0lhvG38tjGwQaJcDPyxePDLQtIKti+WpeGhaDoszEimwYbNr/AV
e7yj34ncf/JJSybbe60TiHGEUurVSX78s7GYtR/toEGvOYaKg/+iTOl+/a/n3I5RgFcOLEBvO7eX
ZsJ7rqy0XUtf6SGxlNprYiFYLqv2S4uH/ai17dtYDfjnBsM8JX6cQF7VkbMaTfgg1Y7liEX/z5po
MGdqXh1T4ZVHSZl06+Xe059Dt+O3zZ9jpGmsuDlAh5lfpIRmfejbe0Wn7LRM5httNm+IdkQlOj/i
Sku2DkPP38dtwb2+z4t5+Tyffdt87+cMquXi9oLQ7nckHrZb63Y+QqH5VRk9G2JxyLasoDbgdqrv
/Z42rhyVgNmKhF7btQZpyHGX7uPRpyj+90MvTNO9LJRkh3B77sZmdn80s3Q43h5NfR6PC7uuo/38
7O2Jpsx9kEH47kiMhTcRV+VbiO/d9brOhwzv269FvPRTp4AZU/ibAaURI+NwYuI+0ki3ijdNC50l
bmUowVErnzVcY1ZflG+DMDMKW5W/vp1G9vI9XWX9akVm/4+Xlz79AEX3A5zcLTDgTIEzb9vl5XvX
C2N5Mj2lBDJmdqTZqjQapX02TeHxBUE42w2l4paEpZ4tLXfOxrxxTNY1rSb3f463QebdsbS6vx26
bUgids4yiTsXuujvnxE4PoJCf0jRY0eoh+dNpxrdYSJyk9U519dfT9xO+XOsRhpF5lSdr/CDoDfX
ZbDR6vLlttdOskFSOT/x936gJDyF6Qy2eZJiQmxhpP45M6tSEbikSPx+5e0Z3GqwR30olxjXrreN
mkDZtxTrlGZtc20LrdlXWUiAuhN9zrbjUQ3SD70IaSwXjv801rjTw9wSZ1EE08YctHTvRT29JyYd
GyN32r2vFkr/BG/Fq1aeSJVTwNIUPzHQ86Ebw8v3JsniQ5Zod/84ND+p2CSuM29zVn+eCDsnvHyK
YQh+v3Y+MY1qbxUhIVpGgvZSiY1jFWnOY8cfdL1tpOBzbs1Arv4cC73p4KBxOYJgaK7wxloWOsr3
i7ww8ndwGJix5gJedTtlhxiR77wTRlPYfR//fhiM2HNGp7BXsN9/P9PPZ9K+IT6UYPNhNeoavFcS
bCi6+iltHokAgvsewV4BzliOG77Gcc+mY5AhZd98n9dO3u/n01r91FOy2rtg1o5I9YqQbbySPDo/
/t70okCkDw+ItYD2fWyyuDvGXnXI50ODn2YHxBavf16E38FArPVvP9T7/gG5351LWnN8jEF2sZNm
NakCXcDE3vehGNBeRDbk8rabwJq/OCMquv88989xAxL0OsUmt8Q6bsErhY0xyc479hHZgMFgpD+x
hSgsXn+ojVm6CpAbalUJJxi/R4X/+gSccxB2/O9kiH/zkf63rE0veZg19f/475r69yDrkB8gyCLm
P0Pq4u9BlvAfLW/qyfgyHSC6De/4YdAr7SAMYFNrKzHMDXKZJ0VoartIJUSEJpzyTTG/5zRB3XEQ
xhljjHrVOiPf4W2m/jY/eTsW+FrD4iQL7qY+NI5aGu1SWcXoyaPoRzLBslQQkRWT/xELrtCkK4d7
1M/r295t03e7BCrQ4/dOER7UYAovTdArjwYWQ9pPTkv9mRcXKca1LKuq3W1XpXJSm7nDfJMyf5IY
yh14agUxmRq9TEl58YM0+sQ7/xrHrfaEckhfZ2FsAT+wD2nQIa3vI/USRoR6VgluDA+Ix1Gms0vF
U7MnLSuQ/dRDvBkTmnZRKyjwI3WkjdnJq9KysWySXblrebtxiObdLjmlk3+47d1Os+ukdIHK6CTe
WfL6fdqu1UAcBELnY6W1QQ05UjaUUqwn8C0YdPzuB0oivNTCQb1VVtMeuz7hjumQ//BOKGvbFZZl
y51wFQ73TWye/jGJ/G0+/udFI8S/Z05gfrUwgRsWzCLD1JGe/TUzsyIxoFkEttFbquYmQIFo0GrT
ve6v4kggyCw7Z1hMTXkxbXgo2NIou0VD+qgWaXNAtQ3Mx4+GvQ6AfAm02ttzP1H2zEUd9GyI98q8
o9jwn0/cHt2O3c677f517M9r/3rif3fyn2PMMMUC0dYuCUUGKUYax0ISCYbzlwAzmu8X+lRkz+Ll
ev2fhJ1Xk9u4tkb/0GUVI0i+tnLoltS5/cJymGHOmb/+LkI+lt1n7twqF4oANqm2AgnssL7Rbp+g
Q5h/V3jFi9rwv7dIUpKJ6+Mj64MYDpVdo39aqQ4JanM/YImA13gevR7KUYE660YPwuPVfDaU467e
U9gTtsmxh0uwLXW13hWk98H7QEY5jQ333cmb06jl3l+hklGZVxa71BUp0LdefUh0VFr7qKsXdZfS
bVI0TOXhkJSnCOzzXtrJodET+coid27JVz7l0WCh4BG7R2Tt0ucpTwMg7Z2x8iI1vlC2EV/UogEE
mbMqqMw8vhjIcl0cEL+bOLQBRs5j0s4krIc4MxIKsiub3ikVqmrG99sQQcP03p6MncFbvtSrXt/y
KlFPYYXxElPTlQ5CHGRjGmW/8hKNeM68QrhNyCM5Voctm89/mm4pHKYKNlAI+/3ngvKo0cntuBO1
8RVqU3UUrk+JLoArimqsVztxFz56pM8AlvqnYMxXaWQpj4Wq5JTBGv4CNoX2TdgmypiO/mZPqbUO
SFHY9X6gPvFw+S4NoDf9VVhW/YTHv9yZownHXDGUt6p1NmbRa99c5NbJSHT7E4IexZGnD7Ip80Sy
IY944096ushMg3RsD2Z7PGbB/Sj0vCaYrOOw0f0HlsbBU+k15zAPVIJbInjScsXdEsEnmXmelE2n
VOex0tR72btZlOA6nuRZv64hLfQs867XaCIKf3o9JQQEz508sNhzKDudD4nBO3sFqZc/DhFw60dl
Y0M+WZFrp7x6XTAt2cZZWyNwlFfVQLLXRA7wXs4KiPqK7ShPQZwpj33abvC9Kq8dhTRXaML/+azT
9T/3k7bKg84yqedTLc0V7Gv/3E96AXQaJcYhHOtud4ZWjnJp5NXfCvx6EMEIhMUP5BRVwV3nd0cg
ufqL0+YmpRUQJhIy2xehMahUxST5Wj7dnDgx9pS9J/sQLopLwns/ricb2gwZN/3q3++6UsjnRgoA
WMC22sJ/Iyg25KbrzE/y718fw8yfH+z/MybUvJEVA6a1j+5LN8tfhzFj2+oY77VRtLush2kkDMN8
j1R2rEAN2VCwYX4u8xQ+cmG+G44RbkNysleyi+DBjwT+xdlwFOViW/7T9WxC3WsTZXNSSLk2gYFL
Tbph2AKK/hIOEPb9tKgPaqWPZKDOh9d+Y/88iq2SalWrGOtDk7fKKh8zKMt5HnWnwG1JfqVCPWot
/giz3SFBT6bdgIrRIUyACcqGUAJYf3nYR065hDIFdSZVxoV8+pkezHgSx99NLaihx+bDzs2LCmmj
4oc0oDgMn6iqOI+o69g7L6/iNbUO9UeCSrgZuvHXugbMhyiHsbKmRn9BAlNdZ3VhrPCN/d41R+Hf
RYbylNqmfx9pYXAvj2QTIFl25zgoJH6aQOMk3f/7xy/gXPzuDZk/fva8hsqTx7BBRszzv338muET
ixgigeqoU4kHK0RtoBPV/ZCqpzoMx0fDbWhs1JODUEdDY+7KiURpVpEuxquZX/feLvCT9k4AN3Q1
dUfxSKM7FwTqvEtM8OaAP/O1m3krAHC8y6gV8cbyKazsktyOYH32xpzrFJJGzxnScPL9N+6v1kGe
IccFmi1cVQ5QPOjIq8qePENeNdXQH7ldJRgpVousEqzn/MIhurAlfmjDwHWKblpsLq6Hc18eyaZ3
AmvfC9b/d/IQXfilWhnWto3jbP3vnwJsq//6GHB8mZoLEEN3DNxnf34MepglcRFaOkl9ABBCr4xP
aZU8uk6IrCkJxifZwIKNT1FoRNS2OsVajklbeVQ1trECUogneT7jNjGUfbMj+vr+aXwcqvih6J8+
Dcfzq+t+dGxy3M23y0izWokM6mgN5frqcuzaGF28qtsGl+6vv/fnGdlE8mDKT+fPiaymQslnf3Mb
v72YohUbspgV8jL/838JzQZ2vFMlG+QN0f7rA5qGdI+7a//zoTTwhIbB58PfTguMvKSg6/PF5n6j
FMpSFIpLjIAEfKEmzr08othIR3Tg3orap3Dwnwwf8e4yR6uEeiyYoEEDf0vPA+coZwRuyKPsUo5T
rJueDMI4IobrKkH/Uuva2+TW/iMeqOHBzknXs5VJ/UhSt15oXayRYe1kz2SfHOQ4m+lo3TdOsU2D
UPvQxeOod9W7wEu1K7SKGMp89j9cVcvKafnvX1xd/AmamR8fLnnBqiMsnWcI97M/v7hRnmtx3+np
D5wefMLCG6a7ttWd+7inltGD6yl7FDJSBBnoabLC4wqWezb5baaPtoOXlNehBkk2UOm6Q1Gna4Kx
/2VM8Z97tamLOD2OQAabwGs3KiXzd3rcouRL2rQG/P7iCof1j01ehJ25FzmUNVlNmjTsZzNDu1Of
m2ISZGNHUDHkmLQj4QvalRAtYhyY9Il/SHke7xyC/odM662DPLo1ckwEQbbmFg1xY7az9TKhNG8+
lM2n836btuJ+3Coum9kQrdZPdp+6/3SpsuaROIrlP5m6TWPvE94jpOQG5ZjbmXKUR2FYv3YxvOpP
46DcflpIWzJtKuLb5rw0wY98O/+TXU+4e1H1YDU/TVACDkRHvgj8h3bp8Nci8f1rUF5R4CLbuvjR
gtYyD5R0mAdcVIRY3YNfx1W9Vogl4mOkcYY4JLeU3Par3e0MvG8Xz1PHzW3odpq8ZmBuQu8J765K
ImDWwpBt+tdGtz6M2fUdU9bR4Gf4KuYSdJwI5cbDc3mG9rCqhFN+cUbkBxOioPfkAdjHoLatpWJ6
4sPFUSO3/aSIF6RsqMkTIct4a8N63mbQgvuk9E46YkgFONZXoCL+qUiaj9TLy1d4+sWxLVEQkt2W
AN0ujREVuNqmrb6pYFvCk8G4J8nYPqZhXgJeaPuzMVAOMarwVAiGhU/kDrXsVxL7h+p+kBJX41En
zdxTQlIFy8nZdZFDIkVszE/0dgKna8+VTJWylWNwYabzGDrXE+QQzv52nQUlsXU/mh7llTzfuLhF
HtxLi27I+Q/i4loh8dovQMLjJR4r8guud7zBGmAReniBRq1kK8+dUjZy9nZnvE3EPFssHb/0baiX
F7ndUG+vdBuT1kR8f17e25LDPj/C/WniOd64ZFPJ5/q1P8+MmkVMQ/Pub0O3x7/2D6sBaXdbHHy6
3O1c3gLSPmSfmH/w/ywWDO3zWsEyhGMBoLZJ+GPt/umWq2iUMuWJbXz3DYV0gzyhJDCMu22cOsXd
te+GQXCuS7MGv92gkCWNnNIp7hEjWNnNSGEeCXLBeVJJPUbjaxYw55SG/NVFlYMgZe8cnUoz7ZYZ
K3IoCSI6yTHZiMSFTh9SFyUnrHnWphxx05G8TOXevz9ljP/aYllsrsT8T3csIovzQ+i3RapRJTXK
6nH93az8HdrLxTEpPH3dltFfQ+VO6toq6+J4PfTdt6ZQ4FEjf/HdV7znnOfWK7Jo6sobLPdQu6SE
sKQnfazKIT7EZXCwW00QRRbd/QQT8Fmk+joMVOcdBcls24FtWw124L43Zvu18GokBXM/oXbd/8Ct
f/n3/+scA/1zQQ6SxwIkh8Crpmog4/78v2pu7OiDrmbfBXibRRUNgho3726KA3GWPVWliDfDc7FI
lBGIQiryi6/x0crZuap9n+hpRQmrba7jMgoWMbTOwzCWlP3PR4XRnzpyaKgvoUfEE+CqPJSNNdbk
fI0kYICUIighkJ9TuurQxI266fKmOQXhwCIDL8SzE5SAXl34222FQExQOwqva4X+0YchQTYnAF55
JMcmU4enaHukMzP5yUzatnFHEoCcVqr5WmHYPfhjWL6w7LTWYKJBXEal8tqMKVA606v3sovW7pui
uNZJ9lTSXIapeXUH1Ti35XSplSza/vvHpH0OI9uqhdyLYEGksprXtc/OSk/R1AGFUAVIlDXrsytf
jKTLLrIh/S4hQBOd+TNd3DphivIH9Pl2FNklpPD1UrV+eoqpVoUP7PkL+GfiDASiC7u5Iqb9Sp28
B8SYC2pz45gtoQRybm+vYYV8pg5LTHk9OU6hxgvpa2Cu9enSFn7Lx++5ZLmQqkjCxbROPKE/JlEa
LMK+67/2jbZNkQf8G4b5JkuE81XvIZGhMeA/jdHUkOSceQc1tptVR6oPhYT5wy0cZE4lf6qhxb+H
iCrx6LqWcZQhotHNyIjRoOne4kq/TgpbijkXISfY8wnSRHGGFr5s/tAEiZYsijH+/RUspTyHZIgs
ijJvHtO0bEkarx7CWG0e5RA/inFVBga8kdlC69wcvEbiD/myHG1xNL3qrywu8nNvhO5lMJynnl/V
eyXqad0OPO8zrxXvZdCCSnOjpyENklPVkz1azONdCoXYHJ1kl6EKhcxfEpLZk+cHc0zWoumV+1sT
qOJnt2qGFy/u8LE/BXpnHPBj/2x0zzQOCbSMkiS72twlVrKUY9JkJGPrAGxH28QqvoIqyts3/Xtl
d8ab2lCunJYqgeu5q1CSDmVtFGtRhcZbxZLgru8y/+HnOTkInEfND8Qm6IPywTFKc5Hw3/hei/tJ
LdQvYQquRSjdsava/EmMuDfQ2vpSjuCgkcw0kbhrRlDE3TYl5vLFIPqyUow43eWopANiwiU/26eB
ZvPrLEyWlHShg8wnA2nlHoojt138P79ATVc/Pwn51dmWfAa6ju5co1C/PRcsvy+qtK3yb07NHs4o
HHHS5qacQBY2qQp9be72bVERTFT1beXwnLjZBU7RH6A8HsveaA4Ozp+71h4o2h9b963z+1XU6dNX
al9rStoc/2jmMHiAA+98MknPaCfxQMrEzg7C+iyHGjNyN51Vk8H7a0xOWJPgB5wgJONxZlmhuVil
FBtZqs5mMDVIuyBc0B+0gGw9qyOPRHZ9n/p6nuljf7geylEhat1b/GYgD4uCmE8UDTvZa+arXa3n
s13Ee+8ovxOHDprFnal4xRM4kXBbxw4rhzFTH/25DHNOLqQy3x7XUZ0HR9l4GB7HAvU1AhkZWmBM
yDF55Myz/+eYEffxwRPPNytpSoxs1rroXKoqalARRWuvFGhqCAYk0Duo+9V3qAU4F2/evAm4VbWn
kaIyD412kp8UKieMuSeH6i5L9gQmSDDVveis2z2PfTaiRl6PH2WV+FtqISkeKMT4EYTBQWcB+Yya
iEnYD9KeNOODAd/ixFQ8Zp7x2FXmoxwnG6ZfVSOJ3bKrs6eLpvTDihy0fOC8RRCPIot61G4Mgudm
bjoQ/2T3PF1HgpSapWQo9oGorFOcpcUhsBpSAduKj4CGYrnpLgn6aD9ponoiE1fdVxE1cHI2mDqy
G9SxQOJas5Zj5IcPpKlU+3pI8k2Txe2jPqnuHVt071tfIoDWmN5fJHO+EdOu3vqacnR1PqkMgP8J
ytjR6wlhU+pVzNZQHtqUJJEyOzcKcfiFPDRUz9sUEcUe+LBLY6lbpkMUCoCH2cTqBvWX+s5R0q2M
7WQdEUeLPKeNDPyoadYjczbuHbJy3lhEICY3ucm9FzjTEy7ch2x2XfheZsGQVAYK+B2qOFF2Pgdm
4x41S9nJHsKW9lkeOWq+QM1cPDhJSFSCKjakpLwJvV9uvE6IQDPCGR/yvks1FnJUckL202lAPpak
4k/359AyHnvKlWE9hAXPKMqnAzfvL3Ye5Uu/0sOXxCXQ28QpCkG5+GHHavF9yMd956TQQNz+osQI
hrcxHdF03oNsnBLp8sgTK9XuLJCL84SiWB7yXtp7OBkEs+WE0rpAgMpu42ZAR7xxonFS7Si7JPJP
LbkN9CuEtrelXZyvdvPQdVb2+Xmo11OkHV+xs7zUUCcn4Gj5UgsiE+yZ2j3JRmOhT9rXo0B34cmL
ygSB6bjayDmUH/P7QuteZK/1su6prKJvoDLRfzJwehaO5Z1k45YRXFLSUFa3sVbEyqn33LWPwOzx
Nm7H9rxr7f7ilZSTrpbsObmXA+oYLCBq86A0VkH07aooe4jtvIHP1SXvKDhvGysl9oVT+dy20Tc5
jHxKDO22gcE/WyH9RiEXN7OTyDyHYhQUi+fxxrGprUzCGD63k7zHQwDEL0Zl2tF8Nroi177kSuHi
S+VGkA2je0ZUg+QwxEARtSAMT/qOfyH3ibQFA7HDcego5Bi7cDl4SnOQTawL4HW3/kAN8MLvSx/2
PDapnPbRSjnEQm8OWmEnuxZ54lUZKdnZdhUS96n4+IEavD00FEYTbqdCOGxPeVQLIqvokBhxYr8O
6XCRlqGuvkbg8V8sahDXSuIlezdQP13LdyjjiUVxtvtJO1CfbZdreWgOMYQCeYgCx6YoWn+nmo52
EN13CrGp73cFdYG+KF+gBMMUSvpw27FpfFG9sFn1PEHWLFurF6hbvJFBjcbDPOumPc99z1KXctZ2
qnhH4Qnk0Nm4BnewN7VBgdFDF0Gx7Ajoj23H3IXVurQTUzz6E0VUZtYFf7nQflqvBz+tQpggFmJ/
iTywESFQm6eprpUV8F2P30aX7xU4XdteW+iwAZPYfijHIlihXKI/m1mjUR5YjF/rRj20laF8iXVz
h0/Tf6ao2DlPxrjCxRnVSN7FH56o03tdiYLnXA07aD0IceaZme0IwY6H3OIJM6ZH2WjE+65Hsttq
dnrs5+ZmgorxsNKsDOdX449rLYtWKumdB9ng+YaJFUSEuhpHENBKHWWjVGa7NXAYnGSTu2TOd1nz
9TYkjyal0tBOz2F3pim1S6YxfkE25kQiTvwMNp4Sjnncn8cjVTkp8fg0dJUBythgv+vHyHaOQf6A
Qzl/kEekl8P37Mafs+PclWNy1kWY7YhGx/Ru1kGx0EfVeoDeWt9XhLygu9blt65SwEmK9GP022pd
62m3s4pSfyoMFAgmVsCki24Dt6moJI2qB3mk4+9bsskWC3xlfE6Kw7SccQSYx9q3Km7HjN0m5Mno
sSIfZY/ZRk7IsesVLD18slmibUy9PkJVWJChG57IryNmXTqwH+buWPsUks5dD1c96iWU9leDt8+n
ajw0RV/iEbLj8wR1Cg+0yp/OdvlOtEN7rhtIPOAhLNwtkfGSOVaJTzK1wHv/0VUq0a+9Ebde+tVz
cr7EZWo8q3oefnQGqrGIrxkXs0nEeigbVE8TlWL7dgw3CepfF9I1DCrwBA7wMMg3/HKTU+eaqDtm
6s6Ye3KI+G1yQsQqoiQ1qtaZRSict4XpFJDUykHOaUGxwr1TiOBR67sJqKA9196Q2wtYgHQy0T5r
qMkcCzXJqXEqu48GjZS7oQ2H+1AX01Ojm/du6rQfEErS9RDqJI/Mp5O/c6d0WYRcQ7SRgXscFM5e
xu1lYweZe+3KCajIxPJvNmbiBcvMKlea0ppPuhmtu6Rr3hJ+n4eUdCs4Z0HzFhlANHuKf66zfHYa
RQW9zdKTWRW0b2akzjM0BO+cleT1RaN6n6teRCpW7gHaqqP7XBC/nntySDZZ9jEOwjhBUPHOE9Wo
0E7cM/CKcFnqab7zyrp+1ec6tyat7IPsJvrwtUEU5UH2Mk/fqmoZPcqeo6x8e2if1HQGxCFCahRC
HOuxF9SwOkV3V86Hsi+bsB+8O4QPAUz/MpQTn7qtnRvkhoHQ/9Psn2z/6ZoI96FL27cB65DEOrW6
H26NKgQJiWMlXiWsmxehGSGkFr+NohU/mo6flWmA/sSZdirDRPmoXYvqZcPwAbDzbe16dTyMSYHn
Pe+1tTaq8dYb8HMPWgbapSAcX3EX+TKLUEG+KQCsMB4G4c/xTEtOFsuhR737ijxgcC4hgd8VxVB9
a6zywY4G/9XywP6YGXuwenTG1wr/gzRQBODTUDOHUzhG2lFMbcHvw6+/ZfBjBnLTvqQKEplV5OTo
XCf9oxjA9shTgT39AEBXPA1+bezM1k7WNd/xjwlxSGlgVApV8M1UEIw07YfCIKkayFP1rU/MbZCH
4Gw6YkZKRC64zAKXjcz/lqni8ug28cnuU1calyFlnc5c9XK7lDz6dL3ba+hzdVakT8UyFCr6xPk4
bOsSIrFTranAj7/UwiAFNuFjipD1+4KTB/yoPeILNSZyOMpyJc3SvDkCJO+fgXeE+8xAJS1sxuow
9HZ1COeaqFu3m8diR2lZ4MyHsn81/HXKbazIKRLM48pb/pNxgCgHFcSosmhIzYaxwbdAd7VnRIS/
B4WV3ZtzrxodsKG9NW0bxTPulJBHVnCXNymKRXPOMW+PtbRE6P3mcnIo1ypDEVydTA4gM3aj4dvV
g3Q74dpHg+tQz8YqPLslP+lgr6BuSoQPkECoTz+P5jHFRC3HNAp0r0b3CM2cbcncyO6tgXxuHhrt
r9vIJ6vJHKwFVP6eNLf2rqjy+jGec+NGcolI52vavexq8PtYXMbgnqhOeKbyNSPvSvmIetz7pTG5
izBPAL5osbpUqAz+SMpqD+JI/BgH+5UK6f4184W1MqtaP0Sprd7Du1eXdTKSFFmk4JTtlAxtjxL2
zBDKSZjg8mQzmBQ6QvtKN0JL/LMca5S+QeluLTtjZKLTY49Vv8Zpt6/dCISFDyfPV+O/tGZfUPb4
dxcGf4WqQ3RLidkVBNN0HxCM21dTn24mpwfqxs57AQQ8/5YMCRacxBrp3BSueFdrExBmZo2nVpBI
bgxIgIbVOvDcehkoU/Ot7JDrIeM5LB2b2na4RGLO6tMoyxnzKb+Ys2QxrGb9WzMpp6CJvRetCc2N
pZqsXylvezEd77EGBPhlsK2XSU3zRzvuskfVdlgolEaykV05oVT1FhHi7kEOKXZK9J5AYGO8sVsm
70Erfmhx/ValHsUudt2sUawd9uoUTye2htQKh0P23cwPzhSXP9KuJEjtavEl8ZQS6BnQGZeA+TPq
QmiqzCb1KDZGo/UflHKIJQQJ7zghIHrsedwt225qPqwu3crXxSHOF5U16mNhVWJVZ17/MIjpZ5OT
3nVI/Y5yiv+Mg+8EHNRFZPiXbJsWN+ObzdgTLshHDWpfbF1CDykP4HjBK0s9dVkMAVhR2XVQSkgC
/hOyO2kAHCMvmfaya8UGzJRadQ8404JXa8ZKl1pcQennUih8vOOQth+4lYKxnIyHYrDb8/VCBNr9
1AdUOZ+ogXHy+ia9tCCzrs/tlBBWHyvanXxoy7G2j4iaVuL+NiTHSZLrS7zJjfB3bPii5tGEebwh
XfMr+DvSR8Hmlbs8mb6TODxtW7VOT3nJD6XMjfK1HTXwBnHt/hgJMutjTtIK7GGg5G7+Jcws1Nen
EuagN28EFVJthddnBxfnxaZAee+CV11dqCScwgVzKJ1HeWQRluRaF64VPcrGbZOdSibUw7UX1vhp
hbKDiBRfDRzFmjZG1LULm6pcv9X3ihUP97LxdDRMgIvRH933bkKjsva919yzg0MP8woJi8l9DfUR
oYLMDtb63HV7z17w9XJ3crYykh8FldkP8lQrATug4i7D8YF8aGJdjQQV/8fCiKFNzZfIfZFsszTz
V2rjrzyTpcnUm+gy5KOrrcfCLlcDdydUXWtHY1cY1vAYcqrS5FTu5tqdtDfkR5COhbb0k1Rf1CyE
TlrrdPvISC+yl1t+c/pzXNX7EXLfbKsnSS9tjUCvr2bkrP52DTkuhwbEco64ql5y1GLlZogolr7q
WmLotp6Gb8ADruOpChBA5Hm1c+fxP+3leFfl+XPls+UQhndoOwDa8khPSS/XURBeKTHO8mFU0JAp
kXe7fm/nladlEtyYepBBc8+xHfcsv7KVt2+I8O3KolQqwiv9222N+E9LPr2x/ipqDdjsn+vJm20b
9xq+51mBV7zjNOk/8IB3W8+K3JU9dyFenPCPshBKIv3erwn1yHEjRn4AHVaebarInjvW+RX7DV8H
vRekIUVuiBopqap8xLryBRKhdTFcI34IXQqh5biAYg+NLStwaLndSs87se9V19vz1cPR/atuo9YA
BCbx2Gz9ubSD9YZy9vSSbzk9WftRRGq1nnqdKuB5LLUtfTVFLUTXsluRjKKfq6GynqLELpaWW5Ub
3l7rCae5eoBpgxhdoUD+nk1+nTCQzslWOSJF01XT50GvoR3Z4UWfezEc0UWeRs+R0k9Qm+19Jybc
dlkzeA/wWDzKjFCptvR8T57DPkuS5tD5AimtorlH5yY+yUafN16xZb97PQpBciiaN2gIYSaUVnCj
JOMzJkBDCE+ZPOVuUvzRXWZ5q+0Nb7i/dqWv0IyL+7AQgLFnz2E16dxQHQdwTultWAR5T7IhpfPN
GERJWQGw4SlGA5HFu72q5i7EB/doFsoXM27sCiJIsWZ1NZ6lbR66LiTrVrlezQhnv7MdwQ0OS+XJ
0Dv9afo+9CpwdGXMqc02ww7pkd5au5Urdmb0mpGf87fqUaviWs07Ioj+0s7EDxHW5lKnHp/oItoY
VmeKB1WL6kuVmdVFC6ivn4eyrGM/Pls0Q2M/yElpNg85nrantgN2hEyhoxzYOdoiD6plqIVPaqXm
WxY06LPqc6KHnL5alsDxl4NhQAu8nSmNLN//EfctCGncamBOjEtqmuP7BHlvg/uoW8su9QJfEm5e
Z/RUrlZag0/NaUg7D9kozg1rGr6MU0fi8K+xzM+CHRHSkjLGBm16NZnuOsDY0RCxLO3r8AB0KzjI
rmyQ58wIK8GDLWEcwTSaDbVEQdtIHqJ+NomFPJRnNmvim8W2qQWglqCrH33wKFTD2d0PUqM40Ltv
aqKSDFAZ9anx2h6CCY8nrxekFnbKF0IT3Q890vderF1SwGb71E9bf9N2FiF0sDFXvRx8dSyo0Fk4
G73ar/QqM146KhjSxFLPVqYaLwM95CnUs5zrqbiRc+psOc8VVaxd5/77PDmnzTnQv84zYb7edUGM
flyM1IQxZETURq/dkWXeb3gMFE/5rO+Yz+lMAvyJiU8wQuuiRYDjW09e1N3YwpBHMyEHeVTmK418
mC8la7NiMr61/vyRq/gyui6MH0gzhbIwT2hGgMoqO6aq50dT1YGxD62GL2hp8yicr51EPYQcJXwN
gCJu9F7Lt6AJlSNJTNDJfdPao6dn7euk+3k0iHwLay7YGjngi6vJbVYe3U4LzEKlnsyLHliu3w2l
Id4RThk3RQx5dnAT731ItbsgM9OvPKaala6l8V5we37mbToLbnzg8iHEl9HUofMdkJwWt+raHZXu
WYniAc95DXxjnu3UmnpE3BGIY3sNTi8kWFojRm0o7Z6pk8cRrJoTOir/uVJtk6+ObFD3jD1kIqM6
VF7cHlPXNRYQOJRFIbu1zYc/N50jjOZOHl4N58FYiV41vkkbOX5rysm/kG1HqX1RvXLbr/9GQRNh
Ujv+wZK3u+tCN3kuhO3PSKDiWA+hejCh7wLZHMDn2cOlg4t3gVTNkohEATkkGwusph7U7Un28GAP
l+usPCGoWCF0Kup9v65Rudy+k3LY364Rms6IdE31KodSbiUPWtGTJDSXApOgbh+6uVy4mZtbN1X8
t1CdaUGyolhOkNevNmtzrh6WfdnUsRdTrITc7HyBz1f9rR+F/mOpmw4F6Va61UgiRn9GUV9NnTQM
0WhoiPmN9trN0iytO1j7ctKS3Tg7132dTKUgC/N1kgXpS2Aj4Zy0QlsGiPS+RFmp70RQ1YuxV5MX
WIPBUWSIzly7AVVKupu/yF6pkL3rllWzkBSTKoJWIo9ujRI6hEhkPyKW5VwtJeUkatCFDgv0n1FT
ePZcC6ii3/QvYR3VexQN4oXsRsJKDpmeWXeliqZ4HoBi8EzITXLWHhTn2A2AQhNh9S996Fj3ICW+
Z3Mvw93xEEXjq5xrysQ4uWEBoopXiX3POI9+cJBziRlal9JWIC4zlxeF/ej5kAbmq7gZT7wm+0tO
DejUvGjcjfwoHBdRDFI5NZ+lXTa2d1GFR1S+tt2bSL4NyH63NYyGVmQvXj/uYotQJdUC+csU4J/M
3fpBzjloqN3p0YAm1TzJzzxdpG4V7eUsOsL50mRFvZXdvMNPkA2DujYjjbh/4Rwyrwjviz8b4JOd
2mtHOTy1VYGH2px+mkUa9VMgHJatH4IUljbwBrCZGhRkEr26/OzKE+W8PDtqkWDxAhMqcAGfoRC9
umc5gM+JRzYpPVZiHI3WGRYKwfRl4xkuH9U82JeVR96pNHIg65oqALqw16f7WzMNvno/A2P2ZPjB
fKUnJ+V4POL/pkLcrTb9hLaMHMw0qtjvbkb4z8NVXbXzgkb5uyvIbiPkS6Zur8XLfBDJUTaBT2J4
d819lK3TNul1CuD4YzjaM4/jl408RNwEfRHe7Nweh1Nsj91CD/1iX5pR/RqWPN0H1/Lxx9Ct9PJx
itXoLHtmmywnoxufWL2w1ciPsV+CaqjKfOnpBMjDSTHmO5Z5CcoY2F2YIkDqovMIqZ5MLaNDAjw2
+c4tUptIu68SN7v2tco9BWBcj6mpmxd5HafgAZ4Z52m+Xh6FzYM1eqSc8xJyiIKraT/Gzd9y6Do+
JTBLArNeyD9CjnVOTllvhwhA0EHX01xERc15FxVPfn3y4QDHpmfcN/OGq5obOY646l2gqca9NDXL
HrA279R17GYmz/plK8dTZyyPms73vgUW98VDzEzRcvV9CO1mO7Rus46o7ZPjviemd3Ttmq2llu3a
NUGWs1AJjjCbehCzJXSjtOseRzvtHwNtGziNeZEjrFD0LX5O5c6eXC9ZRBkIV8WxUHry7e4RZUXz
rLH/v86SEETxEZriC3ly8L+cnceS47qyrp+IESRBO5W3pVL56gmjLb33fPr7EerVWrvvPmdwJgwi
AUJSlUQCmb9J458dUOKV1Y7xWzuU+yFL9atokxhioQVxhRuFlobOa/BVBmt0DJ8rJILlBbiPpNfc
ao6yz2K9f3GV8V32+aRrz7peY8LahPqT05lv/lT90L28e4lK33ourA0Gnm6zZLpXxfWUszH3YTBq
L504b3ZyaOeIaYtYSc3Ngt508tzTn3n0sZbzRDHr1T6EOlxr+kXMOyPE3sznIhPPWtSLs2z5akMu
qBmwgs/ZLLmhVz3M42VnPo9Xa7ZP/zme/G2/lp2emKoHezQudhoAWko8RLWdwTlYhYmeZF8YTzyk
jCfkClDnGt1831SB+ZRpun+ZvZRkpxwWIHO6qn3S8ferzP45h6x2ldfohWi3Uzyay/tFuKE8OZ4e
neU1npI7B2d+YWN+zb9eWDb9KDrFVfhqWZ12qcyqxg0u8N6QS/nlVmL6GYiXXBEJzGuYx5qjT59N
6OMXPwnARzxmNiW6l0jAeSTWFDZBOQjJa2iPzbK3HfPNK9Kdn3XIPwzpcz0fKr+Hc6KAkMnyJH12
HRYSOhagsiVH2CUWZq5rNHt5ldul0akasR4zbDNnWuzaQCW3ILXsfg8buFjocRA/dM6g71O7u4CI
QMWsksfQc/2zpn7KEbcQ1Mv4QbZLqkwg49SjNodk3JrYnGRROazUvO0uuajZgiRx+TnVokIKXRsP
dS08vLlenFQvPtFb9HZ917RrM4xxocV7ZktKqOYWqqjL0i2Kp3w+IEGsLoIpKPYyJjSNhC/bIBRP
n6Dz5U8eSVjQHVjryD45qkDoAWJGeTb7TlzEfDAzXNUwfo42MlZrsbggJiEudmBf2bjoh3uoFK3x
EGpXvWZdsJCXF0DF+cGnS37RUGp+TFZsnuRBcVxSXfI077DHWeSGP65SdkdYH/4zqB7a38Op95qs
QP9pBn67H6jM7g0v+s594+eAWA95T2xtNS/AIgSB7WcIv/ipYVvyNbPsraYL5ZfZuRvFV8tvo2WJ
BW415vMYxO56UmzrFIlaO4ToKc2wav+K5AIOVD44LfxDhtr+DJLU2WiROWy1ualQvEMlyXx3hGfv
ow5XxRzLoOc8QJICyxWxMxNFvLu4rEIxNB/1IYteJqqrMlzHQXRUApQsZdPHanOVdvje/W8XiSLO
8K7C/2sgOV1owTcrMPVV0TSCX8PoX/wMy69GFB/sKz8NFVRNh3DoU1l6JxmuNHgJY4XUbhsm5UeG
m+uiGHqLAvMQvlGJuV096DppRDttHxMnPQwUYz5JxaDgAU5okxSj/ylG7Lh7MHkKt9ELafwSSR3i
qN1oK34Yc3LTDz7LCedrs/gIMs1ioTFFqyBH6hbVI20N3vKkeiRQOnaM507TMa2Yq9vVLHk7diI6
g5yNX3i8HGWZuwqDbjM5jbmVxXH4bcueKs9bA+r9OBaVv5LDBOwfeG9VdjFQ8riOo/khpy3zOEXs
0wfKNL9Ku3Zar/ysE/So8BqL1rKy3k3eJ5XtntxnXXNHncqFnHQqlHBlgg7Y1+M3s1OjcaGJ8TmK
A4FqZDHk20B3AjSateY0mdQR4rZxt2qDUN8qbbrmoemgMAxRfyS5qml882QsD88NWrL53DKNrtuw
Ho73+Igrx6rAj7juU/clLEflYrrJSbZiYUwvs+bJ3OV0fXvEJLuZ0xawiaDonfKKOn3Ywl/08Bvg
25UHH6njfi86U/nhefWSYgVGHQ0LHaevxu/ojCTIUfTmG9oxGLQlPZq36tCt+3DAiEcZRqS0SiQn
5mYHM/nRVQNcmzTsyA0BWjODsLAOhOfhxeZ0zz7QKm7kT+HQ0+jTchWjrryVfUqAeHdglJA06Qzq
mBGx9gOZ9/gUQynY8LoUtWKBkUPH/mIqU+NStKp2A4HpQ/kLD6UU/QCKajYL3JUEh2FFuMnY9L9r
VV3shGGCeRuE9VnlpFxrdHgRal4nAXRybq2/dC8Y4cWUsxMFekerWozcgTEAUrTBPsgD9A0AmfKU
gZzmuKMeyvnwd/+/ht6vF03b/b5eBuXlt+6qIV9QZvrVackbDUXcYZ0MLATt4VmYwCnRlgCoHVxC
Vwm+6n6Gs1BnuC9VCeMbJIx6IT2OSQmMWRTYKtzJohoVZdXCBjvFJQ7JKXx33YAV89B4Vxnr20xZ
8l0Wmy5TSQwnHd/DBP2drJjKbQvk+WOsrK8OCkuPFRSG5ywV24AbBLtVjG3iyQKJzH3PWrcDSSJQ
DO3J0/HFPqP1G+7coF+ZIwXIDOzHE2LfxU4N9HwH7kbBPJnfUMG66VXEGp5Cok6prXnV+1QMGABb
KOzj51G9K66yKJ08fEXyB4hpZz/JcJMN7j4uUhwnWCu884zH5ssT3U72Oq75C1qu+yA7ZUg2m7w/
GjD+kULvp53bx87a6Fvtk4zYue0881nPNP9sB/VLPDj2Ile7aAY58OK6Fm3aHAFxfW6Csat2FbbL
kFFpQkxQDopHJRyBq/BVhIX/oAXk9RXzM8uDd9UczZe6zvQNWLF8XfMHeBHejKTFGAnna8V8cShO
PBhF9Jr0tYtefT9slEqcWtNun7sZ4ZkhUAPAFwvzcQaJoibl76dExfxw7pXjoiZcViwAr7LVjzp6
ECmQS6d0r4CEiwM4O8x7gALwva2H71pbsr3I0i+eEWGpN/Usb3RHfWgLU1/KEQWqcnibfm/IWi1r
7CsfPJx5T3Zl66vJRbapxmmoV6YHqwxPXoVbG2Z5AWixuD2Ywks/erRYex5Dr61tdQ89Mux46jCs
S0xvzUpU34pqrBaBT34E0S+MCjUgLnkXrJOSr3moQ3OzDaE8RCA7D0PBY4bfv/mi+5q/EGVRXLHL
jnapUJSz22u/D2qClxOaHPt7vAF5mRgDrs5Zj3A437FPZcovLRjnX14arypLTb5nIRk9qwLsBOsy
3iBUy5NoUPujNfHCqp5aT02B1wG+gf43u9A3kW6Ov4SPwi/ZmC+1nldLdfTdk2lGeAvFVYvbTl+9
hSKLDkjzjEvZrALL2oJZoUo39+oxihxB6pkb8GnVG4XbfGVrtrMb515LJ2FkGSWOYXMviyF4yw3/
CYXkxNsE5jUvi/gqZypaOAh53b8A0xlfRizL5DW60LOdV+TWpR2GrwC62l+eszfUpv5JMRgX+lgr
Xi3oNOt6NLJzqpHcx64k247kea8qcMnlGJj519ipdnD0ml9pae57Ei1fsIrDmjWspmush5C6lbTB
wTEYzxiL5Qh8tPqrmEu1DmTVn1a7ZP3X/OIW8CO1YvWtSRIcxTI35xsHJz6BfLsdUG54NF0QwHpk
b8yavyMw/u6gZC+ARjUkiu3ZNtFrZg+A0Y4okRhxhWkfB9l1b1p6CKjKQbfsX9dkCawKrXSVHY+P
/KGaDzWYkxU2Ed0Kzcn8gfwSEDbZrdX4tN97QvZ0rNgZI3thtby67CSaYZ87PItvBzP3WR31zabs
E/Cqc0dfegAzslr/RDDL27eyWUWRgwohgNV5iGpOBvKYXkfxRQuPVMSrfCFPR1+bT6es3iJt/nDr
wQ8kPHadVwYbefqv8YFzwejIurpGvQnJjrxPqsjO1BSBlM1NbB7qnRDcHDTsCN7VVhcrkibTTvby
pC4XU972Z9lLUR3lLkV9NseyfJ6nHBpNeZNThu2Ek9fclFP2VL9WsumzvLlNKZuoQ2xNo7R3/AbV
Q92QrfKhYyFSpoaLe0ye9TaOd2ZfIYAv2/eDvO7elGf3GAsWnO6aMxUeAzGB16ZIIYSLznlsfdt5
dOByJVY+ne5xYxhQk07ATMgR7G+dx2RGJTZkYqlQ/XOpXvGn0a2uX8hxw8EQFGW5P8fbPmidczWf
aU70+0zG2Cr97v1r3H/rBZTg3ObLEzwiUXONY90+NAN8QpSIYMg6rmFg0DafGsbEqkOe3gbIsRTz
cMx1uvp2qYxV8np5+q+LKJfYh0LDTn0M7BSigFLtwg6gbop5weOU+j6cDY1lZQVMp8xcio9/OsbY
9h+gzy/lsHvcjdGY5X4B3J5UNfrS8yyNoZ9BFfc4hvwzsRLp4aEOx4/BNO1947nqxq7V4aDPsu+d
aWRIpc3tyUnGQ6jmaMff+w3cEjBMn4fK4G38ra0bPvarZOthTbqLSL1kTjZ99XOrwloF8+EgDPtn
XWs+ZNxDu9scxwE17yBjmZfovn9Na015zPC8WPNlb1ZVbWEwWQbYWVN6VFGrGxCdncrGOoKyvI2W
l7C4dC9x8SIb1P64qjeVjUuJ6yxj8iASsMVAeLmrqDj3YFg0J09nluyixzCFJE+Mxd6QKYeuj6Gm
+uOrJ9LmWqg6hghF/GYUxfiBZgLqhJsyKNTX5rXy7O619jrBuR533avEOv8+twTCk6k/XaBpO8vI
yvVNLwqd/RVCUUCWflaitU96mAwvYQVCM1DZPYWRN7yw1MXOkRX4SvYqdZ6c68n9JjuTUmgskY7g
EpJ2GWKCrgn/IsYORKNRumd5SFuK3AvTG5ttp7jR4ta+98szu2x3KiZFhxZv53bb4Gy1KjKyq25U
dEezI1exkOLxsm3PQXn2V8xJdKj0ZCZZiAkkRHQDvI+DDQ02dP6ldfrfB9NGLniIpnLzVweEAXSu
Skdd3DvI7/mX1MiiM9+X5V9xOacX5M8jWh172RosvT9VHonkmRsk2T6T1ud708jhav1D+5Fxk00a
VLQ7kYgxe8G4e+h25sAeuk8nY3LOP2Nl6K/Z9cA/alZZ74xhihXYzIh1mF67c+M0KmAitCNluj7P
950Tz6e05VmGUirmvuFJDwruPrYnHpDwMh4MXJDQEBpXWqcUD9aID+dKCzNtFSnI3t96DdYPfYdq
PkaLZ7DKfLpqDN9Hna9RZnTpWjYzz8xXiLeUe3DD0bvQop/6DG2SnbH5xK/EfmWM90iB8bHUlPAd
LKN7sDrkDOUgDPkqblelDrqB+flZJ0vwkPVRDh4C71xRjr46lkU9je+EDNepWSFLiymwvEg32Msp
X27QB1yQy9iKHyWkgTVKfSUCgyd5vCMdwKD/Fcm1zyju4kfAwvUNL/E/z3N7ndr8uM/RD5DFoCsf
2mwEU0CiOThWqjdaSwD0QMPmA8zGZpVNCfeJrGihKyptdEohrJ7kWSOD04QvVaw3ATu3eZDsD2u9
+T3+NkpeEKdU1JE6A5r71ySy+3ZRZAfxqT3k7IiOsdvW2651X0jwKlgKDLiHydOwz3wYVgRHfpDc
NCA1gPazOzB2EB35HoQe2ZDIU44h2ZFFnj0M7o/G8TCTIfc4e/NirSArkf+9KCm7AASUuGJwUESw
afoqOxjugEAKBNVSn9GkFfvzmwzbrf2nu1Z7pX/40xxCdKoXUptNQ/8I06l4WPalGR8HLWp8bJzQ
dJOHRoy3F4hMqiwPf5q3GVAwGpDLwcACsn1/1T4t0xRXeagsvT1HRgDcPuDu1QW1sg/tCifQrBXX
rE6Ma1z6MEYw4F3eYy734FUd2xRe56lkR25XHh4MVBjvMVW1Ptx4ao5yJhnnvrqqwY9DI+JKoeXR
o2JXt9eTocoxMsqz7ZO8JrIh3HaNvg/ZY0HeL4aTaLhfdZ7bsULFhiVDsKPlhfuIo1qZFLvmAaPn
46EeDQd/vrCQg+Sp51N41CKnXt9XY9W8srs3/1qc3TvuC7b/fUgd19gUA3/ZDB0bnwl8g4/pxsUD
zoza8Hyw+kd/NIdDy2PeBJhGrMztNzKwxl62bKxrLpnQyovtlj8GswRV/SckR4w6zmktir670USK
OO4K5YzKaojrYze+JxN0yqH1mqehT611Uije2W06bWdodXLQEXA+1c7kb0XeVI+KYfarKA3T12kq
2TR3pvOWtEN3VFoViTEKJA4wTQ74lKSnojxqWeiedM+ns+2M351yhK6P0cnAKlplY6wmZvSYz4XF
KIzsB8fq1rIlDwp3gUMimh/d6McRMNSw3xZuWcNY8KxVbSXGofYhm/vhbDI7Ts5Lp1RsWjP92Jhg
CilpP7rhg22aMfKPHGKextcG6d7UsZuLbN3ivntgL6icKEBMM9eu/uJZoXmQI9QkSa4O4ssLStfm
zsDW1V9C0ACSUFfB9j67miIE2mcUzu+xvE6U9SSSdCWnkRO2ZTtuKavzieY3Zc6HAR+2fREEeAjL
t+Cqoj26lvZi1NPoLy2UKc5B023v77m1RPaYkz79z0/XDyMCMimg+flty+HosN8+3T305xPe30Fk
4HcsIt/a3V4yY7sBUIXlw/01I9tGgSejAnd/1S5UvDVUuN+fUE5YhdnvT3j7a4WBg9Tv/Oluc+um
z3qHTydHy/nlJ6wRTru/yX7+hGlz+//d/ix9AQk8Hn5/Onm1apsHBXPI0601f+o8zb5EemUe7tPb
lBEXQ6VEK2B45TO4o5nvqhbnwmqdJ0plz7Vuu5+Qb9DYyzwAlppXvufa7NyrpA+57hprd8JKoLHz
Czcm8znTycgFk8ddJoypeiaGflI08VV2ykMJGEOY7ngbX3WQ5hsSoBtZD+2joD05RfzjPt7VyB/y
zGfB6eAGJBTWeuUs054Ow6qOHO0p8HP9CQ2tkzM0yjmaW2Np94cg4k8rO+Uwy0OyntV2gA4mQ7wm
QI7CQfJ4nkMe9KYY1mlnF/+KefHsgm3Xl9urjFFNzt/TF/Jl5FWNEeIKYhUptsbMNGhj/QC4+daS
Vw0NckalVSJH+uf9BnoP+kBzHmUoQvBhh5hEvry/XzTDf+VqUh/liKSJgrOt17d3KkNou5MHHeKA
ah8fSMbEZ+x37e1PAtgf5/ooBcYvvgzuWXgZdqOKBoF19MOLPDOTFOpUXxU72bTNBCX3EuN0iKtN
tPprtBurw76C7XifQI6QB17By8bfr3APWzG+zu6fV7h3JGX7+1VySCjox7MeUjs0ktUgXQNlJrXN
omOjY9oOpd6P9yznEbOe3OFI1dmh3F6VD66LVcKgBs1VgC5YUc+xXpTA8ZedyIYPs8ZlVRvE+C3K
m3PldN4vd6JWkwUDa8KOqjJLM7zkHZ31iRp8tw3tZ2P7ykeQug4KYW32qsPrWaXoq16hLrE1FUJ9
4O1qWyvo7KOtdM7ezZxqPyh8c0VuSxsWVl6a950f13gCqlXgdiiPmKEfGtGle9kzCHdmHGXUknFf
T8fTLWoLdzHwIFiDqMj4FzT8l7NlWDfk+xUt2bQay5Nlmc3lbO2KYZPxVKI/tA3rYh9WWkjO1PUv
OGCPkAMaBQHKLlnGetqcp9pSnyK1fpVxx8fMLZqq5sCtVYNTKVZZYSuf4Fm1jat7FoVkLh+wYdRb
RHd7PL/5aWhrGWaHeMRcXn2JruYUONDArKRB/NWFZ7lhmUgSkopvgsOogdlZXTRwlOfTSUe1wjG1
Q6/5OfnFYBU6XbGexix9dS3KZ+2AOYJjW8lroWCrYOXgO2Sza6FcRbn6S7YmpXFQSHfP8ko0X8wn
VNKXaCPzLJ4PTrYDWdK8yEYfF1uU25urvDaNplfDD9UH2eKToETsBdFJDk16QIAtqfo96QPlJWX/
ueengAuWUdQhuXoOYtDCJWavYj2F4e/YlMLnQuG6BihskvaTA6NB/6d7Hmi1U3Hwxhy88Z94Yc6J
hg6bW3ea3vCyGxa2USbvnTLqyP/z5JdNUZDzFJHhH3xAWu+sAd5Us4weoatPb625koO0zE0uouj4
HjODo0fwmSyNlcB8SeKYlPMVD5TA3Dtq3Bx7e3LOsnei/g0OyX8dQVddTdE8VE2SvhuaEx6nJqxI
x3NR3k35xgJjsZEXmYWqgPIN2TzgsHJEvd/b+DE0THmIpC+PG+LDg8nt76AAS0h2FCkYPHur54i0
1hi3+rWNRYXachivc/7CG9nZj453oc54a8lQ1fY+dpMjP6H5cpeS9lFrTCpeQ0EBEiHUV6X1I5b3
zEQi2MWQcaeAYP6lmfU3lB2A/YQzTRyD9cfYKM2thbsenLkBXUKFR7bbWvXMrMZ2j2TE19qGPqXN
ZXStxSwK6NJ3yyuLRZzm6msRWJRaDF0nkW24ux6FqL2rTDOepAjXaMnmr3XC1owvZf+d/NrqNlOZ
xfui74yvsQFTwYIY/txijUkGMkzPQs2p3OFQvwtV27sEtshXjhan76Gl/MC/1PyZDNfbPJheXRWs
Vj5bs28AX3XK1UX1YeVNEy5NQ/I6YWv1EuIH8dLVOEHFdvYkQ1FtTAtYGyCr586yTctNTiZ9LXu5
N8anzuiBiM69BXrKL83xPhf1uDmrFTcn2W+7KVayNl8y5TNz2+5l7NJViYDzO15aGvCLUCxkUxSm
vbGCtkS6u6nf2Ylh5RQP0CfmwSL1NhQ+umfNS6snqFW38GClwTHLZ3T0PCrJ+c1BHxm2o9qax15p
koVhKv151qdYqXXQLw1rGs4yJg9AEYZzMh+mqLFWWDoxZL6iR7p3BLtKj2zrKhKt924Zk73IwYGe
yqyjWmOj2faT91BbPg7COa7Uo5icr6TgDv7gTW/FhIFD7tXlFk5m+OHjsFqEifNVgdC8wlwar51O
ix4zyjfQenX7axaN7xrmEz6VjUXgZT24xj58vB/sxjvXLHSOkBlLZxE7bryfFAvb33lcEtq/B/sh
qsuGmp1jCx7TwiJVtyjNpub3L9vsLjZlyp8nNLPxsUbQ7DD1QHkkOwBr8+/VhLKSZA40tID0BKg5
wSoY3fC7arXhg2QHzH3NPPL/cJ2cxTCHvaNV4UWdoAooNYV4z4zdp8Ds3SenBj7iWFcZGVWSPsjk
NCvZJ2OWg6Gp20wX2UpMrCPrHuWyABO4DDfp+hGZ3gGbVybLPd3ZTLhIhbppPQV4rCChmbIxEY31
pOeTc01sYC70yUhtmcrag8++SvIa1cYojtYCAshZA5XtVFW0jKK4etPy7PeZjLkibp/HoViCoQi/
uP0vYeXVh11Y2d6G4LaWYc8Pj67dGhR7uVthHYOUQdqHX6JJ/Q5lv7sGcZs/jAKPXjm+zgRSEbnd
P7hCTa+ebvyUcdMtPNYBpYVsDb8z1ylPMs69tUE7M233kZn6H5FBcX5+O0qvJFsMLyscR2/vzvzz
7vreGbBo5V2gMHMsW/v3u+tYSi173dvUSKlEZZ//LG3tgp1n/jFFubmy4kE9e41bHku8hzZ9H8av
UwdEgTxN/hM2+DJuBuPSCj1dtYbwkLr0MQGZz+6HtFXGrdXFJ9dq/x2XYw3VePMNJ3jtOgPijaV/
eEOJDlkWB+dSa6HHq16+1lPPfh/05OKFjvYjEvkTqDi80H0+Vl/lyjESU39GnQLmqBHUn2Dl9z5r
7x+aV3zBmst4VSsl2zgFyXcRNupD70/hLJrpfYkVfy2HonyEo5Nb1C857O9NZ7T+QYXKfkE9aljq
2siPeDQ6xMdHD1TbZNh7Ebk7NhixFAt6n7KqWfTTmHwxi/BbkdbeNzIJDzkCHT9LfVqr3PaDhdud
ET3Jo0VrIX8DY2QB9WNj5Gn10w3UR8zU2m+iC39OXWDuFMvtNyrOI88e4L28eEYuIn/uqpIN6Ohp
GxnrJqO6QBzbZXmf30YgV+gv3cQgjYHD3JiHT0EWuZciNEExz2cw8etVm+ThunGQE1kHiI3xH3CP
lU5Rmscr+0azjJ9uvY0HLwk763Ad24gXUe5umeefS24x/qq3S+T8gZZreEWHzSZxOmURKYlywf1d
PyYjQLnYz6uvXfQG/tj+llStt0RsXDvzD7PORgGlvJo72vF7Cg/5a2T10dqv2AdYIxCVQu2RV4sj
+9tkFDAy2uCj6ONuEzqRulcKU31yIkzZ5Yihs14EHMzXMDP8HfqgDuA9q3ptU+1ZDkCSKF0g6gfk
rK6rra6EOn8C6kVAMYHX1R82mOydkqTFpsIIxm7j4A3Ff32fGG6/dgbV/GKN7Sq0s/HdqwZj5+j4
hsh4pX5rhjD5bLFz27bAj7aaG1pfkjQ1vwiHjMKQqPa2bPvkc0y+yb4YjvOGbbXYYdkyvY9YIMu4
ZrJRjepUJ+c1BG8klHfyJcjv2JgGh1thJcoSw2qszthLHOVZMTfvMdlhBNX/N6Q3XAM+RWus/rp2
AGl/QMceR0sk/uShisApl2Eh/hXL8H2/8CaiLXUEvIj+DE7mDvwJHHS2zR9/xfUGym3gN+e/4p6f
Z+cWxH8XW+OyhrW87Pv+HVve6lrOzEUHDZ/jnxCs9/qKOc0tRJWtIokEK1ZhWxsYo7YqcNS7+rkp
1o0xIHjSue6mEEZxdtnp7WDFDke14f9JWdzb+5ZbHNM86HY1Kp9n00NRp4kLKhgKLn4xWsiPQVSj
CeBV/nOqdSjERixGI119AAaQXypLqBtL67xFlpkeG+vb30Idd2gksDO1rOwiY/LMS1zzADPoQbaE
G/lIGaVBea4pSIVJn11usahKsRBM1dlcfVSfIYP7h2aqALB6xliy1wuWAKD7q+w1k6Zc2SH2oLIp
Yqc/FWP+La9S9bk2qvYBscVT4nuo9upRSEXXjHeyaRhav8iKyLv1hv20NdzYe6J66r80eruSo5yJ
9UtlsI5XYSsC/EJTZjQn6oS9F52CymjeQqNa4lWOHLNNpnAyunYtm20T/4AbPz46aRdfM/aeZpMA
EnUNsS6sskH3kotS3KpyKiY7Ncff1bbM+qlyyAIbSXhuZ+HauDHDc8fDX/bJg9831brVg2ptWdqU
AIRuHw3TUrc+CJJ9FnrpRR40o4xXamlhaCfy7BYLmymFreQHuIBawBnnwTImz2Bw4vneUuC8xzwl
8FaovWgLkIfFtO6SgdrIrMGTum16iCA1bRPaj1yHnF3Xttyg3FdXF96vMDnwwHB+RqX3S28H9S2t
lAlYUh1cmrx2dijCh2gtWsZDr8HfLURRvmlREVLfKLufYHlNIdxfoopeopesUg2eUKN1OzSpjUJd
l17LOMfS9D/j3dz5V4zcBo4r7SIxg1+l6df6gwueGUqGOq0NgAXnfBIa2MjoJwLnI6ou43iUZ/eD
bWrpVotbWNTYu7nzIWAdAutxPo1E9dLpVIjvRm8yrivw9GXsNvjPONl7HzxUWrlOVMPbKbDRtpit
jqCNrPBd1xQF7UDV3Ee1H74Hcfo1tNz6woM7fDfmKnhSv/mePZAaTp/lJVNZ6wdKhv1SDkrYwYL8
gu1BFpZnyshjY+phFpmDLV6tyNBWaTzWl0TTk52mlin4BWGdyihJNkE1aE82JLFlD53ks5/sJ5Ls
M5Cf5RdFq4UHkz30WIYEhqiW0B2bJ6PmCZKWmnrS0Ko9ZI7i76ZSnS5FkI2rESPTt75nl1x8cM9J
T4ZZUAKI6n5BgkuNV8Bbk5M/06TcFirkQrblAUheBMKhnfBojP/pkXPI4XLM7RrZ1hUUW/vuc6yN
9BrM0tfa0OenISuRYiMUzSEQCOY56putDMlDb+jthVzBQl5zj8szfdbEvsUYcRv6Z36kwba3CdWU
PF0a1xcnyPKTHK9OobLxzKkGiCXcrUli6ziVUXlo8t4lBd8GZ6cWYgMmLn5EF99ZsXEZn/PRbCgY
i3J+5haYMwl/5bTwzozY0I4otiBikM5qIVrVxBsZjLTMKW+njo9Cs0c2bTyqow4ETWM/nftt/dz1
CUhwwyNZnarpVm17hBGHwtiPaVXuszkzGaHIuJncKnksFJnK1v0XQ83TpaXW5Qc+wgE6oaQWO4RJ
YXNmLJXHrTdvohYAC9ddXyI15uX21nbGhTkDPrpSCQ9swPF7m5t20HoL+BLKKUrS7u3PsNYGXegM
MGbyQPwe5tWWh2kZw1xmk3E5mzUPA9fy72GsQixwAlNyipum2iqJQ3E/HvXn0LKqa8Ad3GoCs1x6
OqSADkWCQ+Um+rNtZfou902Y/PNgB3Ob5wxqzzzUKNJ8qYF128mhmtokh1YBri2bht1geOmW+q63
KQkhG6Q+pwHKmqZrxm+Fz66nnXTro4lYDPPv177GE1ISQaP9ULKONVeC0Da5ioVDmita+NWWbQam
q+Bp1nWclldFqY1l3UI1r6IOjaY2JXVIEeArJPJzHrTkLSJn51e584v63Ks3ROVnkZrF0lZK40mA
kts06KierSgW+3ZMxQ4Lhu5BzojUT4Yol4dqdjcEX6uc1SnPrjl3fJuxTEHvzDManVssx1mk0AAW
tZd7nP+2C/orRkWsPAQpqe3J3AWQFKPcGDIcdsZ0naI/hEq3Ior0GjZF/lq25WveC/1h9LrslXeZ
A240ycjMnZOSI3XniOoge+22jtDvNLud7KXqUaLu5Fn4c3ItaVhzU5PrHur2AQxNCf5dJJ9OqJ7M
2XXFstme+J77kRnWLDcatg9uVAPM7DSP7XkDISwuu0Ut7ObntPF8pfhZJcmwMASSWGrRf0LtcE//
j7XzanJbV7bwL2IVc3hVjiNNtvcLy2HMnDN//f0I2ebsqe0T6twXFNBogBqNRBHdq9dypfJnUzfV
sI6zWFt8mPgwNMuK0xbFkcI+BhncIQ4SgsmoOye/JgwN+TqH1tDghF8E/XeeyCBk7rsfMB++ICju
f3ISeIKpK+ouYdwbu4q6HGpd7PySkBBeQbNtbk19cJb8vPG2T01DgcHRVGx45HoNeXFhzFBFRVh6
iMhMGy6/X2OwCHRPP3VV5T65Xjd9UdQaYUaGSeuU67IxkLyYnFEJMLejpkO3MQ39xoHCGTHk21ZW
7jR3vtQ8i6Ujp+IHCI+W1uRq1k235NEn2MScJ6iL9MZolcccPDNN6rXXJuH2U604N/T+Akhyj/JD
AOmAscqjoXuTc+UxJcv4xW3NaqFapvOSQuyyRHM3eZQbOVhDPH10EgueQH+AszUcs30PEgfmE0XK
lnXZHnjUsMGzM6tYeryVDDteZZGbPiZTM5BZINNwLyyy650ca9zLTJ1933TOqpIZI7rdlE/Lppus
gAh18krMlwMR4ayFr7hq3HNIXH5Z6L29SH35KbKovjIr/u8D6aeN6ablUjALCeKgcCqArbN8ko4H
1iqPFfoqsfpi6fx5dqRexEgmhA7y+glN1eqqwDl8KLO0XHmpZXwe2uy7lRjJfe5U0h300CS9jY7v
EToPUzTynmxy9TXxm+8G79lnflwatC+BBYRaEyxhbL6iNt/dZRQxrQPbBknsWEhmKl21Lz3KrV34
JgfUghAYkscT35a/lJEbJDogKN7VrbcxHRCW8L0F3x3+MVopKbtICaUdAcCvQwmxeaJDQF7Ah/6z
lgWGyFTNrVd90N0tUifp1izy5t4383PsDioyZBpH/zL5JtcwuxB09q9WWNx3kh/u+z4wj5B4wwg5
NUZ88fIvWeHX3sLrqBfNgvZHp25kTd72QeF88jO3W9eaXB5tDhAXj5e4DBsesjQYHDaobuuXcmy8
ZUcskmqhIoQp2vGjRd1EFmWf8kVTmvGLMkmsQp4Cp6iV53yihk0m268+XLtfbTuAWaWj4IwflHBr
ljCjuLLRvTomcK1S99tvnjFsS68gcddoT22qO1TpSfeeme5qHbKFwYJ0ZIjUZV0jMt0lvr2N4CQ/
Zn3V70xbOrhjlq6VwTmOcdUuZIIeBGKaftMGmrnJ3OaTb6U1Cu92sKjSIfgKL9PVNgrrLefLA5Uz
GrDQoG8cqa4PUL8eHOqb73CYxMypULhLB3DpETCQ3vPDe9FAUKYcpQhW+skUSRK0YoltrMntKOfO
GpSz3OWfeju/FmZKND4rnygfjy8QO8vPmaRA4KVYd2qYV+fBKK9dCJQnT8LwGDhvodykJxnSCSfs
h71nwYACvD/TT9Kd21Cp6JvJ5w5UxhZsOtRM01AazMsU2Xow1ba7a8yawnUJUJsuhcGqlBv/qDrN
WakbG876CXE4ARN9hx6PCN+j3AcjNUBfIOyioRgLPL1wEWPHr/7ioT9dte7w3KOmdCni8LlWsuqO
QCvfpLEjw9dV7Ytsp+GCIotkWwbtd5tMyD0ywdq57y1KG3U/WPK0kZ3o3YtJSOO7e3QRgCuP0VfC
+nh0ijHsnSDKF7dxoFr9YqjUGFBd2q7z3i5eCi1s1shg5lsxNDWTnx9HgV/WG6l/c/Jh2dWUgRJl
09LjrWtxaj26OpV+ywlUcYw8/YFUsLT0O2QXfeeQVsO1GELjYiegWrt6rTvad851xUIO66+dbrTX
sU5IO2XQfJbB57HkexhK6nJowupHpz92tgXLT+Q7p4I00wIWqnbVRxTPNCFS5IHUuDuk8Qg48XW+
JjB5XtOpRxr6mqhxQREnJjHZZhRKdR33SjGUVT25k5TyawSqJ0Pp7KmM5JbfIGihxNAKvPE82ATL
+J17AvPZPSRNtqQMwnzKMzlZBMAESJz379XkxmkYRxq/ur755Z/E5ISHmHD4edhrA1f/rVlnwZQ9
BPGPws3tQ1/A/Wg36NtQdZPsAp0KK+ozqUwu4SbjyD1stFwrLqNdWhRbyg0xHO/q1EW2y3hUP6Y2
eTmfr/+O3xCScxlUChAejhdImbO1GwTyQzNGFipDnfyUx/dlyQPoJNd737ZhuGt1FOFDz6kvQzAl
X5y4/Ky66Vku+KZHcY/aOnAmolza0rSQXNcaQ9817ijvwEqjZJ6p8VoxrGKvmOwGuHv6yegKMtM8
l1KQvFbl0nyz8+RRGZAJqjJZRrZGWndGmP/glHfncy/87LW8ws6PMiiagmZXDvWdzVdpG6l2t+0N
e7jKlu2t4IBWX2USlKqZhD9S80wmC+g4X+ar2dfWZ8uH57RoleqBBFOzKeI6A+tSgo0mjMUzV3XN
Kr1ZppUVfS2yfulnZfwm+yUiCGkQP5tAAzct7CbHcdRgaTHA8vpOp5DTH85qrdtPtuMo3LI3RLmK
L4FvUN5py8XB1TsLPGH3pngRN0rbAopvVCZA+CY8QkUcroncDHeJY+aL1jC+hkruPVGKOOwUiFO3
kJ46z5zRoYpMvW/QWAAgTJPhYUj0jrKfUt6Uadu8wot6EB6BWY9UrRGfU7sq2zZ9tZMtL97DCWHu
FfIPJ/6XEam/2rxAPeGsAoj8101P0H1Qg+GUEvZd9IHjPhm6Tjio7A8T9qTTYAguetCCfR2fA4B6
VNSU9bo0kKn2eC9XJoqfe35cpJcmHP2F3dqkv6fZqrFRnDH0J1meuEjdjIeimh/SEkiFprfdvmmI
Xo+2kn52YuutA2l6LZxQv2aa/x2x9pQCaGeRg6NeUscHw4Ijm3tEpIZt30bpg6dOkeusqb6ZkGcl
QaO8ccp5K+TAei6gflorSvTZHsp8Rd7TuSZTA2YZJlVyRzvXlFQJfo9KWY0lmCXfLZ2rcHQcE2h+
SBJ7tuVSbxL95cYy7SLcYuJKV/u2922z2ERcp7n0bUewWfL8tZ3l6VnyKgQIxhjip1aLT6Au/rIA
TJ4DzVhnfvUIBXWwVEf1NFbOUU+I41qOrZxzRN2X4+ArK6Ou+50TV+oeHZLhkk9NsEsHQi6gDIJd
7jnBSjcb9dUc4NMv+/4HxXCj33Fih9bquSTevqhqJ1t3ECRxu4y98UAGYenrkoFQVK7t5AEQW1yY
CrEaz9q5kZQu+cjzfVXiT76jQgNjIwKjyflwGilWXSYa6ejQ1PpVZ0RE6OXBoqSuadpFVDePkAUl
O2GbG6rCfrlUttqtO6vTFjyNnHVSBa921RGGsfTgZWKjXLWJoV0jx3c2PsXZbmJsyUiNJwqM0p1n
oHjTqQWMP0F97koteYRRgedqVPbAXun9XtiUBOgL7LLAQSX7ylHAelNUwlDjJEdmP3gaT8moTXyR
JWk4+Ho2HsBj8+64ZDACivpPDdgjHgSjT1JF2qGjCHfdQsC8S4revpcRNJUtteXQg9I8da/ESgPO
OH7QLGMvCU5ghtN9MBKwsIF5rAprVFea77iQu3QPHtFwxzBJ4Y+hZJ5rEIou9Wr3UuZl9zxLT9XO
yEaMJk9NHujdZxMhAMQNfR7y4rp8RuWLIHqkP/H5McHoLGF4T692MykpN88WxchXIp/JrSnIS68K
GMLWw+QlJsKicu/q/JsYIO0qr0mYRivLKscrDFPOQlPqniyLNl5vNtkwt2ps6+BfcRETnBb0iwFE
crLkXRgtZQMB91pqylPvWMWpaeKfvRiqBRi6oWGE9BqQsvC5dbkT8bmK5XYT80t4Lg30jCXZyLeJ
4rhUVdLwMXD2TW0Rv0/Hs1Ga/AAk4X1dSBFff26LPMFaaODC0I2wCSUkpWHdC1ttZwQaK2hLQ1vl
mFS5JOmI6oL6245ymq6yYrhroAO6yjAbLDXX9+59XvWW0FxMtrCDNd8brzZgohNfuqpTVvAK6vxM
u/rRydVkW4f659Zvo7PfficIXt7FzZBvHNuFLSZAgahyId0UPTiVockR3bmprbu+6AdCp8iP9KZs
IjRhwVctxZ9dWFH+MpC3WBi6VL9wv1eWdeh6j4VdotQWlu7FlPlQBBGkPUF0NBvUiNXG4KdlGoqm
g9SDKkgn67OFmFJ74tZpt5K6WL1q1UMgyJlkM0aehzf4xt0kE47bUxVG+mKkqIRTrzqF+hBwEwRL
oil8hccC32w2iidrNwKnsm6QX+1V+IUmCifh16FrBV+0eYoyeATy0ItXjaXohzqgXt8BzPWk+Gb1
wHF6IfdJ9gTz4xqYpHQ/Pai7TaW8arFTnMokcG9DI0+SZTh04QYCFzRW0raX1si1StsYkO9DpWff
KJ0AI5Z23YHvWrDoyFTdG1kEXs6Jx63huACuSunFR9vqoRuSpd6U1ZM3DOVTltjXHDLhu9yTyidH
64xlOwwNd1iGtq24W1IU4cqt3Tsjy7tzmw/uXYq8PPyc4auXhOU+kP2cwg0vejUjYpPEIYOdmI2o
owYjT6pMzLoSwlVpJD3Kti4/8PuxE+beatNT7GcgmzhoApAcfcgbyGAaWhWvqIcwn404gsBbhTuc
iirzOamIfQM0k1f2NDQGWdnmGT/vUmQZzwlVSkBClXgt1qpO621h+G7Wt7UNyGF+7TUYfnHmCa/a
ZKPrwZPGVlHbB5C2U/8lhioilWuY+eWNcE47MOk6tKO3WdmLUkI3fr69re17dwXhj7wVzhrFFKvS
t93bbGxWzcqizH4nnOWgA/TUTmlYcd3Rl5Z6XUdbcKM7w3LaS+sN1iYJxvxkR8eMCN0Tal+tIndP
UyXNU1L2L+TnnHMGs8AOhgfY9bW+uzR1vKek3TlamgQbi7DVypdipDLrZmq1LrrTQSq4cq4GUJem
+pHsyMHu7O4i/NMyiFecnwME21E3sdKOR7yAPLEcxsjWkbtIlP5bmhvtlzz3VYTRNeNCXXq4C+CN
qkmHXRsjem5kpMJMJ1UPxNTbZej03mtJ6HijwXOwEbNKhexHXcSoi0yzmQ6kr8raqxfY2kvzpSoS
b6f6GaTlHWG7MDHLVSUV5RbkMr9btjcOBweZCmMdGtavbjx1dSUp1OU7h3ddPVHyTTRVe3nGA+K2
3ovJn0fR8rCSoAF60fi03bsxQkTTSDI6/RJ6w4MYhWOa3RWg88QIjJVx0lDoWQQTJ/pYQvJk9z18
59OuCHRqm4ldaxWaknYZXPlno0t7S6LkcDbzwJ8fYhcw5eQ022MdzkV/CMzlh4nMC+VF4SbDdnYW
LsQjOOuYcM3/vpzbcmA0SkV5RphgQ3338NkeTXc11k53GpRUPssq4a5GBTgYckb2B8gmgklRSDTF
JCskerFmTDwYCMOOFopCwqb87sXZlGRukaf9MCGcxSysvYh+TDuLZWj+evAoQGSxHgFR33atiC0D
eyIp1SxAMq+iYUwPWRX8bKgNTA9EvtOD6M0Ts9888cHvP3CZtwduBuG92H9eJ4azz3yl/8Dlw1bz
2j++yj9ebX4Fs8uH7StP+vXy/3ileZvZ5cM2s8t/9378cZt/fSWxTLwfSjug7+gHD8I0v4x5+MdL
/NFlnvjwlv/3W81/xoet/umVfnD5p6t9sP0/vtI/bvWvX6nt+SVPh1qGaO/Ao10wfQ1F8y/G76ai
ymdVSo7wtuo2bvQoez++LXi37B+vIIxiq9su/85/vur8quUOFZr1PPN+p3+337+7PocZjt6dHvJ0
Pl/xtuvH9+G99X+97u2K7/8ScfV6GK9G0bWb+a+dX9UH2zz8+EL/uERMvHvp8xZiJp7+5R9sYuI/
sP0HLv/9VrZTQp1bal8GyQiOjdRODImAzY7x70bMRMNQHFTtKszCInqVWDD7mm4ZHsV0SQJp78TI
smmd95Bpjb70KoPaqtqQ7rMghkCt7p84BUNkO43inJq6FnzLNC/WjIFuHsi+/xDzwu7CE7UZSxix
hE00VQ9bhqkDAqsh2z9BF32B1CO+FLYU7zvbQfC5o87XNqNbA0NlfM5TGEgnLy2KUJITs4ElAWfz
5NPNJqbVSH9rAVAROWuglhFb5X5PnXOuyuubowur5KoyAhueZIP6kmxEYoeTPThMxFQ3foSWqw3f
jUH9fFdcdIIG5O1Dqnum4RBYxaVQ4uKiKI229fQC6LpY3WrVsHMLkA3vVlu9AzA5bT5DLsiOYmFl
5sgSGfX9vJfY2u+0iqCmd7ztFyRFcwrTGFreX5cUbmnf9WeVB4ubmz5yRLPUnSOXPUXM6AV5k4D9
TaweemRK1N8J1zcy9Vfj0G0N/m9HQLneya8mLXsheC+MYvk8XYATcSRHPyRdA6rCzguKTlOYPjJr
nxeWfxs4SuCAhpnsOXBcCK4IXt1WCOO8TLLGaEnSo16/W3PzrIZy3cVJevy4cFQGf9+E0v2HvcTQ
yMwzkW5jr1QGWvUxQmuj3Hl3QZN4d6IH2MtDt7X0ti6QWfLazM4Twq9zxug8Ulk6uc4rbxtp7YNt
RzFx00A/iGYkdHZAGVk/iB6CacM+kZKFmEx+u4mhq+teSsEJKzKKoxGblRatIwMvQ23Mh3isKdS7
VpKUO2FtEZNbg6nVlmLiNju5i143yoS8Ve8kfGcPMk7mRsqh9ACv8dN3no0U/xGRIZWA7d8mtTHT
d7pqf5ntJnhCFT6tNCPL48pbMTNfzEHDEFRdB4XJ9Kp/v67bMKVUj1JDey1ehGF5Ku9ImcCwZbsH
0RhZhmL9rZ2tXWRizagJIVo4+SYgWxC+HlC+G+NOereBXuQEDOIulm4b3ha927Ds4XqVYGhYqTCj
H/WpCcO8OYqh6M3NBxt1etDGchBbzhP/1Qbzsts11N7ZZFDbpRx8yv6UcEREAVlNrr7sp9fQSDld
hQhKiAnibREa1IjUZnCkw0trHygFQJxSjMGe/jRahv+E0IK8EXbQY85hXjH7lkLYUmwj1s4+H4a5
11ON4dT7UY4+S01KJiM3YHLTw+gxAKC2ty2CBjKfsNei1XbCgwIuhzO341+tCcaeZlTX5WZcAqmy
oPCf4CTtBCdpBkA9+ZibpB6nrjDW04zozT5iSdVvrB75ptlVmP9pGAiIyrxTLI93blsP96NjXPU6
6Z4KDtyHXFfL9VDG6RdPN0gpAbAidDZA8jaloOTI/VQYAFejAvq1sK7dhVQPewE2Fihk0dSV7S4N
w0nWs03AllOq6tYJ+K2lmLjBk13HDbeazUf/HejZq9toD/Pi15tjQxV3FcCYi8CVe3AKxzlwctXT
heiKBi52AwhBhab9zVpOxdWFamy02ROyUxcZzsmHvBEysVMjlttFHQCwJCyQm1UPY2gKobo8ejWy
OUF1V+bwPoueaPIhodo21UF1uNXPieh3L/YAOcDkrG+Fs6xpyEFHPpyotVVd+jR+CV3Hgnw4BnIq
xQO6Ib9sIamsi5jwp96f7EmfvsS/94jaJ8KW+al28ugM9390bkprVTmEPiH1+mkSk2PRjeBJKiXf
Q0J7kkd76BbCp+pAUJP3RBk+dSLqA6e9kraugq3oxo3xZgdqtn1nE5cKf+Twgp9EXyJk2vdaAtGd
7hySqelNBUbKeSx66ASjS2JWu492qXUO/2TrDd89SIg+oek++dx2FVYxFmtE0w6UnizFTFEM8o6s
cmuYylXX/fylJt7sywDZzdjXn4l61GaTv3heKqOg3oHrl7MXBQn5i9GZj2JFmNvxucx5aMx1orVm
w41Gp+T66Ke+exS9pMv/Gjzb3IhRNxTu0auAJPPj/ssl/N2bbR0wU9RwXNQnptl54rZY7CN2/HC5
mmqdVVonEyf+39bNzj/XBjIqFFawkf0g2xaj7t1LcgkLfeHEn4jefTZ6XfmBuLZj6KR+bS98jK2o
/uy0ESmdsPUf/NDmnmmE0tGszfj4YZ8G0q+j35Xw3fAhPilyZe07KSf+BO3AokY85xQgLzGcG1gB
N20I9BIsglm+hpHkrGPYuhYWgXISpkm0hnesOTVTQ7LufTPbhIsiK+uotKX9bBcL5qFwE7Y018zd
GDlotf1tSyMf319hXq+FpCPqJLm6hkEhVIy4gwUr+VYMYzlP7pwkvgNgG+XLJkXNwvNR2/K1Gp6v
HgUuRQv6BaRaHYnzvzUZer3ovRpwey/EVNgp8FiLbu4lqMAWhNXeGd0iM9daF4Jyc6pmEyiRMpUc
+I+iaXQIJNC6vxcjr4AAZ/boJrcOj8Aaf3nw1AT+UUHeWynSakXa0TuXgiSpqGMe292sXwsj1Jn+
eRCESPHkJIx/9pnXzD7VRLskJsJQ83YyWD0YhHLtGa6QyFXy57ZCie7X4NdMIRXSJqU6imKY6b6n
edk6hMphKW6D810xG2DG9aeJ2Xa7j04T+uASSJ9uq6KZt5on5mXzVrNzhmAT8dok5b5ej4/U+vcL
m4z7YYzQi1ETyyPXSklRbLlNsazgKvEb9aGfJiHGsJeNAjJb+PaSaRyDatK7zbS2IK0SHO1SDS5i
Nsj5j6QJNOZiaJGZv9O9fhISkh/LYd1SH1OBpAOyMMmd25m2chvT36cIXZwSCxYuzkR5tBJdiMWH
amFnIDspQy039ZD21aLQ5J+ut/l5qeh1wcTBMHBWEUOi7FQz9YDwIil7sKk2vnNrTXkaSHoutcjS
96CmlCe/tGzY7j0XxekcqjBZ75bmlH01kHzdG1rxrRhlm+PqZAPT6AECa8r9OOVhRaN7ir4P6vqb
GDVTzlb4BpTu/KPvtOe8XPTEvkomlXtYuuJjH3UF9es8Tym8Dxe9BDAjbK1CtWbtuM52LDLpLqdO
dz3ULWpzvZcv+ypRDqNo4gqAUzbJCS6E4d3UNJ/B9XHwkvZnT7i889ai4FOayeUO9E55UGWIJX+r
DQrJQTHMguxIWsQ/ClMtVAmrhNSZKacTBf8vfULhXJpUzkm9CvQYycJ3K3olPxqm5R1vG4iZeZcx
he569ftlDG1Fonz04qUR5G+kUvNHMlDFoyTFf5Hrb0/6NFJko98BmUTKavLIC7V4zIJmBfX5eBX+
SjEiRNxTIiUmJcOs7tWa0P20XCxy3VgBcITW9+0Cdpyck9Sgtl/L82VHqGRhRk52FM6gCMa9OlAp
JK6PQoS8H2zSkhBXW6322lSldrYk4LFiaHmQKo81VTliWDhWtZD1yDqnniS//lzTtop2lhJ4xt3C
0V7nNTzEhldVRe3Ph9MysOKvCRicSzY1pDCVi68mxrqf1Etnm5hI9AydhAiVHzEUjXDx9eCxB514
mE2iR81obxKcmfchd2gf3BTK39+Xu3mq1Jq7vQPWdXoJouktHQb11N92rlQfDc6eOWwDan1U+3Jn
dt6ws5W6hp4WU6yaGlUrYiy6wnpbI5abFUlEoLhFtfZH8M9Nnf3Dgkym5jMKpJ3ScIQQTdx6Lqir
aVzJknozUu7yc3p2/GAbpxWN2Tg/F4tpXYvVrQIu/+PWRuzYCdqef9s2p/Rlpw3wN8ILEq8iFGc+
KY3T8UurI9JpetknxX6GFNl6geisPFchkoFWH6efUnfI17ZHeTlHbIieS3lhZbKyciZkPlLQ6dGY
kJuiJ2wjQHRgxdOMaLLfPTGEJo1px4ih5emmH96s28s8M5/gpW6uip+0V1Ux3FXXoXgz20y58M5V
7m6FqaPoEpbZidJVG+x+L4yiCSGG2JoAOiae6+Y6N+ZjWLvZFXSmxVHRoIgzq0oHwD0XLEJTPicG
aDZKTFch9Jq7nGz1S1PxDlWhgeTwpMRM/S/V1W5TH/Vp2NUgWKkQdk9i1rT9L93gDHdiKQjYS1Kq
xVXM2Xq+bXQzfhBzgVQvQODET4qjOM8d8sMwvDim9BTAlHcFsFkdMxdE6jRKoDa49RonRoRAaau9
mOgNr7w6pd3sYNLieWRynicaX9rLit4geIGb8AXH5m0aD2DK7Ct2R0SuiHz/tvo255fAMSRNWUue
526czoeHIPayi2hkA2mosUZAVwwRNP45UeUV1DSy7G1m53SaRXKiW/lRDvXc712iXskunq86667J
EQj6PSFWGB1Ru1CyIGPSpY0J0/ae65j7VEE1ZuKllJ2oQFyWXi5oLefxPI1wIYSXYjzUdbGrdIqX
/WjcZuT/YXny2qurqXzepp4WnUM0AC/klH9aQjfrpqgP/yDhME20eV1SwQCYlGjx2pVi6vRDB55A
CGj3nVNb12FqqMpFBbgkOhYrgXX1E8O6Goprbes+shazTVck5USF01GYxFLhC43Nok5VH4wiu4lJ
xfOC22Vm23wZp6XiuIWb5uj4VrunMJvi9DgfX00euVeJ3hCPnIY2bFSU7ev3fStVj5FubT1ZHcGa
tN4xBmG6DMRQt6J13HjVTswGRf8ldKdUPeic54JPr/CCWwXiew6EiFawdVEp6QZajmArhmNYgKJU
fOcshkoJ4lNKX1PNb+74pYpvi9BngXkYpoa18Mo1Q1qUJXh+MUwtCDtVBLf1go+tmWcoLUAHtK9y
K91y09UeSTZwJ4dI4HtgQr8NIf5XOAL7pYXU9+WDrw5PAFos+KYxKu88Pq4o3nVWtTxqx3ZqRE80
AVJUR6vw3QIOdGYk4FaLVotqCDcZRmX1oDl1+NpFtRM+5WlTv+Zy86Y0wca2iuI+72T1ibJ04JFl
xZNi4GtPPWiPlWd07lbMBjrnfVRLNAAYOA8ofx8jF5hUNDmXxBCvlIAfxKRYHxbfYpvTkLD4efjZ
KyUYridvKYfYf4RYXjYMeRXzVXsQDcVXsuE/dEabP1DMORJLkiG7HN0oXtoxx9VU1yFG/e1ft9lW
8w3jTrXUNzdBkKzvlPjSZdwpeZyEHR804qWZGjHRp6m59/rkuTaLX6ZpQZra+bk0w+XNvzG9Q+iP
50ZQlE7k86I3N/U/2IbE+Hd+87Iw5POfSXW/0mMvAivtwrgz6FQMTzWnauWrMAbRiF6bkydZiPGH
abCgwc4P3JOw33YQSz74zbZ3PjlcHRu+D2+KXKg8ZHDhd1eal4jex1eT6sSGeh7rFn90FDvOews/
zZeMdcFdBaZuNAKWnQ2rNJ/aKN8YE7e0GENtEgAeBtA427peQ8Po3Xha2AijWDM3pW2FhzzvpHuA
g8ZjW6XfpMzoTmJEyFXdcDYzVi2fm0eEQ3ZBlPWntLEVVHKo1BjMUEXfNFUvwiaaNjUgubTVbC2G
uTSC3S3acU/Mls9/U/ovoKEDKtSUBq3ALN3oztCco6hyqFMJvIM0Mb+yKYFrAEL+WHpg0D3/InqG
yq9NpjSwI/99ApUxoseu8Srs5piE0FBMLkr8o+pIJIk9ksz2IYfoVW5zkomCLLWht42FbzmQMHC/
xQiTHJM6zo5WH94HupFsw98mYS/M0s8XH7s9Fe1YeaNvq8X8O6ffuwnbn7fMXefX7nXubQE52Wul
c9JzFQctRAtUGuTUmCwCs/XfUmCeFBH94D/zSYMb63VUsnrlKnZ8yTKYBCH3U3eDWSgXk2e0ldk2
+ZLSfYfkQz2efB149qb0KSWyKqtfvTOKrmg0D4B6W2sucC0w22C71fE0Tw9Q3DeLxuVtQjf5yzwR
QA+LEhual3KSPfBry+0YOlIxolJCP1bZ+FmMRNPl+vSh6cq1Wg3Zg7DJAUQw5Wjz5cbkIppNqjZY
izl9MkF/om5HSWuWsy1JansxtIDV54366KuroF1+25VysANlcuFC7CFsqQO3rBv34UbYeDgKloUa
1Dt4Ri5ZPiDxgczSQ+uY/RnezHM4jSiTLx4GWPg3kKaNKzEUDTH8N4DyIdFJ3OLKcC4uGW+xSJhq
qq23MBu0yxJiaOqE+wEkmYs0Y5+rlxh0vJ6PwV09jYRd9U39yLPDQYxsedRBKapDsbWQ3FoI462p
ZPXiqkiFaQ1Mc8Lmd7J2pw/hokrKcG06UnEX5AbZWah5d7GlaHf83TaAZ0t5bk0SKHKr+9+HXFkm
kKFQzN3qh1QPsi9+QeGqDSsVZEeStI7GwjrpMJQcnErWtxZBkWtLPeQKChb51ciCr2S4yh9WuEVR
w9twnym3FtVz18ZRzWVWeNjMpnEWGc/mp6Z2DmLWlCIY7+OBjzhao+ZOBgu5j5G4WWlqaZ4om3+D
UsGngEJB0nsyzc1sM+Fo32VyQ705HsIu9UPewmX9axm1m//Ldv90VWGbXiHnLnXtgZQvp/RlPTXN
lHkVDcVGqxDA72k2CQ9PHZRNo8r8QydfYRPrxZBC0Afw7sZejOZ9qZJJ4QLZZpRLHRpg5ZPMcvJU
tDHFotZfUNk7l4oM21ClxS5T5eAu7Wqqfw3NvCcahPKU40KuhA7pAlkM46/eaB67iE+w1FdLoyPH
ySn/eONXfUe1KrqDk6jrstAplZmYVVXNoBG9qREu48TO2kxR62BMfoxqPly4o0Fz3fvtV4pVDgVl
la8e5EZb6svbXRG4ITI28leDz9gutS3odzIre+kpQNo69jisxbDq63aNUFO6FUN37MKVbGjhXgwd
dSK/QujiOHCrfPFgsqLcCOqtQpalM/rP4JpT6NcK2VafeyX9OSyneKsYOpHjQkXW/pwVw+Sa6+vB
k9/acXRgfjVlVIdiHaxvnUagoztOMKaCYgl/zCqRWvksRqJJ/GQislDfwk5Lk3Vv7VWTQD9hA41y
GFm79aaHdQpjio4kEIVmYkJHyuE2y1dNp0Rp8o5LQ13nagf37O9ppzC0fCV2vG1LZe1iSF1pXSMV
s2zjNjsYUYJOIHKxqxH8+VfZgIRBdf6Sxs5Yj4ofHJrSTh+1SPuKiGeyzT0PnE7jZWfR2G5fnzr7
Igb/R9h5bbeNhOn2ibAWcrglKSZRVJYl32A5IscCCuHpz0bRbdo9fWb6ohoVSVMkUPWH/U2iafrN
tdPSImPttEgsjX0z7AEavoVlQzJh0JqrwPS0c7cIhuANiO7LHNqSY1h/tNdNGdmrwQc+mXQ9dgOG
qVkQaOVhlihd4r5IP3oTRqXr+F+6IeJBl9Vw4iV5Gf3QSZgRVfAFTNAXo5bts21N2ZGtknED4nn4
krE9zq3gi42lDk9trRMLaxpP9uz/UPM4B/D4Ju3kcSTjEX9Eb/PcTZwLkkwfn23DNT6TUYp2JyEi
B3V0VEXBUSj2ah5Ty2lSFUlD2qfeNQiEl54Pabievbs6cDfqEOqni1xbGa2NsNPvRZbq95UIP9ok
Mg6qpgrVmWbhaiA37u7abpmmfepra26QqtRF8ObO1nznhsm0kjqigjOQuZvAHP2dqhaa84qq8xo1
VjQxFmyNbaQxn5oZn9RVNseFWKnLKPIzsbp26X7HoaU1iAxnyh8Df10i+7eyOzeA5jiPp3QpIqww
5aa1hnevcvud6kB9K0T6JKk+uXZJxmHdxoK/9UD0kLqMF+xOuohaLA+c06VYSD6X+mVQj8vNQOsL
INYSM62iogU8N4PjZ+yhMQqXWsNUjJ7rbO67RbtHEC7PUz219l1hmq+6DH/1gr5Lj9OAMhz7BH9F
Ll30dfayXZva9k8I+weR9hj5gDRwfAwPrvCqB2XIz81mXulRGd+qamTE8U2jgybzM+9VjDP6SNn8
2Q39ept3I8bHwGvfl/aqMafPpMyCZeUrjHtn3RAhdaz0MXm3/QyYcSBe+gkKZJHIH6rZL4Z4V1vj
yin2Lme0I+RuSM3Llf13ddLGYZEvpPtyeRkeE26FdDjw3N9z/rXOZbSBvEC5uq4ZBd6jRx7Eri29
4aRF1YDgPVJWzmDc92iZ24j50qZ6M30cTqqo2vJFGyNvl4nUDe9UG2gQYmjMul2pGQSZJJinl1Wb
cs72Bv6fGvFXtL7JSarzYZv9TubiD+jNK9XrJOlHJfR+P3eGSVbDMiOJOzxBtZuQpfd7oMoCA+nj
npzuC8fYLANtKdnQ1GxC2g4nxk5rM3dbwzODdm0a+iaKup91jSlfyxt0Asl7IbPiH7F3/q3IvvfD
rw4lAH9pWwgZ/+rwS4/k1+syarRSib8Ix/+9/n8tc227yMf/nlE6kFX47fJukuXdJIs8tBp9fa9O
bD5FdmmtDE00G2wM1QMKY+WDt1wRX0ACk3uvWlQxx6jItYPr/TE0yLuJ89D+MuX3CmMzFdzGwv5G
zVRL274uzxO2LNVkFzJG8cKxMSMncbqdUycKVgbP1bvaH24MVVXzijqvcGfq9laPSBsnzU/2p4SI
0Os7U69Ovq/HDX+Wu2tH0PXyVmB0vLwNW19EwLQNys3eY4HZqQ8wlJpO4z/mIrDviHs5qj59aaoG
D1CHNbE7Wqqqo6v74aY1gmBjpuzD15zgwpWgf1GD9i5j+KPeu8B7TmoV7gr9I2o2135i/7oDVJc7
z8/2ftI7586pcp6vBS5QQ+iE6EA2OKez7ZzVlR+11iHquufLODUlGvLvZVjO+4L/LAzfzPD4Sew7
YSUrd1lVjbsutcSFTl5dHS8vacDKSMjK2gyLt3GQfUQKXl3vVRWtc4SAHVKRVNUvQH20/TOCAf4t
+hLepfhXVXWoNhmkybae4hTyILF/VjrkK/Rt2kc05trHJMXnZdcmGV/D1PIxU5Bn8mebGsxTsNvk
A7QOVVXj1NwuZe9hY2C+zP3XekLE3a4W5GIbqJ7f2pX8VQS9dzuwaSAFHtISyVT/dCyS5Q1CCOA4
nVRU7RZ2OcwJMION0UQbtcIfl2pZNVr1hBBE+KEhjTTriEchvokkZl2gCd+lwYmUaYxsg4Naej0U
+uZSJwvVP11GTUEEwcKNv/7R46hJ1TIf6jnHb/IE2Ybn7FfsNtRuZ7IK2V9ROFmtIcOM1w+gj2kc
s7FOTgl5rtDnrWNa5NsIG+c+9UirmuvGOeKzdfeRPTxp1kCWNVTklTXLbssBavqcYUUg/3R6NyOY
CHxDum2by0t76bbzpX0ozD/a1fiZcJLLeDvvtTtUFUGyjOCThqY5t4u6bp5xPO7qKTnOi/bu4CEt
YCCgtxWL2K7FwWXPLyreqN4INOspdDMeUMvcppzcB11L9v0yFukD/+hH4RsI0/lRuNJaiRZqDyy4
FcRu64tl9MhjRDIBZ26T4moKc5WnQXaWSZ0/o7h030AT/yDMqty6kdAArAX1R0AmM/ajmmQ/NNpx
+KOaWNyRotnega5GQKhBBGjw20tT5MYAivDkt3dGq2FLKwjPVoPVGNWhqqqoPfLYwwhFnihemC/X
gepKW5DO1fDturxqVotc24Y4+dx7H/lYzdvWEpGxbWaXpEWN49oGIdJmzX1UsI1aupw0a05jb3EX
L4I032JAKlb/YxaxVOnRCqzNZRG13mWQnclPhma1+9RKk/O1cCuiqIdpfW0Bj5Sc4ViilTAnzgsm
yeig2q5D1JWo/XkdGoa2uXYYk880rKbRzpEFeYfLi10a1WXVEtkBvWlj5faf78LyMMX1df/Fb7Ph
GIWTPAa696tQbaqqOq7VP4akjZav/qj/XkabQ3sdIqu1Vr3Xyf/ftbzlhbWujvdoNh9Ae8y7ZPTi
VbsgtDrI/qAA/HpTa4F1W8YB6C2F2sqARt1l+HfWk5Ng7A3bSUflkjl6xR9lms1bNQT8QAJZCQGm
KKqd/Zh7HrvHVvsYBuNA5hw0bj0ecX4t7PKlvZmbH1YGqSNJY/Ncd/ZRxP120OQxFU71NS58wVPS
0l6T1G42o9CGB1d3kp0HW+PWR3pi3edTjbSdCfy+674UwktfrVrzHioSiUtwb68h/piXKjqqLlWA
fiCkWRfoBjKafcWjEPYKzd1vDVrBL5ll8vy0tLWqOYgZvXgjPzI/6zcTe+2NZ61cLcmeo7iXz9lY
pBu/CLtdXrjyWa+q9I474JvqVMUYhZ99dosnVQPH4e2ETe5mqmMWWrOYvywWePGvxWaR9zsMwXdT
3+Hwmyv2MAvER0LIJuZkqUI+ufE6c9fk0ICSRBt4CP+jxKOEcYxcAHZ2iC+9djSi/oLMiwdiGSuA
VsR4mcbsQUVaEWV433RF9qCCsJY+sdRUX5Sm90LP9dXUsevwnK7GXZjpK2L16yevsqsn9tIkS5Rz
uVNV1WFV5AmnqXdWTcKR7cnsvJfL+GVSpC1yqRGHnnySab4e7O5rGkT9rRqCJ8O/72Z3fZ1g6N1a
5yZ5Eoa9yjw2wVmdSAdUcB4egkK7T9tI47BE4OcZyTJ5LgaB/1/PSVoJQXnuLI+cBTSK2l0YGhYf
YijWjRPjIlseprmZwTZOkf1ZaqpQndUy4jrsf2+bJCp8oyC5N9NuKteHTsiZ2gc3cjOlhX87jnFz
j0ZJs0altfj2f48oWGP8e43eaNAksapo32R59ywm7T3kPZ6qpdaWfbyfh9FYa5otnq1q7J6z/N20
8+xJtThojKBk6Axb1ZdMgXe2RzhJkege89QkrLmxz5xNUeYupPw68MiOHS1977zA2orASg5Vprvn
npuBO/jhbctjriVdl8txDrQbvyYAEtV3HxzmjNjS3JmvE+ilS9WUrvnay9D7o3rtVYP/a26J7W8P
87aYze6kikCHfMBDtwLl+E+butJ7iBeYgkO8IOUS4DkVyOrqkCU3l8Z+iSZNe29fuNZ8nGvo2ArK
3qOAxDPJe5HGrO0n2ROqX5rJh95Ya6Cf8VcCJwkHS/xX00uRSKyJwckkYFcrOTuDZp4zCDIkN/Ez
ORVRfXPpdNPOO7iR/ikmpQFXT/hWCW4RgTv3O4mAzaYKZuuliW1xi/tDrlTVBA7+kIgMkZ5W69eW
9ckw6/5Z9bUAFjKtic+qZtRTvfbPc8Kt/AEGjn87ZVq2JgAAeZHJne5kM1tr5Jbir57lbdkpOZ9k
V0MVMSFkuZMWv9WLINgyQM3MFmGSdoTopGaytU6+zo2zLSfP+TQMQ72T2U0cgf6eiRhuvycNOodT
Z2hvrhy+tk6b3auabr6JvtNfCanrH3Gu3eV5hfJ3H+LJNPNorapmORQ7QoHdG+L03gvy4w9N65Yz
UfbavK+JujZzTEP6UjjxCHPq99VYQMrgMDBsVYcqjDp3L+M8gB+3QMPW1/m5wImC/FEvIECE8dYr
UdEa/Z6TcTtl56DXTe6YufEEqXlYZ7Xw+dDnaCW81gbHZY3r2o+qW7dvGv9yWYR1dWv4DiZor4bI
qH3rLejcGNwqpIZGwsAnnlKVNSCL03fDsxkumuGFnX7Lw3CN6bH/WaTywQZG9TFP/GBsq6kfuiCr
93JwsREahXm20kbfxAYOe5jdX9SkyT/UUIh+eM5QrGK9bF9LidB664Vy1UYogOMflBBF+c2JyW73
Xeb2L9gkFq0xYttVb1vFEU4e+5vq9KooeOaDUV2qQO78Df3u4E7VLFf4a8sfiDhblgZd/J9rqc5G
m/2/10oQPLEtI7izl8lqrdR8ifLC3iizm3T6HHWjpPtlr/ujLkfNXxc9xCGx7K07E/bHDA9mDyvC
ecmN1Ns2ssxuumWvLdMW9K3GHVguVX205jNWa/y+1DSjNp/H7FFNVIt5Tn1AwWPgmUc/AkEN2VpF
cKvW0q3xv18peq2jhEePFYWXIjI7h9DROEu2vRT9SvUEsvnVraqXMXohjANxHofr5LTmZBHBD1oZ
k8VttCXG7dZ00TYjjBVfYM79dWkKF+y5HhtTgiwTl5fRRUJwrWakxxlEnu4bH44eE2bc9eF2iKrp
szXDnvqnuW8g7apm3fvP5r9Gq0XKxab312jVHKfp96CCbTzqvtxzcnJ2GTT6F3uKvkm3nb4BCXnS
ABC92WbqkFzl6GRuthx/+nleqRFgFreDDMjmDOOagPb+k5Ua49rCA3/HbhLyqq511Z2q98SNDwsX
Khi+sbVGtquyf5ZRfUZXxv8YzBa1owartoc9ddfC2Tl6otdOUgbmzVwN4gWw+QBXTozfqtZabjz2
TwxDO6jDq74M5hdJYAt8Ep0Yr+VTc1rCPf6jHQ21u86u9ZfIhwU7OM6v8QlCUdfx1/ZlvFzGhx7j
1frqA/17/PV1I9b513j1fv4e/x/rq/ffLu/fm6qbEQfKixU4P2KrH771UKDnLEcfxl+RSZcA/HfK
PSYD8xv66d/H1PaOQG4lG07H2UMPSrehH06f4bWBYmu1T54J87hZ2hEvnj5D5Fnbv9tLEu0u7cv4
2bflHutJtyoQXLkVdta2q7zQ3NtmsDwEPKS5UT2qUB3XqrpqhcWUf3VXaX/s43HcX9snY3CwlMX6
M7LOcJmKzPyopXj18ar+hLdbaB68sX4e9iMaNesRDMs2r4MWtB8FelrtSVXVlSq0AXd5ZHcCEgqP
JI0UrXru7lSR1UF3lyyFqobO6KxBvHSba1tr99ixVT3S5nRr2dG8UvPUFNUx1VBlyelswft7+oec
LaTe2ui18p3kJAfPuLRPKYiTMXeR09RRJOFsYJ/lAP4ly4tj4/WoqOdEc+2CEuFu2O3aCUMveXMe
qciztfDvyvl5TDjeBBXHLW96Rh1kfvbRLiClVCK+uLSRdjMh7MqGI3FJ83PNB5LbpuduDEDgEpYB
+Thom3U0+mQU5OZZ9brJkmdFlNiNYcXzcw+IazkNs5ns1pZuBe9pPH0y4BL+zLMHD5JhtHJd4iPm
JU8QrP5Nn7NvMSvCDqTefzbJcBt2KM/FZxBQyxHTGpDyhcQ17nUvJjLAAOymN/VR1UZMI/fqqrkX
shkv1xrP2I1j5nxmI4FA5PCTNVREpJ43ZCbetWU9VrtWTmyZAeqtcU6Odw5pWyUsKEg/lvwaimo9
1pMN77bWbiK9SI6ZMcxPwklBzgKW24+6E9z4XSy2/ohirKFF41uXLcDHrowPZtqPb5OfGisOgCU6
DPTOTcYTBQE8u0hGVEoanhi/C0Qgf1U5H6VHLWjg0cMCOpMGJV+F16/Zi+A1SQ1uG1mEJs5SJc8e
6J0sN+lo8U+yvIWuWRFLjAn+xq2F+V5ri4a4yIJ7HG7trU10CdpQmiRfMo63LN6tmo7siNL3zUdV
sLm/t3QDlGEEu+zSDnbA1uoHQeT2Y5WTmJKYM9jtf6bYSTNgN4zfr00zkM69bmHQvi6DnxRhG56M
l6kCMOU6n/tyY4QIIbcE49xls2l9AsXfRHr3qXLM6OwD81ypZj0zUdCw3XcDqiX+fn+LBDtxUxkG
xY1mLuHKenloszbQNn3ackaqSns7S6O497OovBQFUicIQ4PAdglFOVdEVu50Cx02R/TTfRFJl+wb
w/sMonlb21H1oxq696o1xjfb04cbzUzFCYW34VR1VbMZzL57kU0RbnCRJ3thJPMb9gXCaKKW5IvB
mN5iv/+sEWtCmiA1PXLY3xTDs1129otO7BR/3vmtRJnnIZ6DJzWoWb4y5DwYKy+BtGyW/U7Tx2zb
2PD7yH0ZXy0ZnDSeu19cHw6mNRKckySoTpKSCZduHLovzUQKXeXl/uMIWex2MIgDmIjU/tJgfLMC
r/4EeT/fR16U7ETndB+Ly0gNQKUXBu5UymMrTfPZTJq3HrvrLsIWsG8X8GsXGMbLEnG0zVovOSL6
SxIkMKs1Yl/m11H72Zja9J2AUu5+5Is/xYGX7K06sfa+CPXHLoLtDXhs/k78EAAt7Vsb+TlxN8J8
iDxkq4X0kJwl1KGsRHobLARpVYTTrJ+I/Sm20xJacW27XPlApv2OL9Slx1kGxgYfsWfZNHq/1+Gz
cRFCRV6tqcvxGM0epsV/X6q6KkzbHo86aST/c5DeaTpu52gYj07asAoBjDExQqASdILMrMSQ56hN
nMe6HeVDGnxJbQtZ9byIy1M0hU+qzws65zGupb5vS2JSB1IK0nXmxPaNrFwDH9ZSj6DMrrk1V2Df
GB7YMB5rf1c0UP6m2jT2c4tLmmR2j32wgcdHzMR/I2Ap+wchEsL+9eGsagBv+4fa9bEwl5l5o9pU
sfAU0CowzgiZsJRq60LzvTC07ngZ4bybRXTEQjHDEpXkblXEWqAds8Q/Nqb3iPc+vc/1AJGZ2H8s
rMZ7LAunO6KpnaxUNfJG8x41RUx40p+/CGM4jiaRLlqQzftOs+0tmw79gwBE8KfaQYzaI5Yn+Th6
TXb0HTNYRWH0066zZcu3aFg7z27D3qTDb7YaISi/mlmab0TYCF4/RwiAKME7T7Bh8TxS1vWi9W/7
WBd4bCt5Hy5yBSBip+e+J0pwsrXiPYqQbfY8QHWuC12APO/HOhTZV1T8opUsbIQ9BpBqmS9MxCBS
QjM8WbyAi0ULq0+9xx7D3800En5I2rix7RpBNgaBB3u3NK1byab3EEk+Rl9f7hG62+3tecjuSP/m
VuSO2T1SizwWOQU8TouYSRPV8zPyZjrmEQTZRs93YK+Mxjv6CRkZh/yoPUC2Xew13219OtTlAuEP
HTKG+xmJgyKeVq40vNfZRR436VsO1VFLhrSZbQIRte9EIKEMYVXAhy2vfa/zFWeh6H3S3eoESiRf
q1G5R863lfvIjiyTQL5s/LwEi2oKeXZE2PKbdlukUBvtzY8DkiIDrBOVKZ+dSFvr0yl2zjKvEzRr
xvJoIqH0zarL747upB+6Qfhikvroyhouftc8nwmUdUFdFFF7VnI9JtB+z/Wb2lrpg5D3/pJGpjJp
VcYtsZgSHL588pd0XNU0ZBF0llyax8DP6+eZ3MUjItNy1bSZ3I/ExG2RR9Lvsy5J4FcYZ1UjUpbA
lKWAXNjtMvjEPCEjO71prMFcaXXhPoFjMVfT6IafZd/cowLhRysete4CtOVV75IyI3OkKZNtaVU8
KQcr0wiOytF0NVOPxIzOu8NMZc2biIQr9on96VJtZGhuOwcgk49bmj9Dmm79zND1o54JdLbAjK5y
M2zuVFEszpuWT368NGblHnqNfVKdemFDH8FGdtM4iHnkPlEhnR2l59wqtq4G+n4iDoyfcWU/pDKw
HuJKNmcSDKG6/tMklqsOwmQ4Tt7ttX3MNHvtCllvjSSL4EQj2Lm/LMcdkdidybkspRZGcrQ/iXb4
aYgZtv4YVz+Ksxj87oeWOf3K9pvp2W/ngH+pPRw52Qaboau+sgNwUdHAhSz1MsYTRoqdql47LlWc
V1kgyrt/tY92r29SuNobNexaVBUmDLt8UC22X9T+ZpyMfm3aQXkzhkfdjOSTKmKfjzY0pX5QVUjl
BsRfSDyjkE8a38InMJflLvJ91OWXWaoNmibZ60YaHNW4oSPxJZvD7WXCMqwy43Ir5nDaqFlDa8un
ttXfkCStTqpp9NGalSI9q0nE7lWojcT7Gg/F2RgwxE0GypVWO2CMBcvP3dP80KIi2tquFR0xKxtP
xgzeVY0YPfEV65b+LHS/PbSOGLZhh1awXqUHUdWOhciLGZ6bjnz/PnBOUElAuKIlsHHsBVKFNOEG
DGx7wG7pv7s8XJLas9/ixEhPAzFo6zp0/XcrFtwK9TbllF05b06I/Enhx+uuImLeMPzsIArLOBGf
luzSNB3uq66rb6CN6k9Y6921LUT61jSJAV+mgEvvTp81BCG+CZke6syyeLb50y4J55C8Eoo+5uYc
lJPJ6QZrvBsC1s+nj9DJ/XU3B/Ntk0nvNcndm7ieaYe/sjNmuKlOaY0fpYlVWoJ1DbFEoEJu4QJZ
pk8VYWFxPdb3fT23j2E8fFHTa990N4UDlt3Ee50lxR3GZusQBISa9/Uoz5bnlTcxarsvTmM4pLCW
yRfhoh6tjjztcEjk4P4EcvDquFn1kVRVs9aFYT6V4xRt1YoDR4/Lih7c1rNWDIhPjW710oyjQ2i/
kXxxYnlnZiaHKFYsiar4buDxmr4t2jOWGfsfbmLx9xhc62QVsf0cD4RhDLn3MViEsmjQBw42FOln
Pco5RQIomGu9RNCrvETRRaXd33Ln6Ncqio6o1n49lV9Dv0kQoAr9dWu05j4KqA4yB5Y0DKgmY68h
hrqzd4mGRLjqHTNOaDEh2WvVazUktXukFqLt59xqgelvYBZHX/P4hoe/8bXpjQ7RrkI/OYnI7yfN
LpdUtfFliTCrK/PQCnd65axfHyMzjW9UYNnf7cnSrgLR/m6v2S/8V7sar411i0eycPZ6nkbbIjBi
JOit9DWWlrbrM/gHXphmr4Op1UfXRPxS9VZGrnHumHgiLb1BYKKmPuZ3s7E4cTrxVYV72JrMj8MA
puAa/aHa8Hfijv8d/aGNdn5UbSpARHUIB7+AIDjUswAdByi03fmzhRtZS82PxufOLkwXyZP6o0Px
+q1dAPoYASGcLUPzH0627SuiGpWlwJ56+6yuzOUKoP/9qM35UTVd26vS7XbD71mqA4f4r6lh5/wx
y4zn7+0s7L1pGOl9X2TepiLdZ+PUUNZVmyoiUhv2Zh2gakUSz71oZc8Gl9w/8rzstZwzyb/w9xTU
wXZB0/u3l3FqrTAkabJbElf+aNT00N14M/EOvSMSbSPtqt23gG5XeSBiBDeXV8h4BbW2Wucye3kF
u5bepggN7E5WHzy6s0GmnTG23wPrR12l41enLq01H0Nxj2vZOcYIhG1N5HbvYyNz0EgT3o1WBJws
DVm+ubokO6cx+/24VEunBb2c+e1R9QJzkIQyxcNp0pPyzemLz0E6uGdyuss3O+Uoz6/q2MV8bfSc
VxWzXn8QwwfeKLbTc6oFxTOZQ/eq3fGriggNkoZnFJU+vKHeTIFbviH7bt/WQ/JreliAGEugqJ8t
N//P6RFBLR/uXF2mA2G3byMvMNdeYRGNYSXhOguw9mTWxFnA79NPon8PgBq9dq3QHqIcR3rhp596
K/aPmHg6NG3q7NPIqXWre4JoKf4mq0Bzxc6cQhTmrDY+jx3q7CN86L2YkEjSokluurh23ubE/Vnn
qFM0+SOpyWyxlyQM8jVWqVudfcseT0ppV+nxLk1835HjcP6R6P3d1DZoFg5FGhLC2vaHNm+eUujU
+o6cgO6PKtox/QGpqKem16tznLVkGIZBsbFsGwLiUhRF/zkHl3KYZINw4NSlxb0BcXydel6/VVU1
Tl86isnEidha5WWBdmw3gZUThSet6WUMsSKklnhHgbDBQz45G6KRFoMCwG2Y3PndyEPtzenyVeZk
3bttufoxHH1trWZFkdmvCweZaNWrv0/g/d4xtCSnIkdJjRzvjt17WmwmEdZHkejuBrNmvJU5T3AY
A9Ilj5ETmGdfLitA3YKA3BPxQ1hJJN7/LBbFwVowORv23v6qG1qe7zDK1lgf01e/y4jMQiv1RyGI
1Avd7ylhCJiNvfnZKpGhHUc7urUd8tlARSQ3mkfOvdNW6BXNmJvxpsNHdL4O3IVxDUagLZFN2I1h
7R3I3XbPIgmaTTDl5ntrOvfqhewk3mfkQiINx4O01mdCDaowvVdXrmi+a1rs4Qj8q71puwABe9TF
C0yf+1HjwCl1R56kK4aTuurL9NeVNzjarZ4QKs6Aa/O/hqKOPlx6e7lwVdwaw2SG2yzr42IfIGV1
cZsN/IHuGjN9V531Ei5SJasp9/MX5fzyNPsLW6XyTnWhH1BuTPQtdqqTLUh+WatJAu1YjLiT48yM
HhCxczYINRHalJDNrtrC5Qq7+42mm7iLUSm8tDehKfYS7+1KjbhOyBPQUoE3NkRp/rNIUvBW/ATI
z/Iyql3NyqRvb4IMOXLV8cfqvKB9n6R6/chRon8VpX+XTJJIkKXmG8WrpifBWdU8UX0Pi4XJMRXy
1UPRHa3Jej45S7UmnnnV2P5A6AQzdaA1azMK5LEXs3zNZDytC3TyDmouFm+kJVN73qu5o84Nexpi
e3d5DwaEkVCimqDm+ji5tr2l51vVO2ShQ+jjoq/XIMHZFi4SinKo30I33c+66X12bc3d5AQ/kDwU
1y/kDz5c2qFybDLO8yd9LLsn3za/qHa1TjIJ6JxBNz+4JbnXspv9z2NvG9xtu/Y+TrLg7JqOixnC
gCHYFeNGjMhKNn48PJCFOTxoS3p+y2Ny1gNCzn63O6YTb3BcOuzQGKE6IsdArKKEwLI0RbWuBYBd
p/sSsZJb1VbYWbrijulsmkOXEvxtsIu/aQJzOmQ4Nl+Gan7s2gGdoA5b4OQJ+eJ6JCOiEHAaltql
KYZm0sKcVbWUfDW0zPPhVlWnMC1vojyetmFGDKLf9+62VJk7ehz2q3q5RDx+a7cyXrYwtPVLdo9B
XG+96dKYIJwlDteYs10RzMey9rSPjluqU7Aj52i9BzLKt4uIyI+uCPaIqFWvPCTELYTYRWGXdhhB
3yZUb3Tj2RnKKt5MD3HTGLcJ2+xbizwZv8dCbnLTXjnD2D6VWhns4ykdd2OaTy+FOX7D9O9+S13u
I/ASPlW1nW99Ii+OGNOTBxC44GTczP3ml0+uPvZfOxOJXy9083NgEBQgBFGvmlfYt7ARxCpk38Nt
jqoqwmywbxfDDOH+S+Mfl4Fqtfqm2OIfhvm49HeOka2D5ajJ9n6NIEF4wn5t+5vB05NNomnepi86
74yCd8+ZJ+XXEtfNXlqWR3wNHZEjCBiVzkiSIjfrvWrEo+Vfup04JtkkcOVqhNS16Q14J7rlzk9o
5zq7RVgKCa+pK7gbjz8Qd2mRaUjnpyjgwAlk5axqagLeQ30zLkdVXav7go1tv25y0T6oISHPsMNc
Ge7Kggb85CxFZALfiMosOKiqJaP8HOt7Mp4fSLnHrN++OdAXohWJ8086b/kjjrIMuaSketbJXbnR
CyQGaqgsBy+c4wOnpeicBwl6SNhenuOo0Vb88LvPssl/rWjiA/lnRQE3axfMpX6DVKi5t40MpkXb
hu+AmH+0rtU+xGQSIPcYvKnmydIxrxRzsPOXUbVn7RwzMV44bc+IvpsOf2vaJXzczUgs9xFlKvFe
Fhv1/yQ/DaNrceQlnc6ranKx8/HPKuqW2gonlLsuphmhpcFuT6lGwul2Wi7lIgWkCmE0HtohjKkB
oHQr1XgdY0Hu3Tl1oa+TErOjUgY2zGlfdjiqUn6TK4cYzdfJy038QDN5wFEV3Qxt57917vINqj4h
LBacoyH5eakRtLkX7PY2sd1Xn6am6Li1huUhCrVk44eh3GoNcddmgFJXIXlShYPc8ZWt3kugJ/1i
uLVJgdlkdYb8JyDaRyfyshXSZvOXnkhSnmBF/mhmWY77NCJb8TeqUV0p4OKFynjp4aDNLjfcXsfJ
dCjWiVtY6xJtvqEvh4dpKfLGx44e1T/6AgaIqql2K0rIIm0m9qLwly/Dgrxt7mvnXY26NncTGxzH
rIr9taOpMWClHgGMajX1ekKXBvGuVpl9qYfoxubWcM7FiM5VPyX/j7Pz2pEbSdv0rQz6eImlZ/DH
zh6k91lVKqsTQmqp6b3n1e/DSE2XunqgBlYHgXBkqpJJMuL7XvOQgeVZ6jYo1LECwNAHeflZ05pn
TC/D75lBNlRveeq62jZrtYItoOkfdFFjKqVY340xMF7dcgyI4KTDo97HwyorSvOuQwJmo9dRfW51
GCV6b86Ezr5bvePlu2Bol6JwoeiRMCPD0gf1WQ7X8EFxhum/12wQtyXhYKR48hibuPx+am18dDRg
XJlSEHuPdczfMJrkaofNoQWP9wozT06PiLPs464OllXd5zueUsgu1pG5CuYHriyaJiqCWzu2qqxa
GDVM8t/+9b//7//5ffgf/3t+RyjFz7N/ZW16l4dZU//7N1v89q/i1r3/9u/fTEdjtUl+2DVUV3cs
zVQZ//3LQwjo8N+/af9LsDLuPRxtvyYaq5sh4/kkC0sgragr9d7Pq+GsWIbZr7RcG85aHl1qN2v2
73Nlv1roT/xQid0Lj+tilSrEs8F5xBMl2ZFATlay2WqWfqww3+ErZxRkgnc1vOgkW33tOY/Q3sEb
3UYNVpZIXl7lQK4PUKvKHF0zgVCX2SXrtjGKV1+EYi+mpFnJJlqD2bISaXQazKJ4bVcgqtPX2CAZ
lExaspST1LjrVi6h0L2ZhU+ZyC5TM1R3mukVO9fPu4Vm5NDHZWdWCuhqgXeSLUKq1V2lKeM6q914
Jcq0usud7suvr4v83j9eF4HMpxCmpgvH0f96XcYCNRRCs83XBuUcMHX5fTFW3X2v5E/SFN7IwBRl
k2VvpMV81KnPcha7iYTNNDsCX8u+FzNnRhZWp7V4+sTfgeZV91xy+qO4Pfw5y5ojJX92qb5tosqr
tsvCj4bnBN2KySNdIFtggyGjhM9Bk7QP2SQg8zLHV7z6ElkmUZG7X38ZtvO3H6mjCV13DaHpmjDU
+Uf8049UB/Q4dWwVv05V3Ww0s003JmvDPWHM5Cnq86swI/VLJlISLK0VEs8OomvgJspCDhTCfEJb
1/sE3Tg6dKk7ruOhxGavaj5hPopl5ZQED10TJftbM5hTBzJ/oBKQ3bZKhPFMkLRwMP8ckTmGET33
uMeq7D3jIGu6Yjjn92PlUe8n/Wkyx8vPlTPe+70BOCvSgfzegXIci2z0jw5M8/zWDgxsLPm2tnLU
nqe8z0MgL7gd4coj3oeTKM3sJabz/j88RXR9fkz89efqGo5mWLozb56FYf/1CtWqVqNnDrm7U8Jy
06eqi3sQ+j/ChVBJmIF9KdZol8irulPRuJD0u7x5dWo9PBpJl92HVpTdawnun0nvmnvZdys6mB9+
UGBIOs+TfYjbpsQuunYrm+1oZ/d9oQuCqEmzGeWHe15BUjcvuzWUEA8ZDGjKsWlkzWKoFHSZjZhq
CaKeEKmol7GjFSc3KeDB/FRtEBzeRZN356k1aPco4xvvE2vHvWmfpqGMt0NvhNc8SvQ1sNH+PuKO
WGHEGD/6HSEqdunes1L0UMyGSXlLguCrogI+V3RxQm96eoSL9VCZWrObAEYR5mzjO51Y552swZX5
xglQZvyzK28QOYya9Nl0p0HcDihKH2ZmCi70/fimg1boEYYLFe7GfBZ8m+y8jL8QVoGY7CCy5Kul
szStHp9f3YL2O9diZ0KqXVbrKXRvnbIJ0Nw8NH9YMblffwlWO57DgcnabQIgzLLw450pRmVPcjNG
wVqpjaUmAiwAINGfkMD3TonSdEfizRDgacl+269YQ/9UBdS8Ro19OrzPyV0WbSvZtnX7a2T69dbL
m32oFsFToLbFyiL2fsonU1xc8sNLYw52t+lsKJlYr7xi8g3ZQ3OPITf5Ua8lX1nZ4w2mL5H5g+dj
0Segcs5A/rFzibPWwI3kIODb6NpX8P0tbyqWZpWOi1GNsL+aJxuNS5o1Cz+D8W5Ok9urF9CSP4os
w4CGva6zZZ866Yu6S9VLpAHLQ7Z9I+fZ2nd1bIKr08TiPGZYsw+eHXx2e1gf8Wix3ehq684Z0HFz
cyP8XHU5xCNPJOBjTOUTaaaL2XneEzGZbuFGB3JE40XxKtVfd3hHktYERuaWxdVQ4A0gSYt1djqV
R9mXgeVE61IrrkQqnvoC7YiKHai/ZotHYAds525EpNhfFxaLNiUDFyGPk4fImhtEEGkS/pr3c00C
QfiEm2WdBAlfbAS2bG1OXrByWC6vtUbnzY1q/AWWQ360vMq+1o5uX8cINN2v3xym8fG5ZBi6qpmu
phqmBoPb/Otzaai8tPF7x/oyeN7amH0UtLkg8tay7admIW7ngU37T2cphmBVkR7/qU/ObkGHHeNc
MVEbmY+WbVkLBmTl1Skl+TQZSAs27Ybod8IW0o4vVcBjTxbdkEX4Zcg6sgqqihAPs2Tbr1xYRX53
lMfI/tsUIERP6Fn5KOrUmrrIrQw+m4HR9a+/J7mc+Mvz27AdwxWWLVxNN4VcJv70hrXKCHdjxS6+
KGaULR2iQtu8LPAWBcj01lko2KFr95wL0R6JJ6NfMPeLCKVEtbCmazIp3p1vmd/6wh7xqWX/wnKi
Plj6oL5EZbGQ/YFnhDuiocVGNrUMi1AQHI9E7YyTGQzV7bSlVrAgb9T0MllBukl0rcd4IQk3uvAF
z97YeemRN4pnUOyH/tRfmkWbf/bHWKx7jIH2CbqLL6Ga3wDGEVqlt37czNuXhHiyBPp+mJ/RLwHD
bqhE6Dgcw0rkn+a85KrIQnMjm8rY5FdYqbuYeFeB8LIOwzvo8n3U5sUnDLLJsDT193FUtPWvr5b4
23qId61DIszielk6aYy//qqrsjYEWczgSxe0OEFr+ctk1959lJbOpc+rftFYbf82tAH4Ad+1YSsL
7QmNnA2W2P2b1Q3JVrR6uLXMtFnXAUgXA3zJUZsLQWbtKJuyJvsCSydX4ziHSI+zO9Y7SLqo3DYl
Xsh3iAViFzvwcOlLtTh52tifCswynprRugZVNF0RJcqfXN36Tr6jOctWMAcpmyKoj7KZtmG/rFyn
31fzkaXPVs2fDGcrR0Nw42sjreqN7+rpIZghZ2Ag21M384nsWTu+XTZ1X59A7QG1lD1y7H1W2evI
iAt2C1mN0lQb9d946Ntzfi/VbfJjxDYfeI8VuziqCaYkKiGMWGWqEXfz1Lrxd44HObN2R+fsIOU2
LSwzd855ZV6q3Br35TwgR2W/1tjOP1x4eWF/vk11YpSWpjqGarJZ0z4uhHukqLve9Y3Po+5Xq9wu
QNRaSn8rYn7wqJG4z3kV2Ru2FNHZLoV9n04I7zoILMoWefDkanUmcFC2wLOpVLfOPTNcZDW4mrFH
ykwWaEVlF+Hw7PcbU2Exiue4QHWKUMtw6VgS73/9o/7bo1q3DJWfs6HChDUMQ/uwhIxNqxSGFmmf
Hc17qSE1nxueMj8VQ486H3xHjYXc5CxSxKXPoEb6lZl57l2Z6vkmZnuPkRIapFaWe4dShPZBBUKz
65JpOnvdUG0KrJnvoJ/1i94Ym2MRasTizaLeAboGJZRMa+Gl3t4Ev3eQtUKNulst+7P230bf+97n
kViL/+GV9rebX7dcWxeaKQzLnTfvH15pLOAm9uxj9TlK0+9ZdiU8752HKLIv4YzlkfgcS0/jFYpH
1uq9T9biVugnDYOt2wElGjULWY2mGURslONGnkBOlgMo2czRD+84krQef0C9OxQGymAM0FoR/fkG
/5ZVdahnqaYxWffEQMEdQBjVAfTADdPrqyN1TOY+J2y1820KqK9b05in+GiuLNCaHZGBrbO7qk4f
dWGZB2k2hBNxduerVrOzENGFgEVTFnJunsa3uSl4f7GwyqDd+cqw6SO9hu4rWm3RDuUZpLz4HKgJ
9vQCMB4REodNrPVqNr772e6dZglzAXURrRd3VYIYqz4PIDZEODgPsivIGv9aTB6im/NANrLGa7wR
M3AryM/toM7hIQaiqXgxAUT++jZx5H3wl2eAzZrGBdjqOAIQovExMoBkZaKhZfvZHkCOl3VI8At3
gXWk9M5zaXr9yqprexfMTaUHw60aTXaWo7y6ce8lKjwWlvWYscSU3aMNdoqX21fUQJ3nVgP/IXJT
XcpBV8eGxeNWoZhHRX4f9P0j7kTlxSot52z5ob5sUVb+CswdRpUxvk51AeoP15R9FvrFY6VUL3JC
p2T1wm7H5h65x/gY+FOyTrxB+dKECzkh1zN3VbjBePSKzMUn3uPVP58aP71H9gH2I6sYYzcYCm5k
kngpUpuwn99zfZE52qpaVN+PcwH950dflZnVvSyQSvm5T05+P1aJuvo2771Pj1BKYk3xl3N9PH/p
gApiO6mTPf/kOOolgBPylhjYC8XlkO3zWnFe+wjd+Np56xo4dEmnVqg1efabU2IHDmWRBXwHrgSD
EUTO6IdeCTWhzuy7LhvQvE6ghrpuue8KEn8IhSTcJoaPXTR0/wj6XDX2RxYeffDs5s0noYN90fP6
2YUgcJ7MRnwCzmasexdxtxA34k+jX3XY3OF7FCFdsWThAsJ8aK9y7jDh4JVUigdrlbm+RjKsyqdk
IUdvRd4sTTea7hM2jidr0Iyt/qdQitQ7+SB/8i6ygpH2tMWK+e69Sx7w4fgPzQ+na2H0rUpLtxfy
WCmz8n6+FMuxg1pgaZQ7zbrrc+POKrSGBAcfa8y1Ye6To2rh6rfar+flaIZvXJUcmzdj3G0Jd5dV
P/eejNY2bwPEprWTKxHyclTMs2WtGHzAKcyLyRFNBiSIibUYKGo1updF7jWIGXhhupzRNLe+xjKn
vZPNcOF5XjsXatPCb4n16/uhkdMqF31ql3006mvUjZ5M4Y73jjrVS63v6q1symLItHbRdyLdd00x
3cs+LQUerEB6ki3ZX4zuPhfFeH7vaq0I/fw2ussMq7mzsu+eRqq4TnA0ItQ6vmLr9Z18o3/nKpr5
MGjBpRmd4dUqbQM0DepNOKT8PKuPedJArbyMaQEuH8bgMhqNtFwm/sVD2uzBVZXhU+1HRBtIGW79
bho+6eVonGb+oXC7rCQ+iQcUOBeQgsztckVARuHlpMWfdN4R6PKP92yXi0/qkLZrW+v1tWyObhze
Z2O5lK3bjLHUlqavK1sYy4QYfWIJCHs51cbwTOMY6h2rvz7bYRPp7CzT7uu9HJBF0gP73LiWMWtZ
9dVCzpYjjaOeg6QoHzQX8eyysfpz7Ajt4rUAkgCRll8TBMhSZB1f8jTNthl6ijtLzYsnrL/u5YTP
oe47h8CplRA1OngdbmOeByEGYk/jcIUCm14gAyxuMzRWMkclNk/vM+Q0v8hwUbMbkMmmKlgsV4Io
QoA1+WAN83eWVEfNR0Q+SGkmduPts6w31qg1lChrEtBxBi/9aiCgU8b28A2jIoDFWGo+dJOPPE7a
2DsvUkeevcK5TUm451zb+d0mqSzZFXdZlo573scpihUvLUwvTPoGBADr/Efhzs33viI1uYwz0XID
ws1dBORyX7HqW0rlgLRy0N1TAWJGZe5cA5XXslQMmMbkwUlL/VT0fMtT0aP4jGrj50nMlCVNGS6p
SkjPxExEN9mkgvxeFo1WfoY3BPoocHO4NG37BjXXTrLy8wTIf+vVU7GVzUQ/FIMHPGwYy900mvVG
Howk5DKH5/bSKwryTl48rmV/UIe7JtKsp2JSu0PSm9ZKnkarnIuaEC70sh7pgBbdycSyTdiC3vBm
YmO8KB1pUDSN9xi5f5b9mg92G3y3NDYYXuPhGMzT9UZRdy6GfWs5q1Ctq1nbpHxBQJ8Nu1BQ7OyH
t9FqkAAoFzF+a8s+FtaTrbbOYmjq6bXx6xi3p3D8YkU+vPVK/2ZE2Y40iQ8IU/kjhxsZEdC5luzY
gwVp7k2fp9X32E/vlaEz7ic/zGBMW8NdBmx+CWHC28SxPmv7Kq23G/UmZ603BPXai5JFhX7i1bWU
zFsYGgzBiq90E2c+KvnRmx6oLjusslLOXq8p58FBByzWy6Pseu+XNbX3ev4oFpwfBszAUNYTH7at
BhuHrim+iiREtsdUvKcxMxIQza5y5+aFf88ORywMKBxkYumz/T67WHpwT4ryFKlGfzQGzbyqjW9d
8QuJZ1m2teySRQrQBpuWoT2QiiSC3bJkcFUteOpjALdAX2JQJG34hFKHc427kucVg7YXD59843te
huFToerVSowpnkfu0JyHuSj0CHmHrNqpXtacVeFQzDU5KKeVplEsLUh8a9n3YV6ZDNhe2o+QdrRT
pavTsXfTEgOdOnqcBtLgPuCL7yG+GY3pfe+sIFx4SE+Rb/WntQ9i7HYQBL5yEyXawgIqfXR0hGM1
GGkdgpVGt1PM5u7WRFXePI016jALZ23Ct3tqMgwMqoLbJLLS6qmEKLjGGCzYCt8unzIDOUue6g5u
MTT10sRIVOSIXs7N0HGcXYCW9FI2RduVBxaY0a2JoqJ7hJcI/mienE62etYL/1uiP3rxpH4BCv57
BETzbahLb+FXlvOYVHq9yoUd3MP+yzdRP6jnQSkHgvyjekhGLlJiF0is4OeztFW9vYNhG+9U/u1t
bWwukPKslV+NGpvs7pumBf0f3BpKlSR/RKzsFjHWCM9lOAbrqgAi/IfI9HQV2wl3gBrZ7qkv9R02
i9wAhWk/Z2VmHApvHO/mVtkUfFN+kD2BAk4WimZMiJiq6ZPjm0CifaU6yFFXy9BcRNceSDyjejf0
qNy500Y2yRpH256A3noas/QJPSpzkbZKfHLzOrjquvYHD8PuJQzSfFfAs1nbCFO++LmrEfYrVFRZ
GHW74KQHTf7QZDxBLB9hm7nbKc3qCJtZPlC7lwa923Ux1OpWjvJjQeU+qRLwWZyy71cVMKVnExm9
q9ObP30upMB0LY8x2mGjY89oq139gONYDjS5xLIrtsOLj9TiSlRp/YJc+gvMJH6fUb8k4+1+FZMH
UGs+yIJ7sh0CC6vw+aBAgNQysDV+mYLkdpAt+qWoCvHV71MEKpyofvDnT0r14OdPAgRXv2SV/2Ir
vvI9LbufPglW725S7AXPUguU6JyMlyl6WVRps/mHTd4c68hlsv6WlSeNppuqTeAMANLf4zxt5hWB
osKncKLAQPizjY96lenPqR69TX5UXxH+058DIwbBWlePQ8nSpx+9lZwEFxtbY6DWt0OCZjxEJqgi
2ZwBk1tU6AwuHKcQg9Kv0CYxdvKMSESCsihiknTz6BhG1xgLmjuNXfmB6E94yXMv2wUJPgus1hD+
sKbw5LtJvggitpR5OMAuTQecsRL7Uc7whxc037pPcjzAdoTPbi6yFWq8itJRTQ6jGzyL2rURTDHY
jav21qsMZQYSihPcUuhBc7NWsmgXx1EE3oimm5QD8pqus5NNs7FhhhaNfgzE+IkH8bMu7OzBibvs
IWbLARKTTEZXcC8s/YibN8zSoxwFMdKef30FNeNj5mHOhLquahGrsWEJWR/CWZHD06SsRc8Obxi3
BAgng+ztxIPRSxHHajDTjs6tpZpHu8r4UfG3QrTzSDTbo3XnZV91VUQPRZXHDyUm1nsRWw1pxAhi
uYuWqIow8bZWQ2U95kX3qna8mNvUaK5+LVBbKaZ9oujd69T1026ygHEGiMO9lgbKGxMhsItt4pAD
Pvx2OPSQZi9qbp1+PlvRwpB1hV2ee+xJnkfg2fLwupjyQ0EWHQMuppUznCIz0+qUgj59ET8+03Xr
+CjczFzKWb6FoJ/G0/Eoz4EmEknNcaWIaFgORALvdBTm7grMF3web5f3LtcCE2MMiLbJPll4WPFs
TNR1b4ci56ydzNJ+UTHRPfn4K+5yI0Xvba699/232q/nOZH743zun7UPZ4lD19oCnSbXqt7XneJt
oyAMl2zQpnmXNt1raZBsrLbLV+99vtZOq67VjLU8TA50pl4uzdTptu99jiUQTBv1cmP10zdw4Mhj
1prFneere8sgjDVZPUrVdSge0H/Pl3YWtG96Zz2CHwsA4ShrOiAwqaK8GGVXf/717/tvCX/DYI9A
Ws2GhU7YVo7/lDDKbDY5od4EbwjVhPHBdna1kT1C8Gq+26LdWmOtfVZ9YS0D3TGuJZr6+yqY7C1k
//yUo36/yAEOLkBY8SOfCwVZ/5UdgwSVTb1uLr/+LxsfsyaG41qOQXDTNoQpTOtD4MzWVD8MyEp9
nsZhFblTDUSEwkwKPJ8dp9mxTY4Xver96FMHB4tv/OwWemp2b05WH6H2ATfXoFiRRoA8lab9mw9e
f5FaqXru0Qz7pIzp1U7V/q2ouEA6ljK7NFhBmy78TD+PTUVoczDx184TXvK2KzRsExmRNVnIiSAV
enyrwvwfoBqG+PBg4g8Xjo2Isu2YZEXJM/41eQSLHiRGNtsP2DwwraTMT+Rn/NnIm6ozF6nu5yev
gHNOAHv/oV825Yz3ubIvsXK0WhMTr7/5JB/mvTffj81diDuwmiI0Yc3+wUDc/BhY7hvEAWIgtTli
0OD41kaYNaPzFJigywHm/J3sAq017HmSTmjTMihP0qvYONUiNHfI0Q0PalH2iGncWVHOKZWO36Zf
tai2zAfIkyheGSyAT/hHeRIYZuMlxjpODlp1G6+9ojdlouSYECNkyQmMIZ4LWWtqM18gs9yuPwxk
KVrtCznR5lZZ6hpCslVbOMjpxdMyMMLu0Uns8cIX8tCmHepec1EObzCm4k+3cZvQKIvk+iTHALHo
Wdac8gTPG7ts0HL1Aw3PBkM9JVr5oyb7ZBHPox8myz45Wjems7d81Gn6yS+OqtsSfBiTe0srCuLi
/ynk4CQQvN/k5lgcZft9WI2QNCZpMJCkdfHbVSZlY8xvXm0uVPArkdamFzG/h4HRxOepya797TUM
SH6DWWsLTmEend18kODMyCSCqpAn6cpUvbfajRyTs8J0qvaoro4sVOZ3+X/7VK0b96Fn/vjUKB3U
pRgsIBvpNKGgi0FjguTeWw3iB1Za4V4hboqrbPb6qLzpPVF8AwGGUzfo2TXNmi/4CxsXVOXNi6zZ
nskOEJcMuyxMtokTIBw5ELHPx0aiLtey+V7IIyp0Xd+7VJIPi1aLkUlpeuUMEAgxNj0Tm0C1lbPs
ey8C2w+WfhEmB6LH8RENLxwA55osasUb84WskrVKNmijXqM2SE6Rn6GAJYpsLbgMqyoqqnWKzAaq
EuhBE+QaIL61f/hljn5G32Wf6oa4dT/q6vrWrNv23sU2SDdML19aWUXopSw6/OiYHLh9e8mi6UTw
Jzn75PCQPbXEwmtM42UYdHvdWvW0lc0cc8CFOY3xtQxq/7lixaK5ifmSTGMHYfkvR9ndXQpJhuVm
ExEX0Ouv3M2HEXDfi2fn1Tbv2f7keVCgaBk+yAkovY0LJ/DsuyF0u6NV5EgID27xFTTofAJRKGKV
AZw6Iiyk37WjOS3kAFCxeyIlzVPn+QXqMgjKxhno9VDoBznBKtGkVgi6dAI/1WIZp57ZPfYum1YP
jTZ2ztVmJuF8GVYIJwKyiiGwsWQ2dl6om89mDTRrHo5EDJrbZr+S9pW9FoE1HGZwMbwvpOeUQDmW
UnFuUFeZg3iWJGb4RbwP6iKFl+s2xyH3fxA29KH7Rj6huMcDbbxUZUl6CgjmW21Oay1slCt6C+PD
6BJXKsCQ7uJMHx50VBbvW/Mkx2RPpTkF6KTAXsomsYt70zTtA56Kwb4ODWMTq1r+Omb1Rn4X9tB2
y6CZ6kualKTwRsu6fb0IMa+yLM/eNIObGlcedT8EQ/nJwvBJHplpMRJohQUnoQaopJi+u3aHMfgM
V+N2IXQPkb1eoNFp4NVxVZMyW9oVwghKh+RlZqJtWpfw5CC3lu6tMsoKTkK3yp9Do/r/M+fvH8F5
srqt5mXB+0covm79w2tZ//tbGWcqQwXkajqG7X58K1uW37ip3Q5PpjmJa5y0V+w7yjetxR+zQ6Nl
K5sZsh12pRMwq8gMLvuWEOTYr7zcV7qYr8cplhmCeJAElQhI/H9qium4rDLGaCtrt9HS/ofUJDIl
f922zisr0pK2g0EuECLj456HvUNdFmCoH82qR3gT1V21MrSdYyLGKWvvfe5/6ZPz3PyKa+hiVFKy
UmjGJPuQ4PShm0oij4nrHTq92I/ZFBlbbfCczdjy5rm1cafZoGeMJsqQvHVtk6yMunIOpYugqFV/
ihwlYVVmZ/swCFMezzSjsfuG+6J2B5XJgPQXfpOziACka0PgZCablffoAGl5KYBVbrpaVPYlGbIS
rbmweNFb1h910OD/ODfDIl/5hlc9+ulk3nP/seabATqjg/NS7uK4GbDTE7GXbAOUnK49Wd6T4w0b
2Rrj1r3KWtUKFZUx/PRiB/nphexU7PQNBS1v/z5ZHk+UaqPOh97mymOTlrex7OwGXMdD34Ala2je
1g/VkrVKX7wQAnZAAhTJQf4lkes+kLk0Cd6G3VPXZER4+Yts/AqWcMoHFLcyx3or0vBLEE3p7+EU
vZlVbrLsHzx+oAIEKOaQj/OEkPfEU2iVPOp6F8jcvFy6VeUaSh9jrqw2tvXSNPhPvC+sKq0tvOX7
UgqFUjwXYMdtp9ZMNyKcyj3rcfFImvjeMELjS2F5MYqJvnExjKC4+GXNS2geaIPpUnBjPblq5u+d
sOo2Zc8Dp45+l+OknoP1lGBJbzbq7M3g9WuD5f8lSVhX9JpbfNHd6AWWV4esn24dSOQqK9nPt76M
sAd+nbVUt33r1FuncJXXAPEaOSHBP2qt90Z1QF89esxCAjTzCVXfrJZinMQZ9rBxrYuOlMw80Hok
fFGyUu51r/aOU5qWKzu13Luoh+GCLulzXeU18mWF/2SxNyh8bXzpHKc4jZWJftKYjS/QPMJNExoZ
iHxGwwJhVQXrp4screA8OWb2gsrScKmwTWBLwqw4nKbt6CuIIbXh9NJEbbxUsb85yoMc11+3SLc9
KnWv3DkZTrLyg+G97B036FbyIEwXk1XjCXuPpFl9riK0WaZxAthRz7umMDKe3pv4RP1oloVXHQkt
/dyUo2FFyEEe28zuSmHpE9JNyT26Jol/K/AOod9ZP6q8+rrZn7r0Dho0bmX9tzF5hOJZayO2VTAh
+zjzPOu1HOoKyQ4E5wCqErKPSdB0ur1P8lmazitUfKWc6FiMnvUpnsTDrT9xbaJuIIlFM3j3rKa/
y/6aJckyrREEgLSU3KVN0SyCGWqijNi1pIEwr/ZU9hdwsvhBRMjqdi3AGsR5107WOIdbFb8a5yDb
HsmYLbabaOTwkkUMxzxnIzKWdYlVz62vLO1zqE7K4Sdwzdzna/cjkHaPhwXLV1BuXRR+rXr/wYm8
8HvXl1ucivNgUaRfUwzCo0XRXtkZW8EijyMULfzpez16V7sS/Vfcd75NVa696ZM5oAqGwN1A2HuB
Sjwyu57jICmYsIOAwObyHlI99DQ7QZBrrspJslYbDV5RQqRL2adUUGYWSsA5UnkOMgjhFv3OP+Tw
+3Gix3osCKZ83XnpsHCROYdrGvtrxS7NC3tcFTarpu0zN2rP4LaQibOC+pMSsFYWU9V9Rinu6vmg
FRfKys+67sZuCmdSk2Q2SRaT76faMZhA/sz8p2bEmsI20nzRVYMDAI2CYB80kQLPOtePWIhAZtU5
/R0Kat3BD+pXbfZnk4U7M4lbPz1jEK8cZZecageIQnronK7e5zoBzoOaFeySqLJWuj76Vz1tJtyr
7BFnusQ8N5HarXU3zx7xxdLh3hr+V2MAAlOzhl50cbGKkfX5PR/iWYFPM5/cEPFDeabK136cKZ8N
Wg1b0be2UllnQlu5FQZnMTcSlqHntJ8ShN36MtzUjjL7IjDiJGYEDxF/ziVISKImUbOjkp6GuRZp
ZXryi6rZ5TgQ3mrBn30fRnO/7tcqVH7QAerBJTYK+2auBraqHhSLQjZlYRkis9e3SSgbWjpGG0wV
sa0tc60I7zqkNxNhJC9AfvSDMNt6pdtQndHLQBksIDoAXS29E4mBD+s8gB5aserdVhxKP3Cfq6Rd
JrY54JECRSLru3Ejm+C+9jjJWY94+0SkiyGAJahvt/i58lWz+s7D2vuMaXu4TPNZoEwxqk2WhNkJ
WV6wzMjubsvJ7+41dxqXQQB7XU1IPhhzhMmfY01NH5p7kVUv712yJsreXIWzm6GK4Y8Wp+KEI7lg
0w9vDqU5a6nPTdkni6lg5bKAc4hFpECcD8Wg+4oA2FIjH4aQboGUgmxPc3uofVBMss1b/D9tP61e
TDVD8ytTX1Xww2mlZn+wQUS0M7PYLwE0CGLTfgArbG8CUYRH20n9cyvmhJPSVE9tnqF+gbLv9/Zr
ksT5H5kOhrSqdPGk8NgDOJA0Z7+v9EPupPE2KdvygV0nEh9pmXztMNyUR2ldcfVHnlb/j7Ez240b
2bLor1zUO2+TwTGAvv1AMmelZsmyXwjZljnPM7++F+Xqbjt9YTdQEEqQnKJSZMSJc/ZeG+Fe4LG0
7n7f+RPmz/YkpoSGtIVKW1iapq5yO/3c86JHGQ2OWgVfzHLFHyx6eMrp9eGB+SbasP2cp8vmxezB
XCcErHtpfJ4F0Xhai61YMbX4phfTgSQkIv/qQKciK6/jpGkPvfR1u4p3eVVG91Fxn6XdTamHxlFV
TP1It4BAl7LKvHjoUcAYmDI4NRl+qc5Qv6ZMZeng5XDQwvjc9h80QzH8bobfRt+u22E/oZ2sN1hq
uohYC+1oreIbW8U9BVD6RWjAtQr9JXlDOavfLuUTYXQSpQ8EY8F8k+Qop7hStUDb5U3/pMiFoKKQ
ASZee3PPNDX3MFYqJzt5oOkB1VuM7Y05k8QVDNiRYijSJ0W1GblDSHULclq3OcpUfwzIp3KizAtM
rdxidVO3Y5Dp28X80huiOAy0WjY2/XHPBGS6pQM+eXZTUXub/SFY4myPFxetzIJuKDVLF0Qvhk4y
1JSYS25LZjypCcM5r91JjZeHEWh0opDeOEfs+dh7YYqI1N6gY1I2CO+q7aw7wk2jkdF92tW+CpCN
5AdYMsooXtMSZN9gFfWmCIPCVZQ69/NQVPcJakAkBeIMxFqcO7xgqRb3JDJEHoSb6YjgWJ5IMAR8
3mIkY2YYPaSYJr1sErQcyXVDhFg3Bzh8PjxMhvlJd1jg2ANrqFxromOQLP2XXK31K+Qzn8NI39kR
NZNVl0nhBsNcH+mGh12YX+W68Twlln4MO9X2UxN8L1VL6CWa7MiOtFpmLI+c6vIrzPz5Vc0iPUdA
X3scGU0SVA+RUT2aZpcfzZhRdWCcaF/fgMWyXlh7D5FDuDu5405UnEvdSj40SrbT7HEk1CpuvZJx
5J2BmG5oDDeLbNQPVUQAHAl6OGUTdxiG7txbxwUZxGaleW4J9T33mbOcoxKBimIzFcfCdlUFpMyq
ONe29mSYx6pOnss8GM/BTFM2hZnhaE2w72dx53AedVmSnQPYUqDQYnrQkqa/fv8gbMiJU10QwRc1
iK5qVT/pc4tUTrevKqaxNyNKFH+2IvD9NjG0iG29MVjcTj2HtWM+Y9N0nSg61XSxj0quTIdZDh9z
/ONnQ0xoo3X+jDoCV0/oBAtzokfciH7SHxoACcHiiN1EJevnwvZiRf+ijvVGxILtZZ6ms1rktx3e
RdLp0ddikgePMeudnxY9Qeh5tKFhIXdZaJc+EGXfmsJXS+jDH5Y17eeeAasaVgDd1EzE4FgUfjFd
0lmTZYof7WsOXusIAdA6oR/xSTVPiAjKoDMRHRK4BS5Vl+ZhQA53RsC2cPALmo73+0VWaj8d/t+v
hpRwgK1Saow+L53kE5JzMXB7f5XUxFA4+oY46fJtcKLVQjN3/mLI1LUSuCHO5HzTlfRL33XTVT/K
5VAazq5WbSpomlh7KpXpGCgR8qcutrdaVEM5X2Ab9kP0giJJvW6X6DptbQ2pwRCf815ku55cCHPz
fhgnOPGDUsaBK6rkMe7rB9ZUuQmrMSdfKzN3jap/iDNiBxMDhphhpTDM1nZ30suetwskTl9b6kYL
h0Oet8KLTHXw5lBrSI6yMbWsnzaWlW3a0T6FGJFIIcjdfCKbEGzkN9nF0c6Mu4+iWAD9VeV96Rjy
KELtOMbKA6Sq5DnlHnI1R37OS9B1+tyrJ1Qixr4IWc5KJUt2ZiCaUxJumlVl2/ffzNm44e7Ek9Vk
m3mEZtoEaX8l1K5D4SmJEFCrU1f33TnLCQe2wrL3oOembqo6MV0L7RaUv8I0ISY3s52Xb7//+2u/
7LHciev9iDrdELbtXOyxJdxOuzbD4mthq9Pt0MiKsKfAGD2mDA9tJCjSK3q8Yr07q7qM7kwn+YM/
Rvu5AfV+D5q2iVGcPhqhSJfaeNh8hS0bWXxFiCc+lDMKQ9KU7EHBotbZCm0IbPxQ1TZVwDtrDGb1
jSQZexdR45EclF5papoeU3QnfTzM+OjZ7X7/NolfHpN1WIqog2dFZwZ5OTjVFLud8MkuX7Uy+0IM
WneF3CEDx5aHyDpBq7xPc0XanFFG7DiyhIdo1qYNPWD0wmPpbGNTfIbk358n0mVhqczKKcOEn8yF
6o/jIK6WkRzN31+2dtHb460F1a3ipHSEJtfh4YWeQUs5fyEEsr/GDc+Hmpqvsh+FT1IfVI0grA+F
baEpWbpnM9rQ7T5AG9c/lc50YK/DBUtwH7t2NV4rQ+XSrpTH1p4zN3GA+UP/9zRuK2pHR3uMa03d
zFG5B6ik+l0bnjQHWENA5p/V5j6BI9ZhCpfWp9Xo7EaH5tjYZYBJcgI2STNaudjZh0CZiq09gi+O
GO6eavSWmzoIQJeE8XBlWzMDEOaueHzJ8OzLpHXrZP5cGAwDIyyEXqrM/WYOJ3tbmk7Ewa0c/DYZ
auyDs9yGvb6NSrO508cux5Sf2ZuJoKttYBgJW7ikvDPDkXbY0mEQ02u/McLOCyoqPZm84qSL2vqz
Yhjmuc4oyBSFvFvNIWmzxv/u2kk80zwKHvGWycNoxN96CiVsPu/F5jQfYNZW+6rtkN/SptixxWpH
oLMxlN0vqk4OLkQNvRkIoiq76GCtwymD8ylxkTGRjJFxaMdw2owwvzxpmcWDBGO+l0P/ZsIezKkC
hLbXcJDdVi2l3Q2KHQ5EKkLTYzBfSVGl+6geNXcejHihvVB4Zp15M1nht7qtkMNaA38cVRkVLq1+
5S4uXgqDiT/RDVp+IqCSYqrQ/HD8Bp07f2hLw9obQ7t4HT1b1dRuIcKvuUDY78qla/+wU104aL7f
ygY8CZt+tYRTd+Gg6tVA8lzawVeriSPKj6FwU1uR2xTJzlZT454p7TBcW5Y5XBuhRiBmEp7KDM88
a8t2MoaHYU3ow+r3mPNH+f2TJn7Wfr1fHQ10HD6aYHhvGxfmTk0VWZPXVfI2EaZICgYxvaNa3nGf
lMS8z+Ne2ASPVYxOvIp26zbTWlcfESe/k/erBZBVMpPDoWdbXbPaLRoFOn1xl9+VaiE36hKJ7bIe
T4p0jPnzZ/rGyE1i88roQ8eS84df55f1zma4YEoEB5ol7F8AM7oYlyWdxvRtjPsbZMPagyaRuzco
jL2AndKf+ya77aChoZMYPE3MONI0R/M6kwVb0Un1blut/DQ5PQra1NYRQSbDgz0+ytL5PIdz9Rgy
8/+TWEReVjO88bpgEqPrjjRYSH4+MVpa3OYtkQVvSgj4ZgGpOJb2U5cllArgS7fWJCY3UoLygGeH
8RCy2Adow7d2Jo+FZpmH98PUoOpnpZ3Q6xUHMZKWVfacdzTyKdwQdaXdje1Z16pDQuNwpznhCizB
WAMxTR6bcVFdPWh3RAN9mVGKfdRTB+FK15yTPGh29IbTx3xoaJuxmHb99OH3f7kLBdv7jegYHN4c
1RRoXeWFXmbJe8gJU5q8ObloNzK1QnbwANt369zpcZWerEmzNnil3maFoKh+Oipza57yqdngXgJA
PEZnfVKbKzOPKvjW2otNcP2t7igHEgsHpTOeMfuSBolZw0e9GLt1mw0eTRXYJ0lYXy9F8KlXe9bo
gEMVPtenAF/Pqelhkf/+d+X++eXvjf6HokU43KSWZl2sCc2Ym60TFsVbZpqqj5J2vMYNLAnaHkL7
EFNm3uRx6qOTKc5yCR+MLvoW1IvwUlWY28yQ4fn9Qylp7ULuAfZgoqzEbpX0fXrHyhscKqf9SATz
dKXQ7nW6fBMrzTWByhOgCtqjuBuvDa7t1gA4FHNv7aURkmmfKcbtxLjvOi0+xvaBfTojzZIcB6gG
hdRds3Kwu6r6U231m4AZvZ4a2olQcrT83aBC2iUlrEc3U2CPr2y2Rvpe+yBMIq8nNMRtw2IdfnDE
Wu7NvHBnw1IINclBpWDQuQH7UFx1K/UozGVNhD1AcLQ0XJjZK8/KnNU+I4ob9IvltZgeu26J9xw5
Q/r0FqbuvKhIGR4yDyG48Bb9iZIQiWc7vvVWf5J1Q5YPmw8wcJehYnqTUUa7C4LWTULiiZuvHH7L
bIgqrotranZ5cqwyPjHEKt0uNcy9FgXTcXbmb1PcC6YOhXYM1kTXQBRvUV+DuqCP6RIaMF1VpHQE
NbmUHWy/iZV9a1J1YZGj4aEC91lboYa5duCGwXaJnjlNQwNULMmeLaMh03JN4BUOPTc0Q3hjtFMb
ze3ZGL4xoO9uMoohF4zIAdbbuDOCJn1G6H8MGnrE5fzZyZTwihW83k4hVO8GaZ2bzLAj6I2rJ3P9
gEPaJaG1ugqD6jOMorcGH/heK81rwM7GvdH3096GpjrCpb0RMZLKycy/FH1zNiyo9J0T3o7kbN0C
S/VaLb8nOaL8Zods7dY1vX37Q6EtljszejgVqrieTE08zFq0m50qvR05Y8I8m7s9yxL97TEaiRCK
cNKi19tbMa1/8KTUFlUuNwmVyQnF+3wOe1pViyPb25D8sz9U9PYvpwrb0kzdZDO0pYbe8GIdHkim
5K4z+jeL+BgvjWaquBxfliN71lAqoBvHqbkh260gy71ykxDgiaWFfkQw486Kly/5FJu7LAU4n5iA
xz/R9bBdMFnykCZrh4qTE9v5FQmRmEFA4bHEhWe8GW5qFSPpL4HlCh2bdDjOjq+FM/j+fJyv1PZT
mhV7HdHnPYiAkgDBoj/DIDG3Sal9e6fm4BrZkV2iH8yJGRD4svRj3g6Zj3WMXaSPOIbws8Y8Nrd4
YsQO8wDe0DAuTyNQrXTN+yzapn/oE6F5y/CYM/mCuzYlG7UAoRQtxdvkoDSypqHbhQEDpXS9hYMm
vh6SYT7HlnnbLVXz/QzzHz9R49p3ityXEqwYYrDu4tP/eixz/vvP9d/87/f8/C/+6xx/YSJZfut+
+127t/L6NX9rL7/pp1fmp/99df5r9/rTJ5uii7v5rn9r5vu3ts+6/6Hfrd/5//3iP97eX+Vxrt7+
9dfr1zwu/LjtmvhL99ffX1p1+RrEfHow/8vXW3/C319ef4V//XVV9nEbvxav/+Zfvb223b/+Uhzn
nyTw4UwxEKHalmmxq8IKXL8kjX+qlKX8x32u8RXzr38UZdNF//pL1/+57kzqqqvgQeBw+9c/WpJL
+ZLgBdfqigY3NaOq05f5n3fgb/7f9z/dv+cBUk3+tBECldB0g5OpxjlaY3G5LI7juRn7EijCoTAH
HnjiH+B2zo/1km7T2Yk9S1irtjiVu7mZPHPKx63InMqrB1+NavqBqdgSqKO50kqvHM2cd0V9nrre
vIPF8wSdzpcArX0aPspGZkzDOlbMXVChXyqm6JBr4CyNblf3ZU8WQPMxMwC7to0YvLgi+6dvCEto
PiDWi8Bv2U07EDjcuVX5gidh2RYJZBhETIdkUKQ3mf3oKoG9cpmYeiwGy1ve+in0ex894w5xO+EW
DRdR5691ZvR7lvlH8CqdS1hW7JUquOvBQMUJpA/3KajSumERKJT+rbMJLOkRjGVRHG5sKLJZpczb
JLeZ+xbZa5XzAviejlM9E6VVyxJ5fz1xliWyGRW9dMabZm73qKsQs0tsaviV9gm2yhZgq9ZUMDsU
fGoMET2nFOiwyql28ziB4KZBzg2HyJWG1WxzbbC9IhaMMxRn2fdWgJfKZrVzjE9zaup/UPlov94g
6L+EYXKXcM/9IvJJZqcZyqGqDpUuH9VOG7z3D5mDINq0Wg73cy+9ZVUw9VyUAWVgie2/38wfnq6/
794f6ZU/F+nrvWoYkCvBwCNBt3/ZHISiqVOYpqSiK40OH7r4qGPgbfal0t+GAmK2LN5iDha//6na
Wgv+nzvn/cfautDw6DJg5JR20QqB8qktbWRlB+y4V2oNFYMbm5UcLlqz6TrR7GYliamKyDDmxI/D
FdfwLhg7WCRIJEAnPf/+ii6aSt+viBEXRyweWEdVWTl+BCQmqmjHvGizg0G73E0KBketpAadx243
lSUWop4DvGUQ02IlaEeLbNkqWXpExtN7k24JLxzl2zBV0rPoJe9kme3eXwp/4mai2+a1QfLw+4vW
14u6fBtNCloIlyjHbOdiaw95ArDgAF00ZLNs43bGIuvMGCM49jLx0Hx6rbGvj6QoaDRc65DnMA6o
kAyplhu8qbU1FztddopLo/nOQoYfxfVTFugb4qVmiI1+IFKJLzT53JUVsRWCXO8hqJEwKPNn2bfQ
1Nc3QsRfJ2UCcGGWo4uW4l44dUdipnz8w2/889H+/c8kbUxdjg1u9ddD5ZQiY8pTNT4g7j/oCtnD
TR3nu3B8ipxFXNGs2GCbodMi6CJpxqLCqNMCN1ssoo5GO0S/NZHoNuRbm6AEV23MbdzrPqarkepC
kpFo0d8JrvsAJrNVsQjICjxekQWvssL0b/bEu5kkXW0LsyejkEMEbI4MPcraG2PSERo0RYM/PS8/
d2XXX5uJKwxTQ7UlHy9bhzQoYM33enLoGgnFox95y5cb3L+fMQX3u/pbMZd+ITRlg1CtJa3LbDbN
BsvpspVtE/o4TukCAnjWzD+e8//dtXF9AogMqFXjsh3b1DLTu8ZKDvW8V5vUPi5Z+VI6DVtCaz3S
gdFdmiWb9+0A2BCRQ8DJihB+rZ6hhB2HjdKtj3kvPrUE1a/y5k0XWnfclq3fDwSWl52ZYDdovpmY
7plzPS5yPprFyXHM25qZwl4RI6jCpMlJestv6TEavoLguNKqHPFY/Ck2AusPTaZ/s4SZKpU1FbVl
Sdu6hAilYTLGoVUlhwU5sm9mya3RLtIjJq/27AUwQg0UqSCoptNPMuCThTLR1eroPsmNfF/EffKn
I/jFvmIQxqAazI5UShkGCca66v7gKDJiZdRQG8WHKJA8q+pyo0awMjhAHorMNg5Rh74whEQi4Nj5
nd1cx/aoELyn/elK1oXnh4Xp/Uo4+XA7OLZqmO/9wx+uJMk7ZDKkLRw6QlqA2rXMTQ55BjQ6TkYm
hqurY47C40JSUYhKbNWh77u84hg6ErGld/ZT5hASEPULeF6Bb90Sf7hG/edzkfn9GnEgSIudj9Vk
fTd/uMbeAhFvlRNLSWtey06jX6SgDJdkPGJn/ETHmURY/I1xHeyr6LM9MJE2R6FemzGuCGl8BXMW
u071lb5y8kAjx1Phxg2Jk98KJUOoA3HCK5HbwRLJh1MilKe+j2qvnEV7ziaqPadJ4PVXf3z3L7aF
9TdjwsCejtR07TtdzJHIhU1jwKzxQTVmhQFgBwJ7mE+x44QMAxCc6Ah+C0GYC7gGygokERv4RAy+
2xISvD0eQXTYaaL84ZkxL6qN9cJoGfOG05alFncubtAhRFKxBHZ8GBFZ2N2cuG1SJuz186OpjglC
2nREuLrcO4GurW8gkwQ+bnEHTKLPKUJBbDU2gSPtFCgHU+KhrXT7YIiZYNGs3S6F5lmMLG7UAYu+
PRCSMcSOhhrL2scZwlq6afhFlkR5LaEfmzqBkrSsv06pUQHYJFwvIANwpNM+lmZ+1zNk2xJZAA6w
TBWvFkhfZDk2V5HTfQ2GfDmlPeYNkWo3xcDfsUv3tVl1r86SnCdx5K3eMD0gNyXLgDCFcqekS+J3
pbUQgBLkx4ALufv9DnnBoXy/rU1uZsn0jnQG1br441OuBuNiK8reoPzAkBeze+eRuxCY6ma9ad3q
+XAXSGLonIAgpLp2su1Ct3xrafSsgJfsWuSIrkwnk0aZjnwgT25nR/WJbqsOHNHfSt2ot5YR0gWT
LZnpo7O29ZHMUWa6OIMwfhHg6AVpILfwDG8qJBEfKwTggd9yckI5l2VbchRfkjCy/KQRxP+hJiXF
CCjz0hqUHUJ1M2X2qJ3W9WE6janqVf34bWTaB6sWH29o2IZvqXJ1KZDFyrP8GrXzzZKNM+hyzgsg
bOluyHA1RNdurESdFwZNtNfrbq85JVJESxl89PCfiP0kUrqcb7hiiMZNSXMfyrWxTEenMuWfZicX
+yUPgaNy/6uc3KhVrcs/kCqLrgT1HB+UGEt5V7Q3aVCo+2pCLDdrYCRghZYjSLTa6daRUfFoZWQb
2Ss2zMT2mtninCqETNKkbPFWtN3m97fQxXRnvYVg4vF4Mp5y+HjZMYoVQIOB0sbfa+F6HB4IYg03
pcre7ji84zxmLt4YBluENGcN9Q/mp09zTJlsz3rrwgIhK9bGTLRwAPvD1dEvuNhbHJXhuODoYEqH
SerP6/bstGZrTAl3WSOI8otV6YX9+ClL7HQbiIoG7TTOJ+Sw8wkVvu6ZyT5fiHb8vulF9Z/Q3SC6
L44z6xuGnMxGG8dRiku7qMOzpsIpXosArBrZFqbepvf08ENfcw60fpUXvrTtIlSOYYyuIa/eZCaq
V738qCW4Ykpdb77gVaBUJa9pXJzoZJDnjZSHzIqRPgsJL9so1m+DfGHkGNXOli4Wz/XAUzFo2MGH
7Dnsg/I4RKC60im8bWxEv+jfqwN/ynMytV9LIuPONJixZ5ELFIiS5zyEMmzzTm6jMHS8RQ76jnne
5yaJoquJnGQyPJphIxOqYIiKR+B1tz0VxjGSXOfQEOZlMCydXcH4z2iqo6FPcl8X4YkwW32XgMvY
moZNQJoa3ktrcQ4l3DsPNRh+4ICk+go4HfGJy7SLhvYbf+7Wq5NB34rZ+ao3+O2IVOeXyhOPzi6y
i2gZ9qquegLB5qkkScO3SZ+DWPiRN5tJSTHeB3hXmVmTRhwSCAaAhIZ2xywDxmlnboIsHJ8DOyOM
qTUOsmj8eGeFwndE1ZzYUD8p9rjc6YRYGjYtCRMEkge9zjxma+cC9w8jpjL7aGvKdIqzHi1TDLSV
Y1NxXAbjY14YJrVe7Kfgr4GXWGcQ49Mpd/rMrdl997JfqQ99hgw7CqJdiYXgZRG71BC7JsJw2eXi
27yk4r7PGHETEEIfaFZ2Dj5eINjrHmI5O2vUDf+FRfCawGt5Jo2JWXQXXKNgAKNYDIuXwFTfWc6w
xXsh9nqQV34TkfVc2XLcTN2EV35RottKYJDQjWIfCEPbcboRuw5yEZtorxwWAxWrrqBTZPj/HOJg
R2NQEIc7KdvYAiBTq1PrAW/46HRL5uGRLI9zzNTeGp0vjCKrbWGP6RU9IEQ6dda4yAGbR47NoLP6
1OZfzoWrKYgxgoF7OSrAJ1jN+HW0gdKHCkJlx6TtasDt99sSvLatMVhoQz+2getOKcFm8/hkLHXt
UlStCWe9P9Ra57YcpjaDQE6X4cAwZEtbCL2D37T2ThjNGf9zdE4thFQiIXzSQiGnaR1AC9PiXFxB
3qBPf4fWrNvaxUSd2k8z2KN+tULGppsFJGJPeX279OuPsHAeZaV6pxL0FA0cGzuBSnstupsi2CYS
VkGt5SRSWbbtpoW244gjDmVW5X7QaBv0+nTeGsSejt2LTWPr084OMJXSc/kQaIW9aVusOUy44tss
60x3adm+dOe5HOr4rtHIMO5ThBs4BIaz1IDq6AEPZCSehBJOz6JFlGe0+eIKCiZfiSLhTkMotiWZ
h2kQgpBHzmRVjrXN9JpzLfi3YrbO1EAVE9K9VMxlZ03GDSGJdPTzLwMgJBevpelPKfM6YgaBIbby
Rstw80SlBmIPQ65ncUrepvoSeQNZSL5EWcmqvKv1KLwW8xcr1xhZ4n1Mh0VxjaTMvcaoY1dJCvNK
Lcqcw6AW7mL69UYu9lGZJLiIdWOjKmzlUo32HaLyrLDUq4E8lcAaO0SskXqnTMjH1l+8bBgfaYPT
bIykn56dqsODnixPqQaNyS6UfZQXzY0juLg0jIMP2DGflUVFN6JI7bw4de9F6nCA8GzuUPbrz8iC
kcKW0XAadE657IZxlGagyGGqtSifCG0KPTtOjQ+FCC1fR2J3gjAM81lp1Y81pgU3Sa1bGEPGjqM7
75NDf0Iz2n2cWu2GocfoaZPzpRz1wS9CcMEK/G6Pps89JgT5YKF0cZs5ESfNTD5VWRfuqNQ6Ssnr
2Y43FBoc/evlxWhYetBj+FmGdaEJ3vKBrgGnxq+irFtS5/T+oLfKcBMvDW9hLu+GtMVIa09YVzqT
E04R7ns5aX4xGzWP5d60o8ecvLIbFSexb2CN4jyuV7t0PNs4XHINE9rYfLblZNLtZRKf9axDgzIw
bdXUF41CJje79jhG+CXyIjtlsdgtWX3H3AhUCxgaX5fmxFrfIglMQJ5nI8lBMdEUzfhalMZzN6rF
OU0qgbSUrKDKqI8xiXIVnfHr91fFxJt4auwEG2QSzYZwjWhraJ+MqWGtGs3Ci0jXFHMDBK9Qq/PS
ioOu5+jEdXLS8T0cKyGP77NnFaOf62hjsa2i05IkzV09O0BnWv24rCLwrh8eSOlLtlkIEy+XjbUF
ZTr5S2ndMwbSbiLa4TaKYo8pBaG6C5YXog3VgyZLbFPhQNItZikF+Cg5jTLARJGd5rjCIUHTNSgN
6fVFPZ/HsnnKsKIGqT68ZP1rl9O84cSiI+9Kr6eo6N2k4Q8cE7bF3B2JfZM1W9aLkWF3ElNVJjdl
Y14VlkX0dZQjRY9HAX/W4GVSdOc5m2Cdl/pD9O191q2Q6CJVlNiJUm7GAvcEyOcCjdveqCFvccce
ski8LBIGWmQzwkyjo2p3xBTllIC6ZI+uwKZyjOy7vQRLXzmPMuL0IOfumCtk0xv4GX0VYhOZnE6/
HkFtRK2DAAHSNyfVwqgcN8omiISGgLTSsQ4oRB+kxJDJxXlKJ/nV7tFeSyM6LjlNrj6peg+rlRum
wXxaxrbZKQNzvRTR65CYFueY3iutcLrJjELuJGjMnDFzpyYkqiv3mdFEmzZnhjKnUe1nKWIge0iP
TWsKhKhLAsxrORiZLHc2MxyXaUpECFuZIj4Zq4NMmmcnHj+NyocpR57sEpSqwC6sndXqtg48WMcP
PAWwn4ld3ptN8FQxzNd8pQDJ1up8rwgN7UrkG8eJH+KeNiOPXMumG7vlHObrWGfZ6SO8xLR7VePy
OLETT8BRFPrfLic/2k7NqnSttzN+H7rQDEha6zkcMXvVbWDSMwswt8tjytjTtTpF8YjxTYm2x1LQ
VUSB94xpqJ22jQYx0TAfKKl9EVsjcaKKG8a5s52HpacNk32eN0HRf65CAJwDzRgiJj+GdsWZPcj2
jpE+NrRGXFXpX/oRM+XANnAYMwfXT1cTt6wXmdfOVgsEgLJNpKdGrWI/h0yEebLyyEitWd4K6WKu
CTZMBcy9LtTYs7WNCkvXHdTBrz6MQ5Wyn6axX2VszXEoHsflRfQIQdKwj31DX3OnCKmBbQSXf6zn
r9Woo67MrK+aUT0nYxMxcGuDTaAkW8WhnAh68m7ScpM56sc40rd1is8qa9pdEpus7wF4CzLTYPBM
V6qcFPSjyosBgzG25lfO9honH2cXkWFgZBO+JDFg+EkzPF+icQO9JV0FMYZR2Ru+bzsMCtbmqPqs
WTppRAzUZzY5GjDRecB/5ybWLtGNzmvrKN80CTooogeaksHdEiKumJSbtNjIpbJxZYSubecxRpqa
t71PTW/Kg1tSqaApAXxIugxQwsIMPqHzjxwyutHD3WS7wYwVf+Lg1Ef2FTlfGQ1u8Rr31bmeFSQm
aXmFseGLKOaTxC5i4RZFAr/e9KuHtk+vu7Dp2K4b1YuCz6mT3eNoeqisZm8N1VNHv8FdaGv4teSQ
bhTXTQp3F5TlXoYsfJK2jIt4hge7Tr6kHdnWI1qVpX8ClRe79BI1Xw9SjiaKPFhpqPmfiGUp7iA3
QDG0NfBGJUvf2g1UBzHsmip6qBryzTGYNmdGgDwS9USw9tJ8ojhiyx6I57Qi+WTFKlunRviHUhfH
dv0wtHFxdIoAZ3deUKqsn75/4f1b3j/9/mEGhRyjL2Jbe//fMRg2nWMSIcirWPnIPvb+jZLx4d/f
8/75XKvEGHOMe//s+zci3ZNbOUE/fv93P/yo9aWhiYaLV+Pq3GsKqT7lmOyqOudP8fMri64Sy+bH
l51b4dOIL75fyft1/nBN33/YD68SSvEAASDblqj/F+/9MlQzhlgeoir8v39+cX0/vOTF91y8cZdv
zffXWX/FsC+eJGlX7hyeQyDNHs7x/ABwfbhhKrzHaPtajPb0KrN+T63a7yYF+1DlRMtRaex+Nw90
9he1nBmVdso2aY2MoLZhRBVHgQ9s/CWP+m2Uxq9DWpyzhjZoCzLDAzHYGHBiUAs8j91kcav3zkbt
0s7FHE2ozgTDMYL3YOeZX4NDPYBxKdjaDMuNc7LOirRqXU0fbgFYk+IeKPmhCaJjCxjmCnuoa2Ek
t5w8v9XlYbIgmwIdgrRG0DuckkBzLaF+ayMZ3icqVmLIVSKNCWNpYB8FEHu3zgGFFQXJtLwSB36X
4qwPR+Sc6qrrikuvptuHaYzVNMmmc2Ym4wFB6+w2o3pKGv2umdc5RFC2gHquUN6hWM3UfTksEJPn
7L+5O6/ltplsbV8RVA00gAZOwUwqUMGS7ROUZdnIOePq/we0Z+YbT6h/b52oNl3FsiWaAexevcIb
KKWcttvZqt6Fpv2EYaG8EROsMmSdNo3ZoyaqnTujq3A7x7pF9qk3lIoBudwHlqY9BJuaig1BRxPT
Ek0ppl1cNLhvTDe7iUw1xcbkMaLVDXtGfXd6FKJa6a4kug6eDZeMpeMp4w1pqAFsP6dROGx1q6w2
6PxB0vJbvJpr9JENLdpBA6kxZIjIe3p/XWTabTZW7p0G0ykbbuhrfBN6vytEtw4AdHoZ0j1eCBbb
U+2nGB2i69DNsJjh6kl3+lLqLnTWCwkMH5w207b90GIyNtRYM3dxRI82uS+lj7BugBTi6E9nMyWg
mmlwCrHE6O36dsit9JD7A3Ms+WL0GrpjPYlIpRKkM/EU8WTcXCPSkt05iP2DvFTCj67NSVqezqr3
MImsdn5mjkcEgnHimmL+r3swCKDbCNFeNH/Ep8TIJjjXWrSfswI1i4pJjm12R1DVnk7vwdcBNeV1
uZrtqcZOmJZHyCRzcvO1ymPbyzrOwElDacgRWuxd8kVbwx1Mm/RmnSIivEYoP9qXevSWjHm+zYR8
w3chhKk1AFdvbed2UcTUe94xOJN5bSgoQFNXnhf9GegUuJgwV77VYvyxI/UDsGmz1ny4EgZuFCv0
K7t9B1kpHTZQWqE2aB1XpqoOejSecsDsmD0G8aMa30zRiAP/KfTaEaONrCuQUbS/9n01nGr1Gs+P
uJWm+2p2aODL5mZyVmUf1ZsZ9KhnGvM3xMMtiDjDXZr7T0lgvjFFMmuFKJiaDomlHf2w5U1mqb/v
FT71oRmlsM8dBro+ui/57KIgmRSfxy5n6cvIIWe2fbpG1Z2McbOnc+QxaQbVphebsGYigEkPB3EN
5HCq6pNhFvomnl8dJPpWuY65DiCGGnOfrUjViwE/dDWmNJIY0z01DfBVxgNTN4yc2na0lVHzlDTB
tWW9Chn6dE21M6QzNFEzaPdKAidNJ7R0hBjbRYzhrk4RIEkNsKWOKPV9VVlf804RNMwggIoWZB5+
IC6IQxTaZdl+1nEwbJU+7jo5v4l49EiZH+GO7CBC+IG+Gkf72Hdus7GV/pMFOKyGMSWHiM1n0H1b
nzx/kZzKNp2mpi1soc5r52nvS4MFCBQFT65VLmnwUyaHXjXptOeMFEmYV3KMsQ0i0P7mcbZTbRW1
aG0vw+fAqB/cHAdGAsZzaslsm0TP2HR4pZGXx0ag6BfF+k2hxl0/G0fDdOmimv3BmqInDaDvipki
fteVD8ZbM7Nd/WbhuGwXDkmoRaMljyEea5lUmy7rn2LaFrKKf2aac++0goXmm+Nqns1N9NBA79qm
VcMeQawtS7KbyUKti2GBVPpbCytq07QtdKbqxUVpGUgkaIBuyJ7KWSBSmcVAjQd64K7f2ptxxo0L
JZytKmbyGYkqt0kzAYcEW+dlkqkpziDWghtN4C8TP5dlw3RCDt98YBP4LmOzPXUTo+s5eI4T84dR
4STcLK2nebaPmMAlXpMa6kG24VbJlUBjAI1uJa8bdkBYa68N9uHeoD5rdU7BUhvFTY+uimfB4cSx
VFRfJyHQczHwu2hRjg8a7SyqqNo5OlrFiU9rblaI+CtmZ6Ffdzstd55xiIpOlci+2CR6VSuMrdEp
Unifdhlu0lhPD3vdl7bXsEOTuQL1osWrIsJaD0Ez6lls+ixQ/nsMfxBqbyFwd/630Azx5JNtv+/S
4ibqrK8YbMVbt00YfagdTVFMrNvolLjGD3vksZ0MVzOmGKvId9EyipFNHhYdtoiVCex02jhGXnkA
8sp9ZmBRSL3hRBNkanw/tr06tj4CWPjmISDabiunpJ0XJdM1PFcMJQfcp/2qfUBVKud0TZ+abqvZ
0IIl0ZNSNYKm3NeHFOjoqcaizouaxoAk2iKcQ10Pm2JcdaXVb6Tdi11kkvFzVB1FA+Yd+hH1YI2I
S5yrtSb6dI9q/E9fzRCJqXpIRQjLA5PtuakpIlqzw97TpkdIh2ow/WzrFhycIpxOY5ztC3iUZd57
5ph5BE5I7PY6B5C7tpLok08jcwX711kZ0Xg2zOkpx6790MgICSlBN4/wPdjQAqo+WalAHrUmRHRg
LPYAqNuNlZlQxftw3S+bVLh+uuEVJz/OdsxbMU0UmWc6Aa5eWMkNHeZ2na6R00xYpwg9sDaZRQeE
ZkXNGMbLGdNdV8GPPErN9VwrZxMbZbShJ/QQd7h/dno5rdX4OBcyf6MvnlahWAGzKI+w2qOXIAle
OnSIaRI0JEd6ddJGxuh5CevdIgeqkV7G9hMuIlHH1tSJTfRmFYHDXCSRRwh8o1dJ41Yb4BDDqSM0
9MbnQI+2zjGYM3NPtUOjrim/Zs04Ii5a3iJCG99Wyj7AUUJLkwHmtlEiP9iV3Drxvi37+LimcENR
PRPq5GIKNoWZu5/E9IBoE+g5bdPgcWvHdU85AwMn+mpEA4qmm6icuDzIMXmFxkiodft1LbtylZbm
c+UOD1PRPFch4+wqtF+6coSnMd91mN2DX2pvREhKYmbtDRC+EyrxZ62puQLDQtYL72y2/4qBO4bB
PSKkVuWvnaXf2TQvfmePRDa1NkesvogkYl1Rj7FG9HHVjvMGQcGO0jrvj3pwXYztE3MCFLU0N4Ni
HD/M+rmtkd4wdRBPVeuiOYgyNk4Ehbdob85afQ0+0Nz0Y0/KtSh1WHZ162MmemNlw0On9/Q+C/qR
TN517W5s3ccMdcBjHsXdkdYtTek8soNNXNJN+fXDrme8XgMOQkeZwVI6DriTaSVHbCk/BQYzqi7Q
NHhMscFEZpg4jYp83ZlFQQFLMb+3Q6zpZ1ccL3cq0Ebgd6ROcTv8urP9uUALFXVuC0bMUS13jVEc
FYz8fZNjh1R03WeQfr5XwrM4QhAgWWzxwAXLH50G+xOcZOYEWjp/AZ27SWSn9nrijsdyrEGgSfRe
NVFDuuZOE+7vv3FcwcWhIbS6/AxfV2us4mNixPWxRQLqGC1/81ssAYlIQbsrdOtgNugaBLSljsPl
E/7j37LL1HqCGOoFmZLdyepiBNnLVtL5aYujPTMFzCPqBwhtuDHDpQhejCT1N7SEprj0D5fXxHqi
4Xd/f/mI7luT+e4+zuzhSMs6zjw3nxHUmLVHsxuHY/OFQXN9DJffXx40jiDeRiQXsTzzCdBto6Hn
lQyZZ+fWCu2D0AuUKDepXjNGz+Ex1sjYA72bJlSLrMSTUb7KK+za84jFmIu+xXyYtIIV0Jf0FrlL
miw9zrco1RfHDMFfBAZcOi8l0rKur6Yd7aD9r18u9TtfJIPC8XV2ZMkMDGWXY9XKgM+J3OmWYff9
uNSfl7uYo2I90rbyjFqrGFx11TFb5BAS6za2MzCoZRuvyeJ0JCGL+jgud4nWAJlhXN7u8WRcZ+1k
HKOJbHvQHONLAlH14MA+AMttHVUSfKvsStvInPXbYhjTTQkG9ssd/ey13ilS5QED4Sn1HToa7e9f
Xv6WLv+snZJJSuuGoLEZeoYaTjty6a2pfnxu0pJRTuUF+tLBMcKS5PJTYcuJVlr7hTPuCxHwez54
AKAA0fSpReJpABdIlKf14mdQ8GOkze9TB+F08WymUIfpa9DlFc8zda0HZPVsjPIFP/Fnq0fhApWx
FQKLD37UbxFYQaDA6A7kxD+KgLz5a2B1n6uMcahED4kxQn6ntOEeBOZz0w8ecB3UkslA8HkXvctr
61W71qpXuFjfAF/ejzUuZG4pxhWYpUPm5CeNJv/KQVHagweenWQLgJ3UbGagxagPUtSRqFSgizNd
JyGKuZcf/eOuoR/F0KGDZTQh27Y8PlVVtdNiavbld388FDUDFt/lKS+/Fl2rNvVovvzxuN7twddf
fnh53NxYzlZU5k2RZEyF8izf442Qrhg1/Kys4cZMQbtUbvTZZ4i3ruk2ZeWkfVJkAJ7K3PbY12Lt
aKcsRrq57jRgpymWGn5mr5gL3muNc+dD5wNkASGukq03BHwh2RB5Ue8/mHKZhFnaNkhcalgoWJbk
V43DaKOPKsbGbake2XK6+ImKTHtXjqsoR33IKuobneBxbaujOUTp2knCNQof8QOyXTEZPclNDuHp
aI/xaWyy8dYK2Vb10rsLUkzotLJ9rYB57gogn5WR7WkkGHutqJ4o+xU5XbWzLJNw14qtAUYZl/B8
3tgd7NUYuxCzC0i6MTVXDjnGxHG9k/atrN39GFbNGa/qXdWI9hj6xqG2QrXGZrjexc64DylZSBVB
XKO9KHd0Iqn1W/2nUiN71JzWTcIkKZbx53IsaNGg5qo486fhRcCCPyrkZfUIl3PDtr83qXOj7Oa+
rdKz3QZvJizAkwgROoNnxlGO9Yyxw9gIMqqDWKgg+Z2aXWs5PXpp4aesRjRnLhjU6dn0VjTOc2XI
YFstg4CmULfsjk+Ri4Y948zWy6SzddrwNW6Gz0R7PmJxMKVBLRGGT6Y7npUFyIl5/5yO8ypL2Gft
gLdLUQ3MXOZuB+Trh/ZGnTVcx479pOOvswGEqtZwJzCO0NujZU7zSmvTxexE/SyLwd81uHbmDbC1
Wh6ZY2auBi649rdWMj+aFCuZZeg7PXuRtvldLdJ6Fn3BFXO1abNgoVumsaPi/Ug/WrBUJfr8DJG6
3i93UZ2dafWS5VKcy3AzaMa+a7rrfJyLLaZEhAizX5kiOmtSx947PA9Bf44BA1gpBeVghgje+UEN
aKyidZ2sLU1sNHOpNDfYY52m0r6bca0FhwI5zeqok6FHBjpD4LwO3zSJIbistFNeNQCTUHPIsHxC
Xs0L5XBOCnWPwsit1loPYuhfwrT/nIdYrVt41dCzt+LShTyYfXUU+LMZSQWpsS3MAXH9PP/Gt5/A
Dgnu7TT8Tq41o9scHhDdvCbQC+ZKb3ZTXHf28ANLox8dI3kC9LcxBdAGbZXZSXeecwRYEaRGecU2
rlU2vWaN87MEaF4CJHDrWrA79bNs3sDAvPa6/dV4ajscZUEU9xA4i++TQF9+DKGoIfyrfAvrljG+
DTP5JZmXVoDBzKLpnyfXGKmJYsACcNrqtKVDISG+V+EX1mW0QXKFJnshb6dAPLd496xjcML04cW2
Wp4HvEhNUh/ETIYQYXPqR92B9dAwTaR1gpWej9UwWJ0FBqjI9QS2TDliBDV8gdSYr6WSDOl540kj
yrUwh6cYJ55dPueM+qtT2LVf2lTkjP5fIidJNh3HaqZDFFS9757qEQpwDX9WQxdmlNVOz5FygKA4
jmDI9Xxw14M+3srepguG3MXUQeurq2t7ZLBBcX0XBgan+l250IbM6lNNk9cOrOt2onellphlWA26
i+FBoHVkM5OitWZ+HwQwHCOu1pOjh2sjQNl7Ft2T08QPQzN4mNfoY8n4BIU2L9do/cLkIVqxAGOd
BJYPttdqZ88uXXDCh3ho7jupffNd54ErPJGJcLb35ykg9GTlRpvsdYfqpta1d13iH4sAuRmDzhdu
ekU2PNNggkj+E/Bz3rlMCFTyUBTTY9/OL+VQko7p6bGPsus6ZQCi8fX0FvhHdKVHHQ4eBVwq72UC
RUW17itsgmZRTAtX4SC3TYQKimb1K5y3m10uUbXxG6Ak3wKwdJ7b+1/nAYlEnfeRsitD7Wz5uJsJ
bDYq5pWdfKU1cZoteEpoZXxHcejFpK8Tlw1U2+lH2QFDq22f2ZWydlrbPIeR/YmpBU20jg5ylA4/
IAJzZurOvYiCXVd98YU/rqiybkWm3cT6/N2J3OcxYBTKpBBA3MZvkXkf/fxZqzltC7f8HoQxrcDS
5+BBAqR3fH3b0NhfTfjLmmbzmWESbmz4U++hKkDz6ntwbYYge0DtwzD6N7+lfkm6+VzbovX8MBOL
2ibN8vynoC3K4drfB7XPpgRNMMXVljL5aW6+axG0oy6pWS1tixqlzyIC0L9Ns8es1iGOVYDaCsSi
oDKQAmf9tylQ0U3k1i9BjrKE3Qj3LqCb6jFLftUZCuxhP0WbCAXEQ0gsMTUGEQATsrUG0209a1zP
2Ndn0KC0QGdDXhczfVahpmrdh+LWXWD0SPEdMQe5dUbbfKymRwnT1Y0L4BU6aDzLb2PmFPaGTwnu
Z2kvdcr+7pPUnKq54RIPcEUQzEUSOKjw6SuSRW4u9FIZ6J5fAl8vEO9Y4dqlM35ufib6sMfJtzpH
CeZqoWGUawWW0ZtroFV5l7XHqHXM7eiU1crS3aeLG2R7UXozm35Huhlt3K6jAd0m0Sm3pvuKed61
a7bq2o4qYwu3JAQoZhXXeuaW60A3blwjfQ16NV/78CgOIzMxBOOr6265c4oIB1Kdrxfunn00Ft7J
NKanYqRFLko0DiJJgYgMHp2lRe22Rsx5u9AwpzTT9/TP7uwY9NzlzsGIXMNlLKssd5dYajpGjQQT
RFs/sAeL1JpDVDe7DDhCQ3+Mo+T2cqdPIPc0F6S5OZ8dBve25w4LKxHQp6e37rWf+mBF7BFmYZyF
+x7Ur1EV2EpyGEKT7mq8V8dpNXaNeCRXRZTjUIZifnSsJIfAYRknuysMvACYfvVI3j+1Os7tsCLI
EuPY2DkxSy5oLe1eFp+CrlDnyz9sBIa3+jLDxx4C9r014CHN9lqbBojupGnm23AOOVdtsplSSE66
lsuDaKV5Hfb5j2bRkpVGbV+nM8wqvY72NhO6lV2hMCNCwD+LlYOrRmBzna9t7ARaREoneGWqwdzM
g9Hu8Emj5xpDlh/62iS11BiuZy3P1jMYngum/JOg59K6tyMaRLKcHnkW3Kja/cShfpfElb42e+QR
Vd6PK3uwec6dH0X6dTBxxDVGApjR0JAcTEbU2cyOkiGcDzNCYHsEkQ+aC8UoJJ1IYz0+dWPPgWXv
Y7d6wDkXbnqkb8OFZwmJjiHGjD9ibXVrJyR3tzuQd8Bj2jXbDBnl1t9rYzyzSKsJwOimrTiZoob/
LEWwtblku9KmEa+V9BWbBiWKoQd9AXgAEqV59CMAlY1syBXVMUjNc9HHB53GHxmU1sBeenYEtceF
0NuViMWKoMFQhMpvkB38PA7QjYnklm4G0wH6wU0wVuomjMd0N7c1Ttrm9dxkyJCq+kvSa2+uOZhg
STOvCxZ4S5FSEGRcCPA6lK4+fhc55GOSQHSXRiLM3L2a03Q740ZR5H3CzHNENqgJnHVIDodmI3wt
SC0RMoFWHUQbJ5sCjDLMn4k/1PuWbh4Qp/EWbWSEMBHetjh9YzWsfKwFXkJAYow1w3pIT45vPJVT
NN05g0b1SfyXJV6iU/hFS5F4azR0awIfIEsCwgtpKw7XkJ5n4ayjiFBtIrK4BgC10lCrZ27cmeve
CV7TuAFQKzHviKZivomj72luuQeKfRqodtMQpKZyZ+bAMCMfSrFmWzdJXlER11CyA5cmWI1kmU55
HMm4XXrNuDT6ghmZ/QJLJj63wfC5wrNVD7sOfTkKtnmIr924yTZ9Zp6msVso0+4I4XjwbL0tUPmV
AdlMG+7lSGUdZwI6ZBbg1Df4R4lOHYiWtH2QurGPzTc/cUNycBDXI6PVkx+H587qtYPPTLoN9GoF
NAGeUohaRjw62C8GALBSHAAzeoTLGhebTtIanjH6Pk2tvq1yDoxpdA5hV9YHAfkqtkyGPT1u03p6
DqvM3ucu8sfMO6Lr3MLaNEHskvPwkxjLL2whcQg1sJ4oQLsHpSPxUdDJM4zi2WAKtbO79jWP4+GI
ncgDqOKFbTJeT7F5Y3eRQxVMftHkw3Od1N5sD6BOmHmMNs1ZO8Avpmj7lR0zIZnnr1Vfd7QVretG
QB/A9xakPhoFHlNkHyplfGR9RfTyyrNVzyhadpB/VAn7PDcP3QyUJrjPy96EP26dHFTQLEDLTCWs
lxREhLR6B4ZJD6E7N1/1Wde2eeLQQ2cisYnGco1+0uuFGn+5YrjUYDge3aFr2PgNtND5U2nthaBr
Vzrq1HBp13ldYICJnZKHh3zgJWRWIMxhf4IQoQ9Mk8Ix4+vGte77biJjWujEF7KfGFprEfyBGWON
nacsa95bIPpvS2RJlkfVbQ1C04XTikwBYO+cHKQPGxBQYeXypSPvY7UAEQxnpwbb3UHDICuInVtd
NsXarUyvMvP4RgnmJpUNcCRBA8oFHHdTuA0iN0SzsK22F2qmCLTXYMqeqPWZmc3hntnLKdETkk3Y
NEXyGg6B2Os2zeBm1jeJFSHsBogVSEv4i2uv9+Z2GBjg5hkQJp8dUEagq2y8iXbhhugQrrJFSgAC
OCRNYHoaUlur9KssB2jewEY3xZR45IEt3w3kuQC/d5pxKyrMp9jkKVNZYiBZ+YdUcsXBRR2RLde9
BgZsZ4OZjdInsxp56QSqMT2TvVn2506ScaUN/z30QUv6dblpXB+Rt+WRCnvLXyE1sapsFZj+l7j3
n4IWWZKQGRLwNardDs+swdV+yr53V1mVZ6t+ZkKTLIqVUEPAWa1mIEZaZbwRTxcKW3LWS3pxyFMh
C+rwGkkVr5Fcz9aDUaD40l9HlvymdOJRIurbIiSjFiU0XYM4HzI/Bs7IXrDutMHkSzKsh4pFMvGu
nEZ7GlM45QiSfWk7ajG7ZOqjRXzZZimwJETzl9ZaKBqkXbkyDCNjJExI7hqUKlcjCA8anDsFuFBm
qbPu9PD1cp7MlTqkQX6Y4nNvWN/DktIB+4UIqW0SsVqCCeKhI7nkmPefw5nvTi/wbiiKHDo0IJSI
r+/WiO9MHbMEuxyzU+zG+r6GQNB07bjNQopcxyCdd9JB+2SH7XgcdHNfCXE7NzYWB4vQZsHMHcvM
9KCSfDwsObCdDtU5lQTNaDK/dMFgnnuUZsVo1BD+0o22iMMn7TLhmdfM2vL1MIzxPu/sL01Qp6fL
ndZ3X8NQC46IMlubtIjQp0W0bkVnrl/rFCGnfFYv4aABn7UmTOVQSd77M0xw4ugDw/Z+NxviobRa
e0sssU6y80+AUciHRlQTKfH3lVN9dVPdWFWNfh92LNF20jaDzSG5LCqxyDqEnflZUwwT43a5frTX
jtYEM830j7NJE5RPeT26B4Y9Lo7JVLMjorsAnMShdfaqSt0dTX7bA4vA4K4S63QQaCUnMJ4usFu9
6yVyb6gjdHx7JAa955ImDEulZtTYGTcMYNqC0R8bMTgUIvoc9yBBE5zukYyK762kvFVjAKVsxtZK
nZtMgTatI9bSoN0WZDJAHEiaUjt5NFsrB4bzA4YdPgQSALZOte4psEO8t3JaFXW1qQb7uS0dVF4z
0qUAdA+6z881mfEKqwhJIbfcYXKEuIJ0vRKXuZWfahab/XXOl2q0U9T+UXTXYpC1UswlmN2T3FZe
NUYUtzI/ZIqpP521fqOyuwx1a2hoeCMLVCLIFMGLoIK5YwpMvucSjbumf9E1CNc+aZmJLgypPiPj
tly1aX2E9QLatudQvVwn2/6sDWDTTOSPRgPG0OUNl/M4ewHZlhiCTzOJ4JrUlbMeDRQ9S72IIfo2
ZAkATNF/TFM4rtmTa60wYWN1gCWcwSdpHWlkwqqjo8BejQQqdkEe0zMgYBk6oSYB7tO2iwJRxNAh
LJmZqkORMMbDheRYq/B1If+3Tfqa5awmgLSAvXVtbaDMuxJO/xjo7fPEsoKjhJLK7yUoaobeMZzv
wOye9HWfELGSifiIkV5e3SbuxPnoHCI9/AyLvlnnA0Q0VCFIS3hQ0ardlFmUvn7t4qYlfggI7HTL
nLWoCfn+bTZPxGR7uKF1Pa1wN3FXEchPKwBkAj6gQaPb5QpAdUFMizr+VgsgCCodwNwSr/pm2wOK
ALNPfG4mCr6Eh2OJ4zCyJIopI351m+nm0lKHRiK9jCoemERBCy7GA9W0r9XSpyS0z1uUPFG5SLJz
qbqbiCDjadlrq3c41/t8mlLgmYypamXO+8xvwrVF+3zRWXbWv2JiNxw1PRm27hC/pgytVpWELJPq
68jo5SmNAVBYg4t4Obvdme6oScLbiimUl9G3fen7cDHrKYJtqoLpJYNzKHB/pZ3R/Yho6Oyr0RJn
pxA/xvExcAvjK40KEM85jnqRacd7S871KoCsvtZoUBUCW9+iKnBvMjpkAPtD1lP8IR1t3OCV6mXp
DM66mPyda7vsEx+FFET/YrD9LOcSyQOvUilPOKQYI+Do42j5q4WH2LFP2Y/LCsEp6HvrTp8MI79B
U+B2KJAD8WvkyiG9H0RtHuh9U+R0KHjSUMYym9VjiYogRZYolkgwugnHLEFFpppkS7HjzMD5OnfT
UaXwnG0zeVniIfsE1IHalGH0Gip0WZPqPp/Nz+0UvqWpvQ+HnKgWW523WJ4Cmun5StVjRXotBzqE
Mlo6+ynprrlsomrkhZqCxt5sLVTIDP8DROeh+rK8S9IOeLf49E403wQR2U3raJ2q/eXA9qlthXGC
NBd7QWCl65iBRxef+pNRO6+lcA4JmrFubhxCbOC8si2/+43DmmVxic56Gh3m5Ga2gs+cu9nk5RUh
egIEPOccvk7P0jYZpHD4xa82ZGovmN39sneNuJm3GW9n1JynsSXc1QKJQU1rbztBrtgt6cQo/S0S
ui2SRXd+yWYQOWzphla3FZi3BTg87/LO6x6WdmxPd5WjPXa9qTGOh/5GFlHO7q2xcIOnmYNAKuib
LfpufQjXalS3yODN+4sQ1WW7BDEeHWZ+o4GdprfI94v9E55EcbyySsKSDzgewsYzZgAoeshgRNtW
riGWEB3g164zhD8K3V1Nk3mrVSlXwVQo/gXC/xmZc75bfi4moFakrs467YEKARmqcYGgbcfEdLrB
Rxmx3+W1lsc2BDjkkZAWLtHMWcqdUgkDkXl2UhfdwIhauvQcOmGOMrcjcfc0aIfkGtMSm2BbdiwK
B05TamPXRLa0FF7pq5HJY5040McWnaw4yvepoqPoBwvAzuZjzy6ar1N2shz0qcKlts+0+SYprO9W
SaWCMw7QflrQKiwRpteEvSHzee5df6PVFHesfi/FjxY5PNaj0/oM0I2lUzjmGz8JEOakFM9SUgQc
y9cK8SOGOxAytEE+VoYVecDbbE7xemlXhADcKAWWY5PFgb1DPe+gaGibuYJ9lsDayKuvBd/cJk7c
Tw3EGj1CI7hBQCnKXKamZkfJiPKWX5tip2MItfab5tEcuud2qbLSWp0QcJxgUHBMO4JxeTicY7jd
63SOXgeDTV+b9q5zZyq2hLQWo1R4X1m9D4D4g7GcgZTMLi3jZT0OF32kojd5tz8vsRsuHY0GHQT7
WOyxQZvIG/nKRikfHYR5b9Vk/kizV2TMxs+MQcWkrmHRAcRPwfTCZMZJKpqOlV4nsJ9Nd22puFwB
a0juYnoPqzQuacLYCumizGUGXjiPjHNW+RAaa55iC1EYeBDsO50ddEB8cjO446ekm8K1WyeAcKaG
Eb9ooxXNw2ENpGcjBt2/0WYiFuLAT44EE8Xmh63RM1qp3HnfN80Z+9npFCuAbJNVH8xoqLb1dNfQ
8ZrBLTmx/+zmen0ooeWAw7F3fQBrcC7R00AzQo9QP0VPpt62suOMDUiAIDcUKxwl5u1YtWdkjyC1
TEn6oEuQNwXhGyJND6gPh7ybhgp+JWni5ZrIzyPV4sMMgLMDT/JLuvf/jDrhX4QM/0We8O9SfYu0
4LmI8vap+N896G8agP/+if7/9A5RPzbQf/gnvcPLm7pf1Bb/23Ok3xBl7N6QRDSNK9d1bcPW8YVY
bqgLpEUe/P41k3t1ZaE0aFro/lxulxf8y0X6T5fhv3/Cf9WC/Nfn+W+f4Jcg5KL6yHhz0ZB411WQ
zpVtGpZydKRNlhuX9a9XwRFXNnREieg3QwluyEbwgh/oKhi6tSgBvvcqSFst8hy/PyVP+Ner4BpX
pqIklKAhLjf00z7WVUAnw0Cv6H1XwbpyqNRg3vz+lH/sCMe+kgAnLBP5l8vt12X/QGtBWnLRx37f
VWDbsxkEUlO/PiUr/q9rQbFjECYzKDp//R7B7g+2FixhvHdHmEi+orHKnz8/vnFlEzRRxJC/tsKv
VfeRFoGNcOM7FwEfHwcGdGeQOvp1++dF4LhXCG3i2YbI5+X24cKisuWvIPVLO/nvp+3/4ITkbOBU
tKxFtOhyY6X/dSfowrpCaMYhLn68LYB253vXgLoCiS05G5H8Wm5/HI26IUgQbFRNf58aHy8QIIf7
7kXgXuE2gf+A+J0m/XkVdP0KiVTDANf34VYBZkbvPhT1K8xYHNPR/xHu/7oJXK4PxCXkQ38nUL8y
so8UD3VTf2+aSDw0pc3VVP9hLwhxZUhhotr5K/R+oM8P7dV+dyygWJAuz+T8sfyVdUUWjjo66Ju/
BYmPlQ3wpuV7swHJ129QBuim/ffj7q+bAJmqK0SuqRKcDxcE+fw6X9q7ckJTXOl8OPKBf18fKNIF
5cBl/L0I3A+3CTisFindd10FSeoHoxKR6P9QK8or08SXB7Xgv6+Sj7YXhHz3gUDA59Qn1P1O/Vjx
/7QXdPvKtiC+0zz4W9b0wa6CgQbSO9eCqV9ZhiIkINF8uf1ZMbu4SYhlofxeCx+uTFhk8t99FdSV
kJLQz5q/3P4olnThsmUoJ2354SICuZGOxuf7IoK8gkjucjb8jot/fH66R0sZTe70OzB+uBQRu4j3
JwdcBemgBUdb8tftj4hwKRS4CPLDHY46tpnvPhwNWgXIQkAp+7ebwJVXtFAFVgi/f//xFgHA/Xen
SMaVWrR9wV3920VAx8BGppta+ncx/fGuAlnse9fC0jLgXMBq+Z+3gLKv8ADB/hbt7Mvtw3UM/p2F
0v90pCDFlcupJ2BT/PPHd3XioE6R7PxuJ32400A3HefdW8C9wgkNttzfemZ/LAL6x4ajY9HrLvGA
20e8Cu+eqCy1goGFCn2zX0v9zy76/2Pu7HbbtqE4/irGHsCwJdmWL1ZgSLGl29INW9Zhl4zNxoQd
KZDkpnn7/ShSiUm7bZZjYPRda+cv8ujwfB+e5Rhi21TCICl6JZySw4xlIOWFwuYK+nHr3v6LrGRG
itlZChPanVPbPsPFpk48vT50SryE6azYv4U3fCImmE7xGAkec/NeevvPUVRCw3CKtiMggHNw+vVP
Z4SOswUzK9IzjIkW2TFWMsO4HBdM0bNhQSfqYvYv4Q/6onFHnZBwijclIUB2WRowKIigEzzF/ve5
okghoCoJrnLLFZPb3Sc5WWDD+1JeIKGISZSRVg2tgnKGPoRBoJHbfXL6kCTnUioKc046dT04CO4k
TOKjAHkIHU4YPpEoE+DdLqUCEYVQLpg3TqGF2+UxL9hhSZDAf5+ce8BhFbMCPtKcchOSqo4XIjMZ
A7EsCKhkzPR2n/9JHqzqfdXZsa1MtK0OR6ZmdvjXSzRDhPBcdpQvYXeSihOrYw/jhiSSUAiUVww+
gqN2QioBg62QCsNihl0IDzA52b1hFN8hFebLcYYCZiCfdxSTk4mIKc7uS3ggGtf7zAM2eMokuRmh
w5PWwYJzkhNon/qSnpR4YIrJLtw+g4FnNjqe5ZE9UFJmRRl+wTDjJ/kAoRPafmbll3D7vP15xijl
oZYsLjxcwB1TaoI5JO6IJCgI5Gn1YoxpQUCECGT/ieQAEWPqjKAAvkjPC84iT4gVqP2BfUVyIF+M
qaZjzuXU68PINMLuwI1aZERUPJX6ByZEhGxCL4+QChTissecUhpyRIe6gIMwnyAhEZOOR5zcTWn7
BUUP0u3jA+EOEy3xrmJsFKEMJkvCRck6SRmVIe54vj5gYr2EnHjIDCP4lDxYEDUrmcm8wGfuP8mF
TeAEWyEmEghFPp6XJKR43U8KMDoRVODMqU5NtQI3I8chFgg2a4hU9G+au3AiubAYl3lZ2thKonLB
prqErDAnQErvgW1OeGL4Q1ZgMvQYxYCl5D30hMRiWfpMp0Ae4A3Z+CF6wb3jyFSk7op4yrygIst9
/x/qC15Aqad2l4uN2a37Rhej27521vVvfPMHQxPIMYBv7rAdHNadDH54/XivHbRr87D/fhP4Eb01
fPDlYB33z/F/7jd4/OjgWcOuhv+8NLpRzWrz2H8xdNG8V3c0y/ywUzfqTh26wi4e8LyS778L1nnA
/t8AbrcRrj07YtzGcFNxCLy0VqsceKuqVrUDkn2N0+UMESVFvlA787FuKhOs2pmZYux6VzdqXQ+r
tKt2FeJy5KrSq86s9l0A3nvJUvC3eqceVKMPkZ1wESObtmu4wW9UfxzZSdx3NyHZbXXX8FR7ql7H
3T9CdbMO3ieVMtaBlq7/J11zJVSI7Er8pMiXUNyYYYU9e7uEkBT43VptAgb0iTYx7m5nqtqEJ5Kw
Pd6CGLpaMxYppLJLlIuR64cIti/EkcL+ciybXDZLDAzAfrV9HGja84VLjkihf633pj0i85Ig0PCw
1x/AK2WqQHr4GKZ0zVeqedypaj2s0JKD2h5bPyOHblu12uxb3XUBT3tfW4xvVhtzq8KwtstwyKHR
BW3dBZyduWoCOXbbMgjE3N8HsonuT1u6dQ70et/E0LYMQgxdV10kQ3zpqRT5vb5pVGQ9EVGztb1y
6E8q1Fu4t7Z0Wg78MLpUd/ftxoRq3bvP58D/WTetDiSV7wE4B/iV/mxWgRrzDRbnAP+nbrYDjXuR
4lpXxNA10/dGF6rhSspQm/nQzXke8FZt47Pvigik8L9tTEhxF3YTw253WCShV+Mz3mLoRt/GmcO+
0FgK/LuuKu5r+qQiN8HHXaTwf2zqtR69a490m8t7SOH/rPdfYERfjX6eBxwzooU/gz14DfV12+rA
pPCt99KlX+vPoVeZu+5FKe5fndocyhTSr7YpVAr7QTd3aLYByEorgpa2mk+MbPBsIvb2jf1S6L8V
eqe67cKjSWzdNguLwXXbjT6cWry7p0OMb9pVXXEl7bDUnuau2V2M/VgzJ+Q2RO7vWPk68qlI01PC
9jj+NNx9curPwuCa/cVqp1Xz5l8AAAD//w==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b="1"/>
          </a:pPr>
          <a:r>
            <a:rPr lang="en-US" sz="1400" b="1" i="0" u="none" strike="noStrike" baseline="0">
              <a:solidFill>
                <a:schemeClr val="tx1"/>
              </a:solidFill>
              <a:latin typeface="Calibri"/>
              <a:cs typeface="Calibri"/>
            </a:rPr>
            <a:t>Map of Units Sold</a:t>
          </a:r>
        </a:p>
      </cx:txPr>
    </cx:title>
    <cx:plotArea>
      <cx:plotAreaRegion>
        <cx:series layoutId="regionMap" uniqueId="{BEF1C6EF-FE94-8441-AB78-7EA1EE2A3E27}">
          <cx:tx>
            <cx:txData>
              <cx:v>Units Sold</cx:v>
            </cx:txData>
          </cx:tx>
          <cx:dataId val="0"/>
          <cx:layoutPr>
            <cx:geography cultureLanguage="en-US" cultureRegion="US" attribution="Powered by Bing">
              <cx:geoCache provider="{E9337A44-BEBE-4D9F-B70C-5C5E7DAFC167}">
                <cx:binary>1F1nc9w4k/4rLn8+agkiEHjr3atapsmj6KQvrFlJZiZIgvnXX4+CLdFjW3ert65mdstBI2iaeNDd
Tyf43zf9v27Su131rs/SXP3rpv/zfVjXxb/++EPdhHfZTp1k0U0llfxan9zI7A/59Wt0c/fHbbXr
ojz4w9AR+eMm3FX1Xf/+v/8NPy24k2t5s6sjmZ83d9VwcaeatFa/eO/gW+92t1mUO5Gqq+imRn++
/zRI+ELw/t1dXkf1cDUUd3++f/FN79/9Mf1RP3zsuxQkq5tbWEuMEyEEMxii8Du8+Pt3qcyDx7c1
pJsnlCJCqK4/fMPTZ293Gax/hUD34uxub6s7peCB7n9/tvCF9PD1L+/f3cgmr/ebFsD+/fn+Qx7V
d7fvLutdfafev4uUtB++wZb7R/hwef/Mf7zc9v/+9+QLsAuTrzxDZrplv3vrR2DuVP3uY1QFUR7t
nrbon8OD+QkjBjU5Mh5233wJD9dPGMImFjrS71/46bMf4XmtWD8B6eXyKVQfjxKq/wBKoCMAkM4F
+YbCcyUyAUVhMoMYjyihlyi9RqLDAH1fOcHm419Hic2nSN3IXEX50wb9cxUi5IRhIShmjwZMTFRI
nJjYEJQK/A28B+v6qEKvEekwOs+eZgLPp8VRwvPxrspkXr8pOLpJDfgPDNcLlTFOGHglwThgt3/R
pw99QOUVkhzG5NvCCSIfr44SkQ/1LnzamX+uK1icYAObXNcf2cDE3SCETpjJDcNg7OlTH/D4nRyH
wXhYNUHiw3EisQHF2OVv6PuJeaJjTJEwD3sVpAsgB+B4GCYvwXiFKIfx+LZwAsnmOCG5uut3QBjf
iitjdEIY5oSj7278uc0SoD0YXIlpPpI14NLPPclvxTkMyuOyCSRXn4/SXp0m6S6U2RuqCaYnlGNC
GEQo9y8gVy9QAXKmc/DtpvngScD/P0flNRIdBub7ygk2p6ujxGYrqzp85+wSWb8hPmDGABysc/To
ySf8C3QJ1Epgw0AH8XmtVIcxerl6gtPWOU6c7rp3X2SVPJ3jf+7391kALAyM+MThm/SEGbpOOLih
+xe8/1x5tq8Q5SfAfFs5BeXL0YIy32WFCqPq7mmT3gAZfMI4ZUjgR/M25cnohJoQWgpdPFg/4+mz
H3jZHqBXifVzlJ4tn0I1P0qoTqu7QL5lhIlBezjjDLNvFuy5B0KGDjk0YA0YXNNz7fm9IIdReVo3
geP04ijh2B/R5V2l7oan3XkDtdFPwN3oEPU/UjVQi+eQmJAUMDmFxO0jYhMG/TqZDqPzfO0Eoe3y
KBHaRErJporeDh/Ia2JmUq6Tw/gI44SYJmaY8geAJuHmayQ6jM73lRNsNqdHic3ZXZ6rIW13b5p3
JvoJF4wJyAQ8vCak2jRPOOYcQp3HpNok1HmtVIcxerl6gtPZX0eJk71Lo6+yelOUsHliUAIwoUfn
P0EJIcgQINMwhU4e1OhJgx/IwetkOozR87UThOzjRGhvGfb/F8VbGjrjxDR0Dr7m0dGIl46IA0IU
KDYxgGbvXwcM3SuEOozRiyeagLS5PEo1WtxC+uDpFL8BTyAnmAvdNMgjEQA79pwnIAREASoDJgD0
9KkPuvNbQQ5D8rhsAsbiOAPR+a7bRW+oLPfmCpSF6Y9+Z2rPKOR6DJOIHzKev5fkMBxP6yZ4zBdH
qRybKM/v1Ntmb9gJJgIR/EQFJpAIcoIEZNcgffNSP14ly2FQni2d4LLZHiUu27t2d7t72p9/brX2
ZRrKCODyWLKcgIIQA6tFMRQ1H+g1vP887vy9PIeBeVo3QWV7nH0Am+gmjILdWyYCyAk3iSmgXePB
20+8CadQatYF5KEf3//B2f9eosPIfH+WCTabI7Vkuyh/yywaBSvGoFiGD9c1mTgxEENEB99y/5qk
Aza/E+cnqDwsm0LiHqURW8smUtGbVjixfiI4WCg+rf4LBOEngjozfwwvJ3i8SpbDmDxbOsFl/ddR
4rLIb98YFXGyt08QNP4kZGEnBkdcZ+IxJT0B5xUCHYbm28IJMIvj9PqrXa7etPzMTwgnUFuGpMv9
a+L1BeTUuA7APDNyz73+7+U5DMvTugkqqyMNIGW3e2JD/5yJQeEMfAajJjncoyEwFJ8hqEf64/sT
j7/4jTSHEXlYNcFjcZzm6690p5I3RIRBQALdyvt25gctmWT+ETVOICEGIYuAUtpz/fi9JIfReFo3
weOv42wC2OyU2t2Ejbqra/W0QW+iKJCIxJQyaOR7nmExoaNMBx2BTqdvnPk5Kq+W5zA4k+UTjDbH
qTOXsvlPNGqQE4KBBEM9+QGJSS8AELUTA0MmGbGJx3+tPIcherl6gtClc5SkbHYnYRTgDc0ahn5Y
wg3On3rLJuBwDF02BEOr4GPqbGLcXiHQYXS+LZwAMztO1VmkaZTL6C0tG5SaIX1MKP1eCntu4CDD
jwj0BtBvJYAnq/qYSH6FRIeh+f4sE2wW66NUmr+qaJRv2UGLyYmxbyzj6DGsnyjNfTszZAUElGCe
GPVz3/MKgQ4j823hBJi/ro8SmAcLbe8qCcrzlkYNGmd0LGAs5rELAIzWC9XZV6HBogFODx5pwp5f
L9dhmKbrJ2hd2keJ1kUIY3HvFird5bdPpuYNCBzwNIPDnMxjQ8Z0UBB4HEUcsgKgTveviQN6rVSH
kXq5eoLTxXHmOL1UVtFblgUMfkL3KX8Di4keQTcNNzEx9m3Q+9cEm1dIchiWbwsniHjH4YBufjln
+uAJHjTnxXf+L0dsoVpDISdj6hTM13PzBvMCkK7BBrRBHVSZydzrz+U5DM5k+YtHOI6h2u3d39Xb
ZgcIWCnDhIlZqDHfvybZAYAEEtJ7jv1IoyFafc4IXiPRYTS+r5zoyvY4ywHOXQrV/7dsdQY9gVIA
9DI/ZQImVgx60Qk02RLoUn9Qlwk2r5HoMDbfV06wcY4Tm9MwesseGZjPQFBNJuIx7zxladDiBMk0
yn8ywPE7aQ5j8rBqgsfpcTacr8CENDfJ8GRL/jkbg84/sGPYAIV46VOgxGxwKBDAyM2DkkxSNa8R
5TAg31dOQFl9OUqafAWNs3Ajxd3dG6JCTzgB3wGoPGz+FJx9Mw34e/KTYY1XiXQYnWdLJ/BcHWf1
7GFw6z8Qc0ILGYaGPgoFgPvXJCdgQrqGU4JMKKQ9MYQXDOB+SO41ch0GavpcE7S2xxlzQg3k792b
TnWCU4GGDQMubXiAYep0GKgaFA0M/XHWFsjCc5heIdBhfL4tnADz13GENC+khguDbAlW7qaObpr6
aYP+uffZs2gTSmxQs3kAB710QiaAhyFZjYwJRXulNIeRebH4xXPCY14dpQ+yJeQAdrdvSNZgsAZi
F8hFk8d+8gk0SAf7R0wOozVP5+FxFuAVovwMl6eHmIJynBM1n3Yww5kH9ZuOCMIQNMz/wUVOP6mt
3Y8IQoXnaSAKYHtuzl4n02F8nq+dIPTpr6NUm/2E3eauj27eUnGg+mlAYgCRx8zAxOEgnZ0guEcA
bnmaYPM6aQ5j83ztBJvt5iix2eyq4W0zz3uTtg926DQfwCDuhGu3oIDwwOQmFu01khxG5fvKCSYb
5/8Hk59fXPftbj9nV+/c+0sBn91d9+t37x8ebiqcLH00PAdpwoNNWtz++R4zxiG2/HbZ4P6HvDRZ
03uznq2626n6z/caBxKnMwOYBORATZjDgQRpB1fOwVswAMo5grl2QeDGFRMKdO/f5XvqDVcWwr04
kDWFa1jgHQOmREEMte+IuL/NkOyHdQR0x8PUlQAJnx7yTKYDTH1/25HHv7/Lm+xMRnmt/nyP4AAV
D9+2l5VAEAc0B+sGtEWAbYDxbnj/ZncBzmH/3f8Ft7mFSUNDthKBrOamX/enpL6gKK/mtOwHj8s2
3NI8tgo04kUeFL2d64MbQRP4rCEdKPi37Tskjn5AHHPPiCEdo3Po1HgpTgKbUhhFRleYGtwZirDw
YuOmHcziVM93ovALm/KstrS2OO1El8Iw8q8+H9Tth92AXrf7iU+Y/TT24j3bDRGzUQmYzllVvf9F
8ra5pL0/Z7XKV53up27H6sxpi3qtaBvNfv3ZaL/VEyjgqMBZgQ4ifZ/eePnhVdiFQZMgskqyju6k
PyQzNmArGxruxFVkXGlxsBozK5HmuNTi+JZl6TKRcbaKFalnWEWVFYR6aGedGiHL9KuNQcBqfxAO
MaiMQf0Lrmu6F/7ZznRl0g66VpFV6qvKjVX5haZl4ZWlj7xMRZrVqDCwAhI4Gs25o0XZLG2C1Ela
4zKV2rDIlVV2Pfd+LReBdMNULtAGJAy4QALuJ9jr63PEepmqzOwjsgpbn8yC0u8dVRe6k/viq54k
wQeixzNspJoTj6RzVNrSZVpmdAmKGM2SuYqJMceq9VhaDqthqE1P0/3G7swgPtXRUojWIX1TXWJZ
GtYAzSkWCyK06lh/y8KKnTfyCyuVORcJmUfjUDowkCGvWS0+aLFBLrSkOAMlSzYC5Y5ex+ic6bGX
BkaxbMRw3gT+V5WT6tyXmrQixfEijM0vGjM+6UYuIGD7JYrgxie7BZ6fMxg+QyYzoVj2crdiFPpN
GvhkFUmpe4GviMMoqp0EttFSqR9ZY1/GdiRZYPG8upF+WNr/V0EQAsuDQNNBoSaKFsRYT8NhICvK
627Z6OEm0318MTb9rDDqy2FMZrQY1Ir4ZFHX2aLmWn/168348eQwuNOWQ1MLlK24TqFM8vzkRHVR
aUw2ZNX64VfNmBMzH+2+GRbgis9IFHuA0e/M24/WFj6T7ZPI8Du4hMlp1duYmLWRkhXW6byvJHU0
ZVzKgJ9JP9O8WOjjKqPx1qhRaiWjudFJalUlwh+riv5GdYwf7Q2DmTbz/nI1AIJPDgP3MWpHDeGV
TOq1TDq8xqLe8HS09TgVFzofbqipRU6Wm5GdRl3rjW2+Qb0cF2rMIweHBdqAz+KWGihddnxIXcHS
C6zndCGHuLHKKvEXvJbrrFKDl0gw3qjNbFC3xvo1mMaPlpvpBPyYvjeeMGk8eRjfQIbvs4SsOjLI
VT4W/mlVBdiifZjN+li3Sl/wdaEpzS5pShapoo3rD+way6K8UONodYXeWUWT5B4fTWzjrkocWYTt
ounwqqWGtk1V4Pp6KByWoczVm2RwtSEwvdTEgVWzZLBooaJZLFQ1//XjQcLuB72F1jdggfvjCjWK
l2c1SQXrs6SAc5PQct5rRWZD1qKzuryRq7L93AS9hDrPL23F/vy/dEcMvBGGa5Fg1gsyuhP96Ate
ycos8Sqior/IgmA4K6LqDBVlYglaCU9kPJyFKear+1+4YRN2m5R59hunPPE94Oih8xwGmAUBhgIX
N04lKcJapmVZaMvaTzQvQvolSUU6M1mQ2GEf9TOji3Wv4JxZWaDhjaEUeEJV4Tk3VDMTaeAEQRVc
5qitfuO06UuLupcNEg2mDlQRVJrAyOJLZIpkhAQfMsWyFJnNtNR0Ea1jO2kzCo5CDE7bxJkNsm2g
JKtWqG6cIvP56d6vBF1quEZp6lbQYm3V0ci3WB/NaRtgD4lylfhUzCoJxzjPqTnvO+4KYGVWFCjh
9gYsjAdKLGPwVz1q6Lov02Aj4hJtecTK+VBz4fTEP9cDbhUBF26u6LKuisBTMddnfajrFt/zviTM
olmW9F5ZycwFepQ4wxgZThxLF2mtmJOg0M+6eYSkhJ7wX50zgPDlSYNUDTP32WrKoFMKw42ok9Od
8z4mfYbJMghQaivKPuhjOHoyYprH8uwU934HTrvRnVirlTWC7LZkLLaBoYWZ5VdJt4xj8COl3udu
xGlo6bIclhkekkWsMSutB2MZ1V3sAe26zki2GOOkg7NDpBUWPV4OMcNLuN74vO/0aJYmSWQRTbYO
6ms7SQxzmXMVzzrWbcsgDuwsaA0A21TLkASDXQk/tseRJKmF+qpYxlk+jDYRUbG8/3sfp9hRwswt
vcLgZAqTc88fKxuPRbjQ0rZ1uwLLVRTiyOJRJZZdP/ebbtjm3ej5aZOtjC7I7dpgtQf0AI5Ql6zq
ssf2OPA52I3onNVYm5U4FlaUf0qLpF2MYX4hOb0AuxbO97SoStvrIerdIQ3VZWiUhdWGuuGKUuvt
gjH/NKEms/SMnNVgQ087rZZOW46hy/SiWwD/n5VxqNaZ4plV0MB0E5wOljkosa6DqrCk6CJAz+iX
JG98uxxTYpt9AbQn0/IlVsiOS+Ozqaf7A9ykNm7haktwwpdpeh3n8WdM5+mIIhc1deqYbdSvFemk
PXb6J9kGwaJBdNfUTeoWKjasURukJZEvZ8pMc6c3dc2qsxYvPZmX2CJFRBa03UYNZhsl4tnYy3aV
V8pOa2FedsEoLMl8r+R1PROjz5bDOHyI86hb9zGeG1QPF3rG7vKet54KRemmppIWllHkEdTEjhnW
wVnbImXpTTTHqQqvk3w4JTyfZ37UXsCkgKM6DES+bi5Y0iZrP82ZFVA/d8s4NYHGh1ckKc3zEPmV
zQMgHllWzbqe1YuIl6kT5elXxVRwobX+V183fLejSea2YSpmfV0DmaXpuMmDj0khqqUEWxM1ebit
/WywjJHzz11RBVacb8q4M1d+SIoZENXGTnyzc1HaYicYhuqqaRtXVMWs0XwbczVc8CycURn2W40y
G2cRdcdCLxwGx3qBRFLZtakhlxdboxxzV0/pOIezhh1ZNcBnEGADk/aJFRo5B1VKO6cMmuLhhFe5
7taZDydVwJ9Q6X8VUaVWcpS3IgAfLMQozzout2DJDKcIRzELcJzYVOnDUjQMOUr9rYFqfPDxlzjv
LkQSGeuxA2aBIZKeFSGJV13ebrQm9bpyKC8VDmYB6fyzmtVOPCgNzEeGHMHuopzXLs2qylNaiGyR
tHKRBeNKpWZnkTgOPTbGwfkQlzuCezWvlCjmKkh3vootMBhi2xJSnsEDSquJK3PhG/6OCH9Y1Zn8
qpG22wQN0h1fYm7rgKpFqia6CiicsDxaKhQNH4l/WRkRnIqmMW/rNR3b8EIaSrcKDsSbmLg6VXni
jCzLlqmeY5uVX0WHtE1KYS4vrctTYrZW1ox/B3reLfNmUC5NsJwlUfU50qG7ujQ/KVldR8h3lKTh
KZNZagV+QJyBi2TjB53ddSZeUgUf2Eszs+sSTOBYQgIgadJtQ6phpmuAlp6J0hJ6qNu5qcVrWWof
KwiHZ7QzS7tKlQ2GQN5kQCmsRCVWhlBxViSBWrQ8WWcy8jdGyBI4mfml3oe+B/dlLlptvA7pgN24
HEwLaWa6KFvi+GV7XYVW3GRqJnJl2hAbVUFtxZ0NW8rWEUfzQfmbWPTqHAsv97nhsbptbEKrGNRO
KrdSNYSh0kBXuTkPajO4ahBuLZpmHyoS92sNJf7HkpC7QO8Hi49DAmE0SNLmDT5Pi4JbGevEx0Yk
cot9sEixmbZOHurUAmedzyOTWH2Vjhbyy089MDQLkaCaV03Tr7NWXIVDGYG+tTPcI3KqhcztScad
sle9hXM6XAXrXm+BXRNdWWagbyMpkus2KO0OxYGHCMTUWU8XSpXaoq3RWemXsJw0a18pvtHGTdXy
zrsPznKIjD2jrmHLqiosLMQjOaua3LQ7Y0yBL16OypBW35NyIcA6nSe+BbWB3kUZp6shGc/g36qA
LTPy1suyqHL1WF1BcsxcBRmXbpmIaz9j8iIbRW7Hddy5rOs6Kzd6/KklqPWKuHd7DYwTHhPwEIa6
GwcVOHmH20Xu+6GlQTRkdbRs3FzOOogZnDAkgytZ0sMhMc4DTQ02oxBLCMMPQXUT6pqsJm6Rp1em
1qdrrNZDW2lzIcvGsVQRDKtmLCBaLPozxX2rIkVgh8qn68LQPogKEcvX2t6qg4DO+qaAMD6pwOdX
puamDdgUVnG717Rs2esmPjW6pLESU3lG2YnPpRo+t2lUzfuMNDNDlF+0Emh2MJDR9lHGXD1IMicv
dX+ejD4kx/bBBSeduh1iIwADGemrRI6l1fSQNSpJ/jVTOHS4RvG6DM3zmpXZKVdIs0Rd9F7W8HXb
1tU58PARPk4ErvCplxZVuEoVKZ0AVXKpUa8w+3yphRC/4MGl+og9JkMttXIcKg86Y90uTNiiG3qI
LnHtEKG1s2hEutcnha31JLaMuu/XbRXHbh3HFeDYUOBBEqJ/AvkbVPJqXXJtSfu+WEWtkdrV2HZL
sMN6DiGxMAcT4vG2c5isnRQJdlrJsrRbGUdWTMJ6McCc6Mpo061oqtvSwMN1FOwJmDGrwkHb9Iq4
JImbrfJZ5PgoEW7Vim1cYkj0jYWc9TmuLV5DygvuA2Xg/I3Yq/u8cpIBzGLQJnzuy6x320x2LldG
5WjQfG/FOPO9DEfxZkgh4WCVpUbd+0+My7CZFSyKrIR+SQPUrWNf6DZk8ogzGjFdh2MbWeB5jTVJ
lziriV3nA12EYc5dv2HJpgcPPsNMCdB3rltVqnngGZHbjeLOrPnXULbdQnFy3ebstihiCHeJ7uZ+
XDtwqdnfieZHEJJkodNp7Vmb1dQTVQ/n3xBeUeHK9atxreN2m7MGAhVSfzE0saj7lTbA+c5QcQej
oNdwtS1ol8Go5ffxDPUR+A5yI4sudEmbfW5kEs7bJAIzLQNLIXbRZ33v+XDvqlPm4TVjq30yrA9x
ODNlP0CU8rXPR2m1RvY3N5tPVCULU2cei3rhFDILgMRRb+yiwKpGddmDyrrKzCO7K64VL5JZ1qPR
HbLWCsq+XqQi8L2K5E41NJnth2hDysq321htNIP3cz338gbVHr9qOxRaVY8/cvh9QABbVw/XtE+Y
F4X9gtMysFJaD4C13OnZsGtQPG8GdEPdFpW5FerpZTt0gVPwmNikIPOs+qg1kWFniRB2RBW2K3pr
pDS3VVKlbozK0WrSxOoBDEkUUGxhlJYsjNwqerod2lDaXVkXQIwTauNCFVYeawBLOdrdIIkdBvl5
q5d2ZA6Ni3Dt+lhDDi/sRB8i2J7YCqsocUOzXJc9750kZrGluqBy8rQE9sscqRrppDpRThfJrYxJ
7datZxqIw1bUl00xJlZaGu3CESLynf2Aoq2QCizSpWdB3aZeO/ZzxAbgvW0BsUdA3ZAWEOzUaj4Y
CThZP4ekOE3cQgvhOAedb42FIhaK68oue99BEdJcCPpkHXXAZdPQjkVUW2w8LZOthpMvTaJfZ2HG
PcJ6ZteNZmOan2pmNWt8vbZbAQYdIjUHOCL3hIoahxNkNWV0BxHvnORh7VbEz522Ih/BMZwBF70l
I5Ngk8BzB2bhAO/sHKKZ51yLopmhiIcrWnr5WF6kOcpdnOelm/DQA4Zu9XWyyCTOwISClTP1eaGV
dwOFEAPLZAZm81Pld8QSkEqiOANaGWjIkoFxqYdgLbKsEdZoyhWJM2VnOLmEqGI5dkq6ZpHXNgg6
ywM8gB1jc9EUkRMrnFvgtISVNmY285NbHtK7rqfgM7BuemqIZ0NvXkV+ObhJGYIjiH03y0LssCBY
6wiXHq4N3Wp5W9oQ459nRbKNeHdRAAkG+1ETiCnFTauBqWwrSNND2SfwRG8xrt30JXNwSy9xR0ZL
7/wPXYVvcZHJFW4gcZ6ZqVOVUeuUhteLxPXhphd7lBKYowT3o2qWWaj5G+dnYxr2Vic06iSmG2jM
7sYc8rsUSydraWdJ+XeqDalVQwFonhi3SdspV8iWWumY2qZWumjI1VrywOpq9KU1aGWzOl0HQATt
JG3nuSmkRWhhgqXtw0/jrC7Vlvu0tf1OBHZK1LlhwM/U/CLcC7KgPjyF0lluta1vafDjxtZLSFFt
M5ZCtG6e522oHJguzCwdpUvKvtAK6RYlsj8d2rkfG8jCMc3suA01q4O7CC04uhz2P9kabZC5FYJw
nECyyiUZWXKIJsBU/B1dy14oi/Q9XFsZgqsXwJS5Ad6lwcKiNtTLgOfTLLb1ijQWL02IuIILwprK
KhLcWP4QGq4K2DquwLtmiM6S1PyEUWX35awNKjQ38swyWbur6OfUqG81kQA9qZd7F2b0Q+MEiqwU
jlIbohw8kyNaR1Uz2qFe147WJEvShXMzCz7mevEVBWCem74AkisgHKbcrnm6DcDL+UYW2olgZ1o9
FB5OE3uE9PTcZGNgG7q46KLCSVXeriEF2l0GQiIXYovRNQRkifBYVi7luQTvk8Qu0tM5RigpbTwI
2xfkGjKe+rLycetBucB3wrZJ5yjgJqSwet1rtFxz0sFP7LI0B8/sImPWy/KOwqU3G8bkugUzvEQR
EG1HmJ7eVswydMlcTvp4Cz8n3t7/Ke3zeBsG2RkewnHx/euqJp2ljQMCqyMjiKh0bsHwT/Dw1/uv
QVBS6LDN4HELrGK7IXFq9aqtZ21ahtsC40QHNtsOy9LvFvX+a9X914Y6vA3zLJzLvgq2naHNA13p
S7MMg+39L/Tbnxj2dbsPhsrqA/4Bd+wzSXE7b1gPSadUdWIRBtoaaj7wV7Mr10lB4QgldiEQ1AnK
yHCLKC2uU08WTWEpLc3medR2ECYO3MrNltuNlvi2kenXEBX3jonGzhNFbicMIESBG2XFrcrjzOJJ
XNvKb895Nxc5xD+mJIlXaBqkVxBwmFBHq0GB/9aZuYRHanPlNTQZbEhtbyraeWFbx04KxUMwnBlx
TKbdUlqtRxIqKwkgP0bBzSS0uYzj4LRJQ31GZOjBjz2FpExgRyNEc3B3TmpZUKVNvCg2hFW1w5Uq
8W6IFHMgPPnajEZqMVKCAu1zjCEG9l+GTkYhS21DShQS6ZVZLRQZwwuO2rUycHjWxFaConDTkXzW
R5ARxYq1672l7IYBg+cOgNbmMV5pQUchIaL0BU0gGpSjymxIevBVXzT1mqtSt8YmP1VjNG6LIJUz
cFL9LMKgPH4caRe0QXNidIYDQbSxUHpPV2k23g5YhpdQvdiYRh2uOS+1eVVowAsGX5yyxsqpqs71
xBTzCqiFNWbIvEQUnIkfoNbRwiRbKZqdKkrBWQdpN4+zIZsnySDAYtf9zMwFMJoCVDQsg6UeoXjR
y9jWNE7AQo+h1UJT1qwyWnmmQ6rM6k1pm5lQaz8eXdPoPmWhFjhQ3qBrleeXrCxPaRQna/hnEixV
mmzTFVHo/Q9lZ7rjuK5l6VfpF2BDomag0D80eY45Ioc/Qk6HGihxkERSevpajrpV955qoFENJIwM
hyPssKXNvdf6FpVSvOSJ0fSAddMeYvU0eXNStU3qP0fty8BTVdmmY1/MPD6k0m9/ClkvqYPoFndJ
KVUUlIQupsLZ8k0Qzo8jX/acO0WKZOP6KJL3PllQ3q3bb3guPvii1g7rAFs7/cr7E6ehuESt+KWV
nh9DLrrjblIJKRCrK43c98wkHzulDgaQP17wp7cHOVJTOcfOwgZnNKrDQadhjAkljC9umuoEw+0Q
Zuxmtye6BwnORssqWJJZnsl4LbrZbwo4gjafI729SLT3C1vVRTDxhYrRKzrHo2OSDOSaquk124Y6
I0LVaYz1f1n4eBUj9BNmMPi4jH3RsvlBUtqdY5G+bDbUVwAX7z6P/Ivv6J7H0OjOcifv3taKFz8I
Thi301IoPyw+h08qFDstJr5BKWJP68zafJwaFOqAqcMI/fAmPePdeNj7t9njIocfm9Xz7O1b/nnn
52PsFJlb+jrt6N7CeH5uQ699tXaY6w4eMAQrtACFbdGZTOPybLJwOWEp5LlwXKhyFWF0FY0LqjEO
tjwbw8nkxsEJCFYLdWRihyR98yXR57CHjLGLDQSq2CqF8edobfyWNUF2VHrcykToPIYsepBWZXlK
4YHjpcPXotY7yR7jM29o0UZDcj+OX9rd/+q5r71t1jLg3VyEwXCdPc/gM2gFTgNHCsKatgwmtJ4o
WB7m0ErrPOhwNuLVosjRsWR9g84u7Y62j4diFO3vLhBYVLeShtMNdn6Yqy6a6jHMylU/ZhjIcus2
PuZqaH8FcetXOyHbue/iYm3j7JjOhJ5DusYnj31Is27nzxucRy972P8KSYpKmjqFsgupZU+h0a8W
mv3n/4S7a/iypzMwJAbtdGHi4mHoL7OgcThh4w19eYR3haeQNNtd2LPhpEA3dt79ubsYczflMPfb
JY9WQUqT+nlkjQ8vyHm5MFOPAQP6SRpc4wnnhofS7DHi6qz1T2PQJvmScX6aNYYQusWvm41/zSyJ
ij7+rK/+m1UuOhhfPlu9mcKhXFcuco9dz6BJmbxtZrzNgelz7HU3YZxE/ZoDi+l/7c9tMKPHC5a5
atc/owrdKQnnC9ktvCq06mU8RqdhgBqtmPgr0gO5oPofocLJPFjD7Tikh05i5NviwB6mVfNzKrN3
uSfdc5c0eRqxP2uo4rPY8IpdRPrKLKiOGMlyj2t28+NpzeWYyaInPbqsqRf5KJrgiCmW8aTLFSpn
LrtmO7fKhRir+A1C01B5y4jmEFJE7g3ZR2AIvVhOXp327gpInhAWV1kCcT9lC4NPlj16AwSqjOvv
BrPkqe8grPscJcrg4O63xuRrWK0uUvk+e0O98hHvd+8Vmx0UoBbIYBvdzhg783Dr96fAPxHr5gNU
/gOLwxcJS6uI9lVVZAVYsoo8WrqsWnsvhAwSt4eRwMeIZFj26Em8jfDCT3YImyT41uFaGgfC9W0J
9Xjizi9h3jaHVvIDLIW0aEcZV9T9gjRHMK1B0ovRhkJfTBjmnXRXvz2IRCNPIOGqu+TjxqVq5Y9k
oO1D6573dguP++A9+UwuB5AzM2zi9KEbw+AkaNuUK1lzIuxaCKFhY/t9JalmFcQQk0/dWLa7Jy4m
XvG3pS26ugnrjYz/qHBc6yQbngPM2Rh8+oIT8SXGwlAzi6nHD49N1HwbM89Wys9sAXGA5eOwR7lA
XSp26brKJaXbMFfjl8FMGagqIymezdA0tS9/zhDDj3Fmj6LNGuivLyw0vFxo81vH5E/EAl6ZJuU5
Gr/vHXienGRorkMOK00lmIO6Njl7SoY1CsR764+vHk1ZxeLmmx3jvexNOtVOQyWwM7iGAWX/oCf4
NMuYHLkXVNkUfDSMfct0YAsZbLKY4pSV29b5pcg6VAVMqwgmYk1sYKYGTbkQZUDKOF7tmNvnOaAP
ydZ/LG0Ax2PQL71ef+1uwaH4l+3QLSjYTrSz8tJMMkGlqNMeoki3Vrv3ddcdJPxOKfx6hjKUbvWe
ma4iIi4TNg4XDPCxs78yeZc44EiXNhyKXqvxQARDm94Vce8d4AhjxeMOcJa/XX1IFDUwsvfITby0
M/+IYi3LDp1VPkZomjOpurwbY1UOPH7eSfh980yMepDSM6DCaotDUeG6SrqA7mzLrQlRLIL74U3+
ivrNK7VWvIq3MDpAnIbk4V9U2AQHmK+o8Zv6DUQMp0c6//aamZZucTZf+laWdPXrwYcIZDGPZwka
8N1AyPDSWtn9nYziOdvTQ0a85Tgv1jsraVQlw809Ge/S3xtJiF8ay0MHjxSqNow4p4GA+f2rwwh/
saIMwM6VG1rvc5D16EnjbChA1vQlympUkFiF56jTOILU/i1hy/Led230GLfmcTUZe6Zzc8wiO7zx
IoWxqhsdXy1HTWiI7A+UwE+2Hpr4MdzMxaK3owkT9TqeAFrK66wOUxa9T2n6I+ZCHtMtOaphSR6l
WPMMOn29d7qvPY7BYqQYn/yZP3a7uYxr4F5HWIY5n5a3nZHm0oZTeg3XFv1VWNogaw77GmYHmaBR
kuPcQ3IKMAdTTEejpDgWVSXmGHb+NnU5fAMcf6v/zhvrqjkcymmQZ2JC9hrt3Z+VBJByxD7dRuEe
ojW1h40GqvLk+GvaDUaMfp6PAUl/ANmiOZOB90HZ3hRLF+R0Guaj7LpiHVIFw909TWi4zu0E5SXM
voi72dFQ9j1w4stotZ/DXGNHdKW/qMBfI8xqinQcYRnt+3xY+mSqxLIEsGb9J49J7zAloyvRAS7H
TpLaNxVvh66esnACuRAW4ySzIoPUVDSd8GAFwyUyeKK3iE2/RbL+CpU3HJbGv0UiTq9BZ44DaJKT
TqUsRMAL3orgQH1uqyDCCg0PKS3nViboJiQ7TvjxfBpSXkwrCwrrpTM0q9U/gIv5CT96KWAPPqeo
xYcg5X2xxUoW3qzBH05Ln/fx9jBykhVD1+DjgXrZRRIOlwufmT8e4gCT6KgGwAu6jDpUtzVE87M1
I7qtUNGKZWpB0+sf1i57WXXknRsWtDlzaVwBTC1mNd6myLLDtg1nsDqsMiQZczGtsCXhh/vtSPOM
YdFt2i2pg45+aww+uRZwBKdOgjMYTh4qZ5F2MEUh6A7Rwk+7wdHe5G3oNFRI9NBQBMu5n4+NIu05
qATHcg4/s3eq/ZCryhcPrYiAc1N44FIrsw/QCxKzYamJg1M0Mb+mnl4LswOPyvZYXrK2vwzJcpqM
/qqTcTqYuzcYejYtoqb/a+s2lUsb/HTR4B3XdD+HfMOErhgrl3k7KKb4VQ8hKEUXJnnStexEyEBe
G3VIh6jUXQLHMAQ7EieJLqY/CZkK5mR4FYuLSyAqYT4R8J9xRI9S1BM+pUcyoVUNNBZv0DNF2Ooj
WZMO7pmF2GqzaoOztsyzKtpY4ghtF7SFc9fnHlnAV/hgzRTG6zlujoFI11M/YKAiGIsYhSVOwCkV
0MYxICRtV3cjhk+WhBXVQ3ZOIRg/AaJ680Cl5aKjD9yGpE4XdHA9Vc3BV34Vf6Vu9CvoM+M1hL9O
XP8NU3aK1TXz6kZHf6l08qs+BTLod8exGxkckO6+bMwgqTN7xgL6YPhyCDGWPkazgT/qz1eqtS54
zIDQrvJqYn0zqlnqQGyX0Aj+oHYf8+fuJ1AOCHxDsOS53pwpY+MUmpK5xeK1+WVj1Huy4VRJCX+X
3irrtrHQy735ss8tLQW4jDIy0f6w4p0DT7OcwwRPLWej8z1L97LZGEy1bj2BizkyuhyDTFFMuMQv
IEhoWA+YXXs9LHkSdiMObGBXd2o+b3s4KJtmRe+Potr6ZHuy2K8kx4qTVumqrqAWlmoK9ycST3MV
YAorKJUAG5JlKrI5HB+09LeD2WKZa5q4cukXjKBB2pwH89EX8ezRx0SQvnSNN9eJA0HSmiRfVxXU
NITsvjk4OdLAM0lH88KACr6OGb0MGu+b8vvm3HhZId1azcR86fD2FR6L9lzuuuxZdrEue4/2/qe/
tkf0hSuW3v5fbz7vM3//xud9hHsKK0Lg8tQbSBVKmNHzIs4do+LcJ1HLAdvgv593ft6oJO2LeY5t
sepJHwQQzUbN+tzTXp/J7i8cKwa+/uedCfH0WWHt4ui08d/PR84NjrN2gck+Jgnmb4tqkTeD3uDe
46fHab80Asvk4Am8hs9nbj9fzud/vXEaT8geYAGZ5PmfN8psnP/LncmGPrSL+1+kb9VZ4c8775H3
ou2m6jAS0YHQ+fD5vX8+wFNNjLFVpsUMS+Y/Xq3P9pnnny/886a9/7HJaq5GdT3a+ng5j9Th5v62
W5z+fBy2Y7I34gxb9VUNwVhH96+yAexeHEMKvX/1eZdNA1HPLHwNx35EBWVDzoZBnDoorAtE+H08
iGDrjqaBzapG9iPeo9+fPz7cPxkZpvrgT29zGEA9cWiOSQbk4ZOy+0do5ulfgx8w/TbdsXb5jxzI
f335f97EiH//dv+Zf975b3/7CnvsazGLv5b/56OwX+I9UDn/9wf97Tfj2f/x6u6xmb998X9leP4z
wHJ/5P/0m//TCA/1gAL/F5B4f4a/R3iQxflfHx12svyXy1b9R4zn8yf/EePBxcCgXN23ZQE+j2uF
/EuMJ8W2lVGAi+vctSqKBwAB/c8Yj/e/cVVYbLaDSCRI2vhOPv4jxoPdLXBREdD4CajHkGZx9v8T
46GAcv+G60Yh4q7I8993NsUFfbLgvwc0gCZYPvWsPVkS9VAJxZ/RqLmgtnuck0VfUCN4xaUACb2u
P2Cwj6eNXAfrrw+m3toQ2MAK1QCSUbfufTFNQ1NG4UjuRmYt4+RH1zePq/PQoMWuyWfG0NYo2Rx4
3265Zc2tiy9yg4qweWf4/lmhWUaKFQtc1dj9i/0RwzWqMDMn5bofoZ9YTDXyaD2YN1pg7MZu7NAL
gnJXCv2ZE6cwJEjbbARuymR/JKy9L3y27uOJFX7jLobx/Wqhp+3JkJWsVY8jgPYc5GzB4ay2A2YL
Tv1T1mJsn5rpRoSvyrA3ceXT1xXMaxkMq6m90Nww/u1PLhakGjHxVAB3BERbiBT+NqBwLxLAbZBp
AOzgycNUwEBmxKt4B2xEUveKEFVaR12pjYMIPKmuoOs9RgjTr1u2R5D9XckxH5QS8NjqQNBs8qat
W9G8JKSMFXQ1H0t6zkB1lQwSBD6nrrbd2tdtK/uSgtpt9829BSZ9GdO5mJF2PrkIgSQazbfUhwN4
RPP/JoFnXL2WvPnUr7Zl/ohb+xzBvTM2rlUMKUpv+aRVKbovO8Xsl0EP9IAfS6jgUMfNmr17ifwR
Tk1u5AYqJtD1MmwgLZb0dP9uwNmUL9Cq2DR/t30mCrR4oF5GOGyeHz4snba5h9RULTkMTOf8ovMn
+Dytj+47PluGlWQLzJmJiF9Sz9yo8b52Yh6u+4bYF3VQnNsgzgHYmLxD11FigFpyRGz8Q292CQ86
WkGPxMuhD+caETXwZjMEZoEDPF8iSL6eSqLL2nH1dcewvEyXBY0gDjgmSpV6Swmc1RaKjoXYKDvw
kXVF6n4tI3vz6CiBX+m1tGy4Ud32eeMFL9KnV/DYz5Rnj4AtWKHs9xCiFdzH/quSrX7U3Mtdt9sj
CZo0H9YkjzqXVivCDxWZs7rTfpyDkmrv6bF8hClZ28nHAgm5mU3qPBu5w/DPDsG2bqUaYohiAbEH
ZISqcV2/UM7HE2tEX62tLlEJcJo5jBvgkGG3NNdGk2f4tapMlH5sA3tDUuvgz4B1BMD1XKA14mOS
whxsX4c5hNgFeaFYZj9XMnlYwlHdks7UBmjpO9BUKl86DRiUQoUCC5J7cv/dL+OUT4L+jlL10DRb
DYwT52I4j4eVY5BOjFzzbde2EunSfrXRU4NB4Zi5DlLoPgfV0iTH1iBNMnzt+xckMbp8tbI0Ce2q
wI8eEt2rGotbobcvk+/+bMQkh9ZEDyp2AIA1rRNfFSK6ayPwJcrWmadtazmkcPAe5m7v6hVZL7se
fZ6pQ9ywZyQu68xrnmfz2NB5r3TW4jfwh2RC/iYY4qCgoMjQU8L5MnvkSgbsoMgiEARt5x29+Ue2
7VHhzz+cW8cy8ZJyY94Pb79/QGxvC+ydWyfNekhMi1LWz+xIUgheEdO/VupxwAhheOB6Pyma0Su3
Zsu9oHlxKmveW2T4FH8dWyUqtPs/trWF44XB8DxPGLG0aP9ICVQ2s8FjZ0GE8CB5DFhjzq61H+Dq
RzDoH03cK0QHoIzZ9NQNbfps0BEOEmEbZ/axSDPNSiQ8JcbnNgKLu1whL/6J+79gM3zwfQEysmVL
GQ30j12n3I7Qsbd423ISeW/JOM6VnX+xLrAPQSQG7PmA5AAQrBpEEmDa5Gc6xcDit7teGKBgLcjP
9KkGI4PKpMQOzxha4MpD9hwf/GSF+Ek2xCI6iU9XIyvYREAxwCDmhmQkx9R9HRIAhkNw9/yiS5t1
hW7D91F6fY7ckcI4etp23p0bCBypQI4iIIs8MxB1IwIidUsZ3uNkvaHfelfecU7VozX24CTaQtJP
rDRYJRvd0GcIlgVwhAlnwWjPc0SA/UdVFEXljAgvAClXMYtZKRqcBAo5IgDox2W6Ta+a660A+QS4
HIRknCXmOP6V8eUrZrChSLh6nuGDnPyj20HnpMP2yL2HkEO4ow7lZZFr2YYU6OISpGXnaYzVTIMU
QbqnySD3d5xdVNR4T3zNqj4KcOx0H1gLVNEMUDWgevsPpgVFq7Gs2VE9BcOMJBkcKgD3UPCS6auj
YXuJWwKdO+lO6zIBFdAIZHWxvM3HKYgJ4r4wOtrYPCThihUS4hrSOK/dTIKzMGR4IquHG27HE+nj
YyvnY9Qj5bKsr/Ae3qMwexsaHChs+NKKKc1dar/gol7j2XeqthJ5OpEoV6gYkiAj+129OqlO7kcz
n1BXVb2R+dzt6jHFRPU8pBcJDSBQiX7ILHAnsWOCxsafqtZ7Vm8me94Dsj03q4Knte2/163BhONU
WuNU+y61fVmXjZxmhuM/U6aAmM4K9BzIrjR0QV4iOEPEopga7wjhY2QjDKaDLFeYt6WwUuah/COi
cK2VE3/UusVgrrcUHtYIGzzUdRdZvxY2Pc/DNp1hhX0bXfCm13SowYO/MDQgHYeSvmbZClcWrtwq
wH+P3qnZkBvWI/JvWI46TZAN8oYCi4K5JeZrB+m72R3GKbXl8ciO8NLHR0+nVdtBQFMJ2FQgXMPR
M6rF29K+G9FEENnp97bpDoARscD3RZbN7kusB4lg0fjmD8mXaAUHuLsCtgwyzMcA4lullolCaF/W
emf4QIUPhtd1PyJYQV+1x36J1p9g0A5IzgaXWNkZJxDeMY8EQHFo9g5Iuky6NL7SOKR1xqxfxkmG
ZSyiHyNH3xXH/Ee/eAvIT7h5CABAHBExvHDzMm7LB1/NDi+1ZaVYmjLZ1Wlj2XJlDsPfnph3lSFR
t/eoXDOwlZuAupknyS5vcOjmHLAOlT+9RgUPwUTyKAHaD3mlP+/bchq79rnzZXQBo/FDGsDMvt6f
OyKhvTGwR+wrtBBURPU91uQNtEVYBm3T5CFmMbCVBDxd0t6gks55y/dn3kGRUfBcn2Gw/wXcC0xe
bHK0D+lJo30qtE36k4QIwtPelaL5MtwPVEixNYy26YRuhV9T36FFQq3rbKPrcYZQB/hIVimLRNEN
ZoNQ63B86RtrEl7vyc9+kDZ3lsuD5bAD6E9CIBkYKm1BqPdzZvR7SEV8go/xyLGKXvwxC8txlyon
j5OHEo3okEQ8cXppwBH49+xKtPYv/f6gRPvchGC1l7hDS8lD4I5Z2hX+rpHrwQwJhTYXc/i8TZqW
3qqLTcFm07P3IpyZHhb0PkmLFj1LsY5ZUF4gSlDc+1Ad9vvUsL5EnvURJtDPSRBdEde/NWBC4H66
9cihwOS2UT1guHnGKrsHpXNQmVGR4ILMu/42huoLWl70dsiJFoERfjHJGTzhNubIPmRAvdqTDAP1
NkB+yCfTrzfEWUw+Q6TG2Y33Gx50LvEzLHPuEJr13SU+bMtJQ4FNXVPvy7hd7iReGQbQnl0AK393
tgRrtp45+Qs1pkdPvo7fI3NKlH9ugvVDQ/khfYImNaQPhqUBDPIQVu8uaO5LfdpMYEqXJe6OKMAN
RV1NfBBokuwp8ME0yBeSDI9wvHc01qv6roCfAt2W63FvAJEGhCFrBVu2MI39CLvksCfTbUt6eLnL
aL82sv9lUnSj/eAe59b8WQMYQbAbWYlA+5OHYeMaragoHWSqEZG/oIn9E7t/C8efaML5FNvu5xyY
i5fiGB1wApQtpz9bfiVjhKcioqtbq75s0faHquFl7j1571gnsET0Ot9CEh0mNd0mHyS5mJEejyDH
gXdK88Rrf7JhBTjRq+/jrE9pvGHde9I9oi6r/IEp6jk224clukacZC8pvYyw8RZilwObfJV3e/YC
x/AQNZB1gYy2Xg9Cm3E4hy+xzF4ix36kcONcpisd6ZyDMys1+9GQ9QTcv8CGdzXDeJNgVwo6cJo3
/lpmRpwFT88eT07dCDKWmvgQhW0Zz/Exbtqfmf/u9r3aMb0ZJ78hWlb4cfYeYk+BHGCky96aLfuF
7vNbYlBDQthURH6j/i2Dj6JjaEpYWlKPYzYAfLmg/CXN087oZWrlR0cMeFyb7+n8BLbF5AtPXqJ+
L3m7w67ysa1G2w8qdxDgF8ybzJzvv6rn47MMl9IglOhDhypHoBI5Je4xiturtPqp3+nXSYtjb20R
GRCHDSo0aSoegVeY2INAnAdZRGDOqAsO7yYOx1jVjtFn4fkfgdJHYPIIAg3Rz8EgoiRuOwHb3qnh
DbuV3HqpH7eEPFGkF+b42ypFRQZxZWlTJDMppQ6rHdeYvn7V3dTXfuC9tRN0+h5V2T81gsYo3uEj
7LjvSkio2vSOcjysQ0UJQVMIUcwN36MsQr+nop/rmF3R/9JiaB3wv3C947D1hhZnAFAjfewioRyW
AjQCMZgitHZxPz0kdK3Guf2VRe6ZNw6KQI+xjyZPUQqWVpq3Dky4AtH8+dFM3VRE2ViP+pi1GN5H
jKNUvfaCDaVvhxySLpzZFLbvPREi6HnJgiNc3CKN6Jd0X23Ro7ZbrEj395zY9E2L8JCx9q2RN2Nh
v3uHbqJb3pg4zkWUlPuWPa3UfjAj7xo3Eh29RAkqIIO8o634gHrB0UZheiZt8zTEpmZ9N+WhCaPX
F4m9JS4T8dcKHLTM13F4GhzpToFFPwXFBWCW510Bux884HHgkFA0ZIsOYMccJeD6pPiYuBefmAHv
EM8SgzIB9JmaA9b+9cyC5dYx79GtUACwcIEhluMttuS1E7QGQg7zowkRC5rBUlMc+IIvrhoQNJ6Y
u+4DbIcpg6UFFFRgzxT0Nga4eFrvLuGPs0q+ZKMxR4Epoo3tnrt1XnBIZCtim/sD75scqYgjXWHC
eV77AxGQ5zsu2XCkj7Gf+DVgEqHuDm0cLIuo7QEePMTpTSu0BX1LMcy3N/SOPxMT/CQIX2i0cb3F
ahEvWQ+bKH4AUbjmDiNa7jjwNCl+ys6kpzGUpoDAZwt/BCuZzU+SqbZY7iRD3F9cgtxXM3s/NbHb
m9c9qrRhedZMomiW6C1k6Q1L35MJepJjD5dDspG32JDHNbAfdIYEI2aoVZ7MatLBMIg41kWxfwdv
q/IgaEOAeNDHxXrEcVlTjUwBaBiQ1tNw67wUkAbzEfqmoPxkW+m9a89kAPvfDDArlYXchOMu8pFp
byXFzgUCTbT8FZqlKZyOy17w6ARWveppgIT0ILCJjORgkUq+J9cho+LBY93yNnXDqcn6qm31cuFQ
PEukXc9AvzyLAFZn4j1P5gCA58BKHsjL5DdInILFgKxmf4/9LAuekDFvd32cJcoGrm2RVuNgrwFQ
JzAe9EIjjBzCvfatKdFuNTBql++4GmafL2hsLNdgF7ApTORLUbBoucBby6plbb6yMAY1SJAzGTzY
vPNc7jrwj762D6IDAEvgkgBSReBTxX8h7iuLNVGYJCPzNV4GzAsWcWIyFkzrNe/usaQ5w1RisUfD
JdN7XFNJnldOpxKPRmaDYvAbo+SAuNRwpLTBdLdHR6ypCRgvCkHAzJgS0JxlCAhgVxjYo0MUHTcX
n3XLgR+MoM7DhkBHgbwx+pt5cetvEVgH2AJInUBON0iDm1rDFNyzZ8ssnCtBQfXL0V0XCaGSy/nB
9vopceLgQ4rNrTOuUgR4hPoVIQyJM7j/vTswRwMGugKd6K+kif6MiT/VljfYfCdN+ouR3qvO5qNH
5FyGK3taPPYcdOShSQ2O6gzZzvBuq2LKQS/o1sLHdkRggvsnycNfHULSZdqbayfYbfebeqD6fooG
YwlnGVl7KUjBBnKa6FuD3O9uEvxixD5B4z1wYLMIzSzPXARvKxEQBzbyfSJga8bEOy8mCTCNxW3B
PHJrAnQmRNadF6siBrM2ewG2exmNVyQH3SwfYmbQY4F0yQyGSjiYIqTBXICAVCXI1/MKfs3q7Dfx
6Hu8Q5GKe+wEAZplP0BQPTZmPDYJ5g7S3fPpGpE5hr1+JANtlvijqsAUAAJdgVqZrNjpSTVXjhz3
otUvTUJaNTiU7yPTc8axb0Byv2GzpOe251Ed+/NT4Bb/2PV+AaQevYUAim3b+R//00zvlbXTvW4Q
csaJgokQs06JrW7i8+fN2HLkzUMa/zt757HkKrat63e5fSrwpnE7GCEhpbcrO0TmyrXw3vP094Os
2lm7Yp974vRPIwlAJiUEzDnG+P9vBPLScALuO3srWRxZ4VLvuGcGQ5QMB7QT3SlV5CbA93pNQkY7
VA36iroUY5fUjGzrSV0F6rZQoohCWz9GVbCUM6tKZGHKM5F2gR06qkuy+KSTG1St43EqisXHb1MH
yqiy2NamnkmNuZzymgEs1+PTUN0VEvUxDx/VGXcHocj+32MJv3mthq5eVlbukpPHrLD93/3D7Guk
xCt+9n/bxyzUndNaPnYaP+JYNBX+ECN0p3Y1HTkm70MaWg5KXf5zEZeErVRW8FwUZTBrGrmuAp87
0kJWDTMxMrvpkjIwkVfAd2D8KWXt0iQiD3Sqdh6povpceXXQJ5QP4xoDipQMqiOhrA/2xcBV402y
+P69S9bMgFkubnl5IKX2/UC9KH++at+XLmgmlp5b+/cDU0UBQ2mYzFGlO5EB7HxCySr4XqAtQ9y1
bydJ7zWtXG1OLFRkndXbhTwIvjEIQdlFvdtHcuaaRfNg5GFxVWHaRo/DaDqRwG6K8FwYpXgy1cTO
xXGFmyBJrjgWitv2VPQH3MZxdqqklOnD0CH8JVhJLUHgxpMJPiPBXVEy8E/LIN7nYXud1MyRUsZS
GwE02uNpSi5GGq12sZLk1eUs9OJR/7XK6B3qcjwRE2iXYUHS3puFV5OVEuYHOUKyUjC7JQuJO0k1
HycuQ1cSyCouSfG0pN3kq8tkG5yU51RVfiYyA8sMGOiQLemjFOb1RagzEvRG7HGPDpZo3gaBKCHO
nGSvCodb8C/dGUaIJ1VLe6iRj69mEzLeKOmxJzXk1EYUrIqFJngeIEiMAzKYQZyxCIpH8HVU1sPx
RyMUT+LcyR6u2Eqv0AEXd8SJCiLn2jjl4UC41BoON0mFehBV5oFFxSROjj6IffPbWpDQ1oVIM6Pc
GUrwYm1ZfzZyddOJ15EqHxs0Aa2y+LlB3rPQnjOpH+2sVX4Vgv6waVdBqJ3zfMmx82LFFNQQMWN6
BRL6KWusxdY09JPmSUdXR/Ek0fBEzo/dYgRp9jjKJfkWZboJB/UefsNpstJrMVlQ+FfPJOOJ98tl
JpQsnxaVO+5arQ5qq7e4sG63f1ubEqWSAu+5Di4tTtJPesrZIxl8CnHLa9iIXhEiNhLE4kFTjRdV
oIIzkpTFMvJaDtxZq7X9xKb22vMNNUTwNmwOdMJy9wMFKlk1+aGFKzWANyBRaSCk7V62b+eopBuu
Ml1fkQL178YY3Vqoc7RK41PG3IaYT/TjdRqZRG6qXYja44b9q1Yuj7zOSz+sxacGv8Uor0SJyfDZ
TT3TK+JcMuCMlfKpFlXh3PWPcjqH2KThBRIDnuQm8RO59bg3Mso3RWtPSfErU1VoI81YueVip0nV
YvdEyEBUgRCrXW1FWh5r2fqJ5RI2RE0OShomjDtL198Ii46ybmqY9/Ua0X3cknHwNcwAtikggVYy
czw2caLflmQxKw14n0gtgwY6pVe0/eCUK1+hpLK3HToKRcp7A1RqVIS366IiSkWFj+530F4FfXKj
XsfFmPpUKdUrmRJcOvaCA/lKINQl4Rs2V60OQWb7PVqkm4c2bi2Uvt2VtJgvWA7fuVcqblkpP8aq
NYll+c5Ni8xwXH4i3KhtIfcipMB+P+U4e8L2UVczEgiLzsRGuYlKvC3T1LQH8jWZneCdlkjWHXWj
EoO8Tz+W0qQW0t0levfbyEiErthal6LCI6wJk5NYOAwzChEiv6KrzJFdxsrbWpv8PJaJJNi6rFZz
Hw7K51SgCepCcq5Vh0u3L3NbZWV7KEmMxs6y7lPGD16Z6rOecJFCXOFyrJ5bQ7qxlnE6oG+d8KMK
ft48E2RZjkLt3olyFWXX1KYnK4ywBxNSFoX2SEUdLXFE8teaDCI3RSDb2HiQR9AUdyNT5yRxmx/i
sKJggp/AecJPYrZnzaheREG7Ro6Uu6QR0nh96cbmJKvTTS9Fh6TX+c9ApFAADkjINek46vFjGmN7
NfV2m6ZSvDMFZKvRwtxYaLhxIkOHyDYjuvWXTicxIg+E70ey2a9CjDUuBPmzoJ6TLm2rvzVMwTqt
VBhLMzeszfvG0nF0U7nhtCmV4ZdcrXd1c2vIKKNU0oBzyLm4PZBiG6PEGr5uJ3wbrx4qQ09Qo5Oi
CuiFKpITg3qXZYYrLOl7N0ZHS68OfLTVHXRycdYk3i4hmRgmC7KrLfNTXNWtg+7tvsjySz1+YABp
bXPsT2h2TkuDX1vfmGyqRPFQM9FhDc6qDZGHVie3G8NyMVYfM0ST5KnudEO/VfL+rhwE8Fd4qHPl
Zv+/S58jusuyeDOmHlqjuo87sbJlVAnSypRbFRPOTh1DAhMkZkTZchjU/MmIZ4uqa9ShJlh+CVbv
V6aML5Scij1rJNk0ufHS4b5DK2iPIuYssy2vrDK816XMVZap9Qv13SKPa+ua9rPmvoUKKeja5ilt
Ur+D1aCVwrVijQEgp1dcRreI3Ej2kyiK+pg7mKq8d/kSCIvx1pvmbzP/EKswQz6uP5ZoH7o0dcXS
kCADUXVvxSM314mkMBnWWTyuU/tGGpdg0YSIYPZ+yY1WKJv3NCruEVPctJbm5LW6HvsxzN2xMFaP
OcglFqMA3OojOPWXuuKYIZm1mVuekgVTscVngSnb2JvsqkZKUVOGsQXSp8zJPaqvQarpHuXAd3B3
hTfk9VM6zsGY3Ita/1OMmOPIaKqnzRoxXhho/bwfb0QGAymmZKMup7oiTSyt5CUxoxVOI1FtbwXC
+IWaGFYbvxWR7y+VfGUmibeI6muzilv1KjxXYe+WqBMGfGlEidRSRM0xmvpHOowvXdYj4kuSGyWG
PdWnyd3Ul5+mSQYpU4dXM2+8ru8+mgXgV1M+lznTgiF5avTxh2pkmT2W8x1zjfJA/GgwACDPzKfs
Pe6Vg0V1wiZdag9l+6Hxe4bmLHMxYErHW2vmUoaY+yECRnaXVuKlnl1ZBIJBrU+5yUMQZow05Qax
WR2NS6lS3I0cYNfDPHvllHAmaG1DnbJ+JaGP6TgRKXj11CWl7L1vUASEDBSUxfC29M2VWFAvVjkw
yAlSTISoUSc5+tEJ+kFcmnPZM/NRTUZKJCRnMq+3moCuzohP6ay+T2OGI2V5NBfpnaQZNpRp9AXU
t4yXJS2yVcCj+KC6XgcSUNROIfdAMFX9URWN0xiP3H026MCkLBfNoNJmtjjNddlYuJUOx8jotZtu
yAhAZeFn1fAumvBcctcUu2aw9YJ5i9aqL0gDAATocGV0aTnFpIz36b7Rf8o6+Sms+61tCdI2NN+U
Y8hEpeGWuZaBlPU/BZVP0QkS7pDIWYXJXa2C06f0dIQ8jtxqFrIO6ZTxuqMQNFLylMnlcIiqTCOw
uhWzNDkPVEqUYiubrVRkQDrgOnq0Ev1VjKkLROF8tUAD6sXxrHdm5klNdw4HDLNpWf9aGtC1srze
lenqG0lW2B1ejIpwiKwCpZDeRAWrpKiajHcYvCsUGc015hSbQJd6AG6OJbJdlQq/I1WR7sSkQWyq
B5NfCdpLsybTqekKsnQS9UkjeWnk9WZgEukDNRLB4WR3TIHQKCzGK8KbY7u2lsN0Cz8G1kS7Uqhx
D5sfGHZCPlwvJFfHAUbgLOpvM+kKb624r/DjqodSiO8bpNMe1LTQxr2gV9FNFXev8pqCM5mV1RUQ
JnUWun7TiHwJIgJHfwgsvBEB1RsMousnxaBz3RFVVJ12LYWjgfR9fuJUaBlMbmVtghWXV3eCkT5N
Yl6St2aoTUoGMmTFXjrjy0Ae1rhM1iRmzXxzblGnEu1QuJD36bqcS4VrxV6ajEkerCmUCNZwmNKy
OdbRaQVKYkcEhGKjUJ6H8sV8UZ3IE+i31oIwpNKSq5y8lU/NWcQql91rtfJRR1l6EbWTlWEPz+q7
QVrPcxwpJ0pmvbjyk/QFMxsGrCIdM1uLzPWk1iuuEVEDpZGilSKbV2/ujiaGAmPNTz1poUku7/tq
ujSjrDvU8J/7ripcRXu16p96b3Su0EF1FOXkvkjW+1IhTddSs1y6aLoPszuzAulMTsQQSItVZO/1
IZ8O+Sr8bteVklIy6dyWZ8up5PGkacNv2QIngr3bV1PxSRXe8kz/JUIlmkq5PCslyhllTC4relfP
imSN6bviJVN5DQfqWdU4rUvcdwLJtnTt3MLMy4Ogx/phwOwwdf31KM2iqy4yycG+P8BxSTzy0aYt
Z0BUVgVU1bCU+L0ZQ/jVmNukp25Ytnpg7Cx5CJPC8vVZNY9Vafjm/Ex6hhyhLhiI2cePUqYsU9Th
wzQbr5I8P5OOeBpKmQGusVpfKPTrucQm3i2fAI9e9HxgSoOGnfhKT5xiCAGQCSdodIOfmcNkS1Ok
uYyhnKZ5d5vqamzHVVu6RjYeeiC0jUWuPjLT9xXrnzwUr1OO/Ckc3gD6HUBeUZevw4YJ1XRFQfxq
wVfhik2k31GbNZTyl17i3M9Cqh7DAPlkIvxEzXvsVuPGTJDgF+soOQtD9lFf5Rv860y0SHVqyiHG
6DBOcgZhRvqYFhxOWS65RZQeGfsiv5KeBkstHMrEiE/yojwoQmybeXGbanHM7Gy8s0r5YTQ+u7SA
CWPGEEtIYffDK9jLsG4LCHBgEHr+ViRLtmXkuR+G60URB8Jcueugc6kB5e5jluheb8HsxVCP1VbC
rmp6E4FYO3vQ4J6SZLDjQkGLrraKC4EY9Tt2mqH83ZQZ1q8hgnWT6B84r2o7K1LdGxPpHqNyf5qn
klvzor8OHybWwmPWUE0ixTgYEvyOJSfd0xNylZsVgJA2m55MrbmKZT3xTRON9lourtY8JSFeKatY
H3S87UHC9cuEL8eoLWOgHGbgG20+yB4qGR/IGZW18igp/eRQ33pYo1DmYr3RWjLrUpi866acnEZ5
vOkEjer8PIxuPmNWjJN5cVdcalY5GveCBm5MFy+poEyAezhzu6p0BhCGGMlV5Ir5kWJO6FXLNB41
4SjjIr7LIj4ZLkkUeiM13Kj2FHH+3NXH/yvUflzqX//3//xbs4m/+r98ya3h6u+HCkH6nw0b/l2o
vVQF/JX/8Jo/JdqSqP7BQLhpoEXey9h6JvzZaUGSJB4yLFOBPKmCmv1WaGv0p1VU4L0bvle15G+F
tirSZgjSvSii8BdhIMv/E4X2xp/+pilroilqSF8VS0MMyP9RNr7+3/j50iqTRLUa9HPNa8w4v6lK
hEM5g7m5FQv7b0fmT7H/37s67F0b/n//7R9U4iZSxHqe+G/h1fJ7Hm39uUKbgrHjTittRBDaS5Wd
oyuYNI8JRe3X2kt+Ifw+qYeCyIPIx4kv07N0mV3jhKh1QxBQufN6HHv/Df5Xghryz0MDepzfTVYU
1dL48f6B/12kDuwC5egroxMZYZu1I/3KAskj6VdVALM7RjFGx15G01A+Gt06n4RiGUmZNFob9NLU
BvsaTpoed1yrujEKemCJpMjkAQvUvhilFcmfKqK7KOcAyMgcKJsKuEgpQu37ypDhFspW7TapZblZ
0iUO8hnA52ZBjCE0ZbAvzC4mbsMcmXoq1Edbyc0ySHajC8ZaUvHb9rjbcLbNWhxJADXTYfd76Fqy
OpVUJ47SCk3wvRiiqg2Qe+iHaK2ugW82wb4o2lDyAe4ev3e1UkJhbzVwZnGQLHfHDIu5CMzAqInk
hqHOKHEY0Zf5RzMm+VhiTdxdJ6owQjnQ9+W+Q9yy/6s6JlBWpMWZzDbkDjceqs1uQz0as+jmvtnX
rG1t3+xazHSSfNIw+eL8jPHX7H6bfQHksEEBKNQuQGWGp802hAMKz02pkur63q7I5Xr5HL40eXPs
G1HeJmz4cFpmnGQNrsSkDw/7rn4VRAIQWdG90Ex+mGLTUdfJfptj2oAoZmvftS++N6UmfdUmhklh
S8p/m3ZAO8yA7rdvvv8qlEkuRgcF+/tb7mvhqGzJp+0giGZWH4o1ffj+hnImNH9+baOfNgGnMnzW
sdB5uwnKnGtO0u8vu69JKswVLgei66ELmJ91wb6WNNXoj+p6gk4RQVrUnvfH8iSMTh2GwxFgGr8a
APt5q+LEsOV4b7mPDuZQPX9tUmksg8WXtzNB00ycVdvafnbIJEOOE9bwff++i1+cwo3FOR9ZGYeo
2Yo2Dbzp1ZHiXqAiMW4cFsFADNFotqr1GRichqycgoMhgBvLalQujZeslLtmK5mDRGrnYFKpVFbl
ejS2z7CftuP2mb/W1uGu0HAY/u18rYGr/gnP7qoKtVTYXu2fpto/0r8W2lbowg3Mx9z2hVuVOqko
2I4LJ01ocqso8A8H++a+mLcHvjf/8RTEb5nddovgqhWmNXHhDMVpjz0B7o/h6xYFWYtTd3903db+
sVmGRMdoLhGSpSOK4ZyQSaFqR8C3vaFOgtSr8+H1++33tZ5M7HHIx69ngRfjqpuX1GlVjhcm/SZY
tsW+tu8jt8Dtu2wTMoljvNFOeeIqDZGtNVbufT38t2f24i9hFAro59yzsoVQel+DAFq3r/vqguiK
hOX2+L5oTO0d7dcE8Uxgavv9wP7q5nvn97vtzxHMAld3aabufuSzfx1+XYW4gcjmfogbQlzG2ZVE
EaiVSNtuURRireOELHDav5oRcX7s33dfyMqYoa4RcaVsX1zVkVHa8bLd9b4ej2XTS1rlpVrw3Oqp
cgkXDKrbm3w9d3/Wvl1JlE+/N/e1fd/X2/3tNaUwFP4y5Wd8BkS1onCA3M5F9p/e5nufPCnmSh6i
/0RkiTXF6plrcpqak7Zhto33fSvddonb+Yr2S6fewuZEL41gX/te/HNfsVVy8Z8lvsDRKASB4uH+
nHKNfy/bl/+Pr91f9v1Itb/ue3tf++e/+vePBPAvFi0OwyKPTivKv6Hm1B5yrTZQoO4Yc50fwUK/
qiGAcFLJuE23BUEkFydhs5ELOMwp0hAJNLjys7USFgfkAR6hfgGEuZlZ94WpifdKSvD9VY/ei9Lb
QqQW9VWZ/n4APMavLqlhdW7/R6zha5VdOjsp6t2gnPoCEOQkD9S+QVEM28m9L+RtQP7e/Nu+bdRr
kZdxv8q30x4OBUZhDnI5dZI7LI1Mdn1FaNcUB9lST2Y+VIes7d84HONJkAgh9Dj3STfPGGMCik0j
9/TxQb1Rsyz7+p/jVqM29iuoUavMnbPCwLhuVV6icXhaHHKL1hgg4ygIyz0InHAbL8eio+K+r+4V
932BmUVDUxXhoF6qwzwt4bEef+4HSANLXRF418R6OMi3I7IfJX1zqoI2xoS2pn7UdZpXTNrvIVWa
zSFlE/a+N10cHeh5RBujbgE85w7kqgI1eopTLt5um2HN2/TEMga8vmMd3ifVuAkK2bedDvQyy4/t
nPKBO2G1TpN8mSSGEKRgnctk6U6XrOeeue6yRIR407lqpYwpUoEaE89isykCJNTlX4tVHW4sTc+O
Y78cKZ+b17UJ+VVeH6l6jwcK78E4YU+SmOBUEr4uykvgOUrjLlXb2pF7oDo0iimCfbHdbAOrmP/c
/HogQbCW5SUNRFK0A/vi6wzYVxM9YxKcTaOToEQl2hCujdiQHRF9sosR5TIhh3AMGUZHj/oNEHd0
01PDtqGFMF+Wmbfqg3Gjrzn9jESEKcjNpN/dLBYe1g+G5W0h7aP01iVi3yTol/xVh+tWqZ+kDW5L
EIRBZpKD39eatJjJqmP9iskf41TeJsAZZYHgb9uWyM0Ozt62O8P3+PWYya1j1Nrc/961P+PrPYoB
poDdIZ1DgVppTreNLc22yHNT2Vg9rEJdhCKRjL2LTYQZkThZgOT3p9YZc4z9SfvavI1c+9r3A/vz
vl6yzslnvhG29n1G01i+2aoHvUaVaG4LcS1xlu/bnOwStYOycDFa98G+zxAo2OJ3u4yLpJ32XfuD
cTQNmx+7Dyohi8gg8/HygQYIhil67RSap3LQbudQVw+cKQzpcnzKQcj6E21kROdrX9/+isyopSDF
zHzfpRWS4IrgY+x+e9X3A9+b003NDBfULnSimYSkZwouJ4CE9siXzPE69yMqNspZsjyKXtNL+Quz
5hVi84rR0Yd8+phfE3bcgxy2SIVRurmnuhbP4FA8VuTwDFILeNTS3nfTpU0Q8VE4ARsQLOPzIL+P
WFXjzCe1lclenD2r6Y2U+hv2VjgDejBSv5e5ZnxDOptjZyO8tMoLOM5mvsCqR3geWiiMz71wMi0Y
7HeRSC3RjZJTVpyypSKHcgB+Roe0oLyYDnxaaGL9zxXVuVf8Ju/X9v4AzVZ42zQHfP+H3jhRT3PE
5QagZpG9yFDfUjty4yfaijUf1KvVFC/D4xB7cUE10EGpSUFCRoZ52Cggim+IB704gViLkgO4h0a9
MQs7fWrTW7SZ+RXNfuyLFtTvpp1ez9SHbcDPzhrQxsBJ35ZL54IQOVBtQ1ThVa5AScSmfAyY0J8d
hACf0l3pTafsVXTr58Y13fmIeSW+UY7jkXq8ndwano7C85ags7WR2LjFlXSsPxICyx6qKSJGj7pK
nhxCrEaTrV9Q/tfDQWKG3bsV9Xj3o7OVm/IEQvtRpxeMl90J19Gv5RNgyu/q0lzgMWpO6xWvOCuh
qxhPfelq1/Jj96q6v/rjej4Nb+GJT0UvBh9zxh3XnBZUt4EyHw2/XuxFBULvVRVDlgtiS/HLwtOb
1z49JvE96ETQWrS2oAtQeLA2jWEBsZsqi+HoDyuard4RP9XqLiZt+wNoEVZmHef1gnEANpEzDUfK
8wpSWsNOSQ7MwWYS6xwQfrWEwLV9a88X487ia5Un3QFWOQcmEmcvOUmTK4QvynqsIn+FlDzaOCSN
J5xG4SU+WneyC9fvML/1lkMN/xKlOHfdzDpGiUshbXnIM1e3QL4fewuO5SntYAHd06enfEeJKq6H
HxieU/muzOC2XE8H8WctePXqoeQUGSGQsKMz+jA+abYzThTaqJPjTTiHTIUnR7mRLDt7bhbnrD2O
gi2cpUPtVi/aZ8w4SLEWlbJ1Ce8jKK8/xtJZQid/wxYpKNuDKkijIy10Hq36IqtH8cLc6y5/k35B
xyYzIX7QHCEPxncQtmlzkSqH2Y9P947asSI4byD8IO07AGETiUjZll9Kv6cJFM7TZ/1jvCtuzdfm
NNMID/INbLwLl78wnmDyTg8AuYrQHj4jp/21+SMlr9Qd5BuzdMirA+5SPiFvD8WoRwh/pQTKXYlM
Dg1BAVnRTn6JV9O78DO/Vb3KIUh7lF+jz+wR8hcivAHZtN074XX20rzgH7gjO4AxyBvOGqXu6+qI
SXd9zU/q9fNyrz0IR+U2/UXi14goW9ok4H9T7dSD+VB5DVAgxCdPsHnv5KN6Fk90Umqf5dgFksxo
derc2VY94VUEfXoAn2YP7vCYoPyubMkhKkgX4G5uI20paJRPnPR4mt+KE+BIOLSpjpveFi/Ikv3o
RZUCSBsPVejy1SuvgC9tIxfzJxuD38E8lnfWj8y1nklzu+sxe6NViSfUTmLeKJgvMHc43DTdCKmd
Qz8DZLV2deFyA+p1rRyBeGgvnIcXrLGSTeorwDHAlS9j9rxOY8ziB9pK3P0Mj9GFyPNYHlcuVNjM
5m1/FE/0hBnbgwqDnDug4oh4C9zmgWN66s8YczMX1V/JmRod0SpEpKjpbcVlfWu9NviyZ+ACDmQZ
OCYKZz7tDK4N4HoOFqLOpwo7+JEHYclPf0xXVftE7JWizeUdrYP2IoFi4tzDZngx3ejUXGiMEOjP
Kp/ZB45wnDPnBimwcaZ9Z31UGFMcvCaGE5GOpNCRer+Wm+xivau32VN0FfnxR4m55nrOiwmj9F/j
olk2JHz2IVLhtlHAFTqSPApE1Wj9WAmv6UGC7HKLcMJNXIfyBJPlNCkIajaki2xSyYDQsmmtJzoG
UfFzFTJgARUoEmjbWrQFJPvapGGlO36tAlIQvTQfz5lKS65ke06+Rzf/9asVildO08mb6FBL3WrQ
HSBg3dk06N1QGgRUsTUEw78WaSsOgaDkiB+2tf2Brqvf0DWjZWuo91pTS7eydT3EdAc7dWSuzAlK
0bqq3Cn3VUAZKz4wnMqGrtL0oouZcE6g8KhHIaCAMAbDtChjKsQKOYh03w4NHjKU3F2gCh/1dlPc
iptU1TJJFe1rfbwFBd/bGMSJPmLxrI/o2Gocyba8qWXFbWFsuth97XufZI2TX7TDbSiOLliGztEX
fmDCEyLdppRqd0klwQ+jm0gXxcBE/kzFv5ROlJw7f9jm0vuizzDlL4J0mLbswvci2qPAf+2TJzq5
xaN4s2fZdvbPvtYCfeWGsAUp+05VpzGDkbSxt8OAdHlwKGuqxz0d3G8pwX2NSmIXJJksHovYwqkl
PQDuCA+mRWqqnscMEQbDRDjUzbkVJajiCvfj4Xluluk0JRONO2bL/04giWY5OEumbxdjMhT4n/o1
KFYyMUrfclen4xHMO2aeA516Zm1QvjbFKQFbx1TJGsNHCFgiuuR52gwR0mPdmg1IKE4E6gBzYEmz
4iuJeYzW7RdvVe2lWGrTG3NI1E665evUjL5EBqosKHwjkcr2y30vvvcBl11OcngpJwl39dgiclaH
anEXtcFi1V0bRD2KEerHcUvE7Sm6jVODQQwHUrKlk9VuS6Z8JY+/k8myPL5pGvRVUaiQwaGiDcql
PxP7xtxZm4+lz8CBT3T6PFQdDX86UyJyYyEW8GJEGF9dC5x9ZyHtv+W++N7E2pbwJQkMRebk+88r
baE9OiiJwKhBt1Qvk2kvi0l6Z2c8fS22HLJWt+yMqEEWFqoidDKh8zdI1Q5z+to2xbn46oH5v8W4
/64Ypyk61bP/mpr0/J+ASV8v+guYpP0hq+SldFlTaaS9Vc/+qsaZyh9Q91Rw1/R8NDVLoVb2JzBJ
sf6gwalKLnDrqElfZGpFfwGT9D94N8UEmGSYsizr+v+kHCfv/+XvFTnV5P8rlAl16oEUncx/9OI1
R72qqiWSjv3a3GEJa2w1K1PPuIDyxQwSpZDhhhLSY+NjnzpTb85UInR03MSfBS3B6BpJyDlJi3KS
jWsAF64kz9NxT60jhCR7QTxGX9MxKGrhqWtRt43CE0lbRFED1lRo8bnCvHAQFzfXcWFK870BXDYa
zKARO6rhTxhHsceU6J2M6iqXGDiN+Dr7jTTkpQ7n19CoxYNikWZFJP82dbfJc6t1kt1O5zVhfmvI
9Rs4ko+9YLDdMKNav09kHYY+yS0TXfsonJbfCSY/1aAZYkSzORhvxgj6jFiQ+yzGFpGJRSST3w9L
/YbhUoa5p9JalTaUmRbigFXjmXkF9qZVxbylA2OkNM6cAGqKC1Pxt4F+Cf+XftO0FqIwzHcwWdEt
zjmAoSy9b8Xn3PpUNOsRPOdVmlhPwBSRam48tpy0BJUM8T4JmU9FmxMm2RZ0Vy2EFMIf1iyvLWoi
oQHIgNoLplPFq0ATinJBH5ghHqGft+rOVgAQIyYmKlUS4DCt1jTx+zXcpLl8flmhrtRy2j/R8voV
MAyS0fK8GN1vHN31pQZulTd8bUA8QiCT39QqNbnFxgUSCnsg6RWoylI8RpjWoqOyRMlNIfaf9YQk
Mp6x/MZJaD0v6iI9L6t0Aurpys3Gv5sKetlNYeplK/RDREzS0UxhLBsoZazp0JixejMuLX2UE5S+
Sjv0h8y6XYBlkFxkIrsqpAbq8qleOFIWXglHjyU+ihqdaaEpSw4iGLudTenUzgKvG3O/slyV6Qgn
jfQ2hMCr9w6qAJSetaSk7eFWS0vm1jrNOm3u+PlN3FiIheCMpvkvbbIep1jyp6j6XE3hIya9eEDq
MnliSHCDNTiFwhRgElxKjbDULC/tlj+UpbKixZMZmFuUtnaaW/C10GFm9/AnFIqjRDlCUeCXExHm
TCp0qyWGoIgQc2zRilV68VCvKbwnafmYZ3nC5wjFD7XmJdIpFwDmGQNtxoZRymn/VZTdK7FtMQ8u
/uZN+UteWYgWGcIW9oevuuI2uVARGRdTqh33gXfOfySt9UMVC6BK5A7IjKlF/zMzTZ+KIy6alp46
5K8Mt2hnlDZIWD1Zy3/v9MD9lE266MLthbJQXH3mRvHS0t+cVq4eFYrOmxsNOGxlECeEhP/bnGZf
hEKOLHed/L2mupcZ4XyuCirlgmjPEKAWpzEOnmykp5ZVG66yHRgBchP58ydgFse0nXNHzLTOQx25
gsdJgcYWEV2YSgKwis7B50rs7tpBz/w11a9NnXrzPpdrwI3r2LlgG98adO5m9hoTGRH/gMKn2qcA
u5fVxMv7fD31FbFRhAQIPuNNnEJcq2XasI31Rj9DLoxTFetLJ1RHzEy0/KGJnQM9ZQhgcMOSYD7Y
NFtgqkdMPWFefn3ORHuA/TQdxooSZCkS9SvURMNmFjD8xe9m3A2Hjift04d2IzROCRD/T6DwcyBv
i3BVbHO6z6a+J4khKkgDnV1MoBgkkSODQ6tj3qjS4jTnitPNxgIoiuIAkFFATWG3bLVzpAe4IAxB
hndZvk8F8EdQ8LcR2l2bXlG605bdxwKz6lBXtCroBoR2o9TcaRJ3GsHgV2qSzGAmTxZZltPlPjfN
iz6seAALgY5JJ3Sg7S39dpRrE/FHnhvrGQy7zsl7MOfWCNY6emzjufRzWjPZIZVW7ggmlqxFItOq
/j++zmO5cWXLol+ECLiEmZKgE0lRolxVTRBSGSS8N4mv75Xqyevojp4oytzSpYAE8uQ5e6998DgF
PNgi/2OThLbzvITmEVFl56EvMCp48I9UfvreiBBDXPsko6pPKoJHl/wFREd8iPv8Oa+77nGxzPoO
Eh1udte9K3wjt7Ltf37/LpG9ppika+QMHwgMratt9e7jKlJ464WhZWy5dRxH2G8VQaL3PPZklISm
Edm55V6s1v47TJJZPiSQPLjMrpuC6BrWT1vWj6iAtfnCQeI6dz1q6dD54NKSzkTtqZCvXPB7IvHK
h+soU4eUMMY6Xdg0DbsmkgIvthJ7487QkBK0GoGymwP2VZfD9cCqW2LiJ12DBlFBwxPxL1mC2qfJ
wu9JLwMj1a918pTILzdexblu3WKvusbayWV8QnsZ8MpvU5YdaCPBMwV5JvlqYo6s7pLPx9wKkGPW
/oMdGt6DJ9NL54bBwe9Qt1ZL/tEPrnkRcS2QV1YOQglNBFp73HzY9SKjNtxdXHC8x+XX7+w+e/cU
6tLM6bENixjFrUVyHDbR4AEQ1IcnyooELqzlZCMMu7yZveOiAiAFNQCUZQqHF/hZblz0N7jyNxnW
9Wkkze+QDwzvco4lpFZyHC+LPxVJxcz8uactrKU5dccTiAhaMBZ+Ayoy3hNEyq+BRRizQWPZqhL6
rXyv6PsvuITVzm/GAy8lNEFp/gSdCBzFOL1UTuUdsO7eCRIecLEM2DjCqro2Hb9LzexejCYNUzN8
xdQPrRnU/pDHv3pcfdt0yqEhWttpyvKXyVkfLN+FhbGsI9IWa+AUmg6fBNEW5mw8wM4gCpFoGJgG
QY4utBgPhArEe7PLzsPkGtjYGm+5z05/8oFYZHMdPrszzZNhartzfwYuBCh9wkux+A70I8VdXceO
Ms5iJB0Mr+CbyVkuc7joqvg0xvDuGF55A5iyHcXUwsHw1aVqLiOgK7BCMZZkf7n6pMFEsgvdPU7N
2+r38z7NQWYClwncCRjzxH+0ggsgLnT+Oa5B8mQNxNDZLYMB5P/4wKIKvckLt+hhld6F6nS4G6pZ
MR0bP6a0LCOLTKi3MnGvRcYoL8+6SzxjhGEXWs9m94Ij39hKey4e3ViaEQbV+oxs5EWYdN7TsjNu
EtH41YDpvwl+KaiNTxQRSFDzeDky8D1kGR04UnvrTWP449uEsQlMcFY/kG4yvgG5Yjy0zDadDvTA
qGI2ChTmW2n9WEerOyYzt4czZEnK6tWqsS8aAZruje27CySBzDtmYn0Z0tS6DDoCaDBr+4NEscAZ
vXOIHJSUjIUA1yE9g15j8x2H8pJl6zWuJuOh6e1mO8lw3Y9rzr7f8hGQzZIB66bOZZ6kAMMdXszF
BOkkBuetZX0BxBJqx8CUkDYREJMyVzrtWhyzhGwNklGqw1yn9akgnPd5mbpbmKnnaQ2711VCfmt9
9PU5pLUHuc86ozg3mcpgCGT+W+fYv3j10bpKh7d0gZid0CkpJSuOKqzcrUuCyYPG8sVvy99Zhn3e
McBLrBnGrByDWvLLzqvpJikRGWcTCFh2NOIsdsibGp17qEKcHgp+NBa+LGoEMm30L8OBuhmtdI8N
Tq0JbSgYoFvDHTpi24CZrDmDFLtX1kutGTJ51cfPJJh+DD2xPGbiN28mkOFNObnyj9CNgakJ3rrV
p8OcExHrd29VRsRdSVaT3jmbn32GQ72yjORcisLeVj5mr3iqv/yyg+AJxnPj1WCvq759Y5yKyUd+
ZXN3E8jgU7KTHl1wMKC9G0zAKdSDMQBj0BagLhcgtA+ZN75LbLmnGJ1VJEgDIVHXPHi87XhNdVB8
mLle0/Evo2Idz+JTPDHWhNZAQTx5rA6uq2FoPTc6uVPcfajY6i5uknCUGw1wlt8I+pJMFOLzIhvS
3bkLVyxZJW6YcPSDH5LhV1rQzVEKXqITdJe87unhM+A85LDrHusw++S7wD5pvYDYxlp8TojrcR5N
/S4N5+TAuW+3woD/MXA2bNfkniz43Napqo51KXt+CLM/WRDxCMIk03jw1VNRaSIqNu9tuMoSTyQJ
fIX0rYMohn+LjirLc5TIjs/AsIPhWToUh2bsRC6PPyYIB+SrHPbgoljGpNHhioifpiJ+HqUQPDnG
v6pBne8ZjNHqU5KBEKzKHDH+UK8YswZG24NBaCqhMriZmmMT98bVNtQlY/vsedkzOIxJIwykwjLK
ypdpCXaRKwq3wbhSfd2SXHIyspmEdUF/YpNAGTjW6akS4kvOq7XvM8/fmCENnDHpoZ9NpHeisamv
C1Ej6Ti8zmGTHyl/g90yNSGn4OTStE0QDbZd851XHokkRG/Pd/Zb55+I/fHQ2mYHRKPKbrxuqDca
q793Gdp0JSW8v4y5EW/JgXkt1PXKIXeU8JRpa1BhROBAH5cyGB/jn7Qg5k0e9t2xpImxYTbfbiqd
kTMo/xn64XBclgrE7cRACYu0sXVRTV7s4roKxibsTITyjIDIYun/UKTqlp1fvFWxecMxw1oEOyTX
duT+5AeXGasMuWtZk/GzCdj5Ncp5ktpRkfpoa9C71qTeTTzqOBQe5pL++wq4ccxXLnLsb4wsH3HU
sDAx6qSVCe6yGf6SAdKeJxvqCazQz45IaijsEx3najAhuS8DXkGiC60p25KzhfCXzvtzDuXKkjbg
yiZNqPrw0FiIMLG3J/NuUpMkD05scL46R8ydThQ003JE38yoSJVPqZyCXYO3e295AT3ZNfhNwhNp
cEgYMfPY51jgDBpaWDB+PN/catjN/hpC0gDSNtX5q1HehTPKF3J10mvrWk+mkawPzVTfja4mdyxM
em8DheO6lNOlzCj0pOtfaumFNwlCENrbPiwxcqvBdc+G/8esB3W2cwRGfgbVCqQYPI6XeewdyP38
FeEju9ErklNpFOkpsGeO3XZyRuQGYap34lc3wP5ApuluWZtf+OFZQUgvOl+SfYrMAC71Iu3HfmIE
buEtebRrk+6w2ZX7UOQQTvWO64Mi5o1ZMrRUTLaKZAQk0LN658w8JkEKA8Lrt9IjiqLpsBFWrg2b
IhjOWepEVm1RIAb9qwrVtEsGMhY8+AaQHIgftU2R7qocIvHgFMceRlXGCOMXW7WNJ7tSdKbnCLvl
eJLQ2DJOgSfL9d4SWWGRUUyiPTJKo8407AfvjaSyZampXNqiIEaW0VLe+942zOW71xWUNQXPk831
3rMFbJqvmbzI52UleXWdpj/WMr3KenQPWS6OztyKnUrdv60Z/hXFYh9Kq/yNZKc7yXUg2jLzrqD0
gap6jLlaIqzeHfeEgil8s8PqM0ePcVzJ99ksFu73YKSl4rWYcBzsu2VfnUcLh9GkwXHS6l+4Ej9g
DM+nOmVoA+ARaSnySipE8LrI6R9bLL0fcbKKE8+cQy6WW95LJziFNQ5VnGikq4/vWB8BbqHNP5Fd
SP6FMZwNg9lT15E9vOLIfa4x4fShfUpEP/zmS7Q2xFm2jf8iMyfyi2lvkMW3gyTNip/mHv+OjBbK
pVuakm3kTmQtJbSdUOkecpcrqmbahrHX/fRg6CLScJOddNxN4md4wYz0ZZkoPVVnxIfxh+qzieM7
RreOIQx/BneFuOqtgX0GKSIOqHmf5IL+4IDgYRjSVTPZjtKeAG7QXIliBhcQBWawHzUh3ItHw2+y
PtsV8POT7S8f01xr0FnNVjja3XFcTVycs3oc58B94tUvnorSm9CxsFF6Y/Mc93VwBnM1bm0joCID
jdx2TfrTltOJA1Xxq1TJzvUNUqDTVl7L0Emp1PucErHFqtlKh2tLJ6YH/3WzTPovAT9W5Mn4D0Oi
YrtiJt26naKTapTZacowewer8wR61tmSQl9Gi0Pbwwx7CIkZP7SXGiZjGNSDeWXJY8eSazF8mz4q
Uqf5W2JT3FpJG1luT1QyDdYnNxlR+IC8ZffHTG2GqbiGnoW9S43+bgjsz2Il2akFOFSh1VJs6KP4
9mRnPDpl/Qj15JIWBKJlQXXonbF8FSuoM9NL9+PovqRzUG/awT53ZHhNoXit2zWOIMjlXP9W3if9
RXrVr9YfymdBvt7Kqc9Lmn0xL8M2mJisjD3MAiPyx4c+g3W0tBidE5lvJ5VciaCCzJwTmeVhqepr
p4I5xEPqgTDFGe5va4MVVjfpl4HcQYTthzW6jxhCP5fU/tUlI0Al0W+Wrrp1MzlPDbpBQBpgHyfn
jas8aa3HTdjNzyV2jznBxkWZPq/sg9Q5oJUr0FUCWzitjC+B/7mkVhThUxPIV89mmIt2iO5zAvDB
JV6UdGm5C8ht2hRUPJtK2bfFA+tni8M4j2fa1uAAWIlMjZg4p/ItmdUVHfsbFFJQsKnxVhUgmaoW
PZGdo6oiOZRHbvzpKEcTm+GTUzTVKQbQwvHEnkEX8a1Z+THbFNZJg5KD3ohBvSHm8tCq6UIyFETB
hX/V1OtPO32SkkqhKX6wJn+5pYmuqQKp0Hj9z0G6JHhZ8Tugvt/5kruH3DBJNBjnI3v8dmYDsF2k
AD3T+9VWLlIA6y7UTHAIEiXPAx9KPjQdIy6rK2mvGHffakFtzY5/pvn2niiiCgsJgrla3DHqShsQ
TgM8JsjeUIWf4LujSxCELo01oGSXCwk3Z9mNPeQ+MPVR3XH7zCr7OdIfxOXukfE+OYiq+WGHcv1X
GMElRxmKNJ6CfdkFzcXD75jjWsPKMR79HmAZ/cuvMVi+cJzSNqZ9kDe8apUyj11piLNl7XorIXBu
6EMs4bzilvavl8a/Vq9fo24BCUcm0JgFmuHonqkZbO3qCNujBXDJJgIFhVh+GRO8j0JV5pYU3ac6
p0szdQScTAO0zFnIaK37X3EePPsWCiFz5fQOKvWsGIdYfn50w4d2nvJdTZuFw3S6DTPwkARsdk3z
m9ifyFvTdN+1U3W1/HM4r19mURoR3ZRwb2YIV+b0K3Hn/pRDdKR/95SRUHSy2sDfwLMCjsY7KvDJ
4OSvHM9KopgYsG3e9H/jVsy3tUOVZCW/Z9sFKxegUTIhsQqIrOg+332NaHU1rNXU2NZaA1w7jXKF
dt3+yjXeddSg10EjX1sD+GugMbAhEqpBg2GVRsRy46bIhhq7rOBjxTdINgEpa8KWTXIgsyRj7Ulm
ew+gz3oaQguM1tRY2tL4Z2hM7aiBtYXuLggYtrOG2Zoaa5t9A2416pb56rQR0/gmNQa3hYcbajBu
CiF30KhcW0Nza43PLTRIl/FG+yooaRcN2Z00brfm3xACZW1zjeJNJadPKFIfWgb7M/MA9hJkZKBM
AeIrNM530WBf4EaQHTTs19DY3xD+bwAHOKyaZ6o71H5Pxork0Dbm9vBNtOhNrPmtxgl7cIVRIm8r
DRquGnX3FngMxERuFWfPqIJK7Gk6MZRiqBGctjW4GKgLbuQ5MKCL0mFva+PJqR8tHVJrEwcxjvVt
nYv7aqLay2aiybLHsitRLtkOej4vkOc+k7cE3++pn9ZfsW1+jTag5W7hkMQ55ovXjTXExEybYHGc
/ivB2LCf5DWdkAxIjW/2Nci510jnogfu3MZEZoSe9A896y8jLPpSYYU/VdQHKDnCvTt/SBVz+/oE
t/6aaa5nuh2qjuVOhC/kvX9xuv5TwIme8RWSF5gtz7kmEqQ5m4LuWrkeyCg/5R2gBbORAGbtt78W
zbYWQK6lhl2Dt1na5Rn8DzAM2/6EviLOZWo8kdp3GpY6eyhMa4hcDOmWpmmHYLVZESUwvCluGni/
gCgC08qvVUhFwWAJZs86vM0T2g01rsPFKZrTPITRPAQGOP92xQXSvWfhcPc07zvQ5O9yKDdMgqjQ
gYJXmg5OZ/5dwQ3lGIXUa0yVvZ865V38ZojWwX/rWxMKSlwP+Lrq/til9tkxM3gJtMscI/wKwbf+
KMxftcSl5tAPOAJpgNiOHOW4rhOxDAvRje1p9GaOOfPezv0PBxy6T88ZkW2/fMyg0heQ6Sno9BWE
+qxZ6g1QdWuCro4AJj92viaua/a6BYTd0zR2Hyw7Y8kNNyJAjitR7P+YKCuJWib7D09xtHrFmR48
AH/aCCvQ98aiwgvRawLTGnetw5RwDmINe7gbvCM5H1qvWRyzHzVgCmOwgLK1mOkucM0QEbcu/6dG
U+jxwfytNJe+9v7MDXbEsgEQVedGTYuU0r8toUZwxQaF+cFmfqcoC5klHcfaTrYCeAOMuIWP0RhM
b8b7YJu/FB9uD8GBGa4P2NOTBICVpnoGXPCMwmMftDD83Q4ZoPBAqPnG3D0WFkg0dTalPT4rUGdq
xNlHEuC+y08eo1dAH8GJlvoaebN9SJi9bWcQUtgEkZtlE8qVefwIuwz+lP3e97BN8Cm+AuV4s4kU
8IgWSCHSJ7l3TEoyBxIY+U+NziHIdCIB1t+XpJnMc0BYAYS56VHwWq11jgGzL0INMA7Wl0nnHJh+
evJ18oGyOUqjR6h+VJB9GuIRgLsHTwuBCZTaJCdI5xToLAWYuvkhbdiryvQ9F459KemadDqBgWeY
AhhBzMpGg0IeuIRCSuN4APsHoUANdQOv85LQGJNeuWgeg2q+zTr3gY0Ve9bJIw5icgD+L277Y/yd
luZ0rFZPU5DTQ2WWamuOxYuyBdctNdEi4LYxJnInRtqQQU2LwvIYYxPROKMVaBVYmkCzL0sIAqRn
2M/IevZZlZLzMeVMKcrpEBjcnh7Mdfiau8t4DRkxoPwy9zO8e78rmocgN6zdCOUtzUL50PuM/bM2
KhrGIy1xGwAkt2xqvDNy5wzoelOb6rIaTETbjCwzKjmiOf3iMFi86qTQh44w765qXwIqeh4GOux9
KuHKLu11De0uspTN24kpAOMDangWphy+sgZuoS+rfQ3YcEPaIPkiVj8/zuHX1CQMMlf16tUslMSZ
QdBxqHSJKSl0Xkm+Mp6Uhvcusn/4Wf7Oa3dpENztgP5qvD45H0VDUy9IYW2tGfDo2fKf/cQnbwAR
x0qHNmzf6a+VD4MzvPuNRa6KELeUUymzltK5gSXYOXP8J/eJlnErYZxawwdZDyoIKDOKV3G3LN6j
/Ry/BWtwByCCNjsx7UsTLCfbm11Oxkha4Vn8XseMo8OaJ8cJu/m2sodDMzvcDcrdPjTlLh2Xz8ki
n3JqyqjxPxfQb9u++AwtWOoBydWI6VBu1uYSTaOjeUYr6uERZKHjpARZGNnjRMIkkc8r04ZbQOgN
VxBEYfwkpN0epnw4TmMcdTPYuTixgFEvQR4VanjCDs3kSoBPmQCEjGFuMw6bT9bqgFKuIR0H418D
gXDD5uwHzR7S3OOak+g8rnWE5oOZi/NM7/cH8Tw9IT+jTvsJdO5PqBOAJoEDmkSgZe0gzEykBA06
L8jUyUGBzhAqxbIf0uYxW9Y/Rp3x2Kj5Dz8QuUPOaBASc6/N6k76x5rMbwy89sILmqs3iEfBCFHl
AkGey4FWxPEde1VAs7Pe6dEehPWWpk/eHlg+V49oJKa1bRQP8m6lCek0Rr+xdI6SI/C56mClkghT
Ow2L05j2H3EQ7JhzzId05Aat1CRMWsPDoLOaJKFNDNfWTR0TyO35NDLgD4LUSjj4L94mK3m71kW/
s7w2wO/Cn/heQHesIyMKKrZSdnubap2TFHu7NP1V54i7sTFBkRLPrWVfcADfxxaeEh26q0iQMVg2
vaCRmKqQhHCdWtXo/CpCULZEIMxbz8ShA/iygp/J81axHeG6Gwen+ZFLJc5a20TtWlAW9TPeiInU
bAOG5siKgMRlIsJtxyaS/mwdlqDgXCM9Ajr8GaMTPM9YTngFoJ9HnPbySyzVjz4YrnWFabItx4cl
GXDdgLlNUuuY6cwvV6d/tcSAWToPbEyhi1qW+zjqrDBy3JLtovPDJEFio+TwJEM0kgXDldg7LTG6
pJygxy4Y2TWXELB2hYzcf0vn5ep2/q01wjMHrx2tvU1ivWd8co/cl4YUgJGwM5fQMyHn54UQNJPR
5kooWq3T0YrGfjWPPSgnkrSuFsD0qM/D6jRicch67x6m5fIaF8bOknkWIX7KyISX+4RoT6SIdRs1
CVF53gQk2hjwB1UZH9BXzXXVyW66BNZJb8zy0oijubrB/GMolny2HK63pHuRj0Ia3Aivdliml8Wi
SEpC19y5ZgGx3/QKaGqi21p5Fu4aF0lTn4PoUyV+lrE33Z01p8aOpsr6lCfj1Z9pisapTMlUeBHI
Pnb0xIl3I/AuliTfLToDDxwrRxpAPkg1Kp2SN+f1DU5uyJai4/tI0rOJ1Mt1tp4gZC9I6GA7xO7N
On8PjBmXSGfyTUF9ovcd5Q78Pids9q6BRdKxqmNf5DxncOMDiIFpSPpI8jPOl48xLvKdA36emgjT
h9c9FHL02OXOSRVcpQoXTlcyPuinduv6RBVMOmUwI25wqMSn2XMbRKphkhwaVEszu4OCPPVgoczJ
O3W7PO/GR8+6yM4sT2nQfS4WJjzO6wUmHcjFtpncxozObhAXf8kMyvYu2BbZ8FxzVHM0z6XQZBcy
A8Znzzg2iKSOtaa/ZGBgoKhtJ82FGQDEpJoUk2tmjA88JvHUlsmkfzfByqSaLyPHFGdT3UyRGVg4
ksRwQ8yYotoFTKMJNUN3qxz6Yjz5L7ajWzfAbBygNiNwG8hXNhYyeDecPyCoagZOpmk4vubi0N57
yTQpx4OZpMk5pvI37LxErKr+avbqLSzFW6ZpOyobDggKosmnaQTdE0iP/xlqQs/0NYDrUZrbk2qC
zwzKp9BMH/CN0C/B/MgAUFEKjGA31u0/xESLoYe31eJEhaBkbzmN+GCD+oVNNrtiw24DmEIDKujj
CGaoADdUab8OFpZVfObZonYGm8RDxsQLqtQCxCAha7ySHC95nmKnqH7kUK+bCgQtns1uTvyz4zF1
CikCF7arnj7ojjPxqaZcfFftte8UkmUpZpROJjLLE7VYyK/xWS6ivhL5fXHpydNhfqnC+lkzaS82
fmEC3JlaQ4bDkeNw+AyXnkOyD61qZDlRdmFUU039CX++3dSdTcj2Yp2MNDyMzr8syDC0/K44n0bm
aIiTaBBueiUMSeifIy8BtFy5ve4TKTryLHJKGetfusSpHny+WmZM+8Dzf4zueEhL8s0tY7Se6M5Z
mymhMewwFma0t25jRnIH+uvg8OYCCcwkfpjk8jH8MM2EI7es2KRm8bO00vlW2M9L+JgOlf3BPsHP
nXnLJnWSjRIrhrQwAFnlo6bK0xpEGpzcwlSHvOa+NkQwRGQJcFoiSXmD7mzdFJnzPky/0M+jASGQ
7KCW8ZlVVB6mIY38HlC60VGcwgbMgLH7ffOUTqu3CzrAxi3nu03epR9+s7WMoXzrlvI20CfeV3MM
fE51O8k4b5t4wy5V2ZVb0L6gjAIiqtptWCDvLou78gICqKufg0+UtIcXLRc2ipVc2/xbSmLbYxyl
UMQODQzi3nGAniK4KmM/j/zud58VTKfBKeBdEL0QvBiIxVArNqIF3GnShAy7JR7s2tmTnYn3xSvI
6qz1ycDtC/xa+Hrrctn1ceuzp0ZFy5SHUogQ0Hi9riVyTdMtJE9ey8I2ee8p4gD8cj2VMqZYtQk5
5YLjY0JwuB38+mtiw39YAzx4BkD2MaO969rVR857kd52TJofYPrZlOpI16DvymMh2wqimHZte/Qz
vDCgsM9OVo32JRxuZs8z4aykuqtWMFqLyz3Kq68SWuMhtx1/05VAnF0ut9PRbrI5qG9X3+ijRpJY
6MvMfwwpoIK1B6SLnipSQUODRfIIqtC9VllDZFsoomQi2y8VxrVvy79xlk17TtKL+RNULNM5MGFd
dxejms6d3w0no7COXT1R35crWEaHe+wUK9qswD0WCGMUDdwMynItJisSFYxHLxOPcpgQMdJHY0vl
AEco9KJz8IqFZVkCL2QExGlsoHJZmZupJbs3ZLXThInf7P7T0gCdbz0wEO1ms6a9H/UpE1DpUqyo
RsSbhuyCqNGaP9z1p9Qtxp2ZWX9XVeaka2qpsvZ/K/pULTDnk9EM4lR28hF9m7dHwA0WpTO71yK0
i31hWOQ7mqyX74HahIAwWeL8wWyXCPwkDGqUK/uiaOVJQIH4NjGgjCLgpaU5t8h3N33xLWtlIh/f
HQwZ+2+JpwbzFHFvH0WwtBwPbXryWmzJTnBzVyRkYZA/eI4NHUYbO3jCrrSeaa4MzStUXixTijgC
afbIJ+abT0ABJDga4Jt+mM2HTpCPK2HIfH+c2PPpSfLbKM9e5g7jNjMcgsN8BTjpW/29ams6Pu87
ze52b2jWimFDWDWn2IymaZ3XLVkOTFOZZICDEePzGDcAwCkCCF7ftm1QY3fTj2bJXfWUTLeeFdIS
10b3BD7/PjDaG/EU6HjN9HcT1Md55uHwNK6tkCkOTNW3uzD8M/UQBtSEZNzycDGmNCZxYa45C7Ev
Yd6yD0PA06LS77B0w68+a7MkviGQgiRMN4xW2EC7JFY/tRKDMY3/uppjgOoQNefW6hL34Iv6OMqy
3PWr8QsA58h4pXoerFhE5GD6Ox7bKzr0jLGo/auCAPPAvIgv7Uy+d8uAWNZkbSTUMKG9Qvx0cwov
EUSefccVH+zgEWgLFWd1/aXN5QMP3HJYAzjAc57+8Cokr5b56A35eVb0tcdkechSa7+IilkdmpOE
P9oheLx1gXxbQYwGyYSqA8lwEboHR+CJbFxxyi37X2JMIdusJhuEsaVR8tzmgLT3ommJNEbipEE/
FJJxPuyQD9YbVyDbhp/17tiWc2h5yYX+VJ0y+u4PMeDDB0wckV35sIAcy9rSk9JgLqm8r8K2tYSx
ardSsSSGxFu29tB8csT9CBbyxlTpX9kAU3DMo4LkzpQ/qDN33w7tHen0vEtLH249QnpOJOU8kA4J
Z7Go6GoqVZzpPLfInXj6DI42LxiX3lfpAiKrjR9ev9icfQH/TcXnt3L424P1/StFExU2ZvjMwYHi
SX2KXJsDhjUnxXa8GWFIMgDJMmPyiFqbYLN1aEFW1zeSXFOEedWyZdDsPlQVGZzcMmSne1PwJIxs
0Yy3rMgIaWU2QnT7zilevp8qeKo9JFDZ7xpTnsH4Pzl87933svxWPX9/WfHHe0V8SxZsEIPxDHOY
qQB100PdaLpIoN4L3Hl7io6P2QcrxtaT7JWQMU8gCrx4NA9zX1oPY4zuTpkXXtsIk/Wn7WrUK61e
KWZsZmdXJTIyM3rjizfr3UH9lBacKaNN+BZAyIdv9903DYssvptYOa60dQwvnHgWL0uPDu8kDxBB
gT9hD0wUr2ehsVbNlPwNQaPssi6jxkDgjGq03E/YZ93MNo5Dq1d35v43VOsbr0VeoHu0ITibHsOf
GZfiIJL40GLuq5VTnrB1RTTmlq0ZEx8XwnwOj98UtW5c/tAgZ98HWvdtRvx+ABOHV4Jhz0wyDZrV
aeJuk0m/5Oz8ZSQwC3h70eePoyXGba8WhGFpcp9yBqrhVCTIP/Y+Yp9N2PQ8bkQJkuibc0b9DzvU
/0Hg0/am/+EuCk3irrDeOHTlLHwvmgf4H7y/JJxHDuZLh0I9+7sKwlIyAV+GmFzOLVIAZZ5Yv3Yg
3AeEJzYtFKZmyvskyS49/P+fhX/0vz6MCxdR2KAPOYrYQn/Y//gwhZyUJ8y+Ppom8mmfMPA9rk4k
R7l5tZv2hRMJkBbCDgzUV7SCJLHng1NFvRWs6Jbr5L2uX3IerQv84+qildC0mu8N7tdHj05ZNUFc
cJWk+0TgAiFSIFhtSbQs5SSBibTF09R5GIqS2JIu7y+x6yOiHJh0WilRJUOQqYegonCa8/KQWm5+
HwZyjsL1sYnj9B+T+y9zMoOjZROLNZVIjdhyRswNzGPNEtfyYIzuG+E4WAISuC2p+Ww0KW/3eRKn
ImdqIGpqexfU+y4p2DYTtyMTKsO86hbGzxoNr9Oeat1FmVvj0V4YFpZySRE/menHGlJaekW1QzqC
Q0Ump8wLiD9xBwJsG+9G+s4Pu5vLSyKN+pw6HGxgm98NnKBkinjYCrrJeqwC1nnTgRm3xdKT8aB3
zDVwbqaeL1ZLfAkzI3mniVIkzMw5dTv7QGSPBBLQhemZSiC5dQ5FESNoq7PgZIoaZisHn4PNq3RH
42c4IH4gnNYwfxRkTQA5De5uW6zXmmZ0NDREG7VpMz3xXuoPyLN0L7r7IrgwOS+ofR8cvyJE3i6M
C53DP2wVGOwVHzPPaCLOVhmc3dg5pP68XPyKl2CthuWKUtDYlq64mXNbfy0yJ/vimV2i+kRoQGaL
lEemluIzRPQYBTahiPGSXwymlKjaXNZ9nF+ku7LR01okuc5+tQ18TsWa/cR2cgRnCDOFiDMUgu76
UYYEdEAB++c0tn0wSxYTfhSFfjrv3kN/+GURUUbvk1bYrArz6hKycHLj8mnUv8u8aabZoX9ZsaCu
jk2AQNAQVxUH8AdZL/5KR5Bpv7nAjY0T316i73/5/W/SikkW/GP53/+h6Rt+5E1KHWOPrgTys/zB
HRpKfLxsGP9tSlKRkrWHjO4kRbjc+6Xrji4MimDpafkEoFrQD1QMomXgu9s68Vc0s8VLrer2WkMs
jaCXmzyV9FJXKilUIGRx8kxWL/18RjtUPpkl0KaGDHNG8uoShnO4KTzEY3LwTp5FVodtdH9bg2Dy
0O/ZAWq6GF0+g+WuO/dOvYmqOr4VUP9gHMfofiVh5klNpljJhb0NM7iBcM6Dq9lVGZW4S6o9zcI7
+vN6UwZhdgKU/1/sncdy5UiapV9lXgBlcMDhcGyvFtQ6uIGFhNYaT9+fM9u6aqraprr3s0haRiYj
grzEdf/FOd9h4R3i2htLZyvqtL7PvD9NNEL7RUnjiT4iQIopHcpM70q6xSEPMb5kuhdchyh8fZUy
C1wIEYcmddLOKG/CaHjuCOS4nUfim5WYD0ntToe+brEtDlBIyHnId7xmLUDPlVUugxwLTQVWonUf
zmrDqgO0WunepcqeLiTl7fOsGq6pC/OZGVNPj0j0TVTFctvP03T1YfvtWE4DIfPr5Oir9Qcj3naL
2C8/2kt10rlOdl7EWOb/fTgLILf/dFH4npJSw0CFqe/Lf7ooslY4oSK/4oSiYEvp224luaAX2ynS
G29yQhqU7HfLc4xjJkcyoJMK/fsM2MKzkxuH8EHR0CiVYNDe2LX8YZr4b75Exzhh/4EmK/GoevBx
JS5eqUl0/6cvUbeKIR8aqNMsUhc+YCtghLLAQ+vlXO0c4/5QFOnvkKOcXOFm2+cO1annWg9jOu2E
/ZiXjN5jxofbcSW5Ymxn/1YhVksqDQRncgWDbvZVzAzrTUdBb0JjnH9zC4p/wszyXWjb1UGgtLQD
QLz/xMStLaT09jJXyMbK5lZG3gMGvI2i+dh5gvTbrrjU1XgTcQYyw2qOyVxKNpoI8jh9JvTt9ats
yYEJ5u+sk1DNVY2FXpcYh39D75Xuv7zeGpmHrQNH+G7wL683NkQLQD/xrhlsOcIkSALraludiCcl
/67BIdNNP+eofWx63X706ue8sIr3Vdce+xJjhw6LqwIJt5vD0TpWRfBeNkRDEAd1oxFx71siqllY
NtBCEschEIakMFXW3mWUeMg8FqCbuvDd4zgRAB0UBTzRZXwP1fx7XMk80vNjXUdooHMJtSdQuGWR
+ts9452M9OqRyX7CNOnUktHyV1n1/w35/8aQD9RWiH84WHbf++//Fx37DpBD/H+239sqT8rv/wjJ
/s/f+ndbPgWg4phRno+J3rwL/hOSreXf6PKUtG0Uwrjj/9GWr/7maS1c7fEW+st7/1+2fPdvfKrg
WeUtZYvAc/83tnwwt/9SOAvCHF3QAIrjxnZ98+b4h1qVWpxkrrwDY2UbMd9cv7KUDI92Ou7LGs1B
6vrxY5RybRaCo7mHDOHWrMnKAU1EVqxA4Mgx4YZTT8Bqgv3aOeUhWa3yZlpI0oE46j0QA6hRETzQ
MB2iqEyfK4t6ME+o4ZAc1+9uexsIlL+JjRxo4I1UEvJ156AquGZEnHMko7/rE1bJTYCIZPHC4tnH
LZZF3FaLCN0njZz20DvCuXpVwpJq7BnGNqzSnLjxDjVAeqqnbv7ZBxYHI0S0jDnplYyU/LTyfgSC
vEwfdtvuwi6ZvyWabK6m9/Z1mxOLXqjqnd0h2+zYR4mbg1ApouF1XjB5xfjFbocekU6HzwEBV+/t
al2jObVF/IqZb4eLB5HnWlzpqe+W9XEJY8lap/ke+HAf0yw7imbOD0XiadiWa3xsB+swTaj+e3HH
nvk9qOOZ/Ue8Q1k83gTFzaiz5dqF2IJ4sd44CFi6K/cMbvIFz7a7t7yx3Sklf7M4ND20PCMgQ8O7
Nv4my+dp04y7Mq6R06wTY50x2PvO8wRukd6uOJS2IHcdfhDhezdpNwRv9jV9tAlieogGGAgTQb7F
DEt3KUB8Le1QnYJjNkVMiSagbwGrqXkexYOcxyc2/eKuGBACqCKPjwHfAjQES+N4qLMGvjlBdD1r
pNOCNBg9RBJsBtmmb+GgdxLI8QOhX/FG4h0/1fIX76OGM7qQJ39R9n0SkLsUVu5Lx2S93fv4vHEs
32uncOC9h/U5qAm7aT0HJiTNz8Hjh3Pog/go7QW6HhUIlLAGkBMJWlhR2N9YaTOc+qwikan24quY
rD8VALzaspfTEjXuo21dojF0z8IpA7Lfg/o884cyTUzcfY/n7+JCPt/opGEXRBLsAVE5u2ulyXkc
A6SPNdG4AZXQli3MZ4s65aY2H/y1v4bZmJzicqivdpbz3MdM9TBVFCGQVz94WnPfJDbNzq3rcvx3
OSlXiUyfs4RgV56siwYGsJtMYyfD9CFxrS1LcPU4uxhqRVzyy65hkIoehbFpmQPKSMJ91EDTq0ma
eCDVqkDq6PsXa7T58RdM5qrE38F2GHZ9tbwhLrZ2Iy85mTkrKCzkuaqYhk0aEtPjFJgb3IVMbR+I
IDXpsHmZ5nK4zm38A3RHfm6bFVqhwh2u2RjQHWrEatZx9anQl/VpSvprg/D/wae/RMNqvv0FOGPp
UqLOFjq3XlLJ9OZhrUN2I1WJOqcTYNcX5DfXZMre7Vi2D2zdngFMXpLQdQnt028xd/vVGC26jnQ8
ytvqo6gEzuGu3JacwLe8d94RNSWcXMI/iHx9XGdnwV7l8XAn6bUM6/jgWi7wxLLCMjeE6jgQEo77
gw36gMoL7USud6wXeKNJjom2qrHvYtK4c5MEVABuJQgGn1I2DCsZyjHARrL/agGS7mUy3FaMlzdL
ixgxAAeGBqG/xJpkSS9Y38oZg7HPIM4Xlb3tSCoG2Bl8AGBCSEew7ib1im8iDHcVCV7QK6zqW5Ky
77T9w9C49W1U9CW+4Hl+qhPiwHK/jm/8ZSX0WROLIDXqMmaihPRZxXDf+63zKDP73mn68l7jgidR
0Nq21UqTCfPhrgmQx+vG/4H7E+Gnd47q9C2aCL8B2I8GZIe6NT0vHZu5QWTJeUTTt+sKH+Q8pRzc
LHqqxLHSU1pbP7y0mtiwOvfEaB9kjPFT2cT3pWRpIv+rqxvVGqze8I6W2H8E++fHzn3N07+PYZLd
dQFQh1IzK41moB9RsDrbaCCNJhlleGk7Zysb/3tkMCBuuIR3shWXNnOn3Ywd+DSQJsZEgkhoVVho
b2wvOChW1cQnzw9rrKvP1Jvkve9arwsBTEWrhtfKR9UZEu4pfL1zMI4e7H74A0BlgOeIWz7rqvjG
Y70AAmVNTkUml2ujs488Ec8R0JOrDgHzZXn20i7k2YX3Q+zo19SyPgp/uNa1n+ImVfElcybEXvGA
r9TjpS0Kn5t2bdo7Jy5wgBJpuk7LJ6ltn6xQkI4WhJsPlJf4aErWfdFC+GzSJ6eAJ37Xh0H7SIqP
K91f9F/BWxM13omE2YdE5yiPMh0/p0vm0L8nT7ONbqds+adMrduCMVWBJWQn6mC8yo59dtKUHyHG
MOLCC4IWMhyAI7K447xa6REN63BQLRlzKnZwEXrVy5APLsToYj4qUQX32h1PtvD9g9/6BpTl2TdB
g9EEpak+6lWx52fTdY6gXO0AsUDWwTN9N1msybJKfTrCRqsFp2cSFVRFjGNrUsBolMp7kjxDGBTJ
2EJT1ocCtB6TuSM3db1jxIJktnH+OMvyvRgymDDiao8lgJh8eqIw+r4ScrNtli7Yo1V8jcYgJn/C
HrqblaajzvT3mAzdS2VNHzVNPbicHctRJMj4KW9Z3Fz/ukj8JT3HGgkymxmI9E2LFrHjThyG3qEG
6MUua9mpxqiwHoIcc8DqfIdK4z1mky3Oud24N07mIitsuKljCZiaFE59IrkUarWIqxcmSeRMaa51
DEXupiCO95S7XXVtHbynVREhxMmAAoa5PvF23xCw8VPlpA2vQG3nEDKt0Cn2m0w8Zcxm/X4Mrm5T
mc4juHQe1Bif3NFB2gwE7+aujq5SJJd2gW9QZ73LaNK6jnO4HkSsug0S0+6xC8JrwAF0UyG43cZZ
kR27tlM3YxlfVAOqM6W32RA38LtBfPxArG28HabHpuDJRm04A/8cnnvCg15aSKdomextKRr7oPvo
aPlVjynxM3ft8qz75VfLEG5fMrNG2CDAvuv0dl7JU+q7tubryaLyiCFw2IwaWgE/Z3hHUfE5MS4+
OODw6ynSWwXN7i7JefaBRpWneJntAz9p1HPRt7/skA3yhL3bW9F5Iqhtu+pgh3twQFY0UDymE+z7
RpzCKURu2XoS50gDh2d04hvlVb+Hdg6RVoqDihFndVKWIGt1++Ba1vtUxe1VNhB7reo5PX6VEZmN
cHsVT2lRigO5htluyobyY2z2ZLJFs7U+CC/7iTnYPUunI2Sl9tH3u+Bboxr0I7avjR98K70nK5Y4
QEP53ZPxcCzWk62bbmuLtHsUjsL+3ftXjROxofm5gWmMd7q8olb543pufNMzfduU0cql4CfuNkgM
gRYH87XHHcfyZ9nDKoyp1tL+oaDUgvsT7bE5EwO2FjcFr+JW+TNyD2Dup9ilFbWtmK28G8FM9dVb
YTKyMChAEiSYd+v4mQdJw+6vmZdvR7dK2J9V0YlAuVfZDcnRdUD9WW3CisNOjl463cfUbpuyXc9l
PZB81vOe7/mKCLF6STE0ogD/8JuaP2FXj2lzX8ty70bTY+AkzTkD/z2kDOQzNgPIOxErOJfKVNhN
ytadQgazTYvxntHi/FTI+i0GJpoNXn3WrGXqpF6fMoFKMomX2yppN3M0zw9VRIaVm4hzN2NktuZg
zzRk3LkWRThkEqbOXQYbJi9/lUiPQcu7yU1WLmRooHrZxL0v73oNjUDNhDPTdSH+t0C8NjH5bZ1e
CSo3N0qXje9Fm8rzVzHE18sUeoZo2NfPQCJq0wU492tUb8NpDW78DNEuuaHJsXXqZ8Nl2SYiQVAX
549ZIdNb/v8lV1rsYK7nrF+dYpt4a4vIbXRxyiIN+SrKJjN2JmUaWpVyGFD0aXC1p+IzrRjKtlaZ
3zRD2pzH0mb5YCFO9CA9lPRE+wBl3l4r5BoBmLjTMKdGu5ft0ybir5pz77l1NXmE1RLsSVGs0UKF
eyaZ1fTkBou4a2EjfP3PZNQxXxZCg4KNdxmiwQu84ikKoMoSFHaJFYqqKkLPyDCbfCeK7cOA1IES
o8mpKoOz5VL4Dgk1tdW6qJILZmoFT2Vj4T2LXefk9xqvRUu2WYD9VNjjXi+aTeLwOTpUWB59AGkQ
AFDl/AcZrt51hmWQ99lPBkq8IdGwbXymMxi4Y2tbGttx1JHriDA6OZIjh6Ayx2PYWAXr4/HsRKAu
k6537qpapAhZkQYwrnd4BNAL7/Io/UgzHe3DDjHO1zHAj27f5W+patb7bkWt3q+6PWP43q4xyIW+
mibApUKiRYzugqksX0RdfgSMxgkMgPJMwYg/jbM+XOb4ijr0ubDVeKx6Wx/zEJiEpFzpZxoWO699
cGvJC9gcRoVZWx08XzWbIUBz7z9j2cOXWq+cotlQcIGrlmoaMoZvWeMxT5f3IG3EXdj7+Tbv8NoE
5rFsWXqLCa5+kWW39VK/J3GgePwQ0+jSTa51uXzrCnRkX6OwtArVQXfAyVHy8wNNso8BPctmDNBv
ZkicD6NWt55jlRdvqkzAZeVj1IXMLufsWjqywXPm/RK6HfdzyJ4K7hMsjSS3wGuHE/dqh1kZWzw/
pN1Xw53oJduGffG8LBmv+Cj+VNQv+zEFFBtH48/Fq/lxkzjvAdwHopIWW4zffHNFo0+DSsCfTLzV
cBegmF2sCI+cD+QcsCFcJMwErDvdw+KgTIpbfQJqW5p9RExAre2fstqhsBPqNhNJdWtJ94Kmuabx
De2DQLGBOdr7mbgzyaPIA50pIqCaoe9JHQPRAQrOuO57zm1m8s135S0/O0Bh9J2ntZuD23qE1UPy
eXDbQE2v5wxjz4ytevDd+Uk4s+JnuEzXxexlmXUgUGPpXDpreMsY85POlU/IxxAlVf+ufZSfteP1
D231UCbTkVu8vw+5j46SUc6uAX9MzqrR7aGUygkWn0Z/2yvei57HzsduMxIiWMTvkm79rdNV7DBK
pZTiNGHpom9yxxIvKlLuTaJXALt+3eCBw/2FaP6JVemZ9V1/Tz4CELk+io8KGX2gi+4MIWCuHHnj
TD4stxK95tYvLdIAgFxsumVFDM7Ed1OZqKkiBEFoyRwgNJoDFHuluLP7+mAFRDCiJnvD+34c7Do7
RGmA9Nul2qnKzmMxSlI6m9Kszu7oCODvBwRr1nlk73WyQudfNMw117G38HRwWbWOfRMG6atq+/mm
FtxzS3Zal/ZhQVp1LfIJb0TYvShcSp1LOF0ceLf0Hce0L8FZz/ZTnVtmnvOWYcfb2Eqr8xBB/dP4
DfdBjEouSDPY4citCITdcl2uxyb0hn3V4bNKWmc8sbK8oPlEYbXqR1F04qHSn6i7aFin6qEWqAw6
yB3VWng7i+vgLLDRtgPM9bW0Tku5kNOG9O+Q1QypfGkFvI2T8yJuUR/hxMvwg/VW99bolYFB+aO3
cNfLPPkIsRxdozD+/LqxUhC8YYeuR4gGv8lqvY4MYlahQCdlnC9u694i4YQkP/TjkUPOOXOsULI/
uijb32IX28ri7yY34HvDuE6SNlz9ZHTuJ1si5u1CoGg85P0BPV9zUZjXdCDEy7pkGxoR+xRYPNTc
1XeO+W5n2Et0zTI5BykKGDf2G/h/Rx9p9x6TIXi7sCd3K6Kca1KHWZOI/qjVwGNydcIM2j3NlIDO
8lR4A6nYWMF0nzI7ctGN6DlnNiWZ55fpH2RI9i2C2b1HDDHqQ8c5o87HmznjQelhD90pttuDPjcz
wi0iRlE/Hot4It0gWbNrMuM7jzJEg9Hc+LdlVVmnRg/PVTDx9bfQe0ZiXvFTlkf4TEgdsrTaoQcg
h3fynGOdG6L8Mi/bYJbyxzCSAiHPtTd1H6IDrSiYapJyu95LYotOeRpS4qPk05UV3NrVLz33xxmC
87btetgGdvAttni1NPOZLcVetIm43R4QxjzZK7h5d6CbobKZHppPLCGwKd2WLAQDWg7D6qbA5fwU
x6CNO/s9Hnv3M7I+wtAa2Nx7cNdUeFao97HRwvKPg+kediFgMMeoirQNC59znlvc2lmWxTCmQGqQ
evGmTvzxbhLjOc0nprmuzp7LgVTTlYUMGPB5P4Y8s5UZ1rpT9wRCj2GmJsElLWNkZsi2t5VETeXb
5RtsvlktK6MU9dNxY5SAaNvupYSPMkwvCfbgezmdI2boNwH3siOm8OR1M740tqgU37LcrMqCh1/M
6b5gHcS8cWCKVfr8JWmOTSO0yMWdsnlLGK11Sixq63JYYJei+drW44RqFPPWwatHQVY8E4txxXZV
TH5xtBIAX2wP+/0YWcWhIb3oUCfE/vq81deKWblfxA9kPT1V8JG2ucLswTL9jWi19cz9fDdJ/XP0
quA5S0XwXEsmBDOzCRAUk8KrIoQVmJFzishPna0Bb5ClQ9j5Xr8hb6q8naLsvctpezkugb8xZ3hk
PrKt5irbT+uMgpRaj7G+sQkv7qnElWCxILgsYok2lkkBTxpMR5PzzWFqvkkHRax9n7wrvz5pVASN
99PIHM2EQ+9G2/6jMtJfhBl/YCj7VcZzcPZV1hjV1p3CrHdkdJc/pnP1rDCvHqm+5nO+yDtKnegc
2RmpFzGB61hnUL7Aqt/mFYrmsHHUebScgL27uHisvpkFt3ITjikeihGkkl9SH3FXpA67iA7i5Agf
ET+exZ0DjXIuwFJq+JQaTmWMq+yYoBLjxlkohzmSvzKv8FYuJ5bsZB1xHyl0sE0EBDON/DtwTd0F
/sM8gMkE8mUiip+AjW5cA9IU5oP9a04YDRrQpuND7O5hb+JSHA59GH5aBssp4XOmZEVtKO5XvB1M
XC0+yTLYUQ3Xcyk02ToG9dnB/KQCwe5mFJt+BxBUD6BBOwMJ9QYiHOGJMjTHHENMomMciVT+0EWH
iKp6jvXBS4OFsVGyh441XUCvTZcZ+5/mZWN2C7DUb+MH2opda1CmbiEJygk8eADqrhvAnU5wnmXo
0PDmWDctA0X9+jozA0qFkkCPjeRha7u8/kH16g/VbSrhk84NidsjwFVKag7XyvGQLXnVLrIBs/7s
ObQvymRgpobcCqzjDJiuu3x9iCjXM8N5RalNETll3b7A8V2TaemN2Tsihl/AlBLOouimMKjjMqF1
dEHJ+iBQ9yCNIVEbzmxmiLMx7IZNtmAjmJuf8Aa4RS1GVdlNCqx2DT++oquc1UdYJ3GkGo0oEhVS
MiEBQRSBIMFSmFw1Q8JlBDbspCGffn1g5Ivwlv0L8sZlvEivyo4hYF0E0GSSzrB2q3j60ccBEGZ0
dj510JZyD/sEiF4xweqVQHvZneNpRzdOHQDRdwLtWxrGr0pKshFxtapBXZgOVgdky2jii+KGbbJ7
pNR1iRK7lOTF0GQRoIUsNTFcYasMfkRN/quSYFNr9LsAiENoOLbBbTcriwxuScWzcl4ssHDCjeKD
E9tvoWEBOxLF5TIun56hHcMXowrMjx0Y5M7wkBdiVlbtoGuNC+uyIPnBEwnxAiF4f2nKV9uQlQeb
zPNEScKp5geeXK7Ayrv9CpBTMi0Osguv1YSBU6T1evwirHGmvo1ydF6rFYkLO3HwWVkMwcEfDjBK
wsNa49XJcS587UjWrmpJbjd/192NSBb7ztJD9k1XPakeVB+e38E+FN5LbM1oUXGfkgSxvDk4DPek
o1qbGWUJa4wIXglYa2+I5MeiABMJ+xIZIK1rINhMrAAT1axP6GWg2EmcBDwEaGOFQWij8UMXzpze
xHRO5sPS1cQHefbTX88lImhOULDcllSvEk53u/gvRfDL69/aJH6yFkIpV6jevsF7twb0XUL81gb9
vQ7ZnxmrjAwMV4isjo0VEKThQAxnLEwyU9cb4wjCz76CsF0bxLjFb44NdBz/Oy7VsvfNZbx1k4qi
6EuVj7czPKiBvv0nZUoAyzzogJonFuFsuXxi4rjNkdhfLBl8R3b2iYWGN295hTSK7uh57h5WmOnS
4GssH4w644YPUEvv3U8d3xUC1LoV3tgdKtdxME2189ra3TOY9IuFeipcxqdaDztoALuYKwGxMKY+
qO62wbs3RfCaEWURWvo15lMvPhF5k5tmJ8+o4OewRgi7Ipub76Kmcc9sN4YLyiteYlVCEAQsJyDm
bIuVCRn8+bhkos2SeasMmh6Sbk872Ah8Xd5SPWojX3XYJBGT5hSgcI28tcgO8RpFzO4QviKSfQKi
wTSiFMO2QB0rIZ6vXOFL8hwxfqJ8QUYbcO1gkoVVbiS2lRG6M9KwLz76W/DiiORR5KYm36M81XG/
0y06ElamfPdG22jEvC2q3hhC0DGiIcLyOZ1clL+DkQALc/Z8pRLa6IMHIxT2jGQYYA58+fyg0qA8
jRP3dt3AyOZZ+1UYybHzpT4ujBDZZ/TFfGBrGYnyGgS3xC5+UBBHKF2ae20cM8OXsnlG4xy1iJ0T
I3vO0T+zmaDFMJJoz4ijhZFJs0NBmmak06MRUQdGTr2iqx7RV89GaO0YyXXkViQRI8IG5UdwlRFm
KxTahZFqu3p5q81vC42MWxtBd2c9UiHgkUPpbXP+fF13Xx9qc7ZLIwxHCvwA/P06G8m4Y8TjrSRq
uTN6ciMsj0IjMTdi8xHVOWddQ6/i0BciSEe/h21JktPL6x4b0bpbgn7gq8ADRdEHB//OtvkjELrX
KN5rI31XRgSfoYbXIEqihD2akcn/dUubr/zr36b8+2hE9b6R18/o7Flg4uUoi7f5ETjnVqHGr40s
f6HwrSlnGM8i2XfK7pg3kO3kuEnR9HNfocBE5R8YuT9N6Qq1AQuAbcwAK66AwNgDRnwCjl98HyKM
A4mxEFjGTFAYWwF2kR+BqU68fWBsB+6XAQEngmUsCdmXOcHYFIwpSxrjwoCDwTNWBo7zaoMvhXm8
MTq0xvJQ1JgfsJmlW88YInJjjciMSSI2dokc30QjvbM0RooZge3Xvc0Aazhb3XfXtl4k3ovYPCna
uDEidWqEfOrQ4Rz9zg+3dZ+tTMvYIvjjcj90UMTC9DDbiuVkrY7Sbd6WMcWEn7Z3WT9fXSZCV4mX
fHERYLqAaNhIhBzFasZvW/QIAaYXxJP3VLaPdGt6p7223ReBAkGZlH888qM39Mq7AKk3gd75u+ad
hGl7oXRcbidZn/r3zB6c89ot/racXH5y0Yh62f7dTSCt5wrDBSddCI+TYR4siOeWFnCT6a69ZyLa
hgktS6dPoYMULsjr+TINM8LjhlPQDOZcv4oO2UuTosMu4/iRcyJkrMgYw2OzTVakqAUno4i680Dw
IuJP1O7Y+TYMb4uHqrBt3sDWsXWb8OhlXX6KROJvmdjJrWNZGBo8+wws7lBGHeOCQn9LSGY924Ii
xsdLjWPi2iaaaQKKmwELZB8hAqAwydvhe5iWoKDYCiu9LFtPDLhzWvbP09h8lsr5tDDDuL13tWts
Anb6oxRIWNAxoxbQ1nSePfS1NOwdBCLFd5fHW2t8qhzIg/kCKYO0vcAeD/CGoX+yrdkFGdkRRA+P
Oyrnt2CSy0kMv2xhnTp0nWe3RgvT5ARzCe8hTXnxej9rj6LwyUNs0hefhS0GwuGEfUxcJu83uj+L
TRtMJ3rJbavwfwbVn7YK84+gZLzSFWeni7PP4Ejsc7RNqSCxVJTysLrebywNap92HbZgGBShwdrG
abJR66y3Y1Kf3U5Ue76B6GArBmSYf8A3l86OBWi27QMi8+QMES2U6o2HAI4XA6G4qx36I4QBUYpt
j818GBT3yZRHJ6d/skekO1ZLUl6WUOBJeB5Mne3ou0vBatYpP1WAxRztMLttH4NeBMO71xy44cCo
0W7VAfAEb3BsIJ6a2BCJkJdzipg0PcMOjM5IsECVkvUFc2x8iEDy1PBOi0D8YnzvPejBh7UDOXKF
YzRGtXWcEsZ1WOM3rNTuIW9svEIpyGDRkQMqPemq9ra00h/FcK5z+1fYEqcVuTNRYsR471h+1cfQ
K48hgyFOK6oUO90hoQe2C+vOH/f+ulznGY+i9JeN1bZAr7CQnlyJbMyR+BvJRNt5mtDH3vP7k+P6
v8fbdT8nzP9a0msJbiTxslLkVKp1N+9tFmiHMJWfTvvi+m57HiY0CsmcSrO/QvmD+mNvdwplPkOu
CrwBGvBHxBX64Gd5y0IZCUOhT5m0uI5ApkG72QSYf7dsZWjjB5aO/YJzE9wt3jZ5nW3TraHQqci6
8+HawFj68Ge1K9TwFbHn47GnZE8htLDGZWbBoWEhSt4ATPgBrH/Br88X5oGawjS53Dgl6MCkaxoA
Yc4vzTy4sa+Wh2EXiuEL3jNxXSpv6zaETPpj1m0aiw6Law5Qyw45GIY0ZK4p6Eujbn2iy+OShoQA
T2qF10k4TjIsZ5mjA2o7sfesaRMXE2b8tXgsGBTs3GT84bfe89q345Yx/66ukaXfK+0CTHdZGzF3
3ObBcLbb+KDl3F6qztmrxc5O/VAGKGXIRw0ntoce5ELpdocZhzREiQkoLYZl8luOdeYBllX5tglr
uPOWOIaCeM/ZrokBdsBJ+w7u4k78ZPXrblUNI6ZLwfOszvxgw2XdzU90OO3FS0j9CkmOkHr9bBID
YAsbovPS+UNVt1HQtexv5I98cpudnshBJaEZOko1fkP8A22s94FH5cGVRbB1zNtir/kth1zPT20J
46lKYEF15k+ZlI3ZrqoZtaFy6qvcZxR0TkGQP6qifEjzPriwv1HEBix/KjueT/D7bxFQlwj8WUfQ
q+5cJ8b5l1Xy4ETxfTY1mzDs5WlAnlfkI1JpLTYuxOFNydOKdQgUrVWxaGZvsYtIPsSHgUVlKvaR
FX1rCe3sy/W1Lo4rTxTJDRGeOUcckrSqt53PXeQVNrNefyJC2Q5u0I258DPaeV+sWP1K9VHmy7DV
3YDQZX6OipTm3sN+P3cJ293CPA2dzxYeSrkXorSb+nVv2+nLoMS7Zn1UyJ75CjJRLaqY99xrjg4R
U7OiTef5QETmdo9uDBCONRXGFiBkDdjVAzrtq1bhO7kK4W7o/UMazclVYe3MCo/sEhMk1CmEMUPk
blPq/9Vqdyt+PdCdE3mb0CD36LIemjq/D/25OwjBY6NlGyLua6xDUySXop3iu7ZevhFoO8ifLkkH
GJjL17pv2PKOwWciA+cQBwYpnwOaWMmr4ti85iutRYlAHRpNBX2mp3m7RG66JwGvZxWfONzLAasw
6vnkLfQUmcIu3KU8Ys5pe/1lKs07caaG5uwjaz4xkXyNPYz9tVavGvfR+cvG92UW/Prw1y99Gie1
SFhXCWk/1tJAYWiIiQNKgz/bDBa+PnyFq/z9l/+D/1ZgyN70NJ5rkMPn0wxuQ5OLN6a28eXQZ5I5
Iw661c82LWFWhQtqo/74FWKUpv0E5iFjGftf//b1y//uv319yt9/x3/3KVLONAuJN+w6KTJOGjy/
adfGZGykeh+JFdti1aPMWzA7W8ZQH6/pvozbVznJX9EQtfdJmkz7UJFDKxt9xQbGdETZ5QH2J2IB
PosI+mDTuwnIkj0aohqqMTlGEWxd8g+YFk5jesOTd+SIdQ7zQk0yBPF8P4E26+NC7kpvITLWwdHf
MebwWNVu5JBcCXTEaYjuGB3LdlhPDNvCz08SW4JbiX8qGWfcLRxzAwAD0Ar90ZMkRTnie5QCil3C
Dlsm7lxLpJySUAWIKdgwfBeXKnS+aY6Oc6ggmbqftRM+LBF0C58W3iyxrWH64dRKXMOk34meJajy
mQsteK+y+L4NUpeZoYv4cURRhP0BkBgVpQqtt6H4Y3dB8TyJb71YfjNcNcS18DVqesVQfTm6XV9f
qgwi0jCjq8FkJbetPmb1IA/hRGc/zaRSAZegduEatLs39NDMpVeOgkUDLvU5MemINjGY0X0ihqci
hMJrPaEiIv/Y8V6nlkj6AJ5VLOyW9J7kZ8eAgmDaZIaZPRYnp9UvpQXDpZ+mZSeGpN/SL9+7a/FN
D9PzXFA4QO2m4imCHE2PZNgSRVcdD3jn1tW7uG6D1WLQ3kVW+gWowEDNS0cHP7w34yLSoAl3OeAV
u8sH0saaAAJzOPwHe+fV3LiWZtm/0tHvqIE3HVPzANCApGhEeb0gpEwlvPf49bMA3Splq27NjXnv
zAgGQIIOIoBzvm/vtXVI0s3PEu8s7XZeMK8VwjaGiELWrU8FFsJwdciHM85Yz+ak2VbrhAvNKkxB
/4y5BXxlSG+nsb0LLBOHWCJ3KyJJME5Jg7HXU/gi5og7pNbwvUS0W+KQcmpvEYLAWZBPRy09Tcet
BQDEsqBkm4GVHEbI6U2c9u5i8wZ9E9M/IKPRx66+tnL2heSn8kE1picmivbUWBK8kT4gb6DCCx+j
+R7IEJq/v1SdFZ1UOQI8TnTLQYKP5J5r6ZMRxxdtAOLao3uDouChAjLFQkSWQGGZovS1JYHGkSk/
LS9kaTeKzncSekrOgS5sGmoGXVDpLrqN0U4marGWAcuyGk1v3wjAywerd8ug69xu1DDViyNNq9n7
kh/ikHDt5ASAY5+nLe/bUdMHiOxDThc0j1wCgR8O42E0rsz+Y2vDIA9GBnNB1ahRp/YdoaQM35J4
sKPwaGrSU4O731Es760upBsl0rdNYrxMWfI8VPD3QzxKRu+9KF7g0cWO2rsOQp84iQFRtHACMReq
qgKH3YMWBQvkWSph+hkKgYVlOL6A9Bjp+FOP6iIhXpOCwB9WDMS7XCs/sAtuK6BW1xYhgy2WuhP1
ybaP1fCaBXS22il5NEzDOgoJ43WmD2uDjhStaTM6p3HkioIHkTlXg2PU6ATEZaG4tVKqLr16kw+W
4EL4ouNYWZSESg2Nd3CWWonpzJsuJ0Btp7dsTjspjetAKcen41gg6tjUI0na8yyqN0g0lyd0Cyad
B/qORBsn/b2ZUOdIWvgS9dx1yAvrPcJ9gJqrzdbSDFOQ5xJDo1Gqt2p2u59NtUN7+RDIc3xoTHVL
ZETqeIwztl5WnwJfp29VRE9RUcCz6KNshZui3E9Gw1UMKMbE2Y/EYE2CUR756IBbna7DOKwTzCvO
NFrQ+CIgqyKaGXo7/ctX6qrSDj3VJNjAvUzdoAirYyZ13Vaa89YUREFJSbL1FO29RhZpIxS3naTt
mrmhsdy0BQIVTRREdIPe4xDjZ8R3MBu3gYwr3fAzFXMgnBZS57KdDgyZAMdxBYlBucr+fZYyUMQ5
ASuRgvVeb8kwVuebKe8oETZ0Fts5xleSw8cJyCF9BKIOIl1uD3I2T3qqnzI2b4qrPAcFABOr+Zym
i/IvyzTJVQvVR7WCMsRPw7VKhZ5nVx1N9E0vBS475h31OvOGp2ruYOcmuGyxj38ilwp2HYbqM+61
AKemSjEwFB7RK6aTF14QGcM6ElQg7Uasbvpar7lqglMjOoo4azNrV5TjgsMk/Bqp1zOTUA96Hepn
q6GlnU1S9WEWaxLYtc531H5GnSnPfUujGNN7C4XbDM+xWt5QP4fyQ7GJcVl7TPn0lZXlV8/Q3oda
ufPVYHrBJXuwjH74SJXwaF16bQpeqpSe9gSkhA5OgTrZjOCt+PmjHIxONGmE1kVU8EcsA9BWQL7K
Rfgst9aL0mvVz7F+MgKCITLx4jcqqYp1r63UTPnlGYhRo9wXyBQ0o7XXycwNMwRbCl6UlRT4ATVv
7wOOMjrqZgK2gQzQz6fsOBpIRCsJxJUxS8DxRZuvUr9rivrSiNpVL8N2pZEJsqtNQK5p+UCNisYV
oWPbNp02KOPetOiiDmFwn80UVB2AZEhTnyODMxvUnDc5qfyD5qGmbBql3TDKLnaaj6gkhgaAWR7j
A6k2gVmLTGfLa49sFId898NszJ5LCRFKRVDsI0a2tpZd9bFtbjxpWpejlM2IEw+tAMKuEaQkDhgJ
UxR/Rz0wip1vUoOVxw9LgZvsw/2Ne/WXDFXHJG/BZfKub8KeHWVhtD63pkQ2tUcGGB7Z6A7PF/Nc
PE0fmu9Kk1C4EyPcleFP7QEwF46ZVrpUGlLtAWjRYOj6jdzm2zHvy2MXKNOl1dsAjBLAvoFy29HU
xdsGuTTy5To7Yr6ku4odft1Vosk5vZVeahmgaThHpZK78sdNypxwHz/1QVMcM+zzx7QCi2YWVFc/
Vynkb+tGHWdoznFUp/4y0zGDEY9XCpicE6p8jUwoNIpFpKiHbX+dCOVsE7EEAt0axxM0g/PdEK+1
Ad8tAKhm1xj1szFzJHxt3ucFlRs1JoivjIUHrZWtNXWAbN0EvyQiCrlEjo+0gzrmqBN6SBW1tEY7
uCUHiD8PKse6iBG5JtO+DjTvRFzaRkn6fUi04MW86/UYCZEGJsUkE2QnWxDFqgx4fI8cE/MGQ2JZ
pZZUYJrJORm7QpqZa5OEy78gbWjid7espGr4GWVsg7KBefCbO7kNPFivTRi5ulxj4plq+diRfxPK
jXXL7iK5MQ73saoQCUTdZq2rI8nvgNTsKcOUwlAKMXsyhgmKlugR6jED3DQBoByHgot8JYUeq6cx
cHeCxRcrlEIkuJMT90P2EHTdIYz2I0N4FAOJft8Q3YL3o5UOSowOP5dkkUIC+aDUkwJXLryXxQxd
W2W0k1vlDFTMP37dmGlWu+TH3PtSSV9LZZzUoYAD9Qe5bmrrAsKMdG0Ny/uL3aj+CyNk9nZL9LtU
w1TYld/ikPsAQ8QkN77b9MZPMC/SC7lvkIQUjN6YbnQqHF34PD0XY43mx0hg4EqDckXtqCEHSXJ4
GIlypf9anw1wDmgWMLCoKfYXit13HLiYcVrjXhxrYRdb5BBQkrsMOJxX7Pt6nev6j0SqCJ6VwuBW
xoaI5CJ4BRKLpmiY0kcJP/ZKzVUKpyqABuSf3smQ2p05jOUBSeilkfHpqXW5a+g7Mz6rpUcg0fVf
mLMVbLf/3QzPPlLg1Yuyjk3WML6xVDKl9fIAXYDbyt5qyNJurXs1HF8CUfVIHhlKauQDVWVz6ESk
rEG3ifgNbHulDXeUh09eZok3AR0KY0wqdzGwRVpTupqvWeuUfqPzUytS/wxXcZjGh3QIT4OYDisv
RssoeOmLAIntTuhJP+r/4jfA+/7pl9P5gjpyYUmdH//NfJuNuFihgyJ715Nkh7yU8ummz5XwNSgA
kYNOhHir8oege6VulLIGtiqEwrtZSly7gDzRcilcNdIAEpg0W+mfdsSAtOJDZWn9yqhSSt38rObw
TcQrdGzPvoJn/Gsp1oKTISvNaWyhMwlEa/zoOEXq4pg96Y1XbWZMJi0JXLnSacrrbOX7ovHiFeku
VenGZYP4KDbRSyh34QOjm3ab4IBxVaOVrwlCcBstEkLMftSRqAtPVH30O6wSMVy+UF1XzDmcPLdA
1tI3cccEiAYJTdjSDnJwqUwZ/qUvmXdc9PZIy1twMUlwU4D6PzGZ5YTg4aUkjMw71GX21NV699HR
7PLU5jVvRzKfdaSgsnZtOnQMsaFBe9Ua9a6glr8t0iGDgjPwV5YwkqYlcj6j7fTncsjPUjVpH5xa
Xaqf3sy8xVAbQvFuWtOHH68m61bS9BM2OxwXQupiugy5TlCDDDZct6vNRIQuFIN6KuoXbG8Ix+sd
xy7+3d5qbuQIlwvxRY7SV8UzEX8WfKTxAS2Wuo8CLXUbpYLx1iDF7CLZQFnVKOuEYUbg5dLLb8b1
C30SP8/+Azc2mJmsqf/+n8q/nok0w5A0A/SBKBrS9yOMBk8oKHhyXYuCqUveCYUu6OVG95R08iUE
GIMkstLXFBPlQyKRsRuQiuAioWfGb/bNupp7jqEov6cadV6V3t3WEOmTiyMxvekIjsjC3iHXOAXa
WVVP9pNtNHUKL58aZA3tX8kt6vde8IKwDdEG1VGA6tNRbNgyIb/ETelV/sXXnq9Tn3tj9/Pv/0lx
RUJNgetNV1RDkcSFKPXbsSdoRIW0shG4k5Gfw5jsHHkMgZ8kQnjytRZ+g5y6mZ/d5zKEBbUT23tm
NGficZhgVnV7qQnuajtDpvuj+UeiMPS5WKkgk8GzXHSov8nBQzk4CyGn4U3C/WeTn0nbJIoeOIiK
FfRpMa7qk64EeznXXMrR8SaBw2xXRqmtEjnVNqVGmhmxZRPtrL/YBXzhP9kHuqpZOn4Pqo/SN0aH
0YkFjuASTq1cdOcx8c1jWyn0y+Rn3Wia28nXg33phz8IFMW/GhZPpB6uKsMfNrohUpBLreIlic9N
J90lQMGPRior9yBywDtmCXXfcDhoZdU9WeELyd7Wpeu793IQRVcuyeaIBFV8VCIgko3OkVZH+FXG
/NwoHvJ92thBnjxmNN7OU1g9CX4Tkh8RR/taqNo7y9h7hO/et1SEVmU6FG7b5hdQ+v25ooUMNGt8
NcW6Q2aabupiRB2u6Y/1GGlnWFfqmfPlc6KGIuhAiZ9pEzZX9EPKDayBk1y2GlPDFHtILxxbXEUO
yZ/aOuyn4lzTqlk1o3xctCWcs3dE4yIRFAcTeUg5XQtNupoz0bUtq6uiNObNgCDqmjIZLKwJxTF6
yS291oMAdI96XRZuzVbDTTGZ23ayDo1Y0iroxZBTnnmrSW28FfRGBN1PlmUvIEjFpuhDlwK2WZg3
slYLiJaQvwxIyzbUP34aoyWucVPHNhawzOnbxCNqTDpTcUi2UZdU68JESVxnfrUOmb6vRYmsycE0
EN8RxbEJCUq9iGHrIjlFvhcyL/cmit2a5EPZDfrogKa7BiFJ0VwLTG8tAU/fqk3MqeCRwRXjv4SK
nhBgfK7fNQk+czWNSLmm7kU0lHoLGZww8Dpj7NdicCzAtFE9Yd4AK/ZXmcgXdJtHCcnWmTAhdHM4
TE2EOXbJtOtSJaRE6IamrIeRgks4SqRIdBlaQAO1xRiK9/jM89sEoJjT6zwzAG7eGJP5iFLMJpg8
WqMw1QmbGGnwFJ7w8P8+s0jyv6BvKLCSsatLpiqpuvWdMRRIAoWhzhC2dFOJ46B3dE4MD5K11ciE
yKo/AeoH16yIvNUo1cm6MNRs3wfSa5dBlxoGCndCBFcit6zhUgtysCP5eIAVZd1rJPC4FciCTQcz
3lUU/akh9WkoxvSo5VpNCtKceF52ta0ESXOyPMGxNJOMDvkCLCy4zO2+WwakeCskmfCPDNWvR3Pe
FOVoa3ZNQ35Mx/N8yimDkSVchZT4qOeIHzqtJ28Dq/RRU1Pa5rkk0RkG34ycLBDN/NgGQYG6n99j
qEnGSU5gPSp6WG+CnoSnUcK6nY7NU9rLxgUa51rBbTb79DYpqeVCW/8wxnoXWqhvJeEiy++ULzpX
yOmW59FmYhBxMhjhciXpexd4CPoTPVr1nJDXJOTUKCUBE4tgUF1F9y9NFiG5YQpGa27cwb0g6WP2
wWsz7ZqyHmC3yU2p2ADw6q1HbLRHGJbQKVTiDtFcMfBW9sGMEUsbo3Sxz0N09y1lrWLDBg6XKec4
Y2iOMIno9N6RhILBBkavCjA7Mo/cOAB3FzfI2GdR26yEQFyN3kW7j3DeUPky01XnocUEhzm5QGfL
U4geZAJbsVZ9zHioJCM/Sn/A5R5tKyKRpPLkgwzt+JM49T+Yn7/A/CiqLnPJ+1//53//GP7L/8j/
BfPz0LwFv8N9/njCH3AfSbT+JmoiKDFRl3BbqMzh/oD7SJL6N5EKnaVJIkH0ogqGLMthBv39P1X5
bww2uOLqIsmHzP+Y8dR5Oz+kGH8T+adwJTY0Iklk7f8H7iMDwPzv13fRZO6kMMgRGeTIaDK/Xd/z
Mg+DHEvtUZeI2kzIGU+oaiIZ+m2RFgCX6m7WoH4uft+AsFolJfaEGmFMHEpuTMTSagzqaTdsM3ol
6Xz8dDk1uTZXb/yRuNhsFC6BIfVu1Zo3VSX0jIFUcy1IANNyIbxk4wSMchypyjAn3eSVQHVfndB0
Dr7BdI6JXWSAjJ36lhNjhANleqY0bxB02IewYITYjvsB7khbgmyw0FKqeLeSUo9X+PtJbgwpIkKB
4auaKfXG87IoSLk53S2LDC+T7oDHtucYbGo7gLz8xxPCWcb6uSt+e5nlWb/tpWWr5U78WfQKJxSk
UdAhuZhlkVJc6t3zsui1fbJR1YAgSx5Y7lpu4rnx+63V+3Wf2jdMBpcNExrzfyyqAvgIe9lqeWh5
+tfqct/X22TLE5f1f1n8eqflScvNt/u+XtcPC203htXAXL9C0G4iql2W4Ab8sfT1AJbnP+772s7X
igR29Lz111O+Hl6esqwGCe1WMUxE5882ZsqF/3R55LdX/Lx3ebrmAxpg0MPnCw0GVGXw+WG/faav
91te69tbLavB/KMQyCMkqeQf36cYVPb+sk7JmWh2GB4IdcE7M+eeb6GwcR1XaQN9LuJXzOZOH5X3
Kt8uj35umM0PLOvLJp+vsSx+bjQ//LX628NxHfA+rcr16XNx2erbyy2r//7h75/Sx0JKXnaY96gP
CaqIhDIDRMpXWbYsfRJG6NiQX1k1BBx+rudzR2PZaNl8WZ2EINr31+Xe5Y6vV5r0hhdZ1qmrUo/+
582yIddPK8akyWsuj5hCqwM5lGFVgLVVKDLvG4lMT4qs/1xsvazap5Jc7pfHKQ3Fq0KzSCJhmIcU
MVZWXWuoqx5/8ipWb1NN03ZSltZ7z2xrnB81IJxO2BiNMLoTnNhiIgEDeBN8+s9FSUoxGrM3GUfP
iojPxeVedEEHNcKIuqwtN8sTl+2+Vn97yeXO5eFlw6/nLfd5Mi5xYpiCTelPCAq6lByDcc4/8ypQ
/PnsQUhI8tCM0PaS5hVyHGe2+UYB/pTY+XJq1+c7pLTCHs+1yFHnvlg/M+xJ59Dp/IpzvM9pUsv7
XEPUIncVUwSLIO099ekqrcfdYmkx5++9LH3dLPdlulKscnnqbGHeH1OFjcJJS5QZ2OufVPSWXCeA
xwdVqWz9oB/2ZGsM2L3heYeTdE/MD5h8c1ZAe513b+nabR16KOeqpsHsVCl2iGIWai+rTEttteFb
yF1L2N8QT/uIllVqh6iJnJgUTQTSKGGKWVpn4Eqbq8CbJiwJ0WofNaWD3I5sJa398hDOWC1EWiCp
rYYrhKh4m0Ga7mbTgl60oruIkD8l0LOBZ1mqzQrQmNyilkRID4IyWGs0wOyxJtlk0dXXhYlEe1n8
ujPEd6WQG4ZyhCNouQlmCf/X6rJUkZ24mT1T3fyjX27ioAITnEk7y4AWbS9WAME/w1ARtji9Cmx1
PYcAsUQSCmPSPwURjlvVXqhP9J8/RGX+y339/Jal5b4yQUZodMDAEwOxYJ4nTKg4CjARIPuuLESZ
X+vLUim35CHSVRpdUwGNZnREIRA+x19YKTjhZfSqw2U9MHmIFGX+Kr3cUdcyGpU4D6wio4gBvDV7
QXLESaWIuCxSfLXaWt6R5IWGpFL3aBdKkkLwqPjML80gsz5F54vyvGx3ao/bSwe4u2+q2kS2j3cn
NLPKpiqG+AkVeU3DaSPEK0B52OULEFwEDYeuNN7W0Wa8o6OuBLv6bng1g20LjBACdeZMj4kL4C3A
cUABwcEDx08x/hli3SdlZVv4zwTsFcRuiO7YPq9/KMUJSbZau3h90JN3qPbpioZruV5r9A1Hw81M
RJInX7xI47pUf7beG3N+XjqqUB84pJ4nGM0f6cZWwloM3lLlBlpclmB1OrQmbYgNRfsItFBOZ2qX
Th+yjHUBQFuwJ4tc83edDlTFiUFpk1Ztkg+iPuiqq2o7RTl0/pPxoRe7UXugsJ239CrdKjrmOi7q
bZmQHbY2EfKOBxVZQHCsxF0huvAp6oZUMuxJW7pSU9usCmVbsztlfEKccFQ+VngkY64FpmEC0HaE
X0NRY89Bb9M+V8OKDiOv6BVnJkVptgkQm7e4zK7MHPv2KSXtrfUvRfNT77ZEMxxAe1OlN7utFmLg
cxDfZMkuEDRnLhrT/gZwFV8NQrpVqAcnv9vrYBPmeE9XeYMzhh1wS5e8iHdyjINv15HULJ6QpdUd
gjy0Aveh8jghKEAhtR1lxqhb5LfNLxmf4XP1aAr7QXTJFtJtifHaWTqmNfZ3EnXXoMpDz8ZXS4hK
9xgdgLn0Z58soYfmGK5I3/IxbAL2Uey42Y36DhtdEezgSmrVR4NAITn4+dGMsSq6WM706caU36OJ
cSSnyZb6+41o3dJizvWtOVN79pVxiQEkh/tu4rhQoLtGQER+wX5X6yPMlulQ4L9CvApezt9iYklQ
JfzCoWXAACEIhJ/pQLqF7/gKAX+O2m2n4qARIGWr2k+ozAHh8TL+9P2MtLjN4h1+UQXjOAES2ZqA
FNtr9vw6ZYM+3C4SoIyhGHZ0yNCdM1fPDxo+kWGTZxuCTZG2aeSER0cEESDGetUxzIPYuNKwEm+K
q0ZkmHpvJSQ9uISk1ru0cb1qhfLSwKEwrfuKocONQQQfCXOwMcndVm8mWrvr4XV4QJAcuRKIOO22
kXc9Etiuu9GazYitY8vXBPJpa4nbNuCYmFLb0kf0ijlD7wa7r7coOnr5CkkUWYsIy3ylCi+4lkPj
HD5rg61MW73bS3M4nZO+WMq+5lDwt6l0KShJiOEVB7M9kZ/FUVtFOzEsnNmupG7UOWHOSVLqCwfZ
X3Wa7YEji/csS3TRAYDPoRJYQd+bdIvexY6k+9Y8N9hhIzeFRz46+s8CQ8cDEg5trZx0BO2gmrg2
WzZarIB+PrKLl7i3dWMbjXabbWapLgzsZwEJKSfOwlb0lUj6HdEywjYiaBI/gytRV3Fw9Zyg0m0z
F/GH0CBNt6GP2vjKCdZCFTtA30gw59lKTif0gYkTEVXFoX3WlGcYlwYGA7e9yj89ZR0jIOdzIRzG
hpWYiGKheUJt2JrpjazYOloHx3/AqIeOHyyTdUgOYrsGUQJpcY4CEB2LU7HU33T9jQ7t6L0NT5O1
ajH0vAF6scuGvEhhW4cnshpn/DiEiofsKT2We/J27oV1M12DcDMZtly+UvEL0PwiNcQ6rUlrzABd
uVWSozRQmDlWOIJQ5BYPY74h4tEQDlZy2wX2EDvpLcoaSXVR8SDdGRO3uVhPKfv/R/5oHEAnDy79
pruM0ry682+nAy4ZwObDk0VQ3bilN9HHa1pVKceysIqeRWWPxDjMUEJbZO1xrXNo8YBuiVHwMQrm
6LsphHsNvtB0r077cbztmZTWb7QbQTMb+J1opICQVbG0EDi+8SsHJZCa3923wf1IOoupQW9x6GZj
9zD0bdbe+dGvfnzpVKYPs6EieEphZnUNHMtzR0tEZEXcKJ0jQpQ1oS+QWOLG3o0+uB1nlnBfiEhK
3vriRhIOdbxlD6GBg7RL5TQcYCWSKWKjmcWJOrGMUeEnAr/IPgfPoUrv0I4PTGhQWoIFinU7uNed
cttfsctJ8gr3Ip2hBJ8p8+yVUtIutZt3id4UYaFbrEH3+Pp0R9/LDuKaDcqxavWD1mzxhDxOv1Aa
3qm3SryZNtEqO4wXnbisVwTZkYNXwVjzSzOI2nXEnwWng0eabKEj3hmnPlrzyQkxp7X7BD/G81yy
3f0H9WL+LFz/6B8/qqeWAvgJQ/UsMfScMXOAuj6wAi/cIUzxWq/oCbqU1mxkpg4e4Y12/WF/FOv2
R73RV7tAtOWLcspc+TJyUmAAgJx4PmKyp+gJt74E8epJu3aegy4XBTBRwd69Tm8Tll9yZNM+39Sk
BBGQu1XylXfxjHUnPySkj4Pcq1HHO1pKjR6cmxOgcrSNfNV0G79f7xJ+cYGLwCR/pat9xi7W2iIm
yPrKdAnHn0ekV7UZ1+FeXUF34C8BwV3dENc+7RUDUurq3bIx7rtQi1p5Iz3twPL3r1C/lJtx7cOB
seuT8EN8RLHahXb95nMYpPv8lp7arfjg7+MjWdoBsAmcRsTZwmJ8yLdoEMDd3JovmId5THoivavM
nend4FMTAAlFg/LvLkck5QQmwzaH+0I7WoW3NREERI+z259EjjDKRMyeHqR7NPDdHQnUJ4gVm+6i
3WBp6S7xQXdwbkz2psVbyE5zEMrc1KfuUu287SvoBdA7N+WJbI7SoefIqhWsjxze6cTBxuoAuuF+
DrHs7M3EAGHM7tgit8lMPk032iZ4aXYaDfC3cU3G0v61fhtu0tOw0lBpbhl93Mj77CaQ7WmDUcaJ
HWENXccmd8KOjp6T2myyyo/JxtrITnRpdni5i/v4VNwLz+GVtIq36B4Xz71hi7/KR6jNO9DGoNXs
5sV/QkOirax7BXuPwSlgxW3a2MQyb7hqPHEm46fDHkZjkaDxdfjFDmD5sGlcpmt1YwZOsYtPgouc
6ka7J4Zk5TnZ1rpgxdkYL9hyBPTfR71yphfUuA4BHw5nKDJ5ccy+CIqbOwjD9JeUb7X1twxKduQ8
2fVjdN/c9L/ik7ntbsq3hFEPla9n8ddzegqv49r7FbxkP1NXZE9wjiHE9tAekUFNmc358649Ejux
aV/Fh/BWz6EM84evOahC+178wKEnYBpw6GXbiBXurff2tYHEuo4PuCtd8019qF5GMNhMRhz1rXqJ
fqhOf8InOtzFh/ggP+gOxo1b9SFeiw47dSsfuXUQ+/MG76idOftssAuuqBVqN4arO+ROPM8/Old4
GvBMoallTtvY5avK4jG08cLxSdJbyc3OXBL35Qe/1fwhyezddIB68jAdfM4xzRM8k/zI1Sn+WH73
zVN0DpCacnXhKFoNh5S/F52/xiZvV/EIU3AKgkwyh+M5/GggFD/xGAcTQkC0+CZzlDn00+ZpKbsJ
cgTXjPfpPboTPEr+0PpsqdsQGKrS6RdtOt3ig/AuHjkv6462GXYCLtVTdiHc1x12iFDd8TT8rF5w
GdDb2fB7z+57huQ/fKL3nPxROIPl3PhuzhUpklwsSeJjrzzHW3GHrW83rLkWY2wmXnsvHJVjk4dr
45p+zKb2ehVYP9EGliRCylwyh0sM8svWrU1wO17FrXGebtrxNj5WB4YUiOA4VsSX3LHWnetdPsJb
nEot/Sk0RKDvGCrvo3N4Oz0NywlwOUuQe8xJpVTt+iH/IGqLk4poa+8tT8RWkVHAwEC4Bix8RPqr
PjY70hR2mBPNt+Zc7q33NFlDcumvNIfMN5aql+BZu+nOuJn51BNtW6e+dhgvyMTA7nhnPKGBORNz
GhMVfTuPD16l9/KVjxgVK6SX5Uc33kxPXBC7d/hTcyxzNp+MObExROiPROKsyJu0Zdxy+3H93rmM
8JhrXpUTfX0bopITOP66OnMu5TL5OqXHftzWD/SqubSe+yP7NXZFp1wLh9a3pbO8xzhlMwRypFdx
B/tVv7HWJtBXWyUI1inW5QpwOqcb6G5ncSuecpfYFO3efyIFbjVSr0LbxMHru+/BCmbidgi4pg23
kFZtEg+d6MznHsq1xEmSfuCG2dgTFFn/3fg5vTS9AxbvRTsD/VtFG+uUPRUHmqKHoHasq4wr2ViD
nuaSJl8YDlKH4Uf7gEWN03O1651qJRykO3MLpIqGF9eGCyEeV8YU/Yc5f3t/3x3yLZ6Xj47zhJu6
UD0cEqk30V14G99qh2zTXzdgcaQnmZ9AbA/CSn5AClnfcsx6j9QW+QOqH1BNs3AtPo5v41txqe7j
a3pqbjLOgsYP6xzcG3fSmRjzaeft9W16Mm8hM66il/doJVyHQ8fhrLjzf32wg94OgbI9ym/JRdDW
UWH3SA7Bu3QOTnsMpKEdM4RyhNB+NoMjVxrxkbxVs9kwLt7rexrLW3zNxY75wm20kU4MM/nVyg+W
ZCcbztM59uV7f6/uLKTrxGuZ68n4EPFSmv4tDTv+ilOzMu6be8ta+XvAImPFEZtfrSc+xLu/ZYA/
Z3wuaJO4Y2AFBkthbsT8aCm7CXMhMu+lP24+76s9jNOyTq2A5sECYFiWvlgPn9UoE49L3ke3zEIo
Qi3EmeVmqUR9rS5L/tij3e4VYpfnUtTyeUwxwftgFfgDpLsYytMu8IkNwPGDxZpWZ1MbOwn4e9aF
h1p47SjmSFO3oaWyLjs5dIHw+mir2Ed8/FDoXdw/wFcJhpapyW+rWTC03DB10UVB3/kluZfVXMpb
luoaKNAEq1seaBnU2GYZ+SRzHb6qiSNdFuNGDLkK9JwukzrfZQGIk9Ckgmk++CZGzYngOpA4GbKO
knzKDAz9foroJ41KealUaoMLZkaa7xr6oNsHgVQj7IjfJbKcsECKdhQwoi4GnwbVMMyD8tQZ4uSI
vYRh0PyJqWrRERBnp5wWz64yDxjkMOUnWVE44ZbCmRot7foq4cTJZ1J8BcBM/jR0hgF6e0wxl8y9
FFK3qG3Pi+2gU9II1YKz6dytW2q8S113WTKWZl1flofU81MMlJS/l5sFJCPP+axf9xVCi1YgIHMj
GzFmQ22o9k2pVftuvllWlxti3jGs98zAvkhKhUDO+HpZ1z0PSXbabZa67GetVp5khHUlbkcbJStI
syIhstTAOzjMleHxn0t4W6l9zvctN99Wl+2Wp8VCQWODzJxXyQR4ptcfsVh/oKlx6K1yAoD+Sb2T
60wjkW3fIPe2sGs1Bd9roEi5R/FS7UtJAaKYT6fU2/UtBnoUv5yJVKrixdzFGWo6e8tSbGLpzcgl
jqbhkos6SmqvpMqYlq3RHSQFDFZZSZtO0LGoyEW5JyQFY4upPxqy2e4+15YHiEEift2nZv/bncvz
PteXxW5YW5lRHBQkxXuNE75cUURu/Ir6MaHJAb2xZXm5e7nJ6FXu8arl+6/Vr0fL2qPiClxp2ezr
/s9XUVpAMc7XQ3qf3WLcbzZ5aShOJ4aS080qjtCiC2rL9YhjhMqmh7Ge3csx6OVzCq3ayWtkJy/g
+attbqm7r8eWJX/OqjWnie+wPEHRy1ok3ZQXWG5KmRxyh5Dn3M6LjrSS+VWXJ1G9xlshLW3EefPB
SNjy86W+7v1cX56wPHV5UeINuQwvi1+v97nlcufX07+e8/ny3zcfND/bVFV39+0pyxv2RkUqcEVN
++tlvrb7/sl+W//TT/b11qUWJ1vZiug8z/ttecnfPv1v3+5zcXmm97WPf3unz8Vlg88vaLXMM9ER
47me9/TySf7tPlne2ajDf/zxfnvnr+/57cssL/svn+DrLabXqVEfaNO91POVJJtP/pNGxPxy8+2+
b6t/tgngGepa315GWppWX5svS1/bLC+blzozsK9tvh7+s/u+v83yEt9e9nMbQ5muDf22zeLnMpde
rB+N+basI3yN9DXb+Xq7PPpt1Vg6nJyfs88NzaWrumz+ubhsPyObiRttt3/2EssWy83Xy3y+y7y3
Pz/Nv33etw/2b19m2e7rnZbX+7pvmLtgi6Dmf7RHf6E9krE6oRf699qja5D//PgPxKNv2c/fNUh/
PPEfAWPS37AVkCOmkBgom4Dc/qlBMqS/mZZK+J5kWLppoP39TYEko1AyZ9Uv2qD/y96ZLbeNZN36
ifAHpsRwK86kSFGyLMu+QciyhXmeMvH050tW9HGVu05V/PenI5ot2m1xAJDYe+da30Jm9B8Fksuv
c//IFftfqo/Q+/5VfKQjFgPHdB3eA+/L+V1X3nbx2JVhWO/ZUqVwjpNvSvPNnlVAGoYZ1deuN8nF
doCITDrpcw5hUtdVhkHQsrZj4V+y1RiX16CdnoN6OaW2eCWFBhF1eh/0dNCCGUOevxGRdPZrc4t9
5y7IzklZH/r64oj0sa30ADFsVgKt0GR1+KgZcLV1EOCdX+hfvAB40uMwu9tyoRhADUQLG8X7uCwu
hTlByAvqAWNjUa5aQlcYf5ov43L2O93dA/JcAZI/5k6hVkbG5MFEJ4W19GMAyFIZ3+o8kYxczRcD
I2pYDZgZluEOKIeFMZkZhAZ0Vza0YCUx8PX+pSmm/M6W1hW6057ozx8T8OMuLAn462d75fXuPnRK
xsFsRdmABo1513bj84AL5w57ZOiXP2elnoy220CH/6kYHDn01pGgxx/nOz81PvmYOu4iezrnxCLF
vZ7804tV1fQ4m8U5HYpzXUEcqRhWCFDkrXkwZnVNO/9ipOYJPeupDs1rGJkEKwkQJuoataDP7W1X
Wi+d0W9F3m36Xu1Srzh3Q/phkXQQGukXOKlPaTA+24l4HfOYGWQf9Ru/DiBqS1w8aEzz7M0Sy0nN
fMwc8Kw1PSVmBDT/EOYDEKhx69r5mdXo6mbqlHkz3vhcCxyOXcam0cL2FPRTYaXnRqex5/DrUAS4
wzqt/b1dzEhZc+QR4WXGVFn7OD0UO1SGupqLdx7UF7MAVBC6yYdTch7EXn1CuA11AbBC6+7nKt6o
rGSq7JoDXRguel4ZBDVjeAkIcWjQcjNvISM9FsU9w90wYJcpEftmSI4Zml7Ljo+Q0Am4t65WNL+w
CQ71Nv9OD/HBDvJHO0CV4WtsjAWwNie1uzxb7Q7e87sy4bRakPVNuVOVx1DfWhds6rX5yAYgY5GK
MVdXz6fFA24WYwLsnfAorfkqF28/KoAnbFxa4lIvghghvsFGnqzE3ZMWBLWq+AhihlcmRBs84FvT
zc+OWF70OUnzRONmQq9Kj5GQ70FDDlmwwSX97KFqnxv3lbQP9Opw4wjD6TCy3l5DMYaTyrn2jBLi
GRvi2MYf5BrQ4VZyF8viDeI5UJd+g278mPjVGgUMMMZzPajrhDw5NdnAG7OPDoircgZkfgRnqQJO
fn50uM5Lle6jOgcApV7kAsoOw4XM0CYuORkXw7bNOFeN7lPODlgmd107PbnF+NwZ5XnSy0FAePLy
Ei7j0wx0KZZPNocEKfNbP30NFXqUeXnx2+VFH8HRVCejyM9uUr7pL0afj1Y8P/kpANd6wVYwrokQ
vJtm+05/JKJw1hJJvwMbVtgcGhLMrnNvYpqbd7A3bLDJtIL8vm4d8nny0N8gE4ZYK1570qrDRexT
N/iOMWpJWBMid/w0Yh3R53aey5N+b3BfSbCahucUaXi22Lssq84Z0JI7QnlPnhjRDnGtj+WICKb4
gAS+SdPXeQL1mMpn2xq2+mQK235LG/cSDUS1ly8D35Qz+a+yAU6am8uL6R56I/yE83KLi/doZB1b
4AwXquXqd/KaCPkMc3Q9VBv8VFdjVC9+Nu9wj7PK1Okbtc0XDEaP970UF7cz3xPESWnEfqodp+xH
exfHl++hiD5XCB1I9PoYKnWyRwxhnMwGqWyDOpLicIFi0RjXaK7vnXpae7NFqsKwb5f8WATexRXT
89Ka1wbfidQ/ir1wlpPz3cvyRxMU/tA5+9YuzvR39PJcHirhlOCb9pAadt8YNzyMWPvDZngmJ45B
Bi7xSJ5o78/6v0aa0jwdDfzK3DR8tBjWqRXsHkXyKjk3GSc8tzaXWOaCM2P3vfPFXi9Wac9ltVjA
vIe4OFr+9KwXbJBY67jOHkLubEO2vFhZ+Ta07Wc7gsgin50IqXnqync7+dmnxHpJ76IvSb0mmKF/
gaOz1RdRb3ONWVaarqY4eB3HBntbxZ0mdNnjFQytTaab5vCEA+his1Dd5dM1GbK3gdcoKla3kDwj
LNl3s+NxqZVvGSjEzkjuu+SiX6u0/cvtirPkBSB7jAna/Qbp/2JVUbkh3udhStlE9zLUQ4lyPoNz
SdHx2NlRGoNzZ0MDL8jdWIE9+hJk7ZsKh2kvMusdvkN8aEPBNlHU3Dsjmh179o4ZS+x9nig2W5Uy
NwzxnBz+K7c7ttIWtc+IvYfQ2COkz19LKQn7IwhT1eVpsPpvjiHcOycKBvanDG561awq7rMQfSoh
QXjY1sK09fk26rkNfX4b/6iFKIC5HA6j7z2mSWZvl8xzCGBMXeZG/HR7MFwES7efXEY8K/sOXieC
Ma2lus0hQj/+MhGouJ4cFA+YpY8mFoy7wigi5MiJTlbqFovhBQ/ImqxjmbnDNlrEFwsRFLSYCHli
tUXT9yVJURYhzpyPQdjEh3LKV2PBBF+Z6YvlW8lB4YAIkoUlREvYBm9rBcZmqab1tOSbyjU2M3Zc
7gEwY1+D/gMN2TaXxUbBJcjUsCbP1EejhRZADfa90SQzftiKDfvR6E+NqgFS6YcRFPGJN7dglOsv
ftLJLUURHBj4iAkmrsJIrlXt1liT3JcACal4W0S4T7gLbNokeMOljrd2nIIjMrxvKROdysjI9QHo
AWAkvRs9yd24cF9AyCA/aiDNlQawkI5NEWtgLzGuOLEh9r8XRn6cKnEJ3AZwzwQYgUyVulGvADyS
u4XLPOtYPLgEsMA+leHyFHdqxcW2URGFjiuCr4VZDg9mtsE9HlpIJwKWP2m3MK5y/9U3vIso52e7
U8+5W18KL2LmGewWkb6lKAtmvFBefvxTUf839kvrv8vk0PbDwMNSj2kJeSRl9J98iGnmuWM2Mx4d
/fwDqtdsFc+VPz9Hgbx0CWIEQgSpo6Tf/tF5/WFl+LtX/t1aHZAiHNI9OMI1XQs/wl9fOXTnsSLB
oNpHsXVVpIIim2CPcO1BRS0odNIM2CLbg0YIXJVS6V8+ON3OXwyYvDxZpZjKsJ3aoW/+9vKz74Ob
iZoasCVFPGtNlQxbo212ofmUW/OT56RvDHYH+ZiK8tS5rGoUtkmm/i2p/Hcn6O2NBPRVFG2h/t+/
fg+xU4UYjKNqrw++kNOToDIpiGv0zQfVUBgUw5MPrTOAsDNa3aYqRjjr7aayuPsUFKwhPMbKxcb1
5Z+/It2j/fdXhAzW1AZdC+rCX99Zk8eYx2CGasEkWLrq5CTOo9GnzKHnmSJUECOSj99vp3fTU58X
6p1K7Dnur7XI3sxQvjsJC8CtPAzEco13tmd8aYrlZeDW5aDA8xRlCLUdlqid38qdLkG8cN7lmdgn
XAC6SjcHrpQCIxT6bhDj18UR+45jQZzeuqjZCUumJzh8iMBei8Dcttz80FijaFG7LuifWjXvC6Bt
ZK9Rw+p9rGhbed3WjPtN63QbMhqx5ql3wuG+eNK9hKirfKe7sovxhNH8ow1Hfn1GGDdsPqpE2/U1
IHzI2TYHRVvQ/5U18/lxnp6Trq7+BUHwd6eHa5m2sDwLvqH923lqFylcKtslKtDut25tXkeUbmXx
/VZZyxdr6A7/fNgt5++Ou2s5umsPXK6R3457CE6H3pQrM/bUqS+yT5Dvvcx5yer5qefGB1Uzf1OS
RW1hl9gcp2fa3WPrlmjhOXUnhO7Lp6SvDlV9XsrpKQzHlbSrBwdLDpQ2ClJy/64OuSN47B96+5QO
AVCSitickVvHXKHO819HSjH9e+eg2eIQFJO3dylAdVdQcCaESQnTSJ4IpUH8urxMdFWl6DYhSjVV
fvOQKUOm29HfE+VSnKt0Iqn4e5AwxLfQC4UeDmgJ5M8mCCRVtreRcyAOmSXQ8DWkuuK2s5HodKBm
uiA6R4EGPEb5uzUgkaGSsomOAwH5UOXyZfaj5zQdVxMtGBW482oXVMcEyRbC+drRjsKPftNF69CQ
xiGKSwkiqBvV+2RTjlUpLXvy1HYHXKtsURwmvuNYkJVnliQ+uq/anD1Px9JV99LIPgy72duxWAfx
uFVN8Qbl5+jb68G5ysYhUVLsFav2NASv3mRddbtHxXJiO5nLVWBv0n1S7e3tcWHZxWBdPZI7ctGf
w5ip37z4Mjs1WVLj2rem0xyY71HgQt9gTPDPZ9rvRlW98sEfAb7GLgX+sd9O7YUYytYlJA9oD9Zf
WjrJYbde/Kj5oj9y5TX76l9W279b9YVJyRnAsgzF79wTnF2pX7iKxTanIetpTOt/v6X+zSXrexY2
bv0Y2oF+E3++pyZtPhSmSdhawCbzLAAK2sXy3ElEcQBmfUZBj7nZPi3kHqqANEvLPIF5/tBVdhci
Cxm8TeoQ5yhgl9uMIwz7ktP2TLb76rMQ4ouF08C/qQlUybLvgcfLtFN+BszBditUTxbivJQvY2y/
TBlLNbE9sBeJPMWn24N7kP745HD8xyh/s0N1GoaBrDHeJn0ZY+aXJHQveYNq0aEkh4Qk/KdllntB
o6PfpKAOYch9UY73jHSCU2aDWfZzw4QhQHuaouBwsnM4j8+WL17jUp4CLztXxG0ldrwxegU43LsM
JEaZC2knorvn9DgtYFAiRh898wIbhMwd0z2o0vUXCw886tVqM0pKL9NOPwS3C0PRk6T5eZLIYu3w
ruBIBoWz13MF/XJmx0IzZeK18sbnsu82eYvMCLeybko0wMjgvUTR/KxXcJd+7Z9PbhgO/3375BTD
f01XZLqu+J0dYzeDrFVZ7a2C2yfsmFXdZt1dOtA3dfi3ATSbp7owhpWVcIwMme7mvjkk0vhkh6sC
3/l06WjzJlrD0fUuo4v7YHgR6KVaOnTduk0TSVjyKTHi+z6w72EafQ2JKWuqgZGcecmc9IsK8jdt
XeGWxVc6VxgaUoTkDP4qQR4bYM+sZQQwceVTjeqiYuzk0xiJi15V22V6ryFCGGZ/SqMZEgPFEouZ
79Rnt+GVVMBWHTpTX+4shgtM7yJDPoXB9GSNANsFUpD6m25S2Tk7dgYpEMuwbRiO9A4psYJqh/mL
18iXNjGvNHgSdTfgqZ2uxgilX8c0c3exuBCyFluQ7boelMH8rmDU6yJI9Hpk4byGGcg6h/8CJh3r
+cUTfOIx5pJwoseGEd0QfM+F8UTtPqz/+UD/zSpG4ab/Q0gFs/DfDvMct34xzFO1n4MKGDMejcZn
rjnPqGQZMAwEyXjHiDDjf35ZW/xmr2XCTbmoGSLCstiW+X35bF0Htq87VvshES9lhxSU+xxhP6g5
NrPJwSjKczQPaz0/y7NpHTnuvqPgaRSDFyacUM/2Tk9W+mKvK6JudJGdM9bsTGulazHL++4xSHFr
lCPUSwGDUl9e9XSjyoPXKey3c5sd9ZIxp2TkILKevB0RTf5MP1SEVGGleo8j75LYztpluJehQYGK
fAb8/KLX3YyTLqsYIUKe7UqxIRaqz8qzIv0Qpu9TTNFDPVG3yzuu87VfcTQz996bNV4rP1f4bsps
eZKFOsFeABPDNRw7+Zv+zM5iviyW+ZIt5rkdOS75d8NHO+HS9vFv85TMCL/b2GAHobsfdaHjS/M0
cNr3dK5YfMa2uAwdcQzRK/NArtgpeNUTinhCLUeg3OC4l2YpP/Q4BAvSQ0Vl/qPGCEYO29ka6rU1
f3RFth3m8uy5VB1qWd5Lc+NErETE2qMwN1J5WQauSl3WLaJ6W2BQwxl4iGFGsPqRPJO01h2Jltue
djfLi6NC1ZoE5rkheIKYb8LW8rdR+Rc9tcbtDZ8SPFmLG0m5Gz2Eo/d61x8aUt+znVvX1kiPJlj9
Lhuf9B0+5dqYJ3GJI3XVzxtboa8HC10cuzE9V4yTJ+mdE0RTuMqgQOaku0dAEAc07Xr11ZO1mn7R
HaYHiwB13cSq8TlQ87tVZ58WhjPWaH4yjnrVHRmSm1F2ttk6sJbszU2zs1WNNJvJm+vyrgzBCs30
tQROpCKI3zlMQiFe9aQNVtq24+qtTAE6hQk81iCT6rIhQR5wgi6YrEK9uIX7ijVyA7d4Y+XL+5Rw
q6OamKqSrMjsCMr5aJAfYWO4jv1jGsTQ4JlpDgXjxXYT19CU8iNU1dPthGfTQ5eRKbdhOfN9snq5
TAXciogN7oKk1l7CgngONr/tEvMf11TlDnSQAm8dBrn43TSY6+sTTk9fM26qjaR36NvuGBLF5JMr
d9f700uxsMNDiM9maln8l2k3tUydWY71nHBpop//vHxYDgyA37s7uk2BJ1V4LCLmb1V+oZystV1o
T72v3queL3KZD070mTkXA4+RXAHdjAZjec8Ykz0aiHdcSHr2rE+sPgm9u2CgBxhCRsT1TM57Lm7L
9u0X+Pb3NqPA7dKPOlTvWaBNPPLCzfvTLSPCC5Bhznl3zzxo3vSPuWFPdyagJpka9tGduOdUneFu
TMIiQzmqvaNTXp1xvJYAcXYx+ihTNJTMwUJCZfpq6SmSt3CZSK/sthhz35oOv0ScIZOFXv7c1Vo7
WzPbNBGR3V3gp9N+JiPxY/VuJv4gZMqdDeolbGkRpw+zczDLcIHr9SVZnEOdZcTxmSu9qnvucNrY
LE56zfkUG+bFbDEEdsmbGVCFTPOLYxIBkLn7AbdiYh2nutvoe3gBIzsicqBGrd9iKNJLYDgW55Az
Ul9/vR9+spxPE/saRWZe9W/TZVJs69YYsM2D0fmEs9EAc1bkJHjrXxIy7+8YL+vJgMF2Qm7Lo+40
3H56tnLYRrV6VyVvgLl9qZByhtZ23zVUQfX4ZN6nOjTYUvNuygn1q4gMavuPYhifwSpf9QU9+P8p
/f//vvu/7bu7wqNO/H/vuz90PyGm/WXH/Y9/8h/qh+X9j+t57GiD8PiN+mG7/yM8IdgLtzzPBDzw
a8/d+x/b4+8Yedlc8074i/rBnjulC2hDKIAuVacZ/m+oH1aoZQR/XldMQUHCKNEWps3swPx9YJH3
45LPbE5eqwgEFrlOlQ5I9ApYRNzboOxBOK1HfKEt6c4h9jS3yz8HMv0BeA0zVOqiaddG4l8PgRbw
EQ9xLz3BxqN0rqn2NN8eOicn+QBDccZ8GxWjplxIsgO3ljTOoDVtzNI81P6YwTrOaJO5EsOpaw+e
RT7OkHC3yQrP23kS6XQZJ/6WxHucFORg7kdnOlE1vWeFEV1bckO3gxO+VAEasEWsWorNqxeuu5g9
6rFt0RoH5YHIjIslg+De7mEijXl3qCbnewrJDDSVcYrd2btrCZXbtjd90U3pc1PU3H66KV48W740
s448rL0HZ6qanSjEJZ/M/ATjoEIp2/+IZPRuJg6k9iJQILK1gh0SytENJFj8iejQLhop52dxavRD
OEmHjIa3uYy7UxvF5rpzSfKJ+TRGRk4JXnZHP/QTisnb09tPSHvpyoecQ8YxqGLElqwGd6D841O+
kEu1AEFGiGvBz/6P3grem7eHM3U3ECa/rG4fzuTVyM9pis00Dyl32eJ5drJ7ulig8somgaDGH2x3
ua+DRMV6NO2H1MWrYrjb3Ork0TLw05okx63LPsEGPpkTW9qTR3SJYVHpE7aSIpyNo6DfVSDJKTuG
ulmL0bPvJHq6U7Q49trPW2SecbC1y9jfMcaxDk4ISkDLxG5f/W9H4tfRqdPchTMwfjhutTMbFVFu
sfvEpKzZdDrQ7/Ygpdttglr8NP1aoXmdieMkCmw3asmrpy+G20+/HqTOsbQL8h5cJbYOL3+8Pdw+
0G9PiaFqj90SkYFgW+HdH8yYXONi/viR6KDrTPjyKrXsr66W8y4S/fLtp19PLf1ni9/RJJfF6nak
a618vv306+F2MtyeLkq2a0tgcb5dkbeL0b/BKm5pHbc/vJ0dANJfnTJ1EGCgCLt9db8efv0Zudfm
gWZw1mK1WF/IxaLxJY7GjtwCRG5/UyxztA4akP+3jJIbDub2IDUB4Xadl+lNwaoDL4WfYIWf3ObY
OZnWaPsE2P7pOXIMTw2Pbt/TPdwQGAl8CnZKkUsQn3YcphpNjRFg1ckHvG2BBQBQP9ye3h7QTWIc
Zh/4rhRfM6vcW0Ctm6nK93EzkO4pYdkzDML+LVU+HANUsKhyK1XtKrawiEb7EtTkNNRYhv2UoIfA
cRAjLeV2HmwYH7c35W4GNJFED3Gx/Qbq+AVXuHEVwp7QyLAzd5YWOyv9D+yoJ9uA0AFuEOSQgXLI
h7g+eSXmO8M0GLw49XIk5W8hFNZQx7CdMb668jUtuxCdfJIc3eUz32xurWICmI6Rw8OUhIjWueC3
EdqZph/iE8OL5yDTecTaJNDqo52URIlJzyb5SF9Lt7+Y0qxsX30zbA9qbj3rYs3Zs1LDwhVtEr61
PMJFJsKQELvNOPWXbJHfB2q+FcoiuPDTfRp3GFW4061sO/qRhlZxWNrGIkFngA7ffWLan+7jfEQm
ANQhmB3SCcO3srHEepnLR2DQIb1dWpr3c5kW2wrK66pNh3281Mt6RJrFqKk4N4Ff7QIpv0qyMC2Z
f43dOjyQEYYzsGQuLZsFFqY+FaR8cLqcENrR/BopK9rUoCpJVB4vZDHH2zqjWrMr2DFE7fWYKKkk
B0iJm055pKvYE/EU1X1B08gSMaX3LoF7qN5LEZfnERuqaTfIzJg/SwIaDtSzkA/kpyBhkj2LCKE/
qClSCEZ7o0bub4KM4lagudEWgiaoodXIpD+FOYKULiGkLSOXCJzFj5zqn9jY8d0wY3aPG8vfOAFm
I4nWYNVOj1FgJBsoHp/Tpc13TaYejCwYDjgzGJlL5GINYS5YyJIHx8mck9+L8sAEgJQU5y4mkWhF
UIi3EVG+60WD0cp2B/zI9cnoQqQtVTuthOzbXT/mFPB9NGwINrDX8fxQx9hGhdsOK8fNV7JLCWeR
SwbpL4XV6oyk4WQojQQAGlynjrN12KxfBWX+U1kLLtVQPY+Feig6jyGe69ibxSH9o3b8jYTNsTXx
+SkPSgm7kOPeZrNv2zb8UtUX14F2+44DL9mwzY2LVAn/OP7B7j+hDWyXrwn+YgspwobEFI9KO7O2
Vu1+q6HBbwlzPULtp0/whviqCpT1AxtPCxoFw+iMy+jBAIvnoF/hW4DuKYi3m7MOdZo7KrCsjICB
w5yDBo1bafX4s6iTvhdeg5XM4n2lzlhs7QTNHRLHL7jsklHr3hoY5vahTiYmOumPPKZ3mcEN3iU+
lFC8q5YixmXifr4f2J8jQiv52pdTg4ty9tdT01oHA1UC62y4sXPPOPNmfvguluPJtkAogMR0lx9W
5Vz9MnqsGv+cF3yn5MV9G8L+a9Biy5fhea5LgD5ct0TMwhHI9G5BEiBw8/cUl9Yqybk6kyTBchqN
9+Sqis+LHxlbVRMzL2LjQIfxOVfZYRSGHjUSIOYa47owMTEBmV3PpLfVdJ8vtRe+F3bG7cSMrXVg
CoNhyWYs62zn6zC9wipJSEA3uBHanT6q8RoutrGZyBakMpjfYx2umxdRtl8KQeThAej5F2RQ9rox
3K/SA5blhyim5OchLQjnM9yPvPPFY9U9d0pznmO58eMhP3QYqgCbV3h164m3m0X73sHBFYm83DQ4
bAxi3+w8/MQbvaZpPK56g4CBjMDwVMUHwj5/Zsp5XZoYFWVr3jtmFGxcE/x+DNEoTdzLaFFbTh5T
7IGMO4ZhpnEuo5n03yI9mU770dTcIrrJTLZ1gZmTODigMlp2UNrtpuv87wQGP2RG2G6l2Z7TiFiq
eko8dlWs+2GUF0f16Wqs8kfbz586s8DJOg3PmLUdMlsK4EenhNCaTudTxKKWhzmfLBR7/cKpkuL5
DmYBqwWAacQeA3DXjgpM9l/mfGFm9JCihFkRN4+wyVXW3uth9uWjQfqN8ybEN0el0amL2D4VCbZh
k6uenLOUW21+xeIVMupCU2pReevY+zEvtv5ivC3Me5Kxek3ilEp8cdN1kTj8v8IvSUB60ZjiQlnc
aI1yZNyPDVwhto/o4hGz5Ub7o1rC4cAXwZw/e2gY2YSN0V2XgBgHY5X4mTgT9rbylobbkQGuzchB
Csy1VGuniMPjJFOUtw3eNO7YJ8Voi+VpJCq6jlfNCBy8HVdWlGIkxI/MVuUC7JV9ndJMifMhnkAh
4IV/UBM8l1CgzUTqsoVJfXJ7fvspzvmb29O5xz+qDEoy3b7cHqhNwT7936fcEjEx9tWLRDp5N5VV
tuFB3Jk6yuYW0nx7mHVt9NvTepQCEdcRoDTB69xNQESrT47TETiTobro5j49+aMfrJsWteSNrUUi
QEGXRDxq740AY9z4s6yKz05tKnKJe/hCOdaN1gI1PhbJe2zBcbqFLy9wVI+3h0xKKuCAMoiBWATg
HKGST+7u2u5TSECJPbCGYoor9IMlJii6SXrfubid8Iu95bGhNo5dHtJ5gt2j/7izUiZ29rQvTQ+y
SKuOXryoIz2Ggv8tsKuinOX0wo8VBPYPVSzoBip3pBrUBMHJ/JPp7JcbzY5LciGc8Hzjef2CepXa
lhZ6yMRi7bVzbk45V6AMuz0PiZne5qWvLXYNVSIdzR9uObL8mmOmq/Lb31jk2x2jrasr+zkfUnN1
s8mxdsEqMikMGS4WEtMYQQskqLnWJ+HUL1GRT3vuIkAypAlmYmoRApbus4ueLXOCq1HWnNy1ZTyg
YfoxIoHdtTPIV0WW+DZoIE5FaCkvgX6IkuHnUnjFthC+IiWLGbTV0R8tyRiS0zaRLJlE5re0onyy
vPc0Vs3GVRMWwNQXK6FPkSSt252aS+/BmtQ+Ig+N0DvvDd6muG+n6FgkaXypwobWtHRQFZO3Q902
99u+s98kLZc/9/UTOQhl88mA5FAa3RdryOJnLzCIr21wRNONG2ikKvF5ipirenYKTmX6UMCtzwOO
O3hQOtRa94smux7sZLPDzs5y95Do2L3Zg7ZD1imb9Zk4ceYFrKssmV4KuA8H/OKtU0/E4HkSeWbH
81EW/RkH2YUDEe7xmGVX1/rpAGm7uO0hqxZChJPGWztgfO9mbvGI570SKasPayNUsKCbVD1kGEC3
lhetppwM5B6bJqGUDjgPSbwM2YhnwQlDGBFbfE1rg7HySYA1lxJpadkdZBeso8rtUJykBN7WAIua
lAjNhIwRdmmTYGvO3U+hGBqEcbSDqYOA/zwAINtL5SJtDuoTW2UlYEM6mVLnvAuHNKSQJTgO66NH
fb9Cl8Ne24ApYQowP/hwlUVh2wev7n+09lJsMxvxFzEDW2NK3A3xVikRHRNXuaWuc4gsLXCvySit
g2L8b8xCPGYySbZBLt+6MP5mVKisB9VOlwrXaOVXxhnufbQLR/dHOizFrkb9hb7NHB8ZiXI/FHJd
UrUQutNeJqsqTpWYqOfQ5ZlDvSH5hB1zhyGmlbNSEZ3erEZCtB/KVez56cOQDvfsL7iXzDbYqMjV
3pXl+wCIeqNCGFZJkGUXOyBEtRoL+Zi3MSnz3KRnHuia1b0v7aNJRbHB9NGvlo44oa54VUFGe1Jz
XAshs3UyanrDHNnrpMfZMPCJ8Hb0hKllzbQjTwFER8u7AV8NQG3pd/2CaMjMQRipjoi8HHu0zdBh
P7bZl9qjkV3y4Z4kSCLNH93YfGqZ0uz5tdWGQJqWuzxhJ0x2d1Wdg7FpZ3YuZP5gp/0mIffhPoik
s1Gle/QtJuWmnO87NHr3t59oUexVbmSg5L2u2hV01GDKMhCkJbmfswr3dH1nI4mLtSqepgzYhRWZ
2QldtIl6nAQSbkaQ0BVB13UKaiMj4QzC+LzNgHFk80RmMUAL2wuPbtl6n/DCJk9WLO++tMz7w6F+
L4LC3OW6xzHi7GEMH+Qwm2fTmj4nMjKfzOrrOHB9kf27bafSvExeDX2qglZWdd8tk+g2spyGLUkp
fsImynKYewhWgBepyZAjPvRFXD4ETZJfiv77bMbFShJQcUgGP35ulvhoFDDE2o5fUWT1j9m6Lyaw
AHFFbkzZAbrR+FMUzAL2vIK+0xHWwl7Am19Yzn04ZgvJUp27RvnDUQXLvWHWMTIzN36MjU/YqOtD
b6u8l7yr0Q+72adxwPxrJUKH4FjPt4W2X/qnWDDXMGIxXxBU096rfCfx+ZCp1rEtV6qjaxacCMjj
10NgXd10js+jsLdO3ZfXxDEvzIi+9pHVHatAPiKbsc5pzRk4IDwaG8F2zIDiVrlMIQBnGqglZbNF
5PKZhaY4WMo+0AK/N4KNYBWHoP48X26jYvB3hyWs2k3mN8G6nu2jTTglGcJ9Q7USwL1ijeSMec1d
mt0O3lPa2xaRFKG1y/LJWTM19u7qEmAkuthyHSbw1Bq7e5DLPD7paarc66y+94GtY4JxN1xT/T71
dDpsnepzuN7F1Xd3JnZhbKd9XLMdIq3vlBjzPq8Uxnwh7sosqQ6LF0BgGPt2W+Ut6XApe/xtvQ8L
/2dG2f7ZpbofW7rIxDC8syWOSVO2e1WpNyz6YhV5XErepEjv6NuU24odfUabF6JwwA50mfJaPFJe
Tzhrc+iRM7mVhinB1NjhR79ASa88iFhdkKQrErP8VWxEATYCCuzRqp5bgExqUcYKCRnmL2kH26H0
XKK+037Va1PU4lHN38zy7dw527mzL7dSzIT+f1cJtp/Gun8Z2D9aoxNEhS2cz0QKHF1iqQECjT6j
Bs05QLaw5lZ2P8VpfC9mSSilYhhDsT4MzK1FFNRrbxFnBO8WQx9jnf8f9s5kOW4ly7a/8n4Aaegd
Pg1EHySDvShOYBIloe8cPb6+FqCbyZuyqpdW8xoIAiIYPRr3c/Zem2zsQ9hlH6Oa5Daf+kfRmq+Z
a7YXS7MvMunac5SZQDVm8qZFVp08JwmeO70bt9HwzR7m6DJAr0bNQQy9nsb5tZ/xE4XSvpU54fK2
6THmxC2i01E9C3kp9FLdGs1d1RNNOLhBv3e8fnoKLXFIm2Q4UoqyN6hu+x3C/3gJaY7uMoexN6ai
dC+ZvtYxpDSD/PgOiaXSIc1vPDl8c1T1GKdVvnPqFN+ZG7Qbbwye5ym1KGtqsLHsJLqVQlBwAHXW
xXOw0wVZgzPDHz+OJbNW84mZ1K9+1scb0aBHYMZI07okz7AFUUVPBZJfsdMnLd6Gab7000tjh1ON
MjIijF1FfseFJNa9VIrABsMrXpSuj9fOImTc/tYmSfcFzTRXthmOSus1H16aRYRHy/ZOI53wKAsH
5Egz7bEn9g+10vHnOYXHGcYODhjUFoGhovzZGI8FF7qwzuVN2EdfJuKJzkONi2EgeHAjghLOAiaK
prfBhHCd0W+ZHHE9HLNyF5kREJAu02h86/0mgS97zI3hWBk2la5lh7WUuSW9aYeMbry1JQy/tKje
9NpTN8A5oovg3Y+aKP3OzU1CHyvjmM3BN/IOAdxxIMa9x0l2SSDQ6uEwV1r4lKBSHhqHfayg/2Ek
NFPnxisPDuaBWLagv0h23WZMbXe5Hjpk6iB2jwI10rKwQ5jpvXUcZNFfIpXiuLQGbRu0lnkbL69C
knoCa23mQloymPcs8oPzpKe67hjPVgwX0R2bwfdo1jB9qLtznDyWbiF34JttUn0b8xgREAn7vLzz
wrsxU85FpYrUpHpNt8oeDA2QKZH22lbI1tkO9G03fUf2D922Ggyf1p3o8/vEMGIeHI3DYBNx2tdm
c7EG9Ee0U0EjEw9PK0gYp9YtP0yHQZHRe+RRkw5750pKEllthEdGRXtrCPlG5ibexTOyHNvswXOV
iISSUpEYXs79VgzEyUaFVhzWL9qIUt8yjOlOwxPgWoF+ERXjYKZnPVeiuSBHPqm9Y+vmN0Es1AOy
YVrSFafbwaHU9a7ZsvYLr3zWs2QmY8xaIhzkpsesdFvmhJZms8FZNqR0MdpUFHOkP3vGyhRIm/TN
JoLs4OSzdRPkuTzUUw5cMgXkNElxlD0GTaMu6JxYxU3sMrgIKK+i61HJpYRA9zuAYjQt+5SKSj85
Ok0nXEZck4lDboPs1s3tndTS8q7V273FJztUY8zE0AkfA2qbt4XONzW8xUU83HgpMjY3APRnIzI4
Z0IySSu1RydJxGVdeKrHSKGpxEcilV8d0oX39gDrCpMuasjcU4cYkf+tGbvFLR/b62LtaifuV8eB
JhssW61IvhIFrC5M6nsK+JwL8CJ9yYVW3NWdXqKfMx+rcFSAUgH3TMxZdyIdd4hkhsdiWYyy2WVF
9yh7ZqrFmKhrbb9WQnYX2ylBKiUKa4toYQbVpUMtKqkvc2wkp1KmA+hZ1LmRNj7pc8S+Ps0A7MaZ
/CPbMDcZP5wfNZU4aV0C2Fe39yT7YCacVXyIPcauknOXX3dBck7z+To2HL9lOX63+zo+mvyod0VY
+xo+xVtJ8i6MXQN0UNJ9DKNjPyTshiin9ac+AG2Y6XdaWBp3zHlPsy6Y1LkpTNeZwXl2spdcF0ns
7l5VQgfA2F0pENaXIYwn6ts2EL2CYaND4TZDunXrqS0hyVwMFntNViEdQeB5qnJOwjlix1tUL5uE
ihMZmOxEVq+W1OKbThU1+U24ZZ3B3GaV9Tw45qVStXfQkjAmJZSceBOa51bUMr2mU3+dBYDejHIg
MczDxibl65TnBXWaftoMdhltoEpsGmOyYeaSmDtx8vTHnBYP2YHxziB4dee4Zc/5Q3Jc9+6vOFE/
9YR4JFl436NJnIemz+/KluDlIWk6v8ZsvHPUfKesEmuMtAY/oji9qegPH6ZxbA92xqU+Ydq0Jzlo
KbjV1T7WqoNXC2OL9rV7RaJ+02mudbKIBMJxJarDlBvxRs+G6OJg9dC9jvjqsuW9jgzTK697rgLp
3VDAJSaSa0kWEHgYxyBr3U6cBGS3pq5O7uRYJ+bc7Bwds7cJikPuUNs1ZoQpnZmDoqy9h3akPDU4
RIRrmmZvpwZYH3RyvFhG89MKx/JS1GIX6k55jIH+WjoXmaZrvhRu+VXHjuUH0/CtIxJq9MZkt36O
zqvJ0J4F8acFOzDKseNgdC9gubsdIbgabbfrHGCvskOANvXMKRDtC+ohMM80ns5laz9X6YV0wvEN
2Xa8HZSd7zWn+93jW7t9f/T9Pm8Lg+45qgsca+5S7M2XWlK1dGO7ptx1JGafy8j2Z6+Hu7lUyjS0
NpwJEjJLlygLo9BzPxOLBmHdTsCa07QKTxQPdaA+CPAsHOtI+SKG77Y9npNW4g+0457EovAh7CTE
xCiJt2vzeAVXMIYCOKWAdHcx0gQ9B7Ttkaera0eprolCqhDSOj4PS6VMz6TYBCGs5cY1hnNoFhC7
MWBukqQdzusiypK7oCW3TqNUc24mu9/ZIzt3ThfrEqSKmbJjPnCwEOHl1q/OjBu+IxyvIqyEFLAk
M0Kfpn++1aVHGcM1quoycYQI4nhPmQU4L7Tm0k/MRJ2FBsZIzlx5zRkEMHXQFyPRqg0xQM0iIQS1
Uzc02qMQBHOK92P9JOtCLg/NliLf522aZSb7dCpf/uhDBxajpJTZiDNiL1w/+bpWVsX4t831DlFN
yVZZdJKYHjIKRhgKIJ81719r6yYyzOFcmubz3NZ3UZ1bfl5Bo+bEjsHQwQg5LAtZkDCR4dXc9kQv
ndeFw9XrNCuAnIJ25+wx39u4y2qV0flcF+vmbDIYTRL4yXY+3vQe5s8mnHXGAXwZyzual5om9fxF
hpGuIoWUszNVdZrGdCsY8CbYiuwYCnxT6SjWLFIal8qpprNI13opYxD8nMJ57fCx7BWd5XOOA/K8
rqHrYiBfZM6+aZPrehONROho4rVdPk4ZJ38tIFNF26HPrE2/VIRXpUzoergdwNPmWoVI360JuKJo
RvhZv8lIlDt/LnqrvOlMQx3IbEY14oBuddeKMM1BYyetJD1qvUsZkaJmPNr3tpcav/15/ycQ+48C
MdPCB/P/EYhRbP13edj6gL/kYZ7+D4fIWiyNXKYNZpAIvf4KhfLsf3iGMLmXOSi68UWo/k8kCxow
4VDCsQzh8t8iNf9nKJT3DxLudbLkLNPF14sZ7J95Vfe/8yybP7b/nvZp/6lZF6jkPdNxhIGEwrT/
tMYEpKP0JJM7pyLKtpQWp2sgRyTrTrPJ89D5bnXkq3vfvd54rGSJ2BI+wbZvvLda4kt2bBs8/BAG
O2X3pzqcNpXifnZImjhef5+VJFEbwxig9xIzgQj11pHqoTJcLtI9REBjoGE/E3eytXK0vnEkT3PC
Fd5M/Skzmo2jf01T0hVE4YEOfgb3n01zxMQKfjBR02ejofv+t1/vr6/o71+J+d98JabOd863Ylou
jqF/dwvJzlOBMQA4mzUhj6GJSTvMtLuMAvOhRFXvFqa5YSRIKuVs3ekhudJz+q4Rt7lNqnyrqOmi
MoVM2klGb0l4Iyu9xxdECS0lO93ryYULpftGabX6T1ZBfr5/V/uRIo3Ij5hBx9UFAkLrDxVxEJkg
I7u4PgVh8JbXgeVXVv6Qj64ObFgStT4b12L4UsSi9aeqhhYtyEixlfelTBYVuArRJoSZ6w9UIHxR
0nBGJIhGHwN+wnVQOEvDaKbe+r2vKrG1TITEpRf6ZRiN0OsySuBUYTECHAxzfogNIJuFpn7mDnzm
KmgvdQbZtSpHLnrhF9ucoXPYpDWM3pvZhy+iam2Ah8ZJnytwBe7JSJP44nr3YcSAvam6bk8i4MtM
TZFgPw3UZK4FkvyPmcSwZkdDjxIBxbY0jnxwjN9VtMoC+o+pQOrlQf3ncf4QXT3NULuGQEtqq73c
uO0PM4oo0C7KnySYTmGGHTUi8zWz3S/1MPJ3DWibMoVwoL1W+Ov93tQ+8A4RfShah6h2QPomIQF6
DwKY9Np8Q7b5TT2wt8CTRG2ti9Nku8+FCe1OjXnltzyJVjIriDv7gShDzBnw182hP4ikyHz6Bt/S
6XnsYdOno/3Ni06GR485qFsEl97F1gFczApLSJo3lzT39mGWfJ1ndycDSLYlHulNY08TQsTmtrZn
FBgRSCJnNsmVwdyQTuTdODk45bnedr16o1bJbznAtq+7cQTxbXZEfmxbFV2wz5Pt0xYUxhIXRVvm
WVeTUBcfFjzjoyXmrUMz/uRZXnrMFKjABPXmvEyciIPJRfs9UEDAI2JF2tneR3HxTXNzIMEtWohA
74s98++H0GMoPVXT17x/UQQeMXcvXqvJfldt811k1EztjgbISPWrLX40SfxgRuD9YV5cFQBQvsf+
i1tXXymGaHbAbEhMTPW0eRd6i/UiuFQzrbhRx7YXw1YvzdtaXyIWEpM4rgA3sYK/XRkEFlcGETAz
E5Sy9CZAxdNJj6AlM/xOMVYwdTkwuLiJSnVoiXL0xuHUpOpDmA+W7M+dzF8aUqQZuI/fNAPwQdfB
hUooxfKzeAOLeSLiA2VaCFnJm8Q7sxtSdaLu5ORFRcBz5NOm+eKl4jlL47OtzTdJFek7ih35Fo2H
Tg/XRc0ywdwoHxO3+Vaazdcow1sbZnuHIwluMaxtDyZTw8sJdwD4f2wMo9ukkvGsriUUXQJOrO7z
XKL2E9n3xvN+BbwXlcEXtq1vWhNVvtlyQhdLP3yU5OA4bwm/p5FE1zSIL2kN0F7VLyOszLoP73E3
fAQOH6Cwv9nToA4CQ29QBI9eUt0mUit9PQRjrzmPGbrM1iYvBcNmtMGUxPwt7w95aPwsOPKI/Rmp
k9jZCy2lvasDFk1cEXAMQcoyZxxQ1hiAwSLNhQ4g5dVsb6Qpz9HSc+rdKUcjZV3LwiX1Hkp83j9M
wgPWkj4k7nQnLe1IUWBrVHA6mZmFO4aXnK4JyhmauylOMQ2HJbq30jyRXHRKVNQwev9uOvmNVkRP
8IBgCU/jS0VNF64OaJ9g0O9/vy5yxW3glvu2BxyGpyZDBLEc31OzKMI4lFQen4Is2FkJjV8cWLMd
fu3rctrM/fgT0AK9TMLcN5pVQc+8DyrjYbkjofWXDriyR/ndbIPH0M22DWXtTRwAp/a8d2+0bkKP
GchJNBJxYN2/zadJn4BWGAjfqgD/2TzuYojwFOsaapokG+iVeygpDm+Eq3I/jpx637nRczA44Jrj
7mRipiVpGAh3Y4R7wx6udPNPRWt8IcvCTlS2TYW4c0X5JZSKurjz1uIF33iEim3db7ooCGMmfXmO
CYsoJI6sjoSAhPxzUdDuqDrPxv4lnhvVVxvHiHyUpslpAI+xjOA93ymRoFXWqxVHxyxD8zEW5rBH
PnfNKvUaROO9SyWO1pJ4NRqG82nzI4rxpsrO+mHh8SxbVB4FKyqIEcjkPcw37ppk/VjZ5LRKj2sg
wrk8st7NEbVXReMvUSHT4UWnYmsDBYqyp89A5zqdtY07979Gq3twY+mPYf7d1Uf9TMWNAFoXgvcQ
c2mPxwWK1Fd7c3KuYWvTCc3zUwlsatTKgWQZsoiwujWTwWdOjY+cRGxINcTNpwSOCMv5mo6NtU0C
81ulBV9U1N1alPZAFpO+M4b6wbJdCob6bS7icmOaDrAz8sP8DsCNlJN9W5npYZi8p4TWruaJt9yb
cNnlmG/ekyr+NuXzrnMXJRADkaRlVqOZLUwpDIFVDLkJzdUddBK0kLRv6qp1EenwAXUrdH3CaMkj
SCnstsvMCTa1DqpP4ETdeJXVXiNTLxAEyurWLQDEtU34Y6bNDYVpJk5LUptlh9eaRmG6ptSrl1vd
IcZmcMufsU7UR2aUxMNYzY4s+GVafmrDeokgJgLcc57bpQHTBycxkj6tcnGPJY8f2x5+zLEFyc+c
DuZkkiDUFAdbCztOLkuPXzwPLlfQ0DubbX83gliPqrNbOtYm0Hi3nLeCuSWcxqXayi5xu3ey5HYI
ui/L3JNzcY4z2LwZWvtpSQ0Wbdp+Xb66NqBFtfwe9ODfwrr7MWscxHmkvw2CIGy0faAHxJfQyJ9y
gS+ra40dIuE3oUz6hDYNMTv70Rc9TGlG221MBMUoayJstPuh699tLoj+jFJ0CIoXWAzU7DMmxXVd
vqKw2Q5Wdhe59amb3EfNHK5JpcgzSVHKibPWjc9BFDsb9I2cmmZ5QtPV8KjNHJIHtnw6Lo++PZU0
WIlCX17Wcu39IpnzEvdnkxCjMY2Cymn80PMJXSBmQ4ocipL6VF+x6/HG7WEbET0UZHLTKi/ej1Jm
9x38fFoXG1TAzUE1BwiVBFJVA0TsZji1+SRO7eiCHUYPbC1cWk71tEp3NSLEoZ2+zrWgWESUNeq/
EeMxJgPTmUq/GGL0FooQdPjdJA9pyVFbzLBSlfvKtXHDzvHOrnJayXK4z/BW7+ilx+i9zYbuqHWm
AhTvVJ6hXu2rm9TOno2WzDTEsT0kEusDaY5xGfJxQ2Y73ZU4f4FXzFhBi7NtZHvPSQpRvJjJL2s7
ym6p/mR0flHExS5wEizOIYe/MZwYl3Q0nORPtNLBjozF0PcSvvgUt9jNBCd7mzYKh0tF4lweKISu
nf5YUKneGGH8UOcpXSGpaTjGl9yCvGv8yiAPpDmNYeORTUZrM1DWtvJcYzsigt7pKHzzbNBPNfFH
mU2jZuo12puhvXWzIKeEWz8h/kzJUscW2UfRpctMrMEOh4dWw5J0Z2I7siACMRmbGGkQB+bbskEn
syafrgGta4Tq5+a6ZkzuBaFvfFjvHDRSojSqOdv1zt8PsO4zBSx+jUj9fIp1bdIBxIteo3WDBq8c
dLmdap1ru3WIwtmlyC4MktfiRatXlcnCBqBrt+ww68JcYNHrE62bFU6LYsHnr9r3sV+CLNfVVA+Y
XwSkeHne11UJX0SEdWBxrHYCycqpMo1TDuQMNp+oD6ir7ZNQEqsMalNKocWToE/WJVPwbCMOXiNJ
16dZ19aXCFfb0HrjmmXq2cSgNQEnphAJIzEdLimRRq7ze9XDTdyE4tSLYVfj+6FQbRQnTAMozSSx
EFnkzXcJtn/O9U51sLTmiP2KbKpGRVelGdF19CLa/pNY2OwNIXCIiP3QaJK7KEAgOA4mUoBQomcO
5qdh5KIwBq35KELEJjiMoz0jGEZzWd3vwgEeqO1iycHS4zw4pgHkIU+NbWjXJgAX9GYiN6xdjB2a
KpV2W6I0ZdwOj6tJEx3pvLZz+/Kd8Uh5skMZ38SRem1zbWSUiIwmo5Fl5PWt3kLJ03IGDx69gGie
5F4zKozEBq/fOGN4M/TOV+oLH7OaUxoGjFIbFRA8sM+QmJ3i3KmoDlf2I4HPZzmRs+Y4c3zjNpwf
iopLRZvDFG0iJ3ufuSDhgyBxo+oxVS3nWYgf1q4O1UNu2+pCCU3s4N4/0dEZb4eZyZQO+mVPw9+4
uJQ6IleFV2OE3W8Wzok5PrzDPkgeWtkucZQd9DFRfO9bgDiaPCOlKreNlheXwmAkltRh8xJOMTQy
jZQHQyAzC6I+exMifCgDC2lHmpChF/fhMx3vX1bN+RvChI8FqD3JIbDwdQxfEVRg7B/EfMsu4m09
sy2YjIfh0TV7xphE7Q2uJi6EjgFIfJwwtKKQLd6owjDdq+R0tV2SlNJEEsMVfncAaJ6q0v6ejSK6
pEGf7ka3IUWujZO7NmjjO80aYITTVdt2pnue5np61lzN2KaYzbdo0x4dKb3nUIMfpPVkYJYmAvm6
ce/HSaH+TysCYPuEEWuRgLyolkWv2/fT4BB6Jo10h0fbfIkFqV/VkB/jbrxFW1vdSxmA4zWyo2e1
zSUch5dMZIS3kuo1z4JIkaLokkcF5OEmzkiRDWmMMTV5nKaC8BWF1mKhjcauwpqfp4Q7OBZ5D2MI
BtMNTYIJuarq9VvAaGTLRcw6NU4iT1lf7mzo/XfVEgNh56F9cjN0cI51Hw6pftQa0KopFvJj1piw
EJ+NhsLDbLu3bhmFV9yc5I1lWJTHPjyjQSfjMg9+tH1aPRqjvk2KXhymiMy2xTlwIuH8aw9n5hi3
Bw0NyQnJ98Xq9fLisOeqxt1Ta37J4yVugn6RGJaQxKj4EsxGClamQxqmmstQMQXVc6JwBTtEj6uC
4Vx4CanKCExgpLpB3xvusIe7J88FkDYZcl86CLlqO4XXOjOPN5wKLmdjAmLUIu0S2Je2x6jYqSUz
sut+JlkbXbvR+xrk1msvGcmMszpUw6QeFHtuVIfgncISvRTWayNCGomR38+nmcGRHRCYpeJ3Ky77
R5yIOw2GiMqL8CGZqrvAynuS89piAWD40UxcXKHRRwOSalh5srPn15m+y14meUHAY4bPC9IhajLk
gnCfyqm92EPaXTZlXKgHJ87vUZGDVgCCNB7cqUEp0FnVIRoL/RJp05Xx9BIhX3inQDvMKfo3Xa+A
yRaZtgvFdBeks3lWmZ2z25jyELfw7Bx34CyjCpL/9OBsd27x4mjDW9sb+q36Uistfu7GbslL7u7R
7yIoZcAI6fRRDy1ix8LMhrCIDt8cNzAqGdqpxV/uDqQLW425wwyQb5vR+xHmgHLQadWXEYeDcOY9
UBpnS610X4UepTXXfpkkeZm90zM9ogI3Zok8VjoqKQyNNzhzlZncij4IYUEOAT0x32urSw614Dxn
zQWwp/5AzRKANDsnAiKE7htZS3mmTSvP61oc31Q1omit1sDYqWV1hPhDRe1cRJF2DvvkOEx9fkxk
heRQp5akqVE6fqYBB5mWFhUtCw2Vcf2LWIkJQwiIgIR68cbQZbeL04nesIFL6Px7Na7wujKggZNW
n7xi0IOrmWXWdvamlvEHx1rXJvthCXW2F9Fomyf5blVHR429jRarMDMMz19vWhdTI1/HjlJH2pYI
bu3YnM89UvS/VtOyjk86hEw9d+gbLot1zXRG8op65JC/t9spi7d6Qqxnupgd7SWGY10rmIczwl+C
1d0xBOLFcG29oyPbwy/HBObyMnCp3cXWmGA61kuFIWS5LViHLp93u1z7d2GTvnOaJ8oLuO/fHrs+
wbr4fMAfm7q+GCgHlZi+CpmDfj6kFoxnw4JUtj8ejH+Jh6x/+HvVqCjZOhFdx89H/+2P1hs9zUVT
0dQZQpJl8PXHc/6xCc26Ygocqd9/F9UQUlqToNHPF/jjEesdf9z2uWmMHLlxq+/XQBZOhATh2eBJ
wQYvMcMuesumJGR6vXvNcDEHyYdM1GMcIvR06WIzqWMhgrg7UzylN7due8uNY0OqfRog1Kqmicmb
m+dwg/uOq+ikPWWF94xWqMQLwB7AcfUhKfns4DSU+m5NTqGt8c+EFuRTaPrN7EliTM2DsT5oVh6B
0GoURYHVoLAYtxNbfx+L+aT64QcQ+gEDme+GwW1nVucip6fJwIIL5OSgzxeYl9iL4IQxTnf6FzvN
SapLq6c4Fr+isrpKp96GlrwvjfCbW6YlGqf0jkrsL4XMvY/va+jzm7GLBXm68Ylp91sfkxNLq8A3
crjHDRmyFHyAdSntG+YmjjoRgomujlo9giaDVTxXI+pDraN5Gnq8ejvdWqX2K3AZAEvjqSBdOkkH
uvvYETrTu187CEWAdyTLhg8LP1JYMjNyzeqLsn96I5VcNIjXXO+PaHF6nQqQrga03Ngf7ALLjzVe
6Hlfcg0KpRG+m8tn1mhXNIvvwbsIJJEMECNebdi2jP+SbtyPiy8zDIsnLS0uwyj9lkxXOGLIOe2r
6XSvaD+tiGJ6Vr/2k/PolIByStsGg6T9aDxb38oGDexi4zTml5Rm7dGwsUkhEr8hTOqIJemcMXZL
0wDmTAv7P5cTkiO3v+uDX3jIGRZhtcHmxgQ5II61ca3bOiQRPXaJ7OOkZqMTVLSYCSQcDEzDMnsZ
LS/cwAXZexfFYMuvUk9uJXUIWSOuE5yTfDth+B9q9WNbv0zpNPwymZrSSEs9633Shn09BuTYB0iS
B5Rf8rYtiGxGZc/w/E73kmfbkFBVSvlEgnYy3daO7RdtDyLaObrxtJXtez80uAkG7WOQ9Q1mshTw
ONKo5BVA85cxIHUZ7YZ18KrkQss7B4k7JIxe40cPr+/Wc6vvpZXzlhtS/jiRHHCeCn/qrBjolOvs
2XvIPTVrg6eRE+E+iba0vFCT0oTIkeds7MoZjxahlqnnGUjbGciHy0TGLcuAVPQfShtGfzb70m+O
VgYiKdIKWg4poOo54QuEBEz9aWIuyEwdpIv0p0dJCoFfzd4P0WVXW9itb44BWYp1zs4YPJgKMVVe
pAguGMF6ljvtBGxx+P+HQm9emZSdmEugXoTNuCE5g9hn27nH1o+JbXTIxFYw46PsZxnv0yh9KjP5
yxv0eteX1VmmoEutGdFKIM33RierzW5GfAUVyXVUVH0zI1NekIeZ6PZIZGdSmV/KDARemQsKQRm5
kA5mLij7JKBzSklRYMBRoP802p23qWYUXYLvTYbpG3FWp27EPOJQNYVs7FcFkomxeMfUloKP51ir
3JxJyxlN2t3yL0iIniMIzaHASahzy/VVc9QzOzxnGpdwC6laYn07b6tKSnZ1RpVBzVwcS3yANsZl
f9QXu2RCoiYQJEoM5TYeKkKuZzIWlRkSqjUtMWdCMEIIb6B2TK4stqh4zV0WEu2RDfBG268N5R7A
iGm0nxcFqT6qcVumjaR9i4XPS98U5ZGdlSvHt1T9FGSiwFucXdNmptykAfYWNKjIo0MDQsHOfTdL
GfB++SKNpKf/5eR3zFYW0MgTpO131LAfinoIv4bx7h1CNZq7IAfWNY8/W/qQKk0fYywhYsBOFrjh
y9KQptsF9KmN2oPnZgc11PHOzfE0CmRt/oA5xA8ChvSIrceNcPLEn4bkZCFM32K1tskXXT5+K+Kt
VzNSV5ZDJU8cMvRp+8hmPjhihxHMT/zG0e9Bpg87pEEfZh01h8Scwl2tnxoaaSrL2QVNm56f/QtB
ywkt5sXpteu4FOzb5YgEF1hkJXD+DqJIERBIKjXA8MlNmpUfaqmnm1hK6H6o8nLrycVMssQWWlp8
EO5RQmI5Beb0AZcSI2C/0QzjtY8p3bRT/DUYf43aREZmgdO+VHeDQXt3hWWx0+mUTnX3V0rJYF9V
tA6oyAAdA4PrzIiQU135qMSQ75+9ciKmIEf9SQ0WW6jzNYY6uU3SDyszMQdnMxXBpBK+DIeHWXkf
KefQSnNeRGpc8pmjwTTMq5aTktYZ6LubDu11lym/bXhPWcmXrqHlCwr3mqR5ByGpkRtvbLcc7Xz7
eBb8xfFXrz+FjcUqI6tbKrgO9cQOEehqn0vt0eOwJDu8NfyW8NSyCORhtGS6bbVjpv1UWZ1RN6Cz
gy165CKK1TYf69c0u2YlEY8Tsq4N/nLLqszbrsOqOlb4XLs7XcfaUXXTrrAQYeoTJ76EQVI9Mzgw
s/C4ihX+T5Xzn1Q5lmGhy/ifVTl3P4f/d/tzjD/+XZvz+2F/aXMM3fqHriOVQK2mu0v00b+0OcxT
/qE75HFI3QMba7qf6CZLLA/SbcGjhMS4isLin9oc4x+WKQ3XswwkOih7/lfaHO9PLYcuJSB2x8OU
6BiMG+0/eLx1YgNdCYvkBvuMj8s1KDdW1WHVy8abBMhsRpQOKr/IlLXuu7KxUCJAWdY43UVxU8Pb
dz7snEKd5WAxANrTREjh1oWFqeIc0N3boUh+R08D56ZCPYYxqaEGvKwWnuzxYSyrXVCo3/evm6kI
UDLTR2YMC51oxdVUVn1f5x0uNQ/+ybowmkYjYHfZriSpjXH+A3nc30FS4t+5Ul1uEapjUI0NFpDJ
CqtZMUa/89bWVdQDtJdzMXGg/g8Ja+sdFOP9KJjm42+t3YK1sZY53ufCAWpw6Gzn8qlmXYWsK94G
x4e2n+PmZr2pIurGnxgWg+eYaNuDcmDprhrVviwfkSqpfdAvnnIbCcr596rozOGUjo9OpQiLtJql
Sb74ptfFupksol4j1n4pzeuGS0iVBAOH6LeToyUMjzEWZRGmJyfAqFb1P+ifEKpCECpgPazgMr9t
o+6qEj3cT01/8Apa74KhMfNBCk4Z2ScISg7UkPQj5dfnLsIgUkXLmR2r4ESEAN2D8J55Sd0qAjBT
Eg2WNYpL5aE3jG9Bmu4E146dQqOzt8BkYssHl1IOc8YwCVAXRP5wcVSvvw1S7ZcMvWcAAtC0X9ff
LyStcJ82tqfae7sc3K3BQBl4ZZcQCWNPiH1092dbFmSvLPM29ufuvK7BJf9r7fM2QIGoij+317/5
3Px83HobURsWs2BSaNXUMdP51xP+h6f58+71aQlRol64rv6+P72oGYnu52s665v73P58vf/9baqi
3JIWM66T5VtZF7mCi/S5+Xlbj7nkoDmU/MR+vfXza/n9FXxu/3H3ujkWCXSfDnbYuhkNRkXnDhP5
crjECxRqXRT/2kRLi2Dkc3u9WxUJtML1Mes9v//o85F2PB8YIkU+uhnMSf/N0/5x2+fLM2Pn9f64
e938/JvPdwNqGXYzBbrt+ifrHf/d330+H51iuVcpZeZ/vavPh37e9vnZPm9LG/OqXBfywPqdmK54
ofIY7rGq/xd757EduZJl2V/pVeNGLmgxqIlrQelUETHBIoMMaK3x9b3N/GU4kxmvq2peEyyDdAFl
du+5+/yVqSrpSal0ZOgY1dIB9WtTprKUKbiNO3zudFu4pqpaoAH4CeDXiJTX5WhfZuWxEumBKtcg
0kKBIDeH1grsEj8Euc2f9pPLzjvLbeQXOR/hMn/Z+8uyIhv1fVIT0h6EW3Lp/zDXA9qlQytCYpGX
jup5ntg9A1y56lPTmgBrpKl4jH5dVXY7ajUoXQVjhUqRh8WUDx61hIT9G/HMl8bUtUy7fdookJvK
dRSw4if3e1M529kmJlGJdSNREOlvHoSEQjQAKag+ACe3mafmXi67ICMsPD4JNP3eRe58mZVby8kQ
ddWZMhEia8BmQ7cYuvDvZECX8ESjJSdW4fXLyp1JAV9WtI21IlwKSEWDVsYT+vPkT8vahOcuFZGd
+KGjuHRlSxf3qWwlEuMm1wTauCvNXtuCuqW4JsJk5jC5rrvR8ujm68bn/eRSJGDceu3skihPw10s
pPRy0vU+374MkP+GTnWwxctNTsgh81AUs3KFBvolXZTFi1qP/V4VdD050R11QJoT45NuecE3dD2M
/xrYVYR/iECrlNyPhLAXpsagEVoFMBHKYw+DkNVfJnIZwtA3NR+1tYwCyxLvXtR5wzHQtnnf7Buh
2k8aooCyFWOD1ptFuZ861zoMYqKN7bS1O/sQqhn2FX6v15vAnE84/kIQiAvAV+Lsy/MrrbVTH6nQ
Qi7s5LVDsCo7pMc5DYhI+IZe8/S2GXeQDSeOLP4i+cf4potpRu5s/Vk1D17nmQfZCi18pGRrsjt4
BV1BmSz21/NSck70WRiL0wPEY3wEF6iHyGQGU41X7lQ1O31sKN0w5+GBPwoWH/UUC2rDGJ5btTGv
4SIG6yiDUASuo12PCiVSzRx5hxS20TpyhcrJpW5Jz2fGUQxOa9GrA81H740AVH6Q8+jZ/rlQzss1
ckJxDluWeqqjmEOWd56/rP+0kTyInE9Txd7oent9/pyZnuHK86mlnxWD4NyQbQDNozmlkKM8GHRs
zpMxqpZ+OeAqkO1sLbD2ulgvJ4boeclWI5GDcl7uedmmVURg/Mvml21qu2IAPasYJ4sQrpzMnXBF
lk2uMpCmpaAz/nE9yAUVvZAbozj5l23k1v+NZXKT86fIXfxoeIc1Uq8vHydbl5/aj1SamhMIM/mj
5L91+blfZuUPRWFizfftb19u2fpi8ixNr6W/s9b6G6MebS5Y8Wop5Nvsy86jI/y6L/tcVp8PG6VG
vvuy8Ow1/eVj//RVLsts+vAoggzkoAG6NxGpl5NPXumfmnLVxfT865Znm/W/X//pSF83/TR/bn46
9igyIJYCclAe+t/Wy03nqAD/or1/+ow/N//8SZcvnUza4+SVgNpk2uLiGX/Z5NMh5EZf5+XCT7uf
13/6OkYKthqSbKwk5Ph+TzBf+2uWav61WSn48YlFl+WXbR1ThS8ypz8ui3yzhXthpZSFyaZc06Wu
dv4I4dJxyKItcc+aFCcT6aaHeKQ+JGjAgSWJplwoV6cUWCHl/b2lbIVQAGCsUGEWX1bbnRgsy/Wf
DkedXwMhhsAWyEqacv35k+R8XM+Pc+mlm6brPG192V22Ph3z8pXk0eVqTvdJ0ShY17IRHF6tP8t7
5XJHyFkzsLV8d74vbEBgcK1EJ1JupWZUWvgRvRBep2DypMAplD0gxIcZtXT/nLh5Gy69HC9iZ6xM
XkWe1h5i8CrnidLPQkot5rM5sdSlbHofdYex0whgjJeaovGcF92zUXTnLrPZuIkhE7tuvpVVcY0b
/qDbQwRBFM65TfcxwRjyeZGn0KnGhCilpT0EGSTgouu/4cGRHSNUr5tWM9G7m976XDfKYQrvSAwV
IpD4dXL4fplIu/FZOI2bCKoWiPJiQEMES5OADq6oh7MNXuZ26yyRo6MuVTtAAfYT4F2UQuOxwVBR
Vel6ccFoCADXrt1RE0BAsk5uL2NXGYqQo9hsBIBfybTXQIXn/wbsciBP038RsDMokidQ9vcBuweS
g+H/Wb0mRfv6uZzurx3/Ctl5wNZNl1IqnKosy7SFFdpf5XSaav5Dtal/MrH4IWJnXUJ2pvUPD+dz
l3CdrjmQ1UGk/xWyM/V/mC6Vdrj9EbiTjPYv5XP/v3I6TBxETO5cd7d//8//sFSPY+iqqmm25ukq
Ln1fqsfUJm99v1KOsRIJFiL8ImrXuiXaKuwTm4TeaIiHYtN8w8mEYqHJP8Rj823OlLt08p1lXFFS
Hg81gSScZfWePKK2m5L1lJoCpTDcwbBInYgaAxFnqt2O0Dx+lUY+rxSspjaIlChijd0tgo1p0VFc
URbZiUTTN2OGgQt7lOBQfoNaZltV7p1mkExWMefcGzWSGiS1y1Tzvqu18+B5xVM8zzcD1rNumSNP
NLsNJSdHMwfy54/ClfsKATs2bCGUF2HTp+rJqWijN+r/qM/b5aUCW11tTolFGb5eRQ6Rceq/W6tY
1nG6TvXRutIQujQRqZOM6u5eyX8xJtwSmz9GxSYv+/XcdHcQVhDPoYLtR2gGfvELKClY1jQq0WiY
Tx2Qk6FLnhUnMJBO8pst30Fy29zPBV2FpKvIHAb6z1kzMTdFmZlU+qlKMYawrQfEIDjLlgQl4s5b
ubXyo7X6x7LKX5HL9i26HdioWlzXS91gLJQU81oZ6ydNpWpeJTM9AwtAUxzTZRwwqLevFcdpF9r4
rMb9dV9QMwbiD4sdfm7Cv9Ao8Pu0vL8rU8phQCLlqO7DXYKCIS5PbT7CnNTJ2nfJ1YyAf+kOcEEU
PXqtppB8zYSOY3aT9yK9SwLrFhXvg9kFG5tjbJIO6xJ6q/VqgGmtGyiDgz4gAotHL5E86jus8a3O
kisEYBA50jTaYIqaRqfS/qmO9vVQpsOh5U+YKM87TWO+iyfkgt6bm0RHpaxJtXb+I+nqO+x9lzrv
o+0Q9YBFEmrmxsrZayakagWWU63hVM/r94lYpbsL6/Y6KfXyWDr9Y+GiJRe1ctpsJZvegQdkNYAJ
OZnURidcyrH2kuEpsLKNBg2tm1zZ2HRttHpZmuN9Q7n1zmrCG6OnfMJwfHsZ9jklDuU3UrTTIlef
TSd5KcmlLpOewkLd0Z6TPP859Zgl47FEXspNKPuhHk4XWLUOofumbIsHYpOnOXPh+SLNn8qBobW6
amwSTEbg39lWc6PnNw4e1Cstsk6zU4yYUu+s2UPnYNTdWm3nhVFAGICRtjRaA8/035PGjsxVkfMT
Mxf+S5MkOTf0MH3zXDQEmrbGp/ijS/DLSlywR3NKvH+qsqey5BTpVHZDel1qs/m9oryM4SSo/RyZ
4IpyFVj/xn3a9ni3qwqEJtV4r/o6XsHsJMeLX73V5psam7WDIURSOCNCUxetyzKFrH0BhlUEDuSk
E2IX2WpESzyM16PpfvtrJZ01rh4hkOrMS1uZERhmHSDa87pPh0OdSfpfxc4Xe6zDOLTwEHFTkHMA
E1qDGHgM51UvhLLOtzk7GcoAEF0e6DBe3bBifjqqDemlw9dlR5k/xTXEI7I8XFJ8gr1wXCBq8YTS
hzLl9hDMqH9kazDKu2miHP6ySC6HBHMTjZGzuWwfiZ3kZhPvkhWZ5Qz6Kn0wGRkrjXmbzY6+raVM
/osCXW6XBz5kV3UrZy57Sp16JKN0EfX+PNy0s3b9fKSz7F5uBKH9FHg91Qy1KA7qi4ems/xNkkfm
45ApODOgyEziVzC4TqqDsw5c4/tQPPlzp6EmidxtVTjVndb4EFLa0TxmsFq7qo2PQ188DhPmrp0e
6oyc8xtbsGy7tgoIFeTRHhpM3lNsgfr+dQx7oF8rj7rmCEYidp+ZMAuq4ps5882rceofs0gp1nlf
2AsfNvAKcKV7qB292ulB8dSIkIJjqLhIl926Jde7TqMYbw/oqvO3UfNAfU9EmP35W20YCzKs32fD
VRn61/N2HOP2BoXAPtHV4lDOzWvVaM5OwV5sl03FmzkilmqtKtyFIDSfItQAme0kVC/gp1kqbrZX
3OB7NXUfVEA2J1v1izudIjHD7dcosrvHOe+iw1zkd50/UtE1tgU2swkVR+EJ6h3czcbGky2043Xj
qN/6NiThFlTuIfF44TZwRUNAhGN9o4f3NVcXZBnQHKAqm4OWw8aY8q5a+UGLzj5acBvjbdQHIEzM
sQq3tu4fTXGfSRAdhUoVppRi3u2XsdF7+xF7z2wno5hyMkf+bU+9wIbeRHYYI5XKhraVpglmZ1BE
j8/VOYLiOJhnpDF6RQG9kjEWQhc2gSECfrWIR8iJLwYVsZdQ6XGZn0pV35K0RkRb6DMiGhFjEhOs
/lwRzv0d1BupJrUVJd+XIpMlicn175Zcdpl15vJZyRnyXGI4k0ycEc9dR/QVMGKkpjNSNAJHIsJj
ikqPSMdIPWuF6s/WKBnPp2gvA21yYsExIM3wOxbrGtaLbffuWoblLHoFutnne60K2sMsJpKCfJnF
2TFb+oHTLzOZQCUY1hzOzVBQYOS8QrZrHSflTzOYyYbaYO5EFpMrktgmuJ8UDsLkTLthds/hz2Ia
sDqPe5zURaJxRgpLGF40rTKzt5XtbeRZDmMQmgV2sb0I117Osoy1yoC1bMkV6ZTAmlWLtZeNGRUy
jMHlRF4Il1nZmitqF9oS1Y487xIZLSeRCN/JZWXm0HvxazvYZKTp5Lk3NRHTkU1NRrkQ+X/z88Za
O45a7tXoTQZMfdU3V0mQFwv5j0qatJy0jpGsO6FCuSyT/3cQN9rWGlu8Jxm7XyaSBX2ZlS25bLa/
V0Xc7t1LvPQSQ04yJP6J77pLeb1dJpdr8HIhOqlJqTaVZ70M9QWpe5vkBdq73+juNIAGa8ncrVxI
vXvJ86n6kMHT87k736Mq4q+FbJKY5dGWTKvLiXMChdTEn86h0Xn04J1uJ89NL+/Z8517bltx+ZPi
I/zCxNm5nCJ5xr4sc3KRKkjzBM0Vt7C8e8/BQHnu5Lxcg6rfJ+GvPmuCd32+eeuGYKecbwByEvbv
nWxPt28R5chbFudItriVQoP8v7ypLstIQW2dRje31KjXh8bHxqzLl5bTjNuGEhrE0ggD5LrzBmJZ
EVAN2lsd2HeV56GM9Du/W1+WKXUFoZa+O4wB4dISMXLYOGlEUWU410ePhOGXQC3G7Np69uof8hRi
hfQXkV3OZqbPM02eUYrr7F0TA2YQt6C8JYsmpHw+CDT6LlbirruE8uxzDun8nL3xhHmmbBtCaYbT
ur+UtySVRozBmjSEr0V4ws4Gunxyw9LQ7vMYdzt5ovPKtvHeFXernPgu73zk9Qijky5hBCK1D5bJ
3vJMf5pvXBsIZarS8ZQh5ku491NEGJUixYEI+c4pAPF4tgQEXc7KlpzIUy+X+RSu+HnlgYPlHMsM
1Tlv8anJ8b/nXhDGS3L0G0+8ZDLxqLGnpMh2rvwJozGKHybX6UEN2lpsMWr0j3ayKVfRD/trXzkb
AMSZlrqtCExIGL75bQITVUTVexF6lq3L5E/LckXhKXrZBttibsc/HWJkrLIG4P5LHiaV++GohVMl
ecRPu/1p3y/LkhAy+dygG4jEd5Vr1dR5Rb03wKdhUTEicm5E3VzdvmuDeB3lQj5jBiT/5KRv+Lsv
y4ZY3Gy6qmzUWne245Ciee6yrWGLHJLcg6IxmnIXufOfDiNXfNrHm5y1FRtXVAZTV1cbL1pIMk1u
dT7cedu+FMlLl39DM2D6y/VyYovve17b4w2mZlwoilnymAArUB5KDTA6b7cKsoVNGUjfFXm9QzeM
ql5xcBcIXboFeb6dRQJG2juN8uVeyuRLW+CUOT8Uom+gCMcFKXoJQpsvE/jZt1rFpFi6VE0AlUHk
D4DrSTD5JYXnEBL8/GpShJD6XyOCctaVT14ZIYy9TONxAfBNynzOE/nYls2yNbiEqDK5N10Yl4PR
vWewXtd8b+4bMXHEa0HOmmfiXP7kOkBSJgZ4K6nl6dUg528DYSR+i1wkf5CcBLFmb/ss3baeNZa7
RiT6QtFLiMSr0fVg2EiJlmSwKbwYGOoJPwRqTuADjTkVh27Es09ix2RUVbaaNgsPHReiyJdaqfrd
wgEX1DKmZY2YyBYeDSszajpSKzx6pXGZbNXwz2oNOs7ZhE082hOU2bwJxBMb2Q6JTDMlqKSrS7O1
VNCC4vngSN8E3TJ5SvpUPs0DZReisziLJ825pVoB3mZk7I1ZW8fid7oV/DnZqvhhm3juruPKCvW1
fu2L9+wFPmd3YbfKfatblCIfm1G2goWS6KIBS9DUZRVStux2FErFIlU7hMomJAK4ndMhULEo4tab
lOCusgoo2r9lZIhPeZ56QkdGpSsvZNO/qrxg3kvxkUo8CzGqiI5LIGCuq9OWqkIE5vS5pa2ZbHGO
eC9cFqp9qKy6Go291IZdJpkbO1sUWvjg8uPkRDqftUGOGrbxCZGYVk3qUrmXR5O0N9m6TALxUmq1
5gWZlbuWx0jlu0s27THjjzdjwLN1b+1ak8HY0e+DbodBI4pxEutyUslLzQpXRpyOO1Wm2eUKpSDl
67bVq0QDyqvN9TJSJnLekv4bYWt0nFzjVe/1Y54FE50B0RGWk4gYoYoyIfhFsK9a64Q5iaRjhTPn
VFVVggmIcnc8qDjPM9j/PQ+5BIA4FEHJBJSsxALQI5VgeBhkdD0hBUZRxJez8p9UigMP9OBo43Tc
H+Tsvy2L66XiDWBKh6tez4tbaPXDTefX6EDwEk5VAkWQ8LzE9DdzhrdCaysPvTvHuI/4zibUbXvp
ekUO7SgTCais2lB2jphNdec7LTtNao5HEtWhlFE/lM3sHuOxeJxNHzuhCBBna9jfdQ3noaEKl3Ux
q3ddpxVXiHhL372mux1fd5NqHEetQovucENgczxgfLuONHMJIekOdr/6TAl3sk/6EtPr3jnFYyWi
MC0kQBWgaUKgcox7f1f7833iT9Guapz2WA79VW/Y/m7ArANqiLWJYAmtZlyiOofhx9TE1c52AFYp
g0FVBsCQvdmkN7mPcxSGMPAvJq5ou7K7fdtBJAgiDBsqC2NpB5QQdneEgqeXAY3rElrFhFHEALhS
obJJt1RYyvpwS2SrOtaxASJXtLqk+mgo5dxYVVNeGaHs5JK/S5QRV1/inEuczCbIUTW1lhYC8zzA
rkRBOL+0UjO6SdOMwCej8Q36+VkUeMAJLnZxGkJnruubuXdueZwNj0YXuZtJp1ZUczzIoLk6bANs
NWDM4i+FWwthkADBQ6xWyxqk/mQE3ZXu5uqyL7t+ZZg69RFFVMA+ca+NvM43TqVli5DYjAkSl1Dh
vVUqj6lnIPd3AM+2BFIzo/tpRfh3eDrJnwlhKDYSC7Nj4rdhtjJGb236/Xsh0PyTtnTnocSTzHi0
cuzF/RKHIaxFnkZVD9dVjIxzFLqSMpzdddx1PwqwzIsu19JlTWR9itU3uyGIm/fvZQCNCSwVEX5v
N48Rig+7u87JWgH4BB1aGyqR4DQ+VdgZbY0qbDd+YyCBtUb1vqGItR7ydAXWSl9RyV5tXN4UJMLw
JGoDSrM8C0IxFkljNVlbi9oMU9GxbrcopsY7yMAxp5iBd1HZbtP13xgTntnlrE/LTOBwhui9hwuB
s4uRiIC0En8gTQNlQrdvqaJjoe6+hMCUFdeGoYDBqPjgEv3JIp208GZUEOTbkUDGGQUcsY5kRuRW
H60l+psGdbQJA0w4n8Wqg3HASDTgbQ6NmghEtgXpgjVgrm19CtBXRpHqpEARJFeNtxq5QJd5494C
qj56+CBcVW67U9My2ydJ9VaOJEsKzWhX/5u9++9k7+Ag6uTM/j57d1PUf8ze/bXjJXtnkWezHKTx
Mn0HvPBz9o58nqfqlouXhtDi/xOGiRRfBciIUh+KJpS8i+BeJPYMZPwOu7mGYGj+T2CYOHH+qwe7
6XqOaZAK1PmGZK5ljUH58/UU5UHzn/+h/V/Tc8vGHh39ijJ5OY4WE+zYCEbBsdgylNe3uhh0yf5Q
T0CInv3vebmwVQPGwAroMSmOh5FAGRt9tj4ztX0hpVJp7fvLZJgMAejBKigtBHZQZqDrJKLKMVRu
ZX9FTgYZEoxEdBBXN9mPCGTgUHZx5bxFWNEQ8cVORBor6NuU5p+I55KFC7PntHBJuBsUq6eA40Ag
lbhnJgVFTpNm7X18MAnTrfIYNwroeU+E1x8zdeiuhoFg6gDLL4GVy4iw3IDu0lbUh2JUbLr3QxQf
TR/bQ2c2SLNBN65Ao618cq/r0Sc7r2kU4k0YTBUgDhZhXv00CsbEpGPvSsP+VrnJqamC+0ltX1Kr
cla6VZX8QrzUXBKI8EearRJRYWpb9Ooghi3byPtlY1hEHn9BhV7BApcncgnFvEMMlw3X9Gh5A87W
SwUcz0rye82IflgltDReIfe4KGL86ae7WSUyrFDH2/3oPd71vDWG1YjbRzYiphYHbMPmZbSwYI0Q
oDK0WTDcbUgqjtOiwelyk0WltxXFm4uqoA5tyE+FUpBCLTSe9Ly2GJqFbf6jDPhXRyfIlgk8Huwr
5mMY1d9L1330p+pBq+o7t3GeiGw8N65DwmuId15mX3vYmRKl1RdOda9DqVR4PiawiuaxPA4Ug6/C
oHqvWlJGhZG/U/c1IjxeYBixTu18T63Yz2HACcMge5h17SZItjhVk0xNiWFbhy6I6KQS2FejEdkd
BEnH3jMmg+CJ5wH1DRZmqmb1S9dtQO3qPG/DjlKm4N5zdOwJtQ8r5Wyl5WPWD+gbc+HjE1q/CHti
UGYfY7Bdi85pxwVcBUBi/GgltlZeqvFfOh0XXh3+iKjHwv2kmDa1jjuoUyyiKsW9ZPDeSisFWDPU
tzlcE5XhmFdGNUVYxINnq3jQXhKdv4pev2AE2hu19694QW/E9VQynilU9z7QJph9aoOD0ZzeRek+
H5TbZDYx1rAPimPf6v1ErfAMZ8GMlO1QAMprkul91sab1Kb2L2jxTnJVddvyplp2Fntq2X0NsImU
dvLMCOvFyL2btrNBr6kTwQFUl0PWYcpV6u9mq1KpcXBajeLKhGr60o13lgHX1nRDQF+Oxpi3fLIG
+70rmnqVZPpC6cGohXX6QGnavLGSeO/NONy6rvDkxb1AN6KD0g/LqrKdRdeYd7lDfWuV+jdWWu2y
IHmpvJwcdLKrjcZEWoB1gR5d1277OCR45KRetgZYQgBfJ1eZ2+lz2Qbugv61jTMt4P6BGHK8qx+G
3uUkk4HDGmsNJ+jamisMYBOboZ8VAK03ELoC2+iWWKnd0vVQwcDoAM7L6Rcf8D2LzDslRIaf1NEb
cG5QDNnab+oH347faEeEGOydqygefV++7x6btWRj4DoQVcEp9FfgNUlYkVURvwdUFSdKdwdu0mRc
6mZWLYns0N2h75Hk8W2juf0qqH7FlO4FHr539WNbqycvKDEZ1bin+9i468LrtHYI66TNvW1Ez6Kg
RWl8b1G13X5QBiAyxXCn59PJ6baY1wqwSvyjN1zwWo39q3FbkC5tAtlMGY92qj54MRcz/jQVRLjh
Q7VuGM3sxsDFHiv68LVR2PQOp9YA+Znk7aNWGMBUJ0jH3pyH6xBjJnfmlRJ21K2G/c/GKE5q2f+g
jJBaoTm/MXVqT1vF2/LLV66D6Rs44SEe8rXTZa9SgjAYq143nwpG71jFunT7FpVGmL5P1ZPPS8Dp
p1+anj8OQ7U1o/jXGOQMceaNopcYtwa8TdoWjCjoHifywEJ16BYM9AJVudYLPE/AKelAfJouf1I5
vO468Vr1SbQmhrpL8RjG0n5bYdfy0455VnThXexaP+cJk5sxdDlIhNeFm05rK+f5N8+5i5TcvIl6
8xhQOYq+7sWP1A/H1w9FYQJfn008Ckznyqf83RuHo4OpMxaGM8SX7jiq9RredMV3KgF7wMPT01f8
/lQ1OKk+NutZe2UY+zHJ7swMnCKSZt6DpbWuO+8QgfPUW22bpvl92qcfQWxczzZVW14/vroG5B53
LO56cFqRuLvGudoYCv43Whh+zNa87gfUND5UX5x90FdMQGyUH3YD5JZa5l2F304bDD3cAAgp9Fdu
3Nz/2eco/BuNZG0+v7V68DyO0Slwp2XRxxCCu8qAGinibaQZc791N5boEivutB8ro1iS0NvrVX01
KsndFNKdGHzC7zzkc8VfUci3Va35pGUdNa9xvysoyasJHizaxLxGQoy9UQsGMrZ35YBDt+W8jLhQ
L8XV7umltm1c31gF8bQJRv17MERQgBrjLTPq+34ARRDFWy/7lofqzpnGD+qGqRN0rtPBeCo16wG1
fbBwxu577PjtdnYpKoRk0IHNWRRKcwIEHopHw771dhoyQZwzCmh/+gkqwtH1WsLpsCn0Cuep2r7T
KNNfAscY3fwRPs2mKZNXc9BxrIygE8xciGpMptPOjg3aPsYuJc+70WJYDLGtwKEPzrAK3tbiuumL
aFn7LTDXmbGGm1bfrIHcNf4ZFM+rXLm5P/lXdCmWQ6HyduMKMcwaP7R0Z5fmwUaU39t8YXApT/ii
HKl7KznjVDD3pMhn+z1M9K3tVOkqHpQ3dGguNfm3Vhx6OPQa18BP7UVTpT/awVK3RRlv3cbY9sng
LlU1UTdDUCGnpS7kGFn6qut0MOhR/miX3OJ2Vr0aZvyY430IJ7b6wCIYrUr1ZCSqt45LqMF5ml7B
7dIxQVO4HYynoud2DUv3mRGUVZIM7+HoIop5SRI7xIa5/o714u0kKG9BEZ/szP/Ic8qRFFLCo0My
sp5eKMc74HPqY2lDBEUZGOtl45tRIqDRA/WmNN5mBr3mADDRK42F8z276U3AaYFG2XSd8kTMzOaR
KloxtlZfFIVokdFzJYAF2PQNu6iF+zKWSAWg3S/UHiMhnpjYd4wYsHWANAo7W2ZG/6C55U/LuzM8
9cdgue9NWHD7NNgqNq4O5TO+nhiI6wVyBw/UeBeqdw3GRlT2Iz8yAFjoON4tVLRgSjLqGKxD6wp3
nZnuOzWif5QE31MjeYPS9lol801oxCeMZ24wX7zGv9rDNV09Go22aBsg7nPBhagDRbDD8XnKPSCk
c/Uwg+PIFftYWJT3aGn60KX2VaHxG5vRL5aRQmxjuBuK4IUoJSXgSXi0KoPnbpwvePytlNx8VPRQ
XSgY1dUeVpZ5NH6z4hkNQ1ve+XSs+SkAyCa7bldDzEsI5lhh6cOCAbGn76w0ec81jbT8fMAnl5eW
O/2M7RyuMgUctZOnG3fCZb2xjvTIFTNzF3BFN+I+rwb/MSK2BC8K53LIHuihGPbPcMeWTn9fGHiI
xA0PuClMT7hn8dltwAdYVIUkvf8amOGjjTYNyiNQeQuZA4iF4iXBq2kDzICIxSlWKkGDCV9Hd0Dv
279PXfuhk1Chp/0WeUgIS5X/KvTjU6eQVEs7Cpi8ftubbbzT/O6k6dl2soYrrfaPto60YQrqH13Q
uPQ76g16MyoAyiaOYRM73/Q4O/pV9SuET76YtPTHoONgomHHNdKhn/XkXuswcnEhDIQthm1qPlxr
aoJ1Uu/gtmK/tVDu/dzp1kA7eOGNS97jRaeSZh7qhhqpDJiaom8nteL1j86ucBE2+iH9XnfLA3fM
0DRqDjFiFcbJ0DXOYnLHnzxwTkZoLTz/fihxAg0IVLQxuY4wWWMIgiwkqe7xvvEo7SnqXahhXhg/
jWb+OAUBr/+ln1mw3zOgG8kA5ixUFa6X2DzSIdig07YWlTXuAd5TOtvpt3Po3A6+eqtjOwZCs9m3
1cggqLGXkZtter27qorhQa+HcKn0Bb7d+spVPZQN04ksl7WruwpUn/aslqDfyvhKiW2eLyo3mNu7
K5tIVtrYXLzIJgZF3/fwIHdtYr/jlgeezd3WI6HlBCBjmPOEqrxnXfODTdG48dqIVCyVHfO2BteQ
tOjwnHBtu9YWvjXxKViAsZMdcROMB9Na2Kno1Zod9L6YF2AkELrRddfU4SYyYBNTWrQzJp5Rnget
xf/uD1q7J4QOODUkAfaoqCBRc6dtF83k+qRpYZJkmPlkzpNhhs8usKVicG4wKF0EZbdsi/Sj09Wt
VvVXuY4RQf8Rhf57MA/fsOZ460L7OTDpb3vugfH3nVk6v6qkvEeFAMwlKrdjWJIfpocUekBWNOtn
rCM70carOrodqSdbB36xdSn0Axy+1YxuV+l0FsYMxV43TMUaFzTkmUX5iFnUoY1tUe7LoNZD3wY2
Jn3NKgaRczgqjPjC72F9ayYN6KOS17ynhFdtlJz0GYagN4UfsWtuuuDR4r2n2+uf4HNJz5qRs8tB
QoaiMk1OEhlmkE1q4IIF3hfRWs5mWbUNS671cc6mDN3usCQsTwZJZN9kqtsLbsOIXGCb99XaK8t3
uV86EmPEEyyAMCSSL3LhORnuezFuXpQnXpaNpd5t8UYOp2Xflefv5IrMTd9ryrTEJBo3Zr1+9WU2
R0wG7jSMyJp+ldtw47NqIKIPIjjF+81t1lIKA3qUkEKoBiCOKJrwZMWibcbZpk2aB6nXsBP3FqTy
uJnPwZghSvbWgJBKZBxTBwhdG0bt6lIxmovfZVlNAJ6a3JGsMpWtUtZcyKbM8ZPp8ncGF+2nZP4l
uV8oQb6i3qrSlIqX90CBtPxtaaOY8/pTU+7tYPI4c9eiCTk3ZyrX7dyOdvLzxqYBQ9OIbt3LPOoH
+c/JYww4mi0KK51wBuBcy38FLl65alrE1Zf/X+4hz45cdr4c5LycGKmX0tcPd5XpQfHtTvLEnytw
v2iT5Jp6hJlYeXAM5V8hv6QuK1PaoNDpbRPumKzqrR2xfUc+cf5/zdzpUVCbBhAW3+KqIwSSt/vA
CDc5xOtVq08nWcIqdTcZ1P/tjNwzCCrkSypjoB2aLOqrCO0U//bBn76DbDpUngEBD/XzluezF4V4
QKCa1VeyNFZqRLpaKXY21PXxlArDBflXnTU7n+4aV3dIJ8o/7+s/SGD+poi2rjI3GyPENXMdU9dC
ml8FlvBP6Ra3yEF3RP2MuKrkv1ao/V1WD/1Gfpfer25TewaCp1r9vGwybvRBx/n0twRM7imP+LfL
vK7Es5zXzUpeCX2MIURS+MR/uDj00SbnBa/zcvmIDexqZgNTuFcG005ewWMHa2zKqWDuqjXpoXh3
FrT87eeS2t/7IabjXo41r/xs+ZHy287xtUvXja5hYdf783PltwZOzl6WFY65Fk8kS5+BSznVsAmd
9O6r3upyt366RM9NeXnOhEF3noiDiD9bLmra0Noqz22Tb85nNYfYu0XSAjGPYnO5ofx5siWXydlA
XIVq328aaq63oRNt5DpTXuxyi8v+ctfzbSCbciLPmmyd95Hz5+aX9X/a53zZllJeJNcXGb0okmr7
oGy6RarvNCpUlv+PvfNYbpzLtvSrdPQcFfCmI+4EhlakREmUmyCkTAneezx9f4CqKrPy/lHdNb8T
BklZEgTO2Xt/ay2xJ4h1fZ2yxZQ9kBsbN/xN3AS2CTH/fcQHXTY83bjN5/ZiMGT2C/NGThcRSYHB
VHLJTRJh6w7XKeQl9BoveXYsmhH/WEtu6RHh87RTBCzrK6HbCYvH4npTLNB1LdW66KyPjRSDRHZ7
weAaBXIIstqYmeXE/iV6xVfW7//ru7npw9Sa8kOSlvM+1R9J2A6Pw3KDHJZVYH3sy3g7OuvdTq7r
XVTjw6+MQ7CxND04rl8IAhYKnaw/PeMKvZJKv3ClXw9/Pfcb6PR9d/3SNwT16/tXvOmvv/7NSC3n
ezQaxU7Fq3W80cZ63vz68d9+3ffdFZz67dnvX/3bE7/+wV+/5a+e+/XX16+OuvaWoxDCqw+i848v
/vr57z8nL8vtH79+XpwsiIS4fv+63yiw5RX++ubf/tVfv6alBYYhILXUrz8FRAvyK76i4QBHSRbq
5Le74+KeIGeMQTtfI39zwRiXG2xT/36zPrc+XL+wPmzGZNP5orAl3hGY1VqIlWpBJdeb6RtrTUDG
mxFjYprmLCPhssauvkS/PU6yEndWhtZIaBbKetUCrjfWSsGtUkGrLpdwD+myTma0FQVcQSRx4QO1
hRRcEaV+oQcZcwC3L1cWc2ELSaxe7lffxhULf6gCIlIvM6gnpAc8cR3orHiISGoNdsf6buWTfsND
1scrubTSIqhg3wj2kLwVwJKXk3a9x05iOywUpb7wlBAd0QZ3TirzOhcxzybFw82ruTmYC5xZ/vPe
H8/VtWhQhWKwu1JHK1203gwrErqQSG0sjluGyEvYlr1+rVctdRtW7CWX47niRuu9lT769Vy0Ikka
4qlpivN9s7Kq2sIgjfPi67oe4fWxjmDWxyTSW8dr67SNCDAGb+sR/jV9m8o6IScgpGO87OtWnGy9
tx7pP55Tlv0jtc+PeN0Uf0/gvu+vB7rP6am1puX8AtDWo7fe6CuA9v14WcT0ma3XQgivw7ho5c/W
uwS/wJ+tEFACYNwvpPF6BL9hs/UQro/Xm3jhlAX2qt2KLs8LxaxzlV9JsxU8+/aV+ibPpjjeVFl6
XaGftMcH+Qg+3+4n/XWFflbu7NfNXz1HB2YnRKDav/CzlQDCTRy33YVgWx9+3yykVrxA4NaCg69h
lzNKv8Aq9/QgNW9o+hdthZLX4xSsh2i9ixfV1YeN2Xwbgv06EuuB+XV0QvLnHcGYJmc9BL9ujOXi
9Ovh90lJ3LeXwMivh2E9B//qUK3q4WFB7gPaXetBKRcaf8Hy1zPt+xCtZ565APz5gvKvHF+/dNQX
zD9Zif8Vclt253u8uWxlVQZEaAT8RSywhscGi4AgXWUF6+Pvu9YiNhAX2cG0vIUr8fb9fv/zobRK
FgjzWc+WKIbjbBLzeb1ArmcMZsbW7Kx3v8+lApdfHbVUV5qLToIQZUdZxBMryRguggqgVVzgFpHF
iNriG81cv7rymv4iy4A/fVo/Syub+QequX5hfU5b5B4DG4j1k7bSjcLCfP4PWvH/h1aIFhTCv0Er
cDLcvWdlw1j483dlNDGjy0/+na0wxL/pkoQ0GhtDWfsnV2HIf+MiuUAXsg63Li2C6X9wFdrfsD2U
gGcMRNbqGk36SxWN3yAYhqIYgBCAFf8JV6H9mahpGga/STeBbEXTFHX+h3+hKgQ81CuTWEyL7XYS
6Sf8sj0z8oRrdZPuDB3b301lYEfoMeXsHtt39Ufw2D6pRErk7mRt/WmDhZQhPON039FN0RHQbmnt
aTVdvZ0Vu5lAqLkdXhNCoJAm+ffplk7xJn9ngoNJMm3cjJHJVfpJvJJr7C3gMfu3Y/IXqaHSH7pv
dX2NBJNZjB4J3rT+SA2tfXmie2nOpC0YT50k3YcYNVYwgDS3fnR190XA92CXSfSqRdL9v//jYCj/
qjpf/7rKkTI0VTQwrvzjrxeLDXlMbvTOvFrDUfwq7mkYkYD51m6yL/TmuW93X8aDeo/XsnoMLSd5
EDbmyXowDWe+Zd6nXqT6JN2wAXvPzvM+uSQYi5+j2h4uXek0XnSe3oEMSO/SHox4O8dusRt/FE/h
jXInbkvzM9B0nbnC/JR8JoOn36mvjTuwWUc0xM+c0IXMhm0vhrBv1TW79o0jKIQd2pnhkfihzDZ2
8pAThDsFsd3cZDcM9n7SJVR2rWGTG5sbtPVt7IofqjMtU+nYbM0DQ+C3Aim2Hf6IH3k5m/E5/8IL
7579TnTyd9grJ7LdvwfmbrjpbpleYmT1Oe0yt3PnyYvgHkr7Sz5WjdOSHB4Le5F89Q808p1hC272
QU93ZJ6wr99ohmayV18Zxqd4BAE4MwJ5LFgOr36zTePLdDeTRHcKdKc2H4tL8hkwc0BAeioete18
T2c/f86GRyZVRezydgQ300v+rm8YzPtooL9i0lZPur7HciIJvDzG5nzXm5uBVlwMmYLWGf4DCueF
kAOF4SXDrFTycvGiihuYBONSvw1H/aO482/b4iw/wHOaQKbQ3UTutY51T2L5GauQc3Do511wpx+x
2p4IiXIwXC/f00NlMlOxw0vhKl+xF2zkbpPV6ALs4YP+NQErgCExekLHf0G7VBZ30WMbnoghnVyD
HrfuoPD08uO8Jd7TUxuHBmCU29qr9NMnks7WT/MLpajlZrd4DLyFJ/mkoP8hZIexiDNLdoZaZbbj
rXHD7DyPt9PRfIb/zFV3wgbzs76kmOyeibZQb8VXufe0+4CsJixPbdrLNJxAEq3HnneCjnzL9PQG
AEHexe/dHmviW/keRa15DT70c9ccW8GOnv2reZkRQ53xPO5bt9NsZa+fs9thj0tWptwY8JWeQFjt
Lv8Y8CJw4l21S19I9oltJMedE5+sO+uJgNmi2xqkIXitk3F22OlnT4Ke3R3l+BFGqbot9jpYwGam
rKEQxc44OQwvhLIYF7VxO0TqhLy5qde+67vITaGJPYssS68RnGJjXbQDc5rwBP6kk9467BenM1v/
UTs0LtHybiAC9j3NZBwg6HYNWwZlO7/ckV1HOMM5y5xuH56S2JHI0rjCRE6Qsj06BAeFQU+OiGhL
P9Nr6KU75TUhg28r25AMd/in6NtlkLuPr+3b5O6mXXjFUoZmI7B7cGu0Llk72qP/3nwJzaFjAHfq
+/30zBbeA++1LuSzjeAw26lGS2iPKMmchs7TrdJdrUt/al/DA6EHxut0Lz6LLsGmyFDupVvy0f79
9ZHl73dPDuRjEroF4D5JkljmNNjC39cfOZ1NQBvEyU3Qurk1b+XMeDaj5psO/TH+n+Cz+Is14L9d
hJc/o1kyNCKLnaz/Yddb1wJhbr5U7TRpeFz+BNu2/RSMn3MD/z5lLUVSxRL/z73AX/xNGaLkv786
VRZxCSZN0MSwmITx31+dElSqPlpNs5OE7Jn0Nt/TxjzelSMBY7kOpiBpkFB4F/nlUxxYqiuZ74Uy
5KSUNk5vCPpeLafHwvf73UyPzk1TypBOy4kkRMKddOPtSEwyfoV1s8GNT1sGxapnjrIJuCWVm3km
1TKpmnM7cslIyfexCvUogvHRZVKqG5UsSlQKxiHRSSVtmie57DRHNyIC7kQo8jQvcCg253uyHHym
/yz09CBlhYQFs7i2mtE9BFojn6w0P1aUrm6WLLNONSj3VotBLyGjW7x5DccXy1erx5BWu00Zjm5S
7UfH9K3Ku3RT67TgaWMJRbYpKrbhRJ1tFXHeG10+b/QkJv4nr7eC7nfOgNdHSbQAKFrKuYFXR8RQ
nrhcLgtCCs1hNZuqloRDIYIimaH1LJe14NbWvIjCoq+ubpOzvM4QC/Eh0X31FPUYy+UzASuFDChV
aAKq3GmnVfWFCp2cmgm/u6jCLFzLFf5J80t+DCXMLeI8BNCj70zoVMuQP5CWAKdZ3aoVec+jmAPz
JKTXxaJxahvjFKuMmfFWZOFj8AZ8iq+hoH4M1qierdZTU+RVxLuku76XBVtsNXT2jURyXHxH2scP
S+Y/y7X5UZPfA/5f0opJZihUfwdCyXo2y7dx355CQcuYoJH7IEf6UxcByKiYJQw+jGCqs0nomRlK
hGDYs64/aHPwIJa1EycSYRUhbUPtThp/ViM2GqWgEFk8PY96+VSO8Dy3nRhmXjM292OYP8R+8ChH
zc8YfxF75gMMIcS8tHle7quDJw2R6c2kQW60DJxlnCVXEwVeImGVPUtCThwRCQ+4laiyq8pZ52Vx
rGA+E5zDUrvig3GiAdM5xA6JtgmGhNfjVkhVYbcEOMWEZjjgF41dd8NTXhIJbQ6FMxLVtBHGz4mP
uiikj8y1fvrGhJ4oh1CyEMWIyVZIAHPQ2DHh7fQ7oOYAZxM7bc89R2Bi+pby7qTzSZpKtyyDTTc8
IGcGwKNRCyRG9pOrIkPIIV6WYyb6wmZMP600IDqUYWiouUNueIQ6Oq1Z7dQ7HVuZDCqhN9AjFpVT
JhU8LISe5NvDaNgxXfc6QkqDc770RqiAY9QiIBcgoPYZh+/z+DD3GjqH/mrCXFhKuDcNkUI5cowE
2xoCq0GZHPIj9GNm1PpRCQJ1G2XZ7RQC4iLqM2TPNJZFo+6UG1/oTHrQxnkmyRZ5/F5rVVDUEs3a
lEvVXibRFDvRboflC4iNJo3dMa/qe+LQ/a1aBIE7Jsh/Ci2UDkEzSwfyekVyDMzGNcGad1PfHyQY
SHThIxHBZe6ZkhgdJqI6jEaQD+uNPsk40kU1ezYZ6mhbteYdcFDukJ7BIA3Tbog8YpaHUEyOIyFj
B0N/j1HhFCS281RkPuc9rYciytLj+owWWsn3vV7+wRkRH2eNEYkRIGDLKhoBQY10NGxTLp/4LviH
sJM/q4ARjiz3kXdHJgcZGLfzfTMw5XXYApQ7021OxcXK7GiLTQVbRv9Vvs47+TUuvcatT+lpPEnE
SNvNsUmweXetuxnfisZJXqcHzv3qBt3/+FVvJa9nh3CjnM1Xu7iEpi2+Evuj3obvzY26GU+daPvn
4iM7smUXmR/Y8gvHSH8xj81DuFNdIBk8Qyvz1ihRfjO7czLJzVTeKAfvFriaunGMs3iH4E5ie0pU
kX5gO0siMLpcE/ufCwmlgU2DsX6VGjIkb8C8+DG82g1Hj23tw7wzf5r76jPqX8PZTWKXxBa14wf7
r0rxtKfhRiZUdbIFaJyEXQ/UgJuewayfikc28sEdE/QnY8sw5pY8C0KEWcSIN7soX4Q/xlvCfD/m
t3i2jW3VeIXMTtueWJtY8nS3PbY7qaJU2fRHeUSqfkiZuokAIvEZfKrWtjoBsIkXEFw57EZzQ6Iw
WiClOUrqXiPyg7OtPeI2QiJcDxvjaXh9okQjWrvyImQvoICqLXiDfqdJzsjLu1Rcm46Zh9mFuUE2
aRAIDK5AvknujJVLpnpQesFz2m5L6C3bPJv85wqbUIyb6heZAFBpA/9aTNC1doqWihbMLYPfaM8N
Duu4cdoCmegmlJitu8ML73HC+TVtW9GulZ3M+6HfjN0GrUyM+15PO8+Gj4i86FLwbrG7/ISxUepj
/UEMPYeHEBRG8CTQcBm/tfQDQOmSO5nfDz0hwa/CmUuYdda0g/4qlF6/42ORCXveYoN0jOCB3Oif
aIXQMlGStSW+sSE9YWdmz2g+Gue8tpv4bEZH/afmCZf5yb+lfmpea1SE+X37SAIlfzt4Y+v7kt+U
+/4nNVneOOqnsonO+il77+gzK3b7PFwjIhuR1J85bRKvLXbmQA6IU1zLTf0QUmq1tvnKGQDRSLEW
g247hFlbUFx8wK9V4Kmudk6u2tJtdmWyP2OgBs9362fYoGDYgZW1B/5fsTvJ8VLGsYUSPIA1Q7Qf
aTNXFVz+trripz8Fe14mv7rv70h3LsgqNm3TvAkWO2dcRBYq16CQPCe1g9tZ5RlH/2BSgZrUNRyp
Db+jSlwOEOk5/hM2ZgFGQ7qjJ9u0Owofau5BjUqQO45mbaFDqrN1O2UeqW8oz8Z9Dx9nw2DxySXG
k3i4LQb+yWY84Hl8igOXnU1K4rkTv4jWTXrj5ztqW50MXDbb+b74qCsbcWRhh+xNgDpf+FyhsyMm
qO8QPdrCTuaa0X1g8rnLybu6CXc5ITimm7ygetYdNgMUYHQYnzBjS27brZ+hSXQTkDjsyqDvAcZM
h54qeWOB7iHzpiDP3flk8amhRKUv4KVvtUDh4oyaE16oyLEsSR77Lbs865EWfPdcsMMZt6aj7BtH
esElfYu/45ZmziuRVDPLxz49RRvlmtNX8IybY4FNxMOQeeNdJdrVXXqhnnltN/E+ihz1lHAZw33K
xWLfIC/eJuTrrPJ7+xd1a77xGi5UuibJNgfQtBlaiFdNRCBGyvuicMdbvNmnGrBpkxcb8ezfYx3X
OktITekMLmV5e9/cCq/VUQMPtNsX82IV9lu4b44AQx7bhIs/elZHse2M/QNknrmduejvScD8kL2M
iBm7vYPSl27Iij0H5/rHrKCaoLoieMy6JSINeES9lh8ESJ24wqqPyjm6JkfmSfIhUPDu9PyJ0S+6
jV2aAIzuS/FOv6gn46F4QsLCBjPK3TxwfT51AGA/KQ1CGir1XnpB2D/fUtKdWWFohVAjRh8t+d7w
lwzPOFkN1+icVHWyzC39A+975qov1ZHQqBKi8UVSPAydklvzrLWI0DeGsEXbGgq7UdpwnHxSoBS7
SC7ieFOoe4SaFKk03f1uk59oqwwFm4UbqkrpZ1N9sKuwKrdob9QLeJetmDaiiYu8tR6k0GWACFEa
4NeK5jtyUPV2dr2H9ACzH2+iHcHcpnWuzrCBonrGAFDirPzqa1fZ87ELnucf2Xm9zKF3P2RvdFcG
aO+3DFcQ9LTedJdtEXhfguigSB+h4MRISoZTBJnqYuAwM/kCBW+PJpFYqX7i4t9N2CEd/eGxk/ik
C192XyEv9Yr4juuPNU2UYI/JoX+YvPCH9CxYLhXBcEpf6UAoL9ItDZAeBe5tup831QXCE2Q0uwRv
rEtcDBTl3eo33am/Le6jxtZ+oOhBt/EMYGdaLlN3izeAWHGWMq6PAaUgeJfkkT1XXpF4zLpD4IfF
2lJsWFQkrnav8dvimHpLmO90GV98/wFEMmEDulf4xMayq5EH7M2d7b8RfYTDXy555Ud1Ld4K/4bg
uOg+vjPLo6XttF38umw8hU30Phb45dh95NaSnRzi21nZzSwUz9KOKOYt4aHocGmI7MQtyA86qRM2
Y2G9reRN90n8aZvbXDbRDpEv1b2aD+J89h/yHRTIa/cJN1yyC3hErsB8UEEzg5XEWfSyq4HP7V1x
UZ3gvrxZzK/e8SupvpRNh/zKC76mQ/YuK5csAthzhpm3vUdDxUfaRmtDGMWFLLm7XtxqRCceIm96
Uzu3unJVVzIuk05Ab+xM3McDQw9WEWVnPum0KVEl3dJQelc24icPJG07BPuRPjMt1nHr4xlVeSmC
sEeZ7uVRuy9ploSbML1kn8rMLtbLPjVM7pLLbB3xp8NCN98oxhlItr8jyNdnWZzEN6KvKRU++lmk
OCHVLHiZdfjkhAWKPL9ms+S1RRS2uMHb1QBv2iHlYQtUIZiKRM8oBxZd4s+QAtnqaaJAf8lzxz/V
yldT/6hDt77jNU2sUb3j74NP9jD5bc0m4QI65QdkvjpkMrdeXSNHc8rXuGOPa6uf4M6wgRoKGz76
V2A6PsfhI6r1n8aP4W3xvEF7+FF9UjVajVvUjv9F2jEYuD1QMx/oJWvPwUjgHquQg9PQYT5NbnaT
bTN2ly5ynOGcsM2osU9Vt4WwkXq3JLLYrs6RN4vwvhv1p7hnixhta6TtR/VU7Wj4cXmpvOCcvub7
GDczp/noGLnS1nys4FicdLBZKW7xyTub5lHcjp/9p3nmUykETvY4n8JT/sN6DG7bU4aE78PaR0/1
Tc+nwLerp3HaTPmXNN9NGjQfGnYHZ1AGohGGDz8Mc1syprAoZfBM44MuNO4YoY/vzUB21HESj7Os
8j6PFSYaM1VsqBnicQhS6TiuX5DE9tRnePyIzVR7RKs1Ngm30nG9Wb9vvbf+mDEEXMiTBCvNopOO
1hjhQbB+ucB17eBPd2nQ7oYsDi8NyfOBhp/m4rAXhVxn2opUXRMzGs8AIaWoCsZtVkLPxiM4bWgS
SRnfBuHIiZ01GKWVUuRqRnKJrPCIMy//G2S4C1wubnpkfbvZEK3FaEh10UehieqTjP6RzMWDrDis
49hRCQay9UnEUc9ExliLNKOINLUlH7faNm5fpUWvUHXN8CBlaMQzOPZKpsNORJaP8lY30NrHI5Vw
/dA0iukSRv8uhyoLl4C0YVIQL9WBG9RoxGXLqL0hRSE5yn62UaIxfIoiXAtU1RFidHdR0NZOr/g1
qhiIkSpnKSyqor2v2B0hJHAtC1K3HgOKtVGlXGuGo7pkppbJTCPFHI5hnF4EH+FTL0r+KWyUV10l
BH3m+hB3SbjPCQC3VSG+L4vhYJbG0WBx8sPq2CuiK5F3zP6RHfJARGUaEZyiJM2hRfDSFyPlc8z1
r5m1TZqgF8F6SzaKfRIcqa/v2lJMXVlFxThhZIrnXUYlMrGpyFpgsMG6hhkJO9g7bMLePDRGcOOX
44ue5IDbg8CcrNXv/Pg97Wpc2SzpE7sfyrLeHL0enGAr+hHrr7CNEU28qibFip+QszmbpYD8oa09
wR/v5+CS5bn2knUvjVCI5ES2r3k3014e3Cj2HyvtS8Islgl5+tSH+PZiYTHSU7O+qtw4Ss1Y24Lg
0zkhUszPJkKzR5JjZFOg9J2fhdaEu1gsHisx/JoBgaSaasgMUpfM1XDn08uruvlaGSRpdLFAxLmA
XibQByYMwfA8LX9MlqlO8aKQLXKoxzElDWO2PB3rBFWyBEItZZERv7wTS9rTkWKREo5fQJKjvqpl
LCqfh0p4JuPrDCHt9RZ2BnVfPLctxdj6s1msfYnmPpHKJZaU+p1+WmSMlPy4zaW6WNn1JD62ovqS
E/0OPonjuKCyva9YdabZeuKqHNqdGfAfGD8kv3kutOEQZhTEWHFGoO7tNa+ElMUHfa8xWB+EZkqR
/6HqbI2jvjsaBRvmMmOCoMLSqa8oa1/qDtVCQlpv0+JEnAzTTdF3m6CkZJBDRijx4r8cYa6MC3qw
vw81hkoF8A2pIOiopIhiphFxaTYuWEsBBpDV2xs1+2nxNSmHj3hkpUHWhik//aCs3WsRyJ+MJ9xi
fIje+Uo8Cd7yCpeUVKRaDhsyQ0P8XtpMmfDUkNudibiOWJxIxwSMBcAISFUnhM1AI0VdGre96EiC
eEFju2kaq3WIXSfA7F0jMoXuk4GjUtvuZVQ8IG0l66JsoaLo6VsIAVwGkNIVf5lqubJ6ylRZNvpE
V1SYtwVdeWta+SUacG6upqVNNpnIZJAtS+09HjMNn7fhmiFEsSNZp5JBEmTLDWMLv8XMr2CcLBoY
v0y0YHVhU0oI2nhr+XTK+a5W2dKS4NLYfdI9QxGxHyEr3eYant1Y1ZNiUqJJefxqtBbjq9ifzmqe
OXFgPvZDfIMO0fVlFbFXjmisoJYeexyU4C4mUjMn+bZkDiiIRb/RLQQHqYHpioWMATXsQ2xi4Cql
1jsxZ4ZdhNmViGSM/jhWeLvUKNdb3ISS6lzSZmhb/zPUVVfpu2dokdhp4CQRXsTEak8M1tB/Hxrc
dhv5LRzZyJbtq6gfA6k8M9fYlUbFB6BtUAMyuM8aV8RuxBDyUzEp9Gay4OTcF6ZGaGn1IFomLgP1
th/QDJPqPeyzuv5ZpgdrEt+DgIBCuvKCDaZGkGiT0mwy0tdE2DQJ099aQ6tbYEbLLIENDyXO9Pqu
T9bkaBUb+yassKqlT6oI8k3b0RWphaVWNYf7yMzZeMTRRSSaU0u1bKdUjH3HAnMawpGDGlVA2iEM
7xLMupp5T1jVwY9r8VgAgDuxmN6PffvalzFK2oyw10CGB9TZE2U5EilBeB/7zptC5Tbo8yPoxO0w
krGaWB3C9JhSEoG6KeBJkxKy6KgaD/VMrnd+IoINUxPnQYBkI0E8X1jZtRgHnippq0GAHzHCuYrk
NzdFjxmfJm2rARW8gQkDojl523A1s3WTRL62V87SLD+l/aRvMReC3k0PGjqt91mLjhIZ8ftYlC6Z
yR6UYIzrMKYU0Xr7MCp0cP3BuHR8ToFnucDL1lZRm8Q1OyDgkVlroFJW9Ya2bcBwk0rBc6XcYe6y
jUoafWgEUMhK+V5Jy2NvRg8Cr/8ponmeFMkLYWIhK3HIbpGFTMqVhGnbIO7VXjyKlkBoi5LRQo4V
rlO1GpGSRmFvEJtut77Osk8w0T6OqTvmaFG0xdHGz3vcKaA5+xhHZn0Ieg6J5YYzmlaFuQ5BHhTA
kUxpqE/vamLFzoDGxinKZD+L0i4rzL0at51nChJ2kF2S0BzXiU8c3QFiwx3QoiQzTsoNEjVH92fg
feoyCYjF8WPhblLbbK+VauzWJoK3Lis2OCzn23iQv4aqp42bNs7w2AuiRq6E7lRTTOnQdKdGJhy4
60NvVvPdZLYPTWbS12zrvd+ZOwz86UHU2mXIWHLLudtHo3VOeIucyDduSt0X3DJgsWFohV/nQ4Vb
sl012rM8lpojJtlr4ovXoQ6nraZrDOqsZ0MMaPShcdEUdMKR1ZC5HugvKoaYBHELCOPA+dQMyx5J
NbC9SIdNIcn4vAVIr3R6AubSs9bk9H4WhGNYzg91wgSCCzuOcFLJaZypw6OZI3YKTOlnh9P3SY0B
FPOptKH+q03vt/dBsy9S40OXI9Ftch2N4vQVF6B/UHGItniHChUju5H+GmlrAS3nUMZNEduokbPa
qH4YVcXKpvORCBus4NCO6G6ykbKkcuQ+l5xclq6+2AU3fUehoEJHFH7XO2kcPSRZ3G0Y0CDGMaGC
KkbZSQ8CMW+i1McyiInGNNDXCFrjhJU/BIZUngwRP4/OuviYljjthNFFlPe3vbIRTJm5fEgkOhi0
emiyQT2s9/54OKbFtEepSjpX8hExGfIkpdLQjIW/36zPmfVkeRFCpV8oY9VzBnDBkrysZNfmS/Kr
2BXKodHzH1ohNhsrsWS3XySAKziohT0dvhCpZiBRyC7spDv2ggdURU8zpXJbvPX6ICj2Kl0nLSXT
LKnSv990U3kRMsXY4EKjH5p4Qkwua4VBnpiif9/kOfxJ+2pJo3EQ/nkTgReos1bt48WaD0Eg/n0k
LB60CmsRQxPvs8GkK6Zo+Z3oD/K277TkJq0SdbtOu/8n7vj/kZ4iyxBlv4EB7nv7/r8+V7zw/J59
/tf/Pn9+1O9N8i/JKX//oX94L0H7QflxtiKAEIEF/vBe0gysmQwTT6Q10fgfjOCSkIy3hghBSLaK
qsA8/IMRFP8TJlCCivhXboFgZU3UMIIiKlnRNf61f+UWUgXMefJD5Jfof0dAk8qvTyvbu6b/rvd+
3fznz61n2Te7/+9/Ta3iNUlQSFczKFKyeLP+rWLV26w/id49Zk2M1Al/sdpPL346FMfUmjvHkAco
P640GFc/hsNTYRbyPp8Hw8O+jy6yJL1myGb5XfgIcDridFg/ZwfVMDZxSb9Cfe86IffwOhk19nZ4
v/XbRXw7Kz0Ev1U++mb4UnYxRsIZdh2Ccm3pG2dN1d0h+FfsujADiqtiOrBUntK4fzLzGo/nWj9Z
MU241oqxoRuMvazUGGr6dJPKQvQQWNPgnUi4CLInw9LfsQhR8M6kfYWJg1NOunHQxEF0Ell4zXQm
fllrSXviPOypU35KrY6epqcLgjN3h6vNRh2BuMhlO1mCSSlVqK3tm0Z3KxZ+v2kjOjY64Y4qqL/D
3FVzm40Rk4oTJyrN8zJ/kuNg1+hat4eM/xrUkI3IkD8kYtzjEWB19KrTbKO1dCcos0olfQo4UJ6B
Kz9iNhecxYRz7hNXAmhnyixoTM7yc96ncEjj6CGzT7f59NMPB2vTm1waVcK1AbKCG3xPn6wgs5xC
NyvSuR5zXSeazcIcVaQjM0Ui1StxK3W4+Gu1OE3CU9eK9dzH0sOsF9pGVcstHniXGQk1gS8MrAhJ
dvKgWnKYUTpbNQ0ogSDKMRFOZqzslSqxlu35jz6qJm8Y+RzgGPmGK3/i+kOJkYL+JA70aotc1G1V
pB3XGQP9NYM9Kj5X5Nww4pLO5DrfNOli9aEyQUhKGPGpcpKYAoKBeCVa770u8eLLUKb7Uth12fqu
JP4oeiYwsfYuGGGzSQkXc6PF5qlOqhuzXzr6nJC2lLA6dDQh2qgob8vM0t3cjNmzSyHzTl29nUcW
+EyjGFUyOM5W2XfRUKLrNgsv0IunvDDKXSezM+j6ftiQd7PXM8VrKlyIqgpWfdbux4m2fEBLmHRR
1VY0ii5lrFGk0NPTjYG6oMO8sFvMTTJdhN+Uw3MWwCJIqbCT9Lhz+FdDV6qMj7TOPsKqc7Gt6u1e
xWmzTT9FEWFxqO27vNQ9XZswblPfc4O6gqA1rBHl6cYatH0zzT/jfvQ9BadglKE0ihj0JKl5kZLB
loP0jXAZT5TGDzS5r+FIBomWzJh3tPm7WU4UUi01qKJcTZLCnW7gWAlypXkMCATrY5TKh+X6ihGx
anHQVPwW8pNVDeMO9yjH9NlpEDkgbvPRp8fpR196gocA2ZyzFcTbAh9fLyIBV9D11hlCTEMGT+2U
RzkvmUXmPsnWqMcXTdP3DfwUm7XnKJs6N47ku7jWLwlOQi7mBVgnNTOUIM5WB13exr4Q3RlJT2Ka
tcTh0KSMLGqpQD2MBeeEEY+M+XOThifGvkry2Gbdj5iz6/+yd2bLbSPZFv0iVCAx45UEZ2q0JMt+
QXiQMCTmGfj6uxLuKrvcfbtvv98IBwOkJVIkgRzO2XttS1v2DACmLZBs9BuzB+EB9e9SI+Vako/2
Qql26VqWKOxiwJVmlyzPmiAhXwWRGGtUpJApJYp0GQ+8l+9LNFjIwqfbKQk5NdDq9TWLnI4OHpGq
NA9b9+gSC4wY5XkmVgRpSWUGiW/fRK731WXzfm1suvYyPeohqt3U8R7LxMv2kVLPjDWsbHYVG9u8
g3jmbdLBWXYREqydZlOrtpZ2fkiGsbgLa9bXBNXodbF1jPST5ZPeW9EHiDRaODrts7RDGMGCF1Sc
h1zNgzMjlrcqt4/O0I+HFj3azrCsz1VI9bm/aeZdWjdmUFkSoc9MIHOc2/cIOHvRuNsEjNjWwJsO
e8zOb80meRQUi+rZM7de39iASLSvveUldDkxdRgWkbhZSFqWMfRsHDz/vgiDcNAQM5TorMnQY0Nl
TSyuZ2cXU1DDaQ9PKtb3xhJ39MYsk6J1uFeX1rT04zWznXkn0+9GrhMVZJ2bBRKPcAoIOqX2Vo/D
KwMSj6YAmXpxLePyO0XNOyaDaxN5lHtiBl0KsQ++nsE8KK9+SqmpGd8TA5tnkTcUHGKgRCGBMEb3
Podzf25l/JR2LSkYJKWU7Ff3ndO9p1M3oRMAEwrs6prY1Wthi510ExROWtIH1OI4y4EdU4X03heK
SpsCzMaIke7UdgO1anuTw6zCqWrz6Wb2nY628RYOJc6bKS5vYkt8HSfjsZnnK7AmRLHDXFyHcE+4
UrvxjexFdCTzFNIcDl3hM9Qm870XFs+1XmibMPW5dqgLICdDIRIC/3BA281jeNNBi2u9igt5DExp
T7uym2hZ5W9+UrSBZEMzwJtUDrmLL7mWC49m9EhJIGxMKM0EuPQ8d+T275UPscKwkmvZOcsV2ejD
nL94RiTOTECuRWnL1bMI25PzDgKJbZwJZWwwhiAEG7dFKvnIUx7qHrJXPOrpfaKrPrIRXSUVTbZM
8UWvCN+p89jHfKjqf8aBH0ZNXNfIrbtHaH3gqeDRDZXvbnNFBNC5njZ1b7M/L4fbfqabUwnxVg/+
zrcMWt5O9ZpTSWdfX7z7CC3aUa8PHUu6LTsGpYxAx962c9DCCrzMlDcJl6s3VjOQkWw0HhW/PECD
mAVeTbfBYWCL8uSSRDR9EtmAnk52Bn8wQrzhnnUk3c+JvbVfxDOcNBAJbTLi1Ju+QOeaNl7ZuvvB
HN8iti+le2wL6Qflon0y0jQ5TK3bX1grOJTmLPqSDWDZSmFiqUGX20zWX4VCyDawZEMFlcWHR9fI
u5sVbnYxcz/oIeK5jiaCPoeSYKElnqO8O5rgeWYFrm35sqgCts3Gs6pAn5X6QlG9+PxSesj1W68g
uKbC4boKjMtYNm+ogse3tcLmDgqgaymUbqeguh2EO6Ewu72jcwJNiEQGM39zZ1NeMYIxFh11GL3g
Kja1gvYSBDyeXAXyHTMUKd4UztfRbcy9p4C/4H+5jGAAzwoGPCoscBWBrU6RVmW8rq/QwYWCCOsK
J9wqsHBnAR9UqGFNQYcthR9uFIh4SONHKlfyakM7BPfCgsFy6E+nwE7n7FQroHG9oo1hHLuwjpdU
/9o27ocwnjKV5MaSGS5yrQDJaw53o6DJs8In23CUNQVUdhRauYGx7CvYcqmwy5XY2FCYLWjMmsIy
M6hTdFWo5gaxJHMY1hMozgU0Z0NhnX34zrkCPTuV9pSv6GcShiBBewoJjeK32Ee+d1MrXHQqmMiX
CIGxqWDSi8JKt9TyHAWahspNX7VOtEuGOiZWOGpbgaltF9HVPMb5tllY01N7G560yb4rIVpLhbYW
CnKtK9w1lg5D4a9jQJwMiF1ym5ag+peSxFRXQ+foaDlOQQXRjhVOW8asbEwnNhEBY3YSTlJd9TQa
9oOs33SF5G4VnHs96o3xzlTgbkMhvEuXuuKksN6jojtF5fhRoyF5GOV8tezevo1dLmzq98c5naEf
Mm1SSsgoa+nUElik3065RCfhqWW76yM2NFnKGWWMkCsKb2bRT0E6VPZ+xEeVkhV7ZKK4NgpcnimE
eQvLfFZQ80nhzUc455MCnkuFPu8G9zFTMHRfYdFDBUjPlUtKWNtJodOlgqjTM9zNdDSHGbx6r0Dr
dejdoM0YFIC9LUGxQ7vdmgrO3kNp7xSuXVfgdmqFT7VCuecw3W3Y7pCx3aNBAqaCvi8K/14rELyn
kPAkXBYHyv3IrBUwflToeHCeHwiBRyWrsPIFfHlDgeY7Yzco8HwzgKAHTlfeFeM1CtEHLx6L01Lh
7HN1s4zk1a03vz3myexbAv0P44U7nKuVjB/1IcoBrYGMvz5KOyjIS8YzBK3T2ZnC8ayT/ZNvft4f
8gTrp6H2DwZ+7kEh+ulgvqe6ovYviuK/3pQr1d+E7x/V5pekA/jvrOx/rSaxwV8TAdbopR/3yQuI
SLjbUYurz2JNE7BUsEBCwkATk2qx/sd6k4C81FQgQb9mEzCQowFB5+auyQW/ZPGsh4MKOehJO4hV
7MEKdfl5M6q4+vXuTGJCraITehWi0Ks4hTWgbn2O9UZnYGcD4h5+PvTjBVRMgxgIbFgRKuuzESyF
WWw9/PmgbyXH0tDnw8rIWEEarLVCwBkKENKo0IhIXPOfkKRfmEYrZ6dWbOYZNjNFUyrSVqfR22rJ
Rp+oH0hVFPNVfEWjgiyqNdNizR0r1qSLWhXmShV/4aogjFh5hdcbTSVJOFe5pmZI8jMarNr7NWrM
V1/VejStiRsJIihmbbpuVMRNhZ1ej6oVFmNN7mvPCL4zFTSBPn11Lqt+Kak+E84e+vpxzXZao57k
z/wnePrEwCAEAOthbtcop04Z+9cjq5H9EQNG0AsiRlp1sx5lDeKTzpg+DepHQz3oVGDJGv21nnzr
UUJ3hxN0IuREqLiT9WyLWOuI3frG1/QvX0WkpMpqjlBAiao41XrfJktlJFUlVvEqa7bXerNCSVDJ
E2BCHsuogll+cEpUWAsuV/bAxfOPZK81T24Ng1pjota7hVU1u8nsv9sqDAZS9QP8ZPz5qToz09W1
/+NQ3Z9VqIxU8TIrmMZfLf8/MUjrg+vdRcXU2E3hF9c+Zxu+Apz0pb+yiQup6KIf19gy7GJSb+I1
/6ZR72B9Q+t7mR57FZZTr7k5PwLy1twrhgn0BHi2Dw5V3FpBGlyVvNMkftYcPStlKDEebWtEmtDP
5PKsWd5ZSba35EIJmjLFR6eQE+sN1/Q/jmaQjwTZ/nV//W99fZAE8BGkGHvkv37PAVy57Nb7XW/k
zetvz0ZYUn5q9bdpDRqqLUVwWA8t2FCM4j1rE/VgOuBDzZuEcf7nT65JRJPKS1qP1h8cJuZhqjdg
AHROCQPFUWU7Ofmm3NN9vTmvR3Q3Xyk/u/jXeLyRlNp2egTaaVRBpJVWKC0DTUST5eyP37DV0W93
ScI8+A6jykgiJXk0fz29abZaIC30LOtnu36svsfHv95db0b1of+8+9uPxIQqHwcFHF8pFpSZKl4c
2uROixrAHhQ82WZb+V0ZM3hOoh6pn0UxOFg1urg2ap4fh3TObxI3dSDi3pezPZw8lX7zI+1mDb7x
VvYaZdw6WGrmhK580NZvc0Uj/HK4qIHOa9hJJ/Fw+BF6wxTOUAlo2TpKEJ4rc8CkWUOUpv6RqY+Q
MfWXr3/+encNC1qP1pu4qj8tY2/ufoI4fsfih+OsHzwiR36SH9ajgvFzGgzFNxMN7He8kevj643d
NmjqqUEFI/EUVGio/QmzPaMxiBU1kcNJg5JLTbvb/uxI/GxQYH9jB5onaX/uFCdYDKfBanrGbW5I
wCVldj0chUaU5+b3k1Cdk9h3VHAVb9+m/rYXo3X/y/m9HnYJpVA5Ot52vVuZMbJtIS6//Nx6Zuud
uBW2ZqKAU3lc63+vNz9foxaVDoS0irfrY0kc8YPFxAo2gRn+4w9cf4U8LgeFtuPiGdDHhbykGKhN
qkgkibqoY3X02931P8j6drf/35H5v2AbWEwbmOz/smr+U0fm5a3Jy6L7Fdjwj9/5E9gg/rBck7Kf
qQsDbICJb/MfYRiu+YdlWq7uOhYlN/yqvNKfDRn7Dx3Gg6B5QtsEv+nPfozxh2v4wud/bLxOtuX+
N/0ZZYn9JcYeQpgtAEPwB1qma1n6b80ZTwyUy1BzHCPH/+bhGDCTh0WM0wZ1mvkf7LmmerJfXgwl
Gbsg3pXvwfbl8/iND0EDtzZMjF/HuRFyb3g9qQfDZG5Fbarl+rbRv7etfurZUurzjV94r7U2IT1n
rEuG/HPuEo2aEXbYjO0YjB3ug2mOAktGPoKl5Dnx9Kcqs/CcOuYlyWz2/EY9Bsiltg0Ipu00uVQE
baouihPQ6sZOGyB0Dlpz/8sZ8C/Muu7f40WwIPNG6b4BWOWbcvl6/97yiqF9T6b0/OMcWcep81qM
m54MMFCSNYRuGaQw2zLjm6Vn71liHqupudcTpEJdWFS7pEL1HebHWM/fcyu/ZtkAGV5SUnQae4fI
j0KXk5DYxbhhlO1Iy4ikhD4m4O7AuI7e3jNPg4M1f4ksWBudeeNGkqYRNDkdSoZqPGuGjuXcTV+o
8PfnbImp8cVFPm6r2KQjAsUxa8Sy0dYNpMWf3Q1eRoQUhjKfFBEKtd3rXDvtBrLWkbCQ5yKZ9U1U
sEH2fLi9nkIAmKbNryTvIp0VaxS1M18AMkoZUIOel7c6q++lHlEGh2FHBvWHqp8DY5zAm1KNCWZL
fkKwiTrRH76wAk3pDWRj8B++q39yc/NduRbfk+0z/xi/Q0t0Vmlm3i0Y/WMNeUkNptaUn/0OvH4x
6Yhv0QQ3Rd+ThEK0xYDRRJbNSESXfWw1wizCvjsIMsojaaKolZDUG9fZ0R1HopqMREMVzs6uvVcU
DpC2LQPU8jBTT03JJ3aiA6CxCbx2F+29+UF8HPSMFKUoebdTvwVPjsyvdqFwpyXnfc2uvRlHH7GJ
/5VGynQ2m/o1i4urVZYeKEabbBTKRWzBLrlRvfRjcY8yBhTxxDpwHq6JkJ9bmvdhO7d7+1wO42k2
HIxR2S0dgrve6K62ixo2P5s6NbpOqa/4gYm2VELig27Tl/MfdDHiMJwRPcVpeuf72P4s3LGtfPca
nA+1/Zj7nDH/4Xv6F2OH5zo+ZBvPch3jN9N9a5l9PyORPCZmNQaNChX0InveC+gxnfGhs+Trv39B
8a8uYig2Jpez7dm+Iur86re3B9EiieYVTXIwKse5XzzC1ei8I/YqENYlxa2p4ctMvP4V9R4k6ZJv
2C0NlZXsnZokesdxHdWqmvHp3/9t/+qc9fESc7ZQ6/JN5o1f/zRDtEWRa5l/JMHIb0uUlSTvbZnJ
WrzBpLH1JQ70gk3Kf/2ylk4n33Y91AOm9dt34DdIEbJR846Qq98n23vSK8YDr0zf6VOHu2iSBxju
T//+Rckb/eev3jZ42IWjZ/7zHJVGwvBHLlxsiGLYJtFdNFJWjEdk3JU+bN2KjZE1wAKxQLS4T8RN
sPCaDHxurv4uhH/Jh2XY+kxLXHb5DYRh+AIMMqEu50PC02TCR+2KHrNIZ/YGOjjJKnNkkDlETLRU
srM5+Vg02kNhOWdKRYy/LkJlCZms5nV32UQcQEZATVqNHefmvWOWY+A6LcW9LD/5DhNAZF4KHcld
+Tki827jqqQMkw7jFiQcyUK4iR2v+dbpz0jrxyDsxzuflgFV0CkDluN+7rAtSZu/bER9R7OhTRkW
pU/MjPU+9fZFhLjJ0wQ0dJVPO4pQWI4pJyN8n9XAk03L1YqYDHRrgMDM10a/VnNwqycTTGozm5/M
oXzuhfpZplbk5vOj2zHn1Nqgg0r0nwAx8If5fLh2bb464OclOz8I8W5L443gGMNHlhWTSoNtp+x7
HaROVG7o1/5Yi/6v/A1hWIp18beVBIQpwRzrgtF1fBBWf78AQqKderCHEzkwNFVHc5+i5oIBBxNI
CbwG/8FTgq8Y5ZepJGAxWjCCTsmrq6PTPFHSH3aZEo3BCG5QMOhHoQRlmZKW5WjMKiU2s1GdjUp+
BjkgupYo0vq0FVsU+fU22/dKstb1aUFbbKDqW6Nz1exviZvVuEKojre5sbW9MQryrMNC7JKDK1wg
PAsGYiWVi9HMdbTWXSWis2z/a6mfmnh89Mux3icDGJuy7Q6GtJqbcrG+Sw0ueBjOYAjQdDBm7UpO
JySdCRo+U49p8RWPXg1/yJka3B6ltDf0El99JQE00ALaShSY9T7CUqUTVILBpWeJhfD21C30J3sx
77WiUKYC7aOD3nBSwkMvN5/bpfwUlr29bdAmNkqkmKNWTJVssY62tZIxpugZPVIiUPlptzVKx0lJ
HofOfeB1223o+kcgCadOySPrePxgplSascp7ep4EjhxpoCKpRLe0dTM+KuulU5LLqR4eC5wGc00o
QN5U0HmwWIgKFhgQtJy6cvwQs7DGykJn3sFehTS02mZK6qn445MSf7qoQPmsgmwuIXBoNp9esvS7
0PRP6MmpwcrTpMSktpKVGuhLWZrhpUNxSg84U6tTTEgiDOYQlcoiYi/wCDruI2e4a9sq2Q9KxgrF
IKhTszxNro/Fl7bZhihb/NVKADsqKaypRLFSEUgiaVyawtZPlZqczSRHlImYlk5SHEiRv842aRcU
vl+WKPuQ2vUlSatT6iChrOUMviqJj3kPogjVbqcguqh4YyXnndH16i5t+tSmnZ9nR6QhrJ48ZNHG
7D/4kVNtc234ELW1T4ulec65XDeDMB/i0dVOQyvxbRjLl6I/O5KnUVqyQxVaL3Zt32J3kDtSwzSG
IRNeBbNLPRGQQiHfQMo0bj0b0XyZPBdyuqQC8NdY6phAs+p5wmwQLH6GJHoqzU3e4wNTcmlLMpfG
Et+jr8TU8Yi+XyrzAcrtcY7j7bC4d2VSXRaU2DOK7Apldl5ODyxaN8w2rgIpsnqacmUxGj4RHvtI
lYg32eikgjeo3F39ZAysUJVEu7SrfI8c/YMZMjIvBUOsFRVkwMZKV/qQKlF5i7q8VTJz5FpQWlCe
Lw1IREdwVXciPc4yWbaYuz6ZSq8+qZJ9OGN9HlPISylDdH6o6/JTQ/lp01LqRBc+g3gNKxBJGebO
7kyO3vea0ebUjFzHJLoeWju8zRDTI784PexHP76plNLeQ3JPvjt9KXQKbvwi8+GtVtr8AZE+I9tt
O116p/7U1f2Tj5RfWkhAlzNlJJyCfgnKa4ZR1TX0oxZ3JHjPDnqMATUGARujwKIcA0vhNogkcBEg
wNlU2Aoa5S8wMBpI5TiwsR6gf0NnghnBMXMoToiK9hgy9gXK2buuAQs/KxdDJGGdyEkcNOVw0LE6
uKTYDEX4NGpESkzlcju0iP4rI/sEAJXv3Xqp9BEnYJPgPneoibC0/QgCBwd+qsuHSoMB75ZwF3xR
P1jKjVGyO5ApYJmpw1c/b0P2jRSVERPFysuRKVcHz/nsjS2NfnN4rGODvhUXc1XSSamt7tnFHKJ1
1Z00uxSd0xCkY48s3fN2dWvW23Zxn132N6elAChQIVIhzqol+iYPJVFK/cnr4mwnfAsaBYaVMHlq
lH9lxMgSx+ZDEWHUXSJgG+ahU44XEadPbs1IijbnLH1qSEkVdseq9OddJ3Uk/jWwH9dCRtib+LU9
+uDj+Fz5CLLb1XOz9JTiT8mIclDOqPOVO0f681ct+cxV3u5C5d+B/fjSt/7DJJirI18+t3gyrAl+
WUdq1gabBE4gp80PUnmDTOUSop4H/QjjkJ7rV51ExS3rSJJkevrui/laYTbCu2ko75FXMm8qN5KN
LQkX4TeQ+kMWfcuVaylX/iVWU89dhe+2yyq8TZicDMxOuuZ/C/Pk6CgX1BxqL9KBuOeKMlCWunpX
KtMU5qmhmZ9QfeFOxVaVKn9Vh9HKH/xAjmwjZUanwH1PlZsLV6LC/pYfR+XWcrFtjdi3SjN+DaPX
1rhkytulK5dXit1LKN9XhwFs/d1xThCiM721mMRm5RYzlW9sFLaSjm0X5Shzo/FjrDxmjXKbDcp3
1igHWoMVTcOSlihvWuHj15j4f6Xamzv5bg8O0qVMjkcxi4/lEkdBjVHAqC1K1RaNOsY4ahF6wxfs
XSYscpN6scUrudSwz8VV1xCwjUO7jp6xtruTic0uHT91yngXEoETCftVax7SREeCvWDQcyHbwYfy
twi6WLc2OVYBHH2COXdUFj8qu9POVrY/Df9fnFJN7+cvBb7AURkEXWUV1PAMdngHuzg8DwXCnwKO
A8iq53kW1gm/324eq2EzKQuiUGZEpoEs6F3rXlYXoytOluopaexcW2sfOiRh6SrHng0gKajqxl5Q
clplPgSdYz+wXF1gapsTmJMZWN2iEqQm/Le64dcn3m5/nlRTdT36eROpAkWewqnU+4F8JDdcznht
D3NBaMja/vrRCIOOtu9IEZsnuZwJJVzOKUXhLbkVQn2W/dnrDJe45+mAMfcIRe4SecQmZaCa1jaV
rIsXCELJvmjorCShwcwxUjCO3bhGui8O6F9vKlsndM0MitHADdEZN6kRc4bmz5ziTLsW1h/ClPD8
RaxGbBgptZbLQDe6y+IN+7olSjDSYBk3yf24oGxiznmzRXbjxg9Vwt5jmaP7MJzAaEL69d2YjKn2
uWjlB3qSl7wv35pxuiSGYrsZX7ze+WydPbX9HFCBYFp5M7Lo3uhw1xlwiEtwrahwE+Be8mboHeb1
HttY9sYa6jLUaplixQENZaY+imGeXqGuIBRNm2FzZB2vsiS5vUOs9Jl934xQGPbBaPbFbkBVCZZB
oAfFj8T+u7BOg5bR7iYwR1Wl17aZY6C0tPvyBUVDiSCAdofki8bzdIlyLlEtKZNgDfFZb4ox0856
Im9Zd9NQ0zhll55hLBvtw9pKa3TscNskR4tcN+VTKrtvbcdaZf1216P1XEkWWwTJHLLORtoRH9bW
3JpQsR55yBAp8zj5LkZs1Db+k4M6KbDz5atR5oLggvhEysCnKKX6Mw7FS+iFh0IVNPRUvqN2eGLD
dLQyggb9wr4iP3n2zR40nePz9+r2MZmY3Qo9R1rbR2dvpr4TdSMb16Hrt1wEpzRnEZeUwDprlm5b
y8QAqRf2jhyM7xYIrbWG2aWeh1F4C0pX23olNuIqsQm26V/ZtbE8wioC2PnGCUvWg/Ye7t4Ekojt
ScjH03Tp+2BRkLNt7W0aUhySDW+gAwVnV1A3owX9oMUS8+yyvWzckAtxno1d7byT9WTcqdLfukkk
KWpbOZj5LcRPXmmJzbrlXhBsbETiIGkawI7Aww0m9XJJaD4LMe9Q43N+UMJby1xa7j/Rr/pcL+hM
UplXGz1Lv7WhfLcIRXa77ORMvL+0uSUDi5z6CACooevxDkPhY2p41NhGfsid77QBKIRfMrs6MXyl
nvFwB3wSFRGSoQmBIfrf7dCJJRCOHweOoTBgoCBmlnBpUn3xuvADLdxjOlvutjHlkSzML7mDNzYZ
jJNKA70ayTXrMyCwZKcMXmFsY8cYj4A3ne5LW7KDUmfMtJDTWKs6prOAcon3g6B60HR5happCqxm
TmhqejZlBMrR6AUHtD16dppsrvFelRXHMsZLP04Pndt8Dx0qAsU4XyoBgyMcKFQ4afsx9OBzzVQ4
bL18ESigthbyGD7B8dJYBiDRjll7bMBDmCyaqLkXQd64oCE0/ihH6+6n4VS2l15wca9fT8xIk5CA
hAEOKghfBJnxSPJ1pjJCTkGelHepj2iJRvAYaOH4uFjTCKy14vKQ5q1meg+6TeEkqVlNe773qCVA
jSafqkTHp+KmVDEyJ/mU9Am+eWq961knp3iXC33YhBOrk3GCoCb09wUwixUPPwohEh81VgjU7iEV
R/oPkH5D7ylLUQGm6v/YtdWcUCfPNtYvAKkdW2pViXFz+6FprG9ZRW3IJyeXQtJboum3hfUhHhQY
LPb360eaIFEmq2yrCpVzxDVqF4lYn60EJGLm2KiWIb66uarjaoQNOq2O3n3odmMnP+TThI6L6vxQ
spcj+RYchg6GIFsWUvpycZNV8lhQbNjYTBS7tUE7dXyva3G7oBhHZZtcLRRHuqTCozk5dhDZG0fE
BKwXxnRnTBSGywr5iuhgB2QzbuIoR9TejfW5nNPPkUUVRiDwxCe3aVIyrXLrMfTI16R8z3Qcu5d6
FPGu0OBwpJiJ/Rz4aWsV3dEPP8RtmxziEFF9DheI7VfRY3eG6Sf32chOYfGnk0jmU6PZrxGtB3YF
1a4uwnMXya9jJIeT7JHgZN7ynuvPnTqB7ZjCmuZLMp5BETUh22NUAwdJ3Uw0+sNYuYfcpDqnp5SV
MK2m1IUoWXDiUb+AwQ+NT/VkMi19p7zC1zx6T0lm3GaL/YA+yNixgGqzvANv0rPc6QlPV+cYXssx
mFJzL0KipZMBwoXe1w9ta7ETKOW7vjDS9s2NyVC50ZPcCMIZ8FovjIthWFpAwV4nd8gwEh80Uxbk
pHpsR606zXJQ4VOsS/yy/RaG4FOo4oby2tXzYzxEH/Wci3pyDC3IfAKQBoz0Vc0qOBq8kxOioZq5
nnmH7VtNT3s7JwRDCoiNFT2+Y2pRIPXT8agxpmzjeBHUH2i15dGArtGvwt2YPEpn+tKgL2OKDUJr
Jgo+wrqA71CnYrjRXVaJE9ucFjXewei0u8jH/JqcyvrY6AgDUAVKazxEVVWe6BR8TKzuAbDFsaQi
JTDfbChiQzdj23EQRcz38eKAY0WIhUVoBMMiMhod2fzsLO5R5O6XwdO+NZ1KWxUaybqs4GrgyYJl
YZImlKKQHTbsbyoj/Vhlsdwm8/TZtUeNDr88DWZ2lblQHCoCyvwM0s7gtAQoG0e7M55q+Hjektzq
dXYLz/ahL/Vkl+XJdfHBBYeIX/xGjy516XwVffbaRWwWkfrv/AGHSJpxPro6YEB9GZiL7FcRLtF+
bOtbzbfqAyXb9JIvqR9oOnNdh/SeE7W8kD43nJ3uIbGoZ26S/jgv+bwzbPMtXIya/FZ4HzvqzPEm
NMvlvN5Eet1D7vrrfoOvKKthfmht6V2aGp2sqUWPaPyXs8iJaHIx2G2HSZsvAD42jCV1YDIuIcXX
wfvEJiAakj91oHTc9+PwTpi4PWTv5VQXzQI8CbSV0Svo1bk7nWLBJk4MYOGjfnDGDEqYZuLelBIl
FDMm0Ew7Ms7r0XojpUbHlLl7l3UzZEx1A1AD8korWa3F0vzx2PofS5xcqflPuyilTojPbA9g/kPU
m8kV5Eo91kA1NQl3G8dWT9Ig/UlKpmyN21PPdGQjTOWFSmZt2DCpjj/tzxtkmdAJrH4CXlMXF81q
/j9L4ofZ8z/ZRAWRDb90Uf5JlHCDIuFL8XeX6I/f+YcoQejWH7oBT4d+jjBMHRHBn6IEIZw/aIQK
ZAeWLxh1eaU/RQk+LlGkUTrNFhtrqWqJ/ekStf4wHYrUrmkgo3RQLvw3qgSDROC/V/h12uc0Zvln
kkvh0cX4e4WfPGhpUO2O75y5fQgFFW1dlsWR5CIGTE2nQFNircxMdkVEkGZD8tlrve5sTo4APAfN
vI4vvc6uVixw9fvi3YO2mVWd/cnA/4BCMMWdRYt8HmxjL6hhwOwAmVi7L61dPuQjmvIYZhoKQVQF
cu6+Lku2K8lS3okER4JszE+xnL4VBrI9Fsd3mZz1h9gnoKIFVku6D/6d3tvYzkIUFkHpQ2eZm7ES
OEfuWQi/QFYG4q0lh/I9GsvdODeHxgOrLHqr2MeNJFQiIw01CrNDxK8RUE5BPk2iV9QAwLDc+Tv1
JVIvbG/rNVZ0XPDdU2ug3ePP52j4wtAiH/Ku3PU+4Zzt0qRXmikXbYgtEJMsbuFjRMEy0j5N/OR7
3XsXXJRoAmwWPUMgYKIcdK88lBPsFbxiO9Kf5ZafmA4GxczalkBh444VhY8FzBJUBygDbKyp768p
1kxyIvaOliW7qGJ30ANcxYHObtOY7+NsXxDsfVcXrIkqCQ7OgqQFnwc0HUkCCw20Dn8lgsyi2y4S
HKFTfWg5B3aasMnitbJX0QAwJWDui+jJfjDRUO3xiDFMKsUU2a3sh9pPfpoBC1pMnDi9fjboq1yr
mnQiz9qlar2OUQ1uFRjjA9mi3zPMROAt3c8iGx6dxbL2BA8j1IJaTUSu0W3pLlEe8ea7eowbmMHZ
eyo1jQqGZwVM1HHnW+CKeY5FNi9uVbB2dHGSxBmIbawVR9Medjg7hlMmYxhBWRkeM8XGip2JpXXN
FoFVNxVHuTHptO+JdheHxMUN6+g3+eJ/FVHaHxzpfibTDwRqDNBhmCkc6bdxHcHDMKsv4KFwjXbF
TtMhsDIvycCpFnBs5tU0HEo1uNn8Jh3pN9R0NY13X4+rUwziSU+yZddMlHw929xNJaJYszEITCVk
r3OObflNal1+TgswjA4YhANd4vlKqzTeJrEB+VLSB2uG4jGOX8LYzy4WxY4ten1WutgbtFQJbFui
4vCfpFPyOLVb3YnTXW19s+sDVTvKO82dq40YNUTlKZxsnHN9u4C+XfYnktV9jIrnBCv+o6/sb5VN
iyOBa9v4BRGYlvslb8Lv1DvJIl6Etm3IRFTC5HaGcWrN9ptbTDemDrS1S8HYkbsLCIV6XiAGWWyH
lv0kZpR+L6hZDX5VHTVKszMSmwhAWyNMVNzpa2170wlH4nLfjBWc+YJ276Aws7m3axKf7XEMT5zi
MVLqjJU9PaRqcqODXjfsmDz9c0L+LGARkPfmnhGY4p79nU+8UPUWcZHjfdeVp0ZgxKR1Nuw1wJd0
dU4T52wTHU12ipQWSuMik/FLhkGtbPvpaPesrBfqu1sHChLN2lxus6EcT1SnqOTGtySzN0HsucN2
KDnliLOi45j1ZuAVpLqWJMhkabmbuzba61YxkbkD3LUPx72v+fRNsteohAQ9FpMynYV3NdszLd0h
rJpPVBPMDOQaG7yONqP2xTPzRxwxX9hd3RW5ad9pbiNBxre4r6L5Ie3nmxh80y7LxByItOsgi+WU
ObpDPbaAVp3EOxgxjva5DyEu4W2ppkDrT72dNXdxasgzLkL6rf0AdRXV0cCec0GwnpRUHDOfAiQZ
4tnBj/TLz4fWn2jhnBr1+cfv/Pg/9Yu/3DfiuAnmpeIc9bThjPV3JD+QIzGawLid7ya5oGlsisOq
iRUTiYWrbPanTlY2VJbsyHrvBhrO29ptp8Pc+ncCrdemkyVEsgl0YE9j+K5dWiweEhtziO23ji2s
gEsTODGbeM9wtdtYVbMXKgAJFbTtLyLg9XC9odIvtwsfA/srVL/rzQozYLdX/Li7Pia66X/YO7Pd
uJktS79KvwAPSAYZJIFGA5UDc1KmJkuWdEPIss15nvn0/ZH6T6V/w6erDlCXfZPIeSIZjNh7rW8R
mx30xVoZJute4zTa47bFoMBIGE3VgwjzY5Hi4vf16UtOGxkVqX2ZzGkf1GGyHw1M/vNc8zrhNPzg
0NYErGXI+Y6leWK/io+BKe+k739tvPSeLEbCQ7SBDph/thvbOQgyC6g4FX66r2Kdifa85UytdKvG
fxwkRnjabNwH44utWVEN65unlPzpo52hgavHPabBvdRJrBwG+71B39DM7iiKhD+BnJlbxZbRLrLq
W3Py8uMwG0+W+D0VLnVG0CimuywHmZ2hddY/nE56SLRz15fEqpQNRtMl3W25WEL12hT2z2q5qjUM
j5WfN9tSjNZeqZJt2Uh1ZQ0OJ/AYS2cBIGzzS2rgElcn4jg+GveWOTwaaop9KD8G0gJIJ4OE4qR6
48cSsbfVvakaojzYfbR7ytRVE7hGGekGaV/PfHYm2J0Xa7DR5ghuobYE2RtUt7TEzo7LJ10vfrtP
p/WOz0+f01EboorD2YuS1hE9iDlNbvmXqpDQwjQsfyz/zfVimu0J15uf16K0WngwV6X11Izk0odV
x86UY8Y3SvC+M5miMHo5FLsUDnQ3b40lgm+5EB7WfAuJAh3jZNkdprl/4Bug+ktV/0mqbbce8U6p
0OjQ7YfBtyAJPggWtwEJzbv3sAjdQ/KOrzfTuMvS/fLIYBHJyqKHZ6aQOWCXdhWJn9YY5389Y3ms
UgzX6GqMm3DS9td3oieSUkNkeb+8m5gtHsu1z7f5/Ij5GyzXfvmY5TbkJBqRJfvpfz5luba8zefX
uX7U9TnLffiHsOcpdDnSyHr77cF/eXN54Lf3/Pyqnx+3PP55hz3/Z7/8jF+uLs/y7HZiBjLEw00C
Me3z77y+9S9P/+Mv+fPjf3zqn760Nef4WgT6GgkT81LUwWmYc4Fxhg6+W6oajuqp2i8PoEMs4HHN
z0n9MM5XlOeC03LbTJ84SDjkA/PRQuePaxOWkb1EFv/5al0wxVPKSF9nmkf93kFuKoaGkpOVY/tS
9AQE8fLS5fZyoQVZt688bUPzVav2RWLTrq8h9Rrgsvv5RxgTMJZaVzdwU8h06joH2pdM3aUtMmYD
XhCDE9HGD4tbKyUrdw7wXtK07XmXW25+ZpRfby93XrO3f3tJ3ifNvmuYFs0WkuWimtsvyzVa6JSo
kZWslkjr5U3ylI40DRk+uPMCvHLLx6fLvcvVX+7tbYFlnwnJ4hIcHUds7bx8lUsmaEDDFlxnckA7
Gk04oR1w+rH+FHbBu4+SdLuY8paLZj4uMYyRduCRIaaPybeMQoUTCca+aThhyqHY67SIN1iFaYNO
CwnZil00myD3EVPx34jme4q+AOkK77X4+5ZrXg1dwLAOMuy/T71zV6bUzZff4cXy0Sv72M2WAWG5
b/kbGHutA6+7fj99PmMiEEed8J//YpFazM8X/EZqp+bGM2mBLeY8ZkovnYa8ugC69ddTjLnvRVDI
Cz0Xc6tWST3LwhgDVWUodyNRGqMnHoYq2jElGDYNSQfpbMZcWmh6W+KxDrVZQmfp2meyvRM3F/oW
wl2+wvK9PBkOh0YHwZ01zN7E/fJzrpt2uUbn7yOixrYa8jwmrC8CXHNt1HVzy05Z3CVL4y6eRn6l
lqJTiEfKTTj9t1oKL2g0YaOSL2IZe5ok5RHhbHHs5/xf9oWfyEfSz+27bIlrcPt1w2Ca+wHOkPm4
U23MADyOgbwZW27OQWB3XrkJOJfC/XlZtsyyW/tqJwhshrdNDMfya5bHloslYP168/qrl/v+dHN5
YNnR/99v1WTdwNzjvBxy1xbicvMX7+j1iPy8cwpj8CEEkn9uL19pJUmR6KbnY3r5WNaanIOWq8Ny
qH1eXbKoly/HzO+fB+Bnev31K/tFho2BeaLitF8W2+tiZAwUD4vVcphQNsmxgY7GW15lxc4B27HP
l9Dp5emfV735jITzefGeLX3ZZU9drl0vrvdRIjXcUdO3EKLX11+8/KbloukAkayXq7+YaT+/fTEN
t2Z0HvImQSk33Nb5SBDX4FCQLpOaxDzjm718EcqDuk3XffmzncX7Nh/i1//+eh8aN1bmPkq+65OX
T7/eXK5dL66b8Xrf9f1+e22YPbXILRnDGDOXgbO1AtqGy+3lyOMfjwmamR///PJgWyikKL26Wd5r
2abLdlsunOndn9N1l901hDA7ciixDYK2ZSqz7Ih/vrq8+nOoGvKx3ttFslnc0NE8g1vGkuXmcm25
73pzuW8xV/9bz1ue3HsfvVYRG9KTAL98v27ZQa/HjPcZlr7szMu9jg4dmjrwP1+wXPt81nL199u/
vOsvz/r9A35/lULw2rqRX7RJjT4N3ctpZBlhltcu136773pzeVRfZoHL1evFsj2uN5dry+v+5bsW
S8D79SXLE3/7qD/d99u7/vZJ/jzgDyoxF7jHl2O2oZIgunLaXU3Ly7XJFsW0Xqz1vz1yvW9agsmX
2+XvHujlza9P/XyPqzvaM4Cw0pdgSJ7HLjll0OGuB8ovtz+vLsfVL/cut5fnL8fZX6+ENjOEybqN
J42SHpPj8kOtt9g9jLtkiiG2+o1rgsHYNSXFN6d/iodMrNW6RRifowtwhsIC4gnkzJra8qmI64NR
CprHcGFfMxisshTKk655zl2nkzKse90jktvQzStYIig4EHfQAlal+ZANETYk4VHUq5PiZhrpimJr
ig6z52qyQsqN1EnWwVj7a7ujX9iDs9G6QbrKsgL7/Qd/DicTsVbtvKia0oFgtp4/bTm9LifW64Vz
Pdv+cspdrv7p6b/dt5y6l/s+P+FPr/v8hD52bmS9Q03B0o9Dc7mwl2P3etuZ530DpXPKYsvxO9/u
l2XLcucfH//t5dJsUFpLqwB+Ow9qy8tT28qi2+WZwExqVx/K++WBcTkE/3w19JMZ6px/aGFFnEtO
5lY99rMrgVhHDFFguoMPCxe+UrCh8+c+MixiYF7iNDHcsK72FOwsqAECPLBnohVrjGdk2nSk5Y0N
fldk3XtoR8WbreBmrlPz1WzNB29QPwodqts8PG9Dpv77XgNxiCKU9mGY9bS2J0JctUAl/IzQB+i/
QOnNlPZx1FDXpM64a5T2VL1JPyAw0WdmCLO+4SPu/ET194hY4i0adFSAU0POGsZxiLU1rfkawRaW
LSxxuN8LfonUp02IY2ADQf9Ztu0rKQ0KfVk62Sbiy4E6G1W+2XVAIXxV2nMF3iOO0bEkB8YwkAcM
e7wLfKoUUpDpogI09kjqKDyKFmPBNVQKMLf7aefXWEmM2ksI4Mi/K5pzayj00adugen8TJVh3IK2
DLdFwDdPzOdEGiPwMZbgRW7ddchgg7Hz99ZE+mKWbevc+4os+d5OMaNFIVYJGuM0DsK1/g2JSgNa
CuGxU6quGZmuVXmSnm/2fbSLg6l0mB6CYSC8hgjHMc7uylx1bln3fVhOgDost2w0wfmaVi2Fjx6v
I01lkkQT6rxZ4ZYG5bVJRq7uYaaEW4YMmGBflm1UztEAlXkm9yjyj0rUSTcd1Mrt8QREKk0Ex4Y8
qRVBselJa6HvvYt9yhaaQZRQQ8VTycRjn5f2yRxLsu5ILK/K+smZPEIpLN9B0eA8wjaDM63C84rM
FgpEtIvTQfmSOyWplrb2RckzWHu6A3maJQ/KHO+cwRl28RJQ0Bb9egxC9ZRV5GzC550JgyRVOeX7
mJo5+OhY3xQDwpNRpvWNpdX9TirZa2tfEMyTgpA0qGVihUK5Zj3Bmnpn9cmq0kiIl6u7/eBVHj8X
v61HoFXaAqFOte4bDWUbcxSgk0SRN6XoXWEV8Xoe/QMxj3rUmzZDRnxrS002yW6q1sduoLVoWZqC
FDu6i8oWCdarMfiDG1NgLUnDTG8N4Gusc+lVOFr1Oon6+2wLJCpHfjFI85vq7LtVaMG3UajfomLI
HqsujgglzZuNzLUNu5x2aUZq5fRb1kbVn5wptB/7RLuxepYnxEm6dJ1vhiqr9z22xSGnw9bqOdLQ
9odvhdld3Mffba0HJW8X26jKac418jJWpJXJ/lFv1W+TzPQzIwVJb6KFAKkar3iK0ZoUDP9VWb4k
EVjsELLnWqmws9TRAQlXQqueJM0GzbkjYN3nSbStPOMld/UcUlAs6zfZ00qIxhe/t0YAifoNouI3
xW6dba6E8crptmr9MBYfmFuC+0glgHtG/7g+QLHBJIaqE1V1Q4hKAw+qf9UtyU5CjRisGr5aZQ6T
CKTbIS69lQQ8hlJUWyuH+i5U6wum43SDkSPf5rjHkHPqa6dmxNBRS1SRCrds7iUCQCM9tHC+p5Ta
0qHH6DFON5hJ762SEKTGH7aWdYgla00t+UrulEKhGugsu59SKY+2z2c4FaQd6p6Zae4MEd8jE0V8
GF44/UkTLrcsrYPPdoRE9pgTRPOBwquY1dvZHJ5kgyvsE7DlCX+kohG9GXXDuuLjiHp51s3uq9On
ipuM43bQGfyZYN6lZnrqBwZSocDlNIo0gJCCrB6sBvQ0Qwi+tPncwdQ+lt7Xac6JTVC8p/WzwXwH
DL41C9r0k10pYM8j7173wm1eeRGo9IYk+6k4VclcJAcsdKpy7Wy34d6oiuFiDIoHxxwTVjhyXkp9
ROw0AEYAbdgNu+qnkRtyXyIcaYJwTW6tvetEnLKCN6jTTtmhqaqQ82ubHUoY2yupGy0NTY5yP9cc
Mi7GftewUcey789eQdicTZPZLWjahE5R7cOWGLOoJbmHkZ8jsO3pZ1PYdeG/MLpYBk3ZwWg2tvNa
NPRMdTwo5Kb5PxW/+fCnblo34r7rhXUQOUlHRqW7gwEnH3ok2y/wz2LSn0y1KFfZGMenVhFHMb6X
daFcEn1idwmSc68o7dpIo+5AUw4/TSfXQ2TskpLBkqFhZaWdt+5AV2E7qU+2b5mrlnr/V8bHk3RS
8tJUdtRsNIAJM1jpmlJshRU/UI3fNMiYdir/GJmCTrQTcfAWafklQvu6ims6dk01eyB8/awr3d3U
RCeHJJRN68lvrJh3dUmx1gnPNMWx3UVIU2nr0Qj1/LMu9YJYSPviqYQ9iwowX9tpdKvkcG+GZrBD
pcnPykEjZZlzOmoFvWDIusNJVZ4SjX8XwB2+dw+Kmwi/Iqeyt8m759HVVyZMAUNEaT4ElBWOz52K
x6qDcZXE4VE3JRknYkdjLg584VI8gr+/sGg5xEvb2ZIARfdmaN/obnOAerxRbqTK3iNQzEy1p3gM
mnvfq8hcB+FoB/0BUm+6yRhcKmeITppK+onibaviph9q58EPfYxFZMWE6bQlexdbwoA/MiXP0HP6
faSOR0KbzITwx8g378AIdAzjCFk5Qx31dLayJMzHOzPeZnqYr4sGM6kXEgyFye2x1cm1GlPJbLqE
ATBmDoBepfa3uoJHvC7LJ0+7A7p7ifsOecWbcKZ4PYqO0pZeYjuZCB3FnEjhBy8S6jNQhei02W2J
jGhD/CWdrhJofDKUlxGb684XeDL1hFDyLqyhz5B8VonpyzAqdyF44U2WQe1lJ5ntKMouw6yy6m3z
lbzm7ZAWp15JiMYbFKx32Pv2cF+f7TrYa1ZWHpqoGiAPk3ATiINnlaSf2UGLVRcPG5LrnRoSdzko
d0GLYIp5U+H4SLiK6QHVIZXhJFCM1eSrF4uopIuHYdOJaT7poJ3R0L9TafNWnRl8L7LpZhCWB7if
k7sINTc4EPwysYG62ylVN4V4RCVh4xUzAZs1nFATWWEQrJhgFpi5REsnuC05BMNx5aX1S4f6gpyv
4tWGEOS0lkZulU2UVfAzHeNXlCaoKKlL3FRZ86CPwnEDE27b4NvfyB36YuJj2iKIIVUOno4LVJpp
kmY+BtbXlPUP7WgbqmsCRFkrwpvUPFvKm+WTGxS2rB1G5aT0Uw9qkl7VqEi3zpm3+A1TMUbTPIuD
h7CrCS2arIPlYfYCbbgNRwblUscpOGoWXV+00Bqp5Ul6pwsRIVJsn+3R/lmVEg13KgWqSoCAwXju
kAHEFfg/aTfjrgIlQRwI9Im2OITKnaOTzTcC2uCAqg661eLHiLDg+oM86LVj3rC4YM2QdlSX0dn5
ZGSiX3eVF6wbTNRzJz/pIc301D5wNjQeQ0YHyz4woj+lk72RlKlOanUXD0DakrT/mFrjp5ehcA2R
AIUR8qHUODdJEG2mAiit0jluCUxatkjvctMZD73nXYAokJhTHqy5VxjS75xC0MEZoOCNGijEWoYo
HlMxj0AMfqLu79phOALniphVJbsJGtKGP5L93umZhIOSVQaEjKJR90OUGvfptEH0QiM02DtK8JqN
1aU2/erSZCNSkqBSbhNfc6sic2VQFJeGBbRmq9llBtwZzbw0IaQvGu23FDvmBjBHg9rfLtn77adA
lpuRGQCs6gc8drtcM3ZG12AAEkNBMbaO8McDFs4ALNOW3ERSfx5L7buFaRULWMRiAV+Bi0I0XeOr
3rFseCF9DZUNmoMEg+BaiXtrbfecPrWp3DtZtRtalASOtYUlh4VsIm8Q0cIxi+5albhPx5bBGqDj
e5ZaN1ZIAcgk/WPtzNkwrWbOcc+YYMEEJy17Ya8308VJ0sehtT8APPQvue18LasEfa5IvoeRIrHZ
Y8hhursfBPtXYlyq2CRvp7K+1ih7aJBqW+w8yXECkxpkIlsrTd276oAuyYPrQNTTc9EY6WPdEBea
Jilx0IidolB5giQQurUKHT+fM3xtquiZNn2VQVVu1YE8O5ttKU1IKUpeE2g3TltvaAN3hh9XY15s
bIRp65waHxmonSIuvSBTrCSOh/jBDiI/XjUFe0ivJ9rOt5xxL4lYwt0Ei14iVg0NJjr6MPRr31Rh
0FaRsu38e53zjatYPX2YhFNujOZLg9BNeROxiraaJt13c9NrOZ01OFbLGmo7mC4ybAnlIqXumHD2
P1b9uO9jci79BoXnOPMRE/smVqEAh21jfk1ZLkU+rfwcVdrarGAWe0jYpq5EBKM2pDWFOJwr2mJD
BUIdr0O3SX3UY8yDb/FlyiFh8cFIlsT10bRGE6984rFMHElunmjHT8EkV9JgldzZ9S4lkThJ03E/
1tF9Kq18GyBl56DOt5EX8lUa6zbzgPTZg1CAA6lrq6i6+2hW/HuItwLLoHNSoU5THQgqrM454NgD
XS1k9PfBUx8DRwSg9ZNnNRIM85y0+kAqOxxadEds/HNV/jD09bMdPgRG8xw1Oe4UPyYhwXa7LJIH
tkbl16iaI/TyPhuPwB5oyNgTZVtyQFtiJXI1WduBgx2wDrb0ve8hOksyVvpsZxGfYGoRCCFCLDhc
NO1WA5aM637GksPlgJ62Ha3gZ8J/CbJhdHZFGP8Ie/mN/j3O1cDDQN6+mVS5iOdJnqqhpxo2Ngix
/Z2TRljQvaza9O0Lzk23s5yb0HF9U7SgJhrz9LMslfjoeT6/wLIfdJYgmKsiwl4RpfueL/BOsEkL
E28wZ2FA28GlJaJyhV0Eny14ym1WtZwG2ie48C+p5pM2zb9320zVRR3CuSMAs0wzs3oLwihznUo8
Rvbcg5VkOGvNXIMYb9syr9xaI10xLAfyo4Xmb602Sk621nyyTv5/BM1/qS02NHAy/xp4dg6z7Eed
N7+pi5dX/aUutp1/GLYQFhphR8D7UqGO/YU8c6x/6MJ2VGkjRTP/jjxz/iFInsHtbOpAbVlBXNXF
gNLoI5sOmxYUD+/876iL+ZjfxMVAuXA0WjalFnT3aJz/Li4G3ucglcwotRAHRpjEmlVWJU650Rli
O6Ij9k6yaLAEDMGEn9m2ElAhhAwG1hfEAan/09JEb35XwXwqT4YnS/u5L6qm/knjLcnfJ0t0ynei
zCCGRhMwykkg7GJJ0bH0L23oYZiZBgsfbl7IpH6sGOP0jWrW9XOok26yjeoiaPfkhZTxPvArDVmu
nXTehxm0A1G9EuTCqQi65Ba3nijIElECaOg5Cs2VgeQBWLLjlFBuCJlkfmgHY3EL4tDDNpfgoNrp
LeXBFb/EDzHVJtmbatuc7/ACU4GviApAayZNqlRl5huhukuURvuhY6wlP61WxoEWpI+LLygHguE7
D8/4WoZtLW/GpI274LbNDH1QsE0lTl3zadGo1gf0qrMkNkrMUHunnRb7pOUQTsj8NVEtijygMQ4A
tvtq5wXGA6qhbEXIJMx9ohK1Zi1GvVBY7HrxN6YtVC8Vw0mCc+Oz3ExpkXs4mlQW+SQLT5QQUUZL
x3vNUnRwLmh7TjY1UxFiEUJtPDo9FutN56QMWoa0RucOXLvVP4neLsUjT3SK7zIYgiff6ZMP1AgT
mAYq2CB2qopuQmMaOF9GUzRvMohhHwmn9y6sn0g40SGZZ5qJMJbhzN+WkTWF6xbVJmU2cglIstGN
+0wmgsWTWuYUYTSmzuu69Kyn1ipQXZJ62Az3Tsu5fY3QMoo2uj6q2rGq+KmcjFGUtXOBB7S9MVeh
7qahhp6PH5NwWaqShdwAkOC8wiQtH90AVE6NT0rpsjuHtbr90wQcDmYB3nrMObiJyQpA6pGSQRpW
FiN6F/oQ0FNfCrKadan6a6MoJrvYZLKzmnXr1FRbOp2T2C5C44T/J0kU+DZqnfoXH4oblvsQ/o0r
dUx0l6LotMcIOUcEmtzsyzOVSt8/K9QLrefMVPADjSUAriONaYCJnDllO0EKVgu2Sk+IY91fZI+P
hPVnRLOoC5Fm+spLYaTjY2cJ8UAZ3GetH5rrGvvTHQ1WXFMlZSgE/+YtwE0Ew0OToPI29PiLUlE6
7TM92Jl6H34rOzhsg6Kbp1S1C9rlBshwO80Qug9YzxT+5smWebGCMV5tg6QRJ6PSynPol9Aeskzc
kgOkUHxQhi8EJem7PrTzU2qV1s0QqFi+vD5FBWnJo1capA6Yfv8ogeZvqgb0QBqBFcFuox9Uzzef
1bH0MJ07oXmpJ/HDSPvxva2T6oL9xrjP296777tpFihp2X2RdT7/Rx2wNurqezv3229dohWHVg3F
YzBXoilVWsHZRkG5lUkpyS3ptReIPOFelFF8kCOHCiyl2IUzne9jmyhoAk8Im6lDP94rDrkmlSL9
Gz/3QpsCuhY9JIyQt0SFZG8ZsizinB3/TsoKc30VeVvLJAM6zEJ7O41Dta8rvd4bbZHdO4LRJbQa
fHnsirtOqSfXmGLzrjM85Z31LYr+Ni+eO/iHd3Y7lzgyZXQTK2KpTInlIMntZGwgHMc0Q+NOxUOG
digw0ksMK4U2ZaTiTIwoJCPavGisipyVRHdLdJWa6gejnpSvajHVZ9j0c5zjOMoOt19c3AUise6d
jhjpcRz8jS5Sa+MLirQp+RjbKNcNUIidqLcClfNKZ3oHLKkhI1mWrSs9oa0lBkgW1WMx7j1ftynG
9w7FfxttVI1MQUtLosXC1rJojE3ZB1ZE3GmWynCrtsFjl1fyUg1mfcnLICdShJK2HhbmwUvj4aAX
jeIacUQcbSDEsQy1YR8jeKW9qA9nJdITzlZjtrMbH6pR6libzDOtj6qnLh9PZXijimh0oScpW0sX
BRV9YEgiJIsE4F51ocjM9HEsAuhpCeJsundbXVcjF6sNK+UIpbeTp+Jo2ikRuUju19KQGF85lHZt
YFhn5uU2lZUWGZMdmacGqtm5iTt1p08YnL1UnVelAH7wNUCmiPs83zmqCra50OS+HzErO56t78aK
WlauT4WrguDaZMx00b+TQVrqgF806TUXa8QHaiZky0DU8FZBYvZuw7i5HXxLbNS80/aT7LxzqxGf
MApk1HPVdzdwRDNTnbxdiS9y7RlqfG7GSv+e+H11MSP6bwWmxVVm5+nOVinfFkDkNkqK5dq2++Gg
xCGekamNsJwLKllWyxYfx+4QKL25R+2fuUIIjRwReENpGzlfLSuVT3GFlx4jdMta3Ac9jSEFeW9j
HD2FBDAObwbRZmRh03C2KMxgpIEl7J+BgetRC1VWapNSPdg2gBvVbLVt1BPojsqw3PjpJDbxRCZc
Okoy2lKHRIMJ7XjEcuHWVpJiq7Rpd9EYOXaTF9F4tCQsm4HKcWQIen0h8UUp+HLXVAJsobkICQHw
BcXmzI+gdBf1uXCScIN9E4p9GEI8cWh14YFkd2g7JP1T0k8nH+bhfMJVt6XlDJtUdvnW1OR0aKPe
A1CgsdRpEoAjpNRtB40jIzWy0UU/XNNUctiHw6pym4i8OJn18bqI1HYX9Ol8AiF7j+RzZv8+uVdD
obGXppG/SQaPYORocsJVbzY4QTtyOwqy5m/CsW0fFCVSqJ1O2X7ScnloxrBxFXNgs5cQz1hpD9ta
OMrecmqQC4434GeULdHgkn6qgef6Pa+KEixGZ+wyumXGCh8WhQqlLIL7TibFIbFZToHVqquvRUsT
V9A1uBhJ1Cd4bw3d2kR+3+suLuDaOw84cLWNSlMbRJCGr24/aEM/3dj8SQl8s0k2XwYUooHL/LJq
YAcU/ZmTegLymgS2/ES3NcGyzdIpdCMceyVFq6obTazuld8qo3rTAor8RoWf9XD2SUf9n14F7X7k
cz5l/b/nN/7IixFbdND8n7/frD9v+z/y2a/4txvbBcV83/6oxocfdZvw0k8a4PzM/+6DfwVl/hfr
G1KhgAn+6+XNf1Qx0Pv3+leg8+drrosbjI6GNbdpHR2ND4uLfy5ujH9IwBKS1g1rHxYqmBb/sk4K
+Q/qLJphaw6OxmUF87/+sk4Ksjc1HD2Ozd3McnT731nc6Fg0/7660TTeThWqadE8Yh76O324DEtm
hnprHEz21LWYA4z8tD4FIb17wwoPrR76sEKMDzG5FlN3lnAH6VSv1lCC00AACwx6fLRl+lozwyZE
2a6Yg5dQUxRYJ5o45+SmHMQ0T8hEKI8Bg4PtIwvl0GJ1BFMLSiRVa+urP0YD/PloGxikSZHDBksA
97JpTWfsSNHgKinMXYxA6CX0ORuCI7uItW/Ab7xIrW/ULKSbnaqUSayI2C9NdExBrJ8xoZuP5EFR
/jI2rC+C28TETVcTe0hYdLGGn2VgM1PNXaoDUtMMav2qJNFpDO6MzAH1gcAqTt8OFWc9ZrbyBDhx
3LRlT8rQZFxSO5/uojDSKNFMJBzfB7JvbkBCTSvVYgaOiNbZ58lxDFmzhJjl7iZTWZPdV6xzPULv
mN8Css0Z11pGSxWqjG5IRpeUrDgfik9mWj88SyQ7ODYvzkhyXdpn2YnxFJMhqXOzDUZlwbe6wNHr
D3l7LBxPPwVVfa6pjhNYJ3ZWND4zTj6mKDw2WRp8dSYmx0zmkWqmhHRK0VTu1P/0kgFMm3eXRLG3
KQl5oIoLxC/skM2DjdrHbWicJCHDZonUwnJmbHRdrHoSHQHna1+9PA63TaZWJOWA5fFDt5KydD1K
PbC/cpfkPNLse/NsarZrl5xfHPsIJKNktpKAyEsibyWqwd9psY1dHTEjtc2A0AfT+VKYGVTjqqrA
sOYb8IQRtvfsLVfjBzIcDlZdvFU0YAkyc6aLp1jQVxp1AiVYhQcCyi66X6IXjw2KekEyRwC9lQqJ
0IX/VEc7izqz7mcfUcmKJRgemoYT/Bjt2wx6Buy0t8CGrpXQduhTcvpSVbvtW+igstD2jbRf1Mps
3QRRwpYUvO8kzj054NaIaq3oJBythAkItuZ3YyA9EHMKiWZs3dLM360O7Jbf44j0bMVj3aVY+5S+
ZZqP8Zx2453UaBMXdGJ0aA+cH+FaDKXxqhbhj0mvMMXSHVqJwnBhUqwag3w2irXRhMonGhV8eKn/
3um+eYi9OyWiT++k40skdOKP5G7UkRaVJOOxxHIeaMjuhfLD5AT9gO/sowsTYxdn/j7KakJSAxDq
yRjwh+r3dDUfk6AT2+c8sgFt8q1xqdHfUZN+PbTyroph8+RrrXZCkknJTSzj6NQZPUtz6NRE033E
Wo3tAVwaWxK4kS7esBlEBCr1xjp3JOqaam1pMR0m02Ojgtjus4dc9t1OTt1c6QyfA2JPM2lEqCCA
HOrJc4Ekg6hxzJ/Nie7myiGLc6Vu+7w/85vyPj5rof0QccQB8buB3EnwJjAT1APZOnOAXw1duxEJ
VQU9FhvFBnPJXN9QEOz4tOTKNtoPRokVtNZW+kSHHur6h97RXB/T9K60GnLLkvCLrwTdxtf7s+9E
+SrNmIykpUM7pYtbjJH9T0XgqFOSEjGZGqwnDYFCFR1txXirkyC4GBWJ8K+lhHC2ghZ8NIg0FQ34
iXAYkdo35k+vxTOuM7k5+Q/Ei6Ix8Url0dCxqVnfkyyyAdNGaFEAlfpmA93LNwKCUOYGiNodUi/B
pFU128HxXxaJMucAdnMDilTe0dwIJ+uVrJWHYUAtyUEJZgoxBpM0cY7m1VOKQ3Uj2EFp1559vTHX
Y+Gg2ZqwKVsBPXhmVJTqO3ygBBfiwQ+Ht36k7afitoQT/80Iz5VZfWd9T5s/ZnqIBXqDsjJ1q0DX
SFoEFDQx/22jW0FUuTvGkIYkghdQS5Gyt2N/pdWqc4gyApM4VEh8JBC0GpTwpplGkEUxqV8JWbvJ
d2pn8RrXPK5C+04P0bxNiapunJjpZZkgmCjabqtIxz61vf+gNwh/anRRbuTpaxWGe6GcR3WcWAMh
RQ0HWE2sRI5WSkdjlHWCG4M9Ix9uUq8+BzbU5ElFFmYnVYiTOlJ2DYoUGJDGLBdT1loAHiXpsaCj
WX32iIvjZIY3D9vkVng9YUsdU3Rlisgvhr0yEuHo6qmuvA9aopNmTN9BEiWwdZrsthuK1zC0bJAv
zWWgOLQd6uEF8qB6GCB/NZB0E1vN6bUqa9DFE7j+gA6LFgOWjAmF94meTLEzGpCIUDKSW4d2YF1L
RjzWVhX8GcLgnW1XDc0mEeYzFYPnUioWHOsKhq85z7bNDC6dlxduOBKgGLcX6o1i1yexv+npVUMs
jN+LsH+K8v9L3Zksx41lW/ZXympceAbgorkY1MQB793Z0ylpAqMYIvq+x9fXAhSWylCmRdorq0kN
wo0KUXQngNuds/fa9Xyb5aEBrE1TMArAw5CGPRw4QHQHmA7Grs3Ja7P6g5y6ETRAdZ/39OZN5xSI
pvKM3L5SQGVFtKKTL8WhznlJyugwREOEn8q59RZeYUcunQhETs4efwsKipIQOlAIHnw17uxsInYR
JkRwpl0UFum+N33eVQe/FZIbOVS3SrK8WL7jI6LjG8tZsd0eMs3G18kBnZ6hId5bLZ9RYSLB3hMp
qAUM+m4UK6yKdn/iT0R0Wt+Cyp95JofjjEL0TCEH4M7S8leBkdYMZFo4UCe78OrHFseRrL00Jhx9
tTiU+YJmjBYtH4JR/Zz7thZgjvx0BEgfyMtFGDavYVWfSgTgKvWazTg4BZkRjurBor3X5z69aucm
Dxh85iiu/iwOdKiso2TXJAGlelHnYDbxfzjtW4Zuza3NonTVgRpyi+hvBEVOzLEPPHJ6MKFl8+Al
WvWN4KcKgC0L9KAg7GQyo8hZzhukH9z9JNoTFeENHE6YW4zvNQOR9m33padx6U70I60utbz5i622
3ybEKxfVlw8FuzeSgEkZGICAnyErf0NHg0BTt9kBDclLrCgoIZdVuwv86gju2yHKBm+mb/RbO2h8
D83Wl1kRKlrD8mprIxCP4KWivEx54IdewcaKSbcsiNv2h/TdSLLCa0pW0jyhX67YTFZN1MQHW52P
0nAedd0ZURWzE4yM6W1awu3sBt1uPlfwqapGQSRLgDgjbKKtqR/jWuHxQKHp+iGQZhzpAaLV8TgP
VFrjNpSALX1cu9R2CxCx7uwwd7EL7DagoEZYDy64Vh5RQaRPnwnP6aPuUjZz5LWmtoTHIeYkre1A
pd5xMwFQSRPhO264gVT1epfO8o51CQ1eQQ02sK2WJ5IHNM39Nx225Ny99CN2OB9v1hWFmx/GdABy
FAhQ3r+YdlVuc0R+UtJiXPdciRJ5E9Xto4wJTxn9U6PEBBUXG420+kMmrUspbArwFkvgpFaaC8V0
3NYhGdKasRClxdIrSAwPAJDih/fO0AesYBMfqVKf5rQ8tH79FEYCafGsQalr8FNzE+qmPXaaeGu6
dgLyWZag2tEaq4ImgzbYJAzChh46pz9QBdmbjql7FjfTzUYLSiuxbRiEVMpYX0C8MLJjYMj6WPdX
e4bUkVXfSVasvDoPvi9Ib733m40GVHM/Iv7a4KU7T12AbJIjh5vp/afWBPYCdCi2tmBSngaiOgg7
XbZtBttNtpqough3H2i4fy5EjQlFHnT+K1Vw6ncpJIqwE1+grB+6pIX7Ebcn1GKkuoxyxxZRnqrC
cdsFUkdztAGAdtSxs3MY6uBrhfOTXY2jl2Z1jMq2OJnN+JL0JfWhsko2IMxzGBySyk4DoLtWQRsg
UXpqCqZ3U4mfaeWaXty2E2G7bMEzPX6PVJWEymW7idgvsUG1pA7CJYvKdH60/5B2sDXVDskn7iMf
j2kiB/Vopf25yP6YwdVszL60N5B+aKE66gt+e5Nuel3k9S4CgcZe6Rs7PVgkdKwKBItkGcACRCFf
T12zbcceg3SgUbYLfFrZNDNCxbQ2aHO2PaWgHY+1Tw2VHk/PeIumSzCpxxhoy7XzC8sF9PkxW0Ox
m1hzOjsX2zyGBt6QVt9KxdP8tNigPw17eyc1dCQwwdl8pe29sfTDF3FBbaIogXx7ThiAx1ro92GH
8CeI2zcZEkid9PE3HPxw4xSiAGYacriQ0QSZee813XCOWRgfuym+KqEDs95ueTzk8FXt4PShFDzU
pfhMRfoMMA20PXLQEE15DzbAjQtnmybqfdDsVKrae8NvLjmoTMQcQm7Jqzj2U33xI5/qoRrt6Svd
AptA86obCvpwKbTM4XXmFAaN7Wzp933AXiJQ9ZPIR4s6FcoghPJIvZQPUezVlq0sKm5ju+LzCh7k
HTmoXq00+yRSvscDsGdqAeAj4WCQf86ehMOOtqX6H+50NTgZW9RKXjuFOKAxUqLWg4hGDxEVJrSN
kI2YmwSJJxHW0fcDZAvTJHZZTj+ltO9CUjljLXT2RVKObjk5XyNDf9NUv312bOVJzQuO/eWB/FvD
jYNXO+fOJRG9LEqKCEo5m1RPRslp3lmUqNQiLS8gEVlXy3ctIYrcihJnZzXssmKKWLHRGW5aJC+O
3V8c5NeHojNeFAcSb1lPZHNujE59iWPEFyOKF/TmxO1q4VntIiws2dy5jqxu04Rxe5rachtE5nfi
E17LOOa2k4lgYk4I45p1j22UQCQMTnQ7DJSdtZKOWUWnok8hdicBCtNmIifCNHYi0QYAKl/bRvHd
IlL7nT58G6KwOBdMBVEu6YaF+rMcRzdVjfLFyPa9inEiIo+KLcIDQj0bHeUioUq80UTEjNIQ91H8
kQfhWywr80IIxnVWJrlhvRy1T0epv8E/AF2s7ox6rvbYfQiqbQaSsoXu+lp3cQh2dxWTMRwO2Ar4
jGjgifWYF/eWZIkKmoc8+TYg3b/oQ1O68xDfAeH4AySWPpCLXaDo26jkG/lmsmZemNtRqdzRMnJv
hlzqzS2BrBBat1lA/kFT3Nk0Ox59BdoSfAVySwXwao3wi05e1WjccnpTFscII1TKpxTXwYGAQjdr
OVXKSuV4OnXDYeosr0jbS2uAdAo7alRNmO9o27/oA6pxKea3zN4VSuLTIWNyKXztmmStfmjZ8Vj0
zLwe47dHOD3xTLK885d9SeBzbhJpfiWCz9i3ctKYT9Vb2TuvtWCkWe2NXj0VW0v/GArELBYdwsmo
LjglCIBs2vBqUdUy9eCaldkLYl53iFCXqX3H2Mzi5zGsaBOElGXcOA2eU3zTnMUmouEpDbUlNqUQ
etpTPkdfEh2Fv4YlehPnw/ts7oeGFAealV8sENjX1mmfozl8mQXSAr1hAouMksQlNFZNx73++eX6
5zj7AzRgcVSiNj5UiK2QGrDsLC8UlMGPOcZ+/dPq/ay0vN1Lw3/QiSmf6DEd/TB3Tno6Kzu/U+9/
Gjmz7thkhvbTbGtORLjyNOG2xQyyb6m97UM0v0FNLOx6mAQxhgwywDsSWk1PXAQ64Gr4zEWTHKlq
19tADx8aW791TR0gmOjzg+B4p/V4vVtm5I9BebBCs/s+UD+vUgeZHjlU54avXLWzakocA/2hCJt+
1qFYVqqU6xnUH4BSjpYyU7AAcoT32KSfPsNFzECgaHpCa5eTYoj4dkucsx0iIVOHB+HbV2Ww2ENO
NMqjoDyqbUcRSEPS6qsH0bTTk68UJEcgdVbT9kkxqw+mIsRewroaMjslQ4qFY7grAmXwCoVsgiS4
A59GrOnrIGSyR8gJgHZJOi15tEsJTdrRZ1eF8KQxtWddr/KEAGqepP6UOlL3Wrv8yvKAZLs9VXFM
lzUmrkaaJilGOTs6JTEIA9McD7HJXdJaX51SB96UPdGzQsFc9h/dCDiCpkhUYI00LK3bxxCVIG2C
ORMp08pcwrO3vISHVn2A+3bVMGaBrgCiJRlCeq4Boqga2miqOCACf56VLVuyx95Ukj15sosEpP+C
HtW1BWkOQ5YlJ/S5xzSiQ1QJ+rGhm9jmYtWnl7IP0oXfKu4MoV+mSal2Zm+AAyCGHTIW7lV1Jcf8
42XN5hXLt+jL/zORkLqKwFm0xvcOY9ZvdWijZZbquE2hI/Eo7dc/+VX22mTye9RTNamatPHm1Y20
DJYVomGoUmeSoVuXEqFbRAAu2xPZGeUpBzujpIME41F9WUHxA1AuFr3lLwmUn8DjWsxUy8cCjDTs
o5mz32xrM4UQ/l/bL3YfGx3qnu7YPuiTb4UxP9bIegg8keVPBEKWLBmev/6scaNg3oY/HeTrIP7J
+fg5nvWDQTn9WHAyakXs7KrAq9GunlCPx0uSsmXTDKqvQaOD0ACZQN4nP/HYyrd1MNJ+9AQm5sMv
hz7caO7K+tOX9xZJRIEUvn1HQGlwTpU826+/sWl3+TJDEve6/jkPnXpn69OTKbrvTq+fkTj1eIq5
uybsdT+s0NZA8ByQUBtspziPgXDmE3EYC4aT4bTHIUra/UqiWD/pOousfyzQ6qNn5Ny0WujXj15D
dqhYrVhiCDB3dDC9Vm8c6Le0oEWLrbSZfrG2sG3Uu8e28Q3wOUtw7bgamVffq+I4+a7KnSc6Ffmp
B9kTlkUPKm9JO84Imj6E8UxZCn/9hPtuL6yG0IgoVs9q5BtnDWc11zgk/7hOhpMaIJpqa9vyspV6
sVIU1veZg3rxoRIfgEq4/ZnJbMInL5RGP1h4JFWX4uJUHpYdxjr/JqHenpy8wba23sJywVs47EYT
8oKIKvozDfpXxrUaKZ+zOmbbP+OgAwrMUsXuveCpfr2QScSEWSIeWM35XSnRTK9uf4d/TA5eY3sL
u44nX/hu3pBjE3eCjV60NZLiWE5VyAnD/JEFnX7KUvNOUinYqVPXn9YXYdd0bVuGvG1DxxVlJXnm
xWi7sVNTN/KbgHo3sw2hClHDVp3DFQqI1N8nYxydRxY2JJqcetbBuL6Uy/O8fhVGSn1o4YApdZ6Q
HeYQZx6g/Pr5Mi9j+KOzOlbZNZgyKEdx6qxXNY/b43of9IVv9fOOUM2RuvKh9CZHQQvlzuDgv0ow
WTQGfiIziOt9oM4EDpnEMUfZPQwlcVWXlyoKd52iT7umCW+qyZFulNOff4f3Zo9lSB7tsTAvqa/D
sQavL0sOTHh2jIslqXSlkbVfvyHHanPWrXaz/p2WDZfG8j8HA1urwAmFVXHaq8kiFBmCnqCirO73
goEG9izP7pAYHnqEcYeGaqjW1wUTFOToa2VSgzBHHIJ4tvmt0IBTvXqmtkAFt164l8uHVmt6XKUC
djtjo3ENR46lyhJvpxjzd2dCYhuL7tLaxrlv8kMyZ9fOSSlf5Fp+9afPAv/yBcEQNSQKbuiop4Sw
g/ggA0vdxS2n52GYsPfyiGtXpkz92ted7emShoKRpJeQhKFDhxbY1ft013LE2thS+VoFNqcpoM1K
kZ0REoPs72pgLuVoPqoO/mJtzL6VE9UeU02/dNU8kE3Cw6AN8iOqs4csKag6NH287yr22OolkiVA
EwsysamX586Bg6dPxH1bWoNUuQrhhQqa0EQeiuz868UedWsjJK6/3L/ovW2hs3ceKdyqpHlOVXrO
NNBG3dyyBwl6t4tY6mRLAs+k6yfZKPpp/cqIdZx5OuQWNc3OBLalP19sSZHTMdmcdfaPcbIjLzQz
3KGw5IsJAjMYZQ1QO19Vy8v61a+/CJtSP40+kQIJHVN3/Qs1xLOql2bm/fq+9aes32xo0a2hvr6r
VMU60d+3TnoRNzl9Ob50bE0By0dSq0LgTq266//99VIPhf3zH+U1zv7ChAqp9YIt2oinokXkLudl
JaFOfgp8VZ5GVU92Q6ZCs5q8lB3h1PBwDhUJQn3dfqe4Auax1xKAdHvkjuG5nBgxTim2LAXcl+Zk
BgKTNgvnsWRWHZbc9EwxQHilAxFtAcEF2gTsKh5Gr8nYTGr+cEQwYbsthGlAp0QxIRpG5qoyvJu3
qCWrBOM47K0vosBvKfAsdUXzEiWcccnXfRsS6bupQIvKqKLc2t3lfvhHWmKGHO00dMVQ0nqrMbpk
1lrDPIkk/aYN1xiDjJlQSestwj8Ae32MaoWyh0uW1s2Hg/V2I1vyysRL7HwxJgrjkUluemtMryzZ
BBcDunGngUpXUT/bqJ82gAepnLScs+G+YuPbV2H0Akt+dilmmPA05XYssre0iXf+EluWi45FVpwC
7HAbguS4CiblNtwuuNROPk5cOmzhC8HHUdZL5rV7eMGFK1Wi5HUF61jmv/rtMtgLUoawvCV5edRy
Yg8x85HoFxJ7Yy/pHnl5Jylrwz9g1Pv9SeIUB6gWnJddvxDlp63gztDtg1XFD2IyCKC1WUrntP3O
yjDsEDGlCrYkJX4Yi3E/xOGXaokWc9KXlsYpDxbtLHy/Q/5S24gX/Qi+wFzwBDBT7h1nJBwzIOlS
+PH9zA/rqS7mY801Ah/clAUV4zTc1DiijTPuQYr9G1MnVmYup7sMCvQhfWnaqPZ6oT/MTICMYByP
HHBdvWop3s7qtfL9ry22MngD26LK4KWOXJ/ovaQTYJPPUeRY6Aq6OcqDopcnnz6J5aSPlU+CYwpr
1M/vLM0BI28fw9H5o7fzu8rHwhT20TvCje3YbbtSAI6PHqELJ27SCERxOcZATZwRSWKyhicc4sfp
PKoRXif7vUbJr4gJG3RIBTH0C4XAgqOqeh38ft8NbD+FuqULcaF8jl76Lv1U9B6vOnfVrD/Gcr7K
nHi9ITg3enCrLe1Zsy4LL7YWd0mGLpr63/M4UFyjgXysRoACePJGz7TQLM290M6Mdu28frW+dALZ
OAE/LFxh/K2cNSycNpvLxJjDHSKEN91c0mSsNKfSH4Z01kM8UEwB9Bwqxnin7iUOG5IHHcnubYTh
dVIRWJ+sGpU0gTH8uWnsBV3Brhv/lUMgHJTKmAojJIOKMxwzL0kSoLPZe4C8BffGcc4TyzmTWgU3
c4V/1pRMT3o4UJYqJ4DGelODrLTvOhTzEUQasheL+qQ5cLQiK5cUFDiHry+2bT822VzvUO/jpV0x
k9PKyWnG79bCDII1wfFmYYP2fXmQPs62sPQXOQGcNcNn/73+5XgfNxnGr+Wkoi0vYx5yEMjQf7oZ
pWY3q1AI6lgmY5K9KQnoCOoN0lDsnDGcaGQPKpbKjadBR9AIAIwljpcp2HH70Bxw5M8R+rVRzeno
WsMpWF7QqnNFv4llv93OeOyBQ9CIX5a89ZvqjIZBCIct1GMudWhXJw5rML/XL8e49I9jvdUSvFKN
DN70oeXXyaKa3eIvGmrHpXGNDlWGktqiO2MN5TjUoXhVlh2qaKaKVaPgPPPrz8jZj+oAotdpB7q9
v94+Xj4IjT063cwtKg9AlhjStSrfAlNAgtP6/9av1hdFLy4FQ5/9kTOe2KrYh9EOt346fxVG03Jy
zW9mr0Vn1gLgeylFJjJ3aNIVBKsAsfuCopmSMMmthxoAltWp3YlSYHdC/zlvpghMRmNprEbLC5K4
EzDWcZ9TGz6tL2Zob6WvxId2/Q3JNc29lC0PlQBs422AC0LR4mgXleI1VZgWt2NKBI5mF7WHxJB5
uusVHgD22rD9OG5EVrBtGmZUvuR/pg2YyKF1nlcJ2v9rGd41+qiLpvhs/yq8W8V0v1R5/x+J9cgS
MMTfqfWu703z/hF2zY+2/Ytk789/+admz3L+Cz+w1KQ0bMu09F+SPVugy6P+iipdEL7Od/xDsmfo
/0XWuE3AsLRwJKG8/eVH0lYXk4MjmO3RIiH/70j2fos6QIJB2ALJCaZmog9Und/SvB0xUfwplfKg
1lScDNXza2Njh6XYKUyKZAaqw38I8v5370iClgENxBI6EK+/+p9SQFnGPGrlYdg2PgV6rB2vunUZ
DAL22Nh17j/dk4efucz/I++yhyLK2+Z//0/sXr+lNWs2b+QsORM6+p/FjvXx/oSSmG/W/lfQKv5c
l0lJEgJIV6yRdKBv4GzerWq+/bffaskmN1A/Wvx2+m+xEQj7NQddAodyUp6SNPn0legzQoWfBN//
/p1+85Atd413gnOq0SqkufvbNWwtTDWhOZYHKuEOfpGqYhom5igZo/90/TSe+d8vIKYwx5C2Y9qS
hI7fLiD+FaMI+a1EUuuwYdSbxEJeSus80pPd0O3rCfk7anXLPn+qdnZv3wnW7FnPr3//WxP+8a+f
hF45Dj1kof8Sy2H3mVRah1214yg7NfGpl09PUzDeAEDexnJ8agykjRyT/v5t19/wr4HfmrRoyVq2
1JfA79+uAMEPhJxpBY+QQoCe2uL4Rw1XDE8VNoy6U2iOBZc4n2+0UWgWKNF7bbALmAbGj0F4yCit
l9hKXv5vPpYh8IPZtmFZvz8EVl1g0gpzmt8GQbVBah4sm3drBbwSVbZ/dOq1q1HOtjFJ6irOlbZI
Hyd2bxskSs/SnDYTEvzBCnBb/kOz/G9G3L+9TaatMz3Zqsr08tcHZsY9M1EmJsSgq+pDCQrPq7ve
myZM5IPBiLBb19bbryWMvP8wt2i/yY/XgWH903svf/9Po11Kx+hRLGGqN8X9oOLwwwktADMAOKnH
G0AFLkU8HgbL+h5Fr3ntt//hafk38w1T9q/f/rehCYo9BB/KJ5hD4iqQnNysMX4HS05SLVPC319q
XdX+9Wo7JNRInkvksbpu//ZwFn6GN6Yos0OhljtsX2eLELJBJUJuUnuywytCoXN2M9ErAcwmCjCF
dDc5PJm1OLTQHvAnTWfJv0Hpf8YtBpNAcU7If3ZlQ/cqiFwn6e8CtXsyRPdUxNREi7eRCc6J4ndK
IrRB+5ECFQmuxaUM9p1FpBfZBclm+f7OQlcDQlen71xM4nmafJc85Nlt5CXI53MFMnGTJHyT2dLU
EJyhZzqjtqnxrMAg8EknWwbU2A9PhkFbW7dcmq2HVKM2HOIY4Y7mJJgSxqcYS7jv9D4040NUGS7x
6ie/GI+Fw2ckLZc0l/yhtdlRqSEKtizDxol/8pgBUwCFvGvi+QZr7WA0dLzid2jb50QEwgWuERlJ
uykHegRO/JmZKYFx8efyPJHrApYx53eI8kdhNh9ymYqXK6Mm7LNDvdmVHJIoDX0oNpJqtQ8/rRBV
k21fGxwam4HfSxtxIo39S9p2W9NsvJrruU4erTUiuwbGpGCfApmcvbO1v6HmrEjFQoDt1PyAaXpC
hMrN7t4HhV9Ozp2HSWzT9S2nYZvngC0hx1ZtZMdoc1uKMd9O5AAQsfG0Xn7fjD8xwG71QnnBkc+V
LLLPOmt2Th1+4su96mLBECLsduNQPft9+bHUxNh5L9Itph5zVjHO9Xex82OUJXZ8OdzCgXUCD9am
dZgXS+dUhdp9iYVwEbkAUJPz4ygkD+x8c2T/5DjzIcvMc4i6njJt42wfE6QnhO8E747JJcip6OVE
BfXjmTCL9+Ut8nl4CoflQYuwt/B+0VR9a+gWgd17F/MSws6VYvNzN5bWnZ2oN2VICWtRPhNCF7U4
e+9t+GVivFXVREBASNh08CgKfdhMtfYUE1tiqBToKiSvrg8SAZkXP1xAVJocnk+4hdk2LcgZp8Ln
yPBsYHL0ONTdZj6RS67MriojBXNt/A77E8rPVN1bQf9DRrydLrhZteVM+yq5K35k2lZ7wL3ou21u
nRhXl/XT22DkNqPWPy3rblw1cH7fddg0c1W9DxljZDIuTksGJnrO3DV0AR1IvS2P8rAszkK17pRO
qzeznx1ijXsTsbPYk4/gAie9iVUoxLb+mMTTq0a22sUY+WzEtXW8AMpJPi2/RjqnYlXSC4LhAxHf
r49jZQZkEDFw54znoFbSL0IPHu2WEiOmM5Qty1RCr+CTBIabkzJWigPTLUiP4SZC1ilNYS6u/IoK
2DztsHiSV++E7y3oeMq9BYPTSfbT9NzM7AnXaatflvqw00l05xEqA8MdR5hvcTvdaGwWHrJk9QON
ZB/Zj9imSTu1uydwr+GnXYAWS1WmvraG2lAmr+TCvCsViQtR+82M6OQwBnoeFw2BqVQQ46rqiLqQ
JcsZ2AKTh0RNsVLEfv0Gh9imamCQ2f2NhFX4YAofa7T46NS0+Cm8i886hERG3DUSwpOcSP9rL0gb
FzJFbSNQnWsgX3WkeInjX1Vq1htnVrr9oB5M3J8jaapejjNuwdSR4+dgfjDr8SoJNfamUb9Z5Mos
sqeSH4Qto+0m1ywZ6WMdZm6tgVApW80hx9b3ispPPf86m4F5SRQuTCllv0XSD5VoOJV6k7tqOJyE
gBbUMos2uO9ctRg5pqu8raUqL4ytaB9bym5SFBymbXOtJuBWMlxYl+USd0oMuTLiWCWF/XXEGE/l
wci2TsqFSzV1GyuMqzTkWlnDdEPXD6tmeSDXzYvVxZ/LcqBm6acZWAdF5dIwxbVtTrO/Vf+ofPU5
pijZq9rj4Dso62KCQ3uU/wCasLYvt2hq3+jk7McsAMC6SCoyhLfyJDpsPsQ9swjE+bum0a7XUioM
zZTs0BHkrsljHY54BwvYjR1xrVuzsJ5p8i0cpfiIqSrfgTSDCDMh4xg7GCUiqF+rjisSYPCXVXZp
gZLA5NS+W10DmX9OiCiGl+81rV65VlxBWBh45kWg7Gk/oYYEpeSaukLTMWNQlpiqyxG/Qy3odg18
eFNhHBp+6/UB+J6OXBP0kqWnT/MhxtjI49lMXqXJFjSscwSbgUyorTBBEorFQNbd2iqueblAi3q2
7XL6Aan1Tu+YtybWTIJ+f1gqKbBZxUXCR4CLnn5EJ8dyJ0zerGcyp50DCDDqtyYclp/3rgDH4CIj
+syNW1N39+PI49KS/OtB1XhPwkl6CM4UjEzgj2uZuiSQIYCztXf+4Z1uENCa28PBMAJls+6JKD5+
OAg8t9IhLpMaIpAtMqnLFKJQARkQjzXni3AQHkF3ChZY9rKwMDDD/hjVbHQH6RY5v1RsFE8ANm/5
yBAI/e55zodHuHXDxrTuZtWMXLNhiAaD+GLTf9isU5DZQQuMNfQTpMp1OHYxJn2UjXkjGPZHOjJs
hVRf7cFWvTnHAyZmmMxF5PRI7vmKu5J6rRwBl9rstMrsxEGz9QQqWORsuIOJowukTsZckL+ASoi2
NjVzz8KAujVYF715sorDHFwQr2iMcDYGHWPZy6vRvHR5REb6s97K/hnfEnM7JWR9lh9TNjxqthy+
xzSiQpLwgmBCHL4lGWHXtMrwEhfGpe9FeeDwjdF5iL7IplfP2HQHbGQmYh+ap6KIz3rV7yu/jK5B
NeJgoGOKejRAWJpikRJh8RE5E3RHrPr7XNmqkXZzAibpieRafUxfI5ZSzKU7e5yr44SbbOOgQFer
udryQGMCGnNK7NjZcFnRMrCiavImfSJ42DrWIe3ERn/OhyXD6Nt6Jjd47Iccx1NnU+v1tV2QjTUN
lkseWUyZpv5gwlv1tKK4Tyyq96YiDwsy15n6HDJCSDcMLzgpwsWxTUqvSuiJBln3oGo93ww/O6P3
eDayCl1CV+06i3Bgq536be6gWaPB/Ae6nbsOvqEL8nMX4VLfj2V2xmpZMSiSJyzJmHtvpGeRrLZs
GeqRCQzQgQLbGHNCWFhbQqwkNukQzMVHO7J8qN2g7doBp05a3Nf4tH3byF360kiQY08FZer2o/HF
UBRqiAEzuRIkbLQCDiaVaBn6wDrIVTQOfYZHZyzCvS14Q6cyHZoUJnGMCUtAr6PPBv1ASdjmuZy2
poOlZp4cubcnRLVq1C2KKtT8bTFw5jNJDonJiw9HKMT2VF1CrVl6hh0r0rjraIfupVPfw1JMXIT8
E/Ba3N9tYm8bkFjsY/uvTcRIm2fkEmlPXVbI1MtlBHFCzw+2JOTNBrRyAMa4bVQQt+iRCVqro/3Q
mYdC8cnOY4XxWgJfPAuj1UZB8x4F7Pw0xf/eN6TpOFxU0Ji8u9W2+9asoq1phZ+itk+MQawyy0qX
i4JDprGA+ZcA+jEwjnM9J0tw5YHpzNn7ef6kV/ACyJ0/RTIQyN6FF7IqwN0IvGDUw6uzBDn6wWuK
2mc39c13SCX+bgqgXGU6qpu0dbaLesTKlY2q9zvMZmyK2ijYGwqpha31Iu0E1IuG0cyP+iu5oa+O
jAs0cFgmQ2SaoPRGT9XZG8ydPMgxYIOIygDdgQCnwUMwL1tKqenAKTrcHRwfSDnXbmQe+hs5ccJQ
2CabkWD+LtP3ZcH8WV1q500A6iti/4Mphvm6oe2vGm+9qZ8mpNFsoblPiT0jyZyVc7EkCzY6+yys
F9gF8LMNCZNghLx23bYmIS3VcuKTNW80SVhhOc3EfVvu6mx4GB3Yeart7BVt5JMKbtCgbBL2eO56
TVAUvhR58cCc9FbIALEHw6SNOWZKHcNDE8U3XbJ5S4L2SUPqrf9oJ37vWq3enRKOavxe+PotR8Vm
6GWALV9FXKPWOUbGryZzB5Mg3VU/yLezIKaY/xydXzqp48+57uBehnG+DVL/XklxSTg5/6scConD
rNst3qE6Z6ORkd6oVTI6KJ6QoI5DSeDV5O/gLruxMYY0szt+PrsL2XG+y3wFi0PGwKX7rWjVNlW4
jfFy2OqWWku3XIVQ0srtIhuORfx9LtQbEEJkmyJ51xEquQOSrYwA6Q3OsPhUccdoj8DQ5USy13Mu
bpE+2P14N9vmM36IO4fKYWlgzonbbS+ruwJ2Ou3p+WayTpMVWdHdK7HAdNWzuRxDhjF5KfFaHBAv
ouyQGCCgSJ5Fn18U28h2QSUXlmr+dTLuTJ3zJXRcLfE563FcCQi/gQDHlVUSXn5uqVpYzPR+ypzD
11Sp06ZsfBpHLKjLsZQUxG96e1BowTaRof18QoOuwY7kzOcYMD02QjSOGfd6+diYOaGrI8cCIAFh
E5mRLtR7axBYoyTHFyuCYKJb9jMWAlxYrNRa1j+JJbgtC7UDMNYnMUznqGZz3NlceHb2HNB2WRR9
osnC+931T0nFvidLAxpaBeYuGERm059nXb+t96CLMlhJOZmC3fIZlnkV/xtni+V8rIbTm2GBu8m6
Ap13NNGqcTSESJDt11OySGfaRcqduljULJVi9cw41PqUh2v5EHpTeM5ytM2t7LpsprhOTE/LYZUw
qnNnvtoImhCpTKdcB8ldMSYac3oEZnux7emcJu099CaibuaTMvEvE2BcNHaiz6X+YQb996F4NVCr
QjhKvZhnJBfhA/jvR4FYpOjkt7JHKFNq40Wb2eyiEHlHRINoM2BL5r+t5bf1w2vLmlMaPK96RqEi
ZpHSIv2ztXIPPAoTTZJR58WRQOV5Oe/icGx44JPIugMCy8FtPMtMexy1iMR7Qa5pzIqpmPcKEGSu
/OsyYXR5+SVVwdEz29ijhkMQ9vJ6bFMqDjoybS5sNNgEc9brCBwV1fNaTa4CZrr6/7B3Hs2RI2m2
/S+zRxuUQyxmE4hACAa1yuQGRiZJaMChxa9/x6Pr2ZRoq7LZT5s1jcmsZAQQDhffd++5Alq5Q/HM
5HiZ2wvgV+fG7ONNv1Zf7cgzrQ71Y82WfTDoVri1f7ZtwQrQJ0EP9HLTxB72Icvf9ZyEGcH8i9iC
dorPTJ+Dy1O7qupYoxefssdvehnzntVcqZACRiy4xlM1dG8kgECyUg/jKziAz7YZH9RUoj7VZB0O
Ti3eZ/JGM+NXBkYLyCLhp0XFNKPdLhZ0dx96zJoyKlQJYux4euJ5fhDuUz4kvxojJK2VtFhsLKzq
R2xuWrCqezJG9/M6/1CX6WiqpsykKMHHC49ipqvx2avC5dCZnCbBMVXZs8nT0ZCDEUy2nUMgZuW6
9AaID3A3UT9zFZHVBJqxvjRa9z3L4qHx63BFDUNOE3MqG/VNnFRHjJ8a4pv8OzOQFbSdecp0il5j
9WNxUITaBecOVfARcfKNAAim5cS7TjrtSKtnb7BJdNXQvnxJW1Wcon9cD5tGx6mkL8nBKZybeWYI
dg0NJhoWO2ea71ynQEat6lzJUyEWiQbTI+JiYuDFKae73i87MDXpxa1o0g1XO4FhMAx2ZtTZc6oe
RCr/u+Jh+WBa2+EGbXI4UjtxhDpbMyrNudx3mrNPiaMM5kv5LNunsKE2iRddkyjAhTOr+9yczOQy
uUQgoR8UD3dNO+2KAYnzYLCilUb5g9yp68vz0CNNap1WcZU5UKH62zql84ncgLNQA62Tc2AYz5hp
vFe0/wevXxnil8evc5+saORsqI7aUdpsZoj+BjXGsebMtsxFEdAYjtTxnvWerN9vR2HN0YXuholj
kePlx3YaHtCv7xdpWjuN4v9mMcgpScYZg6c6SFKFvZy04MLk4GSYGSqJ1qEHFuup9ZGGy+ZSIyXZ
nFIaRbcKgLHGaTVLmA2cmN1bhbNmlDHFqYQPRBQMyWY1mUip3JUkkiepPHA81dDxozNhCSWql/DQ
1keG0SzpY+c0/h6Dn4XNos0L3FUckIkLhm3BbrLqR8K0ICpAOxcN0+uYPfcxwjZEtsh3RPEJdMa4
uZw9q9WBgOwhPAPuFfRu+dz2y3nKlCkgGjTkTgAvaLi+u0bJjuEmtmzo+eX3pUqjaVx0C1ioAX3I
JI5pRqR6IBKWtorS5GWxY6uY75qGYSs4GuMJBMKVsT1d3E83QVTvq5JcGdkqkMj78nKOvG2psVIm
kIFUQUxKqtEA8DkaQLwjIJg6TeVjS8VToqaSRfUCJO6iDcafV3t2voeZcDkPEUhNFQFd4Hcm78qF
JQTuAgW2+ke39rdS4+gNEINDFJREeF5IreMFvJeVXl3OzJXFqL6sbYRAMPW5zhfWUkQMFKsh/TCf
Ch7MysqxmdW3VBk2NKvR7HcDThY/1Do2JKbIWLOG8r0l3NUD30dsxPXlWUagyBlVrjBy+S2XC2Xr
tWylsJmbOeRRmS1RcXPliK8cW9uPpC/cx0bzQALGh0+DEVY/rgD9Z4TAYiNpAoCcf3NTiUA+sSJK
DmB61b1xbHbXU3NE41QEatTP+UOT52y+vIKnsqn2XbX81CL2KtJNb1b/fnLxAcok6q8sctVZec3q
NFx3rKVMpa1JQg/x4VwacpEjmD0OBe3yGVnuq2aT3MLxfC/igckNEWvQ+OUP2fSnWJYQOLgsj6El
KugBFTyY5pckqgSw+W004orR5c819tBG4/ndR32HFhjHR5W7Gm5+/F4EdgCDTs3rGRvP46KXz2WO
wwQPNTwB6nWaH65ifiAnGz4a5bsg1cFuDMhNg6HW2hcwdessTqigvW29Ws3ZsIrsljDCq5LawzCb
Q6iPzc0Ikg1JzSjD3By90Blgv8l4EEFDzF1I6gkb24H4u9TSz+TkIC1L1hDfAkUlRHmHOJue2sFy
jmUKmo7tNsej92qyMNx6z8LOQ1F2G7eT2hvsclUjjWGlSCIEpJ4DXMY8Mg0iP6OoNPe2qO6IHo0N
LAr6g9MMfViZM1pMpU7J1RexiuaYjfhGTcSgly+RwXfDzxoi9Imx4Pz2RaCI7LOF7b/uI0KNKwuf
8SLviwZ/3OWLozwXgidniuP62MWSX19Ut8ilQRKPIOiUXSAxIMy0CfViJ2GmMUgHpkLIbBflPo7f
Wu/Crih+dToa3KHUf1aShkKRER1SJlWyqSeyqy5f0jz66beLvzOtRpxg/P3+y+VnmWTnkTT5R1oj
cCvq5cjdtE99Odmny3d/+qOFo3cfC5Ug3lRXNm6HnePDtdaqTD/9zxc5ISgzfAnPpIko4TRz2ilY
BRsDZF7aOABayWue/mbCQQmwBCTCOY+txxLzSDj5A+yImQCEBBOSEr5dvgBetE5tp54rCv67//mL
LOKFipyKhqFCty9fKPejMVZ/HPLcKtGo8607qdqkbgKLAfx0h8qK5p6E9pIb4FGaLA7zitJgEjnH
pKrcc26mz5bTNmf47y0Hx7Q8aKRTnfiUHmqSDghFko+605756xlR5ICINi+yo1+MSFzhOgaO5+PZ
qVrrXhiaeZ8myNycLEl3+DKqbW+ILsQrSab3A4gemr9ez4BSf6TQ3txNvMblT/MkjB0Vfm07+ZW3
HwbeTgyG8GG1Svmw2LZLaZw6xeVnLsew3h+cO1u7nXO9vl+bG4piS4j//qet18UtvAiOhg6OT9zC
62a1cxyk6j53g+ZQ/lbfiir5JEHY3DluZ3EEMKzT5btRfQq/+5nugMCO7R/ehIgWYsKwnUz3J3C/
Ppz9vLkCXBFflQKgSTqfRvXl8t08Jo8UztYNmlZ2X50+n2Kn+M5otO8uisDLjy5fLvK3y3cYR6BW
FJIscXxJRxLIwNAsPFDJG2/wPh8Z5WZNLgTsgpvl3u8jHLHqi7csv1iOcI4hWHxczH09tY9Cgzjf
1guhOGSbqafYVU9nv/j6frCzc1N2McMv2oF86UMq7mexGPwEoDD7f6Hj6L5xhza/EqTBYIBG2UoC
bbxNGrU/bXEkG/GpVY94lxJY4vTSVmYz42in9xcB3Jg7no7VntnmooWro3qf5oO/t+wmM3DCRMlW
mglAQ86U+2I2b+CA7WglmoeoD6ULLz2yuiv+W+hUisiXq1/l4OYJs9K7HSAvXOUF7qx0Bek3YtNg
E1H9ahrEd8v+IgUc7VY5YfhBDF+JNAb1re7ZeFe9OIMcBF0MGId9clfdPl2+u3yJ7Pa3P6ZCmmHp
e6ycw3Fx5bIvqmYktd3mRabkt+8uPxPx8xRH65Hqsc86N1MeT9K1YgigUzQjJOSmJnBbG93bYnBb
U5clehnvZJL+KJKmCyzyUBLZLgcj7p/NHEismDfJssA8YDBTeCDiCvLqyRxwjTp9JM/SFxTpnPho
c+SpwHptU6l/ALLfZ+5Vl+mHpJ7fgGC9rKJ/zWd2jMZiHSb2pZx8zey0mGzh48V6Fhmq3QH7BzNJ
ckvIerkj9oC6h/2mm3ifxrH7bNiU920x7PGWyt23JSGHYa7dTgStHJPFJCjERUZmYBx3XLmtcxz2
vtv9ACXz0TneBwcTwPUu3pwh/pib6H2x22B2uwfSW5nWV0E/hNgrLTmqC9Ah1rAv83gk5sSCyche
L1vY3A6eZGNkuk89yCqKLIEc4xCmIhXUmbkNWoJhuTcFDJ68dd7SwvrZrvwSon6+PQj0mwnzaJoo
HocoX2NFWBGJ92T68YflonKvDOpe9yk0LpTq7ODwjpkEOLY/Ji0/r9ZpbUyacSb9XofgewCuHGaX
3jwTWfSDWeg615P2qBm0p9xGArwe7sxGloE3D8sBGf2mJGJ+Zyk4xZSywK2Y8+nFjZv2fq7EtGM3
255Xhwo4rajvzCQF61LlsbVhW9X6lboMyAc0lrOn0UU4jyCRHXVx6ddFyoiQ1Ycyau8NSFCDy/Hp
UtHL/PhblYLmy4FKp8IC1DjozeikITsPMjG9tL5ebYQu8YtRhugjDpBkLXPQMTXOLXYGlaJz27u8
mXaWk7/Donm02CxSO+TMrHiwYETJbaYuIC4lJKQEA2WhIi3ezcbTNgf8b6e/19vYSsL3BykYcFh0
mRBh6Apahv0nfVG3rjHEceWSq2GvKnKENPRkZ6xEp9EjcWX5wU4v4hhDjiSJ1MOl3OXTUBsA7flJ
JnYdu24KFKmiWnEyuNzKmDKj7UFFmo5wviL0BwSPVkZ3M2dYvQZcP5sh4rwtBYqR5duxGARDxp5Q
J32yFhDzqPbUmWOEHWHonvmujIuBNqnSQRGuTNds+bMtuXtkwY27v78phhJ0/eWmoCE1XMDj6B//
pHt0YzNePEoih7Y0XgbkRC3ROZe3lM7eteFerdMhJnN7ngdv+/evbf6H1zZ0x+RFkdz7vo5O9veC
r84eRUmpvzhI1fEuI85fvJCRvAjKDGC1b2oMpg5qkWU2XmDyH/1pAoGbftMWfYh8LMytDQ0DXcsy
9Ndt4R9nm5LP379L5y+iMF83dBezhqeD4KRp+Md3WbVzldtOzrAB70+jlgOi10EGYRrmMLmo8lqF
t0kqExKQt3clGQNK/63EHGnKp1hWdEeGwgtrTsRoDd6B/FBTB/QMpKd6z9ryvaBUyJgIbZNNWZwl
b3WXsrm9u0gQY12d21U5sG/sm+ZHtsAznGMOhRedBseEbxrBDv7vZGPCKAOnBV0pY8GN1/kKMBAv
ZiVm0I204ua2uCZ67TAtoghKMT4sZfJFSuntT98pHtSBjTrPu9NOD9iZxsCeX01VZEyd5igq9rfJ
e73Semyt5bGYk8Pf32vD+os4lpstDBPGvgvE+i+CVTmnteZR+jikTi4A1Nk7NKqcfpXepFUzGTBu
Oo0lmZ8Ka5hXULEyOGOAFezQmfWa5YCKskeKI2cq2V0BkJ0O3ajtC7Vykw7Wh2tZuERow8eg4D0+
2AC1QlD657Xzy3DU1+9y1SC9oEoJnWYJL8XmOKFiYcVJUCbvscJ4SIN6NRbEd9VQrFKKZNnE3N9y
RtHRqGygp94sJgVRKzMP0qX6Rpmhbim3OSyhgKDupoTGFGQQCJJ18cNdORHT034vTdhKyigiF2ae
NnLfit5lV6j+HoYMdX6q/nLQvkDxyZCag2ZgI86q/lepTHDrC5FM7BSsXTGle1Bv74NJubGEh4WB
h5aXXu6qWEEGLFe1RtI4nCr9mY0e9SoqPjaludxszxpFLjQMXLXw+4dLrV1q9Y3twm2Q2ldtMnyq
Kja2ROX+xI0aYJGGPZHlHLB0dGVd3CFkqWvYM9Neg4JEbAQcL9ol+E7hWch3E7j4aUI2FeSEwwr+
kg7BKa6nD3siMZbgSgIiri1ISFKJBJyUVkPrOwer1d7ikudcvdXmGNfJlzbND0Nej7fkenkb/FOI
AYb5xYoEYo1G0uPq2xM2rud/GK7/YUXBR+oYOk4ACFPKA/D7CSwGqp/ZWpcfLHXJajVw+Rl7OP9T
668qlzRLxRJSPGzwOqp5pxpmtVLS2UpGhQvtH/S7f1V8+xYoJVPwHJlUJGEC/+EtYSCfHEnu3qEQ
8U9ZZndsn4+q9F1gVtHa5RgpxVk9jS9KelV65BHqzavliX+4N/9hcrcgkHF3LFc5Mf8sPSeWb4yc
qk4PYN3Jihh4qgbYBoBkULb0AUrxXy1HtXEVv5yW/kuM5LxT9Q1H6cfQUwQd7iwYj94TdJ4n006W
HZWwKEjl/A9KXP8vMnnf1plzUMj7hmHZf9bhssG2aYNPyWHOswi/+RyirNjqY5cFXmSqZjbH+rVw
3J3gYyP85Soxo+nk6jYOUf4hBerzkqfTbkgBeqCfcANTVaNSgBGeZQNDT0ABEUa+GerBf9l0tCR3
+gQbnzukkWzqd8cpn8nezeqtvqKKNcsWIhPUNF8T/ovPWcjUH8z2UcuLdnepiccqDnaBNPVvPCn2
73GisFa8SgBBB3iXw04OaRLyWAQ9yspnR8VqlP6NkyzrtT+umxQT31GzJpJ+pXPKWh4bq5FVYBoG
AdO+9trKrtimyHcZwfoPcjpJ9bMOquZ4kYpW1NQ8X3tKaODqrBEJKJfRYUIm2uLRT9BGxVZJDoil
HX1d3FVD/E28KoHK1gG7HGimDic5uEwCAxyidZ21OTe+lMREKKwJEYD7cunnQ5umX/2U1v/effyf
NeofOeZs5343zylS+m8EdIVi/+//un5Pq68/Uswv/+L/W6Kcf/kWGWj4f4TjgSRnUvwNY+4a/9I9
HREqkSSmwy6bHfZvGHPb/ZfNTt7EiKJjLjB1HsGuHvrkv//LBmMuXFcQcQApziZJ93/jifqr4cN1
8Qvxi3yPmRCryZ8mQDdDKjpr0AaWDfkynFCwKPdbnUDQXyThvA1P2jHeolATOEr/Ya/4VwsDU4gD
wd1A0a82Mn968ZoQ6sbR0UNTsUO3E6z9VTHdkKHu9GQjAmsOPOeLJeB3n89/MG3848uqXdXvnBOD
HYmxTXnZ9scASa+8HbT9biiCxaQ1cyUkz/0/vKRaRv5wbPjThf7JuZCDfY+8kVfEEzqsaNo2aUec
I07KbZ+9/P3l2a5yzP3x5fAuYcFzTVN3bcP4szurQ7WRxSOOlLifIuop7t61rdu59xOyQTwSdbo8
wYPPqd/xIYYsVp5d+yUb38SlS1Kb+bVbkjeZaZEXMnL9gH0jUGqC6IO1LcUWxxYiok4fwtXVXyN3
NDZ1ZugA0TvOavbn2PiwEQW97smt4NRChG6tsoeIzR3Om2iXZNNtpCEVLbPpGsQSzMeVoEtBbXEL
OSwc+d+2049JX+tHuzYfcCLbAQiXzTwvMaZ0ijeWU95EfYqFH9NoZbevuY8mQ0vnZ8uTgDoW9xE2
QfR4PaRQAEgaP0zTqu8iV0cJhbrdSDrj4LTv3QKZeLXemecpYlXLM0ZG/LFDTwNYnDqSmCh6dNcu
TG5TiFNFfO1k9sAC/RsT9SvKG+tLlMN1Kps3yxyfqa1uMTxcQ4t4XUwSLVwkcZs1M1wAwREo2DYY
JmJtnY6MsVWMu8L5GFIWemexZgzlNsKmYXpWtBfycNs3xZ5msaiDKkWSvGhsqmsUfo7y3lv1ocl/
sbf+sjT+3WTxSZg5ZyEk9wogLMlVKQOjWu9ro97LicZzyy5sx21DPrP8qLQTHppy1/ersx0kSpTC
YHuO6FbWQG3s+s1Fv5Ol+c4dlq98nYkrtWgWQ3dt5+cFKF9QRHI/wq3boLv6sqzyOZafmNXfh05F
0WIS2fgZIj76lZCoy507ybcIlqAGNMSsPCrYzvgsZPmlTzUCbuha6veU1vysL+J2qe9opxJV3SG8
6ahGSkErF6A5wPSHWDBdyXZmAYVQl9f1zja785pGVeDCOYPmy0GwdFAkFJZF8mXHXfMk6SaO/g13
Zd6AL1De4tr+0rDD7Q0Cdu2S41Ou3UUmrng3S7+7nCsoASRtcBOdc8ug6mqtYFKKFha8PWOO6z79
Gm832XDzjo4B1mz+a221vvQCOWIRM+bM1Ql8EDIG1rqg8Xgjja1yYjCrBzrZUugOzGuIogf0N0SF
N7xnFFj3vtE+YCAlis4wzjV1pmDkZLezdDTdBbW8nnwFqteqJ8H4QQXKroJ48HohuDHSkazkTcuQ
4R+Mzf7yQftg/Ei+evd8747fFQd1zxxPTwqOQLuXmq3z6v3WSCCwS/MeZc2/h29l+lS8m/qXkTkj
+5ninsyJbDPG5O31tveQt4iV54KrizToZ/UKN5jTFQ0aJz+qcTMv1VNeThzyBI2Jon8zGicOOm3c
1TUdQNuFkapSsDajqfMCLvteMXxB1BrwcemHcShDHt8r13Sz46BTTJKWsxvz9i6tZqqKQ3ftyf5Z
q1pBjY3bdxl5OvE/zLuKfy7fTJPHsEgxiWXEZ6VtBLJVPXG1S53TRcybhEQsgI2HVhs0tpkdiLcH
8ih3eRzjH+gBz695LDCA6HhY+kcTwmNuQvC1eVIN9QUDI1oPZI4DzqXQd6ZnEj65StHS+yX20/WH
+3YBHprhhfGgPWx4nJdgfIkQru8GMbmbsi9lgEiZBh58VSMuVtJzy6MaTl6tYS00mcyIgt66Mn0u
rJe2oSVFnxf1Q+nci1oLM4cHMsnxv9XLSy8lNiSdRzyJ6K9WTPmX6SjX0X9QhoHlcj0IapAXH0wZ
cVF0PalCMbBj+wsEJ+iWhU+k8Jj852lbmdED0CD+mg/VXs0v9vPMxb6PQtF5SKxlz3nqGTkw4BW/
vk9pWLTjtB/a6lkz8zZEbpay/1eBjQyKtQ+FW7/65vTcjMtzi/Jlq0W3NIYAaqeAseJsfh7KOIzd
9HFAbc2kSl9/sr9M1Z0dJjXHtOVbm4rnpiJ5V7obv7W+ajw+cJwYRKlx1GfrfrILqrblfek33/4K
HlQgATLVc2zzia4zt6vT8tAeqUzoXom/pClj3D30OrTyFK0dsSvcipK8czTH5y7hts5qcp/pYUvS
vLmtSsGfw6aJJ0h3KetPQAgSdTZgMityYFyZ5lfqasydWYoD7nYc9s3avyz5AXI9THSfS4vBRpOH
vhw7v31Tt2RpWGJMW7WQeZpKYiSCfFwvF2hoBdXVITldBryQ/VvTZZD4XLn3113HawaLwTpK1XQP
g/snKzKFWjPZtRkfuB+RiKV35b1rd9cs7W+JFf9ocxi1qWvvaXblZ8ICUR92MPjTaO8jm9r2CG+G
tvhYDUcGmZrVRIQjjL4EveZ2VQqQnkDqKd1F08SxecrvvYmmSy2BBvaSVN7J7e6zhaNQ7bfGzmud
vZGIcysrHqGkXWBVl/fwDxdk99MdZuwbPCjXDeGFG0XEKNTKl/QFQryecIkaF2GdILlB+jgTu5KN
9anNzZi062c5u2VIBOq6yTOs8P3sfyvxA/FsZEyXOiS1SqdTxSX0CaelRMDbXj34QTyxEN3w+iCY
fyY7N8icVN8xy2p7KUuTJK0ESBEa2qW7aqenNeZs6ua3Pa0ckrqbdevN3o+2IWl4IBZ1A3TIbFwi
7tBPbtwFmFYfd4C5aX1sWVQ/OwFotLTvssw0WADnc87/6x584BL1B2mO5uuUaFtPlPtiZFsTZcPV
lPXDVUYwu2gENPLSPK8aHTh7gOCXpnZD+N1P8plRotUTLzWbb5OCddSomxKktBj3h+MIO7qeYv8W
b9Z9siYac6z9PkeqTFjE2I8mlEII/Og7WFxUUnnczsIpQ+iJT+NKFd8kY4ViVPGh1bnCMoFod8HM
QZlFb0D8grltbJkFZNptCIa3T53JOxqn/pghfAp8lI5B7N4PTvRhLwWsn15703qMxIm2cDcWGD0u
Njd6d3M54fo0zQdt9I4IrbBT0VfwOloElTaHbsYGjkuR27KlaqMPhCVQjzuba3NrEW96RQ30JdaY
fMYZG5JFshrt1FmM+gHZeUkWOID2KoXF65LZ4XSIeRsDt4yxivRAY/CXitgAogKpaqSXPgoPHe34
5PWDjdRb27I6oHFOdI9ME++0WKzprT1pu7X7ZLabrpxxPscWUSX9jNHQm4anDARfkIroHTzlrLTv
vIkUPDpxYwd7uTW19ezP6ZtREgHTAIQJbJJVeD4S9gY1cQDYNUzMOXGYafqrpvwTaS8P8G51tCp9
QSEYxiokHRWh2O5rDqGoBu2nxUofrMQtty4Ey1NrQh5ue4MIFT9SXhO2P3K0SIefPWLWUAynaCZY
e7Mmqo9pliC/IKa+dlUPVEBDK01wuFtjneE48VBFiSGv06w4MgGzKejpM3s98J0klvqhN/EsFaDo
tKb71fFo7mr5eRFLos/5hQwNCcnqLqDkaZK50YpSE8UOwdnRbpbbXMyfSsRKYD2J5VpSM2+r4FI1
5TYaAXUFGS//HlFMFOR6pDwv0XVaO9nWpzrltuTtMXvEy9mYJNz0oUJaYSv3Ro8Jl5MECCSQacqL
kp5njRQn8RkXfNgd0bk7UVXXIidRA80KdbZ5BTBGOsHiRZDM0vQj70ewYGXKCQQZue072s6Hmr7h
cMvOxsPVEFV0hVfqNiGZC6z0eMnBLenPqaXh2keEV3D6CpDQueQ2iveScC82W8fVa8e7Ml2YBkQZ
iDjaRyzhYdY57K6mHsUmC/E05x+cisbAMFWPrrHZC5ftXrMGn/NDzIq+rAHDONv2FlExcS3CSjdf
hIldrzfQdMN2TgMD3nSKG8dKYC6nEaRDmeQPUidPJhujp7wekj2heMOmHdi2mAhawzFjPqIp6quM
Ba8kgLwW1tlO84+kmirWNnqkZgm/0sS7bts3KIg/Bw6sgQuZeI/Jqd95HLcoa34S24TNbs1PRGlg
2STpa9OYfK7I4zAm0UxxREd0L5CDQM+H18IZH1xJt9uoXe5LlBxjjzyFgtL9fZss29E1pl3iZjda
PHzjJI3gQ3UcbJfs2dKLJMSfSdrXmt8orZtZ4POAqVqHOFKaq46tRW+Emo4PEO9ttmNPSRq7xHGT
dQOHDYshTRbHlpNCiEGs28duFJK8hVOu8370uSG2ra09ptJ9MOVIsotWdvvCWp0N0r3QToj7io0O
oxhNMbnIbh9lBx89+7UlosfouqiEQFVUt1j78mRbjSckmWjra5Tb6OnGGAJ2VrsCZXJfHfnTh7v2
ydZAqTf5cOtjv2+2yZIx24DDtF99b+oRbvuPjrX0R3ZW8Ldmh+YJCa/bzHeZwidxZiMMRX3mufYn
/3ZaMb+llAxAxBIJ1LVVkFueF/a6+SRM+1bz5g+7RaDoGiafb3yTTf50rFp224Uz7Us5fwBcJqAB
KVRA2lC9m6KKs7vXJVvuLsO9n3ZkUtOEs2P/2E8lJzq77ZTfglNc15/nXj1uWTsdHADmazl6G/yg
vjptMjzh9wZzrOxcAu3lpEZaAc/HEPreaswdrx1OCSfG1vCRAjBbBtjH2FBq1gnq9XHV2OsnDZpP
PqqkjrdUIA6Vp5O46lJ76Kg34M3TUN3TewEXWOkrKLb8qp7kdV+QEuk7y96E4YagM98mNnmgehLK
GWehU1k/wT/vWmPMT2NZfLha8jZluxyklL6esIDyoYvmvcZMxUxinHLDPmE5P9MzJ/143qucDmok
Ja7u5itflqPNEhz4bQV7MSP+JqkZv9QLqStXP/WFFhue0ONSy/s61d5lXLob9tlQr/WG5cQOkBmy
prHN2XSO/9AnY7e9NWpnYcS2n/ih6MbJgloB4NK9mzbhmrsYbkBgB3X9MAhOslFfJ4FZ5x+ZFSNr
r2xCm2xJg87MHyubymG+EsYbIaHx7K0zXGx/3lVbwZYUL9rsVvvVEUkIsPjG9CiBYa9GStIXu7JK
xQ4Efj2kJBTL4avs5MNYJo9uFb1UWUw7qKCLi+/aAfnCpOpqV5aOKKZM7PYIg+xV9sSYFJVTh5EH
e5KiZTMhdwFYB0jcW6/kagVFzDvg7p5nlHQYeK5R5dEZ0+tsn0kjHAprPpJeuysLxzvYAsbAKtZD
HRNVEVFJyfjY2NVad1IreJdKhYzGetMugO/J53K3bl6GZdEA0qV+MifZJpqzNcyxppG8UN45tO0p
wAz9bpEc7/qx8rcDG3us4UyCEVnB2GPueuRJVIeYxAfdeXHYJIWGAne0A0lu9uBc0Wc/pnea7o2H
JcFdVmYDdA2H/NS9WxGFUkluF55P9kguygNibeIN8tk9h6Mx0BsjOhXRjLwiIhQlrzBz1PRcPPdZ
4nAN1fkuFw2ys+bVpIKBizsJkorpDejePtIXP7ATrqCRN6hOHGaXIjkXGdufxdZOtQ55feqU11jf
2suaBWO53ORu6zOh4G4iunK/uPmKkNje4mKo4F5jrAAiRxxElGL+IbTSSjDL5/N4PffEOuAHViac
tYM1ukz4hOr5oFltAMJrwj4mrdchc89DM00hyb3V3rZXwiFyBKXZSldXl6TPiezBjbXySOv13mos
2lBsgiI11ROrctKjOtTmrOOZI2cucSOD/hmVXyvGrdFosaBHOXfbZbU+kq59mjp5a7oJ1u+o9QN/
wcNkTG1II8/mcfavJ1iIx2EqgLYA8WxqcTWv5tYGnLCXJatruYC2HxMKTs0VEw4He7VWI4HAU8gx
LUs4Nfk+C7bo8PItkYsgz9WT7bQ2r/Va7svBZq+J6307rxzhYWsD5XQ8dnJudIdtaVtOnQWqmAdJ
msW5xTRSz+tyiyv3NcrqFfm77gVEEJ4kdrugdq322BC5wLyYPY/qzWPJjE5kDmy7to73oDPxvptl
sWttSq2NIJ5yRek4Y2V12k9Zaj+LnHHW5TPwxpxVoRAAldUNNEV7JA4ZZ3DthdLP0CIuNtpTHMZ0
eFtE7kloJJEIu8p/8USHbs3mnlZ516FPzMMSFkk226diaa8cUd4nGlXDzmfFnGZyb/p8m1Fp485U
4eTQk2fUYJTJKw6UGLZsCL5BgmB1GYdua6vx1SMQ3utER6p08GI3MXJADnYc3345WBtOpTAxe1O/
hcfZxSlhXS1Ir/qnAx7zjKGsWGbst+2xLg391E8UH6uVkOXFKL4rxyF/KiFCXQi25dHQ97vOYMwz
uOcrKr6fYiBbaih4Z0jTrgtLux2zFuXFfK4qAyfsbOZ3ttQ+KtSF5AptSUd491v8LlPcFgeWIuMU
vznat7mi5HcLJuC4w7Ca1HhYRYaWwhppKrgbjkDmvliW5Npo4SN1jDkuhV3WMN2nFs5ImwOEvxrI
5P38s5qZ3xe/yfbVc73Ou9KVUTAKHf+f29RBM7Njy8mImAcxE49M/lXnlmfhoxDk9AMKA1sWLnNs
M2alPbkVPnDcurjS9CTZrZHNytiWFcgXKkE+DVW9IcFtpU15+c167z113kKGIkD+3Mx/TdMMGGQp
79PlHVUJ2eWZvHY0DMiJAceTVTTV/DLwK4T/3YqYbBD+xnRVEXClNl5Pze1kepItMZ1ySBjPU29r
mxi99yYyWCWMQe2tTSdsDeeWrM+3qNePhV8H5Vg+aZ+CpNCV9BX8lCv2hkTc4+MJe2lh1tVs0hYS
4DbyONjNeyOOCxEV1Eg5knci+nCiNIwy74bNVejT3l59MbAtQKQaO3igZuvKKTD3uMuK9Yfgcocy
9v8j7EyWG0e6LP0uvYcZ5mELAiQ4kxIpStrApJCEeZ7x9PUhqq2tKv7sjEWGRUZmSCLpcPd77znf
qZp11vC8D7wKs6g/klrG/mKxndIb7ezGLer+y5JpKZNxcWKyu9KSgIt73AAUeBr1g6JPAi3+UXBb
DfNbTlSETfTsutSxGpY+7OJOuglQG2SzCZx+KTJCgXBsLbwGebjVamImqwKKrpgoDz8h0AjEjilP
DG064coN9aOUyeXspgfchQNzgmsjsdkNwq5EVWLPcv0xJlO5GsrCw82K4WAsPmgMPiIwzrOg3oYk
XUftcAQIz0amWKkdlLDrWfEfjT4/q0L+psLjcRKh3lsN/N4JYT8NMATuAgNt4gRXDYdlMmuCi5iN
fBXpta0QmpaRdchYC3ahFL8UQQQpXLOf1Qq/IM+QpPdqMnlbVMDiLeednKg0PAt28i6bF4fISkOl
jwuKfYFs7V1N4mlKfSX6KqdIFTfUMUOGcTE89pbvSpS1mABHBwkUGQUqIaqq9az4LUY9ikCBrwKs
iZzPhqiSGidBqzFm0eNaX/WtHDn1duKRXFkYTzaiiEJoMDOD7PV4uBZ95RnG+C6joKDQPjf0l1xi
RFWUceOFQtKgf05WwwLElvUjhKj5ODXGY9b0V1HvIwytXJ1Qqw6ump/CdkB8htgCPxmVuxh0XDqx
vukJx0yIo44Mc7YERLc0qgl9aMUYv1P0WSfTeGqwDjvRoo8geYifgdpvnqqGJBUDb6JVPMM3Nq9a
QkcPAuGSGzuVWxl//1r3WwxJUGaz76G3PomVvAgyj7lmVW+o9Mmkqal2zBsSEb5fjAI6tSZGyQF+
BS5GM53p1ETYzqpH3URPeSlsW8UjTZOYAh6rVJEwgWag5Vs+wpgNcgyLnZnoVPsd1xJDMm69FDzV
VUcDtR9CZ4I6vVxYqooWkTT06V4Trk0e145QGZcxhtyG87e86uJ24UxlgxStm1pc5ODRI+6qYCdI
+IiSCSpoIYZ7xEdI1Gr9rlWDSu7WhbZAtKmJQdpn3F1URkxVVcroQZOn3sCfpJvdtmjTejM3QbxR
pU1szsIRkc4tnMavBhAT+Idw2nPZq5H/hythzCwHzSNgX6r5bgRUqDWE5lRwdUFX6exUvGcmzl8a
gPWt1u6ZEAVbRdUCT3jAp5ykllZBbe78kv5VtdxTf5+FwRJfEMtPKAA4DUb9FGgc2SQwnZRFdZzR
VHVT7VgpJiIeDb6zUBo3QLENz/NCU7agwfkkSs0jY0SRD+/3Ro9iAdk9yVSthjYN9vrn76VLXjIl
vphqop1Uyw10EbQMwk8qqVyEFOsgZuZFJDPJwRV2iuZgjUeiZRzo480r+3d1NE5mL9JQWJ5z6pUf
peZzl+PPOpLoK1flTxeEONX5slYDFCcuC8Xxp3DzezWQ9HCzlp+xWK5bVTIDq6F1URXLjYg+YrVE
J0NrYCY20QhtrZVeMu5FuOGhoeRLlpxmIZwBJyatvQOSiSEDrIQcWx/WwJgUvZ5bpubkxQk3gBjY
uS1K3bIRxeRPq/Q7yBG/duqzQmNxZxTYOorUZftp3SjtSJWoKdVE07VIA2RpdIy+64GSXfiJESLt
pAlqSU6SNkJPnkElm7mf8EPK1Bug5QSvFXJ485RP1F6LKR+c0ij+RBLoZCu0jF1v7KRW/4KVasGW
JpoTVQDoDwOjye/fdU0v4QWVJQb6Y7S2fMLkO5N4kZSrQCRyRLRBD61IUWV74Ha8KhUzd4SpvKOP
Sgg09YzxKpN+AaYh07BPN6Wdj1OxA3ROUrL0kCN/z7wSU28v8CSTDWPLqO7OpagEWwR0JDoYPmFw
AVUP56NXC+NFM0k4DKwsOrdi+p2qnDKjXhNWw/VR92UoJASw1yKulpR06iQcr7M2UUpGl5DOzDqY
469cNBiTyiZTGwlwUue/a71gMO5XzFWZvU8D9JGeUF0nNo45CdxzZwGmaOMTAusUZ28P0yuqHnni
042imCJXIWoafHTxK+lNiMpgfO61mtquDCwnSihaObQPBeA++vpK63aA7zZGof8aGMBrcsoziydl
pZnBmsDI9M0oKrSrHGizdlZgW3Pgwe0Llbh3GYOR3RVNP13b7+MWEyy6iEtPHWFrUfOW59WG1v/X
gi0iklhCMy/SeguxlWSEYGFOmakOA/8RtILwbvRrQ2khLs23osJDhvnj22Iu7wgkKKn0e8vWqEG2
0WpR454LMqNVcjUjfd0a2rscyfNOTIqZH4pyn7TWsxRVhzIPGSJlfbOtyuSUlZW8yeWq40LSrAuF
AZbk9x/CkOe3saMVayXphr7WPZ/KgsAieSVzY12NConmosX8E0/mzm/wG9MYg1JISLyGr3fD7Wbp
guOSUkvCtrvBzUmWuMuUZ2WvAoTzw5uk1r7DwWdyDZzUrc8/RZ2fmI7vfB12wwByAtekecQI2+7L
DAoXWWQkcKfSkqQQOymLd+0nwewWRl9vMrJVJjVPDkoy/cgMRJyun+adTG9poyb5ax4y7LTkkeYQ
U34sXGv0mQMcKQvrZeFv4A9wO5LlzRjDXBOXaNpYL1ImtkSBxUInojaJSL0LFu2E5GoQm6kb8+G5
FAHN6Nj+t1xsSB9l1ke6bfVkqAQyVfqmK6zLINPo1OeRItzUvVxQkjVW5HOiDtKunLOFhSW7+ezT
TKEeCirNXEupcS6xBlN2WGFDxBW/AGFsdooENN9FafD/fiuLLDCJJB8sjKVK7ipJSv/9V5kf8p9+
/79VW8/K6++vEBEB6ctE4s5LZUEWVKv2S+AsjKJx+bJx1kZrJfbvYlBq2zk/3vLIrM/poOADyknz
orLJVpj/LRQoOJgtnoCVUkoT5qPS8iRrnQhEPIxxcLbCWvh40ueitpvG8k+TwWLJ5c+8Nb6T6xQI
0pawkmxdTv65bAbU+tZ84TVEO7HsWNeaa5gRhmuxt84QiMAwmZhjF3N2HjE9TvGBIoD51jT2sQyK
NsK2hPk+3+9Z4kCfTeHZH4j1Sq2DMKjbXEPUHpflWxImLZ2E4S3Gcp+Nfn8U8dduBhPsH/HpIfca
5RjUarueUj5DJZrvYzl0a+b6+UohLXOfZUR0kNrrEHhI8YKV4FgVMXSscgQnQK0nc2XKYvB7lkL8
nZ9ws06esoyMYuyu91FGmBH72W5G98XeDNhQyrpHW/gHPSmfp0RgTCu3F70G3zroA5qTpt7Tk8rR
m/UAENNe2wmywBaDenertIitNUyh/Cuic3WhJhU/tBa5pGvpwyoIz46M9aD5JR8vTsSOTmkF1SaG
W7g86SryPEsZoyeYVKd+MAw7pHPoSkCtdkzxt5XIdHmQi3WLM4qBfeDECO3tAGmVuaRshRZSMOLH
waLC+Dp1MzeooGlPiihnm3mGHkMbzdo0jNXoPmjdHZVOTOGNTT+Syy0NwOgcipY3pKuWinRXCNP3
lJvJA0GFbebSrg+DcUuQKzilkGlzlU/jatLo5eV922PMwE2e5Cx21Fp2lQJK65qQ0VeZBC6hqbLd
wTxykrIkvRcndhmaT2VJTFVcMsWFh3ZR40WGRMZEvFdHbU3UsI7jT88cgBs/eEDwtKNmtpjdGXPx
EytI9ofpVxdWyIoi9aAZ2p7Zm0NjiGakREo2naUHsrzQDbr8xiLWTuokEfZbI/1tw1l91i+mEHXX
LhIpuwMaliJQNUVE9N0UxLySxGBsc1J9BQMzVsp0a1ejR+VR6Y2jb6kDXLiUphkFuVdDxIBcJEZb
YCYWCR2+ta0U0nAGjZfB8s+2gaUr+0IsGmoQC4ZP58+bMZGVI45pc50oPXYjnwl7HB6bSvVP6KFk
t5Zj8WJIfu7CCc69mWkPChfoO23RBE8SfUhHkzDR0IHF6ytowpMCG7MXuM4D6hmfW5XRei200a1S
BbDGdSXeOquaVoEK/QLJTr2qjIIL8AKAhzUybiWfgkrlCYOf5dcvA2UMOaZJ/WLVNSuckOWXgByK
FcSd/KWtGCLBnkxfyCdY4pWYC4t1mYI4bOKX31R5earDF3qhiOakJHjxJ+ZLLZfU+5gjIkhjy7yz
MdGQJ0fojrwKsh0+2Avueoh8hUyHG3mUWaNI/P2vcTjLJ9JeRHeMXrtU10F0MVv3LYHRYiVcMMlp
20hvhhNROf2pxX1zGvJSOXQhc8zlz9tqaF3iKQnBTQ3t2Ejtvo4NT+p086VNzHs7oIvM50/iMyKn
S5bxgiAlbmYGb/EM7ScNcZiqAcl1+qhKvEvxuC6GqHabDjq62fNBCGMhOWjdfjGvnHCV1Bptal11
q4LZaC1K01HmXkJjJFHcpM0+hGk+iKJUXGI9HjZzeRpgW23SKjEuMz+xEOuHPIiJtanSp0xjO2YC
TEK0b7Gf9QReU9t6flIbe8BvPgcRE0G1RCmh5toi2AH9UYQ1DXDBraNQRxdg9EdN7ZmeDD4G3blV
HJA3T20Q79u6mDfw9pjWaMkF6bvX1UMMroDn3p/Z5PueeTKomYNfmMOKXD2/Ioqcxj43O65THALt
O0xjSKOx2rjZVH+ZfkzDLcEvy64dpCXu62xJGsoz6qNaYza61LVMSVYDclA2dzaRvG8OFY5A/CsV
Uz99MwcIsRCClQgEYM6YIXwmVJSEphUNF/YUQ1FrmPNB0XT9GHPZpGiy1qYydXtJJV84pwV8Nor4
wORr39R4IlXfLNYEEspbNoTRY/lp/GCAqMYKEeu8HqBSH0cDjlE+kVSjGliitDTUvE7XqenH3BEn
7iHhDCnCBNHM1e9Oekt1CQDs2gpNMbbtGVZmNe0oheQgepmJkH4KaCMcjAptS66I/rEJB0AF2A86
ohoIz6FXXyzsjDBlKwmItu6ImZ9GegK8yHmbhu18MWZJplN3NEUpgRCsr6ehUw9p1HPPIxZkpy48
XbwX0APECZQKMAZdk89MBRGqKsoD/9P3lNb3ECEzK2s66yXD8lGTlKMws+OGTY/nnF3LSwEPwY2k
V9vVMXFXDU0B7H8ABIYzQovRYDu2RD3bcfb77qRD2RWn/lGMzEcm0ZpWUQdoQh3VYU9EkbKRjXOr
wiBuQgY2XSlnO5K8RXb97jAiL9uaE2aP2CygPAzSKZj9ft2x3hitJytFDIsbZZ2E2kjf16M17tpR
rend980GXJHLOJZIAjQRO80QIIZNKPGKAPyBheydlvEG4t1lGjOOhlpSPc7QV7yhb0WoLDQzwauN
+mTJcChUaDbrvDLTjZ8olWv5iKtaPdh1ZsbhWdbXRqECxhVNymKH8UTIQ8WZx5FZrC8SNdhOLMYe
Mlu7Hsa0xsesn38XjryTdp3pwiYkjdBIs4B2AQqCXtugSdWvgo7dreq01O14PetUNo6agRw3zXvd
TUTq6EqUUYYLwWnGpncgBWh2BWXK3ExXaev4Fl1CxHgrAnDpkcbxixL46S6Z860uyvre0tvDFGut
p8bxRSsmuiRpoGO6UbutEQ3UQm2QSvuAsEXSt5gPlsvh//vPfv8CTlja+7OFLE2rJ5rVGbziTDfI
NNIbL9Cg3iNjM7EY1jEh78SZKeMk7qPlP/z+nZwz5s8tbemIg5Y2j1D41GvfbjRc6wGx2ra+i2Yb
lah57V8H5O63wKm2kSNd8lfzvf9lHcjrVsOHJKzxtNLYzRz1hXJBvVYsBNUdruZ09D+U2G6Ha1Nt
LLSE+Jtoq0yrRl2HJKW9Bf0ad6oneukGQ+kv/uBcPOv8VWT0EvUG+WQv0EGa0/xGVhwPBiI73EOW
XdO+vhuHaD0fBXEteC/QgoqYJrc9n7N4Zd0YEYqfxlY+xcpKeU4+yVJVC8KNbXEzgpR18q/yltBo
q45Gee5DR78GL2rmNdVnXx7ZEBpGjJwjjDLzvdS4JA4qstMF4GTs7ogyOgts2tYsM8isEY6wOl3H
Bz/dIIWRn6rPQrQ7L0uPpnEThF+8dMR5a+WeQFpNXHpMw1e1RVgC5w6CJ7FnJxWZFkzAXQlG/pY9
c+tW8y3R4yJyRfaOKx6Sbpu/xC/CO1ICWknYHtxi02mu8qJ+pvJeJnVhXM3hd3tU7tYOpEHqdTCg
DC9gmGj3++qAvg2OVfzef2S9rVxDx7zw4qaV+otAvkcJhuQ1vHUv0rpWVkhtjwI9aWC2z5xqSIg2
VJxEoRMii/PTLld1igrDzu8iZP3WFm6k1I0gF3q3bx2/Pc3nZnDigwWkaKH60K6EALYa4lWzm58H
D/tLsWbYI8Qu0609wQR8NiAVD9mLdNZu+bBS9Wsnexjq/KNK8rjdd6TFra1n8WrcgLrJLBxhK7Ku
K+e12+ENmOkNxyvhQHrokcYxheQt3qbjsgICKo7JCx4M7Po17MFj9SZcx12KQn+TbWdX3d8RTrrh
MePFPIAnIaihm/yr4cr7QXzASTxJXyPtfltzyPtLziRltu/YIR5swBkpzKUrQcQlQp05EYfqySIC
0GZqZmwnkt+VbXyHaNJRyY47gyYzj6rT3ap1fqIOR0swrQRxF76ki67a4RNpGLHUTnOQ7XgXPI93
YROftE20Ne51ftGirR44fuA8pKt88bfcTRN85w9o2Ml3vc9WbIMNzRJ6q+tA5dyxm7fGKV7rvU8b
8AH10BGeQMXm6Njs1gvDNWqS8DR+pLv6aFzKzQfo1OagbEoXVW7lmM74SN4xhDyTixfyhVRCyx2c
KgClosANzVX7E/9AqEA8gfUVEeJJVC6tJ+1p+gzvbGXKJ3O+RVCPAnxD9ztFlncCPiSi1PTwB35q
gIXfizsIxT34WPXW7s0BuYMnfTbvYuIyaLVc4VhtRQCVqHtX48p8rbbmsxSuhl+6jTd6052z58XR
gxR3tkUveU4HT7jRK4pbPlLaQeJNXcu/mtf4w2dM5Rob7Tobdv0oYZw+UyfOP3Ck29TLDuKzcrWu
Ibyixva3Mw3kE+8QxXoM4chuPgXVaTdcN3KXMZG+C3fFWX8d1sa7f6j3wSb3yp9mHfqr+LNaJk22
le0Npid8cVB+cJbw/3rM6fad8ZReyaiP1jjF0zt9+1cR9tyZUECNSxNOGy9jA8I8gxroJxCPKnrd
jiPRNr7QcU4TBpjTgLRGWbXsQDc8CxVnDYsGniSgV+jwuaNx98xsX9nyztvlS/ghGHiNVs0vKtbR
bScbdSLDWJBHbuNJlxD18QYcjL7vDsRlFq8sphzmDkfTon2wzXN5FVu6hI7PkRWB9NwY2goBNPI6
3W12/l0tV+q0EusnBJHjfBGeZeaOT/EdPbdAK9hOs02jutIRqgnDOY9pLITsz/4XkOFjGTu9A0Do
IDyPF+swn6GtJNwYjtYh0I7+N5T4+CCsqRLxYSg3TkSJu9urdjMuxlvwzJHwZmyVL+HQQMS2wRAi
pmTkxQMdevULvu/RjlCKrsSz5WJmWIVv+g8UpqsRMHy15TeJRj/gRZYqM1JPOlmBHW0Y5Fq7JkCn
sEIALCqOZbnmc5059Y8YuMIufifP3H+SttK56j7iQ/YAL0nXzkevDEVlRdWGTKZw+JeiPadsZZPv
VeyH4rBRt03lBNtsWsc/VvsCO9x0tIEjU4XMsGLQK1gAJx2eLBV1rdO9Zdum9BgpoakAEiVuhSMj
WFTWk6MglmEA4s3XMAeCY8NPdtphFboG0uyrMtnyun2xjpK4KfeYIDXDrjbjQd9YPCbSWXhN3Nbj
6i5fou/giPfY/BL7rc6eepkkG+1C5xjZBp0wlyD1V+61e2acGS+xupNSPQ0rOV8Rc0MypVuc8jfr
lTu6dKgEm2TexUj9QZ8fOa7/pZ0SUlMuiWrXZHxQprSfFoRZ3D3isfbZFhzhqj8H/VUfd/M+dZpN
swowAG2qIxnCn/lDvk2vGWOUT1o/4c7c56dMdZu38KWc3OYXj5wE52uvfApPvLtraQctijfMGM68
EXO1ihonuiUh4WPXGACxtJUZo7W0NfmUeKZt5SFGO5241u2CwrN7T4I47javrdei3DXBE9r6l0+o
CvnDK50cHQjpx/6nFT2f3pdML2iTvzQIBlf9XXibead7d6AYO5v7SGHe5ObTU7pP873vWdT+Nsx2
T/1UrWt3RphYjNOKfPFf/lYBDh+twSNrnjCsmzuAcvyLmN6RqGa8eXsMipMrR4yfveGsdQc93ODG
kA/GT8HajmxNs40jM3ntSk6qIoD3chASay/1dUAm/0meqO+ClRwvwjpAUoOy1kCZbKuFy4OZb8qN
6WWtV89nVlhzAbMhgeATVwyskD90+7R1TKxI+U5+4v83BIDJK7pP09PY7w0yoNFWQv/BMwlFMlyT
vWFqO2r2SL9yU4iLu64e29ZpzBuFpNAdubCV3/UTsZdtDMZro73H2Va6skEhf4I3R1Mwf2rO0TnH
U7kbyJJ97h5JtUkYvGjsURiHHGNrcnEpf4mQ8zj0X7TzqOBTWVMVowzQvaA4VQnMNoh+ZC/b0Sn4
MN/lI5tE+h1f+3eD3p3Xu8p7cai24a7bt2/qU5luJibCaEqflSLEtQ8ofBVCn86c0q0Mz3pvsw3h
JX22L5TVlJ9zw8ECSGCHfw7m5+KrfC9DnBswSEjt4Wr+HWgudo/8B29Xpn7jLZte8S5iwyIEB5Uc
wsFF8F3a7do417It7miT3vJN1O2bZ6ad/oOE0fk4/xQH/bl4jc2V75m3gOvXLn/Bg7oidwPMQnok
67zkw8I6oq8qHlY+JRbbleTkGgXKKr1zj2vzjwCGFq3R40hf78HPiTkU8wDH1y5B1w0w5omJm18+
tP4qXLJnnDJgTrmOM72OkYp+IvacvznYKowRe/id9Cj9vfhAt/LcUHXsBJKgmLWfTI/EJd6+fl5p
V+2Ijj5+mdawy9VPFr6w69Md91YMPw4N8/wdNnr93R0aR+KR4XhCVYcg/yVnq975HvcWJ7sme6V2
tHWxS9fmNjqahxIvmMkteGUcoZElbvDOM5Pu+2JXYoFRNwSWl8/6vCvj9eK3TVCwu7V187HGsNq0
nXYyMnvc01enT6F6Pg4+WJw8EeS6PDP+Dd4lNixuVLGDsSTfJ8BQX3zJmYuvN+G9HN/BCvapU73S
dQ6ErQ9ghhMEiQJCaq5nY30b1WpjPnWl6wdc69ucsduKd8764sPgVE24xlPQbGVbOGa38W5Gdv9u
kUmzU0ObLvsXnF3thqGF6aSkOvOlZuS3rh6ix8foQ0JaUbVHzT7k4ievaQSb4H3vPKAArPu1usuu
wQaRrcn+uUu36aH46E072Ke34ARrprC4K3UIdr5pBDypn8xnKES5sJouNhnrgGI5IJiYpRFd8id+
bOkivotX5UYzg2+LO4oa4Q2vT48iGTn7vnD4cIV9+k7vjkIh/W78PQKSZcp+C77YjTNhh6KqPZkP
DLuf8U/txYz0tqWr/vIPJmZNn5qPO7JdHK0nvIxL6uFhgEK60pzGDb+ymBkW9ZDX2qhkXutd7HJG
sV66V1oFnNfdK62PtlrVGFsc2QnO6pPwlq3FX+K0Bgi5RAFcEvZDhJ+85e0Hacfqr/qHU2uoHJJH
isYZtmHvKK7/y983j6Dex4h5t/JBcIxdhs0tdKre7sytuK4AJ7ET8YTyZv8goRc029phDDLQSjj+
uNY21rW+tnfEnA9zggRLTOvypFOWEWJ0CD+4VRMIwe0yJWfFST8nGnyB/d2XqCzXXJvQZ3PKE5B0
DZVD+qW9sjqfog9/k3mW74yRY+2Nk4S/8IvZAqILQtvI3ClcQ0EKb6vvwkH0KozyrjXZkcPur+8Z
nTjhkWU1Nm68bXYhFviL9LxsNotIjBrO2EoXsuLo9zFh2NDPC06kjL2+VjBFW4e2D0NbPOccjNU7
zB2Q3Gv1xMLhQwqv8j78xv5qPqWgjH5gz/3iEBCepXX+lt+mjDTBlX71N+PWeGaP4qEwvpi6HZTD
tIsxCr8loBvS1fzMFxvf2sDp5i3IZpq3U7wKt9yI/W+U45TraG/jb5USg5sRqCisVkfsVeITu3wA
ntymF4kH5lacig/k6NZh6W8KTH1c/yl4DnmebP+RfrOG+1eu0NMOPaZ4jc5sR4RvCFjObMZdzaN5
aG/Ng+0xfBL3GAku1Xp4ULuqx/wgrY39NrmKrvFK0vy6QlBarNk82SwBI13Ce/8+eExjHuUdgZrg
TOhId0v41Xp6pWD3CWE4lOgkK6dZi4z8GPa9WDtW02dNvgBtGcI52LGd4Wa+TuPecvqT/2sYH9DC
hGyjiZtCpbaEG9t6xgkuMaXf4vChiCNhTrLFt+UBGk/VsC9//LUme7O6JnxuBD5cecGG/7HYaPvp
VJ7ZBdEcWruJH7be1E8Acje8A+JBcRsGgnc8xqGd0A/KX0YNL9A24qBkuHVars94CT9zrmWhC6oW
+uMmaVw28IfARr4IF+zSM47lR/OKnUKm8JSuwj3SVoHW9jxKnboxEEEPVgpjkNHM7vfvklGHw5WU
ltPMYuwYNY804n0MTe/wQPnwlGSYaTSAO9rjlQ3FZA/llz9PEGFlSVuxVKxk30i96cY15zieJ9+J
YgxTypy+CqnSrI1W43XrELJ3BCzw28BMdjgOmfjFuEsi7l6olFGIDt0lEeMKoic/T1j2WJ0nHoZh
+SVGdrPqmGzg8Z4VZHDNQZVGrktj8X9/Gc362IHZ2SR6mJLQmTOiVLlQpnVa7axv67toLPisQmd2
NnIumrDoE9ysFKhUfv+iz/fUEIINwwWamAiMS7etI64PoflAZFl7YcnFHN0jFkQazyTK1yg5aNFO
85eoxTchuQR0LAYYx4gGJKzP9WlQ5S85ERvC1SjmdPPq83p3EQlWaJk6p6iouXyB+ttakg6D6Vsp
/aPf+kRxqUGHeew11uWGR0XEf8wH0amyh145I1ly5ngcr0bTJZsZqwWdGQZnfvmiNo8JvNtq+X1k
jvCoo+ZLiOOblZbP9dg8tcKcsEeqq2JMoWaWtFCnx1QS3teq5Hv2+lqajEsyBV4pyCeFwtPq/adc
Up8NAjNtQ9bsRJ+oWIhIlVP/6jPccYfWBJk2a+skQA3kj/N9mOUzHwcXmEL16ROVX6ZAiKTRw1MX
x18AtoSd5Yc4+kLPV+pDk4/NtsNlxT6Tptva4OpqEEULLO9UE7oBVw+nuF91m57UvVWkLlPMxjia
qTXu+5xLptXTDKwy2kHCrG4s8FcTTWPXlA2ShhFnOIHk4x99zJ32ow4IH2Gk87h16VpLuS4sWfUY
2E9xFVINS+Zfkm+l/2AxmoiXDE0H5W5JfNM/gC76mMp5L5iEPqnwIQrSd+ye80L2o22TASLNqk2t
xrtSkTmM6+kvtLD/5Lss392SFNHUmRCpf3BzjFEbW4DhtUf06o8/qo7YBLQOYroYwiJQ8mudbpeI
V/r//GvcsfQf5C9eNqA0wzI1hlvqn7g0sdHLUR6lmklLtuAAz0NNxIQxXOCoLT0T1PRZfcSGdyTt
E2uihtg2LpStag1/wZNKy2v8X0id3z+KISuqaln8RH98AlKiiRPy0NrzRbAIcSWAhRC+Q5KYPOEc
noOS+eQChGH5jkzP+rvmV/PK4ibcB9NflsN/5rzDX5PQoiqmqsnWnz+LFvmSLBQRs/Iqx1AVc8Av
WAFCFD9CvGg+jMa/fBLKPy1AGYuHgcVE1FX9D3BdwsRuLkuh9vScdp8xZHeC79FJctPq5hbxJm+/
IbXvZekDjCFGACdqNXK1Rw6AyyTdKSkppApNNBErLfhn7vqqxl/ykzW2WxxXdf1iogEpJ5SpQN1R
nXSMwCvIERREiMPcyGyv/76+/ukzlRXFwCJrLtSrP9b1BFmNUyloPDPjINTBw9h6Nfzl4fm9SP9c
ORBtRaD88LcMQ2Zl/Q/8EzGOLTlIcu31tXaDTXPtM2M/GDS/W56YkhasMeTXuYQ6Glj8ZjC3Y6wd
8X+M2NfTK4n08Iub8jIcfNU88NlvSlP9ttqFWVK+p1V9nCcAGqVebcTGv4hd+FPUAI3//c2SFwDv
f74OXZNFy5QsSf2DtGpp6igFskI5YHE1DYwCWoGOxolRy5Txmc410PkMaN0I7Ulc2srmOq/Tl0Aa
EDjCbdf18TuwZII96nuzMBcgdgLDGIKLn5n1X56Rf9w7FJXBHYeXIeu///v/eNuVxtILg2wkj5W1
6uDDo8cpoT9DvSAA654wUl88/e+jto8VepcBAjh6MnZqin8LLv/H7Vth4xZVFPUIQ/9YAmQPipJg
TrWXaExPjIqkkYU2MoX0hCq5IqaA56ntGbEHjDGGMPv698/uHx9fBdyjKsJ501mI/3sNWvhN/nsN
jgiKnFqSaTITQ9LM093sYhjcRFE1y5OHL4tEpYUSo/TycwxZ2l5wMiM2OWzs47e/AFFmxP6rNpa+
WyOh4RoQylXC7kmpsq0We/9060P/E07EHhslDdO43y2UpXbBUP37C/v/vLOmbnAay6r5H/sSGlQW
kFh7RLIR30tvXsEViGptPYKaAXiabGfJ2qY0zmPIL//+3f/pXGSFLcQzEeCe8seZoI4gUNWMM2Fa
OD0CrYkBgxsPbUyWsXGPtZwGydD+5TX/066lihCTVPg+kOz+wMklY5f3UzrU3jzyWSK4edfN4v3f
X9nfvscfryzSWhmfKAsWkd9x1uuNamZ/2Xz/cU3yMEiKxXPBkPvPNWnFsFrkloeCtC5lYAQwsYtY
IwtMK/Lr+BsTpEauVnVH/DJXTE0M49EPp+mBNEkS6/pjL/4XaWfW3DZ3bum/kvrukYMZ2KdOcsER
JCVZlGhJ9g1KtmTM2JinX98PlHTHplhSd3VVivmsicS0h/dd61n4Q11dW/UjUGXToWIQjuH3qAg2
TY0CuDO4k1tl/BoWzM2khgA7cu6KyP8xA8dcH5XGxydOmx/lP0dJQ1Ut1wAcqgok+2dzimkVraEA
C/ICxOmLhml8YaYZ6Yo9cPiMx8ypUwIs6cTMuJtAKemaFCx9C5GvPv4o4tIncVwwr7qla875oFPa
juqOhVF6Zf5LCWi2hzr1a6fR6OOOx6Fq/IMBsCI0Dh+/7/vVCapJF2GdA+nWIFfzbKwJtGaqkrT0
pilcOTrPJMEZmECLDj8ag27lf7Yemu/4s3PO8bmWg3Heeg+IFXUUTePo4g4zSd2MUWazlH0qqvjh
4yO7+D6mrmpcYEZzcz7y36YUmz2cISpHei61m8nXt0qPmaH0P1lruu+XvTPw/T/vc7bYUozU9hGO
SA8kRaMIc4Xmm10+ePIBWYAmTfqKwPjlTtYxyZ9j8c2Md04Znzh8ag1d220UMWuujAy+P1kORqhu
YlZCiynM+MQ5wVomJSizR8FWmgBu2oCakSkG7PfEMGzhhyrrwVJR9EL3aQWhYMIP7oMMH5jus82P
jZ1V1sFm6jYyC7Or3qRDp3WOJIiWyKJYNutQTj/xmSu7ng0lnsl+jl8gFan92bkq8oIkDNgQ4xcD
KPLcOyu2p7TagqFBr+Z+0xyUEmAfC8xNfbOSO2RI2gkf494Nwm99ZqsIV6HrWIN5DIrwF3GAZML5
dLAdy6WGOWnOprKsJ3Wjx9Mtm+Zy61NhlYIGeGdjt4kTxAPuED5E03QKoi8f3ynahYmJBaVjMRio
KMOs89VSmk6KwTZNemST5dRU+vsuzY/kiN27lfhBNaJbqGNyxM7zKOBA1yI0gTT1WP2vZGTtgeze
Y15/ImBnrYXF10lJv2tzDI5uNGQTpWTujiGFndJeRWrwUHV2zsX12yWmxO3gqy9Vjb/aSY7Y2uhS
meGD7GidkhayNMSPtO/vrUbcTE17ryeUXDt/YxKzyHZO3FRluDaxETYmvxATzGwM7Srs8XLGx0w3
r/CSHPWmu8cyF1Qv8ZjvDEN7GQNt6yvODTwY8OqVTk6lti0GWo8Rp9336WJFESEg2bqsJsQVeBaW
8+fUzT5Z1U57H9ray9vvdfZVLesj6ttV3UGo0JHzNanYD4bvWbQF20p9ruPO8wfGNM18MvR8h89i
n0b59RTqt4FlfglgM9th9VWZ5DVuF5g7YfgV1P63Kiymq4agGt0PlLsmr6/N1nkRlk01360eJXbE
26QTeLfyW6xx8o49KPeUj+HqkzvkwkShC2ipFJ8sVJnO2WDiE188p7yhjgZDJoNq3DeQS5cw/DEK
V9YmysRLhIAdSUaFnEXlsif1QBPUN3rvk88yT+dnA6ihOwR5mgKWhzjfolBl6bq+yKQHDgR5+j5R
lGg2qmVrF70ccd7dHuG9ulSK/nlwmp+aVO/rCmVNGLrmWnYF3URXCXZ9M3wyiWnvdx0GOzTVtnXN
hYp5XvmoArLGwtbOvQDLAPWuwkUqS+MFcXlw8Ifqm59N0AkdPfVqB85WqPS7tlX9Tya1GY58forg
2zKfuS4keVYsf479zZi4vT+24GXdrxABsi3+v0xZv3FDMHUshngYD3mKONGQu2qmaTSz59zsBLLi
FFK5av+0skOKnYCy/HAL72+6lj5Bxh3GEt1MlrpAOetXzWqylVujSzmWqNEhzsHWMuW08Vt7gWUj
/Wyj9H5rb7A/gkavWtQ29DdU/G+zWp00RZrgqYLQ2t40uqD1Xj3DoFp0aXUq+/yUtuRylsYELEY+
f3znvV9Bm/NsqjkgoR1hWWfrzKQrcDdpMXYUl3YTfqXVMI4nqnUbIi2uej27mxTEQx+/6YV7ilU7
uGvHYWFkqPbZyrOoYfwHXZt6MkHyiZawSOrnyW6BfsRfLB+ddI5HbnjOYmdOD3r5+O3floB/Pm2m
anDYOiE3tm2dL8yCKC1yk4w9b7Iak95ix91h60jv1CWl1S8EZhw7HAe0ty160oSeaj3ViZLw8UF1
H6vWOLXzt0mE/zKSN74oBpeKiXwexzujvQbjt48lFn2n+uxqvR8m+OBsOli0WxYf/2xlV1rUre02
44Njug8N3MCT+xJjwgdB+cnu4NKNYVD0I71BZyVknb0VAH+VlC2ReEkC18DB4RE428wiMROdN5Yx
dpSNePz4wrxfMHN4ENMNIOfzYHO+7DILwJqKm6AE4s+L4lmO2gkkw0ottK9vp5xY7zVxCp/cj++X
labKltxQ58U6b3z2EFg1RYzGdxJPadv9mHYeOcNfIlu9+vjwtEvn1FIpdxkuZMF3YUIsu4Yo4m97
QW4d7Y49vORBo+DGVCm/lYpxlZj6JlaJaIYtYNaMspWB06oddxGiQCBVFhy4yXlU/M/urAvLJc6B
RqYMc6FqsyP8c3gdFH3I4xjbb4UPaIrCe8MaGAP8qyZqDm33TfNjRD4xjCjts1vNmmfa8+dxHvoc
C0gYM83ZezOBNALKUeIJC7iEidGPCgisBdWRjOuy3zUw3RYYNME1zAHRRsAsTTiCngVfQkzwBEf5
0xL44PUb8NbVMAK6PNSGhvd4yBKINcwEAQniuUnBTNOrFc44RCFFS4pKnd+lJibyYSbIvEHHSN/D
QI+bBJ9YOjvaTm8sA6V011YPvOjtxwHiCdhJQJ8wkVNqBQfX99+b2tpXHUiGSaqzKT7YhC7Z1LCP
QXJEP6jroXwbgPspsvMAcYmlrpXPAJ43xbwN+OSGmx/SdyfWFXNpRnOFed43mGIYrqHJQDf2yney
WOg4Wmt73GcVajQyspe+RaRfDokE09QL7py1UdS3H3+Iiw8XkQO0L4QOFv9sIMnMksVDIFMPTyeS
Kg5bTbST6zSfbNou1Bu5g4XNvpdB3abW9+cdjNvNyIsyT73eoOmENtFtQXYwTtdkDLKEOsE8QA/O
tWkM6xi2+lVF3GPvTp99kPcrlblCr9Emcil+cvb//CBTrGIjBs3qafWc08nLaqi2dfCcZOOTNVs5
6zr9UZXWzWyEz9wf/+8nnLNgMqGbLtE7Z6Moj4HdJSGj2Zj4L/P5rtCXZZX/yWCtv98kUwRjZKTP
MEfqnD+1A+mq2iQZMeyEFoOA878gbhN1lnNMRg3KA2NWbDRe1Nli0Tfc5ZDnFx0aE72CIp5geGDn
4E2CJe/cvotM8ZjBzNF9wgYG5IG1hsDp82H40mhDDIXJDp8mzruyjGtXLgi/LkHZ2e6VvtkrRfHM
qVzmun41qp+O+hfPk27AugN74b7r3BCqKR2b6pc3Dl8UrQWJnBTPLWVTkJAuypo0+tGmP0zAL70C
rqpnRWqX+yhHAPPxjeHMT8D5cMCFoslragbhJGfznGh1AE9BmXiYjHHpAPp3AT9AoCyhVkZovzBJ
yaa+DVlNsCQ4Crfequ43xzVPGdoa+ToEWFeirPNqlksxEySo6ZAoB146oaFsH6xrS/jXY6Of3IFi
RsHNoBrFs9kkD8Jo7rNCPotBvSoA1S9qlJNm9a1yrXUZKKhrWS9RqqYEKU4TubYGtKZCRDN4+DWS
NNtDNzPWUrev8BjfdQYImMKpDgQCg7dQN3T4V77jADy1H/OIbS63vYridFDBWupXIbfDIrEiWDvf
3/7bsbP121kuSioqofwRq5/NqubFa+9QYWX8w9t3vrSv/HouKWTMbGW1z4EtuUm372lyruYHoup7
9EHh6FlaS8hi/MPmTMdCO8UVuXdB9bMN692kmiclYpXZ9AzYZVXew+K4ncyqZ1kqlkkV/ox/aALk
SBsiSrDHWxxenoRFlsycKSe1UUYr9kvHzeUWVr3sDHSP81hsOHxLhYAPXqrArdPhJJDBXVPTz3KU
T6aBSwsMTTXZRmLwFvM27s9RMXXaIY4AiHhKoy20Ib8LBn+vxmstKL/KanxWC7Q6fnoUcvxkj6Nf
mII0BsN50Uyz1jhf7+saT7WJfdubfO0FXNsTsP8HRwuJBs7v4+J7qxme4Y2v9mwsI8A7Cp9U6VxJ
33gmg/M+LwHquQVdv2KuVG3rAQGF7ucb6j1YqkRzH1bp7uNn9dLoSk1Ls1nvsx57t+3uoK0OVSCl
18co2px8V7bUd7L+vkry3VQke7V3NkaIQwuV5pjz4dCRLHq1vU8b1BFOiHUm/JI60894MJ8yV32Z
YMHF7lctG5+TWv1kT3Xx8moabUl6MezpzmdfUxFxVLm19LDT3ZR2T0Jd/RA0xUFVo2PAYitPh/UY
B9vRtT7NFbqwsOa958qzrlmCsfrPe4shr29qs+TeIjxlqXM3a4N5xVOzteTKUuJ7nPX7cFJfilR9
oU69gdi2zXv/xtLbe6z5i6RxkTEDnzbU/PrjK3lps8uHYztjsAZj53Y26pIfawKc50pOjXwCN7YZ
J+spthgug9BZsD+9UnNqS4Fl3diB2JtD8PDJJ7iwr+LKEM/p2myw3PNlYOGYUZPlVJfKsbufr09v
Cy+ogZg3T6bo7lU1eZCZfTUk7k2Enwydh4yNp7ieXhonOCq5+ZQD2VdMXLOO9snTeWE6JlOOjZdh
Mie968538C3ziTo0SuiWfbV8tazylNbcQFFQHt02/6wZfOlmMYjZ0i1NR91yPhBxZ/hSr6fcozqw
qQLU8PBMFpBXV4Ud3sfhyBeHTx7n+Rqfzbz061XLMOhAm7qYR6jfSjzF1A+V6lO8wrH8OKFjHPCG
O811IPPPCt/Opav9+3ud3W9CiZPYNOdCmYCPVUc+BlMNUhc7HC16Lon37onhW0jT2IYqce+FdDDh
uAd3FDy09grL+sl33ENmOpuAfl5VjDtVmo+A6jM6+aSTgFtKp22htREYHnVXK8UJS2wIQt9oKNZC
kTg4h6KtTm/kYySaGe1H2HzFq5lr3miwLrSQZBvxtKtDbVfmzjqf0ymjl0B31qLOUdI5excPNiUX
fZBeI8etWopDUXU3IgP6oozbaqpvSAE+JQB8WgWrKQbQtLvOunFntLjUyvZXHDenruZTBvnNkEMw
yfzp3krplJBQPbD5nlFYDgibdJgWxQ93FyZsz6QpYL746hNRNt+S2vYqkGXKaIxLQNpiWHUqITkG
RJpNiR/tjXApOJSNiUoSN55JaCEF6zgoN9mAUlrNngukWVQWa3KwmsMUjCks1Jx5xC5J8pHcgeAF
tqYx6UCRgmjPE4wTlFbLNg56hJtND5sOUFQ/xgREtMldm7FINAhtnPH5KX9ipu4jS4SVYN2EgxNu
IQshGaeCvSCE4ckv0VnHwtjmxAK5SnEEo4dHh7t+cvMjqPOVUbAec9RhV+dMhRbUuAS/MGHPo0he
BfYgJ6pPru8eLLd67SJ5DKr8qNQNWgofzZOJpV3+rF3tUU/xLeaJfIiHHSzDhWODu6Vx8OgAR/IL
TN5AikXohRZ/K/GvVUKtWsABRmhtGmU33xKDXR7F6Bxce8REyoecxwEg6Vv0rVsjgXvoh1d91D5J
JxhWeTtuPx4uLz4/muNoDA4GspWzDatd1iUxoQxIeu2vKpsROexvx4LEC1RC5miv20kcOMRPxsFL
ixTqH+xeEVOgVTp7WyscYagEIy4y2j+aKm7yJKOen38yEl2cjixWmHQ4KTkDvvlzKDIRBwGvFzkR
x8Jr+xZPFCT4DLcu1RSJnA7oZngUlX4dEYtTap+vFC6N+Eyqjs05pgp7vnEURVZmRW/RUcDDkZYo
Tlv0771iX/HlG4QCbPrchR9Mdwz+6zBC8QoS8UqtACS7FB9bAnmahvR0nUgt1z74mU4HywKW7BNE
00POXGRaziNY+16Q5i8yaO7aMNjDFT+IsQOmQNpUZ1U4FHKq+QFBIQEG4qxvV6O0T0YLBi5huGzH
uUeYEhhdQSsNx9nppI7PRj55+UTgTugsCe6+yUIVIf+LXicIczoM+OR6LRwjuiuLY+VKNOwmpgG1
mZ7nqykhg+H/GpKVG9sPbKWSjOzfYgSfFR8reEuQe1mJfPeVHuHC3LELGTcMOHorLYgo1HTxtcsi
layCGJwCVag6c5qVHncBVQYwjhoIYcKct0R+kEKAQL1Ji1eMVIBJCTAlrhQsP8KIPjCJNGjMUzH0
5WZE8+8UTQDeQeDQ1uBQ0Ht0Ontfq5goU9JW2wGPbRc/TEkBfSObReJ4PiOfN5ixgh8/g5fmS9tg
iy506vPU6f68SSO1trI86XLoh/SY9K+ZnR7GXt0mGnE1/19vdb5F6wp4wxLkoxc6kBRz+MI5NXYw
icu+UT45rIurZJt9FboU5Ghs5/48LrXUC1maFceVeHVIml6Qr8NBbuZ1e6yN37SAeDGc7OCGPznM
S6seqjSUpFhqsQ87WyLbFbKCnOhYb6DtCwE9y7C8NM2NE4qDVnB9+ffHJ/byO1pU8udg03fVBuDU
qFvgGHpVXGEAq05QZZ41f3yUafXaMIdAdVp//JZvQ8f5OmvWx1LrRK3snIt/prqA6k+CghcPabg0
CTns0DhithQEjarVYmrs+xo2E1lwfXrvuqcygeJYjawRqn5u9WGOKJqjwkRVY3bFZ5o1rEijaStG
pA2WIqFOkDziZNYhQfRGocvHFDft7MKxl1M1bQO/aJaOy/PW40oja4Da9qGDo7viWTlEEXwpmrf1
UvPvqxRjXAMTLhOGJzP96yDK21zJx4VPJRZB8ypsQmjCQklWOvkJ1GZ7XMez+7ysgSYhACQkTC7Z
fZJK3CbfYhfqhAUc7+OzevGu5Z41aAXRmhbnM2I/+GSlhSLz+rJ4TccHAW0k8acd+Lob3Vw37SrG
7zh9Vsi8dAPBA6KQSUHXfLczqDtlDAvdzjwI1a/xxOUTU/08ps1zNmswhqo4wv05fXywl2Z/Ok8o
3tX55W11/dtKXRVVgiAZ8mHCFCLB1SwFOq156q+ktY9d7Usqy9O8Pvn4fS+NeL+97/n+OZ7MtJOW
mmFsHrZuyj0Wu/VNr2uPlexuPn4vcaFCTQqxjUiMbSmjwlmpvOldAj0IZfKMPL4bSLBeRcjWiRj3
9CptiHEpiKLmPiPYaTuqIV52F2YGdUONC+37tbOwas8IXlIJ/ci2hy9xYBxhVQ6ZD+DUSBH5KdpL
YOPFqk1geb71LUYjudZ1ZHkDsXs1jMEwBpxjTV+bFqTJlNwzNsLuhTy1CfMda1ps0bhNatzaJLc9
vplLbDdWiX3CdiduEokbqVTYb2jgrxfsvCgYS9b6Sn4iZqPGEkLd2de2QWeRcdfUpOkRDImUap1b
/bduMntC4Nj2aI21Re5149sBJOce+CWZJkzBDYyJZBnoMIQTYziaabif181lZTy6rIiHmnuDSIV1
EA6PZjARg9WcYtneEPdQrJ1EOQyJte7Bz0ZK+EuZqpF09GZPxmxzY1UhaVGYX0no/WSKufTQiDmA
msYDT+u5qDNNixrdZUFdvWB3JY3HDhxFo5qPVmEdaPg+NkSUfTLS65duXoEmAzeEQ6v4/H5ifxmQ
W8gAYafOjQ7wHtmtr6+0ellCwo3mdChtbsHVkfBsPybSMPNvhiiOvSDO7quWtmah0/bNSO3Q41+5
XzyhtyfcqptmtERygMULL6EFqA42a512WIA1CxrEx8/FBaeAiccCnYfOcEOt8uy5CJQxRVOZwjzy
sw36KRzuKhXvodJuzIyjIn+rWESY+pQR/nqihITtCYEwe5RUyAOMiIpotl3LKNzk96Tqod/C6rQl
tQAnLvx2Ij3Sh87Y+LYBPL6AeNkoBFCk6hwNrZL7GnWh9/FBvU/8Bv2IaECbF1Mu5Z/5jvltRBP2
6GaNbqTeoMfrkqI6KDX31EiiLCp92GjCL1YyAx2e6dophK/AHj7H3huQDdLkyTZK2AZArXRD95Nx
6JIQA9E2raN5leC8K8wGgzUVfsdgW7jhVRulz0paHkOJMdoyMSI3ZJxUcLxrazgBf/wSDs21Retr
0fnsPJvaeeg3WZi/NgkXCko9MrfsdSStwOn5E23uHgitQe1jKr8+OafqhREUbQRSAQRuNHbOu5pq
7Ac2ZaMMfXZFkFKC368dGTZ8dU/yMxoRzu4wyWjXh3vRgx6QcTJdCxV2Qx++qGOpf6GBRnc7hRhk
+HM+Z1uietPG52DicRnTH+RD5us+b75AR4V7QrKiKKhx5DZPixV1yiqGq0puJw/bCHXccqM7BisA
lbl0vDQRJmm7OXsp19hLnYQcI6QuPHe+4KaEewBqQPpSChRdN3NN/Vd8inePdWmEaA2FslbLAuWp
Yty5VvSYI0NaGK2pLfqCtZKruFeJ+On0DMF23L4ElrryLVYzeechZFuV9neIpa+BH+yHAPZTEFur
wJDHeT7pnK/EYH6fF4VNajzWVXXS2vZFp9dH3/yxi3SN7j9/2FCbU8iav++7nSgaGuThAWp9twqi
/te1rxo3gtkgMONkS7UQS3pVEpkinCNxyGwfIQIyxHYwv4rGm9KZOzqq33M5/vzkXrh0KyBIM1RE
K2xqz7tqI82EtG6MzBtimYKFNBbgfe+yoB627Oc4P5E4dqZCiOc8fuGzSTLtE2XJhUULBkEXnbk1
z+jnBV7irssymxdoQnL5+rR4sB0Qw50oOTfIST0xlusJH+kigrX82VN8YfSnVEJPhzIuK8Tz6ntO
j73tsyj3kpYQySKPPVPCMHMA3a+MEnuVxIx05Vr3Fs/AJvND4KG15xeS3Oewcbd6Ht/4banvjHGO
AOwEEEJyuVRr17WDfw0tc0Vg0ilyCQ5lbbFlVcOasKr+NYv918/hv4NXefuvbUL9z//h3z9lQfBq
EDZn//znSWb873/m3/k/P/Pnb/zzmuQ2WctfzYc/tX2VN8/Za33+Q3/8Zd79359u9dw8//GPdY6u
Zjy2r9V491q3afP2KTiO+Sf/b7/5t9e3v3Iai9d//PX8wiWARozt+Wfz17+/tXv5x1+0wufV5n/9
/g7//vZ8CP/468CfaX8m44Vfen2um3/8pbja3wX6Dp3eC/7Uuf/Wv/7rG+Lv1Jrm/S7dT/Zks6oz
l1UT/uMvQ/ydKAihoc9GAq9T0frrb7Vs375l/90UrsAvNQv0VA1V4v/+cH9cxv9c1r/lbXYro7yp
+cM6E9wfm0KE/PNal86fsKn5n83qhs3I506MRaj4YtrqcIrKQlu1Ntp4OVu2RUD9cgKF5dDoLqC2
URYNPXU4Rkq6j1mQ72jQdARNx/5GdXzQOEIO66GBdE2jC2G1kYE/KzKVqoGL0y6+T5SGtd+QpSvV
blbpW2Yyoco7VPivlb6JtHZ6/u2S/Puofz9KHE/vj5MzZb1pMnSTvdrZRD/U1mglAIl3fjVpS2k1
m4H8As8vEe37bGz2TAXQkgRlN6Go1T7Q+FogiaBxWNt0BJ56uaY+5L6xnyy12EK/zYDdxNEhhqgS
2j5YGKPdt0L7ajcOW9hW3ueK+sMMiTN+e0nZ0rPEHqCRCwTtFDLIzN5FCpBFh9mkyeN8ndldBuZw
SvqDksrdOCmtF01ZuR6doVqovt6TmJAEfHbzOaEuvSKzBtKdWp1cJdT29vwiGqXcU51s1Fzdv71Q
ilb3I3sCwh6P//mycJgFpowqC3ELq5oUBc+Ykw/eXlD3spvRBHy5FszA20sXteXe8P0j4mtt41tN
xIbGzuINzeBvIOoc/bWTxPKOZkAQVdU0e1a+T1JlHxCHerMPW84Zkdz+KrBVdQ+bAPidLW4imSDo
HVqAT0ZbzmCHdPqpmdm4buQxTQY0an3oojlP72yCRfaFzPy9aRtk8CZwR/P5n1Ojit9e3r6mwMao
zdHxiiwPt5FR3w7zT9XcfnXQt54+EFwVp0AfZEqQaQLveu1o/PBCAgnYQWWmoSOIpJx58W//NU6T
tq8fE6XsNo3WDuTSk+wb5CRaYCkqggnNytiH3d6nlrqveRzQrVBVdKPIhsw9sedC2qAnLaDOMuCM
aEZNSLIGIo8vTapOemLQXglmKLItumL99lLYKjN+IKNDp1jRoZX1gCWrBW/Al95egmDgm9mkbIRl
HCc1VID0ta2yf3sp3F+aJEU3zWn9BOb3Ikk7NnNXtsVNVarkNmIzsfaYD0BX9iwhZ8MgMRDwx0S7
7koY/LK6Yh6XSzvSv7v2N7Wtk/UQguUZlbbeKyqHUUQa3g9DeZBkRYL2tuMdWsFFhqhcIi4kbGqK
kf8d+nHK94FDQLbsXA37tXgQdpxt/DxW9zU5NE022bs6bsJDPgb2xhDRKYhBjKZWSnnuts20aF9F
yXXaZsD2RLAKh9L16CuCsUwCz4nJSlNAgAPVE7x1ZMPES4Zm3CoN3jxVwXCrlBBLq5GYVv97a7ba
ZvJdADdWR7sskNXeqHiGBjVg/1zCqZODnMteQKFECp9UsVE8y0d+39lxufT9ZEMyrax2WIdlOnjN
aG2b0DL3MUk6q6wjRl6dUdJ6ucHPam6wMi19uz5ATMeyVDQPVdQ821Oq7IfWI9NQ2/kuLOnW6Q4t
aSnbMELXgledhKRV0ZnFhpCRryUBDauiAOJfNya9ScdcmRkazKAXCzstvhl9aGz0LN87pUWsbhCS
oasYkop+gPcN8aeOhX8+vvwhZ1OzGZJ02nXBTznazr6cX1Jxx8Ax7hI2IkTGzZl+80DJhFl6Ztat
/dIqgR9nRwwyzpwAjEnLbAOiTE9VWpdImCzIMhJCWeLCqsWkay0tAnE2Bko4pTZA5mDR24kA/+Ng
7IckP9hN8ksECXz1fN8mvrJO9O41lupmDuHduHp8VWs9kcWpeEKmtMzRFmzUIH0wZI8Jqy8W0+gD
IGU7tRjJNSO6HkKiHtvP7JYAlRVGtw9LRV/GZXIiI33hlsbXXCe1kaC0bdOWN3LuDWau/zo692aQ
E47H4FsEq7fbfExzfDxVvSVsElC6aq/LFGtPIEgRq3KnX5FnzS1c2U+KPc3Byt06dsyG+6FF21en
/qolyBs0JNg/u94Etf7gR1ALGCfuHOOh1uAIdylpjELOcWVTetcl0BN04hEmfZz5Ndmadmm4bnSy
0xU1p6zSenGYqBjg4KhMZWvdaLNwDJ/VKgblvhqBr3FxeiuxvKiA+dBa7TpVDHuZCxhl1ah7JWyc
ndlye+XGXTqYtA1t9RpN2zdQI3HcbeqoeLVhlZguuXmkldmraijJyMytaxvT+pi15bJuWhLsXNSK
Bb8BzRuqlKGEJIKD/fOTaaJPVPksdus1ctxi4w6kZPgJ7nJ1FD/YHGwiJfGPU1ChugpUfyWsbo5w
IeM22ZV6IlDUpWtr8uU+CWc9BOU4QH19UxBCRTDIgp36l9Qn2kgSYKRrISRqASWOVfOiili+hF31
w6nCBls/aEtlUIp1psRzHhUN1kSxvRgsYmj049pV6WXlYat50p+uh2rWkZUJ2DgoSwZiTirNA/sF
4petCco4xXrICAV5cgIXIcGFG/bsfIxR+epE2EunXIFPSXJYKmL7hkr2nlLe0lXSlWL/9P2A/y9I
Rq91IK42P681bO6djhw+pyzWhBjkgMah1DqCcctxyUgt828R9Hm/vxt4mBe2REMduv5tb+vlvV2k
16bTrvEhk6fjksJYGcpmHso2RiO/DJSMv+Ytb5c82oIswsTuu0XEdn7dVdXtRMbNSibIgSC750lw
jWN81TsapKahPZLal26VtpBo3r9bjfUQkeTNhJJQ8oy4LTUzUVYqMerLQkxbXGMILMgvkg2Xv4hi
g4x6uyVhh0WhSmGoHOvkqmTX9JjKL1Z45zdN/6UP3G9k8OCum7J2jZYskT1lGOcpZZu7NHPg8G1t
mFt9dCdaCc5TjFxh7bc9HMHMpjdXp/ptFkJKlf5TGGUuwrQeo1BMPEhn/kodVibklF8lLqZTwYqM
Nc1bazNcppo1rmont3dxgeC0/qUkjXlo5zpV428b19J2QWus8xym3BSZ8lnWRoV4t5t3jrHwSI6g
+JD4EBNSsjWIZqQdS2ZMFQTNlSNKppCTqWe6h1X3ShvKa1fnxERxSfJsvXN7zdNg8y9rNei/j8B7
e3d8cGW2c4d27iMo9NsRXMTWtOroqBycAqKfSF9qF9gbkp0n0yLMsEBGbJuSaG4NIqFS5+spcuXe
TYxxLZzQfgZLhqvbmQJP6iZsy5qEu6QcAC2OsMT8hLwecB0tWLvM4oWYh+yafJyyQVNQZT9QcUGq
ZO0e1y9c9HuCr46JRWtVpNmtCWA3TbN8U5N9suyEmS0xp9Rv67wg9oifwkGFZomO9Q/yFGBdJOE2
t4xNCfrMDsyjA1ppyh3Ny3JVWyYJNBecsF8CP/fmyF22vGRX+cDU5vQ9HLj560Bvvgzs4zS4NrkU
OjGb/bVr07aWDQi/JhQb3W+/DymZ2GHyhBF/oTjxs93UoG5NY9cpDZ79LF8lNo6SIKtvNUmdXu+h
6KZuS2+6UFu8o7u89Ut6HnrEwiGkyZW2NJ4q+diML2MOsDHI7RtM89W2y1GWEp74VdeHh2FwnvLC
v5d6qi9E0/1obMXZOFNWeWJ4KHKo7IPpesbob6NQWeZxGy4JHls61a5peYKJqy0WupatjJoWs5GU
06LHsQkuVIt4nJqNNVK47DXS1gcSg7oiQDgQ2pvcTfNNQvkrKMW69UFdWVZ9gFz2UBJc7RgmOElw
V6pGBBgBVldmTiLfkOvw3c1pGQr3VbbPfa1/Zb7ZGiIjUsdqfxV6tysnhEFT1JOhPhGVzJrzl9Om
/SbI8oPRQ4dTbHEtZHBQkiOpj/1dzXJMGpUN/Xm60/ToLq7AJdlq0NBi+Dnl34q2AZvuswzqdJv7
kKBhq7gL4Y0rqfo18xMV7Em+U8lP42rEj6UKQc5GI2UH7rTLZ1H06FeLsIEq06oIhUr4amHAtdWm
A/N+cfSTG83alUESX9nF/2LvTLbbBrYs+0V4C30zLIJgq162bHmCZcs2EGgDfQBfnxtQviens6nK
eQ3EBXYgRRKBiHvP2cf6MRn5E04e/VgWFis5R9zGsz8fnNx9MHt7QmbeMA43lsmQUl30ZYKDkoC9
qaAGuAE5FR6ke8rW6thIdNa5A7ExNkgp82gL9ak4mzn0BMKvjDD2wc1jt4PmnJC0RNGJNBECxZXO
RDLxs88NfU7LmaZzazxM8D6RGuufHZxNR7vy7gK4WQzwzlWTJvTLMYyTdVXlrGx78JuxK9Kj1xEX
k7DkVtaytyiwRjLtvnp1ck/OqBnX8a6BwBW1Kf+0Ku0DYe/ZvteXAit78M22pHnbrR3KydyVdbDs
i+K+Us0L/iHwyY6mwjZxGMkpDXDG/DVAErWCfC9JQjoOZI1UEmYDTXXQ/oH2lMY6sYXkzh61oC0P
i0e7q23tT3mzfqSMhS5moi6WMyiNfu9VgOvzHFC2Vrn3tWYhwyuYEw9de0fqRxuqgV6fKczvSTWq
yDLMe8L4mLblxrXRnM+Fa92SJPsWJ9Ojl0kvdAmnj2yQ2VGev2WG5+xH4bw6NixkPS1zJlbEJxmq
vlTMd9G/Cwep40BLPME21UidTFbbraEbYkZfM4gYHJeEmWNioPoS/V1RWUwFSfvV1O9hFq+TgEOd
mMYLCUt0tbvLkE5vElHJWZtPiDrFMSA2DGR6EkZ9JuprPK2TEoMA83wq3oYuvQnK4K3GgE5sk0tK
Zk2UxkB6OsEHgdZ0fEzBPZLiqzdkZ6P+PZHAS0IEcw4ckBS0zlbSM+MugaDQMX/DlDlFMOweNLTT
VACcyOgAlaeO1RyMxT26anF2PuP7PJDIK+OFNuaAcKaNgSiITJwtEylaqo8rCtSACUiTPvRzpvBe
2cBMdHJBQFx+7PuUVo6CwecGLdknyefKErDWgzpC6fMkK/nLcodfJmsRuyRvQD/Y3vxtVN1KwvU4
6KdvxeA/i5Z2xRovlKFlJMqHMnodxKHmfkMnv9Mni1OY8uhqxho9r+XU2SwcCq/CGdE8s2OmTRkD
GIHDX/VuWo2yQWgogOO6zySvJyTz0PfKvdb9qyim6lwma7ioRgKgC9DEZqzSEyLjPCSWhFsxKUoI
X3NVmFHIhwkLDyJdOPuDQyb+Mg3rhvwNm9GdcF3OsqtWUkOEGOrMsJ0A5Q+IsmxfK5oAyyI/6TAJ
Dm5pRhRpnRADAnPAeLlb/8pzQQY8siFkUWklSTSE90kBez8qMtpnKXeDm4Yz7NJUT7/WWsH5Vauv
hd/4aElXK1G561SNi0pxODAtwMZQEJoqS2KN5PpB5tL84t+MdLL3uucSqYAMwjFjAKc5zRKnUwwB
FsyOwPxmL/BeYkRd0CMlDRm9YRfB7yLNn6Ug7a34pVELQEKZ7TLLJLbUdh4ckBZrepxPOtECr6DU
gQB0L1ntUYGOP9OEnSMV+J8qJpGh1caSVI/4UWs4kak4D4Gl9Guuz/3q0Y01oYfLU0Cy+pCBX58J
ZqGlAvV3pUNUeQfkUKsWOjOYVPqTbo413ZtJcXJ8A98Z72sgfYQ8NcSF52S6LpwnEqXUKXb53OJJ
52CrgV53cRxOsz1Td2tYkaPt2qnGdQ7LYAkAExYEXydNjnEXRNIiLShw5Q8c6fRWU/EUr0ckbnhI
sDK7wrKwjnOcUj4xOSFlLzKxX4rRyI/IVG7kpL1NE/TduP8m0mUvpHei23LbQvrM51vGkHHQnh1U
6TtdlJ/m5F6SMKZKsn7jMeBh08kc4rtWESYByj3OfesbZkprPODVnH4ztUi15snJyB70HbWEsPys
MIZn1+Q+vFPNYh1ybSdScy0+QGb5n5VRXYiYXknbLRUZjqvM5btD4F3sewbRJWakE6wECC4jfg5r
8X6KfzOvGu+qYH5q+jihaxZDNAwgPmvtZWi7UxfUN6bNbL6oR3UKjOWz1ahnQpLve9/W96mbQvkm
jqYGbjTNzpNTNC92aj8CbLac4QWx332nu+j9IGAyp/BUcbW9/Lm3OFpGZv1paT6VLdwUr46qkviI
OPGugWLVugDxyzgxFPFrzOpGGwSlKkUDTAtF2v8yiD3bT3rFSFueh3o4BVp/r6/HmlX/atrqS42c
L1xARTpj/7bUxBFloKRCVuUP/dDJaAz6T21lfo6NZ80FEUzL5nfXzzDn6a0LbbBDfj00z0ryl5NW
veULhNqFVPSRSBCD1E6lkXnhdWT/mqX1gwkbYgg4tkOXfG1ccUZShbpTDaDBR/HQDQTVur/NMb/z
6pxamZF8JyPtIWbFKWp571b2b00rn+v1f9am/rNbZ4RXMZD7yLYNtLq7jm8q9FYPq1nUl4bkVzPA
5pFOh9Hufxq2Ohd8indSv1UJqWlWJs8509Swav340FYBIGIdBh3r4EMhxXRQLYUz6vusQAqFgW1e
6HfPghIiAd6XmZlkM4EAMNY8ASC8mKq0c6IFz4K1gtXonKUJHoqN5UQ8G0DzxWDRAV7bLefhjE6A
UIROAjrO9fukQm7qIfOMiVtyesxmvphDhaMCYhua7zzhKCVPctXBdodiMV7pYMJzxiR3zGV1QeiS
ngSYmL3Su2vsLqTUuHyh+TK9lb1L6N2QR36Nu1UStMZw7BNSIjJmrzprOjC2zUt+MKQggqo3zIMu
7BffYUajjaRzKlkQAEDCoaURKiiVFs38jHZiJNbdYClx8EckDwKlerDkX7qMcEete2oI09u7ZVo8
K/3CQISruoPlv1afTk1df6v78nNA6/6AavYnaExmE4+Fm94aEhf5XLUCaduobvy0/dmnSRDawjbA
XivscFZOfCWTfOZay3dVBujIs8Im+JcfQuPPD+ViL1dyNvdaaWa3UubkfiQlxm3OIYygZe/fp2nO
EoNW0w4bvnespSuiwkqmMF6M+QTMtFT9nVh6amkGLfHBA2FGVoU+2bfI6CSk8d9WSvhD0Fd2WMwU
KnumlvzfFkVbBKiDVBnzacrNwWKb4VR/MvUh3iPhAr+rCbkrx+xh1oKYFYj6NKUeBQdDOPSJlgiu
1Bgxxvm7puJ5cpr2SRVXqD5HuScCVe1LOqWBWaZXgTMgzYDK9tV8ZZbM8DVDgu689oco1U+k8fXF
q5yLJ4uHoqLVPC6jPMhYd46e605RnHk/WqeJOs+PXyrfuvOS4Yei9nPF0AZf0IXvrCaNeHX0wLFJ
uvMco3bx2y67bZgjuaZiFKy771k+x7sR8yjSReAcnV/+ymZi4KA91TvTZ0VAWiEEc1k8dpph37ow
QwlszQ95ZhRH/pVTrwr5NLUc3Mq1gBk0052upS9xpYmLL9X3Pmuam7aCr+3jp9+vDvm918c7S9Nx
b07zeVZrsdIeQt1Atmp2kQ7RCTw0szgrg9uI2PReNF5FXHUWcNQCHx48pOV0xaFsmUNI3uP8NNcE
KIL3yXQ5PIpKj/TWPHOaaPaOfk4r2yGi5HebaNMNX97PqckI1KoXmhkBATuGduPpo7h6/lf0V/ER
+Qbkea1ZbofO+TyZVn0fSOAE5t5m4XwIyqOu004okxwsYU2rySdD/aLGliP0nvS+/hK/I1ndG0qz
HQAfgiA6vfmJPOIpmbMnOae3/UIAEmePHJp0rinn2Ex8ox5r0KBX/dEVv5q+tB+lOXxmuRxfYv/3
CA62UJlNwgR5EZIlvQIbfEm0oY5mUS47bRme7Dp5oHQ0HRkKkbX2/jN4Y/jni/8pDqo0REhCQt0k
fokcRwJrpH0wc4qfcHZMIqXgxSFpBN33Krf849otJMpHOZHQg6/CJQexR7cSK9ntCtCygzUnX5OY
FYee2/BV54omS0oUgWPCOxPii6RLcABknSz5tU8ooi7Se8WV+dRlqFECoKBWseYLD44FUnI3INGi
GOHNSMuax8zSJ9ZAuI8MbzyZvj2fx+nG66ljFg4RNtKf7F0adxcvh4vampC18H4S7YHv1kl8TLEd
CTg1IXSFF8N6KRewNOTo9oQctcWEBnPhmGzunItmo0/IYqwy1BnjHU7XG3mb05Z46hD1Bx4lcHdd
Tabk4CwJLCSIeZDW0+6XrfE+00wCIyb4x9Xt2xYf5X70l7eyQ3M8+OnJiutrFRCTMVnoRGLqK6WL
TTt3GBM78nAG94FI4Zrmkr3sTSNzaeQZGhw1ZuUp6DCfJJ2kBj/XzrtSj3/HtVESdNSQHWvP1Ovy
u3gp31hcpcdMJATABN+VxImMJN2klLiKeAUUu/ZXMY3ZXhMiZwEW9ByDtkem7UNbWogymuoJgSxR
XLPF4UlIuR8M3xKkeGM362jc/C9NOX6viQ29yel270mFdfg1IXLi0xrLpqXvISnu9EiZqC3d5yyb
o6aLj37q6nurJ9TO6uezXKXYI9oRvjz1icD6PF3uRGkXB9pvw8VwQF9zKjHzqjl4wWyGlr6G2ZS0
pa0O9L9KoIYshFcWsn4eNAHffDoFNhEmFBaL/SgZBErKM9mw1u0XUnuKLrUPeUy73lVVvn+tKVV/
SUcocFo3RK0OR0oMZXJX6nK69j1MwBYIOFZ5zvRE78R5fVMaEEoWUXfntGmMvSmmpylP3HP+qS/y
JYJNjl7AKq8xP5JDr6d4bwzNfJyzAChH8Dkv7A7oV2vuGz3VsZzVR9PU6dzo4o1pw7LvfUGYkWc9
5k2MsIty804YzEDkSNRE5pVPuTYxuXcIFJ2WoaWtD7+orfOfCb67sOrhrRW9x+fiJQ9eXkyRP6Kt
KTKHhenjUtru/SKkGVaL9+SQ4oEah/ACFoQM2kM4Ipm8YMB9qyYm6kqtcWemmXzJ+/t2+B0zN39c
zCq467QlqiwYSIte7+aceIXBJCQSWZannq1xbk4Q8h38J1Z3P+jGj3Kei0jk2n03jETYZgP4dk7P
Y9ETViGhSzRE2dpT89K6S2gkgPemyrivivzYmt5NAZVeDMGvPAVhmJ9LnaNJ2o2FfJ7Iido+JRNz
wMEgh3A2yXplpGXyDxLwaIBCSe082Pd1Bo2RUNUrgbWH4Uu2yN/kDTNF7omLaK1XAkGrnxYpsk6J
yK+tCfAlvWKyhiNJt3Dfgeqmsi2uS2nspabSw+J4LIrIYBonMu+V73MAxLsSBU2oLTqehNqnIi1A
HU/TUx0z/PQqxgCsunDu0EkQG//Dm7M87EfD3MtsuSXunTI8ZryDmMcbx03SQ6bKm2HIsaWxcKC9
odr9TLxOIYfxauTLcRjI6hrU17bqOvybWhX2moiUm+o3eVnjySxXfgIcrr3EG3+doLyxJPX4pmbt
GyVj+zKVy6M7gUoep+UHsw2N1IDvxeBmYT+tXaHKvSS6IBS0ABtmKvuY2xknv9koiVZjfuMi0te7
VkRyyrw7l3J5PMMgz0aruFfx4lFj6I+NHZm5e6K39pa1PaksaOYIR9MoibH8MGLco4FvXrzOPk82
nWBevjvIqngS3fIAxWO8hy5LaJ7H15k1yw/albeeU2S/FpyprPE4mZFclPJfMMHpnnBB3eg4zKTj
eD+yDhHA4OfEz9bJnWMPnPtgULNkNKIstw46paJbzho7em39veu2fH0Gh3Te3LaC1yQyzu3A/FAk
cHalOdQPZroiF4RmRUXji9MYyxNdd5rGJlXtShHsFHDkagb4nay6d2p4nJ3Z0nzJbgpl5M8e8lGh
ipvtQtOykuD4mJXFSBSn5LdAsi8510ZHVzIv9lD26aGLbLi0NYt5UZqCzpFfXxcvDokPHw+edL+J
2qN3my7WQ6A3jJr0FVEN0InoGv3aK+dr0lfYMsnzydLkvnKy8ktZ8F33NN8rIC67pHfQkaydToN+
lYlwlNDWizXft7QIL4HPhGsGqMvITP4yRZPqOhB8DrgDK93sRZ0MtD2VunIILlpH0Qvv47FxXCuc
xroPBV5W1CceOIpc4emDMaxIKHZqdY8UuyYoRTssgTVFDdNAJnG/VLXQt6SOOQ0DwWQB3QNXJkSQ
uE4dSWPBZTszQWmpENnGdEWXgnunKo+JOWZ3ieY/5XpJ1XoZNabJAYW73qb45YKHkDghDmLtHOIj
6GQ+R4NrkngZN3fbhe5lkSCKbHQscbaljeDYSnUgmwyz1OSIlwqy9kvKjMqdRwIHY6o4TWqtSuT4
btA760EVK4lETcSIUXK1Ruw91apl9r3lvDhWcGOVLAWqqn1IRsI1lXsB6JF8VT0dEDI9/KoyDwZ6
gjlZrn1WvCSN49yYqUiOdNqhO+nFd9+xm6gsJKZJP5n38RyYe3PKviBKRVWc61EzmjdKMTDVsjlr
L5mNdkNqBM5Td55OouPkbloxB9kypsfCUHTeZPyQKGbeyUQylhGMy5NV9H5oLNZNMuTeM0nibz4K
ZtN+kRbTWqkRZyWhowKru8l6H/wS34+VB0fhluXFFt5DwhqhNX3iq62yCbWm0E6Okr+tXPz0Gt0/
NLoLFtBr7cgR8+qYtDkElloeF35Nten8KMoAoU2ZUcVEfqZr3k3XIkUBU3f2c/e1EoLqUh/cDuWS
4K07GVmF8h05/nEoPjcGwfWIv8wMU4qT3NMJYUVX+WfW/pxlGPhpw0btklQhJxKKhfV8qD1ThV2Z
naTJl96xWtgVIw010fKUgdwYU8HGXpKHgQYZ5bu5045dgzywImWOs9hdOyFRT4fumizmARVsjJ2U
mOU2pYYi+9ZmUrcvLB+qMSj3gzko3ikJLGY5n2kD0qxmeqDR2T209VMi4uUQQJM76dVg7LW5enWJ
DTRoDeljflMXDv2aiuoGdfUgOztWVX4rC5PVNjWgoJ+fWPLH5z6jG2MECBywa4Qybtsnz9dZK3Vn
qi04TrOJz8x0LlMdUIqnHcEaeWB+q8/3S1oE+M8f665ipaTSS4qc7wgDiQr31CHtJcvLcNH7+Wq3
gOsKi0wn3KnoX93c1046ZI54ENp94wBojx3G3aWkbKb7blQTC/FpdImg8OXyaKtORJYVo8KsR22H
WYSpGxbschAxWcjVWclMHEVv/wzgpaMJqE7jVMP3sNsLYjUysyrjJYdxeWABP1+C9WLbsvUB5iuU
WlSO+tjtsLkRcKy6fY6O/rJdbGoMpAnk8xW6ogmdojFqrYxQbROV0oUVBw0fUTNhTVlPoQ6r+qYI
qUbTF+Ku7f7tolMNSHTN/8xbp+Wb8Y1eAlVR+jQALq3XtpsSytHNGEynbJW2CRvhUOHVB7tYaFIx
ZlCIz/sDs85oIZiOQZno6PUCTSECkAwdvpgsVnzzMF6ocA/vFy9Fzz/tr+qzSss+ee3QH7KRzL/t
JpiI07uT5v9rqf9vWurARvz830up/w9CnLpC2vuuzN7k19tT/l1IjQr6HzpEVsql2FjXrJt/SakN
w/6Hb9ibVwYPr+4i//2nlNr7x5ps4q4GLM9w8Th8SKmNf0Ae8/EmAA11oJ38b5TU8Kz/ohSQPOJ4
2LF9PIO8Iftvs0PZeF0Hu2S68a1iiETTLwRicaFUvlyMVVprLhBGKpmMNPcQGX+oj9+3GsTIYim+
IMhL0Dbl6HM+1KTbFrXYsivTCxpfFHKrknLb2i42YeV2GyWQgNLf+hityYdjYKZnXWXZIannTymZ
Pxg3jbW1XQHJ/krmDafJPj5sB9nHhdHhbH0/GN+Py9Euv8BB95hHieqCRLK6pF7P8tBl5kAuQgPm
O2HRxtxLyMt2YTY9DYoFO+qFxdI/N80ieBM5haqkq+g9bXeP4zL9+yOzsiJNocizeZ+NwL9cM2tW
ayOfmE9X/ZTbpB76LhnU223vd09Nee2qi0IrWFby4sxIxXrqhszU/3m1KNJiZdam2YVyS17TSq8W
opNQXKxd9WlhlrBtbhdaYPQXYsZspubVQIeqHmkBrv/5x4VBF2XrDiMrytdvA6kk050S4TGhLjWS
WkSjgAFYb/nkAFAyT1wDN/168/aAj0dNrfniTJbG2MUANDcN03HUlpybUAivW8a/tsRgEcTy1926
UDEx6Qy/LPCNT7GPLjfvJR/S9sDtOpM8Psg/7vrY+x/7rKz1o517ZBTFzLLtr1eX73f/6y1t+3h/
pW3z431uTyxRWMz81tDymES2+sb7lmb35sVyihIh7rq53b1dNEvxjf5RHH3ctG2V6w62Laehu16R
VPjX7R9PcDqjvDAfKjUCE1Xl88l3CaTr3fv2dvPHhbf+Vt7v3278L6//sattU6ApO+SO9enjKdvW
+37+3sUfr/ufNrPgp1WiX/37Ff7YU+FiZzNGktH/ePYf9/8Pb/6PJ/yx+fGm/3jqf3n/9si/39rf
j0T/VgNrtA4eivzQ9Dn8P37e29Z/e9v7cfH33SgL8Vv/x/1oNUfNdugwBRyYVq5H2MeF7OpWj7Rl
4Wu2W+UeTYa0j+d8PPCv3W53uKSgC+mcscIQDrxOcbYto2Ls+Lj6123E/6GQc9en/KfN7aHbXdvW
drHtaNvlx1VHGxkBt+vltrttk2kfe/6fX3174HaxvQwpCp+0YSLYeH0/KJDc8eu2OWbpqEfwyowj
WLyjVejy4jq+vMyYkgsqqdg7thu3C78wEYC937U9aru1F5ODKG1BkNI12bS3e1iU1+2uRc/c5Xnb
1J2krO//2I3pEmaqpJET/A7llmIIr91ra/v52rYiPuSidtAoG7eBhtBHuuqHaO3XeJGkBq7zRVrA
hE0OP6j+ZWGLgjwai5+wTsKyTlPkSAREz7Kiy+SLK35NGRWKxD+XKnh5sbzkzVpGlm6cd3ZTbpRh
3DZe9Me7fP83ZhtJxSzaNMIXUF3GdRwf13F+u/rf3tZtp+B/XWzP2J77/ox1B39dDboUZ8Rfu/5/
2I3lO8PRRia47TnYTrbbrt83t1u33QDQ47z/P7+TkrT6NKN8+ue7QUtykOb8JHEiU9mGenQJSlUS
a8pWv/4rH7f9/ZiPuz8e83GbbFyXqch/3MVfuzXH9p+v+rGL/93LbO/241U+drPdFmT5a5n71WUO
mEOo9dRlrmfTbWu7bbvKGfzBYCF2+Lh9TDsa3dtD3je3u7LtvLo95689blfL7Qy53f3+yO1Jy/qy
29b7/R/X3/eZ2gT8ak6xX4yeEMNaA8AIlsDQv6VKK6/pUt4AYBiZXcwJZilIGB0Kqd0KCDrkRrev
fXwAC3zgEA2bDLNU/shZxux9StUh5+c+clOP1HuHSkNbljddENSnsTeOm3Makv03C9/WXopL3n1z
Nf9s5BLIlt+YYR1TJ7a9p7lCVpXQnNxpXfOWLSNdGmYYkbDufDdZHpKGzp9U/iVvC2NXUOTSPULU
07r7WgjtLSs7cYR+HEQ1LLZk0lGMUdKC+tdBTTmiiApgiJPIiCrYHupwKPSJnIdq3Ln9HHVN+pav
csZ5ck9Wp/WhE09rlfpQStVFo0KEWnn2CWXAA5Ki3zkMS6QHNSA4171hibBqgcjbRqAGJ8Vvdo6P
40QwI98DHbsUpv6ltHIFd1re6HNHNEzT7/HBPLNgpkjQHAI84mFTI6gtAxIZbVI3wnEST66xaHuX
HtLu+4jvbJ8Odco3Sb3cRmlwI6bla12I716PNtGYXvXueUjkQ2NjdGtA2+iYOrx1nHPS49KCd8bp
w2xS6Pne8WNEIzE9CI8lrvdou8WpcQd+vWZLV6cngnIgXa1eHf1+n2gMizHOl9R6NK2fxRhYFwzF
I+G/HkKKdH5CEHFTiebVcWLIcj41lvkxKZNLZsprJtVvCRqMFQM9Rkc2A98FznKjR39VpLDn4wpp
a081hKlue1vN+WXqGVQb3aqAlmCbAY8V+ZR66a0EqC+xUZid6d8AB9oHLg1DJ8Dzn3rm65g+Uk5B
HC4oKDY2sgkpyTCP9SNyCC+y0HFWzP0dIQ+D4N9yl+msJv+1Ss3sfhyoewxf/WddDePRW4kdTqf9
0gjbbSp5KFL9BRlrfSSiZ1ckKRncVHcpyYV1BcpMejsVyCDsHWWHBk0V4mHA6ldkdff+RFCsbYFY
KToinBGPIYkkQ9RvvX3ajGvbz9tj2Ygmp2xOVtC/Jjmi6GpWWLn7YVfm96OORwfkgHPvGFea6WMe
xHcS8uPVT+JwDlbQpPyJYDI+EFN9KEqkfk1NTHI/4NzsaK409oMzxMZBSn4OUdomXWTTeToG+UOT
jWPotGYRul3GeistytAqiZQu6RPvu5pTtFuwsrHd0kArgEJ6pCQPX7Oj2EvF0I7FsMum1554Zbd3
W5AjC6dKc8BMyTNmmdJQ1hGo1d1DFSfy1XeKk0BE3XveoeT46HL0WDFx6l2WPQ7M9tHxFP7VNdJp
H4PNzHWcyAG2ggYF2dXMMsi2DYs1OzHelNMiipjsInSSWT4obBZw1FCcFIG+l/RnFfXfR8lRFQ5Q
tDnb1yl2MVE+zIJvAny4Taa9/3mZRs7hLTwQOeC99CyinRrH/kRJsLlpsv65tVIfh9uF5B36/HMr
Z5QZDgsyptAN+CKwihdKVc5RWcWDmlj+jbk9R3XtIKsj86BdZmpkeX1WhBzQFjFCuu6UW/3+sGTj
dxsDPAR2XCHQd5aw1ohsRxgCRaSNHC0+Dk6iDrReSagZ5GfckZhjeprDcUPoQjB/s5iMIC5Bw4o0
JdT8mtGNohmiotaJkgR8nI1W17+S6NOcnZamjjPuZ5yJO6fFZZQOxZeaAHtrQhABlK7dW3Z320wB
6bBj3yBz1hM8R/CZdEN97XuIJk42nSRfLlW59Ncyxr+qOr0V43JyM+R6VfOAHts5+j0YMK0h49bQ
mj2TNI0ieP+pJgxin8Y13SpUqMfesp5H9Mt0coNzJfwqYiicH6YMgpAltOOYM+imaYGitcSmIGs7
DV1PHmhrDoSxgQAr+qhp1F1suV/LICPuL6efUAaQUevldQ+s+anx5AtH34qWAVAyBTqNaq71uKbr
yWY9mgsqz0tyzbCPqbajqjtXEEXK5LPgMD0O1nejNhQFFNWERkMwE4WnZxWjWvfG1A/nPj2PWe/t
DKiKeWKA2GBa1pOhrjvfSJGvwEVDhegp5pZxQU2/LZ8tcjiQ+iFm1aocu5VeHN2gd56Rt4+jb16H
e7dpwFhwgHGkWccmEzPAUi9sVjhmVwZXcx4BsUC5inCrjIuiZCw5JqdVeVnhSTwr58Ef+rtG4TVr
PH57E8qHXdLl57z/0jKLCjk16jHDXd/n31gg1OFMYTbogwADNpAUx6WvYedWe+wRE0XMpM+tnu0H
c+4ecl8AmLazR6y9e0Y7/Asz+EBR04nlwCNiD5n11PgTarPsFhJJvfTIcTHcYDqjPTzGL4s716Gt
gpfZ1DGNoBTFYlygVo6/t4NzHc2q2k90TyGcur/KttD2nppFyJFSnWJWArtEms+VEmjzYtGiJ7ma
9FtJ2YtR9SokiH3a5FFGmDIWEvO18Qd8Be2KSfW5CUSff5o96NWqql+pqJXnZWRGNLjioDnuZzXO
B9fA24asc4UuAhPmGybOctqlwYLNzO5ZrXefyPNo0dzgfSRs7y736ykaIQPsGgRCYedX/hr5G4H+
um+f9N5Ud6DRD16m+kvNseHl8XRgIOn3/fh9HESUxPglSYJ5sDxUxyzwSJbO9UuT91XUUq+Ycox8
YrBBjWTiJSYgCwSOducN9g97VIfUWJKL7qfrLwOpvIl5YplxCbZacbTFgs1lvonXT1oa411d4WeY
JSPf1IeG7Keo8lt/Z/nipzSQpM02E4VOEI0A0qret7VsgdEEIDpHeRyyCkatEQ2MxxdQ2ocUJ+0t
ilI8Y445oAOr7oYUS2uCIQS5e/3cMXNoGrfd933/EFgIe5IRE3ZvynswFy9mq1/r+Ij6wWQ8ow+M
AaPbI2ktm/x5yA0a8SZfm/WoHAyBYAZuhDn+QIQZ2ei6D5UOOclzPBzhcXNjmOmTrYqR32h/mLL0
Z65e6K5fZlP9LiYNxpKnmbsqMWDw0ta1VsthZtNwLd0Ol8hvbJ64vfHSoDuyP/sB9FFLT+/i0dew
RiIHbbxx3lUV3dgBWV2IcCs+N0yh9ba+gVxfRciOulMNJZmUJYRr1nlIi2E35DcerxgiGMlCYRRr
mI2lnxtPHRYY0SfGuKjEenrrworz7fFtAH9s5zgnBDrTPi3EIRs0vKPBcG1S16Xi614beQI2Kc7k
ImCnxV49Gdc+gISFvo1GEP0uMycLtZbWkeVDaNrfprqx7jvaQxiOgU65NP/LYXyr9InBhETzJkdg
mfifWLFJlnXHupPHObFdFi7lk7IrZKmVvE0s/cmcygE/UvXsgBVKupGeiSQH3Uu/FpjV18hJ80aj
R6oLczilJUbXBgFvnWbplTzJOwIaZrVoO982vrYiDVDnN+TC5fKG8yDTLdfn48ZfMNQBaDcmChI8
IeCDzj422BwNp5MUEKZ6n+jfxn7+pjnjIbFAghlW/VQGvjgWfRnvKyfBlbPMe91sJWMecohBZEuk
j+Z95rYPRcLJmIivM/1VZK7ZeOeIn61v0kU03S9WhbhNgJdgvq3IXgyX7Ne8YH3vR1CeduCkke8s
/EZhO2keqimfTiJTNA0AEfnwaW0M+wY/ae0K3CkiZ2byaJgToqjYvNNWHCjWQirdMfC7THOtHbK1
CNcrlYYpw7mh51fRD8nRa5doSubbuE31Q5X8G3vntdy4smXbX7k/gA5480pvRHlT0guiLBI+4c3X
35HQPofq3fuafu+ICgQIkBCLBIHMteYcM3sT3Qzwosb32DH/QaktX9rybKt4PX5ejA6MDtPhQLlj
bOdNg2wHj9GzTmbHpgiHPyb5L17QG0dj6v9guaEcn+6GZvoz5KP16oiqQ8At1cBytLaD4c2rpGy6
i7tB3A7S3g7PWhPdyLaft0GnR8CuL3kw/Aiw4V6oHO1iMgROtPguTRpXiOyjY0RVGBZ+8d0pG9hc
7ewQUXN0RTjDkup+S19O2DG3Ag1Wb2L/r2yXok2AoSgYuqPI2l9Y/YJdNY4A1J1VXGE6MlxuCtIL
frpavinpUGt1cHG8Zm8j8vYDADNNGD34NdR9MzwMhv9iN1CPeibJqCCm5zqs+Fa7FwPkBRIYBNie
nt72enPDVTrGp0rprk62mVm+lrb5XWAn1IC4T2WfrScCeGWKcAtHTQNg0BCH3rTNfQ1FL9aMh7pN
tXs9Qc8n5yq7r8Iz0Q2etlo2DWN/rMcsvXxuMzz4AXM55MfrqyIzFJu8RuUk1ZGWHVD6viMqGzcV
QnlLzE9N9dRkNsRyA/agV5u4w0g6Gea0X8HMSHgj0Ysm+0hDzDKfkqrztn3fEkATnx0MMDSas9ue
xPiHVi2mLHyohzU6J7jy0eDcLwvKkfM6mWZGoqX31zYYcOAaOvgs5Hf8ta2biZ01bbIgKh+XJtad
OxTW4R1BPIH0qnt+FCaX/BZPX26a97NaUJqVB3/ysLarh00rrPuk9uK7ocMt9++nLdsb134jrhtm
jtrua5V5j4weySgg6u31ubiKzCN6IxSN6ilfdiCIsRi+XLc4ZomhYCoLxOb84WVHiNqZ0Zi1YXIq
N8umZWeMwO7suNPTssnJZXzredpmiETyQK2w9NLpvjWM+GGoxj8jUcnHwbAu+pRkaEAc+35Z+FAV
wMniE7puy5SCJWysbJ3qZMWuJGWXGyW9TOEs3MdqsTwZSx/tnDBFY9U266LwIReHWeSuZkf6+8/H
dTlXiBYI1JTLfiEdk5HReJ80vqLbzdse6Qm/nc6+h/ao3UGAidQDi+nN54Kp1XuXCIwZwOsQzkX4
fscCVdD1eSOxsYBE9erzQJ5eumcCk+9zmXe3CDg2n2fULGOI9DBNcXM3d/i9owdb86MHpCBPEr3+
eXnasnCrEji5X8jD8nB5ruEXLZyEQd8ur1q2mZMJ4qBMwbWMI0bRKECPj7slQrR6siz0sWEdoL5i
u+nl/Z074IJKfJ3/h3pa2E1HwEICPCDPYBZ4r8fINuKZ8w+5R3vQosC9r8hpuJeFUHHEPi7Ycfbu
lx1Gi1xDl2iQlofLDtQ19m2VVWsrwbfCwF+0uya3rDXQBUZuvXNzfS5aVcTLaePtM7OCQEJIy2bW
QvEgC4IARntKt5YXYu/02ioEVUP1ramq+KFTC7tt2iM1JZAxI+6spTf+PyqC/4eKwLJ08/8qI3j+
XRS/m+b3769Cgr9edUWyuY7n6Z5p2Jbj2C54tb+gbIH+HxZANs81fTIAfJZXJYH7H64Pkh9kqA5C
zIC89r/+BWWz/yMA4h0AegOwp5LM/jtSAhOp+H/BsgXg2ALUDparB0gK2P+FS+pNNfQUYgCOwvC0
z/45Ijqa2bbVHlv9dZG0lJYp6UvrzNq0qoRBpXQuy55loeUTfdzWGP7auAhirruXHcu2omMcOHZZ
uPI86KwxYImmj8qTHkWClrV6/LnqW/WR3n0LtSt0D5kN3nug0eopLcGytiy6WKecTxDBtIOzdLcI
Cr5oCYaQ8hz9e1Q9lforCGNzZGVMO1alo2EAqeLuJAbtyGgiWpMWmG5tP311soL0Z0q9zHPJ+5rP
gwWCKq/Ru+te1q9mHJqr0Sxg9buqrGtUKCUqMvKw3CeE3e2IdP+OeBpk1ShfasNiHp16P7U7y9bf
88kVt5AUTg619l1qz+FBaEAT8s5G6weuCEX+/WALbBATA0HA5h3kq3oTo07IOmVF6iN9yyRhr5tR
fHBQV8UKydW23o6hULjRC/FN1tZ5GuEY2aQh4SmcL16UxWfN6h7GrNnHdsvkcT9W87wzh5dU9GKX
O4wnB2a0+iB3Zm6/6W723DAQ27rMmhEUmDghR6IW8vxhahiqNh7zAVuTpKQGT35k9LtkpiA7G/63
AvmblPW4dcIEF7se3Ey9rtNOUIKziW563DSErkKw2w1q2q1VUHhbPD76/KKJRwoO73TXtlAcqJcy
fKpC3dikVm9gfutgH1Gf4x5UMYhmvtV5w40ZOU/4kVHh4a6j6XqXhjjwPAP9bBQD/lPTKcQ8BV4F
/2LTNyBa1vijgcwEFWEGYNfkvZXW1YOZnhxaRNspo+g/uZIWhGfvaHYxJZ1wioCB6tYM9x893FpM
bIutpnhOcRacKQKE1JFiyujW+G7GEpNjGRu70fCRQ4buj0EdxZ0uaTJ+K8KKDJkYqIHlzx9xaMYU
4ub18kNh3JZR22dCeo96s4AVFtkb1KzWGkvrz6hFvdgj0t2ASZTrEH9lEZM7NuVkW3YhVRLTPYHH
ofEC1EPTh0caUQzpsCrsqLpIprbTNm+sHffeYIMGkBjc3tr6FGlP2Kp2Tj0cZ3dYy9odb2LNJ8zv
ITDTowPxFeorzsraeTLj/kfWaclmmsuHtsVcYCAc1DqT34+h72RtTkcBI8JA52qESOktDZoJ4TWP
Ra3iPRg9lxSfVho+9ATPlcunUbhFo1rExnYsnXUqK+OsRelzTc1/y4j5rM+HyrZ/MVus1nmaOwe3
1G+MNiooY9JwGWOm3b5V/uDsYMbUEUGix8yYpogWSVEpA32AoJahPWcxpo36W+900dkGM6QkMghp
MKYXNk0wkMXtBAmIOjmVwhGd9NwRSonE1PTTLYiZfTwzwkECrpWEA7l6Fuw4gR5Iz6OhMn1rBioE
NVmw20m9MfyF9posE/LMBXPwHLal4X6kBPbsDCZC+gY50YfbYEooKG6vAioJK2s3XEiD/905Xntw
fRwXsg7BCJiq2JI2b3Dp84Nn9c0aKRFXKMXoKvRzGGAJa3BgyeBiUPvYTPkqUAP6wCn2xCrKvQgC
dO/mSPhPTbfRG4xf1XSM8vob6GSHUo+VoGRFb2zz0xACsrso7lz1R8oKMlM/aHvhUZMK9YtuaPQE
xtq573T7F+CoVRl1NFHG+7GHXzFl9rTu6zo6NsFTSIzJa+PBp5BTPB5mozjWnGMIP1089BOWfVOD
pBJH075PvNXMnNcJ8IQMvf6T2V6BkSr6TnemRom5HtN4E9JEAQ3Ub0LxOBGauzcFV05lpJWOF29I
aYgaydko6CJWRBgHtvtqjbqa2sArHKMoW49+YW4iLJd+1JEDXCjLRYH/e6YY7rYmxdsQTgHam/BM
0awvBqrrA7FD/eD/tuEk7Xp3ItE34HcujzDN0o/MLY4y5E7l1/k3Byd1XlE9o/CwhphwDEsGvKX8
45cF4qKwP2i10eGLyailYMcYqWrsyVoBd5QJ994R+ToBG92kGtZ8g+tm90tW0XwIZ+uV2AOEvamh
kd46FJuyQD7PWd2T6Erp0za2UTYdPe8xAaBUa2G39g0Y8IPD8ND0NVCEU1uiesj7mzn5MUvq76nV
OucwWeeu+dH31YdVY2qyDZKYK1yDkBwY7GOV+AE16vs47WQe56ANx7u8l6rIE5wSUWHVDu50z8Bu
hNTu6Jnhe13qw9EXHXcZAWowF3uiIe213aq6CYigg4afEJyIOAwO4rcgmvN7TWo+ugAciTrxG7mn
bFwI2HEq1yh1z4QL4DUdXTKhmFtNY9Kvm9c676OdxhhkI2eMwYM1QUcYxxO+dugVTnBAqwZ6s1qn
s1XfFeCs4W6K5yrnXjSbQ7jP9LxZMzsmtyj940Q9eumBOdfUwOpI9I4p4xs640PQTxfZ4Tf1p2kP
Ne/N1+mt0sAki5okTycu/hSBS0XNqestcwScG9xUoma6m9L5uXYbKsNuMt3g8cTzXGExMiz7MQKw
lGgzUSYC+EXY3MYYKXaAVF7rQLokP7i3WrKD6jfutUa/i5NaUGCq5q1V8ptoClrdru0+appDcjcV
3KI0d2r4cionTI5Rfk4M/RaH8hO/nG+6kmJXUkLFTsUpYDzzuUgZSKRN4m8981Ey4dDsFDuuoDhl
987IdQBEeaKcvNTUQDEF+qlUC0uYHzm3dDgo/mXsiJBjSups4Hw8CCk580Tw0ZNyAzGlPIyRY8GH
1EeudTZ8kTh3nvWe/pUIp3edqPDtYAcbzRdMoqQOziTyi+/g3IDd2oy++lSzFLMzf9RT0H9TAyYj
caMjaqpD5YML9spqFwa/wqmpto4RYtQODLqgg09sxlgcBk37wTUf6KFW3UW4aXdRxaXf1WzawAMR
EIC5uGcFGWF7lU8HYko4TWkSmvG0T5zmoYjTTZhr2bFd1bqDGF1X1+8ElskKhD9SKILddihrHwGJ
MoBOIZLjQe/R1cceUbMWo+rUenQTB9e8iwOntmV10kkvPVKlxXMMRZecG4Av5BODfnSGOxKYNp6V
GQfAHEpEWzxbieFih4svQxCPJ2KV+/3YJCeKs85uGMXdCKCS2blZrw10lRjXM/NQVnLdCq862Siw
dmbmPxZNOx+t+GkSrxEdnI3eYZVY3g7VDXWFFUcvyOMdDNwKPtUI+BQkR4IUoHBN81RMIoY6ZzAm
DEwE/a0kLzflfzsxkt51o3aZg9Q55qSFcN2zV6Uau0c0femf5enWSIzfFW7nLaFb4oiWl6J7lWzc
ihSfLAycVYs1faPHDc3wkMbcpGjAwjKBDYcfdhO+ENPS7BqV1cyPhKwF5AZWfRjox1smuMsWnJTC
Xw4LCFMhMVMoMIfE6LZz30LqgZvpRwqgqVCaYoFqKrxmqdOV8CBu5gq9OcPghIqMYZlxlIJzOlA6
q/4pT/zfQ8z1QujlbZEY2h7k2imA7zlSpwPg+BzTZKPbDwIUgCD+IqiggcKDEtAcYtTim9cVPDQe
JGNzfk7YKV/nADZsG9nrKA++MQ4UuwAGaYnza5dCJc2gk/YKU4piLFywpbr4g53/DP3ZOkn9WfoA
TiPlL7DVJAKOyE64jbPOfICoEPdAo5a6B4uzRHlQPOOyi7Z0Rmi2SiTExZiCzAGy6kBbdRR2VVMA
1lChWBn0SSpGzXTMg8da4VqlWgzRTzoY03HGzrwzYbsiD4Lyqivgq4D8ivuuXGsKBusrLCyOqpOt
QLFwut4ZUUAHgCFL/AdNH/pkELFmePN43aKxeKkUeta1MNvBCoV6gTAGOG2pMLUaGIhJgWunDhAK
INsGoi2jh9dMIW41WLcOzNtAwW+pWeuDmE6mC/4mDXAldQJUbjc5+1jBcxuF0S3AXa0knpyTprDV
XvkWK+huxrX880dtD/mDqdC88LHQMKqzkCC66gT6EAZPRnEojGBUe/2Hl1Sc7hKdca7Qv1EHAxgP
3T5RWGDA/dA7c8UK9hM4dS0fUdiaDPim2D/UsIVzBRlmZnWJyc87QdhQEOKh5XAoD55LBShuFaoY
J5WLeVgN+TCShApoTBfqNfIsYy0U7Hhc5OHV2VUY5Kog8ldxkTsIyW03JccoZM5cwkKulFEmUlzo
5TSfFGSZC0+6Ddx3D/qySLFn95O8IQLj7FJA21rQmYhOZSAEujlWEOdE4ZxrBXb2FOJZDjeVQj4L
+yNXCGhKqP2m8v/kykazLAi6ZgQWwo7G18o5quautqJLLwtss6+9gk4PCj+9bKoWJLWAUG2pRaiA
1YVCV+swrNUgfTtbxgM30uYEnhFDpEJea7CvHQXBxpsFXEWBsfXZaTd5UfWn2LW7UzYLCNqpWx4G
ShJuTtNWZMApESYA3H6LuRidQkK/8VXkILnVWjq4MI3h8xXch+BeOU29jVSeaQHTgTEJiO82Avbd
YKZth5pppV3dB+AO97pbeYe5cjfIlYJTr/ZdF8u2LMEvEGkwJgP1lEqBxinRPxb4TBAJlunJih9M
BSoHUzL9tCmuAO0CY54sRPMStnml4JdC4c5LBT5vcaytihq7Aaonf4v44Rs0wpZ7Q4BnU8HTjVj/
LQ8SorrsqBUgWxSwvGvByez7D0zFqhMlKPm5CNVd0hCMdhNlNFkWeoK0o+hMkJGEuDt+yTDWC3Gh
qIU2P1SWBqlF3daum4EfUXauTlPu6CddLeZOPhetHWxTv6s2E7z5UIHnjRAEPd0MbLkzF9+ZcxSw
QHmcFbK+cBW9ntzIYitH6quTm+2Coj9GmoabMNhxDdC5uwBdtQS2xGWRa/oPHVa+o6D5LfT8SmH0
I3j6cY11VgH2y9oBn2y2co/W44RiB8xLku0XuojgzFvbRlRsrNSAwJB4UDWSVwAM0ftYPMJpLLoW
AWoBV094RPzaPS3qJgOGGc7hgyhq70lKhgZoEaWQ/NSL0LkPg5jrqsh+tbW2D4PeP8WAHlGqzSUA
hGTauiky95ZRxHMnrLPjRWjibCYGown4sjY/Zh1saxp070WTEGbFP5kQ5yITkyZ/iCbaggWY6hUf
VoSuI8Fb1/k6oXq28xvu57PQ8+DgdEqKCglSDEzP8ESOj3McH3HAfg/z3PhJ9Drk8eFtMnPrsc4I
FHCSAqNkZIrT4ENmJAL2FszJL4xLQMhmppZla3vUCtFuY1o8Oq3pXVCslfBYpnGV+0NwE8sfxpBZ
Z3k3Zrn9yAzERElAMHcdBxtbcEUsp1keEyLeN5FE/jdHGI2jiPHE5GLArQev2zO73dQVuMwUmd/N
EI7hDVE0j87wHYpR+mHaIxKFlsbxaD27gfvdf8siI7jlrghVpHVIWnI0FFUBohiJnluKYrpps7nZ
4amG3zM1wY0oU1TkDaSmOicGC7jFvhfjSUrHQJOaTnvP+lOLgvBB5E/7meEIExBfA8UUPgP4YRSr
Q+1OPHu8VE0zben/wrHyhx+ZFjd3TtG8CRX+IFQMRKihGu5UNARVS8aB6iasKa/WpCIkIr3ZobrF
Na2sgoG6/CvdLV1IfDxkvTwvmxgLTaf7SrkOl8WkTIiJsiNm5qxvgDDUp17Vb1u10Ep/EzQOP74A
9g15EGua0lwGDb3cJfgeU3XlrpUVMrIAjZc9fkm1IN/pnln98LnJXAxc0nRfUEJFO1OZLpeFrtZ8
fJilMmTG6o5TiftGWTWX/ZCS5alheoZbSpk6c2XvdBen5+I1WIwMy8LEETopa6iuo0XqFr+oQwXh
tAx6aJH9tZYpi2mK13SZ6ZRMa+B2GfsRMN1h5ERxDeOXUfliL+P8mPdEsGuuRDQVNetSGVujgLJK
aJiUWyYydMDt9bSEQUppbdBBUGJGWXV7fjCk2IWC64d2DzKAlk7YGmjVaKDZo/u7n0bjjNz/7PuJ
QflPmbUQpGTlo4gSwhgG5A0geMHYpM/ujChvBtsMPgKPshXiYpBldQeMiatRRdoTX9d9ZEbhtgfm
v3amIbxwtsoNgRJcIkss2VsNXibxKuLObwE9FP0eVvc5wrmPeZc0gTqEASPVpSa67yzvHgxmuu1g
mWWVaR69xHuEJvOHopZK8T6l47iTQkc6NROOOsn+JU3yA3M2GA4++i/aGpAJ+ApWtUZfKkZLh+vM
ILI9ecli63c3FbAqYwhzdEC/M4+/66JxT0Q4lZ4GKWUdJGuT4iKXxx6GK7dorwG9wbeUGhYMPagC
VBehCqAeXtkdRn1Sb7iW+1OBapwPG38IZKomRc9lxd3OAuo1kIVFJOmmm70fRRoc2yC7yasJRQ2/
1TqY39B7n5J0W5ljelfRdeQ/YDgb2QikjPA3KfKqPBYGN6nLq/G3rMp5PncTqEWvQ9VnIN1j8Jps
k5jqdUM6cVZZ8sZMc0qbWmLcKZZhbuK51/34xuLDccHhrSvXHHa0M1ZRGlQXl1pppiW/R52a7gDB
caQfALYy/4iHAL5DHk5kHaPMb+dbo9HOcBWtVdXCcLTrp20V0n+Rxre+oeyrhrHF8B3aLDQJU28e
kaF+ixgVPTaS/zbuGarnbU7BmTlDnEVPTAQS69JOUKuiWDw1M3wAO+SONzvOupD5s2sC7WBM3NPT
vozqi64mu0LtsB5LWsm2a/70Kn/eee1rEWTuKsu9F1o/r47dGFvRQWD02uwyeJRCAjdMGfjJ2ypS
4u8BBYaTQLkRoXckbN48FKFxyRLuZgU0fkIid349vnVJ7B01Y3r2/WyHfCPYSK5Z3NXqm6p38LJD
DyIEsqWYD9m/M5DQaAnuc8d9NE0aAnEP7A2o+XY23ItLKa5piCtF+lyf8oa81hwJA2nn3aR1q9ms
iUaha6KHA7JX1y5Q0lcUAgZnqzlpD+IMCnxEq4dc2GBjWr8JFfxlmeLWLEqVrEnKWGK+RxjOuyg8
TuhpqRrC1mJ4gGAa2FXoIIZHFAC5YbgxcstcgztQ0LB4xUC64sPSuaiEJ1+rP5za/jP+LOgS0lQv
LtqkOzd5JN6K5CczVUHxrk23bcrZ3aowI5Mpm0SubFmrOaBqZQPehw/x3NicIN78VJFPxHzJ2gBr
gwMSf5Rdyy9tIKkbklliDDjsJ2vXNpO1SlKkvV3mnmTqbnQ69Lt+oCQAj6Lg1mUZm5AyS13xX8mT
TW1+K0lq2MBlecFM+UNRw0GC6EAv5vK1yCmVGx3IqtgQ57pDsIyTiqEy1cRiMp7BglZkKUQhvznZ
2c9hHNSH0Otv8jJ9hq1mr4NkLjZuz+AHjdYO9xAMtLj4HhnjqpeOS0UKJKdF5wS57aNHYWRg1NO0
1rBzoeiSUf+S2rSHYnmYwRRsfE971PWwfRK2+VZOwXuRSmiuhgj2LZf0Rri3Zhj/idCrridYSCtf
IjX3wVZnRsHdCMj0KokaPJ1+3vPrZ+wBuOvUZPQUAOYgC1OonmAChe1aZKVqJQDrwSC0mxsbiOdY
+wEVee+E4UYaTbRLYkko6WjYW7+2Qbv3e8YfP/mxb0St8zUWo0tZATFnBKLdM++gVAH6RE0Ovpv5
2cqtZbknxw1tW2S8elkb75kzH2df3kSFc7TjURXw0nJjE6OTBnO7x6bHmOYOd8QW7DGkW0s0HOYy
M7vjgyDvVVp/SOA50Fnj/XvD++AhZw1F0B3zKruIZwSXXA3PrlPQAapcPoaAQ/RCVhfS0VcAJz90
yNorLW7faCI468pCO0dx8JiU2rkiu2lF2qGPlJIRSNbejUIA2CO6Yo2E19vNW7DoihZlaht+9XUt
3HXrFQjqCovOIMnqPR7uFgncWszSvUQJ4THqB9VQIwq1mhDaeuUhy9h1BL6SQYnvxqXUW3C/XDkm
aaDNyBx06nAlpLq39V1/MxRht2VazlmIryXzPqhu/qzKot7ZYCPH4ehBzH2G2EM7KAOJowaJEQjg
qT2nU6kfudZs5jE/ujo9osCLtv4vSFaFSh4rcMBoiSoZofnLUZgI0ImZmXynw1bt4OhPK6r3KKO1
5AkmmIscN33syZJY6SMNu4Kf9KadJ6I4JDC5tEhBtjbjs+2Vpzyv0YUgcSOvjw6kkPomb4A7pYCw
jtAly50zrWKAMDN9o1NUeztIekCPJsaVOsN19JVolY1vFTw+xoJ4F6veuMQ0OIes+G7/TJzMujVl
/64pFnrtlDZeJLGeB8/dIklwwduhpXKIP4DW1PzhGoPoXPf8dTH25zaiuzByzdgbPZVXMXcYdIIf
JSUqMt1IfBtqqj3+Lb1cReekdFj2dpn5+xZ4yz5UY9zrwlPD4MRM/su261NAQAGpYzoGTb3AOYEU
CtZ6a0UZDVNWY7JVKJE46Atp4ajsmJxd3NlKLKj48748H+gK/e88e5HLy5fnfFn9PJw6ZqmKCa6p
9PzqEL7V3RmzMdPFU39QLZbXXh9+vonr3/ty6L89/fPvTQP2/ciYuVSHybBeXvgZYqUOPoBRZOyl
/rThCpIrZh0nUGS+6LMV771IxxwVQRnO8Kx3rUz3VemXh4LR9VYm7k+XsPu+f4srUqdy+PdiEiUq
NfL2iHlJwEF+iIzLtAAQ6Judc9DMmYqVmpUEQ8Bo6O+rRYWvERSsuW277mMJbFogCcviCzQB1UFg
YN7gKxVmABVgWW2gOJ1y2D1hbx/L/Pz3/cvxvIKK9Sd6IVN/bXnSsvgCavjcaM+MLd2SkbMCUas/
tiyub+vzWNfH//Scf9pmQ+U8IhqtVAHdaabqNFBqXHn2ZG2WhzjF6lPz773L2rJt2bs8XBbLAa4P
/+m1/3SonJgKxm18F7VqjtBoo65E3yDif8sJrh7/40ZL1sw5rvuh+VSn+Pqi5fGy262Y/XT+cVCt
g7rjlKZfzWpYetNfq8uuZeHEG0pkJDaqw12Pvqxdt8ECtf5Hhfb/lQtqWrrCv/yfYTa3v/vvv/4T
y+avl/wLZgOxRrcsl/hP2wNcE3yB2agQzr/oNbap6DUoy8gH9XUu28jR/qU5c9hFzDL7Ceb2HbKt
/xtBoIZjA8L5GgWqu4bnoXszA4soUELFVJTtF82ZaO2xJx3dughGzUmPHc2rmQNHVBZWEb6zdUzu
3DoBpidRpnczqMNUODc1YEQ1bn8JywrTm7K/ufjgihZDHKMtqQxyrbLKtTXexNKsGzpp43dD9DsR
Ds2267hRDPidZviU5PEADe+MYleO3gvqcVKLkpCrk1Hchzgc94Z/woXVXHrcfKay9c3K4FcsXj99
pmiB+a9O2idL2QEB7j/7i0FQWQUNZRrUlX0wIcdGbzX9ZIBS3VFZaV5x0j07VvdK/Er5ZgXDzirG
28APm2PQDZjsemwnaH0Rl9vVHR5WbMjK0OjgbPQ0lUAVFiG4Ps84h/gfM2WERKazAqbLBNbsfLB/
1A10mGD0cOkzYKQscFR2OCsTHJYBTstSWS5LvJcxHsxZmTGHnqACsxhOOIRwCCov6KjPD+nw7igr
J6dEs62UvXPA5xlE/bBaXuGSCQLxLwDe6hcxPYAOTZEyi3rKNkogRraulZU0TO8dZS1ty7zZWjtj
iPcGPZddiQc1xIva4UlFLADTrMW3EcXFbraKcBfYv1wNK2JDDlMmLPc8KJMr9FXXOM/K+jooE2yR
3tkVpthK2WOBMf7xmuEddDVNLBy0EXNK8JMDCjq6FImy2daL4VZZb+fQJowHrbKjbLmelxLmhjVH
DKgUMrsL1iUzRGbRu4K2iNn6/anv8mQfe1GFj0MX9D+sbtNrxr2sh/RiTfgBfFwGJHZAjvVSAJRR
QMYAMZ33UaLFlyztCRzjsykxZz23TAsy2OdzmWMnHnp+B/7U7aOSacrGM7PsXgKHDJ2yvfGefJOW
UdSU+drt/jiYmS6VUf4o8L5g5ykQfyRYzjNfcOGW+ltkE3gT+YPNxxOeZ3iQRwm2WIXNAPTtrVv4
vOshj+ozqdWbch6st1SSfBp5h7h20vOIqjHzAuucWEkOHVF1xu1iWtlMsQKS3NY0PDltW5DTYa7f
mmJs9qIx821ojP2l5lvEoUgnMKYTTfDKSHfXyg66lR1djLCrsKl95G39wXdNfvND5mynPsLnl5KZ
ECfNjV9iOW+sZysT3XvVFU9Mi190Xes32CsQOsSUA+fxPPYDZXBDoxwiGPAOcYhwxxjmVxeJFwwk
EhI0K74YQzNsMh3XuDS4hvjIbwxNO6a2pd/WcTfsw5mwLD/O31CGl5fcBKtLMDZzHS9x9lkowA7k
/g2zyPygLlcFGjSL7k80a+86UJFW97vfFXl1sMnDmxmrLdD1zFkJIxTnBm/RejJFudG1trxQ99L3
+FzfTUeGCOzjcTuM5CI5TVoBDm8tRIIutldtzO5wkjYH1yOyOJZ2drEyQoA6FUiGT7gnxECjW9s0
1P/6sttWrjCVMsrbar1qeBmOsadyG26SfEA2HoavtFqT5w7jZFn57ro3Y1JCcten8Q0jMYLkyv+z
nSw+CXNiKtGr2gvwU0GB5XORJcmlcEJmGxARC75yzSWJzhja9i6wxt+wN5ynNIrtTU7gYaS6t10x
bhynlSdIkh+TJu29jyKFaz8mJzsE5WoAklxATssCpzcUvQWFcX28rH2yohai1Of+K2xq2X99+PnM
ZaNXq5HrsuvL6rJrpDKza0bjfjnk8pRl+/LwesTOYuRtpeaL//1K8wkW9M8CCPpcvcJ/lrV/IgCl
nhJILLv/DiK6vub6J5ZDLDtIp6CW1DmY+hcY0bLxn9/BJ5JoecLnn1uO8mX182XLX/lctQL4OEBs
98t/5u+HXh4vx/jH/+vnIZb91ze+vGasw3I9ejVJsEpdeT3O8rym7p8m1BTIeRVC6fqUL7Slv71k
+SN/f/rf/3fLa7680+s7+3zll8Mv74MQ1ZYIun+/QykB/Dqob+n8a/8J+2S7VQPxSWGhvryJ5fjX
NyoD+ygzp95zCXyPnN78fMHns0Y8kqj+6DVZKbLbtkDuYIbOJSlhgpcRwg9fUMmuRvmwILAWrFci
yaL6CuK67mqBM+zdkK66Ao9dty9rC5JuOcJ17ydI65PB9QWqpUpxiaR5PlZpdcZPk+hMZ+LeZ/Kw
rGoVU57PxxNB7BQBYtRh141FmPbHFNnE8pJlx/K6UEyIn/XhLkzjgOuA5jJnyYPS2ILc49JPkkfm
B+cqBdRE+YNZjVqrbRrOVmc1iASzZGPmJzIKb+MgHPfXn6hcqDfSvDVb0zx1Rnmmvs/tKuU7Ywxc
HH3SuZqm/+01v7mSE+1VTB8ZhkVmzx46qlktsOn9tXAJYv7Hh9fnLS/j20Df0xd4Cj3Sk0d5HpvG
O9pKo62PPwoR1JSvGlpZwSxQa1vDOzEjT2XIbT7GPbySSiTmKpNDq+wIy8NqpMrstsVhGvYWQ5yT
D9r7pAeaiy4PEGs4dh1Y22g4LYtGrfllGuWrHNHjgQAJPhgafIuST1dry0PZzsa+98ujBmr8vCyG
Mg3WBFrkVF4MjRJc7RfnJnNL0OV8pbaqKywLb7ZWiCK9w0J+WtQkywJM7B9pEPsmS0ksQBBSdXBH
974emphGBUb3SYODMEp/42ahdsjGlALMXBxtO/DmdaE5MJjVFB2bmUHjJoE+QODcyfMa66RFGnlR
Q0Kak5LYIDXLGUHTLnT76t2g7lczIuF2xueWjI+5QbyEIDDM3FopBGAE5CRuCTc86tbWmWYIJyqg
3rDPno3KygM2BeSFK3migGvL2uA6G1Cu5UGo7SPEipVqem4XgVsedSZ3LM08LWuBKxhklc5lEXUt
3wFnNqL1qKOryQBgWi+fP52P/jS0qJOq7HFBoumq/+kt5DWyeg561Qz75T1MqhKVepBVVoNaXR5n
MxmYSjy1gLYQ6oF5rMCdHKjCkN8KkH79SZnK8V8H/15Ek/DhdOT27aAVqDf+N3tn0ty4sm7Xv+Lw
HDfQN47whAQbkRRJtVXiBCGpSuh7INH8eq+Ezr11fP3ec3juQakkigJBEEhkft/ea1smbK6lVWtN
boxMESIE4c0y34dz788JuHz3b49NiAJQ+4UzpXBGQ89B1KGE2+8W7dKtXfq2f/vZdqKYuitJpUUs
wYdL3/b77ciDvTRvl7fsAaBf5fMAB0IqlJa3t5xwOVnapNMtn4P8jRvcmRHcePV/Z4ItP/55DN+r
vhlc42cgTUFREnBI5DWt0IYhhuNfD2JmooPbtaBG5NmznELLd3++LMdg+ZF7JdPVxNxbUsK56DgX
kejy5c+PU6a+DVJFXkzq9RtZt0hlvr81YFeshEsG26JcXORii3Dsj3rsz49li1LNCImIWjxVi4fq
X1+mBSosfwyBdNOaRZIzGCPCpUH/3akTKmOZ8bB8ici12YwBnxe+wACHSwGNHGhQnJq4FsDNLYdu
QbYt3y2P/fmxQ+4IBB+ZNi62XW/ZW0H1mZQaknSmwWmOdm/rIPaSyk8GvaYeaGkt4RTm3fL+TC5p
qwQOBjgMzEjLIpDqLIZMXZl0rqxmPOiKiaSg8YWqX9wA5Z8uHPsQI1YFEaL3fgrr5DgayYkAlOdh
6GBetFW20Rr0gcvO9qmLx14KSmmU2bCr/wmPo27niwKDNsqNDkNFGB57AGRNOCn75ezoDMSAY5Q9
Lzra709aKmr/nAwO6PGD+VSMdK4bNMo+kJcGe8j7qJXGwWsK6+jILwqLQaXuCBYsKVl3y12NDtwB
PEsRotyi9eDuiajeiqh/7WHub/EYhH6dkdNSiwjIta5Zp7hHzD1HQ3LszIIAi7Z6qFM0g+aMBw+z
lbLCS0imet33fqOqkt4Du1E4ZbFpZz3dR2q81yoyORMddEQhg8PlYNGh8jqYgSrDjOXPWkAQjZdy
q/XsPjgUBWkvJn4kshzQtar/AtM5usFKtVdeDRp/hS7OCHLExmm9q5s0XEtN8zzYxDWTO/e9ddpL
cq1GTs/yOsNcwitTT3nh+KFDrzAfI/Dt9Cttu6RJASiokXf3dkACHWloU2MIA5WmqvN6eWz57ZxE
0LXb7jnquYfOc/gSEM20TbqwPLbmx2wqaDnpex0RSTgxmyMgZkCfJ14spdURVxZ0mjOCiVTiiDfL
jhVu0u76VD+VXnlpqAtsVIJiV8pX1LJRED4/6coRxD50ZIQN+la4OP4IVqQEwUi5fCFUncZBq/42
WwDfbiOI0Faf3KCO9/QoSvR1mfyyfNdPCOwQ53SoQ3v7zhEXxx0RDEQRDiIGlE3RQB34fgJX711K
SLZoenSdg+QdBL7oEIOqqFy+31tUkZ6kImBf0Xfj8MkvQkKGBUUWH5szurWZvmbzGirdzGKb0u3s
EEHm2OlrF5FjP6WEmhlOPN0nHXAOg+Rat+PusBwdMl8Yd/Hkm6tZKb11LmXaLDbzw/Kd68YoRf88
6MnfKO10REkX7ZbHdTnKLt/9+bI8zf7zt8vPy1ahKSG70fgA5Qv97XnLt6pupxvLtr++/3Z5LE+G
uxiZ8rqwPsmL6Am8ympfxnihzoFi2FrJU5Gn8703k7QMMG7eJ8Nj0njKxtALfdU4soSmTFsjMFrM
fFg6J+8jHPLXuaJxMWeD6/ejsPHVI/2ZkWiuR7uijVnsclfbULIwN02EEKIpQn1VGyLAMjSSd5A1
n8HYQk6qvBtaTReHuEwAFTUawbYfwJZQk1TUdDwMYlYeZz361JLd6BrmrTVc0hjDIbg4UdjcBzTD
ABnF07vTxCcYgfaLTu1rT4mp32rCErdUOS6/x5EybGw0cwcRNMFTrfUvpOyO72aEQCDOAwexRdWe
i7YvlpLLOxr4xwIR4Ckk7BeAWmyhG0beIOsx7wTkamOfvrdemm372UZpFzrFCwkl52WrHDVO9dgy
7724HC4WdeHV8ovOVd4ikDhPAz6/g2UCHcglegot1nwtSUyMR29+q7XR2RaF1e/r1ptfhyq6W97E
1A2KZFsbJ/K+tCurHy4I5utX1wbr0k6I8AK1Cchnj7VjP0bwAuTeztQUZs9Of+YkxO6cEZiklvXR
T4uwzmWv+inCpZDY+nFwMvfBAkP1vbtmCGQg7mLjKsJJO8GVDL83OUFwFKOlvyLE6vblVAK3bLvh
LY9IMpHHFVkevtTWMA4tTdqnXoy35XE1I0QwD4Pxok+5cT/bHSwr+QcaDTU3U+sXKoPlXTsSSw34
K3y3hu8P2Kw5nbAW2CSjqf1znM6PywaHysrXwnK7czRVMJlKfFvLu7bc4kVXo5ZlYZpt2r5PidxK
EOjIQ0IIpRfpw222QdSkZIXsdcA5L6DFT8tWZ1So6+UU6wM7uCyn3fKHZq1+Uo3WH011io8R6lF/
2X0Q7bhHnfI1pteuocSDDV6Zd5FTeg9JSIHVm4ziE6zVwUwi/cfoSpyEroQH5CHjQ4jK+vsZfVjc
WbaS/FRiEwvy1NSHigHpoVVQjYdqXn7GpBQFBIr87OPC20RGPTN/ozqqlTZZ1pxoyysR4bkd4Uy8
MdvSN0louAcASO116lxKm3I7CAdoLCviLbOohCmOlTN/KKIrtsN4vTwDxTAEIBG8tZ5TbcCMDkcW
BtqFMjEhQPL9NMQ9teXU3TD48nEHOjd6N68vKpm739uw4dvkneXe5toh7KHSklNBePQ5i2bC8+R+
9CSkiXlu393WMjDwmd0pn2KVuLaWhoJ8lZExwEvc96x0R78YFePU2lF1dtoGNqfchCf20NxwDMgn
qBXOO6fD5YOt27vnFoEGRz7LGVZVMjkforcl6dJp71O3mzkFkVYNOMQ+s792qNQimBGDcW+YQ3lP
5mflp82gfVDX/N4fwl1w8CmQq5QmOMVxB4nIMLOPXDkur6ThC8Q5UHbnSjTqqQ8i1Q/mTH8X5o/l
Ce00TutGrc1zp+ERMNvcRv7eqeey5+MR0AAp3Te/mJJTihw69dEJo4p729zSuC7E4+wiHhGaXf9q
STDJ7N58r41cgafENmrOz2PBPm5EEiuvShc+fm/Ni54qt7ReAyVTpCghPTqaYp45mTzOdTd4J8Jn
tTw1Jb9ulfdx/YiQQezLNMj2BujFR2BL/fdTipLcJoqz76ZDjC801+YMxmE4ouw3CFiq6h9qVl+X
rXH1PPdq071SWoE4yCVxIFA6uiBuNpn5FO2HERFFJd+xwaIWjKytPGjTpO+ZPCm72TaSJyekJF0w
y/+Vc1aqnlBuiYLsDBEmuKQzyFwTGYU7buKcy8ucTeA7HB74Ea9CbeJXs+3q7RiO2gFJVHMZW0UF
2VXJmdGP5ZlzH5irXmjaw0i6836YpGZMNMexr/unwaFrvTxtCrNNaQKIVCRHTfSddT+oYXQayUba
9AGErrmX7CH56VXeT1X0xosTKWRCF253SFUELaAihnVM2eZTE/fLAapZya3CeW4eEOekd+RKTjs8
LtYT+EfWhHJjAVETLu0qtAKM1a7uDfeOrpSnwERpZsVt91PLMZrIp1Kpe48jwnY6cPVHJ8jynaaM
5Z1deO6DPecE+FSG+dnnzUb3GuUt7Y3AH7qyPRWWFp2tBI8wk8juI3cf8H9ZXH+kkgsIS0iq0FdV
tRltg1L0P5phul+2FXXql5KEyTP9BWfXjj3RpZgOOG0xd7DX1qeIvf04BdpPz5oJj7Wj8YhaLbwQ
HalSRWR/li/Lj33oKWfcocNRk0PT8mfy75dnGOHh/xNaii7upv8LoQU6iktv+T/vjd+/N1P2Xvz6
O6Dlrz/6qzvu0NsmMlG1bdVUVdwX9KL/ArQ43j9MT7UMz0LJ5GqSBfPPpBfvHyyJNM1Bj0nHXDP/
1it3/uHi4NMcsC8m3BfV+H/qlf9bp5zXhwJD3131YLPotknv/u+d8kLtkyaPUsIlJfmiJ7lk1ZvE
dMDQTCcM+OWop6zBAlR3tWw0jkNwyFLHXbm1FuKT+OVF+clEFwXRLNn87VBeyww0QvHfCtrHZVx0
7f/87xrv8u9tfLlzjuG4qqXzNl3T/jd0TJfBM1Jme9oTzYnc34RtJ7RibXXDZepIODHz5nUynZ2Z
C9q9TgR2n1n4f70T8lP4952Abiozeizb1HSpaPj7EeqsVkUeH4177K7xThU0XutKNn0qDooTPEsi
Ux4a56Cxf39Qba82lkBroPxQU3YxC9Dre9pTiZtHTzri1mkCris1u2XdjSEwWBNUhYwAs9h3NtPn
+D/C3+V/cPR0y/o/d12zVR2cj+nqHEyPKKG/73rfU50TE4gHKEF+4PU/BPryDWvxfRaE+P9H24Jy
QNRxRFk0VBvLp1ON4eONtj1Do5JdwXELKLO8EaBuKk1/8Cc2sWm83j61sHYYQ/4iNPV51COq+h4k
CeZCHCRjn+Td0Sl4mS6KH0DSDvtKWGTd1ekuVHuW8NBc17qMT4S9W67mveYQrZePQD5UI0HFWCLq
rQhU3brVow7uYs04nm7t2QTKkAwbCKodjv4MPMBcr2f6G0V6T6zqJlCl0p4bOFBsOnCuTt7CFAg/
hEFk9tVTGCpXgmMreGY8J8ttPpmi3WQp2fbYEvdpw5vPAkzdpFnfnKpEZ0B+vSPyHYoRDOKzBc/c
Gw52H9W+QVLEOpHPbmxygZNr5eWORGbEu0QJu1VaMQNrzQB0cxoeKwdwOq4bP2ptd2NkP4k3jvdR
hIsyCyhDCT388kIg7UMuAL24gNT1ALDYYP4s3ZkVojzBAx1nYcayFeSIQaM8qW5DTNEqZ7JiV5+Z
aqa+kbgpevPQo+x54c+5oZmAImqdrF4nJ5Z+hjxsGxXiwuQVry5uYYdaljdxVZUGknwdNPYM292O
PBD5rD3dxN6R1U6EuAcWs71RikOhcjFNZVXXLTdjtIXAEt21VWnUDzs6CCAyftsONoxOCdiuq8G8
AI2wXKWKkLdDXsTlRbgcQtd6rk3aBq4z/Gjt5GYV0RmOnK946a2hrmTUhrMOcu+5N2gJ1xFcBMck
X9WEBxGq+4mNgMgOj4Owt3GbgOIwkh+jld6W3+QaH5MYhu1omU9TzWfu9SAmZspqbTrr2JN6JMcC
F4VNn6AY2hdTpaU/JeYrlBha30G2pQK4xxsHZD8FsV5z7JyKy7qeoy+nCk9jkr3opstcxMI30COe
s4FArsoGh7XrwYHQ25XTXSQElroBgwfRsNEqjeozS3QqvVRhBuZjfmdCYcoKleJbMeKk1BiWaXks
7yCkRLYqi+nJhOG4Dj3O1KRB7gBZ5woLLvUJMvgabLE3m+FkJMPzMOcU99BaDCEfHXpgqktIaCuG
pUZp08cBCz8EfeBZzl0xwM4J7GZbGDgLXaO6tvWoS1Wt71nBvSDPi2BdJpSgGzYkA3BiCLTJ3owJ
zgkBnafA/3xrmN8SgUEEVlgBgU+QNuzhxBl5fkiwLsYEFFvVNqhZiHjKdGH+9ppYmnXQB+ND1/QY
V8iUbllZvTQIyhk5fod9U22qTDHukmF4LSayASsWewi2rZUBd2aTBFTdSoOzN5ZSnCLOX5jZofPK
+EMyuPaNgq+BSgEfqUtteRnGS9UiBCbXsXGbEmw0lCfPdqE6CE4lPmbWtmRbysGv9qhVKIF+CZVX
U3U/e8vkCjRdFGOIeRqWwV2GJ5SCrMbI5iZgJJbPpuo5P0ovu00zxTcFy4SR7OpWr3AncJEMMRRf
+hc0PSFyrLRKg3pjfjSSfpJm1I9crp1+kr6akcs5uQgHXjK8b3dlplzayyeC8UJdDUO0mUfltzVG
j83IGDEVDO0mez1mNOTiPX4W0jRC3h1eMbTrQCPGjK1HQ7rL4dRGTHxRtCVfZbWcpjbnccdBqcrc
JGrcH0tw9dEvKIFQpdObZtTVZnkhZilc0ePB6gESIf2Fe6vGr61bX8ASWJAB+Ni5N+BSHELKVG2M
wo1LQ7QWiZTvyRBBow5/LqcIGiGoxWr41ZbEqZN+QOYFM3pNyHLsI24md+VUBVzzBlisln7pKjeg
quXm0SfjuNJwSq1xM1wsq8BXToBrG2KVGeUHaNg5++unpUe7GL2YSacU6I/vyXsFFiO/0/RPqMLq
CkNavpbnPpx0BgITgxsEBGJN1ZFfYlRYDeaPlrxU7grB3XJiBhM37zhMv6Apqr4SFZvJGMnJnduP
Lg7wD+g0IkX/tJxFhsewYobzuxGll6bBThFwl1B1Ps5anuBtapFKSkLKpGti3dcRmXQlQJh+hinT
cG43CSOZYpc38HVQhsJ02whyUPnoPPr9ADPkdd4AJs1tDQ4EOLsafP3yuyoHEBLWn2iwvfXCpdfi
NjgQa+7mDMUzkQ7ouBhyO7khUQPzil9t+cpTWcHBSy+5UdwqbqsrgY8sEcGzwJG7snKlwhdsAOD2
GJJVi7thJW8cHrwS3K7w5kPuOwkMDk2ZL+i8sIYkyS8z4Dksg19ajm2Ah23t9Cl2H4sfOz08wYK/
ycpCAwqeMjW1jthz/OWOTWghZiUv+p1QvWotPsUMWdfayo0tlrMXwbv3BaSNZR6gjJz3o8ptks9k
Abtu0uLM9LRfBw4VWmP80REVi1MJlB4M4a+06t8q0wGRoNCH6U708teJxugyJ+lXMT7rJQYQkGc3
ZeTkmpxKTp1PohxLCDOMyZ69y0MMh6B80q0+53cFOQcRsxZSAINnA9iUiMkwlVMPhaoRIXCY9rgL
zSoT6bpxPxG3xB6wOzlyzgPHNNb1HY0PQZWVg/s9BdHwQQl8ioXHOFa1nBYdqG4qfN7GSS6VEexs
nQiQiMs8HGBcdPOrZx9GLug0NM/APDdx5ZCeTFVv7YwYa4RX70078tu2c/2m4UTqIYKUWbMOrPS+
Mc5TrfxiUSK4OrlUUKKmu4zIgMr0uAbN8UeYyQAUOaxqwEGY+3B0mrK6eSGjXW3wh/rZbkuQJdHM
eMaxaGFM+9VS4NbgQ+EPos/C/Mqw2IVkPERgp1B3csmiGFiFiUWIesq1rFB0I3di+hWy4l/ZJgMp
9FNysVzXIhFF+e2ZWIZSFtnpDCYJXyvj4VqdabXoWjZuQlN5LYfsy3G5tVoe508Z4yFUvC/WG1ur
8lBxcgueCv1n1+ydaUbx6oQPtGhSKmDNtJvlPH4EE5N32XOlZDPmZt4k7vx9BOi11RmVFcux/RSj
czeZe8KTmRZFDKACEJl0xV1K3Jorcn/J/G3zT8qvj+SHM0nDdukbDsc1sX4oTDeEMZ/1/q2VA3uS
aMfYLWkDjP2064dXShP4t8RXkHHpzFhoIUX0Ry7BbB3p3aVjogepN/py5evnpLgAq1nZ6jBsMjsn
xDi7JUlxrZSPDG7wWg+8S5ks99Hy2oWRuncgTZs29LE+AzdFNJOvNN0hTyJlDVBR3wCWPE4xbSST
wMpQ41xtKYGs2pIpYlreltPPw4rjt4qfl2Jjz/U7Wc0bLsp7Rw6qy3yuHPPrMg2K9bds0ChHysE4
0dznZQ6yDOJJy81VS9SHAGkso5HGvCdtbtK3LD9K1NcvpCxwh9O4RIzCfQYjRjpLe0sqVjX6Tjjj
eYxejErzw5lpBjb4lpuA7Ai06ecy94U9p28CfFuuoRyBIhALY9blnvEAonycfYGY5+pmwp216ZvH
8oYoQ6aQthoc4j7+wu92i4KG8dLOH+rAlDyEdQmKfGquyDW2JRT0deGy0iZ7GSNY2pkrOUWd5fA/
p6ASJaxI0k5pyDbALrQ3Cm0sLRqxj1rrhtYa6NxkP2Ve+lAkHGsRZzcHVyaWuzVmTdbuGrIWaomx
94zBjTGSwJ5usm7L3XFWWLjqdn/GI3qomYKzoIBfmVhX08xuccuspnTmX0xQfEfO4rM8eNax/C7v
fRyiE8rsq5DzBo8G7jqE/+OWyRezRJYh3PcsMyV/jjekyVuAl5YnKh9MAtCvtzbaASb/YWy968Xv
PmaQmEE3F5l+TXeVkv5ezn3HRrod49sEk88zMnyizJXXopci4b59yuvm3ink/SXF01jEP+V8AT3K
c+ay6BYx5wxFWz+Xx8YdZsSwOj25UXyU3S3FlQ3aQA7j0UMqQ3S8JJy3jRVdQ83dK2Z2GiLGHtTA
N71lXxsdKTYtTag5Hqly7aeKh3yKNemw/pJLJJ+aCgPa0zAz2i3nsbwPg5HcqxO7lfdM29P8CtLv
NGgPkzrGTA6ZIqFG+M1U82badr9thQEdNfvq6P5R1542UyPXuUPU+nGIaogl3yFWxschSs27oTtV
ah7fV1V6XEh2ZkmIuj0re0Wp34zYojfkvoNhPGMmvWY21xeiiYH6d/arsPCDJpy52ws48YE5yXNM
X45BaRA7806RR0aVq5S41MlWxdk++LrVbcbZi1c6/iYkWWvIwam/TCplDUBrWa6X1thLcsn3orMM
t3aOFqhA2LHRqvg1tYKfTjmdeqPCMKswtdDt4MXmBom1USFrPeUmOQfFqszLeFeDgSlrfQKfoJ3Q
N/S+GoDGrDWF4mZoXIrM+xIBVKR0AGUIpXzrfehl3e0CwVWDU3o7ChVGUV8AH0xPlLvTbTtnd3o4
kPDTzFzsFpK0uBihbmvTu9rwIcnz3HHEHcFGzkoF17By8+5p0eQsOp2OgCMSV7My8Es4GCuUDQU/
g0aAowFabRFnpQjODsO1yKJS3Qjau3Dg7POigfrzZdHkqQVSkdWgz9qqAk3kfyu50FCbuWPtqZZF
WxPVwR85UKAzWdkvDLjlwR5HIVcqXD9dopQzEV8AENvbRZ+3aMgcq+uwlDqoXhbx0yL4Wr6omr6J
kfF/a8CWh76fAqCAxv2imloeVZaMR1WPWQFDaUvpEUJNQOfz58ufJ/957I+ob3ls+XH57lvjJzdA
sAe6gD8P/nnOf/rYv201BrS0ElRq/np73wovsRgY/7zOsnutI2FFXQo7SGq/li+Bmn0nR2q0e9vj
svG088z87wfF+1XiArgzynoCzFyuIsNWUpLrczNBM2QU83pR9+CnCVoyrv6p9gkd+6GvXEiBUrtA
P1HHIz3u6q7oYfHd+s6hm1qDnAjIzluPbQAMJcId3ztmCfIDG69UrlmH5cHlS11jBzewd+A3MJQD
VbCQVVw6b8joxoebJe5h+Y7h1AHvQ9OG9vUe9dS1q/CfQPbSD/iY9QMCLv0QTOJBnzyxVWxWmG1T
fxK5uKoCFhx3oUDXOvasvpwcJQBYJC0DbDmoyY7rFjmTylIkV4Z8FdjFvqSniHNh3tlFmq5jqVMF
jvuSKbb3q582yWQcmmaq/TBxAckGWOr1CoyTndu4qeJ7UbKUv6PXoa5dNcBNilFjCgI5B1GqrQcf
tKPT0socE4BY3KN1zIMu7c80ZgKBvIB64nOSiodKlDhm2+KsuBnZBI13DtBZOvFLqIaYKTtlbQTE
QAQDsOFWA4gNPWeL8u1eBpzHENFAHdufLR4ieiyEE7saIXZiZkmTUe5MQyzc1sw8PAgvoxo/GH14
nRU6W0rZ42rXn3o3TY9DBn61r91iaxjub30yP10iHNdKrTjUnfJfXtsDEqi7Tzi3uCfGzUiznhli
tSvj7mol/bmtNJbg+XgKo4nlis3AW1uDD8fAvaNNcF90gy9IBl6RhzD6Q/8LWah4bFt6iYYZKOsq
dzZ1xC7bnBBu5uDC0rK70QLs3CXA5jKjvIy5UzNUMwOcMOLkDRFWHaG2+zwBWGC3YHFdB25L6RS+
3kSPY27bTFpS86hajbuaMti/odn3UFaSYj24sK5SnbnA9FOPaMgWwqjoE4REBkEwmT0jWQ8hGIIx
n84CpfjeSSYEfLW2rfskQYEN8tYN3+paeBuzFUfP67COCGO6ExkupmpYqVRvV4EhbprZBFRghD94
0KEpQw/Mj/VBaNRtB5JgDHfTVS6SEwg8lYFdLbdZZFZB94s9YL2iBd4uNaqjBZKmEDarkTjApzdE
7kqZdqYaHVLAWX4YNR27kWzyOL2bYXvDndTLczo7J9GB2UG0XqTlO/U4FXsJ3WO1s+682sFVh0C4
b6tPloZ74sFuJrfGXcpMrIBeQdcTGkKAEEYAVz2kdbyhnBpBpyNaEbLpWVC75gSKSGhTMZTX8VZX
xd4i89QZSixkdGZXvaXdXItsriY0L+oQ4BlTiBtqtRyt8/Bqd9GVMsKLHbi73mCwsKP6CrftPtec
Zzx98DfdgPlqfGmVYXqG9PrBwpWSip0gni9/aFEfoTLurxV4PEsCoDKzEusS3f1d4dUf2ZDstcGL
0FKS7EkJ9ex0YHbSgeTJrhkswIp3rFQ+KA19RHNyL8i2UEB5cas922czSvptE9InwZvHzbjauW1w
UgCRb+x4XKFYeGjz9F3rKwqybchpG1C00c7FKLkn5AFSmIUSTU4Ut2Yh9k3t/JhGJ7volgsfQ8AN
nds7Ik1/E8C3EXLNO+vTKS2oIuTzuIGDhg9hHhtyZVGUY17e172xxTX13FX5vZeMyWoCxEqpT7sM
QtxPydAfZgZukEUN4rqZC5VYAStxUf+HmzkA8t8Pc7zpq2jdCnM9U1u4iyBRBnSwT0WWRPf6MN0l
oxLfdXl6Hbq0YuyEEVoCNjo+oHW2nsjhBBpvi20QBVe18yg2hVm26SYb6I31MkKhDli9lC3qkx7I
qj68YlO4MpPzPQExIbasCbHqbo7b92C+h6DyXJdoXzjvYhgsEoIRl8EPh+be2rH0H2B911Ft7Tsb
zanA16ETQSYUYJlMSNKS0NzQqJ9QscDHrVfBtO/icpvTKkgC1og5vT4Md2u9Es+ma/uz7lzVgCVO
yk3MtcaHrI0+DZSdcVCep5yeQQ9tiFk8ZIh1rWV+Ci63drPdUDNXMftPBJnUJohfWXe5d4I5+EGm
FTURKoyU1umUQDxMN3TJznOr32MLeMZ+eyty/UJvCw5HdxeI/MOjQwg6+1nRoAyeCEqLTl1pbJSW
lj1RpQ3hel1Vcrd804JsMzrKNa6ai2tiDwamOmGXW3lleQ91xhT6R6QzDdbrZl+o2usQ6g8OXI2w
46M3QgDstlUDrmZa3kbxeWzrY5oA9q76vSm6gzzmeVPu41n/qY3VVcvCkx4PFx1JASAOCu1zqR9K
s/PjLH9w1OzUhOLgQMseJGs4rVegyxMm5JSpzITgrMwB6McVILgus3lcxRGki6Z5VVTjmFOPKEzz
VX40clOxMxCpC2+cypje3CfuTzNV16zYK/y24i1w7c+xdp4JfvN6xmRMyRkfRz9WbxPX0DDPG1d7
sYLow2pRSbmhH2QWHS9091rm3IUzAB8FVSWRYlqa6dRchnspuDJNDbYSPv6xwwxyGyfgOgalU3KJ
NwRVIP1CoFZ5j9MjuhCpZ0pMn4qnGZgArgREydl7VHI6FAxL3Q75JUvV46wUsz9w4KeMkS12Hlo3
fy9IGOzKq0tRJ2ubOyupUZj0M8Uk5b1lJCNHErWpm6Pk09Co0rm/NxRr19x3o34aFPghTaJW4IbT
x9GaflMT+8FUxQdW/dnERzfhNCy4XcHJd++mUiOsA7lXnu/HDMO01x6RbwZbW0sFK1tkHxQ4nMGK
WGEP+74xDYywCal3mnMF7Kaue5aSFEXzUwB7mOqIdbQpr0nchZSSDUhxEtfZFJmMyQz9yW5n34qD
Wz3WvwmBXtsdHqNGC0EmoRPNFes4Tuo+qQpGg6KTXabK79zxA1Pnh91y1y9MTkI1pcVKkp9TnXJt
3GhUuV0kjlHpnMZ2+AJwmu8K2Cithe07KCCNp1b4NiicaxivaawyPYDBvkHzBjCWZAJf7Tv4vk6E
M9uu7xQneTEm1kd1ru/y0ZSi+qLy8f9QTm+yVxRhztHWqBwnyiMV7gdbIY0ogXFj2SM1Wj3lk5+G
A4Tmx4lJkqy8pBh/QdAFLAcJOywnGFyJoh6TMcXLGSSfmha8WqES7zrQMX1hhFvqS4jvx/5W0kCN
Rj7S+CozV9WxIAql4J6OM/QEWHdnKdyx4YYpZflD6JwjQ5L/6D0Kp6lBDlYRw8qyKbdxc73XIW36
wdC/TVG07dWMplYp8TQy7q+IlZcwMzkmWf2iiOnejqOXXO0wUeMDmGakpd3QE+Nq7QYbavWkExFC
3cRRQ4zKZbyhDbJgir48j7qKb9HrIqQMRLzlXYecZDhqckb6Yc7Mr5nr2Q5VqSlnLQz97SEZ690Q
mHtTr94ETBjywl3to57pvPJvQhfBfH3dDzoduGFrW+JJpfuOwUamTFgrerxUxaDYrHKw96jw0MsR
5MWfudy79b9+F4/62mR632SU0RP6Tm6+BvQG15apBJuXWyNkFfEDxq/ovREK7rnvzepRxWiEWEQ+
xaN3NcIw5OVKyPhyE31BnzOQ/tJ+M7E5ZvLyR2TIvhG/zPNVbjesJzAI0fLkgNfoIxdMlJYyErJX
yC5f57Rfx+kzEsOG5LSK2plXpFuNG1IV2T44o62hgKKR38vf8a8C3eRx5hjIh5fHmaRqxIE3CQUL
9WPYN6WyMoxo+b+ivcuqAjnOrpFSUwXOC38vn1JpzlZ+Ly9Hj+0nhXffiBa9H3HhR928MA6tNSp2
olO/5IsXMlG9YgtJPDzASqU2B/WXv9CSo8ePIvco4RRcOLsKe5l8hnw9uK2HqIRByGtYbZ0RLBfc
DGRd8sWrpt9U8g3QuCbd/Y5e8lgXvtyc3C/5sop8OwDGlvfONmprF7Lakn8dueqloZOtYVSRv26G
YC0Pj3x78hD+86167JU+MpujblbPLCbgEMIGRQhkEvsgtjVJ1NiJVi0dsMnJffm9fE5Jv1+1P1SW
LWZJyhJPbdPvp8ehulPJpA3YHHyFlQujV6OORYUCZs1WPhTy67J1SZ/gfXaxP/esUEDrmVr2KTdF
YjOBEuwNRfepaT6GsiA9jTOK53jlOZsv8hlyn4ryd3T+506FPCh3OCytO/lSvMT9QAxAweI5abXl
5eTmbKjKbMbAdMIS5dGbYb2DaeuTjV2UJ9JLVFCN2BiL66hTWGxguXcGXb0ikVTepvaFTqcjNOIv
h8m2wVWFaljD9GATiRKqCrf76bo08Ksu+eJ2+6zgLaHqV2/nKH8OE907qrm67+mY64NOOzhROZeo
Rav/i7Iz220c287wqwS55wnJzRFIcqFZljyV5Uk3hKtsc55nPn2+vasTpPsAjQTIQbomW5bIzbX+
seBS9KLuNgmkRTWxvqlFxRsKm72UerwjfGFF4EF9sBsDeUhyrsOPBECPh435yLbwMx+mHMLdvVcy
CKvmQh1ywgZYipBtU9NUXywCsaEh3HbTtBQjx1ZbHIvlEJl5dBRh8YTp7RIsOADNjvpZZhzghuym
LYdH+b/cr81tJWViUgpGWtuDmbTLbtgZbguDxUME42T0rQdDuYtpqfJpDWjs+bULsLp0NhA1QZ7p
AYfP1hbIDUTjPosleRcFyV9O3awzFgbqPSAKr7PdYf9nHlpsQHbHhG0SNGigv2WN04/uREbdLB9Y
TWLIEwXQ2KmYPb1Qvyi427NA07WSxA5t0+T5WZN8pSEZGAA7skSo9jFjcZg1Kz74DbXtYKxc3oDC
c07DYo9JKsnK2zBjsHUkZaZ3KCjaIv1lNXG7LUO2R3Pk9RdfpVdC1orsHf3ElmAGJibI/ePYGAc9
h0AyY2wnerCtu+q1qIziPFppsgkqktGEtVsMiJbO62mJ6PWnKgPThky7BiV5VUtNt7MkKcowiA+E
YHsQJQytzM6HgkhhMrYAuk10fasuEPsl6GBiMx7DPqDKPM574ZTFziRUTa8yLOXUHzc+YMQ8xmI9
SjKTasqzgvCzY47j4rfyqkQqttKrEf3fsCMeA6Q0AMs2JA09GujesvIpDBhS1YXuuWhw+8LZNoZv
b60p6Hc5m8zsDvG+aCH9irwiMU/yzr285CvNpUySCLKdXZ+d2RbHWeNT7cmiGEl8hw/xDgXJtLcu
0xK0ik0VDH5M7WUJpl+xtxjb2CdjXMp86gn9hZNq8ZYSNZwOFn4BnfnaJlUDOQMiEkos7j5ZBeVe
6aJj5GZF5iblYEVxmyzxuGlD75THXBej7rxkk9esqxHgtM/s3eAztyzxfVCW8z6e+ZdkeKxtUmhX
KMIuQiozRs7oJN51E94bqWTYF3Z9yQug5mh0tZU5BzfCwrw4Dkfs2OkmfrWDEhcW6IYzNcuOqqZi
P06/mDhLmqRnc4+m4dRhCAom8003ICeiMUOMDLtCjXG668eCFHJk/gGaIpQ3uB4IPu6D+qFvo7Ph
JN9eduv7jEZ11uAb1UCd5b1A7gOEXj49o3WheczhDDAIDTSJ790Yenf26ejFuLCdItRbeYFFR0r6
ftOpklBUKqm85PUw5K3bJb46mAIM5n03QyLSjYxHOOYo4eJSAraJ/IiuBMkeWw4RTFBQp4SG496j
phW6SJEGTQYvx/hxpb0O8leqGuSvaAIn5Mf+QUf0HrIH4oYbuMel3/XixU5Y4Aptr0M50oZ8Hpx6
y+NgpydEBDHUpbvAhREo+2JFSHgaPEw6Zv6G0jEKBkAPBFOZ/CZj4IGtGq9ZVV7JVn9KSVVhFWWW
kbz7CFm20IdOf8e8zx0us4xIySDHvAd/poQ5y8A5zDc9UQ9Ag7iV3IZUEMmPx6V0b0NyL7sHKJLc
c6cQ/E0M3qlO0itWtwdRcS0UfvSujUTlt5DaZp8Qs4jlCFB3G3W9vqHzjnWZOo9z27GB6tNrFLbv
kYSB7AElTxzZlKVLjQwilIuxgBEV/ITNRDApEe8p1XYhj+wQYaUfxp8IxASkqiFboP29FjrcCD2a
CKcZD2OPyRZTkX/ONW9HrP7ZSjFWQH0DHXKBOAM/RCw/JCugcsJALV/WZbv1SvFUtX59A8m2ict+
IqkYpUdJAOTRd6x7UdpXnFS/cKH81BM4ZJoUCOrVu3U88BH4FvtFuDZc9zfNWOfRTRSQcRP1w7hB
09NRk0B39eBJnZakmfqG7cHqvZ0LJ5VDzpEv9ZJO/j6xeecaF07b7b6LxLv8Fk+N7UdRfWvjY1we
iQA8pZnUxUrKL4ud28U08DJzmbdS6ZlG7qaLDXCTakBQ0zaIRihqkYydI0n2aZG36Bx/S1LQ8aqX
1hyfUsMHrGHfGGauXoBgitor55Hr5kfRaCud5Kyd4s56VCJV6b814/I2YiJYlwncZ03R2sY2yJAf
smT/94JmIcPPfoutj5//8a9wobrhGA6LieDJI9Cd/1kV3JjcaGhguwMxTvLDVqQozC9J4gVlu/bT
gjj0kLfAiBY9UiStrpV2gcIGDKYarLuUR+kdB9/Eg11qlWpCojZlUz5oUsnohoxFgS+TlvkVEdvy
cs+uvCe07IQOXWqdc4tpST5NbpKsZ3+j/gxACxivpomHBfTHEvK+/f0Pbv+znPz3jy1c2+Bn9/+S
CoeMixgsiiUOrGmHjINjWoxbn1xLEtp1prXmNq2+y3nyNlio7VXtGYJgMqm5KBNuCDY5VAGMKyX6
u1nKfCKUACQTJN8MIR91Kwewxf/p1QOCE4+4WN499RQFYFunCAoIlhJHM8qfhibgRkCCHGjxtxyb
InmdEpXEmSD4PH5r7aXAoSiAgoJ6fmDKeh8bTmx5wlGjxkoUDUeadOJDGp2qrzpe7huN7uW/f9PE
X+tb5dXCD2oKx7N9yN2/vGme66XuoIn2oMUCAVwVXBY4SleORIrLnZqnzoQWU2JKJY+AdSG9EThO
PlpYWM5u6TucQdrzUGh3YW3ulDhGyZqWhcPDdWai6+LslHYt75zDRRPp0SMw6ftvNZslngdS1XcL
K5IUN4RjfFjS5rEbJh6q0ZFYvjAClJZ34N//+O4/XzPC5tDAheGhZPwnCwL5G6npx2F70PXW3MX0
PwceWVcRj4kcZyLCjBjlNmeFbiZggp7s+OBa1gQfZYw7bJ9INXkwB/d2tZxF7W45/A5YOjHUDse2
QmKpBoapnh8nlAalfKiEVn6dPd6ZwvcvRZbzDQ3gFjQQnD/aKchHOCJ/+S0dspMIyRxrRVZhg6eO
fDu65I0QzYZcakLhQRORqxeHZJmVDikZLZkzWh0djy43Rz7biOL293Ysc1L5ubyQPiYjgwYSwEcx
Kzhljqg/06seoD0KZwpdyUZzWwc/AE9X6Crq4+2UbHN5VRATR/gwjqXeOtYosTZ//4ngKf3nA4za
MUwrQvd8Yif1v9hC7F4TFeW1zSEpaegaGFb3nZdMG9NCs1OMd87iiBXGRh6ldX/jODW9H0P0zTO5
6hE2m134PEtNXSV1VkVdnCI/v/Xs0CFem3+kxcVrY7L8F/BXvw+l1jhaTr9qB4pkNcP80Mfl043D
K9qzHeE0F9PPvr2UgyPXngA+eKA2JhwKqrK0cXTsn+5tYvXXJSedeyY7A7vQey11nBatjVttIOAk
mjPKCLXnoItwg1b9eO+707ZbuhNpEPouJSvFk/kQhTHaJxu5a5qK/NBAk+CV7s9DThuhPzT8TkHE
xmhuYjymLVjdgTgPargYEAKGGIpue7Szm2oEbqSVcMvRhnmjvEoNvls7gJ0ceFIZpuRsokOBbotP
eeI31NwqTY/TZN+ZH+46j7PJtpgClZJK/bnJICca7VEfwm/i8MmHFavCbD/VQBnmFW5HGMym6MOV
8llI4Vbj2pclaM5yLw6r+M1NmqNfBs+clFe5mrJFC/LtwIairHujxuAtIBUwtXskvUOAdcRv9sCQ
Z+qGQfI1ZoRF5nwu5bsUBjHxry0tYkyz029rmB7rPD9henZYEtHQx4IpfPE/5yKkqi47KKVqF31Q
NvpTM+XXitghMGG6BZYIO88n1k1tOxDkIgtXaZzrS8ox2ETjujg3jntJNRS8UtUlJ842a00pBsnW
iMrPXhYdPfqtiAFV+rZe7h3FwE1H9gB7ZFMfYjSkHiACoTdAPZz1VgTtlNICZRGDvTbbfNnBPaG9
t6pLT1ffUrfD2pOrMJPslvpYfdf24tELyrdAnkLuwjfXu/olrsnWlzd41FTRxi6mxyghQ6ytQgww
tflQJVNwUzbs+C3AQwijF3vNqxeOD7RxcNiw96zsMdnb7ORUCjDK5Yx/Bs0ZW8PVf0x1+aOKy4dZ
+iY6qOSO9dhvefjrQUY6phVcCPOj4NCg6EbU/u+1u9MATgZDpl4w3htS/lhq/MNkOlJJfO7DD5B+
TVOXbRSdDKPh6QFnlAnvVDko/BMKOk4Nb7K1VIgkiuKN3q8tLRIjCiGIa5jx5z4t8fojT7O1cj2O
afyQmONxnr3xUJqU6Xpu7hA8OgQ7DGlAFn36oywGnie6b++tJXrA/ZsctdSh/zPQIQC98Uxs9k87
nc0nIj1TkQ5nLcILtmBi6dxnL6LSkAVcxxgA4hSj96RGY9O4VQe8VQDIdrG1K6LWXI+mGLZs6CSd
YKzoe0LXOs2G/u/zTelPEiXt2FQtiLuuovEPkWZxcCnUUeqkDlvPHK8SPontpNr/SFsUlBvvUo0c
siV2Ns2kC9pfl1sT1HwfEUMRiaI45t1s3iz+chsVNLVggXnQeoOIa6ta1vmS7hdr0RF0vVVzTaGf
TenOaLffk2z4sTUwhlImayFJ+yNeS/0XtKGRygwPU3+kIcPcIV87VDoBP5EjLo5fLjd+9zLSxwK+
hBRlnGvaQdR/EvOa9bQN0Bs2oVestZNJJBCSh+lQk515iqmQuWmWb/WLVv6O+i8cdZCgjYXMtpiT
Lc9xGwGgd7sgXj9YluufAtJ9914hyCX30zPu5mglFrztRk5GPpTKicTT257951COy13ousmBrjTy
3rMeuTmp4KeMHu91OcR0cpS2fYoG8wERnb1Xr1K9CuG2/Bii/S4DNCwBOf+IH2IoFY9864A1dF2O
wibxY9ibZGkdnSyD36nTcxYk/tqO+XY6DXWFrlPanQGcG5CHW0F8xqlFIXjy8pe6R15n2uExdRvn
VMkhJDBK9HRTS9BPHz9aYdcdRtvbE88Cu8HcCdEyvfiJvlvieTOZ5qcYqadJepPYobprTlNk/KoR
p+/yqexPUTX1KxQy4a505m06DcbRtQrIHFDC02hStpWE0IacxU9B6L2k8RBjstORswSYjnJn3Rfs
kEIkp3F+tLuZmBBul8g3HkyN1QLEBP2g1iaH6SksyE/z4puFF9AvxDTmSWDsETkN+9bIbsJ+7vZ6
TvsxxrKlvbE1l8jOQJCAAImyTmbjoUDhdIPAPqECgu7TNc4FMELZPsdamGIyufE4qXnwJO5GfY0Q
KS9+dTGtTZe+iCyOyPyTPKn0qLCMkS3GaEbO/41SAKctTpSy7FBmacQ1tSGwuhsdlIWLMB4Q4HT4
Dh30OgjWzurUIt933CCv/qRd+dnKl2c1XeTDTD4RaRSjCZ0Xdu0bISHpzoPuQ8mdXb2ZY2qhcEaX
fga7BGhPrA6UZ6uk0dk0xXSmLTC05W5s0p8zyVNKnl2YmSw1Qnc7AeKXJqa10dHu0Eft1KtUgmkJ
ES1B/jBFVLpUN0Zk3BlWjciEeX3pfeiv9qLmpGbm8TGG+Z6Us4h51ic3lcAVKXY2ALzXdrE8ysen
0pBjfkHV33D281MQBpb8WALQ37xNr6OUBuvIzhnTm8tC8bjUw0r1uSNQoGNsgkqcNi2WgBgTZFDK
BgBQ8zGcNzz1GaUdvlI1Is2h/aYNmC47TIgihYeraFeus5sEXHFFZxh0L9LntEZ0pvU1qxW/o0wy
S1jpq6vS9g8Rm7sbUwkKRpCn497ox8tC+euRTB9yZER022RjuaP2THm2lEB4arARNDq76IDOfuvW
OMsQUn6LKkRT0oJz5oL9tp4WCoad/MbocL4mpfSg+uZh0uq7Rvcvob3AVZoPbLd4Q5zxYqPczbP4
e6kz7lUoqF67pBOIg+PgHWjm6+ChUOn0emvO9UNNdkwxOxhN7INaoF2pNu5b9x61xP2Yt2I3tKi4
Orc5ZgpNk35AXzs2QfOgy9ShPKSKvqMvsC9vWr/aLJl4yiSgWUl3DXH6/kqv/dMY9Qwt4myb6KbY
9IcW5wv/Px7BKmeXxCuI0HWi1+muDkDRzOmGqKMUQgZLRhh8DdHIXCyvCCIpwSIZIymLqu4YoseV
AlumgP3EHbJX1+/2Sdy8YU07hvAr+IrTcaMnI04iXnRLnS9yFWtieipC5iIHw4AgIgGLbn5tNW3X
Ztqr+gahHSDo4Xwg2bxbJXZ7kaYdi/OB05ZQDWZPhR8EFpNITRuynM/bunlKoa4xyTD75oA2ScJa
HxEQETdatfZG90c2C2ouOzpLUEEHDUrntvEvehjfDBX8rUPr48rXK4wzyZ1tOnQp8dL03r6Mdhat
w+lVN9BDmy5vRzfy8YR2TEbUzF80QJ/X+ux+Am6h5x+lCSwv5SfkfHmDX24HJ/bPnbSixtKKFOi0
02oWPJ1aETW+hO9Gt94QfmrhbYnnHLT6WRfBd6UtKbrJdF9i39lM9JkzpS0PY8FrDeaE+PTIJQJ0
KO8z+FZOH6wuU7aNtfCnUfAeyimVB/bWmd3rMtZXkor8dz3Pvw0Ts4C8bzsjenQIiRy66isN0qMh
AZAc5Bdfr35M5+ZzADmlixPHNPNvRePtJqEbiJfooxwq2D7ypQxuyLc/5sJELuZYOovGYdS4dfzA
sjeaRk/yIDA39rW1tyPUumJKvhUi4qF0CLWgXbsAgRsL0l39thbRjDsYT17qfXgT9aSxtZXzUjT0
W32gFAytFe+AtA6V4bWwLRySPbVb7XJK5cL++ywL+aDHMrn6U/rhhdFXEREj23sVTuq+2ARuUOwm
YzdHbPKIxDkOqSTBrVVOgqLATuyrsmfBkZ67VkPSONQyBN9jCOTFs5LYM+s1Sn++SRqta/Qzczmz
Kkh/fSI+4nTGMCgdHmo/qiKe2qTYYJ6he8Yd/IsyTikHhiEvqnrWngsTaRJ2agXAKdzalFMzEX9E
Coy4bwhUQFdKgPzI4JdLnNkai3QtuFFTgMhDPxnY7NPoNwGg/Dm093AhoP4y3AEprdw6LNNbx+1u
1I+NYzP3MtkPJOHgfX6kC5aasH1emvT5oj05xq0hS5E8WJw4I3AxKni0PPcWjUqDfaLl8WhYpr0W
rZvtEsdhH0P4j0lXuxsW50dX0TdgS1eZ1g2g3uLXLE/ZlB107JpgpTUIz9nX8JM51CkBZViyPRBJ
qx477tYSG2J6+SEl76LHM08iMp+w006Z0a6NgkU/J7mV4F5egpVw4o5B/W7RS0pCrQ8Ra923U8HT
lRMpyVkWawvXvgtAq7cMBykJ93UwPxizgQAD10W/+MVRVLpLJBtGIswaN8ogOhKWa/esRt0Gq6dW
3CuCUy25JhFFlXDPvZbCs4O+N3n5LjqiG8kebkduVOW6DVz4Srue6Bv82fvTxdfaadNZGNTiqbCO
iT7iU3c+S2wQuy53z1WBgHamU2BXzbo4lsFPq4zAHnQTpy+tdTKmY+61+da0XmhV1snfGzCWSMTH
Di08f61XnMGmb1wf78HEEdrM43eZaug/XQoCyCFYUxGQxKiEPKamUloMlWdZOU+ipT5yol18q35X
lNs886zzuvl98Y1zQrvDkC+0ZnhMHITASZVCsan95F053nCK8lyN+p90+d5P6LbH0r109fRiZcXW
TZ3LGBDzT02GJ/fXHqgC1RieLZnrEFCOt82ly0vSzbRRnOX5r2hcTSevYdRCerHKFMiHAC/bqVc4
DvzfT76kah7aHvYYNnMnHYjq7krFvLPq9uQVJtKl9NkK+VHKpKYyAw1d0K0yOd5RTGwSiMqNmEtG
RpEakijqh5+uY5Qg4Hq9z+aXzGJ377i4RPIQ2/pn0XNfkoW1Gxw+Ej8n7UAix56L1lWny009kr00
/EkrB1Jl3uXflLTRjCskUY70RPWLdg40+0kxveozRGoBV58AOjeQ+U3VHHsXbqJ1LxBNPFnkjFTq
nEy9h10O/fVxmki2lGS8pmtfgzW8dcH4CBwG4UA75yY6xA63RwWAoa4GrSFRUt0XCkPQIFigfPiC
4JP7WXd/yJkZ0Wa6UcyFIrA6+4OKgSflJaIlOlxpiBrtJaFQ2AtngMTlJZJBbl4Q7QrmYbBHXqsF
aEh3G1Fls9RRpEBQtezC0yPyEBWI2TEVKFB1Wohv5YKsenZnOUv3gjwF122PWlM8+J7JPcLBa2Qc
vi0zUxxqKB5QezMITQchn3gekk+s3NmDnMdEOW1yomukX5BsCIl9yUnLYPRU73ISWa8jc6c3Afgo
i5fx7C50m4WpDi/ZajzF0lXItGMEPY2s4bfk+siWeiCWhGyzZK++FuXly05lQlJ1eGHx/y40LNGT
5t54fPJrZSzO5TnOqQ9st89aKrckBkRg7IPCm6fQQHAKJyFZF/RndO0x7cHgVrsE72E9dstOUphI
zeC8PD6WvHnA3vzWstwutf+M9YEDASwDRb15m2bRm7qHasMYd/RgY1hxy21YEldKsBYC4OwqLXHO
VHL5e+GDMtLSX/jbzetqnxkgBS4mf4+3hDFD3pnekF0BjvSFPVidFD2EtjFP25RBaUpM+Wa8KIpj
yQklqJynOXruv+y5dFaTxbOHkMlkLq8FKzW9e5yMLSRvXWTfwi2ucT4+xP6M3TI0FP9tubtaoD1W
/knN46FqVjw587Y4zzJMIHfTYldNews/QGmxN8iLdY6Z7TuJTsmxBY4s3pAmvVOuQjnPERmIfTTH
/iodiEo2Yot8l1kJkHENqY18CremdhAuRTG4grZFTBkpSCc3OTcWtM+NPVmPZghfpmvzuLMwO4+V
dRBh+a0EA0js4UwLooRF2G2uTaPRMs+iFi89A0roXPHCHORbxkn3pvvzTq4zsfTWEoP3ELlMx5L8
lqdeUvVb1P4Fy1EoVuOUfUoMcuyZIZWDm+fHS0iWDkkOXNdeijWYBhE1RldAvz0+0SWwjyOhqGv1
I0TDBOxNfUBdUm9uR0+KwaB5k1XTCy4q14JgXo9nJOrfLjyUZAKkld6vU9u8+jPrUsZ9FdPoiu5m
+TFpEGc16UX8OdkCrCGViV81bDUHMTCeFmLnOMgzMnGN+secOTUbL8tfz8fiV/hje6JrNYzEXBZq
WMEJ9VAUtAJ60bd8R+V3i0TDRiYdHa2p/8akc8vcwJ5VK9tOzwUI8mIX2U7B/DqLKaXJTf7ZZ/Gt
nJyWlBGN2XaXJTGu4oJrB1rlRTeAYQI8orkxjitzea17DLguQIcjBwnbtAzyO5aTOjNa6UtPEgRN
Kf5JSmXFKWimHbD4lpfLoicTq3+PMazkvcvqTNdtQFXzunGASctpmddMGymWCrbdMN/I5AtgIugd
6XDIm+5Lh/Cgr9tfmwM68Pwb6SjgLp23veGDp7CBWdJwa3fDBi1ZggeE7FqjGn45SUJcf35VZyJV
9Hy7PtkpPsTRcf1nLpQSI5gaM/XIQ8pv//JKLBB9fk6sKFp7XhHcwGmux1pzNhIDV5EFXmzv2KPu
VFSBIU3x9DJABtuYpXJmSHX/RMLFwAHMu8qzXGybJTzL2cty4UOrcLmbRjp627hBxec+z3VbIeN+
VmCCwjHIBA5RAplPKhyjyWbUtilt4tIPNKQco54fsUML9ybKykcRceUsPGwINgx37WWxeHSnKc6s
3Ouxa3zPFgFIqYb1tLbtpwgGnJLg5TB1XANFwYOd6ERjV6aHXsa85G55q/XUf0FTfnjjl3KpB3WK
vIQ47qUHq/FYUu0qPkc4dT1v4FGw4OvySTFfS2FAx0YEDF+ts4GbqAyAISPOIRHUPK7jDlKBzOoe
Hq3YSPZdJ1Y1Hhh3p7F6IQlyK5GVvASPMapDzWbk+oj+EA9/qwW6W9onQd0XtV7W2uTzSdMs3quM
pQC6RIO1HSnqnUYis8FVV+3IgkFc6ldalUeSTxkBHYqcXSn1lUA96rL3Oc4/TNLSURIRvzAuOmcd
ki3TRZyhYdKJ661VIeQaM+cUB/qMpM56zKXig5Kpu7oxF/ia+M7y0GA1Czq4XIqnKjrLCpu7EnB2
O/BoCekhIlId9K0GJd3oVAkpyUXneGyednh2GFLWtc95HCxfLoMt2hxcL4VbFCR0MSfpS/6WE3u+
shtSgBqXrzcl9oY7FGFX6myVeChy0NLNIetpG3AoWVn2NtlU8cJptcbwkXTtuo95yW5zFSaErI0k
dy2f5JITU8k7sQMBUtt8Uc3SvjVL3yoAhY+6Zip5VeEqcVrf0onwJJ+bNRp0gPv+REIVNnK5wiew
Q67Bbd6G2a+yf1VHqDrPiuQaOywFokJLab1mfrwPYvABZ5jq1dQ0ty7c6441/6pF9tbIq8eo/hq8
/qOq4dW9hM8sMxnZYlR168nFgCnSc2tJcRIrlIoKYRivVqT5gb9e5XZHkvzBi4lHRagjCgeQJ9zX
y9kcIhkPQMy/i355Z1X+SaP/LjfSnyqUI9c44XIJTeMhWDVS9BEG3sXvmMDIvz5qHse5RL8odfhW
mo5xiW5GL35DcQi4N60UzFlB9azxE+79wY0PKhhKKb1GOs9CngNKOCDJv9RBROuF6ReSJyajoA9W
Vp1+qWAh2+GJ4peCOjhBr7f1lbTZswwwko9NvaS12S+bT69sbxFRfiq6DrXffm6r18VjDiJ1pyLb
ReY2gHJKzdDQobZsYXYjefM1XXnBonlUBLDhwtgB0CCx9B/IArwPkPttMWVw1IZo3rvgSa5P08R4
L5uwoSQB84jTJ8GK6TCXEr/eym+d1DfXS6F9KXCYPHLsxJQHm0S9wJAgZLX53I0WJXzRUDPKcoCC
KEQnAz+HqajfDYjf1uoihRgd1vbgUP5tkB+aOD/6CPWsfPe5uNH1QEDmXXUGJjxLrRLuhYOa/dTu
Vmp3BHpvFzrfuEqIm8b3if+rQfiIMFsQ0IREN95PdL91ifNqmBzJqE1/RlJSGxnN1m9NKFLmENF4
Pzx2Wip8qteO7P8N9M7ad8iapjkFVgTGXW5pk4xEwu9nkQf/LjHfgX6+LSDWspPwetleWgvNtVpv
Opk0pmjUvjc/basoNr39mdkTjkIZJyE3G4mOxjwBi5Y8BjHR2yi3z4w/dqV9VkpBLKQhyeDdz71+
G5ULUgHBfmbZ9Q1pnRyjhfshb4gkR5pm4quRU7QSwKUtkxYB4e/1PT0xfNDyB43kBND199rBafJi
G0weKSFG+6jyu9KFx3Xs7dDNe2yAJtl90K1bB2l4W4qIeznQdsWMcdqEslpXPcZN07lIdHwp3c9C
az5kopXcGSE+nvG0HGqigWWmSBnb5wXQAxCZmXGyYE/9J2JL33AR4sPkJOe441x5oK73orIPM/ny
fe086Zq+rVM8xK1MoyNJJN8H9DCUBHvr1YdCWYyJkyOiBKrVm+cSnB/jaYwMMBaEBiNVX9KKlzz8
8KSYpywDAYGCCIZVS2TFS6YrVl1JKOXiqe5cQu6ZpdjBFPYERnEjmF4yK/8lJH4q32WvWm7zyrtx
K+i6xfmVjzU2GSS6ev49y8wj1/o04+lRfjzCdtJdBL3JcQ8Z4HAd8mlogExwNrXLfMhnatU/sPDx
QIfGk39sMqJNuDRWtZys5NusJmIJp6v9enK56VVakfzbM+lwqMUZmdUG2BGvgPM4Pc3yoJBPcDxH
aUfyXj8liCSqhFA2Tfo2QbaFtrVz9mG2hiu+5HeinVE9NA4DNzk1vBOLhMQ9Cd+TdXlPcjoHPZ/Z
0qO4bmrvh3qSDKh8iDvSGeXh95OKSYRL9N0hsDBfcio3QjLbOKL627To3+VZo579drDcCYRHW3Si
1ryTUWw9cpyVGcbfATkYK1uPT0ZFtmFcVG9d+TQL+6ISpOTQ64jlmhX+CQeejB8U8WoJw9fuTm+j
90oTn9WjtUutkhqjig9UThXqYaN5uEHneYck0gvkqCoJBfOuJSxhZQ3DMSnGIzapeyT6L+3oTyvc
9Zdi/BHlMMlYIi61aQqIxISjK72q+VYrLG2dB6u4tZ/Lph5/o3GGARhg2zgbzVD8VkH+25/iUVvV
IvurrOYG73T3l1/+J9IP/u/f5b/5n7/z53/xn7fxr6Zsy+/ub//W/qu8+8i/2r/+pT99Zb77H69u
89F9/OkXW5VF/Nh/NfOPr5YKkf9uv5V/8//6h//y9X9JNDagF/420fhYjh//O834j3/wR5qxr//D
sF3XsDwLFeX/JBn7zj8cy0RVCrVBVq5jI9n6I8rYEv+wdZhQ1xIe2l7PImH4j9pfS/8H8i2fNmCE
shaBxv+/2l+yJP6sbNWp+7Ut4ZDV6+vIW4X4s7J1zjsAZDf2bmqRvpKBseoaJqYW+r6vsVZjVX7x
zDk+e1p7buOlhfS2mStm84PNFx1WPWf7oMLekSzDufKuUT2PRwIn2jR+jnHw9lX2TftZfMCD/Tm5
1469nQofd93Pg3Zw09gk223ZUlAmTpXenONh1u/68Tlo9PSYw4Mg088uJsq2R6z3Z+DdGx5adMWH
cbx2Cm0kSSPwb0gNeAL1RZ7euQKyA9FA453DBnSkGaajXaVYIHsi9+yAsqCwwepcuoQKG25MBwY2
nixzXtGm6velmdONJLJtRdDRne0am8Qh+TOoLPFYF86X62QEfkTDV2x3mM0aioP8bjpaXvsMv4mv
OWv7FUGIkQyF1U6WNR/6sXvHJ8L80NO0NJrR2h6DfVAY03OqcegJC7i5z39SzHyihuMAxI2yMSBL
zei7oyeyeu1SqAL3S7gSyYnwpwO5YcxKjBzu0asrimc0ybRU9+MCtGIlbABTjKIW5QYTzKmp3GXj
jaa54sZfTk0qWF+PM5UtE0f4fqK8NXJpAY6jrZ9W+Byi+SeaUvPMoqdvXVZNuKXizhp6Yy8LhKem
uFpN+8zGwnoYWHvSbomDD+zPusj7NQ12LY23CSYXc0aRPriAn2PqHMv0oWtpKOkdMW6N5UePiRlX
1DYhV0XqfpN9FrsnEW1NsuDW/jRiy6UZikQx61uI4iSCsTvx5D8TEeCfsezvnBd6G8P94k+3Gcgg
sobopzXWw6Yx9RtrSM2bLrTvLLvMd4UdT4e4/MJXgfQi1NMdpkvsD0n/XrgjcqtlJgaBcdwoQHdM
0ziNtAjQq0o2fyLoIiaBCC8DT6tdDMsxDAwhpZ1sXcsc2QaCT8OJx4NgElqnIQgZ/THxpjPiDlej
+2gXQ0iqSc3uGtrYv53hWpC5f6CY4jZFeHcKAoJZy7E75lp5tN3QPy2mg0p+Re1uQKHQPaKz8NFJ
DmLwN0bUUFXHBbavDWtjV96brYnlJDUJg2YGx9ysHhHaCpkYM5wT49tqpuw20vpgS0iwvm60gHQ5
ZDMEAlMjZowFwIs+bZJGP+W4oo/4HAsigOLX3iGswUphoCIkX2e9/KVNbcMekr+HFMesXC9b0G2J
CMp8bfqufYer5ww7nGzCuA646uZ3QVHvPuvIx9BsDSrecrm1MduSA5lE+jH3dLIgKfrKrILojRxg
FPz+UPgOzAtzmT3DxVle5+4Msgn8FE9rN7ew/LJ7wc1+Fuy8e7L2Qij4LNz7SfrWMSkE7nAXTnb/
X+Sd15KkyLZt/+U+X7bhSOfhvoSWmZGRlaVesJJo5Wi+/gxokdXZfXp/wLUywyBEFkEQ4L7WnGOu
x89RGnk7LGfYpeVdcdvekgOBd6riLoz+GGIOvmCfsybOP1OIiA59HAyrMDM3GS7FrV4wZjWmnwRt
UQ7MzkHUbek20WSy9R/SCY4OAjwYPKW/8cfqMMTZN/YbNEriHsuC0nte1WqLogqgQVGcJ3tC3UQw
doHRaN9EnwbHpJJWa9s6m3Xwk9wOOl5pLtorZ2xocKUFOLJm9rnV5J3fVWExLEBbsLGdIXnQ7kE1
F2NzKCFl+mjVfYeS3vnWhSFKABGTT+5U+Q7xp70ak9Y4Em5IIHsKEAv4Npi5buvNJESrDwhuB6ec
gfVGGiMPsfXoeIoWcyIwhRUBCmU/ibeAgHZeNfkgKD6Wk0p23KhIX44BczA3Y8I5XWqDClKKBXSr
jd/RCQNAY/rOKCvYZRbt3NFRn52B88ca+JQIAOnrTO6H7AdOhnSf5Go6qiaDBIm+LirGixeZiEKi
/FsxeBeqd8lDQptu1YhG25AlE1LTJ+CCXS66PlhZqvAQrBjuXEUtd632A6EJjOuBZNVi0El0738k
LhFt4+DR/iXE8T33XLxn0W1SXrShUaw28The4jjkmpRnXy1He9F0/yz6eoMwgUCTgPk1Yc8faD5u
wZMDHojh/CuBJsozzmFaB89e1t2rLrd302AqiEN2su3ayiT1jrI93ZHn0Z91NODRNm5NAl9Cuev9
aEqKhuhA1jVG+U0/gpuDczTu/drKHnS3ITzMKPEH1sBdAxcMe2FNNz9RzdZrUVb5NaePTR97it3x
lois4GRX/DbiCcYHsyg/cD2C7CNYnwq2wFDatIMhBCMWwHpn4ZrYI0c6IA6Fq9YetZF5GrPqaYNq
FmZCSMPWq+PmBByVSZrNcNopsfM6mUE+d0txq+eeIAd4VMgt5Az61brqRddp/cqgDhG2UKQhqoZ6
q07MmWPg+WgmjpuaBHLhrkgfsK9z8fWbXe+oa9RCZnAC62wqwotRH1ycmp+JPRTxI6iqvQMhZyqB
yxtavQExkpxhWQdbIzoAvaMopjViO3jA57iz45Tp871VDjSBSjLvpKChFPcOd+SpWTtF+BTpgJxq
iN2JVlVnt8kOHv7d1RDhbJbYohBEMdlLtYiCv+DMjcvmCAlmk0ZkeA9IVegj9WhMDXltS8s4KIA1
pXYITRMnZxS8I8tlbhOD9HZ8WEF9OECpa1ElQi0m01tcbL/KEajH9pV6ocVXv6tKbZgLElitOvuI
MtfeOr3q5r3MHuuIYYCXoAep9qRfas8yCoOj3lCc0Ai6wl85pZe2HvcjEYzo10cdsyeRaEVP3tuS
0CnTNG6fm4kTICiNQ0BaHZEEKXyGIBht7LU4HP0QhZ2ySoQeSn43mlHDv30MILGflkeXNaseq5OL
WAUhXr5N6+55oFN9gmiDL75wISNC9zuVBrQHO4yTNZE6pPKV5ucYQcwqzruBeZ65UlzEDnqjH2y9
HU/LYkpbsUWZ/iWZzRrkOH/TJr/iGjanhyK84dsGoU2ZhITAzJ7ag4+JwhlEubHCAHdV5IFXaJMc
2oQs91hmmCWhWWDambjcBxIbS4qWNGs90MataJqvRDzZtCsLpljzTgLJUPwc6R6jnbRO9FfC9dAl
+sqsX1Tm7Pyg1k+k5b74SZPQWiQ6WdoS+aBXX2JgcvtlKyjlxSDUbhebnIhLDumyZigyRJe110Vm
MeQqwRi0c9Losqj/XBsNUztGwSzln8PCSDAuvLvp6zEKX8RGHdcTfLMCDWISr/PYCeBNot1oGL/u
hFXelt3tXVPuQ4Jtl3BYSjK/58KafRNTB/1z2wlCdxv4zocFA0ikUI6yK0jzgz//7EmP6FaKuQz3
VsVEVuVqX8/AQqtTPLas1haHN5lFccv5posPohPVUc6wvw6FzLheVlO7TnCDgR5+DQOVdhtQCliW
Cy9QIHmfHNI30bN+CirCvzk/iYWc114XC/FxYT9aiCAcA83kNPW48V3SGs0Om689L5ZNNSY/9LKu
yCD546GkhGoA8odxVk6y43IsECNyWJZjVRs24r/I3xnvctWQk2Yr6+RPyKrlhB+Qwnh4Xhb1vFbL
n9BREVf0BehF3QIeGjBHKfIKZXoHBIrBzsGnaXB6XXiKFE09dbHdetMLqHDtVFL4plUwn3MRv89K
o0yikRi6LGTnqq3u1D9Sfer1NZo0kidr90DfS518Tf99IV/XsHCih5oMaztozacGiM1pWcxtALGV
YIQYOHLta8noxWw5rTABTuQUt4S2qIAqJ00uSDTq7rn9uFue7OYfu1nRM0GTAhglmGqEFClyQ73I
GJDPVw9nvkSo+X9b1sQ4Z5ov210TvI9kH+yWL2X5LpYvqsOzs3Ny9/m3eGM/5pJTOd7OjYSzX76Z
N+dv3VMVK0mzWL8+AbsdI4B3NNoKBuVyIkMp4syy6JwdFAMCuRwQ7uO/Hi9vKDu6WXGLX4725Oun
XNYI6ZxOr49x2c6hOoVHUMQbAtoQh+jm9yKV3SpEi3RwG/EkmBG74JY2tqEYe5seOWyT9Yn0auwo
nbNtmng3jsWLlreotmUuaKBOcFUkbUy+FVlTbkv78aNKIJEjMKALl6cR93HP3CjKW9fXBRpnMhZE
dK5tYKtW2kKRhlUKaUt3qfoZkX3vQgmKybtWCHAhQt9IY2nXWsiN3moJEBRI1w3naNXWvaAOVlk7
7phAYazJoFHE4H3moqDsug4dPvL8G33Q96gMOgrJCTO/PvqQ6e/jMBmRQpQfgy7/aLi+s45NfgIi
ix9UmKcHJAZPuqKrUMW7fsguUUBLI9MNmhQdTYqamScB1lza63rXzjp0HdvcDpjEofdHhj5u9y4u
jfIcqObamL08BGn4UomR8B4GqsR74BNIIvcodO6v9M6PrXQJ8zCRVo3DzcuwN5uz5ySBZvUVtCSQ
H/BVYyv7u412px9ld6ot60q46AAdZLpDtY1Az1HLrLIEE+rwlQkJyDhNe9DaABgsfAbUPszWJYV9
OivVyvHdgJoD3V+pnuPABsh7G2Xy3R+jCexSyAU0xbTTMljRAB6v9Ta5SHuQa0DuBzsu7xJz1zzV
MwiOFdKhE1Q0t8TNGCcMJo3ILN36fXZti6pl1Ndd9eG979I+bgLnOjLIaJTiJyFwvdRqEzJmxp9f
vkDh3QoTqiwRRWjwkug4NUW2GdaNRQSp3b1Dnvi54yBMIVXItgcg5Tn2s0qTk8z0e5UCWDRHc1uq
6Ru5Tc66iz0qvH39ZPkulV5ie1XqEQKcRu/bgXZqZ7wAK0W+7mF1yuwfSpkKfVB1bI0QVV7d3rKy
24bFjnSUM6BESGpokKMmB84DXH6uqILZuZDCsK1tqJdtaIEmitwtlnUOpF7fs1JzVuPBiCeKv030
dTKSe0y44npInGs6Wu2KHJoLULlZ1XRqsvGcWC1GQbQ7nTWQoykewgzjpnJnO/qnOaEZKAgBvsVk
E2OfFKhZ5C2diWB6+tAn9DcYk+6V034siuzOXuLL9kZkGbHc5yETLzqnuwHw7WYEhE2lpEVVM4fM
Y3XR+Bpwig0prb0h2eoHgRobtoHj7qJerUyrG9cQDd21mXk34CEfoRKfXJtYJL+uP6og9Fd9nRwb
uo/rTErAMSpA3j4k3dmIyN3KJ+2TykkSxfXCreDYMulB6uzufOkwua26L7rRcvHT2q1tUHNuCE/c
OLMKxk2bWwu8Ye1rmzBRZK0EjJW1NDo7uXiHBBL3XAVLOoypwGOjo6PV4d8h2ZdxcoTOpuvPbV2P
KBsDOmizmNFqyJHu6SXJDu5dnP9MKztad075kVheqKPgTAshfjSjV4Ne6x5KhlgrEmBoS82wFKjW
7jroyBm2QoQI0X0kFuDcZh1w1W4P2okaEQRtYG4ORF1XO8VILi6wPS+hDkkr6PX4VrbJuPaUua9t
9+6FCnBAZ3QbguNWVkoybjw6PxlZBFuzxTnGb9Q1AkH2w/uxjp6YF08XYUWkVpNVpTntT7P1CO2u
KEgo88tA5X4/Kf1THsXFdpqsc+sagg62thok1t/W/G6lyt1O8DS3+AMRVwAyBp0T4byyy2w1+Bk/
5AkDmBWjvYz52yUgoxVq6pcoGm91TjU2S8xurzeWODGAfc9dA+aHTyFwxDQJiwTUXH8pWv3uxdNX
RzfzKxKijPRpmNpNCv3Fg3SXalWEzdqmW9sduqQLjllIWaABaeH78icOmwH5pyCAS4vaTexG6Tqz
xTa0y481FesLlzW0tXybdqB+UvYYd2AyNqaVzEGiJCBzDTrBPv0Zpv26MRFdZ5n6Ec6sp6r/KRGq
bbT8AoWiIU8ifSKTEu1PB4LRzvRLo9pH2BnfucVcai5ku4zhPbT9jyBtfnBLp3U6jDhLbeIBMv1I
HEpi47zqQXVeHPSiQ8yYrIUAZ9Sypnq1i2c8f8otjR8SNH0ieil4YTpPCqBZXocbHStWIb2b6NBO
2RpXGUa1EQFJgOEai7xiaHFf3ZaYt3KUBKo4wN9UdFeJnT04ed+tIDMDsW17wiW4Iabu7Tchqywh
/Fm9uekIq26vBYI7YVmf1eBiqezafl9k9kGffijJTz4T3s4rcAKaoOfWkl0rGvJiDOrn654YP1Rl
nwqdvLOp2XgVvceuzx/NqR4xGPkO4R/RtDWHQN9O0YCFzXy0WpjtHUpTLaGtWugCiK7h3Ou4dFe9
TOIDOFPTrPoL/oOvoWdfZ7vwxrEy0musd5C+ADrGiUuxlAta0HY3vzPX5Ekd+ojAESMbCILprKvJ
WR1N/X7Cj3KxTPLSNSj9O2C9ZHFvhjo9R1wl5uCdiUNDEMtUBB/IGMqaGpMpuJ8Axpxli3vAqZ+K
nZm6qKj7b3hD3xXttc5JHe7oJGxIlcZm0xrMmWj7D9lEBc5B2CIbcg+06DZ2+0FMOqnvfb4iXqdc
67btbSLlPEWRcQtJLd6k1oeE+jaGdM6pZeGiBKgSYr0BMb2zuLD1m94di5XbAFuLKQ6VbVBsqQXP
RAJ/O0YJN//gZzb45dnvLX3vztbFukWzV+G51Mz0ym1unYSth1POdlbpkD/H3deoOftGZQP2gZzo
zhGIvmm+KIByCIjiNab7Lx6krxW9CHUY0+7TJIavjJu2Ikg/6wnpSSTDP/kxjNCOcYuKnsyU/and
/vsQonEPhouWSQsrPBIA3/pi22N5avLSYaJ8nFBTrqMm/dFa7r2ocsjAdbOxzfgrksKvExUPKHik
Ag4WU82Ws05K7WpEAN+aAq740BYBRgN+W2mSZxQIGL1rLcDvNMSaGGANHnH0UTK9mxXITlUBK0et
1gjv6DtFvzPSGF7bNJeS+uy9EkaxbemjUsw0j46J3zC1UQAPuXMKgdy4Iqy2mYzRNmSes6mjonxs
UlwFicIn2WEywBTFCEUl1SV0PCzeWYnhhDgjEjLyrss3Ou7KsvE3Ht9jVobGrnVgepa696XHghRj
7alm7oQ1rfmJ42KeC+atGC9u9dBPFC0AmL3LUlcxvxoRmEAyOTUIvlJCB8oGyRnbehU0lJqYer1P
awf75FJHyKK4PS3br4uoDLlc2FzptdyFoi8g24keiCWF/804/wWYtARVLHM2yfkWRjFuTP6jfMif
6IkMZIjj2lweel10fT8RwgQ1gPim9hTj/qoPnaVg5ceQuLJPklLGtky99iTdlEnm2HanvMkLMu3l
hE88wtDsFgn0wSYI+lNL1+HUzwt24DJhOdgvjwNciA1rPEaZ05/MFvy+bOd29GgLjI+FOg0VtDrV
0BlZNrGBeuAgkBtQLKtO0VzkCNGNloeS4UxQRfGRdheMj5yQDHcuj9jzgsrNr4u00WEZGpNYafPE
3vKi8jT45l00KSO1KMUVaKidTTAKimEWuBmH09TBaEJxdvDniXMcNz2lLRbL2utjhd7fmp70Q+UK
ivLzDDyA7X/yHOEheZi3Xx/MVYgkMwU9N2Ot06nZKsw0B81mcjQNZcjd3Z+1W3DoCQ9rGtIHqBTB
mTOAz8QxpbbYBrNEd0uLeZ8zW3LL2Zy7rFnz5rI2v6IyZHMwPdfa1A2Rlk14k6Ybn+ymxd1jtsDp
dUPwER04ZAzYjBM0GxKT57UuroKjS+ezq6U4+XhvgFohOdy5KnlcHsOEzMvmZ8VgodJoHQqceftD
mOawxabOaIL8dQQT+JeT6uuysTxsNXlzTPjGGj3XT8tC/bn2ZpMBb02WO1TLZf803F6ctwiz+MDg
HszfFsvDY9P4x6F4ahEuEv+J3nZfpjE225DNdN7ZZY8TBglwbkyBWoJ9tEYc0M68WDaXhYNnbFOp
e1JyJ85SviayuZb//5edmA+SA6kmw9jDfizPjJwIkc+QmSw/e4sez6rUI7K1EtxXGTDnWhWV/iEL
ZlKGW5GQGCpnFQ9MvBAP0eMw/QNaM1OV1sOUeXjDCkraWkc1u/abizDsGOF3/CUZ0q+MgdapOfYr
FE7ORhTRD7L2XgrYhn4y5uuwQBMyJXMgF5orAo04XAPcOob5zCU0moddVGdbQaFiZ44QkJnRNBCn
9gkG8o3Sws1PfTMw34RZCDHLIM2Toq/ikSNJBS+F6H5oKZ/A6dDHkIfBUYARRqeUM7cjCWO2u7qd
/qxp4J8rBz/xwp75XZbxe6buG5XIm83/L0Ujpi0twEj/ewz2hy+0IrDrFPmv0pHf3/a7dEQI5z+e
QK3l2GB7bNtChvJ7EDYe8v+4pgPUh7PpVTni/Ufn7iVdIZGWsITz84dyxP4Pk0VheqYwXADj7N0f
kpm/fIv/nJQs/goUsiRgKwmnxEKnojsG4pa/6kaYEFctEdPOE5aeCF9AQn5bExybQO/XQYvYL5uF
9RKTS+NBQ3KIjIfVUFBVpO0Aebzaeco7QDLTr1qa/BcElTGrVl55bcveAYX2UKR5lsMBesNrC/CS
pG7YWE9YzBjCF9RvPOCfjdTsI+iIp8Ly77bAQJMXcbtZKJa40cShDWjeu5mMtkkwO4oZiofSji/+
hOAd4x7Tc9GHj60f7TKqLwU0zLWJifCXE+H3g/1riLcxH7y/7b6p68RYOFzhZmnQryHUKsDlrQph
PSFrKD+hBo8fqinGzE/ZZo0U2NgEwAFv4RwE138iyre5EcZ5zhw3vJghk1R8NKeqkfmDW2Aw0pJt
Ixvx4uF3iwqNSLrMz3aRUalj19V3A+f22cceVPhZvDFL3YVdmD79l880H/K/fibXsAwBf0rCTBVv
P5NhRkHuxan5xIme71UNNYYOQbDT+4D6T47aPxT2JeH82JUJ4FK/qLSTLcLxMlh+v49k9SKHkY4c
cZVeXAmU8u+MKGKAFSfW3UkVdSXqpYMXNNt/3/X5R/P3Xee3Y/GL4ldlvjmbcsy25A4BB0YWyBRQ
i++j2PfEquFlB6jsgmw55xNVDpy0146K9+eyXmOZ39m21h3iSFDbUIBahmAaUCEB4qZyhBMgRKjP
RzhrsXEFHh+tcT6Dr1R5+Cg1BtFFr59Di4IIVr2R8U3infwCPzDnxpzfCPTKlMgCTVFDvcrglwK0
m9NFYLHTDqFL2ZcF2LlHOwAtRpUpOEw+MW6l72/orZaAOECVVmPwgDHOuy4LcLpMi4DAOwxdVaJf
x6GKjnakNTsBuRwBhEUscjF+9goHAQc1XnxG7TXG9Ub/QQz7Woc6ImMR73Cdd4/LWp90tyQmlUI3
tfpuGkbxoFf+sRDeXgIa8/oelJCTvHMmCwzxkAiAYYz1R2x/RxJM1abXyu+jM3jHLKo/GnnQr6ZB
Wk8h5g47q9Xh379v459OVaTjtu0YttBN6018vewlo103NJ40A0qY28IskFT5fNoZCRLUo3SNh94k
YqgY65cwsk2sehL8RsBcaTJ8gXK63LeeBotKTRdal0+9hhZE0d70xmmDwuDq2bn34b/s9rxbb39h
jseFGbc6e/4WO+houstcQImnydbwNDnhPUicR9NNso3hZETeIYfli6dpIAmovFrhnJGXPNfeFx1t
4NnRERkzrD/0CBmPNQpvDXX51qRjslnM/P++uwsz883umgKYpuvoHpeFt9fozoNEXyWDeIKvVd30
sV7LMfmMgucStkU7e6cq5DjEMuXWRUx5ciGq5CXCVX389x0x/yqBnG8WlPg8nb6Lzt6QsvjXq60/
IqnQdb6lNu+eq0RYF/UhDWPnUkTmKqQ8+j7rPiVFbj1HU3IF8g4PAynd43IoZxtkNPbpg8obQjSY
NAZrTY+NY1khj1e1AAkWaxe+HHzJeX4ALe4emV/fO2TCDzk5ab1P+SfwMd4rt9IvmkZlWovTjyDJ
tf9CpjT+4RQxTd1iSCHwif3tSmYAGfQq3def6iH6ZrU95CGJQ2jCB7ZhunKf3ZFOIZ8IRiQVwB/w
8jjmVYy0pmB8Y5qPm3YPZlEdQ5csqSbTKeoA5KcLpG0w8Aerf/9unL/fyBflLPcM/pG2M393377c
GTjV/+//iP8ryliPNLMznlRNuK2RRd2ei/R+cttv5di4jxJx66qCTbRqXUbyrasX50zF1rGGoNUm
9k2EYK6tYvhmy05eREh0hi1hNeho2LkBU3OTZnIMDaQkkwllmq7TUVofnCaQBx2LJCI7vF802Qj/
q81TiF53A4U73CndxK4iXHjK2Zhd0CmZXlCcXWO4J7oh4ZJQ0ia5Uhy0gbkH/O98khi9ZHfkriAf
44Fqng7uJq8D++cchpBHpXjSWrT/cRucilg8Cy8wX7IBUBGFE+tk18UcVTBcfYdMuyxUwLv4UIYi
KOHfj7v19+Gd62JU4zBYNvNO+eYSGANDaOXoiSfPK1NsXlN3H0NEipOrFFNZZ7hrhMyv0Z6kl3HE
0ReS2+SAQdl2WqYOGenwu7a2TpMUewuEadsCKrGtoYKLEyATqEJcH4h8yuCl7WoKYtLblVVbbhwT
YpaPqQOWjwX2ik5vF8ePoNmcd5Sm1mlunCezNa6ygFlUjX5/NRLY731yKGWRPnfVZK5xG++ysIVD
wn0Qk4SLBctOaP8W2D/+/UgJBttvr7quaSHS1rGJWrb+5kiRZt12jm8JUKT5B6KEI5BK4Udw3cW5
nrWZ0pmdXr2q8C1CUbRHtEEttd7EGsrz6Kc1Mo/xinl73Pz7njlvhy2ODn5VMnHQha1L8XbPsiYw
Yj0Z66ced9I57pP65jH3RCz04leavCgXv4tGD0IrI7XBvZ/v0dTYiC9LjcRoTt8SSN/BHpW9agzN
vCpJ6SRqO/0y+h7IZ9Qx6ELSPQ0cbWc1SbRLamzbTRuOIB8OQWvp99780DvcFzWyckDhOtYhcZsv
Wp72R+CaeEijfZbaFRq2HJ5GWiJTmjyaU8gC8AGu7Xo++U0SfvUOP3IWlRvgSC0gKy/c4b0nZsxK
qIgHXrmjj4tcDjGbKcT4kCSEOoztBYFymXJpZuxRMFY33ieZELtO4n7uyjID6I20J/SsABO5AbYL
MR066CLYECeT/rfrL3KvN6cL0yWdH5SJHwAAnCPfXNAmmXhuFY3Bk5b0xUOmTd3O0pDDo8pFk6Vd
bLv6HvkDcs5plMcmjk6emRO4Nmnq2Nv01UP3q6QA+mCPLagjw52mDcIKho2CMAdXyXDdN2Ozg1ZS
Uy/6igyRKgrQju3o9foD8vJd2yTJTRefmqYSd2LIXprO0Wke32IvedRpimw4YDpcM/Utap09vSk6
v9K2w3tPF+E5a7RTYgYtHicc1TkCki4agIEx/jXRC17zkY/U0aPyi5h4Ry/QiaNFmkR8IXLz9E5H
iSCOkFFS53gHBypfLAlkLUMJWleO+V5XpT4D4IhcQpd9IZt4uPy2ZrRPQwZ7xR/MLfEn/kUQIKEn
Q/JoV/02K+BmmJpy925KHkxA8nVt6/m2lIM4BIlBRknvP41r02nx7/YknFbxB9G7QHHRPg0KotSU
+DiMSOsjgWCq9yG5MGnlRo9BKPFFxWW3d+OabGNbN3HjQ+hoep/JWIscN7GHGM71SAuUQe9DlX4E
cyOObY5Vdqr1YOsMVOEoK1+8UmRbVW9rj/GA8vvhyZf4fEXcxg8j2dD0Aj2Hhk72DfjSeKAOyee0
rQeioy7Eo0ePdOTaQD3SzagQN+AC7kyqyoNL65N8pWI7CNJI7e4HxM70rPf1Q9al+t6RZKmpFhQE
kqEnq+fs4etN92RgfhcxnlUVjtoV6RD4cb17iDvPvHVN/Lk2py+5JF83TlLnaczHFfcMceykcyNg
8qOKw4kwIogNRRZtFPCgbWzRLC7rAue1k+7soqb3aRjHwQVtozqpv8MoeoSrO5352hDeyeLEwFgc
TOLi1mQtPxDdTNhMiVhGT9LynI4OQXqz3bz0mmu5Yf7j7708vGC2/yEFac6equMr2Z4gVx2z3oU0
yB9QV9QPqfI2wEkVYjMJwtZD8aA7JI753G89EAHADxBO+GV9bSMXioElhycozS3JIdq6y/lYtB/H
R5kaqFJkWO4iMCW7wi7wg/cZAMGxdTadzywsmI6uLpIHqBNFyg9sSF3vIPTqgYTOq8+QqwjqAYS7
H2DMBL4ZGbiBiIbB6+rNKFxILefG6do9xHKEFolSj+EU1I8WlefVZCLUQiqfnlVazmo+q9yE6M0G
idTD4l0XTddzSgOa/DBofP5uOpS1B5RpsvRb2jT6bZzG/hYf7Rx5StRwkOgG5qsWuBjAKxhRSRgF
sFd84uIs+5KFzhek3tEWZcUhagbnUaQdoJ4C5QbaSqgzEnO+45pkACjv24gSI+3Mz4MvtT0tOx9V
bYPAzOXM3w5Dgi4Mt+fOC5sfbhMPD968cGlwQ4ynKMTczj0T55jsO2AcYxaQFtvghMDJcCskIabV
ZL0r8vqqlB9cI2rCqxa14QEXxHvcvcYzYuxzqI3TQ0RXjtrDikZZstI4bb9G0/R99DV3X0xZshKN
112mUkBQ5UophBrOpf0SlsyFkilEkgqdwvIm97aMZYKY5E/CKB98Vz2gtwiJKc38PbJ+dC6pyfiu
q6w1FwJnG9Zdcepdd12h9rnBzflc0RsixTF8thJr69tOve3M6aMdUsjNKheWb1vhb8TE8663HktC
tLl8iUeuU2iyyviAyDCgJlL7OzfpNqaTYeV06HmJblCHsNN+oOMxj6Q43MwCzHPttdYL7r8Xmt0E
5YIyRm1sI92gh6nom/65urRqxv1gIL5kNludurlZs7Rjlk2jHjC+Lqsy9h65Kk+7pQlj0zyixTxw
rf5tG77YCte9XHtzo6YykKEuC2BFV8NFZzJoHFb4MehX/1wo76RHpX10F73dwFV260rjuz8L7yyT
cZHj+tDqbHc8RfPCDaYRiecsuYDvUs1hmLOOkPh1wLBGRvcTxS6Kuy+/PUwDKwRGtIcY3J7UvMhM
vzm1EaYux7LjDXTa+oS4duMypYccPQA3Wlpxy2Jp8C1NuSYNvzlZr3aAZ+mqevW4NQp93PV5+hJY
wQuSH4WWhYBED2b3NpZkWacjTnwzDD0atQjvkObnTK068FDT+GxAE8dNktEP7095O9jHDhsGHzL5
ffFmc+qRkk5aZa9c1PbbHs36qqvz94bW5wwO/OK0LKZZ0fq6qYhhOnQ1NJpZJ4lPtkKIi6x12VzW
gt5ECr9s09DYKaHVa0BBj2oQzzFxfUetmWn9qavtey72GwNvrAoNDyJnMsHaL94JizpoF7Q1IJHx
pkex2kAxOKuq0LauQEvrXJFgQiPUbYDhLnqfRDqEDCLtRRSKJWiwHH3bVL2+SQn/lH1MGpn3rmlU
tAtcn/BSI/3Se/V+6meXvYVYqe0Sh5zBEqMJTp2wRHIRImskeouOS4rtpK9QtJAWk516pf/UIG54
M8hKI04aRouxSpr0qOJ+qxAkYQUmTrPrty5DnIukC3O0CyDjFff+1BLwxPMvuRbtepm3G1AhQO/s
AGFk0V2MIV3m6imwf+3ZscnBDv2GcmZQ2htCg/FFm/WZ0tAhn3XS6RIPH80Z6sm84PZ19AJVE4HE
VjzLpJfXLWvLY6+v/e29/+vTr3/BDikONp0WIln66/+ZLZnxr/9NWeFT98bh/MvfTpbXGFWX7gVN
6nIEi0kd84/dK+dRkQ88A+ORMW2XJwouT9M6IdzZ7yfmestfWJ55fd+yK8tmMnsKEpdWYIBpwFZ0
S9N82MXIS8+FhCkyakyQZNF8j2N/rw2wVxinYSnzfOT5jh+1p2UBopdQzVg3SVpsuOCPYmeMXTMn
j875mwR0gu9iegkV8aw7CWxwiDQrauUUw0rjW0h7+BjpoX0CpWLjF7WBIea2p++0JnzuAYqhxZqf
XhYt8yCa516yNqrSwulhRtZ6eYa7oH0a4/is4njaL69bHloWy2ZmI/YFc7Gp5z+yPG4v4fTzO8uU
jOBOJ+/h9Q2M5FPuxHQeMkRGsGtBOkgNH2CC4tpW3DxRcIM9TydtJnDah/hj0PvPNi6tLeUnFPCB
3UCPmVfzTJvBBKWEVrQ8sCx6Ry/1bTxL+ouSQRgepFkVyB1gWXik1f22tmwuIn0Xt0VCluQfr1kU
+q+br+9bXv26uawNQZ2Cu5BcfXr0zRu0cBQRjPn0TCxTTvOY/V3Q9ER2Ly4BLxtIyf1zkVcOXcnX
7REV2y9Pv9lcXtfUUf7LSyCGS7R+f/7Ff3oLw4Fu5Yqk2oQttY7fXp0BmP19dTIH9uL1nYTeN3ub
Ww4CAK7yhn/wZTTbHub/5fVlr/+pFsF1f938p9ct3bDX9/7ywZdn3ryl9yptO5lXzyxvivJpQ2Ln
/J8PLQXOEnwJh6n0p7p5Rv6UnfwM9fFhOTJl0uXZAUwSbDiiaJbv7PUbXTa9xmAClqFX5yMt68vD
ry9d1pavNyq6YKLIMr/hN/9G7mbT3oxxXOkG4/5+8sotAI1NxUQc3Hd+gpJpT5h0OAOGibDDj4sG
H8QkVxtHMTsSVc/EB327nefZMZmFNQuxfFmoxbDzuu2TbQuYJyQFVDiQdyabGcb8p+frFpyo4mQb
4n/YO5PlyJEtyf5L79ECGOZFb9wdPk+cydhAyAgGZhhmwPD1dcB8UvWqVt373lAyIzMiSHcHcO2q
6tGIvUQIiZ4GPltrtonujf+Enn7el4bBdytq+Vxxqjv8ZEjE8gbP3UuedMHPC/g/Xv6fX/u3t6j6
+Zj+86r/1z/SWs/HJun7X14f/Xa1BBXLTuRJSYz8c+9VK792ywdKrE5TCMI3n+3pUWbZgg/kxKV7
W6L23jbBq0dCLMTutmiYVkb9rOv2cVB1Xbsb/L5cS0ZJwNF0MCFBXKZa1G/2XXNC8+yVD6GxgO99
dYj0iFQ07VWrPja+ZqO1rrXUcdEMpEW7K6zO5uQX1kPtNWLPouUr2YKUUFfLzfJgISLxzEMlamuK
ykTtkMaLn+eGpLWbW8+4bNOdU3tfkpsVWY9UXyXjEAdawrN+SvxfdVMaV7nYIyfLDGGfaqec4B2M
fv0XWVwHX2I67zvP+LAJQQcKh1wvCroDQA3doCdum74c16EeTtty5ECvWeozmadfpTbIE1ZbjSUu
hycUJsFsQGC4aTH5mpkrVhQWTgffWAoBZ0jwhebvyD1Fd70NqCdrS6t5SCP1ajvSPaiSLHdYqK3e
9j7hMXzdru4/1mWUPLotWT2glC9DYXUB4nC+MRQ1Y6aSXpAWo/0pBhZmpjFHuzZKDiMXwy2SbKuS
eCl/TeQFrsCbrSybR2wIJ7yYIoJAzbVUOFCSpvytlXp5Gaop5dGY7tmD3rkh1SfswPEhT/JrmjqU
HjrZAxCH4rkfoBbalvU1CaW/0r+im7Y8Sc2lcFfT5cYTatfj92B2GdIDtQfBqDIehWntH1uTnQHv
x+/ZNa+DX9nENXkOhoCGFlhKAUmEpBbVBHpbkh+ricgcC3Sgc9F75asHck4zn8l/e595lGirSPRi
b8go31GCXXVTf84Ah61so63volX9ym4NsJyGf64lrPlOg96ghXSNyOE2qL7eu8akHnHX7G3ML4CK
etiqWGkmU6FRFvBkoi6BYp2nHPR40Gmee50huxxKul1RhyJjHee7vnvo+hRc1GB553wA3ji4tA/J
5FAPYb4FPNOsdDLymyYkqeENimLwUfvVg/u1HtSU+WfoBbDiing4JcaXBlmbyCpygmqpr7dmbG0E
qO2D6dg7/z4AshSedhRJdfVZYge0ULZ/CooBr6lvvKLfMMFyQt/CCA24uuV1qvlgATLCyN+UJ4Nw
QVyZ4lx8zkjOr53/JSqa3pMyfDAS65dZW9Odogb7KJW6IOEVUChSbmK+PlDbNem0bravzdTYT6LO
Lrlo0nOrE15o2FFFfUzkQ6NFCaSqOvqQv2fE9WdPy4NRT/F7FRks7Fa+jqZXHTifHjBF6LvEnM6D
pdAvkuFQoZtQd9qcBmP2QTGkfHe8wKsmtLR9ruaXtMobSPyrNBTTPTO3kRO1D8CB1410jlpi56yK
UUWxQzMi5WJNj9a0g32m7xBtIA4NebSKad05e7EjdzJHP6hLFZ18MFilbU6sNUkqZZ1Nf4eB52n2
36ZB5GerhRo4iH6GlsqOUEHqBQlomScGr2lN3jvdGzV9rJVL00fZr+0ifVcj3zmnfQ3eHWg/ObqA
w/Pwornlt+rK97hyt/wv5RZEGJ9uva9O9dT3j1gPngSpLz7ZU78J58pEbVkiG+6Xn8/Gtay8ax9n
7UG5Gi3qTXXtKuJJKqZa23SSY5ZT8ofs+lvo8tmf2ucuUt42qty9tOdLWlTvUmuujt1MOz1Ea/Wn
D73LjI3EShOkfoMvHfnRML/19DAafvNpvBP/mS9arAVNc6jc3nhOIBvAdDnIwfo1it7Z92CnOjv9
a2dpAy0e3cSWbHNhwA+cZZ9bFGpaOVRDRu2R7gQ9GCYHup9Tzk/jwIYRsB29nk67wxIG5CzVXgyh
7133jI9XPMemt5mQA852LUjSeEQyCo1+OTJS+klF+kHGzXagp3i26hZ0Ydtd7aFMAylrP/DdJ320
mnNUdiz6Kbqd4IzttJAToNLcaJeyj1o55DgomD+TrtEudr+xur56wszPSsusbnE/FrSBGv25mL8A
KDQPHus6qnCfGOWcYEQ9+EnHmW12MU14qGYaP/mRE++MOCU12DZEiMoxftHMcHhwdRZhdIICvnT6
h0H9ToTVfGkt/ANsmgm4TD60bCNLjtEjiTd3UutmiEZ2QFn1APrCXXt5i2PwRykhLr3v54ehwx36
8yuhGTUnoCnfWerne8fq1wXE3h3mvrNn2dp+bpmhxJzEmzbkgqlkuksq/h4rHSpoOhDNR3vkuuiL
jNVwlr6ozlk1Ef3KyitSSOk9Wfy5QPHwG75MJexQOz8SlmsCPhPr1hGnnpjUyXWqFo+3+uPY3VUR
sllFKvkkCeoeonK5bRfsolUJrbNhqGT0avxt3k2s7qn55t66n5mh7ph7d0dTpxR88jSXtoCatLRu
aU851bcQjP6WVKC+VnZ6zHSHuF6YJ49tHkngCtEOtuB8j/3s04RIe2mHEr4dOvWxe9BcRECHaGHK
jX6H7MJR3nJ3NdVi7LsLnmFsRQkhDtIZX1it8PHVliS6ba6lGVlHsrPLrDR+spzXd3nKER4zvn+x
Uh/zEEFFSgqmazM+RNUHf+V8GHkVtsqY32O8tPSlxxVY04FuPmWSq7JYmYa8MuuqdF86sO5rXbMb
oNAE2owse4tyvOUeeWKMo6LdNg5RT1NH261C2Gp6G6/BA+bvlpW/DKPFBMuK1Q/rDoAyjIEknp4z
u4S2HYHKH8foNjVsPxcm2jrVYBkmHgUPpvJ2rIVZrizZducT8c4A+9DveCFxzI+0fLdGAOrzO2pQ
5iQ608M0aYyVXXx2/fsUDc5GlPkTNGGwDAl9vS2logEjDJ8KNd+M2UyPPmflsXPb22zQg+VE02vC
qZkN8pw8h05/iZYy0dpW+EqVD7QMEnPq/0nqKd/pA5drh4EoSN32itecrAcxQLI27ptu/WWqy/c0
erub0qa2ZOqrb8Qc0pRC/2NqCYtknyx5Y1NXQEoTlpZ4qHL3JZ6L+ZOqU1Jy6bxUGsAoIGLvnWDP
UHAvam3nkw+gpmH0D2105BGqvxKK+XIpCPSBfx5DctGUjM4aa7awP8/0PZ4rp7jRcMpcj3skoKAK
eGbGSaNhlj5zFO/9zH0AKsXkFeb7HqTKLjO8h7kum323rEv0OUFlMyq5zSlnJqLqbOLI6lkLE2+M
ixEDREovDmFT58Mnr+HFhBrs3KnPozFsxnGKTnqHlRdCsb7vaMvBK2/evbLw7nY57kJ6RtBCkxOS
4J5VNnsVa/6o/UKeam4GLXLMxuhZw0nTYDESdeGx7s3HFM/MGlpEt6+1lmnZyfIDYhW/e0Kwyxn2
45ziJt0XZ0wJ7IsteHPpS+UuqA0dblXn6hiRfO9eTb46ZkL/mIq82uQGDxTSDyW9eWdGhY7voDL3
lTv9qW3jNqltNTrcqws3PNWZf8cFesOY7m2Mujxks5tBhGk3pMvce53Kj8rITtA7YCwZAtD37FKN
i/q2++lvYKxK8UR0wyE2iseU6vKD74G0mTTvLwMP3MqmJfzrW/NhMsaDw7PtJhz/AOuOqWLwSla4
06fTIsBYWp+82Hp2K6z2OE0hY5PT0hjXgBwGQsh2ybS56K0O6I1zLWOT5Ef2y66U+1224aclPyhq
nR4d8F95b35IrKU316/eSj8zjh2J3kBUpBmh9IWogLa914z+JLOxCuIEq19cGnBKidybPFiwWw7F
FS/WMV7+zAJK2Fqsndo3noecZkktLFDaZo+4PTVanu49Ztx/c9Xbp1x2zZquLpLQRV3s9GoQO8Oa
vAC37V92449xXPJiSZe3jxYpp3LUfo6MDzmGF8YjQMqms2sWbJme4DZopvuQnd2o+Kit0biL2Cd3
XdcVnVmS/gjeiVVlEiTyyMyGVMFKg3KWUHV31Xn9IbNpNrSenDq3LhAxqDeIDHkR8fCQpxAzpJNc
/DBXhKTKYZsb1THyYQS5nhcDYMKeGSWwSn9KJLm/rtmXtIgcdoMaZMNFjYdq0yzDeKZN16/BRL/p
Cef82EuKWK49XXevo2p/G55cWwjU54HmQd1r50PvSEkyB+Z+lMywcEBX/3zGscluyLRUhzEZ/2JD
JGtT83szC7UfsWY1wRQLkomZUrdOdZ9/k+OZAUjSzjcgHR+JtrJuLIxHIm+vsaedUWkkAKlfWoVR
02MJeccQDdWqxhnx8yXD7HqpC/VGb1G/Z/IrzjOxvsKrOZ+VdKNYKU6k3OvWsaWKPccbsrOSweK9
bSyskr4RrYgbhlsL30gwjpxBfmQnKQbyq6F5ScP69V+rgVwzwa1oJ8kvTtmZ/2+AFJBdoGb755Lz
CJBQAS+Jh80+870/KP57bgb9qW6zhzrLjFOUOtY2TNVJmWQYQt3WLpa/JIlqQS5h0h6tUX1zvm73
mrK/xFTmGxj58X6MJVkcjYO7bb8j8NHlmMU+hlz9j5yrEW9QqW11y25PfR+T0PLJ+wwyQxEDUYGq
Em508nQitYDulxZ7IckO3iIZvobTBvPGL2raKpU41HAt2e1PFj4CpR81l/ooaWUSGqGELY/wseNE
DA+di2vN2iY/lVIHRlXMdzjx8F7YI/cNgaoyqUnT+RNmJMq3JzdoB3LOLjwBW/7RZ+YjJcdzx2ns
wBz+xmemPbXmY8dW4yHL/KtWsaXpdL3Y9rE+3RWcrK6jO4KPKXHjyLIebF87sV8g1pyWF7Js9HIU
5t6Blsg92otprfAZEUIijoLN61GkGoUaecs8j61rG5VFB7wneWvZKV7sZunyoYoQ5uqUBHkMYyhW
cKnxYY47ghr8sLh+CTsD2KZqzlW12jutg9utEVT9LAuSvGv/VMkQXqYquotouMVJ6L9OUKzYKOjG
iecupV8LIjXhtKhjDDyWFvz0AsTs3scoGJguzH3LhtwUZvW1yGW96zLKfDVVFYFmUhUs1QqUkni0
VPotRzTWqC2nXRba/dkvMn9vI5QRujf+aq1u0hBQBHPf1LdxhJjlJFQX8ikFHOj1+9JBPgf/297i
MDeuWrHPWhmfKyQvjJCAatCHpqOkYucez+nRYT+jxeNtbJ2XqtIujqmSreVCMQBOeMDcoS5d6lur
roj6C7C+m1Y3oKeXA0lU2+m1mPu3uY+3LjTAPyPkraKASkAUX7yM3BL9zkmehwb0JWUa17oV9S+/
GLaNlf8Wwo84j4un2tboDA9xUQgf5mth9sVD7zCRQKrZhloVBiBSWiZzutIwn9yxX5qHsOFqyCtg
hiUur7RzQAWye6CnwE83eCmXI8PYJw2SZysw0LnDRUw1pihJX0LohHsg6NZSdV3g+KZcotMVp/Vl
KEkNIz1GFWcE5EuU9qrZ1zHmyznB7FiZ47Npw1OEk28iGIQimFKyGF12DCeikiL0Npbow13aGz0K
BhEGQmcJ+p3+6TNB2XXDa5xV70OWabQXiPTRMBFDKN+xGrX+iSR4tFSsdSt3uF5pKBqi6Au4GUG6
9DHidnEFj/G3UGCeIO3uvQwaTEthdKAGDJdtT5DUm3MghBz11ugo2nbIE4AjbbZ2yzE9e+q2sIo5
N6qQOgZj3gHX1EATB5mXaAckeBM30wzrICRx50k0+xam4DHrKEXPAdxtO5kYCE7Wliu6xCjJhdqg
5YXaTZQT0lVjBVGq9yc986jrwN2U36Nuig/VcpsdlWWRyo0r6uHqpyx3PUzgFxMJn34Rr0DwtYiV
Lvs1vV3oEvOtqXx1g/uswVXM0+1chm+qaqogok2BZHPV3szxztMogV/qvv+sYHJ3tKBgCWOffcAO
p0RzxhAk1x2X22xNiIiDvmmjrN9pzXfSLPXIyWjdCbn+sQvn5OfhGLSpjlM/H+F3T/aTvUBba2lj
m6gV04H0HwbfUAdgRpxZzSlkS1r95cd+MOvkpSgjsWlZma5NG9JXWdkMRwNblHGxcMSh/qszCDFC
ktex3ULiK8yJz05cOjfR6xSWWdtpbihNwMS9cWYg2JT51ntBrhTIIZM1vLP8URgQ4Ibk0V/yaFGU
TAGlvJg89aHY6r60tsTgKehx+xNYw1KH+xaqo12Z3z0Wi/PSNzsZKaF3H/dEopPBw387rtNCm4Bz
8YRLmFQ2c+LCF+vJR5LVYcAY8Di2lX2Jicid0iy8jaW+9VxpkwG+iDn2zmbBHqlISZ/Y6fwn06Dj
FXrP56mhn6tPkpCZW37/mOFhln8RpW7f6AQEgB7bXrgDoMPjjQv+5owKlM+LPU3j39mUlEXYTNOQ
O/aD8cXAldy6WbD3a6b8YnrUwS2NhbnMzW0qsadmXM1rts20jPXNRY7e2Y6M8pG9LXgaito2TFMv
XQrLA7kZ90BiexBZnQ+rqppTHZGR6GmnC5o8FCtY/h1F6eACCo/2HtE4ZwfajtILPEkpeNGh11G2
fbR9P4qfFZIEVl38IUsuOK0dQG94b/etbpznvLIuNFYegKaNlnpSeVzBuGsgeqeNvf5ZPaZRPa+0
7i6yiS29tlQfdOl7zWH4nDra6xCiv3h4Pk9RVsGoW8yLvrYRJhpoORrRcfQfITG4p58vORUR8KqK
x9wNTZyb1nfMGRXjMO651aiVnyq9MiXLc5k50xs4H3yncVDSDHMzAZw8V5b/lHMhnKLWDxyK07iq
M5ZxU86KK4u7G0649iYq6hNCuC0sp3SPtatGyMal5rL2ByC31cyDrK0uZlboJ0SW7qBAW9KJFnck
jX3CHNq5hjL6kkxp9tB8ibbelYnMXng6G+dSxdA5waprIn3ScdYHhaGQbAhuXnyDbliSnTuQCJQT
tM28+9ktGM0jRxRtr49VspupSqhj9A/da5K9TrRfi0/1wN0+M7WnsuPfRG9vFNH6iyqygyYTinq1
BpKWIX4lde8FRtFwRXk1hWUeW95kEquRodalBR36VMkOKxbwCahYYWGT7FUKsdCOjZDwOA1wShXs
lgDJrAeH9gAOI85GC+snvTWn3WjE2y426S9z1c7s8OpJz7jCZ/7VzYuDZqjax5L2znIcJbbTPj1V
0vbgmrMoNBLZnWot3slJ6Le4lK+8BNBGZ0ZwZRp3M+bHL1Eo15jbi23tpUszMllok4l4h0e3OXps
WGLit37twCTOtS9tHJxdCRN/68qGvqrktYuKaR+HNKN28GBZrCaXsKRAMsqH7gwqq1qFU19cKQT2
ZUnvgCg+IQ4OKxP7Comf6FJl3RiUwky3tpFyN3ISubEnQhzaaJjv9sByOOveMplD+Wy1Z7Pqqmsb
cd9yLSPc1Y2xiSd/fmimobyH098SUT4YYk4XrHzU3YnD9DbRRANe8r2BN3eURMaw5unYaJJ5wCNb
dpe+rEQw2JwfKGw3xsG+EDqyL46f/S6iOj9IethuiP1Pfo70wbquoQdo5YEWmlkGPfHM8VeqLtwT
5e5hG8OTIqW5H/xH9t4ZGd+/uerkDs2QWoTlqDNWFOuwGbmAOMCJA1N7R9FRfHYy85ZaUt58wy2u
efvyz78ICAtQ+tBeEwx7ztJ1rZkYVrWSDqbEogGQx458TsTIh8SIhrPZ2d1q6BVNBc3s7n8CF2Kh
5ouWEyVSkdx5OvbG1PHO9cAjVVBTeB5V+taPbPJ0Q79LBKs27p0gn2pt7VZGwyZK7H9OivwIuH5T
OOJtx/ubcr/37A6DrePuoKcsIEoVckZneTel092OOHFG4UMTG9ON74AJ3VPbfITwm4VyCvD87uhz
4ExLknCDO9S9OHP9OReQaKbes491ZDhbq8k+ouV+4sLmWded9hC1Q4o/XU17fIzahjHS3Q+qDjhU
P+SlOV7QDaB30SaEzIHsWLU89kcfz55Fg0a5TKwlYzGWGKofex4OLLu8Fd1s4N06QIRDK0+65rB8
4jkMrxtPFhiZNGxPtd37QVthmxsG8mb8THgSu2EHchOH9GS8DpJjWT3+ZoGZ7ZWl4i2gMG9tVI0L
LRM7vyk681yNxqnS5/TGOZl6BjeBQhNDeZBlJQmLgmdpOtt4ZqE/YKZnx7oHCaKerdRKHyJuWZFS
mFpc9TSCDYO2QasH3uf1UC3jWWIE4SzOLBcIGqUaEslS5xo2Pb4cIjTKiMWzSyFsh4WXAjLiNSZr
3tGrvh0zsw4ac/G1HKs1iziYrInzyySj6DrT2u3NjhtT752M5eZZuHq/13nftBpISqUchj9atRr6
k/dCuuzvihOgoZwULYT7iWAQJEVWhIhYRxnV6X1gn7F2Jla9bZd2xwq7BZqmc60o8tzMHLhofRZv
ofNripzulTfrJRm9Eb2iGVe22eMuoPdvBWjO2saWeBlM+WWJeryG3k4Ufsv5mQNQFfrMH07xOMcE
kqdmV4Jl/hCuFoxF8lSIsQzgq3T3WRYHC6KKhC27/lHmspxLvTJA3HXg7VaWSMj518K4Cis9ueq5
tzCgK5n73CBzdZMxFemhM37YnskPSU+UkOZe46R0zq0vDTvuLuqjDaJEzWOzdzcomNGaLrn41EmA
J5qRha9F3AVeTHqkNKCwlfU8BkmTsA2JcDDnsxVtWmVWu5KOI7+D+aWG8f4cYVY60R0MOPGV0ane
YGZOeSA3etA7894LTaQSzTEPoixesEpPJ9+axpNCKZpa2zz2I7VQDYaVHdDhL9eMypMuzOL080/S
rsrTmBmvUd1U29CU8zGy+PLzT9MM9XjSAIOleXtxNRbbSw9oZ+MTaAzAaUJgG/OSCOd0Lx9H4kMo
ybzN5UBr5pT6VNC5JXmFbDaeYSaDgXGJsTeRR0dWGU+XBvn+J15GPWn5NKe/MWLdait0PlrOK7Fv
fFST2z+aeUIb8lgTfh+rVeVo7snMllABIJ51K+eLADP/YKa/sCXaT+D2dpbyBwxmPYWzJ1m1PaAI
IdZZR5VN8R4z+e+QH9jq4l7noTy7MOuKI5IZ81eRUIYwvQM65TYHDHbjeyaHyCL9/PFHTJFiPT0m
9WW2IGPjlMZdPlJSXnugcL14eKb2QJyphg4D1lCfPd9IildvhZvir9HZVJHaXMaN7ix+le40WNZr
YUyP2PN8ikbl7xRMFeh/baOEbRztGW5x6AGX70jv+hYIMbojj743nBrkopMfFme4Sku5IzFeSzJ1
mx210ZUvQeaaLxG59yNjkrPpULnZnvJ06KD7/fhkh0Zck0rB31+My6XmVciBebfO+6IF+RlR9dX5
3rYt2J4ko6mtFew34VbPfe7VAUx+bqiww9e4AsBrlqpbZz20+XZiYd74BmvFsQuJpUOObIt+QNqT
NgQpJ8efah/SCx7I8MVsAajZ3O1pbMKRkrh0sE6l+sQaXu91Gwyw5lxYZTH2Cy2gYUxAWnS/ixpf
FM/NXYHyUoBVxfVOSUCestOdbTp9SiWBl6MvjlgQSoAsXT3szVHX91rxRdBF7gaZ3GIWsiuSJe2+
BWjWOuMu61P397hvZQMIbewfpWhuXjw2m8bW8s3Ys/8ELOGskmygHz3zDSZtYdzqobukFrHlQr4X
rNRWxIlc7i8V5UWVC3k75JTnYppQflkHez/vyL047rSdIn/C0Vfkl6nsf0+pwV4S6LCpXLibSCS1
mwG9s8DGWF0xBl0FyA/dgoigFBvH840LB5SHJjQaSC4NvVb6VUgqOjtbbM1kjC6Qau6qB0Nq6nm4
4UaojnFEoH5Bz+gEVnTOf4vncbxqlkvX9tw+/uQJ4OI94+CUh65jLrKs9Clt5LCfS+e1s6gopFOQ
xmKp/bFHnhRFnNWw6X2fuM1ITA/Vae3khnkuu+4zauruRBXJYiC1/3+Nzv9ljQ5ixr9FGJeinn8V
8FxpAvo//+sAObWUSfvvPBTAIstv+hcPxXP/t+U7pul6/pJw/08Yim8shTk2Hx7dc36gJP9FRBHL
f+LXLWQ+/jALhMq/iCgmcBWHrlp+C7WWy5/4/0JEsT3jv4eVbcuDrGL6REB9a0lX+/xV/x5WThyK
VyhQj49W/9JKtHQVgm9SkAzX74q6lDUOMi6BhKd37bKC4p7aBl6N5c/Kkj/OVP2dGSf3nLSpSFRJ
A3Vbpzzcv6uWuz1mAx85nnla8+nAsYqzJ9pxVSQMUnl0qozUftXBDhm/I3N0n6baPhPNZuVKhOdx
bGdq9go2ZeQEw7tNDMyfRLwr6rzbOuCqEP/VuCdrNGzNNqei9X2UVX0YJ7VChjpPeaYHZYNJfEzf
fOWLTUY3Na05FVVqtsXNVc8/tQbKo0GOaKdVtn1u0/zVU1S9UrTulqXgzrEfO5EGJbvZ9xGnUM+d
VJVlcyeMgn2VOcV150MBVot0VR6DCjaB9gIeG/NenDkqmfeu9MJrFfOcB5m3ttVQ7iLw/JmfNm+4
cCzqHWxQXmas78zKQhCwzeQAoyGYKaz22rC+/nzpHIHhv1YBPjy+B16NXIxb1RuSHZ/Pqp92o6BI
ge56ZUMpQoI84rNLxs+y4/A672xjPFUNWDrC/0FNTXQAG1eyRYDJafmcGvEQLaNwyg84s+Sz1HdD
RJo+JkxhLXQuL5c7R043a+rUmnKRNYbL6d7k7KfTUUP6lh1GKQ3JPrV2rBYRsFKT8lTsIgv5nXBp
UFXtc4GfCQ2tPFnlOC3b/XwbO5S4mSM9jbN/g/oFUMR8mXE2clbKE5b8zj4FyL0C6E23cK6B4k2L
N1oDiLnFw0ZG1Qk+1LseGqdsbK0HbWShFnMzXw2U2d0dEQ7UiXq/QjsetyVPWdET0kt8N8HXV1AM
uVDpTH8EwO3QTCSU1l4yTokdNVSbsjc33ZSwi+i74lxSJvTPF340W8Xkt5P8nGHTydsG51JU3SJR
foRhu5EQUte2WLZOUPtWY1ihl3sUYsMHCJAXY+QTMqxy6AiCtDr9EAKRJcFUnDFORrrx6DrNWsRz
d/MQ7CFAJ5cM71obmUYgekxnnTY+1y44FMTXg5ZlNjVQ0vvK6Jx2yvRcVE4LIKFSG1bZUcD2BWXg
MNRG+u148aUMjS8rppohDDnGaawWbuwE7lptUJVYTmoz6z06ko5C0DtsGPXpGo2Oj2M/eTBazAlT
7xAN6IzfXkHhBiIK2U47vMgp32sc9Deu1qsNYHuArhbmhtPUrqXF7m4Mcyx7RSrXyTBnwdz1JsJj
s80UJxbPQMMv8phSYZucXbQEiIGK+sMR/y+cWvGbgAGwzU7b+jrGxblhdasq7w1zVsvbGbJUBXTi
EfJcal3ekK/KFVHtZqMqedcRbMhG0AIgE3+NXQZ9y6I3AcTYDlXtSLkmdWAbIym24URdl0UKi+mA
IWbGkqTGl0GCuJ2bilBUy4/oJHCoBTWuwqw2rjF+CVO+ipy4XoGsCQVu4Vsu7BttctYx+MErnQtX
s3igdRRDiM5n2wJGmJE2qqVJ66b31cQfLgmi7Tf1JII6KnojiQGm2DrvXVfe8gkFM2vrd6AWaQCr
ncrVOZPbxDJYKHCGWpG54jxH+QeK7nzXqVWvo/GpdlZ1xhmIqW4BTGEKCieIh/10yuomBbUcf+UT
foPYyr6avD4g1gxUYY5/gftQL5PJ311eUQzV0NrVNNOx5665oaqN5GJtZZx1y13vY6dgjL9H0GNX
aUzZSBQ+Aa3/O1DKuWosujlg4ENJls29nGdwP+yT/OcY6DJ76vnNt6iC5bi+UTi7az5vELavTtW+
JHn9q6Tqps3Dbh05GhUQGmGPaoY+BBTvV0F09ohYT+hbYKYeSKcApeZRJUKIDzTJTCW422W1VQ5H
9n9rdlMor9Wf8jseo3se59MRa/LV6Wwu5Mk8pYVHInA6xAXdZ5Yyd2lsi42XD+ijFT26rg7KyvHM
N6qEf+V5mMBUUgia+qEa1YeqTKbKwXxnlSyIkSVvk47EFPf4qd8rHWN83SxiBtsNTlisk0CCU+PI
zj6R6YkG3BHPDamXWl/Ivu38NJfD357oaUhOzgzDByBAwEwJ/Mbir5xxH3Sj7+2rLmX/1UZu4OTz
EewXCU3vHc55epbu4rCRtk+TjzQplRphK1+9rvPWDmwX1KsyGKrmz+xZ2FLTtAk6/q5V1weJyAaI
ft5nkiSXAQr+yggnDGaV84Ld5UmMPFnDtPu27ObkNal2NV1tC9PqFtnHkH65oCq5c6eJHZJ3nfdj
CWNRCC/c5lgwZ40aXYSFVZUVwyFTfJOUyrf2p0UdDzVK1kstOk6Vsg0Kf6AGqoDa7b+nuvWootq6
9DHM+EFJPNrJE7cer+VPxw/JYY3nRpdPp5I2CuVKwfCgglY5N3/0PsGZvDo6PmjT+vZ4Am1FngWj
Ha2tAkKIUB81R7FNRcfLRhMGPnYwta35H1yd53LqWrqur0hVyuGvItGAATPNH5XTVEI5oqs/j7xO
77V3V612T9sYpKERvvAG6U4YUa779GYkKc8MO0qvIHdwn4b8nocDxdV8qGxRebqWwcFhaGBZQNSs
E2npzi97+Ng/ryoLw4WzTvn3m6U6r+kUcxaj6q7ziJ+5TChTG4HVjAXEv9IlWtpqVgoAaCh+RgWz
4hqYep8MGlAM8Q9YzFf8Akj5K/WrhplfK7o76zAm+1yDME8UFbUa9h4GrfVZN8hl5whksSPFNADx
EkUAL+TcYOtKpZ8+5yit9IWtDD8g9qoEMqXaG05c559YLh06iBtiU3zKnXaP2rdpCJFul4LCkD1N
XYha5iXMViCFrgMkeK+3sHOhtklVkGJB5y+yuHOW740GNuHYfMx0fdsaW4OH+irV0V42y284G+sW
mSG5Q+cTueFeq27YbiggCJutiB6BTQeC2ehTAIyDQURhfCZO3yYFja/+bxe3fVDi5mUDIM7R8i+/
pnDzzL6UHouRjERfiow/bRHuSb+/dUOWEegwfiAtVOMg7GllRXaZ0kh6aNY7LNmQrI4Rg2pNsVpb
jZpA0cksjk/yS0cIjTuuq1sgyL1LgLCHVil7JngWh1Eq6VzJh1iB30box4R15OFzth7+rM8no4k+
o6G7glleZGppo9TKpvhWlWhpxnd20tJZiJPDhKY399TANOUgRd/WkVphXbKDo2UOzCX2KbgIVXac
aQflRej9Woo9AbihBN3SUhpn7OIeZyPVqPVF4pViHAWVnK1lysULmNl1beprMIb4KEy3OUdxhuAU
vdAJ6A+iO6spltGr0TUc6zsrkNBq92UKMkhRQzfEHzyxqxI/uNkUHdxnIL/E0u3RLOyVQfJqS/1C
4D/oVPluZWTwEfLkeNqBda3tQtIdyrughGfNfSjqegBjYLeluZqzs5wJiB3p2kVqisoZ6aqGQ7uX
21QKugePf9DhBajFusnY6NSkePoJqAWo9hVCyjBnWxEXjrSNAqYMCj2guNHGSqF2Czp07HpcqObL
PzWzt1wVNKGdLr82I4GCxe9vfr9PaqR/TIrc//zs31/IjD32cstb/Pvl90/+/daQqV9jY7H6r5//
r4//ffHvhf3Xa7Is3SpyX1AvAaTi/b6OExYo7e8/2fcXt5r/+XjgjitTGWOC9XCjlf25NLLK/33j
3y8IijWoG3OH/37Ry/Z/fwsWKd7Q4NXC8Ik1m/mR/37G76vU//vSf36mbkTiVNJkqGwtwKdNv3xB
vgJgWhLGLrocqEX8/vD3Nb9fYDUgXqI3OYjvS4lkhPNff//vt0MmPZ0eZINTPxbzm39/gxRmFtSM
EPow0OgW9mBcT0TJRWK6vz8zhglEElAnIKY4H7XP9jQpGRZcICDLTZzjjckJwz97IToWC16gp+MR
74Q9hDNOK8qC5BNpeoUzpVPYtEOPk3qDiPX0Tin0XNrDoXTq0Rm2RC7U5K54bIQOzvM3IlIZQd4v
NBc8RIKIpDfJRaLLqeZnE2W1INU3aNqyeOzkJz1YL6Cw5lsPFso4PS7mUZlm+wsokwzb/Ukfws4d
KFyiDQSxGv3+h/VLrtJj3YLDwh23Q4jJOmSkVfIxsvHkHigLULUU5DCNz4Puq9Cc7GnnSDKqbjkg
ekF31445Wlzls92HpdM6baDc2Eroh/qP3m6dyQ7fqku2peEoxS40BrrTMqbgZxh8GBdK+0dgIrF4
UdVNLCFmP7mqpyMXlkfO8XEwjzO7BRozQdf7olTbEclsfMg35WvU+SXdPZxWdnzVdkW8WF3Fa1n+
A4p6whTNfCL3u+erBBBWsNufweTk6n2TtxmmNXmPvkGEKcBerhVWlgPK4QnGAjhak23YRzuTBHOl
IHFSEtZB08o41R31EtJDvEyvqXgVPo5t6YOMn1caYgLbxzm/s0E/joktrUrncS7O9Sl2YOD4+EGQ
mkUrSDgEuTZYrA/L/2NYh6cDdM0Jn4It0F/189619E0nOphU4/rig64f4GEbiVthOfKh2ijneM8/
CGd4XySm0c7ao8X9/FOYjnBHvmIXybZ2uuFzdEC9GWMJe9oAYCJ3UVzSQ9DezrEe7WZlusfMwbJS
senF8bVMXcQTj+G3uR5sID4r9T28mGu0OAL9mOz1tf4NRXJPhpH8NDd9/fhMrlIdhN9C73c3NXWZ
quEx8mZ7tgm/GABlZeHPco/xB91I6F27P+KxuOWOfuRUxNdTXwveZJcko25yD9+/rKt5NI/i4GnI
kXiTug6jjQW0VbZl7UgRCRC14cdgte0AIrIR2ejBXOsfOvGCg1K+q7j38uUQvf7R7ElycTnZGpIt
HXAJBNTnavQo0Y1H65UOkm3KruRMzsOeA+kV0FByDXfay4/y+goNTHB+wPg3nxUwttJND7g98+m4
t1wvKRo2rrTFdIeUloV3muLg8d5gl8paKhyqOe3oANfC1aAWfqJTcXh63a46lLU9r7Ir9EqYduw4
wbxNYMVy98DYtmgurMtrRzEJE1b3Pz+loOHj02F6A5KgxWtfsgL8miYgYEY72qB/VV953/RQBzVV
dpu57HQrWpgYkE5O9dbuyFBk600NqLNQ63HmLybb1z7dTT52zL6s2clLv28O3bmjM52g9rOfVOb4
W7Ka1rUT+z/qulnRk39gKQEBzPtnpvxkTmA5D3JU23i6ze0rC5oVDP0LNR/Ob5ArbcqlgHWD/kHr
ci+8hCDV7clm8mAYVds8TGYZ8q9OtFkGs/1ZI2Brj1dQ61DCikNV7OE6GtQ4NlG+FTfaF/rd4NfW
8wnLmHDVY2Grr6Z6nbzER9RiIGSVe6BRd4okqTPfEi+yHz6iml62qakObchzyhMBEyNXBhVYlPzk
j7VtfKLKgDzrfl7H8dYvodHKbv5yL6ujfOr/wqRjVBrBx2KoXumxo6NfZTFqpeXUH+1L8orwUs/q
RZnpLn/jWCFKb0S6lLJqINcB9cnZlSp0QGS/0oNp3uEzaqkfQNlaF9QD5rUqbSv7vvD6HPNvIh5S
xf6EqKQ79IOFF6320axzp1vd0/DhJ0MMwHoNApBKFHp6h5jipsOayH/KoBEcYivlc/yBfTLLXk8P
wrQTDy+XPZOlDBgVL0Jb335e4z/9aQwG48DozFuYsdAv7ObTdOk4kRvJQFJMyFAUEpaZjhaxOryX
e4lHhLjaH3R5EGKnjUzNa8MqjJxysh/zjjWSeGLxqqzaoL9KLkcqxNRO9oTXlHqN5MexjSser8+D
GbkuHv34k7qEV8uJcVY+OSw5AmFQbx9uxOaARHJ5b9iHNb5lDHD6PCUc9P70+SRSRQC+cin/sEE7
y7OnVFN+5JvZnlaSrcG6wW2IibKP/WGlLnMPzsKiahoMdGUyLyHES+VXCpePy73lFPyITo8zjn+H
Vy5R/GnO3PBy03u2ninEZnfFelunph2uW3+M3PmlW+Er8vu/aFzPn5EN7svz2+skuoAv0I/1sheX
Fkx4Ko7ltbzSaY7VVTjajEQB5QvkXOZBXXl8iT3Mwp9ZPeA5VAepzxUgOwMtiwC8xY8eWSB7MXsQ
Ahgl4zX/4WRgG7nRiZMAFIxcj1MdmOccb3BlbNETvQinHSf9Nv/qra/JpJqcUT5TqGWt1AEHlM9J
yg1Odn6SPgu/VRkV8Hs/OW6mMIOsLyN3wLCG1Oceo52eO8uftUOyWaOhVvh+hnsR+lFQpfU6cHOQ
1k6IQbDxgvNyJ4LxP81rZP8xiknbyiuNlwqnt0F8iy8WZr7MgZfsQuL92d3EKwv1J3YhVUYbZVvf
Eex12DzZM2obZqn2aWzHGQNJ24+2/QdmqmuWwZ/oI7wLW2VNJ98XXAoAYLh8jthN2R5rUJuEekf5
I9omBDpUQDAP8X43JpfNycX5qomdx9sRPWebAl0t0wsdXng47RX1TobQeXrLQ6SrzP2m7mWZpnUw
UDWyq62p2EnqsTu2/oRO5HP9+ICuNLPXQeX028BMXVY+RKMtXqoOSYMgUawgHJrLO66YBDx8FfPV
Mz+qw2ML6ssVMid7uHq4Q95FVnwpXxn92TCDajzHlH6hi9si2G4erY6gmbpNEx8hQ8dwfgJTd4TV
1hUDzSb2PNPdezaATL0O4SwfqyW826PG7u+Iq/mpdaxWhhegsOWobuh3tu4wy18VjIPs0htP0yEc
D1H9iTxj/lULF1z6nOlbIZuUFWsvbCsaknEBGAqF7ugo9dVmxv9GeEvn8kV3mMv5yvwA1gwOcQqE
VWd8wAVZ4r3K7X7V5S9qhWz2GrYCxxVlqsk4U+LUwl2h2aqXCYFQfMkXQNdQP3PSxHrhoQDqC/fh
yhruqkslgebqhm1HWj384gCuHKLeJ3sb5wmBNOgtm62N5d/z5PJTYfJsfcKV+ppx/IL2jdYEqiy8
AztPbI/xpv+pnfoKDBzfjYqNwyUEJaCuBjaP1xav+dda31GPL5DBQfVu8L7m7QD+LIQFauPVJGkB
gq4ZpWT5qrC0Oa48HAsfblecZEQ2neY8wxDx1R/1R6hWraP/jIFiEka8VwfWuXFDrX4ttvawpmIC
YubJ9cw21RU7f5UwMBsdQCkUiZtuQ6kka6hA2xMl6MjVcYbDWR03IHYxVvxoC45+7vsl3pHHrUYv
gkpQ6aXFWma1ytNmUg+UVGb46okvvIYpdB+HZsXd+BPSEoYQjX4DJeBvwLf/jAd7H7SmPvNUrjng
TKjKNaMNgovEY9um6+pM6LIoCY7rWrVp/2G/qCzPEuwLOcZbhieNz3oGNEnjibP3oo4rLdppeKM7
UPc3cLJRLJ13JRKCW7CUmChafldv8sc2FuHn7NLEywv3noiOIIFj9QagfgHg08zmnJ7/pLnTvzTH
57UcvVH2xfJ1qL06C2DWUVQRr20CCMjuuQKdIA1Ng73Snp/CWzi9mwm6G8vm8kjt/N6JNhHhrVt4
jnYW22XryK/wxhIb81UowrVHgPEERHQgQJ23OdpgUBIPFBoNIDwYTxFipC4Q03ofLqPHVCqvj7OQ
XWjqbJAuMce19tlyEozHh//EzxG7YJKw3iUxk1ZDtWrykx5vJkhz4QVYfcFuUDqFO9F0s0uF3QxR
RmBJbfmJ/6mNOKJBtqUce+lAOMP52OH12zrjj/kzTgh+eMPi6e5b0ItVH+AH8fAlhnAcC34F1zV0
RECpDM1h8VcYAsDJOL6NQOQav8g2AGqNHNC1i0fC1P8lT4CdbZ6pheDUTKkRf1h6dKCFRo3it1sg
BloFeFeFlvcUdri0T6rXwomNgsMy/VbWoaAbBtUndxBo176q+DVdF8ZK8nVpU6WoKttLEMY5gpKU
Uz5PUe0/4h3l6MIib91hhYT/Liz952ueoSlJQiLUDsh6hxiR/9LHqaOZeeUBzJ9Eg5i56psMQQ0m
wzHPgsUSLaaXTLtkG7MPqh+mcWxEv15gH+hNO5X6Od5ValufleAQjiQ/nEqy5vygfKSU3hOw3VHz
dJpfOzXiLCeInaoNle8nXmO4DIG880ewjLh2slOjEgzimHhZuGp+l/t4NeJrX9waEJzxdyjYxO5O
PjlpuU6mCxfNngNYWoFXSC2Eo4iAib1ufpwmqNEXjgfOJ7s7sG7MjUIL2z9ADiZ+ramH+8Qd3Tlf
Ub9yart+iT6yj253r9alfa++ldV0+5rJxN6BTHbf6HsBSpRISpOPhI3puech3AxiGqboG2WB1m6O
5LKrZJ+f0CgQqLFTmSW9+xBwc3Wns84gfWD1d5h0L/0i7MKyk2PM2F0qvxLcR8aGaq6bz+HGXlq4
9Slh7klMYuB/7UBqRDeJLjJRKl+LQ77PNtyQ3Z211VI8CBrEVdm+qbp/wpVhuyHTyzbFocCQ73X6
7oGpNRTaB/xtV4luaxQjmNU4qbV3aL9ChUKJb8nUPUxvwpeWmdkuA0pVgu9Gu1PXibnL6OceY7ce
98tBMqEtYvNJZO5BfWUbw64pYMFlXF+NWTF71q44s3hZkQ+fXjn1Avb0iT0IB1xKBKsYDKY9raVd
nC6z7PmTeNU3YCscFg3oTW6+ge1HIuvUf8WrdGK58yk5ScMRXlf2jdVq/pOc8pOxLQPDI7zT97/X
A7kt/UKHcmf5HHvlniC/qlaPQ9gfivR9NjatDMaV3Bt9txy5iPSlpIRAWLw0TPurQkBl3dI/5OSG
j1extpJ/KDAJn5kX5l9G5aJA4xHpsEHi5syeSVl1QkWeqUamKt0IL3Wne1dEV6Vc4B9woURLJ2gO
1EoyjC/gYPngpUQiWgYnoSHlSF8UjpK2JRalWE1H/wHElPCT1KKEtYZk0h38YOWzahb/YMHO9gRN
mnX5MQYfZ/vrhArtBPvQA7huvpeB5JqBUa5JM8TMU7JDox+S/K9kWzc+vBt9ixnNcYzMbbRN0bIa
oKx74kXwsQEhhJ+1XXeMDLt/HV8esS9DVIttollVOZbhSnzXqX3oR5Ct7Q8TaB0G3AMErsRhy8Ju
ZV4PbvbR7BrZri5aHAhfIfIFgBsBLgxe5KOQQxNHdUIqL7Ub7fTCv9VfWjDuxku8DW/NdeTAJOnE
2LB1ItOOT07UOefGuJUiuEfnY9qk8BY5dXLfxTN9IIRwC+eBUWjj142dfYR/h3Np7dB3wgGEMleW
nEes43WXlVjql8RyjQ4s3a4a/owfnGd8zB2mFLFQ936r/uYdzQ/qTeRsqvC3ammqOtn9cb4gEB7t
2hPRSH9HF6UvAYxuOwqvOaS8FYgLyowdcSzVgfbn2do4nZv2qLkzNt4/yjawXonNt7lHhklf1O2p
Ycrv8nsK9ZDKzEv08hzxuvGf8nYRz8HjlBqMTzLB8VyciQXyO9JNF4NuGDMVW7AloSMIW/ZpO6H6
jJOiW/+kTfDwH267f2ZIhviivAW9l0xrgYZGuxdnas0ekkAZWmqr3LhCThxVmPo2TFd8DA3QMPZE
HGq22/zN7NCgeOWp70UawP0WWCl1BwsbsPLxCcOEEROdNALEyquNnfj8Q4UOt0bR2IWFr82f/EdF
xgKCs/zfixJuMX6yx+pqGSdYbPoSh+rJEZ7FCjOaC9hHM/7Gw3EQtnwGeNc+CP8WB2b9F7URSw2m
VTvgsOIhgMOGtiPHX+ojtj6sQh95IMUN8aNfta8oEJgazwvquh2+U6cjhMch9UbES7ZEwbLaCKGz
ZqA7YPdXRGW10Olu3Y3/WypuK+22CHy9llSckbrQ3yFKkHi9MO87gpUA2VKyt9vA9jOjdBGzusDH
J75ZfIgjbnOTYyLB1qNovmdH5WMoX5O1sZhjdnXC38RHWNxPKzfRsLh5480+SS5RSADC0yMQ9lvQ
BSidYuvrkXzehBeOIYCz7DAgTmj8EEQhr4wuBFWbQEYWGzQ7TITVMiB3rqgd2UhphMF8WLJoTkTQ
YQk1DBM7cC4l37PdnsnVq3NOVqOnL9MnozXciLXY1uJlu4qX2cemR1wavvfX+IvUhbiYWi4bZOKz
LRkrOd2SWGx/EIgI3xP1TIiZUvSjJ9TSf/xkd5v+5FIw8BodA/Itbo/tvnqSKFPUYGm9LLbDaHbs
n0+qMSuJU/oG9X36lGhiOzAO6CdJfhasSe3xjgQrEoiqO9ywElPJwrYZasnpRaRNibIWisymJ7ww
yAlqn9QKEUGkh7Mfr6r33NS1TVzts8iUz+4MlmxHwaOmWkMAar4T3T+oC0sO1X9SIUIKiZoVMYLO
M3hDyAhBbs4BYCzKSkoPPagpG/XXv4i+ElFlukPJXd2Mo6ehThYQloCMSAd7oKr0M2q3ghwKBPMm
Xf8RztRE2TKCDDdc1eayeEBqMIw/EeWcvyqHYv0M6EiUs0NYNeJ1TrU3o9TNeG1IksL357hXbsUh
8zjb3hk2Mb2FxFnk3yYVGoRncRgWP+Guvif3LFqzNXA1+XX65J3YVrQFP2tzwo/94QF66gJzHl2F
0jfLnQIxYSuzwd2RPn1JpmUGZm9hSpLghfs0OxhawJs92jO7lszIkFucldVwzt/oJGvPHdoxb1Cr
7ry+inYVk/ozixzrPG1ZyBSrQYK9mHtKnFSaTA6fsqKi6DEg7F05IVbmkagv6QjYjdGzTDu1aCkF
YvamNbf8GdBqoxlK/ppdeC2FHXDFaubJms9z52kMGs0lb6IkRFpdg8U6xkR8NQaUaHm5BOgrGJpk
EiPD1AS8lVWsI4qj2o3ujLkurPdS+NuBjoFgTIUp2VBrn/R7Yfl6tKrUNZFzq2xz7Saw9XPNQojF
XYBEy6MJJvG5TJ7Flr5lyya1BvwCRIJZWdD79XgOqiN2B5wduKJYcAVOAqbKmcAElwmFYgXK+ONy
rbwz/1Dwu3qhns7TrSmQ1svYcL+dcuUD2ckYj4otZbrw27xxWs1FQohqIv8m5Sqv4uSAfE6hCMM7
pbFesrzj72r6ZlD78Z0/53OWdAVmgN2RnmMpumVYuSPuC8IZ9jHPzBWUFZck0a+nBcavZ+A1Sz/H
GI6chYw444X+G2OUii5+o4RBlc3FGFhO9xR7yIsrniIlyjuzk/fUpxPnXiisSvEPd/2g2Fhnb5T9
+YbLp7LeLeGIxq9k6tbslJx8pNQSCiV0M+E69lQ1mSU8M+6VbDCEULnQmJdznlFF4VmgoCHB4/EZ
P96FG+CpdwOKv2jMgpJ04L1w9Vwjj4hdgakUauxwaP6cHy4tSrj+Dnf0FfvgE4ZyJQp/Vcr2ezNa
SdTQBp86CaVK2JXLpDU9XfrDXOFbSq6ytrz3P5/MJyDuzCWopNUg3TBupz+O1xAaK9B0PPZqLpR7
hTdAIsu7TtWa4efjOfiL83PeMKz8PZ3x5YFGeCl73HuauDxGbodJr3hcFYuI3/ASHscYTDGt4eW2
uVsZT/YM/wSXoWMIuEbks7n/uXJ5O+6cP+J6mQTLQ6qAbboFyDZ7eYDkoDZeorRvMOLahRuSjejB
2UOURKHFgWX93I93Png40yVYCIA+n8vt8N/cnnlDnTKP9sLjoS6MtQmFvbOhHVgVmrpmyefKttPW
OMNQkLZVmsAimmT0TV3ebFkYicNCrTW3r2nWXYyturg1+jxYFgifwQt57Nwht6niI+NC/6xPkbwS
2Btmb85PNTDJpX8ADJTo1x2WpexI1iqHORb6E11dy5Uu+mNL8URA7bI7M+f58BDUswCU03saxxQq
ieiWxpH7QWyc3EZZGfOOx8BrrXkpoIQAUyg/y8uUWqCvVNwJd5irwDqv44/WBOBGGWWuYlFDGhzJ
ROPdnikpGKhO7WMQk8qVP4jF3Wjt6NcxP3iU0+AgDFRLAZ9Ezx3SV5ugEM5Spwlobcdl9RmkfVwV
lz3vaGywLLCW7votk6w79q80SGEsLWsRU/ELxs9UParOi2vCFlA6AS02nOzQLy9cJf4QcXmmnDjD
APaIHNGSQGVexIQ6l1BhWL/OFkTGldUjafeeAhPDe6p8rHN1D6RNlH1Tt1t53/H2s49nSymuaY1b
igdiDP++SPNF7cYz5jKH8MLaM9oz33K7C4ILrWLkNAjdpJUx2I3gSgPzljbXMrCLDKTN/kDyBMJx
rlB+YvjtHBkYXIVs5qRZX9Vp/c8Is5cK3QpMJeOTFS65cNY4kOjMN7QymAmIpggej4S1yPhobcCC
K5auk9Mc1TdqeIxGO3tltpJkl1kIpsCQXYg7DFjRruLc59ExUHStldgDq/MA8MnAsgPxfaN5SyKF
xwzXnQITd5ALZEwl7DDkZXKwIFsbSo1PTe6b++O5Mi1D+nbqUp/En8X6rE8h90TixGRMULQDLrxc
Eve/AIIMwEVOrHuoMWHgWy65KfjIRN00+XWet3z8MgkGSpnOwPOcYCmDOAmwCynIymw6F3LhTVZg
NJTUENJ/2guvMWD3dOqWej9YoNdE/8NitLbxFyjV/HWZr1g7kaSaa2iUaXEne2CSkeCSA6tkbeV4
ydDvmXbiFHq1cBPBeP4uO1P19WEZaYURQNudA/LEmUlogS4+e0nFHCvWiRZAnoe8uww48l10pCxH
e4vJHdjLgXfRYQQ95T5ZFM/toJyA9NcX6mwgOSzonkIBNIoK0cl4hAHLYFk/qlNjoiK7FfC7I17o
Zb/jBzzqukbahKTCtWicg2F5Cd8YURHLTXOFgw9PmxVQsocgFtiudA3+w6oxP5d5rZx4lhRaRRqi
tD3rxOko1AN6ER4+K6tvfQCXVHLZgQrKpMC5cmsZt+fThCNOIcpi9yfFr18M8P04XSIkS48cTy01
QAIoizy2Z4zdmIbcxYCw2uAJBOos0MZDs0W/k+7W6dqKXzoMqQQfSZuk8ro0gErBSgORaabrcvwQ
vkCssI2pP5g+WKvJfM2RTWJMCW+sP8ZCOUYsB4lzJ+7XIMsV+qcEKXskGVqGZ94qyC2GyOVshxgi
pqsNf4busnS9KCXEMKiJEZwHhC3WHyUnrNyAJisU9hz1gzKCRZsmqOoVE5NHwZQF8U9JqkiCJ+o+
jkatjyDLwH/aKaIrhxGiXsx2mnijiV01JcjlkHnG6/YkfPK9Ga95K1QqkCfRqjVPjZMcXqZgboTs
9UHPDLdhJH5ouFY4wjk4YVc9u2tQxNsYsDUG19ZqiaRZ94j0NO9URPh4o4UQu6weOk6c2w+OU6eU
mY00/Z/LBrKc2Q8qaWt2EgDKM8bGhc+06bUTyxJweti+oeDHc6+GjcxbzV6XeG33xYSnBxIqJ5Yu
ZGE+iAkVp68TNwTYgVUhIDGJUIoYSB16osD7Bh4YGJh+q2grSH8CEsGUzvHeEk48nXHRa0QAekUh
h+EWEPQm4mJj+d2MWKzV8fHOnGFJcWXsRPOwPGxexGRmM2Ln4BFFYiA+1jw0dp4c0AqyzixkbjJx
2w8AIWxQnHd4IvNyjIfIm4mXcZcCs5Y7pXRgG+sTtHzBGRObu5HoEDbwYXwqZx/FMr5lDAnOWC3i
RI56pIOjWZTtlyYDj5W/yiOIOWDGkcHgsIOSk06QptU3ASyZ9rnEe7wVIUiGLgFAAXQCEQdCVJHq
8MDsj0ZH7NesGeppD+XjFUwALRkiMe7e+GKTP1IbJVknX12Ob5AnlD9BFj0cbYEZdCjpyGuQFhST
OZwbKkwhEXnjdIKE1PpkIZrYqpjgWSKbh2YlVIUwDdwodTcxmMv3QlPQLRo0PeXt2WDrGk97pK1g
mUc4nE36+DKbjxSmUGdsNGzXIiUd3DwDyfkc0e+odPWUVJOyQVRG2Vg1cu5iCoiqUPM1hLV72kGj
yLunvMkWJT6xztbiGNPoFiC1JHoDI7zJkLcUjWET9WGEKAuazMBbFNEZRDbxyaJw1ujSuHk22aFK
dMGXZp5IO6rXUR8faB60BsSKiZ2rUxVUKS61apJILYYQ5j9WMtp3k0cfY8ghU6GvtUKOM+gNLyWu
iSITcUdA0/bYWUglGNJ5MpXS15e//P3zUNeffpiZh98fNZmC1ZMinn9/l+d4mE1UboqFFvSr4Z+3
ercZ64Qh64ddIgOizP7nixzNADF/v+9iAzAosi2OVLNwGxXjnyiL//NFaQNNKzlKRiyVRE18/fcF
qZ5+mU99UZwraAItX5oBWjz2mf/5/vdfQ8v0yzEc+LXJSAzI9v/YZmDfuKhnlFUaFMW8FWqQnULW
PPGumVBLMgzWSALeH00p9f9fLTLazaapoXQDs+Ofv7fwzx8ufw2yk9/8+8MqC9dDQw7WQeJ1GgMk
5O9F/H75terIfi/n95+/P9Sq+maJdBInBbZSlIs1eSUnXbUM7O8X9JVRH/6/P/v9xe/P5D5eKame
BAquejl6b34xRDVQl7ryxpRELo4EdoD6rRFl9MpqVPI7+hty1I6uOGiaI+ugzK1dn5q6pz2MMmiF
6jpSmZkBi2nmUt7GpHwspr/tQ2zI/MLPCMtCIoJ6U4ZW5421RmNkBtOWUkJLjQEAwVBEh0IAKKOo
M6nfQqSLW2qelYm0n9HCbMJs61mjSICbI6oYz/FYdRzIg6ihEvPAdlWHON1gwDstbEJTzdx2MOeV
hXBT3p4bjYKghi3dRaQVkpCui0k++pGJcYGGqqdNC21SG/30lKVjLT7LQFEBvtYjQqkT4ckTzGGg
NdiIWhC0SAmoz5VPX4kfyMmqHGnl0L+24Cpxyw3MDGHxKu/X2rAWE0mhCdfULrozdA1Nci1LG1bt
Y6QOVameBbnPyydGOnr6Laxjt+mRHWmMHd7zDRl5/T31Agd0RBikU22LKprpqZDRrecQgntoOHQV
YldKyQoFujLoNrXI5+QMKlIq40B91BIVJFtBhEDZH5y8TN5KEQ8i00n0kQZtSv5cGkaylmYwSCVV
ZtQZKCRmIW2i/j6UDFpTjyqV1zfFIncoJqJN0dKJpCZkM2G0oY85apjpodJRjfglK/EfZBUQ7O5j
pKb6UsU0LkVzp0JWJ9NWE/rNTrWIP8YFDRhk+x09pB81U9sRk3kE07bogKKOtc8R3pOXrAsqxNqk
hAjUCwatAfLIOky4hiPHja+bGI/vZc8VCwLu5S3Gpn03aS8iZxd+GZsC13UCe8CeVZy9Gx3RqKh9
Wqml7aKeAw7R7Nipkugm6WSG4Jh7bOdQkIiHya3FothaygBRQsQu1EBM/SEt4b1Uhl6EFdgeOthY
jsOubQZlj9zzCQY+CCkavVBQ5i0uzH9qWQFKMAhB1SclC8h0azN4yFF0GotDq+jWLVlKiJpnIcm/
zadinSKYtO4rzc4WqwxNaPaGoY2rrO7ueqRJKEfXYFVYvE4tGKdeSjj3kidaAigcLJOIPCcxBqo5
mFogqmhjp5Riyqh+1wLhXJQrfqcTjwhDUTiLhY2n5m2B7hlu84akrUeQtCj25yCVRsh7af+eJdhD
5nOX+ShDoCmmfhuRgVBBA7EP2seLgrLiRsGoKCofRP/P8ENTdOgc2YjYdxQFzwtaqv6g4gPRVPUO
Pk23hbeCFYj0V3m2EGgqCmccAfQaACR12lZDgykQ0kFmuXpdLtUbcX7tdMizbdsgXgk4Aprf2hwM
UGzykySpSh9O89DbDQyp3hFD7VvMyzzI0VwPpQcnQdNekVG8j/oDSluPh7TyeFlmOkxdS/TQSpB3
Rvz8NLMqceUkRvcEytsIRQXFnWAi/latlaAg3JNUUJp1qDYFcolug0vZNuUcQQsSmZgQsvdIVryA
FoGBGDUM2Foz1vg6A8+WS9GXI2OTI8YNyyd8ulmPvhGk4bUkCqiTK8XzpMbxKq20LVMk/0TabW8W
gNe7crpKOXlcD81NH+msjS1lw7h5V9tppeKtsZ0TYBrCQpCspjnyFVQTn+JjWiuisqt5NJQcQX8j
i+08e+VHG8lvYFyN1ASIihbP3In+7hilJEKJNh80VbmhitFS+ZiTdZMoxIRIU1rN/6PsvJZb164u
/SpdvoeNHP6yfUECYBaTGMQbliJyznj6/4OOy93H1d3VXXaptHX2ligCWGuuOcf4BvGyBLPDesoj
9GZl268ySUc3CFkvElyMsIqdwVqfi4V+HvC/rgdP7RYQSeGLyWm6Hilk9DjbNkGuHJsifCUBvXBZ
jKOVHF50LxNf6mcOuXpUNjLzLD0K5Nd6aBnqIMWqSkHadMajH6yvfgDonXTBz+AnoIwU/5LZHpZT
QFkPMmhaUFDZ7lkM8SLEdIx7QHyPJ4mE+GSeZeYlsd15sI0k/wozjHMek4whlnaSMLJsmm3nCsCC
HCnJr9ylgDuFfKcnNcfzlvA6wdJi+B4Er9WedlaFckr7mDhV+XfYP7dhJSvIaQn8G3PKzqwL4JBN
2JyIsUuhMgYyI0nfNM/2tQ7lauXh0GHwMLVI8A57cIt2QVQAOk1+KkPCHyB9PjGpYwLtulWlBJGj
gSOqE69zfFUD0dbmupsY7QoGIVutKuuu1nE8MoDCJWJ8lVoFjUY1HElbYCimtKMDzdK2sizF+GjV
hNsp1LYsLY1Kmk4nys1WzpND141vfVbvy6SiRxD1ynIU260a5N6iDvyWHnR3Vuka7kMDfJCULQRi
2mekTxu2oWsEi0YDEhdBwRktP1dy38YcLYRyXWsYkiqdpkJRy/Er9p99N/RbgldehFC3SHUi3ECl
oC/yomBHRTsvhXRQgBJ/pWHmkFfvUL+r74QL06gzAdCpEq1yw1wFVOjLxEPWoftEow7WScKG7KWE
wQqimSLgtoWsImmnrS6WLrG0C3QVJZ3D1uiZn8FItZkR34Qwgz5VKXsrXaSlGaWGtgISN1gu1EN6
ai1Sk9pHaZrV9ObMgmdGlJqFSqgB3rJ2h+uxj9IfjPuAGnXtPR/vRdmac7KLoSm1/P46jpdxtILd
4JNln6BtaN4GYtJnEhxJQd4MY7ipi7LflkIvohv+8jSdwtwr66svnDoNPXpkwZKBffYFk/N5tpgs
icQwgxMwTSj+7adXGeTqrRQtXxY5o1sCdmgDjNmqSCjpIynZ+CX5T1oEbBt0WEmqHq0UmuClOd6D
J0IMoh7g3A08xg+jqhzVG2tHk1rGzdKTLWiMXqQp2RZuXJMzQjVDxe0kco46g0MOx/A6I+ZvjHxl
3hNVilXSeCsDa0ViyRsbzkk3yWqFDRPBI+p4Tp38+dS2uRVvemmscZtPPSYxO/dWkK1CdHBD3PNL
yhh8NRr0CiHcGNMU/M964ZTFVgvkcW8ETbEDTEBbf6BgoUMA6qhypD7fK1KtbyOL0WuPESfyQ5yk
4fhkbYo+zOwZbkvAzTM9jBa6rtFy7TUID50IvsewfdnmjKRt4GVXrjFIN9Kp92PT6TspLq/Y1tkn
TdSbIYZ0ecI59wPNvSG1DpHOpQQUgapJBg8OLtJ9ih0sVOlIx6yOIRgFdZGACUh3qVqFdMBrenV6
rjmxV63Dti2uFbJFN2e+Dt3hpOsl7QuVTOoypqBrRab0hZTSGi7VFPNedq5DUsIqDcMdjq5V0JDB
rFrWoQIhvGxCci0pvumcGVX7ytE0X1TYsJED80dCrmonjrTHYCF389Vy02EypmkpPUq12CeZYqGA
Guv59PDoBNZweOTN1XR10uRSkgqJm+o9uJ2aiIoioIwQWJniprQ7MgMoLtVHRu3rKIn4TSgSM3ux
S5CElP4mIBXK4iHNZY9lTOEGfzKujbtGWj1b2HVKRuKdzjKZEmiEiAav7LN6hRVk7oqWzm4mw1EK
JhsCgs9U0iS4VRDxxVZagt3SlpynlW6cqgKk65Enur06ImdEEMaBei1FZXRsAitc+A3DdXJlymWW
GQH6+UHZikQUSwn5GjCgnnNL61d6h/3INMg6NqEhrOOY9DM9iuhJkWynSqNCebIwlXjA+j14V1MD
FThGMAbDTLp7d4Cn9TykqLd1Y4y2lUU7pehS9jxZfL4MRjT5BRifEBFzEYk7IsRWkg65iRlWpbSZ
qV4yQk0zccoTE8JD77nIAMMFMYDp0q9JkdCk72IwgrU1ZmTn9tWj0fPVKKQVLYe4c0dwW88S5bZl
VMT00UYj82w2iqa3rxUubjWyPosjB0MNdnM30RqTAW2GEIqaSyTzXRCCga23tahZwnJVDsjROUXQ
cgpQ/ddjvR7xvxAFJMittzPFcC+rnfDKcVdh7/wcy4pU2AoyX0DHxmTW2AinLDVWz5SDgtEw1RSf
bN9xzRQ9NV44DNlppHx2kU8KQRQQa6EmKWOHEf1WfW+f/ZW2A2kPkckqp1XLzCgLDBRWvn02SsdA
Il5FHO7XRl6ythT+umLSL5TkBUQFgZBQAmcmluaFMCbprCYmlFOo2K6HSkE46TEzbCid0xhlqKTg
PpG6ZGUktXJQu3bV0h5pvWewI0kdabtVFC/cnyynoULSgEbyHHUa5bYufMk4CzamFNz7gG1VBH47
3S080JSw2If6FIJi5lbIXiuJZXTQYdblnmryF8q3TOkUpx7Kh9hpJUPFgEc0z2n9jXcpEC9+yKhw
bBnLm1b3RP7PqP85DCMD6uLhB4XkKCR08uziw4dX5/oF0w/fbzl2AQvuA+UMdb5diAAwmXuMM/Oj
85BfD36OVEPQE4qHMnZK/xiPw3UcByxkFg3gJkte0qq6jH66FMggAcl7q9oWRJiFiNbnKJnT5rB5
uSDG6N3Klbiu+gR3CAoSKevRK5jr1ox2frkl7eRRjiAZEsXaGNAGZpamm2hv21MFnf0Yid230mEj
MTVcIW1gabPKiKKzFsR3nRyiLNO+RvWcBtEx6QHRNenIGCjsp6Ezk6DKot0aqbueDQmIWv3TwgBe
1hazPLg1LTv9aC0gKJFvSY7YxG95F0YmC5LeOe2A90xAw+dI0Y0Fq3Wb8IlSMmV9z9vgM8jir9zw
Crq6xQHqYEM8A8YRdlVjNL8sAMuOPqFBgnq8vjem1L+IjeBYCW8S3IpsUShPdABAnQP5IJXt0ohI
9Uy72k1ZweeNRFBb6wFP9BQKfn83JllLL8FgdJGPyx66xrwfoNGFDeCIQF8l8tRzmYyJXUkTY6hz
GuINoafdSDEl53s8vowuCp5dv1DvqWV9K4lAKlFTfaQ6V1wOnvmCjKy9Ekt0pEPDrSYYvsHZLjex
0qgCbsAmLbDoIxjvVUggFr4trjqPj0q8VW+g9YigwPWtL7NgYxUQouE5xQ9+BYwp6zr50Z6dh0Ie
D2qJgJmV5mmJ70KCnEgiANwZYubIAcM4QdWZ0pQfqYQL6mm6Q1Vkq1IlDATnPP3v1r81Femi7Tju
Y+1AMEE9ixohXsD8SNEuAlUisYxTJL10i+8hxNWxjkrf9buqmf3Sy/722f+X9w1JKB48Frh//p0/
f2b5AKDCr//jj/98zRL+//fp3/z77/z5X/xzF3yWWZX91P/Xv7X4ziZKWvWff+lP35mf/q9XN8HV
/vQHJ62Dejg23+Vw+q6auP59Ffwe09/8f/2P/8K1vQ45uLb3ryQAlAzHMfis/8xsMyTQaH/7X3/C
n0FvX+9+9r/5F/+ivHHU/KuoKvxPUhVRZ0f7y//ovqv6H38RJMn4q6wokqbKlm4aEODSrKz9f/xF
tf4KPNgSIcMZ1HuyZP0b86ZKf7UszdJFWdE0C/a88v+DeTMkWQbj9sfFXn394y+aOH0LkdcFR1NS
JcUU/4x5i6Rn0WgENLxIQ0iXha24g96DsJO9ZZYHsYLdygeZ+fshDyCq6Z5/AgJarWM4jrLz++nv
B8pWA5toZc6bQoOlMH0YBZ8Qo+nD7x+zPuwAmiHUBVQcLJVSKNa/HxqCnUAOyf/64x9fE6Cmes9y
kxIeRsd0wmT+sjJ/P5Orni+qpZnjAHsWc6kvc6wGBn3x309JgkGN0hrYobLbWCAY84UycQqvxFqh
mUs98w9EpPWwXosXGnCEifuJxSxG5VRu5HwbdZqX6JbXubWZ7NjU5mk/YQSoIl2lbkS7SXW2ActY
VQMg7lSvEK0V7donH289dH67FloJd69cHQSNL5V12qxVgnPimVfkUGqQFQkGr8kLzUszWCuDKVzA
4WClyCMCgEoLbE0zIU+NFgSK30+rsuJTORYZBOCrp5dVLn9fp5Az5/n9LAjIgH3WbhF74/r3AzgN
fyF28EKALy+Dclh64TPBBIKEqfcAQT8xB5MnFOd660o0our3MMBIQQUh1pWxksFK5QTWE3owjf9g
H6meek6SoLCjOlnXUyZyM7EWpI5JudB3qEkm7MP//EDnnCnUv7/G9p2uKXnDI4S/xo2m0c3vB1qU
+R+fGdM85vdrsinry5h5uTXld/++8t8PxvTH368JIw2bPmE1DVs8Br+vpw7hXHvRQibk84z9U5qM
loaXTWPb4qhs6QRJJmJKWTszke2/aGog+GdAlLE3idMovGXwZLeou10cSXM2b8aDw3uNkwLQAQiZ
pjnxmdUgFJknV3RoaCsq3R3Efd1OanD3qW8qYxNJO5gh6T36kXCBl7dsxwCa0/6UahitWh81I3r0
ca/0ZzX/yjR0+ssS3nAZoRSBV8j5o15TznTzgqDXOR1+znMkKiyHFnMq9RE6CObxqBlg/cxQoFgY
JlB6gjQXV8B/mC6AYRJKm4rcUEmstFvuwtTRv8MDjkJsoGzouLsQFiMhTcEbAI3Xr+hUZGTdEnIA
aMdQ2uZNbyPUiDsC0/hd6QpaS2aX+EEm2TjeU4MJ4kuOweYrcSBDtPv2NTjqV8EiRQi/fH1G0cE7
Ydh4c0f6CgU+dieSd4NJVOEMTMWRGq868fX8rZ8Zznu0wqm3EV5QJzMVzd8a9CL4/lUAxzPIwDLD
V8b+Di45pODquoKD3C6G4IBMEzkwxh0dUPsn+l4Ut/xMPVplyNA/RRNix4kDDe9uLdO0maFzEN85
LDDuLWKnesH/X6p4ZEkEXoO2AIEMLOqAA/DGcFjSWENmNCaYJqGuF8lQmudn8IQMwJCDOOjtaSTq
PJunHO5WNsshEQCKSOxOdOKzvkU7W99I+rukVws5LMIZ6jBCQ6bJPqPeJeYxgauI/e25QKoCzNpk
RWo/jWkQfjEXwY6gMvEwFJhz8VzZ5quyFe4oOvhluG3Vd/W7f0UG4G0mR229osUPHY95cCvb8ReG
Qo/HgcCcT/AC4uR3tZOdrLBSLNVrtEG/h4QXCXV2brfFtT/IDzNZlvfJ32fhSp+1WzN/4aI2P3q8
Vsc5nWCLo0DKEM3Fp8jZsTA2iCnRfXqPcuMEK1F3sldiNAOuBEhPu0EZnjiSU9Mctscfaw0THI+j
C6PPQC+s/1if/quyqb7VL2WtvQdfFlx2JpmOfvbARNJ4xj96IeGQ2hbrpJht8gMdE5QF0u1px1hi
UPU6HVAKa6bu0yWjyT1OrpztAGsSZIJ3+R1FSRYvcZWMCXkLjv+Fsxild25/tbsG99Mu7x39pm59
jpmJ2+4sW3dIJOOMj/oLrxq9JAAu8Y6epI6vYMO867UAEAU5kjVjEomYP8TIDFc6vmntKPW9Ut5Y
O54D8TyzXv9SEzs2Tugb+ITObbiS3wfsnms0SWw9Md8O/DqnnPKNfoGyDL9qb4GjF2fkMjtBXeE9
r95H3MvSR/ZNC89DabBE34Saq2WJInrvPlyYCnkzlsVugTlk1bk9vz/SikvwRqJ552YLVsvu0RLy
s8rRCyISJRaZpBLizuznkzbDKn+F8/GE0bWMD8JngZUjJsMEiNyaZy997cG/8CQib0EBv22uT+IN
S1sc0ArYluCSLk6ZTinNEFzoN0zW8AqmbHSsO9I6fg25KUvbExzvnaBt35pJpQPyBRK+GJJQ5ehH
Hu9jsgs//HBufXonEiO1vaGygCjfNNom3IWPzqW/Z+0lLHaRtLDOAvZZJnbZbHLyNCjmtobwqIaU
ssDNqm35KZ3r+xMBB6SLA+ib1rO9aycyXLlqhN3ntEiw5UxpPsgUrwMTQvFY9XtD/PEbfn3b8+cs
HkHiPNWNHpOz8J2ES2xJCjjaY3+HnWViFwOPdR7Pz/YhYzxikeXpLQYsu67CI5SjRqfNB1hVT4h7
owlpoZN1osZlsTDw4YYzD8UJtq8pV4ErY8fPh9/eVJQYIcFXs+wnXvE/DAb4C+gDoiefiQtqs7X/
6Q0Yv18FRz168Z1jofyS8nLr+bjrVvPnvVwnCDHY+uClufBSM1By3ieZhIycomQFHzRosIi6ckJr
nBGxI/mHrARn4kj1ru0WvLySRtxAMOaKDEViUsY9L1ZqVrWNdtybXUjP7DlysYzZanVktsokfBO9
WWtlHZ70zbBUX5T9uH9ezDV3NI3wjXA3ariH3Ny0FMV5fucl0EMoq71AN4DRvvKSVzF4cWfKdwle
0mmWaqvaehLOnQgDf81czVZcTp3xSqJfmDspxJP6Jeq3nboDFDdsUidyr5zNuYLal+R/qtC34JcJ
MwVOTmarwDpLyi9G5Z6I722jnyxcqNUGanHxUXsTBXUu5BSRyx5iEuL/EIEroiu2Txq9r2OGansn
kZWE1zre6WCUOKKRmhUfIZF6oCmg9nN3nViILtO3Al2xx/tvUt3OrFX+Dc6mvAgHtVhIWI/ZeonY
BUqBYv+bcz8SGT718fENC5ouOY4HzMCFQ6w0I3QBIgu+6MIJlY0VXZlmyojQ05mHfu1TveU76y0x
Z1jW5fmAfnHjw8R9QTBET+VGghUv6SRvWpoiW8b+H+ots8VtDB7WBooMjfBHMOzyxbNWKAcXNZbm
Beq/heKkj/ooLNrj6HgHQVojxtt3G+WtWB51cAnf5aN/qUfH3Od8DxRkG3WZQgm2fYTg3Y5m9R2H
5/O1BISBn2XDe1QgjmDMKMyCM1C8akp5WAa0M7tVijU8uioHBjo0ihvZSTEppDPG3x/Wm8gx+dai
Sb9g1muPiYu7Dhv4hlqJV7GgZteGRaMzXJ/Fa8bcoCuO6iY+knV5Ky+8//ywgNSuI4ql8oWNo+2d
ebaqXrtXHSfSZshR7rp1jybhJV0bV+kyfvu9ozCtS3fjpVxzDKD5TbqJKDveZ3PI31W3hOiDMk/m
HrJFmek3KoOlf2pW3ll4Nb64ccqFdBHrm4X0/CopCwm5Oj1o8gXFmzmC5YDWNW/f6WtJV+B19JmK
elm2p85faNkCt1ixMeBJWMykXCDG2xLR7kxEwgmPIn2Ex6nHCNuscYgCFt2swUOANtZp2oXezgAI
dgmTc1d5J74e7Kf07lTFPvtin7aQDSWuci1nMjFHX3TaFvVLU9MQhPp04VRV7OuL+EF337qbbiC6
UepKlJ7QBnBKIYQe3aSjuj20p/JUyjspmLcnJcO5soreJm8dXq1NQRLlvLHc4hx98ssXitPt+QFw
Ib14bgXr4iC3qGbpbeCSmpNlKDOjDNaIZkh5hqdAoa47ubRMTypOBYPcYccUbW748DHABHmJ9s8b
r6gZUAygkfT2LZEDqR3CJett60ejPBfW/C65eoy6RRmcjfyjT5bNV5G6WXePkV4rdkNqlks1Ie1x
92eYfWbqthuVSXGtUHP64LRnpTKqNscyc62hJVor6LfWebOiI26ufz8YfmqtBVqoplk+ngo9ota3
mvUIUvuPz36/9vvBU/mvFth3GvAlJpSawJsc1IJS45QqK+alf2DqVI7L619A3e9nndRz9pu+NiXY
Izec0HUxY5dFFLeb3hIDYMLTf+41pU6X/8d/Tdu1sTWdqGYmC0ZoQnEUmPGBxZBTKkWak9OokXMm
fbtsLZscjwOFt5rAavTPwzptY6yL4wDVOy3XJC2w7f9+quSc84cYgqp8gCaV1eRh3GjnfAfyJuLx
33FEwyaGQJz5WolCaYGJNWsn3E6DIpCfypMMGkcFLYThaUNqEjxIY83YPv2ASGpuOfFg2hYQyswC
/PpvGjvFXDa2mYwTgEisGYfJXYtICEk5pgW4TfhIdEhZ7cyYy2f9rOwIU4GwK5iuhuJWnMlgZb7T
23AQnJpa1MJKSq3v5DfTnz23+MV2zeSGJVRhw2//QhcVThWsLlp6x8G3G1d9a3bFg1MnHTpTtYmA
YDqMa516jCD19laEtv7mrcWD9NDP9Ycw2N43lkfeaBVbNPQHvBFce1TnseYwVJS/26/wwCGVKEIN
qpN27DloQSDzTxrWZxyIqQvxku5zPM+39RZx6shT+CPI8/pOXtK370qPSdL2ZhxVe+IVYNF/Cb8o
ijnpdXTV36rv7IH0CjIa6lPfWEhAQPDoUlz6/DOMc1gbqN3ka3luIVixIYFqYnXFg4f7rzkCyIFm
Sz28Sxyyy2Lbd7ncOXCqw4Crc6kd67W360B3vpBGgUUjJTClYk+biV/kmDcEzjJn2tfhsidqj6kl
Sx4zfWdIkQlNHLLxVNjV/UlCPXNYu5ZxMOcMEciZniGD23JX5mhJP7CTTr3tm8/bCZ3tJjif/bxn
HQu2z1eEZkDH9InpEe2eUBQdGCtrZQnbFMRLs6gnCJr6xXctlDm0tXRZbzDYW7RpZ8K59h0c5NGS
L5yEE67/aKci25u49UjJ8aLRR5E2EgvLOdxj50TMi3kRfAlOIvWtwsNwwgnKvYKST/3C639j/iSx
q2G+5OQoTygSEHAM8G117W2I9jymyOqZ+iyKE8yIPHC5jUxMtEAEurmyUMDHK3NrJyI3gZHVXMI9
yi7jVkBhIzsx3mf4IiMiLDN7+ILlcHy2joHn9kI4jMcshvfcaT/ACeA+9m/AEsWDHjjyl8rhmxMV
uDPuYDhiCdkqs+cZ+THECa5GscDJBVMIyyZyA4IDYV/sOL1MBkLoEw8V1yMHgYg1OIMTsJJOFOeQ
3pzKs7nsZHHFFRz3OcnOJNBoszRaqoBpoC7BXiKwRz01tJ/YOJHcTwFOR9A3z3OGbeV9Mh7NE/MH
Pb8iEDmMHmlmfVL8cTzVF/lqapZhT0NE7zsaJ5QpEmk6dk0KyKv4Y6Ky2nKOFNHqP8bts333UZEj
qmefqHgRCx12GmUpW2nlNu/aB8gm5AE0PehOYn9nROud0/hVu7nitV/le1yAiM9FCRruZM2BqoCd
ALBLSx/slr6hgPcIeUcvjoWocHAK57a0GUhhot8CXfMx3UUP85sugkoDhhsDxBGPIQ0gLnhzpCsg
3Dl8ax/cJP4dFUGPT+zBFA7izHBM4hd8WFBuwnvzzRLnv+Vo8+HTxNRqm/ZQMaykpsKCnMtYVlkk
eV00J1b6sdOxrrvhoXtYQOaglntz+liDdsOZJRizCf3wHZdO9RgAOvCmdTs4FCPbN67uALZdRf8r
dpknJw9zLfpMcRcCbR8vWHc73CK2YVcfzDVEbvUdmezJFfPoItzjjIRpM96Sh3UatBf8utg5iViL
42McvT5ZmW44yjF/tuXCYzLTT20WltDJ8413FayS421RZcpnZLOgU0+4mKaDA00H+gRAE1Hl3dpD
tsZmf8YLweXMZuORtta8h5ZQzMuv6MhD4im4+tg4d6OyhF+BtzTx11bgskIrdnWRHU4vdNKWqNKH
CzQ1n4Ut7650vdiJJsAI1I7OYcspP6ApvNBBCzbKjWcXDMawy/f6YThkFrKdGVymFFnljNVZB/Ci
2NxN07c7BvmJ61h0q+EyrRTh3D9z5XnkhFuzi81jAJ2FFRaRVf7BroGtOITaokiI3lh5N9kl2nUH
A3gWhpjYs8XvHnvnxH/dCB94OYmEEH3C3NHouSad0MDtAb9TRliHiXoFGzmnXlxlwvfv+82FQfNw
bFkEzDdbFJkvLsB6ot4DKL4g+nTSveJ+mBz3FhYUipBsCd4GOzT+Ul3FnwTzaVjQwjK/2WrNDtbi
QmCKGW7YoVhFubGCbgfsA4tm/dqd5G+Im/AvkKhgW8c+3Lr07rAKIkZ6aoz5HH4gNARwrxb76+Qp
n/IO/JeMnKkZU3MGXSpO9XckcwyNn/eKm/E+PLodTxoLNhaRELkkWmCotOFF1DYMu+NVuVKIbAAy
ye2UTVgF3itBuVAtdIYzLnlqsa+R2SqcwH9ZJ4Xz7YQB22TqueqWPBd6to3x926Uh9Y7BkGSCZir
VdGAK1gUvWsm+4a78StwOB67WuRKnhMl+G1f9cHBvDageqmcEmknWE8wW9PvzMoC5YZrtxsnzNmE
vFlqH2AKaH5ywZ/tDrKRZxyiYD1Mdm1OlWzbmNlTKLNzSAmAPLAtY06YbhR1giHUYJNYYAAbNB36
u8m6G3BOfs7BmFgvLL+zztGv0Ft8aih5M9kpmf98S9V5Ch4D2tq8iL/cs8kUDjksO1bAGwEZBhpG
FVu5qRfviAfqi9my8dJu2prWZg+hhKrNAwpFWojl2dInsQ+bCuhLtoLVxDP6B6A2g9wGp34mXnB+
9yhJuCVu3Te1F4SBmuHQvKbrc5rcw3vpY8BN5gFo6HkrKOeO9SvMcvPKrBQdhGc/jxULydSOjjgt
Iq3Kbbc7VRd9nbxHJ9HBfZbZOvBVhrK/DX2oXtJNc7sfq1yS/w3Hcs5YJ10J/eeE5Fh44O5YfnFA
Jxc2yVF1xTNvLJZZnt3qm1oc8Qvc8DJnMrATGKnPJtaBujZ3+V0C9/mDaBhe32he6hrOIunl4oKO
TcQ1nD+BVy1TvqROjVWRliVz+Z8E0F7wMAwmblR7OJrL3C7w/V+Qy18TngAKPOKVWanSpaQRrkcK
rv7jswJbM2CwIrIBhz4wfUwocvK638o/rLqYDQJMfntvw11Wn9MvFfj7LC1tNArPWb4djrXhPL+x
GbGC6zl69nkUrkeGH6gS7GEdHoqTt+Ru/eRFPgu3qrc0S/N8z0Uu1s+VSum20KIdsITgYV6LF9Xp
NwFUF7QG2JcUmduTpk7zw7ZsxfP4VZ5IFNoGkBbjhK2018YDmUX8V6x8NsX5iTWqVJbyhFZ0hQy9
11RmANz2zK2fc+5xYZqI2ZajXfthffBwwrNob9ws8hcxObx/EDu66xOoFE9vdelvAxAFWE28fV+P
+HXclmfExP4a4AYoZPkVfTQV9kp9Gz+gDlWL4QL/IXmwL2nqPm5e/OGTjYby/7lVHk/UBvrG/KQ6
QSybpgsSUvxTQvnwqh1zGjrniNQA4na43baEgXJP3tpl842BlEPZPtr1R/GO0CVbxUAAt2QdGQ7Q
bY57gP0w1dRoYCj2V7lj7bwDNEV/SdD4Hl0r6ZdOeAUG4uSzbIuLcYmF4WBt+mV/6u7SwtwiAso5
LL0M9VQ5QMOhioeK4nI1ytkT4mbsUF3Af5U+SEFqz6yRCE6AisQfUjkf2iXlO7YZceo5m8UMlTAH
EiguBuTkAhER8sV5sNUW1oI2QfcqohrtbbF2aOorJhgF16TDC6Gw3wxuiUQFC6m5ymLXhFs4Sye6
pp7O+QGRAojBhkAs70HkLhsD+uIlZ2FFBzd1G0DuzQV5GUsOBSJ+nk9pjcT20b22ME87W77j/be5
6FTMYBDw4Kd7Tn0UpqdMmUsPQG6glznxbRgIrDhYEObHSrQjxsFfxeKcPt/IMwIM7Q3Rncei7wFY
crh3hPfnsrv3P5DGkcgKu+Iu1G7zWV/JJLfw1h9Rj4LHQ5muXc2N+EHjioxY9SasS5IIT/21Kx2t
dmldZF/Ie8H7Tt18RPq5uKyVtT664TiTQRbRaKq44E6u0w7BDIN2aeLu5TC+iQbD90475aH5c3FL
34fQ8nFLuvfCPBd3j44SIyiKcWNwEpoxtElOavRo+Y2CVXcPurOmuuhEB24devNbOumfywqD6rE+
cdmK52zexjTeZg26NgkuBVrRmb4koEP4QqT2o1wZejw9J/EWGiM2aRkclBFFqF1xW8y9Bj3tpWoW
uHNG7nyOwfFcQn3MZG9gg7aFhbrsorkIcSXF6j6no/iZz+AP3WP6Y+oc6ZJKdi7k09JGjtujZrb9
J5UGNF6OnRzxhn38UqNZ5oE5mJ9dueQvcy6IB3yQTrRj1Y457XDe+0KSyUPNbPEAFm8DPRyBj5uv
Ex4eSmU2Em+nObmbvTdX7aPehvjBE9t7F2klkw8B/f8nG2bJT/1m9tNGxaxPX1TrauPvmLF6P8pr
uLBeqzUcfw78w0P96aHGBbDep9moP8eCppkT/5h8mtNTOIwc++F7AiB/rkuR0I0XvqPfrPv7M930
8oyBJHZJFuuwAVayNqM1wBxN3WK6Y0gHrjuGsAAZdZgF0551kT5A/abmUrIWDC0Vb/E0bES+grkY
q7sarXBqoyhkTAQQvlkAY5SnOoKZKDl5zRxOUXFSKcq16adad6VdMzVNPBdxWiUAMSQq1DbfKY6f
Lzp8RvBxK8LpHMRETLAYffMAfKZvCb014lDxHllHTVsE8RXV6Vmy3MGkgJkBG0lJAuGsHy2T95ru
ObQzYsKZBscw/Rga0pSekLgcXAiR5ll8Cd2Sw9fOe8isY1T3jlwx4eLqUQFHxwAiBGnLzCsA+IKv
482R5BlqKbYzyEj+PtTw4axgarEhkn5KJ2bBkj1hmaiMwzvVcpJvU6xoY7akRrPejUuizNNr9OXp
Drd6soWg45iQ8HnZAMAgihv8pH7rvTA+rV9DwAM4nqxF+8oZnoGi9VZ23Bl881sBt4omFNkLuSN8
d5/m24QIhFDChgRfgmLjgSCM7ZsdDpX2pOaDSaR+Q/SgxFkZk7MdsI8PNW31fG4B+eoL7Q5d0eIk
iEpuLkUus360xkHq1KWdDi437bRWc/Epe1/tokQNDa2RmbAhzepPNlAFHDSEVJA94OwRn+8SXBdX
iEJ7geVIZjI1UtvgGYNoEQozA0ML5zCeNO5rYeZfArc6R+YMKV+EjwSl7SPO58Uhv2TZ0hCWDBeY
OEghPTvXgmMbHobuaoVYlqmdWSgoNngpbvMR0edZ6LR3bMaC3OsgQnfDLl2RRLOkdcS9QGUH7ORC
XxaDV07BdDYOSOm0vbxme4Rg4ZZudcONm8PZIWHyIpMLH9K33QY0jSPaUi28gNl49q7jGUdiozxI
5655gYwhGGUtTfrkiWOgQtbmwRQkwUvTVx6sOfJkEaT4D/2FoNk1SuQmnJd3qFt5eIFYSeL7ew/S
e/7k/wrh4ot2ODAwZ2DUkb6EedSmiGsBVzrk1TE2vtK5cBhj3RvGlBei8VbJvniNT2zqFiryjWBD
ifhiYBRyHi1nyoqBA0SQZXQW1X247vY6qSHPefz9vIk3RKcxhfeqeEsX4RqvPgavmYKeclY/6P/n
60xAKzmXN+UjdZ6OsKovwZlfB0qcRJYN391fBQgMWK61ub/z9v0uJaZ7mqeE04Qu8OfcNNR28Wv5
yqPZv3KTseDJhaudlbvJwr3vUSeurJqc322bvYm0MK46zRhCyXsHAS/QZzGcG7Dc6N18p8qmhCBE
T4hZGVs07z3lDozSYYkxIq6ZubhEMGssLx2IGTeDyGaujHwnebZvYAdc+GAw/5uu81huXVmy6Bch
At5M6Z1IUV6aIOROwXugUPj6XuDtvqfjRfeEIVISRZFAoTJz77WJghyZZWxQkeXhxk05+gEazPOH
EZl5j0F9HaSvGa76zjsO2tm448LSkP6E3JcmwG0eh9UXKHnqMY9eWO/Nb/yYf43FsvhlIHzl6WcI
BR/CAU8byuOSQum1PTa/Dea8WR678E7JcwVg/YGEIv47a7hNlmht1QtGgAO4T7p+T3w6/I94+ya2
Ya/mEW7OnXtBJrTUj/4Ds8OxWXs/yKtXsNL1BpoADaWFkxzd4/CpvlODc3CR/GHOse/w9i66mgDM
rQSk158Na22xSQNhdRVvA/YbOrveHVZQZiMI1Dn9SO2d+pUFYcwAbkYEA9XsQn3FrxQVcHYaLBFM
dBierPuDw3mKpOfLP5JAEl2rZyTgEIf2rA76xsIHU56CcoM1tcYsvuY0qFc1HIwn+178kprBvPnb
J114iSziOfsFAlwRTIre9pW/N2z43+lZ3bWv+s56ZqQIn/1Re3cfxneR7Iy9CVdraX63bFF+IPK+
0LhznjWxx2q1Zbb47KktSwY+5kMEeuVVPLIouPosRHPsddXPRQqkNbljzlDBdkoWnP/1Jr43tvI7
ve8Yvmn3PckuqO6erXebIU/8mNmr6tn/UqAaaP4c+yeGJxN8+XTdbPHZqieeo7s2V/3LPqYX0Mom
1DEGnDc9yvgyfTRbC54HcyUaDfRFHxkyO3AlyPtYmG9Aix+jDw478ajTbF76F0Y+lVrlp89PyuqU
DsNu3KbswX49iIXPNU2hZcQf4jXGOMkW9WPyPD2iDSjY1bKCl0Bl99qwVJydXwG/E5z+ZLyhBNlv
BZSQFUrniNnoYw4bLHlicItuap39qkd3E13b47xDHrnwIgRYICF5pmF57M75xT1rKz7S5KPixDrG
m+ahugZ75z5d1ffj1v6C5WzJBbKQo7lz7v1g3b3Fr5y60QEuyDU7yxXTRTUecaiie6Etz7bzujL2
xTYeluaGZDXl7dDh0WahMf9gsXgAPsoX/Wv3MZxd/lvGtz9zyxaH7Ikp5bSKjpqzULzPlOvRoni2
d9mDK9Yn508dHTm/3J2NSrze8zn/0IuBrDc754HFM/JBcEgJthnoOjBE9A7T1TL37oUtZlo/BQf9
mLN8cumpTxyX1SF7LgGVfLpfPNaDUPtlieBAMd4T5DTs7F+bO8Jh2LHF7IhWtXmPqzVhUgP8DoUV
0DTaooTZia1FZYv4Gyx9NB8i+lNzRfepIbCjoga/lHyye6+sp4FN0rQ2zK1F7e4s9O/6xDMhlvUt
CB/L5kU+4rLneWK8Dy3zTvs4Z1599k/5U3Lk+GR4jbVVo7ONEPOxu9MO6VO/R0Xl3qb8VI0P5ilS
K7lnp16x9PESuWJSIEY7/5URdg205s54p6/7i4HMO4mX4jRLxMTKHz9CtQ8u9We059Sa6Ke+oQlh
blMth35BthKXe+RzEO4uIYpY9HAvzVtLCS6xKK5Yt8e32btFd+ogXlB0aCf3SlegowH/wZXuKU0P
/hVh2RWZ67V7r18BdrCPxs31yYqtEXAF35fDx7pwBeFK4x5QDdk1MjQa4fjcib+4E/USgTcuqXti
vMYIdA1S+6t6ah+de3kE55HuY3vpsbN9abYsMJce7MwxeMqwL551BCRcmWl/TN9avBUrRDHHOaMO
8doGzSNtFna9WIthEaltsGIleGu81fjCrLt5SV6CZ4rSDm4AF5tnQRnE9msNdvzwBvKgiFYe+1o6
xjwaLNifMFJVf2KIQ2/JEwXDzNAFQEbRtMYTcU7Yc1DW1PB01hj/FAOin+6TSjUGu34OPsJH0uRY
EvVm3+WQ0naQHdhPhvJYVOdE37nf7ndqLlh0It5EQqNXTrpjjB6/UVP1b7ZiHLImpeBJvxB2JrCf
3ssfHSTwY7IrzhYnZr/0PrV7rnS5dckFCZUh0x76otRTkDbVqZO7oHiIs6u0dmG0qRm1sjH9rZn/
vbKHmB0TH6CKc7pN9FaeBaF8azOkzbHk9GGlxq+QYxis1jXmGOD7zWuK45NSzwYqsGgM1LI7jrKm
pLvM3JXmFbMmYlMQRN2Vx267zD54LsW2isdZWoa1S8jZO8gsPJJfcbFvAWvu3KMz5+DOBbVVMEqY
F+RJm3c0Il/nXKyj+QIsHtWu+4XOQ6bjooREDBDjqX1NkaiKXVSe/HDp0P0gy8zaldkdlipkVKx8
GmN9RHweRRsMa3WIThW9jGnewlLd0LcUyxbAJdcqAIbXhKa5fBm7i7f3GZsOO8tChnriOs1YeiNY
cEj/Vg/AGKzxUCOCwInab9iR8ILz7M0IkYwCV8f0lQz7nlhJLioMI9hbm/PbjyMGtI3c59pxGCHb
P8TpxczvcsIBSoTsS0SGk/aiyb0c7gs158rlzCBLBhOHcbizsi/lEsKDWOxFAevQC7DRswyRvRCb
BJg9Dc2QmTS6SwmcjPHGLfg4JqiZ4ynQtiGiOkKk1C4cVq67QnaXvdkPwT3ypB6YY0di7NqHRKct
2BgVUDQhtNr7djzhy0ZdxMKME2d4dr+G+9tgv5+n/X/n/Le7hsWq7uYGxI/5u7efi3wxd0ca9HA8
NLoC4lbehBJ0CbCs+TEVuvbG67z7IcyDvQ+EJe9pjBE0wyZYoykHkoegDCF7Wil85VUo6qUC81A3
J1+zqRVvD92+aU4Fgs2O1vbtMWMq+HYw/8btfoCTnND0gPRJJPY5pnU4lPGPIWet/e2xZv5GnSK1
v92oFv/B7au/37j93D+/4tsAXICyDB3EOMZbtx/KMx90wO3L2492oqQwScz0MDhZcxHDfqyoxm2S
DFVPEgEv1nBjf9tIMuhC0W0VGiAz6brlKF21cot1/Jz26q4R6jqGbbcSPp9aCaX64hbxJcuiz8AC
j2xrn6Y+dBs7swmaY7wRp2ofa8m64Xztw8tYjNY2Ko2Ebu9bqAXtwkuycZOhp0vJ0dtOXSs2pHBT
5NFBCApGjRmyWMxiOuQ2g5JmdgL6PTrRzErOWpy+5UMp9wNMmiWOEy59LtdNt48ZXLX9uMtdJtux
/Cz10jzaIbKoVuzg26z5VPZJwXvk6APuQN/hGKQ1Ku/zzjSOgcNIHsfEj68zi/fhGMz8nLRd+Y36
wBVCytPEhqMf8PGFSNI0wcYoixlZxug7HdQW7VAL4h2QNbaSC2Ha0myWYBuzMnobEkKFUKfORpKQ
8UAfAN/XHcKsgBBteEOKpVMK8HxOjfAyqHvciYi8JjtBTDcMd8I1f1sdObMLXqloyeSZmJdXkdQx
Z3k/Se58FgH9jIyEY3C96crxUCYQnfoqGto3CWoKjO2UGJZh4Cles+BpeuUD/JYFFesljxDbIQhU
xY8/FskaVmE8xg8V9UOLWqwZKAMSRWiDPcmVU8+/HmE0j6OXuBmKh7CE/JZE5tXQuXA4FqhjLyqL
bZFjg9XbLD+0zteodk6h4dNhDVRlEq94y9ftiMTdiLNpHef9W6hHFeSiP3qC8iFsEKx7I8lRU+oc
AC1gU3Y3sUHPoeni5Jx0+brv5rUmKz7jGreFcU6qGpFC6SNamMiI8lLvI/K8bmuG7lcQTXfKzGhK
Ec9kF/hwFTb9Rcp/JGx6m2bkjufcgSGQwfN3IiAPGafa3rP6dTmM465TE2ruCBhCzkzRcsuXmiNx
bUiDPmS9xxGFODJlMUv87E8jo+ZY+eoyEStJe1axQBecH6EkrtWZbIY8GXtX74MlsPpj5+IncRta
axnXttSgRWVyyEKp2Ji1NpwmXx28ifiQMGE3YCftu+ZzLajooEGBYLeNNxZwM76/xsw+nTqn1dUk
bx6W/kUXonX2KpjUlASDBsKzH5iq6vQNRcKlLbGCx94WtP0qgtIalrKkyp2LQfVvyvuQA4nIW5oR
pgDBUwnUuWQqb4o/Ukv7k5GyctugeoK+Zkce5/HWDRh192xpklCM23AqyfFAdFuaNjpD8Kljl+nb
CZ4wF9RyyMqNctyjyxswzIi3vOcwGya64EICEPZNJP5Tk8zQE8jssEyDokqvUnzG7XgwbHRfOiID
llixsx1Sj2ZEeJzKnzwbGJHG4i0qGSmXYLtgJRDfYrWk8jVko5k9dv/WV5wmKFXFUND8byY7pgBO
X5tperGB5VSMpkC/LcZUIX7uOYKjxl9kGk2sksFnDAgSTpt+9ey8u5QmJUw6fuue/j6OfNYknau1
BgAZWfZXW1LbH8LI5KNV1sW3aTlqNgAVg2v1TQKkGLgkOmLbHHBN6DQPY67Z7yntRtNiVkmIpymw
zWa2dpBsIszR5YLT+t0hHeKPrAf8hYnuaLWRhypyYmo9MCAdBbaEEJVIrOprYJBf0CfZsbQYEyc1
O4fOsDD21iVhPZq6mJ1am66Hwd/Hmxs21mPWZwXid3qG3lh6bBniadNPDfYbL7oUhjDPAE/eGrN/
LhvOk55gvm7UKeM9+hORaKNzXlGAOgztJweEsZ7SbKea82RV8bysb6YWPmihYE5Ra+kBLWINyChy
2F8kAUPy4ARSa0OEvJ7SpgzzhAE+DgUjUd2uHeVac7PnYJztCm7/0flRuNc9tsPS/crc/Fd1brAF
WAEKTKcHn68jF3JpGiItMc08WmF/My59idQ8MMp05dvUSz3YRtMU7nYS/TWu2gi0GjmYpT6TkuhT
cJqhlGuhKdr+tBIc5Sj9lq3A38PEWRYJ8ab+ZhDoDQu9JYEjli96/6Bk+9KWD/NLPIRexEEVudrW
UtijEygvmspe4sDCUls4xsGMmdE0hZKMcdB4GAGdEb/jVMxKMEIB1LdVweBjcLUeCbS+bA2lLadI
hJthcC5pyG7Uc+wS6tC0742oWrttds3zXO0KxjzSb7eebcJ9jiaEDZPMGFeoEKF9Ro/RU84mT1sM
IjzJSIXTJysjby6F4JD3EpCwam5Tt2zE7ZjPNNC7HFsC2hWtInK5oblcTeBaNEXvywx1hhCd85rp
NA1y/zR12rS2a9QTpWwhk8Gcq8A6EcZWHUIHenZZsIUMcqx9iaDLXzlhvxhCQL8hVViqxTETNEoY
hCcSyYLw6RpaABw34Foto9LWkTNDh0cK+8Sm69G61H4DV9iFx+Ap8gKwimbGDFNDi41ypFbDQAZK
W4E0RsIHb+asRnrG5SFQA7PYnvl+7BGaztIPRh+jTAoEByy1k+xiBu3GmG3iEIF8E5mvhk93WeP4
JsCQi3uiYopE7TnIWn8VQlZgPu/Q/oCWbBbJC/C5nTGyIIu+lfThKUZ00q16gemlIGF83XExyRvv
tU0d8yW3z8pqHC7k1U7raWAqPcWx1ZU/vOOU7H7w6vqOfAP3B/EofxzNbjrn/dAe57S6kXmA6cby
6JgCpXlAUQ8Ujs504J+CIv8kbTsChsIUv0zux8j3DtbUPyuOQA5WtjXs7irZbnG20npl0pjA1Vzm
7L3QcUHzKpk/5a79lucMsjREbIkXUvjG9LBAjGSo0YwfK3VeyqY2iN3U16NUpzhE9DlQvwDO7bJV
ZdjbIkW6ELUPk+ftY7deGTGiBpOkYL8m7CYXeH4s4X5YraypvoCtxCNNLK04Vw4Y1mbCMMbwoMpN
sNCGdul5/avOEc25VM051KJ3NfrRzoWkCj8hgd9jd/pOKLpJOcy8be0N66FB/6O3TLZt4rfGkXS6
MJ4Odivv66yMt4UVkRtH98qIUPGXSY0NKe4xK84lkAbhAZSu0Q5cpuPgLKSh9h5O+kWTEEaswVfX
K4b0WZSsCvvO1fIEHi/jVcfFyKgbfxzZfUML4cfEPTJodWR/xxtWPYf55O/rUzB29uNkuvhuyWHI
saRNbE6200uUxPYGBzgIR4LQYoY5dshRaxBbJCOHYUqtEWWNVsgzG9i9dOnH1iT5bLqvRI7hVmEl
bR2Qsp1CW5tH8JU8dFfybgy4SkhmP23tGstAoYaU/YtlWQmR6/k9QoTRhD5QI6ivDT7quButtQ7W
q8Dtuxi82tsrrz7aoy0eqgQcrhkBI0Oq6Fu2u7Gh83lBBVkzCI4qoFwJnGo7jB+Fc2cCGWuxCq81
z2cEpGLqaO81MpzHLgPG1PNaeZsS1IRQY9hApk9K+F+xMzg7S1nBTId8gM0kTrnNUlao9N1Jtd+0
4w116JOCldxHTvXe1EiMtbx9y02YLIlenuOwhkZPwS05c1e5C6Gh63gXYkejKAGJW1uPeg6KP4Y4
VtHbI+9T+DoZIcMy6Ng51fCEpBP9eDKH2iC+QhAoizBVwLxgVBZdpc6WZ5zzSLMXGqgFa2PD8Hyo
K5pqJALPi39QX/WAiUoXl+22mpW9Sd3vA68GMW6h/5rZ4hMZT45g79niEIFf9mKPOWZFP+4wH7fG
OnDqY00Se9mSfwWUDD6ytk0NekdlkaIUamm+KaXdN1gLnnSGZjJu3/MxaZeRJdFNytTbOgjz06M7
mJTQ5nB0La4fXWRiMilyvlJo53RhNSsvRp/mAOCOY6QaDVyJ5fCtT3D9tK7gP712NR5oiaUsMpRY
uw7mUDnEyBSVSDZhSKk3WeljGLkQGXtmtXwa5bJ30vWQQYCB4UdPvK7p5xMvFlN27C3NvTe8mn5X
u0lJuNXQTYw54yGfIYVFlYqEGcwPFy04A3LPmRw8tNWpIRlb9XPHDa0gJw8aJ8LRg4hQx9LcRmHD
WFlF3ZWewrOWEedp5xD0Qj5AzWjogYz9R9oTSOQSx8BunhyGTj+Fimmt7sCI1Gk3KsTSjnt1qYYO
hnOVOgOxRL0kot8FaULrIDIIzxUabxgnu0msg3x1DCiT0cxsioLZL9u+YO4mGKZCb3WxiyI4OuW0
qzO7RxFLfphFGscwGFTeDZuZ0Epohdb+2XLpvQpN3E3hvFk2ODjZlyLIae84zgl2EwHz3eDLb4BK
qS6BCj/cA8u94x8HWTNzizTZ4mEfoK/ryUdqkbnROrxDPRjUbVmgEvTSB3NEPT5YHdISxfurz597
iJ7UMsKjGQbZq+6GtBm1jiS12aeYD0wg1Zy0U2vbrCPWbNSZu4wBvWk+SrtjsOGkTXY3zn2+ttLO
TfTVj84BamJ6DPyWo8O3Ges0ApcPklafskIoi6H1hNtWWuRzJQ9lhowB3Mh3pKOpaGgO1B1FT8Bc
HXTMSvfw9heSd7eiObMRPYKdLmbgDbCYqKwa15ZSI5nldByCtLHQ6UqGB7Ur76LS21SBI+dWBh5v
E1FcbIY9SBqwYuFkwgFt0Nf19gSHFDyqtFCTg0v0tz0alwbho1PaLqaq5o9i6XUCQrHzPiNtVTUw
1VvURzIgHskOQ3lu02g3DNPdpJvpsfDR/Y1TdQz6rl1VTYh2MIzXThJe0wbxtTaZR2se7zg2CxNI
0hc38xjB6StXvk5C6AeAIC+DbSHmGlpvwYsi65AFfmdrE6qYkZF74eRHq+gxSnVop4mbCmWubSwH
X4N6sTIXK6o+AdGtUFa1XA4ER72cgHKORUSk01C+Is2o9Mb8nurHyIyN9bzqe3ygGExJ5DibcYw3
2IqvJcKOykRhWKl61xJXXBta+Kg3OEQm5sL8Y5mRvWautRmmvdXirdCs+Mi28ErHZEJsIbeFbv5h
ofyJpromcoPqruilwRmQr8KWMLQGQLqdmGCxCr9cu3FAQesHT4VyOAldDlSPYaGkhr+YLDaYs7zv
KY7RhCB871udaseV7zioOj7Epjkph382QlFdV8W4ARLGnEProqtyv3zxgMWhoie1EEEPelGaH3rH
MEXO0yP15kkqF8BUH6ZOWVdt2tB+C0u8pViwDnqHziPro89OpymUwAxISnK/TMm2KmFI2db1G6cc
DabQwC+i2++N1UtIlwhPdbcwkbnrXxYQyalhptG557QpkQK0PnI+AwGZTH8iLy7uJ6T6ZsmorJzr
WIcSDorkrpLipGGc8CUtkDEzTuEU+49Ow0BEMrxSNL+EFRtnrzRWpYONqh2QaqbVWDxOlv7lV0b0
RW3z40BkzA33qQgcuppW+8P17T136b04nWCXdSnrvtnRznRGMW5EHb/buo0ua99LLqixjZm37Wmr
sTScchQuqsC335krqKn11hFsYjxYDY1FQHmmMZqwy4MnM39ZGMNXaCak8aAUL0GnLlXYhLiuiXKy
QXSPPstboYzPLAyeQUzhX8luixXDp3Akuyt7941Wbic3b0/1aPvMu0grdmO9RJBTfw7S3s5lxrJs
nGmtXHs6BgHhQAn7lnJqis1ghHcsdMDIzIAAyqqgueEbTxXwskWWjxpST0xxTv/GxSu+pmOnwLQF
j74ngnU4EWfR1uSEF8XKVbW9GssaW2ppPdod619h2M0qE9XW03Rti0bVrLA/hX6Wc52jxzOy9hUj
qHABZ49sK0JNysLdeSgPIL2SDKixCfVxclphwSqU6/gR2CXpMSlmbN3zIWJF8ckv1ew+hmxcEb+S
BDuLvQUoYvs7zrXgEifV/aRj6pSmNW7g/VeswDhe8oKNvO2u3cTZhLW+GVTHzDIourP1JRGe5Cz8
5HjlNdpeUgy8lqlD+Ao2fu1PFiL9gXlGlHw2FXlBPu1oqga1cAfvJUB8l2P1w/Niq7VTaX8Ku99K
14eaPWkXr29+BI23ddmglZCVNW0DlBgTMF1CiNl2z137EnjxRngWaMpIeDsZqrM/jiQdesxInVCx
kavZHHgaiuIQwOlCmawYBv0rMREbHEUjoQp9/y4EceSlRziWS5UcVcWbqaZ8ZzrpMSQ9eKkk9kOr
n0WWXbfKFT5+TbKQlgbNZqu9bzQfFIPI6XOIyNlAD9T6Y9MqpkmTxNThNvAK2p7Mgwgs3mDg5dGL
qQXyVjDbn2hHjFzhlokRZLvE1L11bfKuwjL9dnvnwWpzhxBeNFZ+Un0k7vipd9rZbNwT19p7ySf7
UoXOYdStbBkVLYqVlnMwz2z4w28jVfEubODIQKH3i1MqMfInSN9zyeLfYcviQjIuqEe4Prv1dyYK
NqSGj7y4nMk7//eXkWquspsNVY4DZzJwyuRy+3FRe75iUD0XEYNUKwr/Anfo/EPzzd+7ee3CRLjd
/+fL26//n9//++vT0PC6/t73fCaMcmto8g9/MsIjYfGK55vbV7cbrRwgNg6YVP/evX11e+z23b8/
/B+P/cfd28+F0Gaq4dtowrVKsQoH+ZgfwrTiv1Hzv/jPl7dHb/cna+RbWg7twwygjc6v5HbD0TUn
Tfx7X5vC/7kPNpjeYbuK37x8cnbpRLS0prfEptHKPGTwIvkvtW5vh0QkV8rfhaMFLcdnepoPtXOI
9Mg5TFHok2XHluZ2t6un//5GOv+I59pMHkiz+/sLtx+73dVoCm1dSUzM/ESxY9uH0fRxsvV6Sgia
Bbfn9nO379xuyrzhj1N0PiSxhXHbLTB0Jf/+dmeCVi3Nb2WbDoLhYMDd6qIViKGIHdk4QNmaaUVe
zTA/zLgW1xXTXzvpoLMyoBka1Szd0u0Otxtz7BBERGVDhnwwoRCBOuOV3c+oobUofDC6cWLEx5QL
uN0wMYvalnEhGWgpsLEd5M/ikMygqOJ2gM93b4/luUS63XtNs2tEtyqNAXvD7TuDKAzImVXxm0m6
8n9/L2sjLqiqdw8w6LNtenuG23NXQpvJI9pw5N+Jt3//3j9/5fa0//zM7VtjxyTFkBBP/z55+u8r
u/307Rv/67n/32//fQbSIYjy6tv935/9X3+zjH2yQptjZrABhpnF8ufngBTIMCEKOXiUNsJF08Bn
56nulNJ6BicFPWPwC4ZhZNtFxWdqG4Bo65CpQBkRQaSKvRslzUnrJVOllDl+J3ZDNKyTLttrAt1K
XYLyArGyCgPtc2j0P64d5YehZhAPzJEuKDsXKk6HKhtSgea69MSYWZrQjldBQaSHkjCIhqDdhsw+
NJdWwAzf26TBExuw8pxKlrSgJujS0PW16Ig8qMRQY1ZiWD8UDcJPn1rEHoEaEP1yV+S/g4i1dQPr
PGUvQKy2uu9p0a2wy6MucsunzmWAUEP/RukD1oUu2YpNN/PuDr9inNliX4/Go+kR+m1gcR4zHSFC
nOwyLsG7YYb/dgUMHoO6TA9j5FQ+fq6yvwcDzsUsDvvzaDBY6plgGhZjun5Wg2ciOAzlqFZhimkr
0dASO1M1cWoBxfHQKsP9UAgl/Upr7ktmi2FyicKJXKIpQEJjdD+OIOJ2SmpvZQbGsYxkj/w0RIze
hgfhYwDRveB15k13zEFWQsQ4iHoUPUBv3Un77Hswyk3RfuneJs2yjkGjw0Q/TUEjU2wnDnGLdoRf
N0QNajJcO9rOh+dYnyYoyTunpZlmK2PnuGjHoxJhQHkZUuSGXla/4jLIySiDc9J0Qixqnz6pkZIa
lhhkug0p6wOE/nFfe9QOghls2sXN0ZPamTlBQ+hWrbMvNqhMuwKGiSJ2m2HwWabGiXgIB/1Yn6w7
v7wjPqneSCe8gC7/Kuq5b8vL0TiEaY6YGqnJPcjAAmNMGhZ/vCwmbUFiHBe1dhcV9NC4nMEUiuFY
u5l5FlBGLH0gZrOlHUAQyklVgtCt1HjTO+vXTUn+FJgr+NU72gGcMNF0n2vuI4Dk8Z7eoynYrKUO
CjDX8YId/O1NTTPkoNm6wjWVpnvDpwoqAu3ohY+pPTjXLjP/OCYu/jh7FmxQcNQX6Hbt96HVwaV0
0ysxUsKgTJjMZGens67X7b4ZBs6Fn9TWfk2t15WY+CzSvKqEVc3KyWQIc/asVsFIGwlsW3hQrSHU
EvLnfYuhiV5K2lthGFRAUONNLedYR/q6mzAPD3oa72lmPpu1He5r3iEtsDRanaXzbJQA/PMADZzP
ImrnElud7ewGK/J3XRXetVHcHIiSYh0BUU1L4E7HhDW2w3udgeqteAV5hQg2D69Vady30Ujpx/s9
aOsBLPTC6tWPkbraXRPjEzBbWnhaZKCmQYeVxsjAEyd8i2JE1VOhw9SJcjadeIC7KLwrJ5deL+cH
9Ajtm3INRYVOzi0GX9EfbRR2EmNP24BUYjnfWBIaX6XlAk1tXn/lLm0DMnuI9XKB79no2wxae4hf
Uijnky0f865BZZgglOG9RcDcEXDBnh6An4HoVhXHzovFvddzTRaMhWw7FpvRMj78JNBRwxToL830
WdlxTzY2ZTgMeOc8ROF3RwutNxyQGCbyrrHnddV9ch93FfjAycI9G/ac3eMwIItRi2CgM+UIRFMD
ZGNnGgmd9Tr51JeSsaV8qttWR1sa/ZpWT5oBzYJN56D5HQ3TYA/PkzIlRuPSz05EGRCjg2c6a/MO
3klirrXhwksk/7ENOxSjtD7skaTCAkYlY3yUsKMqj4WQHeg81KQIObaTpjlrmWCqgAaUpyiN3dbJ
96YFWMgh0wCyqESjNZMQmN4B6ve7fSf0Sz2hC2NY9dxPGaam4SrbdlqaPr0PVRnYC3VB1LTffyeQ
Umm0FT9jApJQNlHBLk1/0fS65V1v8CA5kDKBxR91x8fY1pO0kvS08GdIu7C8GQNaYLaox8exM9GD
2zHdYg0SNjkmHeKazBH53Swy48j1yoE8jGrK102en+iTXjT9JkCP7XWZuDVlh9ds+w79vxynlMAx
Puhgas+2iIHTVENIG2F891I0INk4XlL69gdZMVjJAUmbJCFgGi6DvT6m7wRLrLxxfM9chulg4+/6
SZsDnrBauCYWJr2xCFdFCq8GdeqbJDvUGyXJk6wM1tQi+KyKlmZ+h8XXbV5SH6o9B/Kjy1CrmGIo
oi5X5lzzftz5VHVNRjhpfmqIt8Hn5LLbm8Yv0tbOUlcV0Bz++wTHu6FjyfZzLMh19GQErWMg1Q0g
SMecKQgRoIDydPlBusDtGDNjg5ofu31j8mHj1Z79VLYdMaaR8xZnkA2TRu8P/UywkfONIVPMFKJ4
jrQoOkR5Q0CKPb5FGqCKtrDUwWC3h7yEm0ZzxNrJkRMk6KCOaV0Y+5pIJHPuHoatuR3nGkD3qAtq
6ki/LY2tPkM+bzfmv1/d7v7zEudfaOOYwdz69sDQmWznxvmV+9J40tIMyI9HvImPtxxd5Gs+dseq
IOOV7SMAeqnS7uCbc0Yfg3RCYd3CWhmBBoCkCbYFTMS8ebcE2n8jQOd529LfbmyfQ8Gcb253I82n
g07BtiIjoD+k4Yew+3H650VZbSvJVlTtNZqP8NTmetAl6bRwOVsoLikiahN0STnf3L76j8cGP+C6
6WIwasyE5uRcOWlaxZZWWD3qy9Q5i76noCvmz/LvTTtvnPvYEUudifPShjGd74yZwnpDpIpUULMU
+nZsO1gJ801yS2m73Y9nKOtU040JMovk7oHYQLJuKhQvkFnz5mHofGPvehCL/PlmyhDyal2dLaVO
pBN7cyEPfYXrrCmdu8grWSBc0zyoOTfw9lVDSOGhkm5JM4NWrJgZsbVlzXsxh5KDe7fXcPvKpdRd
uTYSrig+VU5tHLrWNw7o2IfIDfdODc3ETBH9iirCBJ8ZttpH1gNjkfJQGH69jRIfKFv7Pkn2edR6
+ZKxQc1HSNpgKDQsO15rHSrTsA6tlTSrnmvoonNRH3gmS+WMToZ1GRAmnM48sYwk8KxCUFoxrVOt
bRLDRC3DHPOewI94a+Qeh1NAyUuopvZHznXM7aafvzJkiJh+Ih/2XySuVxCUTOQTnqXGL47FYGBf
0rigQfUiTzYZE4KZ5hv6q/uym4ztyHz0MM03t/f/dteipZjlNHN4uwUAvfkzYOf23zfBCEPFRyuw
nAINBW5GQWRGFqJSuS17FC//Rd55LMeuZFn2V9pqXEiDcMAdg5owtGYwqCcwqgutNb6+FviyM6uz
rK2sxz14NEbwPooIwP34OXuvXVLwujNI+J8X4O/DMcJTno+Tt2xrdbOs/q0o8NR106yVjKaoXgf6
8Glhj2fdl7t+KA7/ngryCEWjDWcTGOHk7mjuAN8ESi/oWQOfjDfE2pOBjjtMf5++Aw4QEW3CFfJq
eI4r97H81B7zA6MpHZEqSu25FoS5HFEQL3A0yWPwNL2BF/seCFC7856CxxStx0aOEE4X6R8givNN
OWxoezJBLPAlMQog3kGsGIJAt44ARzINf81m4BgIkjWL+nSDJ131gF7XLXmj3TLotvrDdGm+ch6O
yAbvBGIIEEfMAN9Mbl9jiTCneeVHOczikH9Vd/oDZjSGhClucIQ3zjH8NDjFYE+FIs8VSPtpm2sH
vFNNtKJyroYNjhBTrAP7CzEMsJoC0Oij8XYFYLUK71vGcXfYjBFaPGp0Somlwic2g6bUcfzy780j
6jTABSv8sRAJ4M473wXbGfHMN+fbPps37d3aezf68dR6NXYsC/bunRccqRlYVsy36GW8eN8D3vCX
HgZ2s/GPRrgTGPjbBSx72+EguRblUmOKhZz8CHx2Kjh03+WvXAc44MHae0yNjsmBeLwPWSwyb2WI
tV/hKMARi94CYy+Ah1YjQIUR1gJ5HKCo/p5KjHUDSbx7PaK22AyffnlnP/y4zboZkcofR3zeqmQz
3Ipy68ob+Pv/gmu//4t1/r+yNr3Pw6yp/+PfTAXPnbpwBt7/xUBX5GlSTthSIU01bNvh618fDyHS
mf/4N+Pfi3Loo8QyMGrq+0JDsrKK/2iHfBt/tnv/Acppgm5hrXv3oVyO6Ya2ojyq0/TFFUJdi0Yv
mdkuo7M01pVH2bTTkpmTGvmbQBH9cQ+zsy9gqC4tbaO55KCS7WxtTCR/rxBNUAY+T3+g+63TdfoG
heOEB3RbPHfX6CF9LJ4bOg4Lc1n9EMiyVa/Jh8DgsunOyZ69Hx2mzgWLsX5rbUYmEht5ZTFDa7BF
NoOdGvk0vn0LY9O4MfuFWHJ3LMC8oSydBO6o5lmewDAPdLOPDtkL7fqn6r6dx/QIjjf4gzEBQ4P8
gwPKJrP3wCltCTDtLfpEDKl/07dG/trfGCw8lrzpWG1gFfMV7mp4DcRIbZGS7TDMekf7yiXbMH58
QGxWviCxUOd8fcYogVeX3nDC67dHEvUmQ4rsbfKJVn+tXa1nKJhrd+X/TJ8Oxm5rEz4mM6fRfFXW
Kjy2O30bbMQZX6h4r4sF9qkV1vvmCgYQwXP6kkMWwfWCsmmF3BlzJPepxA3wGa0W4Y54I7qT3GHj
ZUYAPBJD+wOYLJQrqoMlwRZL4p6Bs2yYYAcYCA/tbLw44FMAp74yHhhWGgGVzpEWOXTxmd7AZYuM
7zwuqTKWWrmFyLDjTyTD7t74TtNduR0+OILzq7KBb+x9+TYe3DfOlRsqtzW1+VbDMbScQQvnN/sd
JSEK0dWegNnV/3Dlz3D//3bhO6ZuCEc6rmuK//PCB2Rfo+gy+7OpujOepWA5rzFcXk/SfTVnheld
CK3rHdsMyiaMRk84kuqZ+D1rlf+HX4YghP/2yxhCoHjWBdkH/3oX2oRlOZXb9efQpFfIf42+C7LV
yEsEog2HDfvHEp8dCVecq/xL0Vx8BrjYLJ/wj4SX31/n74kSf18W/iXg4l8e/n+Zd0EehSCJ4v+e
d/H4M3zU/zXv4u//x9/zLlzrbyj5sGY4hm1ymJN8s/+dd6E7f3Ms05SM3ExXUVb/I/HCcv4mXEe4
Cim6a+jG/ObXeTuHYZj23xRZF0IJXVckYujO/0vihS3sf7nODMO0hUmyhikM3bGESbjGf13tGcpo
KGtzfSeiqts6dXdDwu5jAEI4k0vn5LhgcUyveEjJnoA6NR6z1l2Gk01YDv/ETIqjhX6a7qVa26p6
sOz0o6qR72m6hPc+UQt1j67ghrFcDLi2uvWNcaQIXlYBhktSXWChTOKJfOx8EetmfUSf85Hp5Leg
cy3ZWofQvDgGZ9jQ2BsRqvC28LaVgvMD53bKYkqogBERbWNsC/a1tOqzXQ2kKWW9B1OVtqRWWvdU
dzU98IlY+nhtc+4xW3I//YkujfYVuS6Q+thkC64oVAIT3iVx7D0MmiSBzj5JMjLpjcjQKFaKvmpr
tM8p/bDJQKJkudmGqKzH2p1xQxIiQouxYSp7oNUh3m0dBnXRcgbz6vdSwQaoxLGVkOIHnD6O5PVY
WL3s9ka1zztJOHhSpoe8h1HfmzNOv0P5QjeBmUOk/nokhtI8/T5vVI4FxEU/KSmMM3lNELDy0KWY
9C3+ClEfddsYDrVmOctxmIyl6bjaJcPIce9Zk3+fI3XJ8p5kOdwsIBcacLB2iep+YqSsUsxavw/b
3ANRC9hQB0BsmWyCqPPEo+xqPCMSEAD5hsGpY4jqE+510V0fRJ6PV1Zqyrv8fqjUqF0KE5C+9Zm6
A/O9STbmnUocFKB+3h6y1NygY+I5HTKX5vEuR5h0oBqmqEGmGJuyZecWZ27TwDGbSbA5XN6LBqX7
sSe3+1gBEgs0ym1U5fLo9jkTar4PPcguuB8qGZ5DEtPTsaUR0wRU/5VuwoTswQY5unZySKG+1WMY
bEYfTHEr7eaWVbbAMUKg0S4QRvWkazkf9HffmpCEzA9Mu1qLPu/uOSzeGX3kPHVYwaNMC1/1RCYH
Oq/TInbq6HUq6MKNOjmiUW29Dnk9PnpW89x5efcZzYqfYRLi2jl0VvOStlpAiCDoEr094Ag4S83X
fkrU2L0aijM+BGiaCQW1rvsEf2St/Wg61hm9WENTo8fGXJm3AZnvtyrTnd8XOFdzSFeG5gRvqJop
jN1NFWPq4FzgPAR9HL0bnqHd9UaubiON8pWPNIygeXIDVIbSJaFPsS15n6+Tl3WLMFb2u5r8XdHF
3mdH/eZpwwXpZ/9US1Rg85yaEAOrfo3R2yeYnC42cdkgSCvSCTR0RO7Y+89xrARa2Fys1OD6z2ls
wba2ie77/arbmxujRabHQFht46IdX2RtvIzIm+9rYdHjrIgNUWiyEY/V3Xf6oRmF9xBPdI8GVR44
/bnneiC01DcQ2SdDCDTLAFojsrp4DJx2Y0f86KTGb1RGU/eovKreIyR8ojwAZZr4H8yMSupGMd3n
hj6egjjA1J8OQBK42Q5lYck9HRb0eIk73HKtH26ZaW5bG7hXX2cdxime7wP80U04GqvffyHrykVn
hWCsC6Bay3REJyWHqy2a/pSF4f6fT/FexhtfDw+hg628HrLiRS+sdDOpHIvU/HAcTSi4QIPMNPWR
xnQJOj2Az3lcX22MIk8jLl0n7t+dUkG9L4Pssc6Sc5jV/uX30eCTlmgGmDhj7omBU/sjKxAJYuno
H8cw1l9SHR91ZduPI7JaDinus61z0tOd5CE3TLB6s4+qpyoRDvJRPUrSk6iG5KShmMutNlor32Se
XAzopDzoCqbV7xnkyXUuPftWCIfzQuKVP4G7ITO4O3YlBghH46Q/JTGZmWUN846F687vuoAjLdZR
3c2ffaHVNy0j5rRlu1ymXlisJam/28KxLr7ehd9KGReV6NrXsG6J8kmkP75oIsP740K++n24zDv8
sVVbwnKthXxNuKqSgPw38jTJp8OhwmAmVSBHp3qhc3nh4C/ATzl+/tqu2PKrV33qPXgmSL2Mgrw5
jfvJdAwsrWn37GjzjAFH2K7qyC503ZrK3Ne8K/GVc1YIFlevweWsulLcVyNWjE7nFi7Rhd21LrHl
XVt5W8aNxbPMeVNS2YSHIczOXl64l37Cro+KxCeRyoieUI3REkrGV1Q/1dqgcXtDfd1eVQf2QujQ
NHvBWu05xdbO8+SIl/IYl6q7F3GhcZtH7Utlg0AN82yPayN8GuqKU5LM6l1RhuGTWZVomHX+ot+v
MlCTsUZFkE6EIekQtBxZTfe2016JdmsPfz03P8w63JNFqj97xdSc1Pzh97M+4/fpO4I/miEGzi1R
7/5+FicDyNcJb1MakOlg+ey+NNqRtlY1ea8hLu3QNJmbxOhXUsSozCX7rYzrPwxQQet2LXgXgbgS
pQLbIGaFMPP8taFo0Uy8CFw/aov4BYh7gB3CLd8sx+hJCMI2nejtDh3pmqBHNvbepsqppHcsPNhL
WROdadPFFQOyJr1qrLIAfmNjrTk/xkRBJNgUNqk+Ia4z6/LQxaACUGzdei/E/Bd5xnayPGcpVQUu
NS52llW++W66MfzOXA1d3G/tvvpkESZ/oETi5I8AIJy8fSllHJ06MXyI0oWIBh9EEtsJ4ggXdzHe
wi6pIK0x07aahh9bERokRLO35JccCWSISlbUeNEzdrqrq+Fq2BNzoar844VgT9pKX5YOdpC6AWnQ
eKSOmN23NdDiqTispdLACq/hO8xFVG5VhNfEFvUrHa87PWptNtLEXEtn4EAckqUY4Bwo3IJ8Ytqk
3K3PWmNP9JwQe+NgHXGwu6H7bJXml5Fqp0bqDJw8WJ/iTRXBpjfUtc0Bh0VJ/yNb5tllmeKIC50n
JtzPsbQ3teM5m7LFMl2MP0SfMzRMgAI1w4vtFV9d7iCOnfwDpYa0emOpj0zWB1yXQXD1J2AA9hol
ebfyOu89dzlfZt8t4k8ZA3VwmalvfKK7FzoUu4Y+1NjDTrATGxtJ6H+ZMV1rPYVuSPuqTL7CqHqd
hL2ckm6TjTDA+jA9Eku/L3vE7JNtvOSNfvOY+uat665TpviEp/QMWfrx2RtRvCIrKHx765ko27rm
4k3w80a55GpaoY1dTN09KbALVTETNEmG7iztI+7rq+7ruxoqcqQ521HSn2Elhls6PBJCjMpMK2qm
Q8ReBC2aO0yYuT/cxV3ykMn+0QwnkBaK5BwrKpfc/Yw6FOiFPgzWyuSWpIlVmjadiEjHbI1BwLGc
Y0kIADbUpxwybuOy11v7sCgvpS864NL1kfophmDERItx3mDQ68x6d5mIvmb8jW7cBhuoe3SfXXmZ
JboWU6BMZqixSz6by+5QZ4FJ/Vcb2/w5cbs3mZaHfMq+skYnxFgbcQDYZEtUfcTLiA7IxMNQAPGz
S25EFyIQBzEQbe4ISAOvgBUR19soZrUFb08VtLcxTmk1whHOFGSice7Seqh2uNTpeyiHCCZff9Zz
6xzr6EsH1wqhLkYkBAE1rwGo0Wj3aZBG9HDNgUKue65T662ev49h2G/k6THt9yCJK5p8Y/BTCu4R
Syu/ugLyC3I6vDRPMnXfpTI+ozk01LpHzs+vWqAQAUuW1eqPSsdP4ZhHs5kDZDNytoKwvScCD6YP
jaFQGz86C9qrIX46p/8ZQTyL4qeuBT3XPD2KLNjZcwymnQRfgR1eG8ZSOD2LD4O8AmzPUHedEeoc
e1EXFu8OPXVIMmqj7GGbB8GJgvnV6LsXHyFf7ThnVbjXxATfnFspaRjDm67aU17We1FqB0oj8y6v
gu/AsMrfCzAVGAYTsrW6NpqJK86lip1DS1eUfrejIXCRyTJX9b2Xob7uK2K7ksmmXQfnq9f6ew2q
WlSIdxQH9z77r6Mhf8gHQmW6uj3i8NuWTOaRAIQLXJxRld53nVds2kmCvQA7wHzz4uO2XzfBuqrA
U2pt4IOVDpaFehcxRK1ymn5ahWaiistDDS0ojVZBBIGMogGVNzKvrUVCYJ2YzcYxuntFM5F03nfP
bcFDy2gtOqNkuFyvsyE8tSURKU1jwEqnQWSIUt+Opb2qtfwDzWu7E3KAeKRr9pnz/lr4RUW9kSOM
czgfG4rXwJ2G4CRowY9uHdzLynsM8+pPPELIbztgWRaxe0IoMp+im2qtm+Nm4WOcWy8eudnEuRXa
UvN6MAokmVBl1Tvb5ZLKXFgD6P4vomxeDDTHx74yyUMJx3gdQ8SrYP+MwdbVoIqXkf6gJY8hg507
0y4EJINZOtddOPmJpT+ymvgdwp6SNBIxQlM2HOAiZRfZGw27Gmu38xzgA4Jyll2QVEXrDg3XUvfI
/ONdO2j8peAndqPV+atCTy6a1pvL0laXHqfn1tdT9L9uRNFSuaDhm2mpWPoh2g/vTiXbHefEnR0E
3mpScwKbTXZKlJv7KuUUn9X6t9HgiSkSTS17F5lOQSwuBfEIxKEpX2sGGE2lViMH/1uchsQhe86H
yehm4eesfe82SpsFWsFp2yjOzQ5vPv4pcNl5KK/B6K051hIAUqkHBs4cJirrWTehrtUVVncNgqrf
qEttZ9fRY4GXiX6qWw14WuSpA6qYnu1VYQ7aK0gHQERG7QnFA8F2bris3PDVThJUS3Z/6jNytUYk
sS22xG0Rp/7KKAUHax+nWCuKfeUwc4ySgFbzPx//Pmm5zkuMEW/1+zz+bNI6f12Q//Lvfh9Gerjn
NFZufv/XiuAzYtXBjvzjR/z1/PzDdI+KEG/a8fdb/j7fA4AYSsl8SLHRepafHXQ51ndRSndZ9Jva
gp1Z5WdoDIjI+p8gpZhtRv2Vhscp3NWoQnFUNztG6RcmxDvsRVCDwE1mrfNqh90nKoUfGY0/pQUs
qMX0W7vWzur7nymGp5PnwSOb2AH/X+mSQ4SOG7eKCV5sEuYP8GTOlAG0aOOUj9izuu9pwhmToJG6
62zjWBbOUoRZhpiN9rZskOBiSIAllzdzc5kP3TwH//1sSjyF6YI0R7OV7bZldv77xd8PQdOksOPs
J3JD0fmY4UcaJA6miWSLNL/kuCrvkgH+PC5XSAO5y3RC+Dr6hrRmst0ObNeqrYnt4nHBGZ+knG3c
JBhQDGYpaBJoWOWwnukmjS56AtQ1JCraVGeTmb4kYoLk+KsPmAwIREH0PqkAt7Llmwe9s4y/Ppj/
+Myh/0cp5XMTD2l8UJ0Z78YZA2JGtyRFWldb55kuYjr04PRbY/rPSQ+qPE6R34HcsquvoPaeZDhs
GUDaJiQKZ9mju+gtfWVq2R6nxKaLphPDI2Z0wjz6WrkSNggs4mHDvNuEQ8l5ZpkEHHq4NjikQOgy
D16OfLtGmZcKjvoyvHbzoHxsGRbKVeNq76XhszPIDE+E+12MaocaEGBvdrZtylkiQ6SbXJEaHWQG
Gbm8Dn57KrISEgsKFohhhq69N16/pPdHiQ/nOsdO3QbvxqSfrBKKWD35CKSBV+o6Ot5I6PcqQ1UZ
PGRol7Z4Ws7uQJsdJ6QzJeupFodurcjMxetdHIUebUgiZ5wHEWpUJp6d6BL7BJIPEeDPKus3HQdq
aDio/2vJFYyU4jFvaVzmyd7mFKWSx3EkYkSY3gteN8wREeeLYe+aFyGrHgxHQ3IEA5IqQlAaFsm9
Ge0sHXetsIo/cTEuXKQdalT1AXfU3nboCKiMw8/g5lCeIf0MVC22yndmNoyor7tih5IJUjXg1qY9
lqn3lBcOAn8RX9BeYjovLqPIQO+It9HzGDMiTWJr2mO8bm2MVE1dyEVgB4CoEB5MLckI2UR9WUfr
Pk9fvFatBgPKXhLOOrggfCzEpk3BbXdkW9GkIg5A1e1dUd2QICiQY425qBzfuoP+8xTYLN6iq3zm
RW8BbQeFjpkTEyPk+kvkct8IAt6iMPqK8lQtadzSmcREbfYnESfvg9dWe/wHzjIDsYRKYts4QbBI
C5x1uRd8Y31sAddSPVoF1Ay2sQRfehSDIUeQ9hhBdpSIUegR9a/ljCltkp/eqV9QUWCgnr4atyTw
U4vztW0SqIy4bZdOt8TEnOHqrYauDB+Nrj1hR3CXIiAWYmxNQEM2OMFNkoQPqdQvGCuBII7XDjnN
zmhehai3WvPSSsJ3QCH0bbnTE/EQZaRH6NhwewMbTFKGsME6+0+lWScND29eYmEoxzsq9FPiYYmc
MBXTQznXSfdTTiEgynvLKF+SXBBsVwDI1jN8a73DimaD5u56pt6d57+1Rf5l4O+yau04iPbi+c+K
G9HCC4iBAC6s8q4GukdSQpK1QyRCWesvAqSnPWQ3H7lUTSydSmIEGcmiruQtJXReNPlHXI7gdULP
gGANWKmJ27dAuMGmmMSnFyGSRauKPsHOH4MgvuHg+ROwUJhT+YeULJTHzTXRWXOkcRxqT9LC/JxC
tF0sCoaR/lGucWraYj9K+T7iM2knlzNmtawFJLMip/ffGTnhbghNZYxtFMSd+VaJIdq60/SIZuZG
oh8e9BV311Ou99dEqXekRChzQ5ALfQs3SdI1w6CzdcenNm3U2h8R0cylKtL6P41GOqfZMiT0rKeK
LaD1jYtwMS3qTFENoprySQLx4SgYTf6JrW9Nt+2aACzS7C/oHkRJY5aNzTfLOLdUb86YnfOp3zWD
f8U3+uAIirKJTnFL28MmyqaP70XeE8YYQqklb7q24bC54hQa+nAXWvJWRg7IhHFnWz0WaoTwojfe
et0lLwnFqApNIjcwWvlgd/rSZHqf8OfmCcg+PY7oh4xU0MnK8Sl4pny4zi9xmxaPbuKS7sqKEJMb
YTbBl8a5bDkWzIkz/oTgLZoMesp1tmxGYyTOyn0yBxi1Dg9mI0I1VayeOEN2No58FX51tT2eRBgA
FbS11yRM3qxQzUcrF3Y+DEYfE3L/1Gc5vI40vPzeSA3QIq34Q/HxlIYyJ/MjIcQOzkGp7ksHdGs/
unTbNaIdpW5w/sAMPerDi3T4o0z828ArOSw68J6RdZ9Mg3OREx8Zj/G9OkSfXDHs6IQxM+3aBK3+
6eFqM+LgPuyNz0QiXW/d8t43Gu77ul+NecFdafICVhEd7Pm4nZM4qOe+cXQKbNZG7J5593ddlgHA
92mHYJBC3cVkuZ1d1r6yUcBWwMGkAznGfrJL532wUR5J48kLaHB0/R9q3Oc2udkwkdbhCKUDldiS
awu7vtUjnHUC9hW8Nct2CHzqyHHvVRjWOPSBanB0pH5qHQ8A+gp+ftJ2BKu2gg3VND9ThfCz7rGW
2N7JbtunPhkWaY10cirxdTU1vtFaP5jJNCFJ4KDtzhyWdrRpuVKX1jSfdAXV0mDoNoGCL/M1ijNG
h2hu6dAZb5PxkfaQ+RjBoAVBvuTOK2QJHGroPhwLfaLqg5WTdsYR3x/KBJXCsaz49Qb8AayjzXLA
CcZWBoMEehWpZxM2i6aWEJsIypRi7bSQdSob7w5554QkBFQTRgQaq2gCYxMGiJe1wFmBt5pbr7Ha
N4HCqinBhYXBU9VaRDVW1bpqiLsgrseCbtGW4LkAiY3cc/5FJu61NumSNtatKYeXwnLPnc8sIym1
Vzq2to4rdAAmtk0BesA/C9ln2dDCEBxrMG7DCZIJx7w/KLnxinScWZnzLcYBemoj2Qh6AOL0110g
Hp+07eFrjxPNdJTLlvmGW4ctOwm/BwiAIpW8cUEcr1Acdb4hH9AkN906MPPnQAA3avgFugDFCa4z
ekhuC5Ugx0drq2Xrcokb+Tzd7HxAxykAZrT65IcQFzaYTz7yOSohbem305wQNv4ZsKlj3YSRgndb
d0OT3BEYIJ631jMrPxtN+2y4nJ/a+kL6Hm8vqQP0k0YU21oeWMsWDxLnFAwYVfwkJ8xWcGSjTSvO
0imHQ6fDAUj83DgGacrxwfeCZ70APlX2OFCZsGG3qD/E5JQLn5h2SehPNuD6AGnECxcg0JrQsCve
JYgk5HiaHLBq9y7Uhkc9Lk7YWB8CN+eAFgcATlxySE3GSTPVMh1oYnU/qtA3zFVeYiMy71CLPg19
DGy+1OnCkyJmO8UO2MuEZXI8j3n9k2mlvdZqSBj0+Y3i2WiYSzuhpJkXhp/FYahT9IedvtFAetvR
xUlRDMWj+kEoSP+fuV5Gu1rT5hUgFYyge+j3pIvis6ugGSDYi+foRgBmFOWgcgZe8crvPrIWcDCy
ddfAR91YrU6El75CXHjlQPsYeD32FQW+HyWKlaFXa3Tg3yl2OK+B1NEN1XsNLgKGHZSkYBDAMJEf
GqNxsRkU2h6aqUCx8llafJqVyt0QCJrq0SpmmgL7lC2dkr3Y1hKrWVHNetSEMPeppka3CVHoZqOJ
893PgrFWQoJqCQX1dMNZRg4sv66OvktGZguwU48y4dhs0glYVJnGyk4TkJ+MXh1QJGOu5aDV77YX
EApiURjrnrlypQqRp07PvkZ0TtoC+ehVH5LapMZlqw9freQpOzXvITAioxr2PpOXJY0xnh0eGrtF
eRwgMwjyAw6sbTGzczxHkepggJdILcieJopDWu4PY+16y9EgQakoCSo3lQNHPtRnUQHFpP3iSesq
BjJZvZAuoTLwKsrsLfdDIoue26jNlkEOvCnpyOexSLTNZLkWZktt+ygLUwKNgwGSzsG5jbkOGes7
Zy/hTmbyRKq51AgH8IW+9qzOWrfY6xaFU43sPwapx+SmBAMbrWuvqzxnycbOmya7eBwx85PDlSZT
skqEs+tdtrgoq3bU0te8ZdgT9cFJs5g2hMmwC2OXGV2i7/zEmLaTogxxICdJ4uoHt/Y2Gtl8+CrC
dVZTIohqWKuuhVMeNvCyMQVz02mveSX3YenFJB/hEs8Puk9YC4wVPOyVMlZiBCbZJR0GrxhET5e7
9Xpsxk/06NMJp9mS6Vmy1NOH0B/AA2ry5LWo7nxS4BgarfI8io+ZF968tqfwQGtMe5auHfS8O0a1
2zCI1xHTSQRm7QPnWNSpuksoA5PaLpPJvsvyzRTuazO7tzMGCwXnbBLhk4e+890XUKn0cPLC1r7p
zq2mxtkknbkwRrYZ4dYXD/3XUou6cMPP+wi6glWzw3YsSWwdRJGvrS771OGc5XXkL6dAssZqVrMa
6YgIPzrbmblnC30oCFvoINAs7Ya8hkEggY4c6k2wrqB9ZUuzTX6h/yEJtCWsC8e5WhnsUbgcMDQB
fmDGUux75pG+ND4zza8PbaFdStyPACOf1EhAsucl8QWymw0xpuBP2vq5H+w4lhw0aKfMD2iHII3Y
xSUwbAgBi0hP78eWAB0Zzrkvc8pyfY8PllEHNkXDlHDeuzIkkQh8X0tOM+/0tJri4GYpMmJKP2s3
SVjoV4UF/s7WLMKE8ocONifHjhne2FlPUFbWk0ChJhg67joDaH7l9quJnv9ax5Cz9LLpPtHOAurO
huvuZMXaGVEByo8BJePU0ZfgDId4JwTKgKuvDKIn9UpD/5Bozz1idivnuNf7toNyl61H/7F6QIJN
nTzHBFjPvSAmDu2HzuHLgRh5h7zh2nV5QcwR7yTuZipXlTor4aArZxr90pmK8VtmrcepmGPhpm00
FtduJF8IV2m2jNNmACPtKPpI6hy4AjyrTrVHxswprRJ51mJ58CMCcGwrprXWEu0MimYsCJnRU49G
xUmH7EV3kJNIQ2i3Yy5isyXUpVHgnYnmZPIhzjMQsm9BfChQCWlqLlKGy8RbOl29bEw62Wy3B7wJ
EH/q7tPJhXZnizJbWt0razvBQpnxbdSqBG0WATuzdFjVbntKNwq6Mf6iradlNWde6t+Y6Gs3yclX
pYxtQ45UNOVLC7YbM8sMAhazUTcWCJdjVmwbBW/V0fi2HZf92QNaYGWJZM9OD0NB3GHcljrso3Qr
ZP3HNyLaXPEfkVdqWfCOqM6xiJoMQZ9LdBHZWgbicwz7i2tjSYEH7Y145FXYPTV5dIsE7c2gB2M+
9U8jf43ZNe9j+NHYTbFK0KGsAkwjgYNuFegQAvRR51Lv+vltih4aK3U2Kfofw2jvPdddZrxrHPdT
nIkDkWBTkGy6XJLmlcffZsCUR8cu63nDFtnEW8v4nTRBFiK3rD8m0NdU0rqc5DbxIbbjY/jDoOp5
6tYs5fx8urag99tnaQynelTe2htp1/VdSmZIDv8rTD6c0TJZOc2Da+rfnoPyeaD2p75Vj52zCTrL
WedRT+pbeXbdxiEkAKg9XMeVRxN30edmvVFx/R1jLuLwSQWc6LK8tqU4hNJ2V2kTr0tJglJimLem
2XZMVRgUkk+SBEAtigzxvkb9CWaIhpMZLeO6qNDmj0tBRwOGbvruqBl+Om9LKhhY9919xD6Oajva
FGlXrzR2THvgPFk4pBDnaf3DKI78WwvhlY8FoaNPl41usvcxjDjDHATKsIuOplg4HRcc35qVIarF
pjo4sqTTIdybFiQ24ov6G2kXh6gEOp/pjECeLatGzeOgZjW1TR5SbBrG86Rr35U/iH1d5LsK6tiD
OqpHYwiyQ+0reLqRQ7/TvzkYWpOovs8xfPltiQE4XHpDMJyHiVCG+cRVxxV6O8yzo0OesV6evCnt
TnlTVxtlFfoiVD5BFTMepqzzF1vp+iu2v4fKsj+hFr/6qeFtRDQSIr/gjniwabBuLJBZB6RRBIFO
FJx51tiYQVkgY6EWtJnA70lQjr6tQFy/gF0ediCO8r1ul5/wYMp9iiGj9XC8FhbQcZMSM29p+BQV
jLqqASHp25sAAw7umsJflSUoci05e6OG97Ybx4sho2PiN9XeCyt950z6hcYBPexoIuNkGZUsxnrQ
lttGGKiDw15fNXToF3WMD9Lvawrsvj4Ceva+g5QR21AWJEK4G5zqycZjvrTUTW3VYg3A2Y0tAVOn
pvnsWRaXgeqQd4/Ozcj/k6/zWo4U2LbtFxGBSdxreS9vXwi5xkMCif36O6iOe7SjY5/zopBK5VSC
ZOVac44ZWPciK/d+X4vtEBoPMbOo3aAXIaVpcChtx9gWONg6BvsHw/PPmgtYXx+MJ4MOoS06jOKB
DvEA09bBtLyPRNJ2HGuRbcbcZniYwjI0OnYtirQJ0SrOd7j16LvAb+nxszE1qLQ99dFkwidTJ1sW
+H0hgdIhCwhvTa2hWRqz9Z2N8Bwk5Td7dCA6S8k7zDK5zPtC2zB7r5cyZgzEd8RgxDrecYDOAU7D
qc0+OvxWN0bbrfscj6GdPmdBdhdn1qedOWslc7AXWYdxicyUyt+0UX8P5HVW1IKG1a67X20F6+Vb
1epFq0AyxeSPAluFigEGeFtxXdZl/e2EOYWp7xKiqeRNr0yulN2hLyVW8yrcs06xmypwqCQaq6+F
tC/3A2xQ7Di/Yw+cnYjjN1lyXc5pV8cawahZkx5yDuqd5YmDjjJpb1XU1n054E9fuxbl0xhO7xCl
iC5g7AoJca2XTDFi9RqYdUz+kHprzJpQKFp4Syrkn76WECSaAiw6ZJWVD/SB2ymQW8yEaxfKr8bx
OvVtg+gWy6Be82ZNQEQheDzeP2yizj1KFhu3FBPdYf1Fp7pfuV33qIe1wmVPm1iUsVy1pXrM49kJ
0xAbWwS2tbIjHEzQNFhb0uAw2oUOXCp6grcFJ76EFyNNq1vWE3EHesTKh5akWofW+FErcu7SQSKU
cm/LWhdbx5/sTcbcYYlw5TmNKQH7qXiGs1vQZG+nVeaWl06v6PGaYMY82T/q8M921SonNZAYXQ8Z
QgNjhBHVPvKBgHYbER2vSBV9Rqxcv6Ofglhzhq/837eZV2bM7x2vUJbfh0hKoaVTRao4GklB5sr8
jNf7yGom1Fx/po+PCfL3Ff8yXq4/x2PEr64P+I9vf5//728gEjSmt/9f38XfN/n3FbnewUD4z1tC
ESQrtxJtdnQgaf59j9dX//tGrq8Gz7yEy/s/nw+xBpQQ11esUmeq/35+f5/8euv1y+/fpLtDzfnA
Qbr3u/fQwS3tAd7YF/lg7pWBg9TwCMS5fhegffj73e9t3jRBuvv9OUFkRVftf+55/S6cV+rf25og
Ww5BInbX2/8+w/W3fx/8+1q/j/vnaWxtlvUYobE0HPro67g1IBSM4c3vG6lMjQnE9bn+49uy4Vgl
hYD3c33yoi6Arw/201+GSwdhcuO1+s0VvXL9ckWvRLPL8p/bfn+8flco9+Smhb/55/br46+3XZ/k
98eJKpS9D/Hj19/+/uL3xX5vu97lL3bmvz3X9bZ/nub6o68glRkNyZ90QLa/z/cfyJrryxWtxAn8
z9P8vdN/e9rrY9LJP/gN2WtXOk9TUJYZQiOeZyb2uEHMGG3+8s+P+pXi88+vex3GlrdJ/LnjouN4
vj7o98s/t+llRyTNIOzl7yv88zK/j/3npf7b/QwfVh+qzv//btEXViTETtebrw8QsmcG+M+T/sfv
/3mR64///lrzCWQZiQ//rx/Bf3tf//Vprnf8fa/X+1xvi1CQrXvX+mnjVizR+SIjvBK9il4x+jBy
q1a3oYLq8Xe56K1nDV5LMJ0jUz5d14WSFt4hSspyL6zUjbiC033I1yaBB7QU2bI5ljZfxFKwFMYH
wQXllulvfRyRIR0xTddHunW1YIvtyHVnpET75vJiprTOdC9/1INa3/kzMm/oHqs2puWo0dJ0C4I9
QYFsUS+EGxl0N41Rnu2JC0fQUjM3+Xg7yu4bbOYqBW+FKI1QGSA5cw8QzlU2jivdq1CkmXqwzQ39
28+GR0P6GB8rRBH5gGt2ZnSMBuhJM6dKCtNzXoIqr0EB4p6R0clBBXUO5zlMaTVMQfJLbqAFYIgN
gAgS41GnFGaKLtciVUBKwPQOOmAIt5/0O+E55m4CZm45bFcH94XShK2NAmXQg9OgDUb+SazmSowZ
eJez1eczXQF0pGOT3AjTIM8IuPs60BSzXPoxmFoQ+k9Plsj2hZRnVLoYZBtBGlN1KMsx21BAxWub
azsVyikKmUglEW03duzlqin2Y9Se6Eqwx0hoA2r6TDNPjIVuMQUIlIg3fcVnZysinLwoegyZIU4S
R6cWeABI2ZiTmnCTdsOfxuWD8Tr/jZk649HOP4VjmgBA4nmKRD8YUg5bZmcns9Mh11vkeYx19FJ1
f5KAAlLXqQiGyfYIiVi4mlQ7ZTL+1mpvGwuHT1rQTpcgmdbUxs/UksOmqfSS0Mfm241v4eeS9YnW
FmY7reStpY3jvanB6W17jcocuKobpO9N50drxvf5Tmo0CGQb1divjX4rFHHRaDTWppgR7Ogad6l3
N8R+Tbgnb3qY0HyGWAEOesE/Wm6syIUQyjZs4QF7ZmzAuaRMdvaR9keB517Vw3k+gszEUecsmn4Y
YVMmN4wHKvGuNDe4lGb7VeUm2cucfuC9mIMO5AIg6sWkKXSoDgHuGsYU/arGGyIagnMz5FuWSLXt
lJJA4CgQmTRkZ+q2egliIsAdh7ShAuHVmGO79ngtByXZqlATwMqhA4fR2ujoNIjDTXA3GuSxVt6n
zAq4lXr4MXbaRnnA0HqDusywzvQTAL0VWLn86Fubla/lQMihMUyvfjVi+RY7Q/tx/QLxSWzFe8sg
OshP9LtJBaSIjNkqiLrH0fDwp/mn1qP6hk4EA64DoqqlX2lltJupojCm8Sg3mvcczRW0neQBLilQ
YqIr6IVo5Wkm1i0Bj9AUN4ybcKA7kTN9bfUPu5rTgkZw7W390KTVE2J6zPV0Kh1fvhmquzBDy5ee
pTaZ6p5LPQAK2yR0xgM9p0lDAPBkDGQXhGWAfIpxR+JGO1toOnWyce8k4llLaIpiW8sy9khNDkCs
SOTB8kjO0I12Z1gILrNsfAn97iMIK2KmY6K4p9fJTHtkatGXHhOv2JhPXhU9dbgPjkWsjE1/9I2N
7nT+hxpaQAwh/VfEeElJQe4E5p+CTGOlO29Jb1/QZb50mX8SJnfLjf5s6ejvoHMl6w5Ji5IN3Fb6
TUYxbtMochbxVES78dPptl2QPaZF+260pMzparwVibbqIVZGDp1ETBKs3YJBWAXXxChaGqw1OTgc
EyS2tajjko8rdKuWCGGwWezlgAULm1a1VOwR4VVmrovfpymPwIbq3A7uUKOodQ8SdTmPkJ0hX4EU
ZiEAgIYG77UPW/hFPgbfBv7domnyF2nDbbXVuMqGFN5YCtjGqXUaMgMTMVT260bLnp3EvOuGuTn9
0jlMfSuoZE6DICI2v0st/c5jYkAriy5Hjcpdt4lldHMcMy3lGlh40JUIabyMqVY0hq8GKoUhR9fZ
j+WDnlSXak4jLMaTbGl0NjSszJ43THia32C9g+ZbrwfNoa+pyxvmVou4hJNouSH71nDYlwYXhZyw
JwcKbYVf2FZOCLNsXzNVdxsX81BWXvKUxpbl7qvK+WhiuS4HcQufNV8RMLCLQJgvwgCMaNsTmeB4
/UExWQ+dAlYeV911ayXo2vsuXTkasxvEfYTo2sWwCiztC2LaKQoIALBii8lAj0bJdbZMvR+FMW1d
lYOxFebWnvpzGhVPUGMhzWcI0SPkIWOVvcU2h5lWvvp6mRw6eKQejLDqHg3wY25nz+NEMIOom8eo
nr7KwXkxS3Q1tIZzp9o44XCePFJ3abgaDVJWw3HOpURGU0IpoLk2g1RgDcIzW8TOtod0RxtyG78x
tX/3w+zRke1pILkx0XsErtmuEdlbCrkSh3azMVtqA4s89GlGh+Nz02uaWqk0b2OATlbN+Yk/2852
7LpRH2bM+uLeQWJfjiSY2++jGt7DZkawZkhCvZI2QczEN0+/ejd+sqrhraumn4QhbRda26mL963I
H5mvMpHTy3uJq7SNQUJ0qcEXK3oQcJ+35RR369SAOpdjeBV++NF4zR4ozp1Bd3NdgEBa9Mr9aUQz
rRRX2EWrkDAUgvGTjtxCEz1hyXqxAgSNBr24S0Py0Q2EEWtMUdvB8fdveZPMDTJvXw6M6TGphUtt
JME0irk2a+axylr2ywGCduGau1lHXckAMJmbHpX9pecYj/T+FWRhu9flSyzTaqGTLuPX2pGV7yGu
A7loW5ePPrwYkjLBNrcqAZ5fBptm19BCbvhYWCSQSsRYrhY9Y8L3CM7isnXlJfZm9YJq1oRkOKvB
P6VlSU4QYAWGQphUOHt7L/jJsuFQpj0RKkP9girkZPrqtiXyF9zZnVThu50jJoDSWgBpyd5cH/jN
hNkTpiRNLUvQG544NoAYOQsWsZeqNoh3VcPas/QTp+RWQLiZI12DMr/gDUBtgxkIzwynS/viKNpy
UwYspQnLmyyhQYLLh09ToOe08vCxdLIfORtXcpURSeu3TzGN+F0dMVVB0OPiWsBjgO68CDtClbRo
gYbxHRsM0LvW3Dh5tXGb7mzV/lmVkvDbAC19BgWsYrRuaegKsFDnKepUL3S1hTWBs+wsPmSXj9F1
cRAAoYOqb7okIeNhp8/CZDV/QE8tOeYQM6GhXthNHd8rssgDRz1ygaOSvPO/ySAgeotIMUhK9o6o
pkdNjOzm/PYdzS8Qey3GLtu+142/CTuPqQZYGsNHMpfRpIH6Qwh4WZEgpHHyUIRVaAKrkPEZsz4E
qXm6ywnw2QOrenEp6iVX8LaT6MCpjWdAcFJ2XAzjk8CP1YU9UJyEw6WK7w2Wn1XTcq4FQcqYsDqF
cfnHbWLa4wbj8tR6ChrvguDk0xhQpUwk1o4gMtHNexvGvec2rI4OxWJIk63zwwslyCKpiQKJ02dq
7WfPsSSRFwb6aHP4oivFsMXrhovnc6khtzD12o+QwIHEde40MjDgbFVItwFSyn5JPox+Y3c50yYn
SxfCowZzZipyGP/pNr5QRCwY9YK5OxSuoX+y53Q3k2CZMde4trrsg532Fhsqw14tvbXojTNz/aQl
VmwZs91U1cQUc4o6QjMWFqi7leEVTyiIPtkpk1eTVsheDSb+LgeN9scMzI+4TPeBw3QwjsCFCcKy
dGIUI8TEIBOBuRFdAwbDW/qYcpLJPtet/5hr7Q+jHcsXp3gI1kjeVyNO6QVWozX0YOJZ53S5onob
6uTQFtBwrJkwLN8rQQ7N4CMa08voSQoko4MMniACk9Clh9SdmPLRymIA99By6CAEEKcwXpkAZY0E
DNsfSZtHCzjOS0Ek4UZY46OpY15KOAMjPmEgeeEsOfuxEZSsMrg77BEjw0EJMrxPw4G5z1PmcpYC
va3WucHnJHpxCQdIeliZ502SSTnWnJvUftFgDAhsZMhVu1ezOWrGxtEHxgC29iBKsekE2zEWKUBJ
uocPdHz2Zu9uD0svTVnYNMLQouati6xP09HGTWB2DzqZw6MijXIMs2wZ11SEts/RXwIDX1OYhJwh
KQWVxcUCSV+ZWn8sxhULZ2h/GGpf102SpG1zOZr6XYy6fhFVcCZ9ZvcaqCtSt8wP2/N+YuZLWAXL
vWX2u240fSYPxn1lQ1GUhHIsfQvrXFra8wOITCFJFgEW0S0pg3GTDGVEka5Bsl2Inndp+Eh4EHe8
Jka1rwN11BAoktkmsE3JpyQrzpHuHLoaVlJJ/dwrnxm8YZJdkc2Wv2QFunu60Ap4leJ7RJIkc3IT
GVjhE2vaO7fo39ymh/uudhNDbcc03tF32itpQeMppmoRDDW2vqlnIMDBI8VDl7p3LcPQBSFK5w7H
ksaMkjAk/y2x0Z+gf3oM1H0rdAahbN0XRe2R1OcGK4ZK58wWJ2Ew+UxDtXYm0rZq3b2R7Do6wBIQ
uPRbX/RPZqc96X5bbMJovMfh1q1AG9zl0J+6Lgn2bLVePf/eo9eOyCR3FwVz5KUi0oSYO3CqLr6k
ZM4H7u0DsrFFV7db5Uboh3A9Z08VDtCDngQ7jsllLSNrPSQGOzHgagv8BsVaMx06z4cmxHRpNPj8
wniCWoT3tHDXfaW/all2IEbF3AbDuC0H0ge6DNNL5bZIqsggqZrVaFt76gs84RQYPcBeqkp2X/2N
nu6ppO096XXLqIt9FDKdw8s4pN34Gr4P/7WoLDR4XvI9utFrpKL1OGJI1joAnYlvIroaX0oRZ+vA
3GZgSBZFB4qxwdXiJIz2RPuaFkzYA6adqyDhv+Y7M6XW73E7Glg43R13S2bxlZM+wcindi0RtMqe
kqNz1JLMFblgCECIjOsfRPktA0BMaSQvKow2FrGEmF6Ho0zNT0AQpD2TdWHTH6cZ8hX341OKim2j
lb6/qDjjCet22Rv6nEp931yKceMTBjOOcYjWU1VMvkJGoWUws/zXIusk4UQOgwEAuIT9fJdBdtJd
NE1swcioCmzCCOJmFw0lgYbU2SRCm9+9hakjezKYXW8Rvr27qFncaaB/4uf71JLfJTOgjVtm3wSu
flBR95vKjC5TiFC14suymef3+nRTR4B4bweuppyKF5zKH2S9bEy7+wOS5RL4+Lxi1igDfFc+BxcY
w3GsSbWbKnbxpVXfdLVAV8b0z2V6lfrmVptb4ZEcT5mtz6FlpM/ECBghAs9ZNP0z5yhqEIPYdZZD
Z12D0OJxi3xqiWJMor2R6U94ULVVzPTvWZhoR/oquFPRtz+8VJ71gn7m0c2JjWqhroCFBm8NHHCB
qANFElpKl90CBS/nJprdstpWtbOx3nTHxP9hPQ95C5M2ru9LPrxF0Vt3WpaOKyWs1w7uhxH23WpC
q8V/xg9PWAgew8mB70iBLkKSeVmdqAAcjiz+HSaas6q1CLsrcT125q0fhXfyh4V3DnnsK+s0RN1d
JtipObWJbqevkBDor1HdgAAzy4ud9Y8DOoXNGMW3idudLB8dmcdMVjCGXbEJPPXYvIfRejA+kFJ/
uDiXG50DM7Wf3ch5MJ1ihT//HJHoliosKNl4aGrOlhDrtDfsGkt/bZX9qblIQvi79piq5uhNmjEJ
1393iq2Fbnb7qr2klXNuWAB8EefLWhlvwbx59bTwNME7I7D0lJoghLWu+ZLVMGsFnrMWxhwd0p7h
H4W3Tn5nHnC0UMW0RekDaMVNRcbCoQzUZyG6Oxm1JC/Nkdp1++Bm4ojIolkypKCmQmrvMbHkjWna
SuTJDwWAwVDGVGCFy6+IGJ/ETg813mI9tb8jwoI2zBgJacoMUMLx1hzlJXXSYVlX2V52A34SnXj1
0v5IjeZQm0xifTteJyn+20RZn1FQ3NWxveYtHNvohgSZSzP1p0KDfpM6SDdi8Be9dR8oDXdG8Gcq
tEdz9qzh2HnU0vcOjYM9maSK6JKay0TbSdq7pYwvt1V7048fIOKEe/LHvudgWj6o7H00OnLesaoU
Fk7jpuRvjvvLmPbnMokfsFB8UEJ8kJcbzaDdjS3H91aSLuPpXMi13E+X0VSC7TJd5M3ttVM5bAeW
zJU10prVY/OAap1uQvTuYwmaZ6qnPAuPqKDvc68n1FLX3qawP+mVf4j84myyhANF2aqyRGLQm6hq
1DruY7i0tVj+qWz5ZVvZZyAlnEqzvMu1aoGEjcXFwR0TYP5wquNU9OsA26tDRy9LDXm0CGVEDLko
XDQkxTX4HQtTZAQvSYIq1m4hv0y9e4wnYTGmRkyvAdl0qqJf6iDZh2ThunG6mUL3mJXFhyOqd6Tj
N10eeOuY45Qz5AW3A+FPLWD88hy3Xrg162Tp9m24drViaSXTRQvIOcg6+PXEL9stpB8uedrazmDw
c3ahoux2dofCfNZTDx4Wu/mPkpZ/P7g0b8A0sSunouMoLgiIf4Ygs4qy8raO1GvUoX2dD8FprMwF
nFEcGQ4HCr38C3a/LR3x18BVFzq3N0ET6OwSzJ7VySDOSh4zYjFVZL7lg0N+s4ooa4EZev60hu7J
hbGIH1AvcB3WacrQPJY7dmMPasxfpUq+2P0+9p5Sexc/iFVAEIUg8GqT9yaDN8qDdh9FlCgBjfqT
5ol1jY6KoCPy5VDF72pN0NZLRouSoSIwcNROpUsKGXvNlyGntzvBh65lXKxQWvTs6RHiYKihMy6y
dFfU56LUGBDwBDCstC/2vYRAdI8iDrzdMGkXya58H5I5FeIWO3Rxz6ZRqzfW2BDjnSC6l6O9HZsc
8HuGlrmaqpBJhMtGzYv0bR4Y23GEpmxrHnL80fcgc1v5vTY2aGogc2yvP/69Lch3Cecl4xvI+jHh
SYU0uVYpm218XpKu6a3CYnj1RHxm8NNuHBdPVeWP+9IlUl333HeHPjIgP2ADVqvt+Hs2k0Gh2oqA
Tp+RL9naPE9Z3WyBiS/rnmsYeRzbNFYPcig/WgUCKna4+kxavxdG52/d4I/rjsBeMkZDFX3jqYEM
nuDYRPqavWktkeClRWnv9MYPbmBOGirsPAg+rYS8O1pE3gqqkvCxyEc6EqzaYVnyqgPOkbl5riHa
9HZu4H5Fvon5RSySkUU4aIO9NcUnXdCxUr754qeXFikCHuFzNb9cPE9gLMcg9Dd6733v2RMQMbxi
J/DfLLsxOU26c5/LG5mAYUBZ81CEONwxMu1rKWhpupC6g0Xtet/1YLtcDCF52dldMo8OfC2nbTjU
R6GHPS4IizPCL8Z1q6tD26F7rEJyHIjzXVFc95zW1r7oxI+v2+ze4KegE69S4hRI0msXhguo1Ust
sqBGjHcgpG7qpHsd8oZyaEiwNVr5nz6emrNKYarS3tZtdspW6HOBHYGw4Kpa+5H+Go9QOMM/qKCS
o17PXgQ2nDL2oP5ryUPePwcWtpTOY48WhchjS6zfgypRCZOV6/kJe2cXWR4MmW0S68ZL6rNapwpI
XUqLBRqUvYVOLFq6L04nLuyxHx09f2lyj4SmGoNBZ4CgIPQAlZy5jWcpXIIik38i7EtX3wk6hzSp
0GnS9sT4S36Fyf/YlCCUJ825DDZ5hCiDeJR5tJiFbXTP+ZgwJJJfxOShY7jShTyqmRlvamAPp1kQ
lgpCw1LHMQjf6h5JeKdQtSqcxZB+FhYNK1t+p0l1W/sF2Wnj7C7K8IyYYq9yRSxZyGCqmWg+uW76
0dLk42pTaphN6ZhlBJ2ESTcX0Oab7eB/pVsZbrl3favnaJZ6E3nbPHoK3is6LBiXNGpXRbbpiGkQ
Q2WYQdOjGLkLwLwAmaPZ2eqaD3q1I3lnKfOWULfCrqn5GXs4Xe/t24qOXzy1PfMyDhjfClMYHPUK
8Rzwuzpt76qcIVBDhuzS7oEb+8k5tOEqtPRtBgKejJ62JrWU3CcdFhp2U9uI8IYlw1f9rBi74yhl
EXNNF49NfC6EfuNLYW2F3laEfpX7qUowaKTFOjIFSL6Qi0MYCtKG6benHpaGJB2eoZzDwlBPTM34
/xcTsDk6skHcgJgtaauzb80xvjrH2uo2hW7Vy54skZNymZ9WNU17aQ3aseYohgEGLFAh92QD8er7
BamFc/1ZKvs4dXs7ZSXN4pJA9cna4TmDlirK8SCaeSYEAHzRGjm+LTetqWszewETEtBxxGGh9cI8
Mm/MFSca2yzHfs4zbGOuUQRLTywLE0qE3ZNkKDhFG+nNp+RNNvASKXFiACTmVGYhLFR01Ql/7Yty
+GwDQzlQ9lI0NJz2q3x4rh3+4srmJc0Ug9kQOixrjGQcr3uxfdtACg4Ml6YkUXB3Oi0UjigG3fxX
1lHaQHkEibAOeG1DjhurYgk15irLZdazdjyU4EnY7QQb94Wu5drabEWxZVhsRXax8ZFhRhFpEG31
AcVf3edmsO6S8QUcw0l2bgc1ISnRU2KtKEZGRBMAAcLeuZP2R+SQfW07/JQWoR+uB6yYGSqNQ9/0
awAWtM0d+W2qjI9oTG672anrBd5zFnXeDp9Stw4rSQAYGtSVWVW7tjjWBUeyHeCa4kSCzCLPYoQo
XQ6FuXdNnJ2UFTbHnJBQt0P7g9DHbpi+26IiCTJZ23Z1OzWODpMfY3kTfKDd49HCdDB0PwaQpebQ
5GadUfE4Wt9dembMDv6phOihJtLe/Jq8ltao9SXrHZICocHhnbyvKBXMdBh7LVHGUmtM1CIjFSv7
2q1Zslbmw5iuuGzvEysYDw5WnEXM1kcULcVsWBIRKUk4lfGD0jJ9U3u3ptAoDPXxuRsAVDU6XeGh
flIdExGnx3cXFiQE9T54nSGbePfhOWrUG+DhprH+mF1867HbZxPMVbHrhhdhsh1o8astIp/o4GRX
l3Z0E5a4EkoCxCtqlb5Bz1t2xAkUaLqDc9qmBCm23/0cMyQTWvBdqD0qmgKlmfmkmRYOzQ/rqQvY
HiaZyklJ6j80tu515I6Qw2Kxz5PkThMSCI0N3cadJBEGPv1ro2PPBzWO5j9pWLrVf6pOp2Jx+p3B
2rNNixLWZ/aJozzgsZhLNI+dsenW9/xFCUcVvqJa2tk2ssB4TtUqJRMh12EL1YF1WzU+0fDokpdW
BR9pToiU/pHjqFgaFV6bSPX9RWLNEjVClgF0VtR+jGN5wxU2oQqGpy/LGCZqgQ5EbsakbE44y+j6
++Qb6pP8TqCUs1VIHkzdD5ZRRes1Km0IfRWNEwx07U3hLONc+6LX3r9r4Y7pKzJ2TcCTZsw2DcWX
68IHdQVbo7q5VLMzhziMaRtCtbuJ5y823TcyFd3D9SZ8Kl+dTedBpg5/beM9Ai4YdjkCcWKNgHZj
adx4mg9ZsO7GlaxYhwNpPCZkaXAc6C+NjPqVYZruMrR2noNnTEz+SxhHQGVqetolrOV1HbCRyXvQ
2wnY97Iikqp57Fw5bU0MSOsOmNKQCnDLBdM5WCDVlpMHF7GHRUl5eH8NJnGUcKyxDip7dl5pubbq
pr100rvPSK4ksRC/qjTqi/IJ80xjkJQ8HgG8phhvVH1yUwcjTX7ajDgKP/vWgEnqMpZPWuPZcipS
YJt3WRXBNhowWAOk92v3JmcitsLCjpwY5XwAJr1jxGpkBCWWQMsSTFuB02ENJ8CvbodNTtRkFwcX
oGTn0GGvwrYMHayEF6ul9GMM9NC+lBQ5ww9LLjA217s1rPqualPaMA4kjpH5p+C6FGakSWh4M4Pu
Nglwjce21a1UkYcbLQP/VhneH9fu8B6q50GhNBM15YY7orBtsOJb1vQtBm9XW9BZkz+uwwE65dlX
NUDS0F1F7aeh+i/G8Nhb8qlOEVMoDi6zeRzS5ujXKHzwaa7RmT8ZKVwD1xdfoqvxyVsGaDnftJaB
6Z7MkORY5i/rLnT2PpKfg0yGJ2PCwhcS1WNnJR+AK77hBmxb0mtximSbIfCSFfT5RwgRzE1dnPzI
yJHTjTedxfTAFsFbdIsChVVlGRAj0ppqpXX1GfBYtkWWsR+74EY2DIhdehGpMSDVcXlObFAveWH/
1NNwFuANqFJXURAdMSQXC45ODUEQAd0Cn1Y6V2fMUW6cJMLSnTYYNjtrV9lqb0BMavPhQRsn49yi
BTKlzWUgJhaFElf51o+ZWuCMYUVohFLQ50q5GPC5kYqRV4ieai8i14fVzM0+TKHUCf0nq703bjSl
/FUDR9kXEUdLfJeVcPlC1vqy3jaCaJEu41IOIJk0D/meOcSnk5+4GU3tJ7RbIu3STwVRmaPf3PYV
/xcR94Qo6OnGmRpwtTQhkyRfa1rCBM3Cz2eWIEEELjY6DExsbT7mDs0ywidW2EOikif+//fuZ41f
chXSL6BNS9O/8XV8h2yr7PBnaIb7xnR/ZKZevLF5YAoBhTTRgOy7irkz7rIqYDsgjFm9wxxVw3Pt
CPBGeuSTGJdPFVt+namzG1hHWRmfRtCDWSrQic3TrEKFCF8yD1hYIffd4By7+jBa49blDCpQ7+Us
3IGjvVpt/Kc2cWLDsh62JaDmPsA9X/8UbvPiy5BudFHeVGJjBFw5WdMz+HU7MjnOA0AJvLM9w5N1
68VI6nQSh0MK1UqSH2HPNhcWn2/X/GGg6a2jyT8PSNJW5N9+ZXl4h1k4OsAQIip0uhrKzxJAGIV7
fnLmeJuiyrdqtPU1sjmb6gJiY+FsjX4IT8QbVZuwqe7xga11u+T0T8WhZlMaqkrDKA96IPcrxQqP
kSz5iSCuYVpQe6vQ+LvBKQqHLg7lLZswJ1xrY48FIvKPdDaWQ1PM10Firge3eIxkfWu11moA6sDb
iFc9PtqVR7d8WdPzIyqQ0TPj8mU8wtBzrfSUONVdCOuWYCfJxGpgiDHkCc2qbFspDUCJvFGTbkBt
7ja4JsCrpRRlstmVxGHhXQlXcQF5Rw1k6kbTOYZfvQyiqljrUhHkl+yDUEeojuKIgKFmDb/mJWaz
mA34XTpyNhi+w4Gj6AcAQaYuDMgEsIIfavFKG80PR1U3Qle73M/GtTKodzOFO4S6WlsWGRnCQX+r
QutTimNosWoOMZnVo/nHR+NQChtiZef/kBD5QfNLVN4zE5TtUITMStKjxaY0CikjhtC8cZPhJuqR
VJOIYrbGXoYkHBu0B5zcuR1MzHC0p+qtrPQDXBnQZrX50gzwbioapnYOZkWRR+YXzqWYrIfASu4F
a8rGIwI5rYkHlsYh4EouvGTZlgzIHJBJSUI3EgtcgkXCrAZrhYySn7yQYkeii2ngGesq38clqOrO
2LhKUZXQbPSLAQmAlp3EUH8HSfedNswqkmlhVPdZ1bacNCNWmJI0A+c7HuyftivXAaRzS8/kVtcG
5mUjIMOKXbsTfdKSZWCPgYzmmXZjldNjZLvPiTvsdNPaY8okAkWZp5igcvCyaHRaLoh2g9f29Act
9brSSYSvm3rZ+WJjV1xh9f7/sXceO7JjWXT9F83ZoDcDTWiC4SMyI/2ESEvvPb9ei1mNeqVGQ5Dm
Agqv0oWjueacvdf+QLJ+zdIPVVkBBwSKp9kdljCZ81c+L4HlNqAPsDpJj1bZoEayXqMe1zmdzqMA
JoHkXECBYT4dtdy84bWiwJ2bj2IzHPug/P+pB99FF3fzw1x9/8//8Y7urHDjNWj0s/tnhoFExUP+
P6Ue7Iqv+L14/y+P+Xfugan+i3lf0QzZQvOq6ibhBv/OPTDNf4kEWqiqKJma9tevCoSDhBuo0r8w
LBqiaBgatTtCDv7OPVCMfxn8wrJ0xWIvoRnm/0vuATKDNczjH2EfqikpOMwsljeKTMN+TV/4Z+5B
LxPpuIAox2nsLWR4ZzoTlZDE+SWYI6AwFnjoqDfObTLFdCvR4KgzsrNZIqROTbhjJtVXs7UTLCIn
wMis7/sx8/Me+E7bvHdtTgWRvqNuIH1QC+mu0WV1P6Txew2MYDOOEdAd1ewOZclYmeU9camAOpxR
j8Rji0x9KSmG10XbggJ66XotPYoED1S9MhzgphOlLDfY3yCy5AY7DiUvj3Qro000g8+e0Y6L5QiU
3BRPmqXLriBTkazr5GOWOyA4RB867RQwtWH9q7r+XiCqp7FADRvxoBOyqQEFJiGzUxST5Vw/U/sC
jKAZb6UwRbjxJBeKZXaoIaLxJ7VfhqMvhOyVeoBLJ6n1mqZkxacWX5quvQIEd4ycnk4K32l4htO6
AR+cHfoyIdkFIqcrR5pnJbnhA12GkCrU4JVClUPMOOQMkrYdG8nLrFEhrQpzXVnlO3F4Z2j4Tum4
1Cw48yz1h0K6iGEm+zVre7It6ycNc3RVpds+66JTIE3dWU36Y9NTvIMhfQVuknlyqX6EatRdIhUt
F0rBeluG4k245RH9KVTrNCUgO6OJx10USd4sF9bZCiawEP1P0l0sWQ6fx8ksKe/RClYM+bNXDYMY
wZ4dIdvVyYqXs4psPl+Me3SFCDNyVb/U2V2KJskYED/oaTZ67bJqNlGk7PJOuBcUoh1rPMo65Rh7
WDDEW2QEO4kwhn5s5PclWEhaM0AcojhR7AT/mSsBqGhNqIeZjgV7qLLPoMSXmxj4XFDtUlGDutka
1PbgBT3CxKZm1yh3UQR6px/gZcYzNMcB8+1U1IvXPpVTqe/kbL7vlEFyFZIDdoEhta6sV0fWwx7E
CIIdlRoATqu5soa8cxbH8FxYkuX1wQrxE/XbmJbVc7l2pFPXzMLeRXKqbvB6UsaFH+sUXba6iSpn
MVDgmipRE2U/bjshfkqr8tYuONIDOPU7GeSqkGGKlEVN3+rWjKqTNdaGlRs1aVSuitCTu0hjFjvB
WSdYaFSnBzg0thU0FIxCRAkJCiOzF0QUSYLfhqvIp6wvhqmi9C9YSfR53bD5N45Sib68zTRHzJHf
jWIeHWOxfY8X/Zl5UqQoR9+KDrycDBcK2NQOYsDCaVfdC2aoHbP6zhgT80xzvGfxjZpLQ37pDsZ3
GsbJDjo8Mr0BIg0kYybS8APK3iZt58i3lvxTQB8UKcLsI03cypxvamXUn9e0cLZClM9MJ8ZZn6bg
KUxJEhxFohg9zSoCZYTDB63Xr3MhRttSRcEzYNZA9ohQ3YBvW3cvNB8OCbr3bdYCmjeXT4rPqhv3
+omEvcAtqExtxrC767X+OxVDQq3lTqV4ObuGJkxOYPSIvFWU57qh3tcnhcMF7i2Av0GNaVHozSGm
lNtzKKFJD+dzVw+AWlMUOvmyTQ1S3qNywSFaMQDRZod8YaLg6hI4JXLkKHoVecAQ9pIoqnYllQI9
VNHAVXqUuDp2UzFtk1VDJ4T66GKBvIsKiEoDgmW7x1rfa8pJzRjaY4u2fMcuZ5CUe7EyXkEzsAPN
88MoPGcyjOC8T58FFYKgFkd0f0aqNkuq3glWjRhXQY6dYnOxJvi3YlcwRsAKwDLwEo2T5hXSULmL
PJj+1NTvYS2fhzgaPSRVT+ZcGdt2IIw1SottM8bfEtCWO2rCkaMu5gPQnGCj4pe5lVjlwzgffeIK
r+g276cYfS5FgNKTmm7c46a2UchTdJoSlT1lB3IRwkKMoVruHyvk03da/G12E34kqjCIY1hBCpPm
05Z6WSvZ7aK/UI88lWJ2D33svhPrLxVWmR0PeYdVxzwGCMq4OftuP08XSWR5KokVFsMJ5YtQDZ5p
TqUT9X64sJ9MZAVA73lEJX7pJeOxiCQAeRKiK4xIAo6q10JUiWeUhKOSkhSXlsv7VCeVv0jRtwJS
7pgYPyB2iGOwdoVAwg+Cyd1cSeByJYReSlY69XJRWLfeqwFjKEoSr5/Y0kp9Mm+bpUCu08alH4/a
JbHQfmgGUa1iRvrb0pDT1mq2Eq4tucm4heO8kwURO3y3eu603E2zngiyHplcJC71sTWX90Atkn1a
pU+6IUL6rLRdWLHE1qqpus+neAtPNvNVldGAUip9/xCNY13cjayiV1YarVaLUmPRkJLditV3ZRXi
sYHuQdmWzpus9+96w4511qAT5XJyqgMoCuymSR/p4WpkSIyTLoChpCmo6gILvwIL5UWBF53UAlWo
xutV62MwQjDTtan5RiKTnpxjryjK4ipo+p6OMQGh1vJFW+ojmXuVogHK0poM9wOD0j5hDxyAGzwU
pka6izXBixZRYPRMFT1OI3fu6gcRVJUt5PrgacriVRJF+ikyalculoe6SgEAdNkViGRFkm+rbyg1
B24osbm0gMvMDGddNSWnBs9aogv6DqwdbfckIv0obZE+JF3uTtKPPDV0zCv9ZHQi2e0GwURIGTFm
UJ4jkPZMruEi4XNS6EgWlc7qSxENP+mZSEPSV7BWmZeCNg3Anpe2CdECo+hKYjxxGvb/nPXTYTZI
MJoVjAgL/b0O3f3OGOT3oKZBq4OVPoWYvXAuCZKvAelEcN19SaE2AUJdgVgZ202NT5I8lDXQQ6ls
viajLzelVD7qKBqANAxbejlYr1QFzz8hv2WX3QAkKS6joSmNUE+E/DmKKTkY6MRQtlebaMDMRA2R
MbuCFywLy0fcQsLFwX2mPq4zu8N1kWL1Se4keSNX7P6yzWA1TxSBA+RyAGtw4iNlkirCJE3AMXYy
ZF4f0jYQy+UTYgpoN1Z6gAT6QyKnUKwMxDdZRdoqAnu/mtly54tEMxvvwpw3DGzpqlHJoFjP8sq1
R1jZBSCKJMY1iSRoYgTgJA8iraR6k5UKXfNe73eDRnUJWyEjLValUGANUi7Jk6nU4gWxZSRYtzjt
hJ0Sd7CepNlTa7iBS3vIE3PZd3OMVmsZ6Ddh2LHmp4WBfiI4AFztuCEmezNIUugUQiKDukqIESpZ
BRpTveuaWt51wQlDC5IhVXyL1kjbmVU+e+2RYFhVj+dDEGk1EUPiHnHCTTbQ+FH3QNymNIT60gco
AeuKlehVpEx7Ux59ge0DFJQBxJh60Otq9BAHEy1SCmIUX9bsWFNtcGHSnbLNX5/t+o+2OoU3wq/h
9+8fssaWdmlzr4xrGiwNnGpfpwymPDaBe8/nFcpYQf+mTplnUgaidsOvsV2JGw3rdr0iuJlF6v3v
V//t2//2s2mg0m6lMayt9bEZVgNasnpFq5Tn+2+P+P27oJbAfiEcRlkDsPwff62lOe2/P4/uWMO7
GIIoavz5zT++/PMSoU4rsjYbaEJ/v7YgyNiFQpj3osli6q/n/b/9lNJfhp9Rd7gF3uaaBvmfV/vr
E/w+VVr1XN6KYP31wr8/K5tCtwnfMJ1WJUIZaZVTd6Wy1X4vhUbBifn7i3K9An6/arM6p97JdPbn
F03DcLOWyu1MDchK7rrO0aVfvSTgF06zDGng9x/MNIeSxbyPGrLar0PdP/75/ZmlTFgH4ErbeQGd
pcPPIa+5x71QF3skC0RMRDG5tAbMTWi9dbTJ8ozkHU4oeeLlP4AOf/mgV/TDP4AIK0pBVc2tmAy9
PxusWw5yjfZfteBzz9CMURFAhSAWZ6+v946M4p/Xadj9RpgEeA2I6XHc23IZ0jtdn/3PP79ciF+X
9Z+flbq1yYhJ8oM1klxYM8jDBbtmMKbHeM3m/vNzWoPWZi7lI1EL+R6bDjvunNf8fZAV6feRVJQb
S1Mp+IQhdDnuFZ5OMXqXOJpm+/uGq/VY/371H9/KaI/Bjh24oo+aBfVhfQdZ28W+ULfNPpWTZv/7
lckt+9e3UTXQ7YmS2NXbGc88k92+oYG4kvP//U9TjeyHe9tPd9d5s+zJ1bWvScOF1u0FdfMsWjYJ
ciyyovvGGzdg62zj9DztyeTczZvabV3NH0jsNLZwvRJtc132z+PGR2Br6/hqvYqAnORogdladsHN
HyC0HGm++8Gt8bQ7fMKbI2nHTu8ODp46f9m3Lkhx73V9sSODM86CK3KBZ6IBj5OT7p4Lw302CWi6
zJ/8oHd5QYgWN40yR/lFlqGQ3rix/fz4HNy6jPJBzJAO/9FZ9vGOVfAd703yWQLc+Tw31/YP6EO7
dqF8O0TAYqxwa9B3DQE/4JqRNXIsZmWllo0vcX1SiwuHZcn9drmWGL0se05Fb8EEpb2gN5repvlS
rDC4uNtG8r5usQ0B8NqIwoaq70B7bb7Uy1U3KBB707IjZoFFzpnXhnDdhV7GSn28jptVbxR4I0Q6
wEfpFtvu8ENxm5oFZmcpojPumuMz7yPF3evzNtQeURoKDXvcoL41dsnIx1oam6Q4AKVm6PEF31Kp
rJYdYKgpokJg02dWL1Hhi1hiMWGuMQb2ykG2TlQ5+0+F6Gzyp0GPIzV+GwIQwCwbnQpMUug26W3s
yLBcXb2EOm7g17P4X19sOkuZy1koSQ7aMH6kvcOrl6jLCXfZ6aELiFUBA3RZmNfwG3lWvOOysMPe
QZxFzwgvJiArz7yZl3pnmpeMNGZisvif+lx6ss94J98B+wUYHWTuAvroCc9E/KRcUA1XTkCH3Vbv
EZFKznCK9gKfdK9C0Xpgh4l9djQ/xE+xx2uMS86PPsTrqrwd3eG7BsXxxtHJyS66Z1S0LfmcRe9Q
FDfRw+Ai5Zs/tu2DuPFIN4AotYubUyd4Vv5dla4s7BDm3adO9lHkpwQjZJ4+SZB3Q8jx9Um8722i
RV0czz/BJ4tFjfO1OOcKwsOhOxePZI0Kux/6v9AcXofdRPCcvCVELt9pjBhV4BjOxBU9RBNON2zY
ioJDnWSovfIz/YCgAc58TN65BHoiLUQD3d/iJl5/G875Fxzn5klKdiYke4VUKY/zlDzp1Z3Vcn6q
Byn3w/quLV55OPa1UF6Ph0qMEWEgLmcd8SEX7zS9CZlb0a7Ear0jtOp52YufPr/sX6iVvEnJdnAG
Nu+Zk9L0gH67bIsfK3MnAn3vJQhUxYXXRvVgUhT84fRX4A+4b0iTlu7U6sTFFUZuRF4cFxpn1rwV
ADCe+HA8JTdExIk12nvauLW6XtGp4swr0gpqMvIo6CbI/TS2Kpt2PKjChsGApoiA17jr37mS22Yn
S3RXITKgyCAgz12tbOqGH/Yz+SrFwWz32e9RKtJ9aj7W1YNVffbKV1Q70DK8utlRthd726CwRSCZ
sImTo9B8tAGzDw1c86Y0m1w+4shzhozgLYle2LyV+ncluA7ktXHL5/UdmiWHsaIuXkUglyh35epE
uR/R6Wr15oyMAOW4vzGVU1mhNYjKQvJ5iqj8ei5sq3xqWy9sWIi53HvUAjE2ruiyDbooY4c7ZXDU
T1Oy503a7Prlar2ZF86wDFahZ7R9h9V96exzHN1r/vzJHazT2l5LhmyInLHZdlRd6T1d4D68K3eK
X5HL5DCUp0e8ZJLPV5wOwx/2g7eO3Yyxr1xKvIYv7aEr8DHZFM0eD1r2xY/GNx5v5Vg8UWeaNzKr
MVvlk4bWOxIB+SZ8QxPj6uG0YX77FDeVV9lts1VT1uTneaPe9Itxin6Hprj3FQoGuadgtsLabU/7
+aWz8ZBwEbqr0M1f1JdeAsHqBZd5M8p2+MDIGR85cSC0OVpG/8hbUPljzXDwdXLxmtOGLB3cpp+M
PgylKAr4XKnJtBhsyeX115lDDd3Bix36PLlXPDFY9i6be8ir7M8w/vMZDN+Mjzrtd2ZSrnrhUe38
4kd4K5nc0VCghGN97sjk/WKO8PKdZbAutfPk7VW9CadvnITiJ4eud3kXM2ThlW7w+/To2cwbw64W
75CDcQfzW4bq35cnLVNAcHLE+PJuvOErsIVH466zxxfTJofrjumP82j4HKDoffzkCx/MQLPOImR4
pdkGjgrzMBO7yIleZ0IVlraNDPpxiDhTXBtKcSXa1jYvieEymS13C2eUS4v3igLSyY9s7LkcGtvk
dCgcLpaS6W79yI74+c6Vx3RhOLRL9/WR+cu8cJYsRGTOwkzcbkDaH3GV8XzMB/6z8cY27EgQpYPG
hj9nUFB88SKchEdpz0niv+fkaXI+OQj6bcIH6XKYtBNHnC/5/HwsLn6m0GG/3qfaofLA69L4u2N6
0XRXK5+yJ/nGaSyPTM/BzTh1IIMRVd/z1hOGLI6VcWL20+64y0gcw8b2DopR5vyhFqMVveUVF5+p
zEQ2zpseLa4ZLhb2pDySoZI664ZRtH155cGsUXIuaSs/MFSGu2LZxkdOPINP9sQwKO258+iXHPlk
jAEvTO7a6ZVPobzxaaBlM4dyZOmvoxDe8FLG22vTHmMm1Df+oeI5A993wwcu+3w3YzS46wUu6Mrj
vGC1VjfRe6EdWubJXeepLqMkFys9H96A4XOE88ZV7hj/edS0XqT6tOEyy354W0z+vARb8WXbN9sq
uLaf3NaB4XNWCnIxe2cGY9Oh43Ot0+AJ8Y5VlHDkkbOOlxJvAAgPRB2+zIV+VEQ/qHcUjScWC+pm
vGY/1OJNVnvhPYTUxZ+X6Ub9IKLw2j8yb4JmNeu3BnOHpo1XDkF5jK8JOg1kNYOT7wYMjF5xCPrd
WtPnqkdnosqcSRut6AqTn/FF3hNGHW8nDjEykMpqjxQ/BmolUdvyd02/QZx+yKKY7Eq28LvOQJ7u
1iIQ2mvTOJ3+UK3kftn0EsnRTu/mjU26XWk2Q8O0DnKyZFvOOJ1D4/E61y9F7mfoU96InV1EqgFO
iD2SSF8n1hy8UDsjWI7rwZeK3yUayITbc5ZTWdywbKo8plVzOMg3mYyF/MIQZVCWGD+nvYRlFZti
otK/j5NXptORpxkJ3lSTwW6Y1abawwJpodF4QvVg7StOIg0RyQdpXxSE/HjqsF4GZnmqmrU27DyG
a6oKyN9mM89XVubiiMbyFHG5siJWD6orKl7J4M/KlfNzH540JGj5Icq/kcoJT0ytxmPCjpILOPQU
7tPQpfXDmma9wI414whr/U+uWaZz1tlcu/mWnJXxCncfY/BMRDomTFsS/Uzb1C8zvIRdsOFE9/02
UTeTumEOLIpDZJ47vr2bzLMkOng7BssFuuv7PoNc19wLj2AdudLKF8YrroAJOjo1bYJxrVPOcgjB
BvrW2LW81C9HZ2EUYFiZwSo5kryjKcgOg9XK5IhfZuyT+CSID+Nw4A2z4+Da8iPATex3mF5ZuyGG
t82HIkH957BIZ8ZowdGcASCwNshYp7AQJq8OEutpmrdy6ObH9nNqf/KC5t8d3b1C42B22l5+kN5q
l5vS8AlOSnGiNofVT8/SmAFZ3StQIwOq7Jk4XWsq0l2gbo0Pq5HY8EevtUzY9jsCXsgUWWzdsmSv
dU+pzwNDtqibOL8HMsihMHf5G2DZydgT5Zk0XoTKunNyZGGHJb3Ed4LH2tLTuLi2LGwbjwuww06d
Y9xY2TOn9rXjdofpYjqsWrt7fUvLIgPyIDiiXZ0hw3xyy5WJx02MJJ3ucg4hCTebjaAYT8ACprjY
UfkiIOOZetNMPT7EGmHXn90P05RxQEyOS1A4MZhwciPVB3RQomwTthnZZafxRPGRZmd7J8bOkhOC
ZGNG2KZ0T7DdUUBcmTIC+Yi2iKRc9yJoXmjOS3ukXKvvZrTnoy04U0OjFkfRVXxFgsQltHIUQYv0
X6YV2dda8CN1k2PK5QfRtQNy3D+NdLq1fSK8wBRaGmcimghnmbaf2Xk/oZvWzoCSA8VVGfnJeZte
JowzMmAIV+y91vpGD2nPr71GerKflHvA/ORSduhhoHaije2xkF4s8Z2GOh9FjxEnbkNWz4Tolp4O
sskxH+4tp91E59+FyRqqYYdv1pkbx7i3ND//Dh/nKxMeoFAzxupySKjs4jxPw+1AIYBZl5Bv+B3H
RGEZ4gvO/BVSpL/vVTc9FEyDdvEs9BuCPIOHYMume+rhuiqlC59jLyZ4i4RupNlzp923FIZVeLs+
lHOL1qfd1m8G40/9NhA/1IXsnCL8D6xhbcLPtPvgDsaN8gU/NH8K3lQIHmhpGvLjb+GJ+q52b5Hb
Xn2Y4DaKXVX7oErEG2QJJJ8MY9JbcLTuu1pyyo4klcYbtgkAM+WN06wOu9g35WPQMb6QiRDbXAqG
zTNxrjMEjcZR684NjXYAeMNdrF3D8WHJXtTBK6PZj6JXgO82FV1QAvYKqlN0RAdHCSP6JftcCPe4
K17HtzpjK+8yAzNKHiab/esRTxxm1H17ZFaWsSh1dvPB/6NLdpEfuyuNmBbSAMnByCyGizWckT0E
qqvCpWC8SDzhlMtu3Hk1lTaEB++MGO0IfwfnlV1Tom1xO3gIjY7VDozQnmM31qgT35YNqiDi3W3V
646hxEgIAYTlwbvpn5BEP6ReOrK3jAov5IgMO3JWQv0N9YJbg3w39tukYq3Mfs9ZovdWMK+iwT1V
7VSnfCPvcsOYyWTu1U+h6Zon/ZEiiydTGhZPqsYOYy9z1T6TxRJIuERsicIdfVRrgxAbtx/VDqI+
7SmAkGQ32SlOKe6nh5AFvXURDoc539HG0O/CQ+2Hj3K/rQF1+2niYtmKLoym6mt6mg4aQbHbPPWU
reLm95YIQ/dIIjpYI+TeB+0iuVS8GRUQ+m6nI/FPfHzFxig1oFV/KXYFzR83eK19EeAg3CWv1feV
rx577Nt2fb1Bqnejo3ERKCnYxqX0iHaY7ekWb3sBg8fRkI/5z8T27lJDCnyIPWhQ8ASWF/01fOsf
OyLkEI+69aPKEd/yjluQIMdfIJ5TI58+Vc/SPa7qEpYGpLlDaXpNe+NEA2Ri9LDRXRNlGG9obY0C
tgGUGCy2/JLc+t8xcRXI7pVzhS5xZ3jtS/LMKCq+0iELffwsnbJDf540h3IFYNk16LX6rYof9Bhi
jA3bQr3iDJBAfqg7U/ph1WU2W9YIYrNLACCx6s5z8DyNItqvbJ2Y/lghCMO6iclLRB/N5Ai0hNf/
lyhiBRZFbnI0vWK/eGHutDvwBSlj5iGaCJHfC7yXcJfrK40PUJDTOf1xfDGQILCmNZ/zY+znGorM
ePabZzQKZYh7nQB4Gx0hfkE3Z1dFS4dWG4g5wPCt3QNrdOcTqI6Qxgx5FbotFt7U7Yp+K0+4/EBp
cLcmjyw32aHPL7D3yN1lqV95hnVdpDtK/SJMRvbsKEm8mBcpbeZ/qhnCad68cxUQmMOyl0hyNqjJ
G56yzIG4f4624xetP3ZNhZ0a9E3s8DEDcnwjo/HZ0vdILOz4CQtqiDfxBLnxdR29w8eO1pCtbKaX
9Cd+7j9Qq5aU313pU6N64lrbFEWiRR7kTlwTpN/anwwbDjJqAgw66wRPAe0898UP7ifGONQFrDiO
Uu3SFqcBJbdY1OjzbYvIq+1sR5sJfRDlAxRArBAY5VF0EI+bvFS3CHyCP9LB2Jo7Fvm3pd63Dhkk
XBnJJqjey7sG93aFGOeA/onikHWOLrCwpGKbPZvMVXApNKgUdvCVFJKX7nKzP+LLVxwOI0yTaR+/
9q5ApUhZdy/R0yBBynQJxkruBWRMbJ8Jmq+eKKl+dskdKy3Bz9UrHPNQPVuwiskxn+DjlMuWoSPd
W0Qtke0x7Maz9Gy+wj/wa5/t/ZFbUtkMt+5Zf40YRWmJb8pQc5iVtGlL5F/ao17TcPfZ/TdHgF3g
T36Wy28Nn3+nHhVs0gfr0cCoOZzSd5l9L4xuLhES6zaQAJyg8WgS4B0rnquP6qP8tE4a/v21wiFe
kAugFlDqW8YNjfUaIoHHUuU7sdb6yBhfrbNy4OqIt6tf29cuU3UXUl/Yd3tR+gmO3Uf8WD1Xa96a
egkeCmUbdpcQfosC0AiAXPBdtyp3yzoYMCVlBNHAJ0Tv/o1NLHGWbXigNGB4q4ncIw2BLfp6Wtgy
+sMH3Eh74PbhWSOabodp220ntAjOehy3jCThHcvbk3UGLPwAD++cGi8Yp0HzqO5SkPjnDbd76xy+
0a+KyHMRX8UbNbandxpA+jraPkXPLKESzjIva5SMdOY1I/CANQAEGcbZZ+OslS518YvCSI7EmeKn
nWxk9vF+ftKepy98t+Wbcl8+BtDcbOM53k8PXInfNa40YN518qSGe+P+QRX4bJ+1Ez9irjgHqBta
Rzine+HcMyNzKQTXzCUoufYHG0F/+JYjWbQvabQdZE8WX5aD7uh7FmdUN1L5rhuDbTruOuvBKIVj
J4TXcG0AoaVl7//75aisvaBmZg0pElQdjqXiiN2ABnvtKs3I9xF44SHNRzi7vz+z6vhQoePx07WF
9ctVRiJBvUdekd/JMhLG+/dv8vWrP9+q4YDuQXzoCDh3SPRcczLhVP/+8/unHThIegupBiNhqhkH
/vfHp3Ij7cJxH4s0djpBr//6J1y//f1ZUI0s0SNTe7fQDHlEFeOwR6z/95/+xyN/f6GBBfzHn5RN
UG6ytL1pmon4j5wWGrXboKY99PtPWK+v8fulRsMe6+76K5I/W8kzxKLw2yk6/Pnz4e/X/vMzNO3k
F//5/vdvMHfGW6aazX/8/M+3f30FXIOIwPVZ//wmVSMFhQxT059fABnlRX6/LzHYoOquLPf3If94
+d8DgCI0ZK88c1u1IQtI7um8sgYPZRTFr7WGG0PGGSqLgl6dr8bcraYZmFYSU/RlpT6FOT2vOKF2
tSgP2IhZj463VrK2fcX2L1XUnTB0mtsjn2h0bDMdU7semURBCR+4tE+tKr9Z+EfmAh1lJ1JGw2Wc
98pzpDTES9GysAQwfJFK/WcWCAxGy1s4opUs1JpNf8gliYrxoG6GQdqKDbKCNDCsraIhk43S52xM
JkdvtV03N2jwxIfqV+sDK5innB4VS2IUJIRmHJcDTBSU9hB7sLgl0lZOLG9SWVvW6TXJX8KQdQpV
jpHNm2ZaO6HF21cmOVW5rNlYDcbgKL5EbQ7O0mDsUsLr8i4SvWCs9BUtEfZq3jxWsYDZdbkrtHQT
hB/joNALKtg3M+CQ/7s04FXQqGABBoHowSg8Gb1EAXShqBMYbxNyUWcyiytSsxAXVUUEFOgOkR0A
3VdmEc16DUPEepVKQaccB+EUZThNjW/Yk7ILqvILJclJDI2XEEe0K/eLP6WfkrQPx+yzGMnEGgso
G23Uol/tf6LC/KCNXBx6yMhYbZbIX5GPlbBdaqSJmsZ2upOR6XbFszEn9MqlfVPPe8Qkuzynz7IE
R2Lt7ttmIPFGtuOxQR1V7OeUjlBDpIXYbUi0AdlAiE/OcB80qBpV+bG3/AGfvroQQGPIXq8tPhH0
h5CaZ6e9cZg+WkR/wFsvkpx8EBroZJM12WD2gcg6Y0XVI+eYKYn0XSX9RxuKAc0GMDcic3yDyIUj
NusGtm6cl/jVwQsvJqF7Et7aNT3UqhXdraa7OqzUz2VN/Awgs3TzS1411EGtnmqqkqEzKr6lEMpV
1JP73pYuuV/FNq0Nf8opgwFQQUuy9qlZWCaJMO+iOvkqc0eVDdEN8/GxMpld5w56VIF5czekyXFC
D4RLfnJboansHK/GOW7F16WSQTrK5H4OCvvJXH6aeqnctfnyRnYCQ4osoZVpybgzJsFFG/jKXp/u
E+mYGcpLwHJY8tVvriRPkronrFfv3axfIIV5i4FUYxEnoFvDYchir9FrlLtDHrqSeJqN8GZExT6X
FAI6LMofyijf4x3PKehk1iDvsLB6ldzJxHyoj0pvYgSDOVd/ior1U6f5sEtLDtdUD0yy80HWpACg
N09uzTOT1xAcOmLgbaGe4KpoeykiHkwkBwj/3xnx68FKum9ptGQ3YPOQVfojavIGISbq27kOT8ug
vesgMeFBsI6mI7Zgo4LsIK4+SPjHc+7NgdJfUhF0TrqcET9fsBqx/gBbslHD4Idc1eQ49i+axDBX
i9Ney3TdkxS62xHQaNToFtiT/KcxAnx/I7O4ad41QcsigzipYviBrHpD7YyVK2RbCOZqgp6cHHSs
gXHP7iKXxxVD1VOGsWh2ZGadetVTJuWa32nLuRKEp4h7k6OrvcTgojeSQEUmFndmONOr1KGc9snb
PErPgPIXptsuxL/DjjmONMwJhEB3YOudAAgxJJSTZkoHHQ8nOxrxTEo9K9UxvJbfQ1N9BR19Ho0G
ZE7y9IL1VI2J9sYZRjiP0+tG68kDHDQYgOuSkI5LMMd7y+zfSgLdSICj7Ckw9mybLKBiNsXXKKvf
tKp9BAp05pifl0be1ixopz6hayqIz6FJ0Su1HoKxvubLAu2uusaqQu2D3CSXvDkQOHn8o043BQyx
HSo65ogywqWupEiDMyryInANS9JtGYWpI2gDii59JVat9NQhI5vYJAlo6X5wyBH1ntW7EINkyuBN
fGb0YTZLskMaPB0wNe9nxu+sJp0P+x1iRKRwRndrsRTC4p2vcPrILg5Rq6sWNsF1FkT2UG5yc4gp
D/aJl7T1C1ky8FO64qJcFSohQoWCJf+GgS47X7pKu6COXrPuQ48WbnURoBCZZdjD88VDqL+X8zsh
aEBM1sToCtDg8paCulTOa2hxsw3GjG5Nlz8JUf+hyUrlGvLa6lprdWrjDjmYyLHEk1bP42OM35PV
qXVB9glaD+EcedbU6xGwy56QVf+LvTNbjhvJsu2vlPU78sLhgANo61sPjHniLEriC4waEvMMOIav
vwshVVKZVl1d/X7LssIigkERDAYcx8/Ze+2jMbouxmSMcAW5CKTU+ThAaIJ4aHvHqryXpKZDTgVB
awfDR3PE4x3bwGRKQNXFaLVoqp2PZmNSsYO52VR9RyOkSZ/N2fpa6mhTtv2RdKAxpFlbOVRP0Hzg
VECsTMBWnGVCJ71j9xnREduUOUAH2BD6UNiAqod2JeXR6M+uJGVFmowZwgB8QzVme/IYgktIy9HP
EX26cvrqZ3SnzJaW0eKYNTQN/dS7zfsyWEN58jla5iQFifdUOoJGe1U89m3dbrVtAlpoaQF41tEM
ZhbEeBzXcYCrrwHXFSMO2xAN8lWkan/1Sf2fr+N/ht/L+x8Oo/bv/8Xjr2U1NXEYdX95+PfnMue/
/1q+54/X/Pk7/n6JvzaEufze/ctX7b6Xt2/59/avL/rTv8xP/3l067fu7U8PNlcz2EP/vZkev7dY
YK5Hwe+xvPLf/eLf/j1LmRKW+FeWstNb0b61f3KU/fiWn44y3/6NGgpjmOk5tu1bwv/DUSZM6zeW
fstUHrYu23bkf/ztH44y8zdz+Z+rLB8TmCM5hhZqCmYzqX7zfZOIVryKyhPKFv8bR9niO/izo8zk
ByBE9uCKOdKzlDL/7ChDceJlSYhJWQQgnZLMPA92b57dbgBoR4Qp6bYKbElFX6Wv9Snus5pR4lhm
LK1ehRxu8RbNcXnTqpg6YnkuXV5zvafjvv7lYWnl9FUbZ3/9YhG8xoFdHYZl/ySWXdL1nlzuNX0v
D9To70+/f+36XDYvYIz3L3dlm+4qmZ6aqwIx8uoB9GG4cej00ib/rPNSbCFywPY2DvOyMUxNVl2p
GqIMyKqmRbOEXBWWjul7lNFmVnW1b3wSZ1dU20UINRZz6HqIjOiUWfG4UUr9rru+3rlCR/a5yVtU
GA378dwxj9ebNgB6P3nZR5FjB5nkSKvU5P3GjYtlZXmPggILvWfssCShuFy0l/y8ClXxnx6OFa1x
Kj+cViOp3phUHLAaiIz6S9Yi5hXIVCgUW8zfxXi83sCBpSHp5QgyqPyzYJmXY8NaJYuc8HpjzILB
zPWuY/bVHtQSy1pIArKmhnk/jOuxwNr6eVTXhxxHt21NfCEVmU71Im18v7k+18HAHgeYDwX+rn0N
VcBZdu0Ljk2VXNc8MGRZtLENiRPPg4Z9owyXAfVyA+lkzVZG78cOZVuXL0lsXQYpTUdPeNJAn49O
fJzNbSyaEU0l6kf0ydMQ6SMVy+I9rtD9zFCRxpltoM3eH9RdezaToT/GudwS11Pux7vQ0GQp1VTm
eJD0puhpvcoyKNdmq5mymCgL0Y2JHHVyMfvm0a6oiZDWg0cKYvs4CAe/N+5/v/TOyVUyusg+g+XG
6nNzb3p6dX0UwzrckvJ8ScqMXmC4yEivN0H8j3vl5Gh62Y/BbLP/mKh7Oatweno0NtkvHORiO+nJ
FgjiPenM1d5P+o0flMSPq4zJhdG3iOVhOaUlhEPDlO0x8hgIdpb/uw8yeIXTAC7YjCah+vHqKg+5
Tl9fabcwET4Tck95Lvc6sQPeXVq2fQB6AH/rRmjrK/nhEx/RZlyXwl2MYXh80DQPR3gIkFTQpLPh
xgGeBw1zvuXtUJPHuVQvmt3r2+CkgiDdqnr8y+9ObCLvB1GCuy5oDEZ7DBy6RVaMPKCgqcHN9dxc
pPI/T1NGp0xkC2ffu3CVtH+wY7g8GtWxAcCghe9odR6z+9YnFyUiTLWtmX8GFC+bORDDKoMFwZWc
+YvqIwehbPWsxgQFjHbV0W30h8xQKJt6H2dqUe/SNKapP25HCwJg2w3mcWDYj/R+15psEC2ilI4z
jgk+vxr5orUoxiFLECnjZEC1lvrNK5B8BBMtStKV4BolAMVq7Qx7Fyx8I4YG+bPF7BUT0k23PKzy
Ec9mHr6RadMdmxD+gNX42dYYwy/hxAe01OAbs07Fex17+xToEZuteEk6aqnGgcgJ3r+jXG5Ihfx5
7/qcNwiCFlTy9Xr2e4vMuK5TVgPYavlGK4GEotJUog75AHHL3qCWAi6kYMjmNUxgfhwSqu99reE8
LGvQ9SnXZ2dlG+ST6+xN9ONwlMsNPiQGlsQNJMDdgC2Ue7d26C8X/Dmvn4Ufd+0auVOv9B74EReE
lPFVQfRGKkm+Tn223aF16K2ZPuTI3mXNhqNaCukRl5C+jSpWCMvsp2MainUsvXtfVBaMheWdxa45
ASID4sdm2Qk/KOthhuIFIZ6hdx75azNDa3hdf6/rW4EZZ7RV8mNd9qIF20JkB9LAuNib4M93+E8e
DDrwAzY5OEjVJS6ZBVUxuUU5yUF0212iMpoyXZtzjKZ2dOu1k4DHtNSwA+DYH98NGOztkVkZUCF6
n4HZ0skTjMiO0dISvD7EyvyNeKYe/QG0nWn5UZAFWPbIHZtSKTZlnGfQ4cz0RHO454RzQi68Y5LR
Pbvevd64y5M/7lkt4cWKZbMJSwcKJFkKERZf9C0yWIWZvcDVkYPMZpafJtHnp34gXIw0kwIFuTNs
iAOmb0xU7nGse6gYgP/9cFlQOmjVRzQ2s8z9o2mywoZ8irZ2mj8WLcK6Tpabml0nLRo8cXie87Lr
jjIh/dB1aVdYy7Xg+hzcM1IrMwr2fGCdbz132gnTObjFsrGtNVivjjN+F/jVXZEN7iFW2UXjVNoP
wzhjTKAtPiUANAM7IF9zQnAhnRA0jjh4uE7mwA53Na86JZWlTz6KkHrcQJReC8j9BLCUBmGVy18q
b0yy8f6wykQUQjvpIqjyV3k3D3hxMT8y5EoUpq1Yh3syjol16DqZHf2WPRqnwPWm8KpkS7LxAnbF
9raUPcRy/7zByFocvSpPDg6JTe61HX39auHTEypWXZ59b8bhLner4WyJmPWLqPPUwjfVNuIxKVFE
En/6ZtGHaZYuZZXpj3FYvk0txZscGvrhRo+OejJ3oy3I7XKf6JAuQlZprtvJPcZBtQnG4SVzGEbj
YEyQ43yc0qyFZRucGxyVdAbRkPjLKW2wvuDz3TdO/THX6hkkUXoTGQS3eNH0xcmqTcv4mHwVtpVT
fOkCMGRWxGTHIzMHhhsqgth/yQVAwmGe9kpKNnvy99ZSt+U0O4c+sDajprPXiXh+afwQcQRReHJO
Ahbo+kVpVFdx9uJ2I6Fx1HgSfUARL27lhD4ylvXbNjXPZgzVmN3Oq1t29c1MJ1RSP23YwzH1K8C5
uvi51Mimlopxn9WA0jK4JOsSShc7neU68FaVLSkxVU3vtbTSVVdvxH5MO+u+jtQHAo6O/GRycKu7
ICZvzOmWqw/8G1Lb8ADgtwd06Kst5WqPjIZEdBeKws1IIE5s+em6igcUAPMoXlquSZ42f1c2RlrI
Ml87k4xtndXrpkmwA80ERcwB1d+ovokFI0yq7LMQGYBknOI7fK83XYHbPZkpMvxxVpt8jjdluUBL
W046AZa5OgRE7t1kZCAxXkdv08pPE/2YB01LfkXnBvxddaMsEM4TQmanjGhzNQef0HPWNDzXjuve
WXR6D/Yw8fb6wZtXOkcbrzIIZehXZR5na3mv8j55TOMcvKjERNjn7kF6SOrGBdI+4iOFO3uz2C5H
ldNoonDYGg7NQ0CFH8AYojmaFtBoQce5g7rDVXWLDtxalYWS22y019Hsxrs4Kj7rErF2nHDJS6JN
4TaCaTKaNAYMyEYN/er16Mv8yHwZHIQ0iXrESUTce+l9Ticosq5jY2+gMd9elAVegV4NaqexHC49
Yt2i12u3mgRgJK/bitn/nHnDxfA5Uv3cM5RT8SlSIFpZ6dBqR41Fqyr6YHtylVWtuZ/Zyi7hZfed
FOmqTGlK2AMvH/FE0wlpX13+PyQgEZE1ORXj9zkh4GsOKjBtyblzyKqXMOnwZSakf0v8ipZ+mMKI
jFqIN0nDEHR0/G9t2LAQ2hj77dJNd0oH5s4wR7UuScUJ1J1OSp+zGK1UlhPtbQC579waTVIPWRZQ
Dc5JZwerDRxB4E7rKAyQ1Sz8+PBmyPVTmTvfDKPaVYJf3Gy9rcxwBfrlx5C0mTACAkJ4To/92fBx
ersYWN3oS+kSAgd59bMw7ewLxM43jbBhYLuMTxtfgY/IUrmYi7si2U6h467pgkcTIjpB3PuPMOCq
XnKBr/4tPSbJ1uaywRbLqRA+vnu5rveuL3p/rrh+57vp6y9f/mff8m88l+ML8Q1wdzQpO0l1dB1A
yuWKK8aAKeSP2eSy1YmvU8o/bn4MKa9fVtSMW8t3L01Q4OiaqVCu9zplVofQZIyVqouRs2e4Pn29
yZdXvb/0/bnrPfqzVG//7Zff/5mkdH7+sOmJoL78xw++/uOm4WD9ikwkxBzV+wt/+QHv/45Og6Vc
tFXK7viPX6Ckct4FWXeYE+1vSEr4mCzXOBJ6qOCZSa1JKSXc8brbvj55vXl/zftz5bTs7t8f/+U1
YFlRMBsdKM8ECfDy77/fvL/2l7zd9y9fB7Xvr/mRwfvjlf/0yHqfALzUK5CBX/cf128FUNNt0yF5
qOwGz3k5uPfCC4dtQTLMUePF/OVGLVXX9bl6IklqCJh9x9daS8P0ZuP7x9d/PP7nX7P/eNX19WkT
MX0eS/ayBFtSk3N0dJJjbdKOvG6FoRimw9317my7bCrGGp0kpM2jM2Mlvt57v4lD69fnTGIHMhbT
/fsrrvcgpqVMIUfiiP78Ddfv/2fPccZgYX7/599fAzXpoWIKj4dOCuAnsNmjpvhuqBwXU2V4u//f
wrw2Qv8HKpYlGPb8qxYmTdsoDt+KX5uYP7/pH1gs6zdbsCAJ6hTHs8ylHfkTi+Wbv5EAJRZzq6Po
Zir6m/9oYnq/gaoyLWBVUpnSERzFzyYmxCxcx6Z0PUbIvvJc53/VxFx+yK9ULIvupZS2dGFvmRC6
JD/pVypWPRojOoFWnIxAPGG2Ly8QapxjSfZIOfhfRjZ1R7MvI1wnTOZLKyaIpp6iE8QG1Hw8YgDp
HfPMf5hIoXjIo/xTXc4ggZZHzsgYwxAR/Lwq/Grn5vfCah9Kw7DPERCi1SyqbJ3SEjpag9qQrJif
wlQ5SGgXdQ0KAK5fudjLuqgfmUsi0EvVyVWaWXIb3llNQXBbMssbGCft0XI9oi+H/I73+r7tjPGx
IHoPWuLS6mFTyIatz5kzJuPeiaz2zrY6dcvFPrfC8IGGlF5PE4KB2Gk7+oND9Ka6ep+P5PHISIMO
GkXxVEP2uZkAeWzisYDCHgXoXl1pP9D0IT8vUPc6sMBIJc6bdFrzYdR2c4odg4OuvyqQWU/Mb4bd
nGT9GvgXLTFreg1NDJp+jz7UTRwkUrlqtrY1noDuotulRYAoz9RPeVjtw9rzEZotZpAozQ+BNuY9
fz72jlK6t95ES0EEkEltkURn8EZ3FULVpuimg+gMZLeAaSs7LL6zL3XPPT2eJ4+xeW9ZJObp1L1p
08S8Ky1ybIZllYw1ydkhbYyz6tQTCXjBziLuZUXHtLgr8ECkbq4YVk/7skUpPLS4oCOJLM3R3rbk
5be4o7QRNvcxEbKzMGISeZHbW4aE5xQZB9ML1b2a+bNETvjgDWZ6yV39OAem++gMKEKUBb+LTNON
QW97DUDbefDRcGonSS5RZ7wSwZmQle3Xp2CidM+Q6uZdeRKawKHIrB6Hmmgphx0MaIfUI2jSdVbW
6GJv8EKazhabObAZKxsI5n3L7mw1aBQlbsEldJJ8tqvh+MsC8XMa9DdSlHCFF137f/9DMJr48wln
c555LAmmZzmM7v5ywnkt0LigwYMwKBfSf1CSERCQJsQVCdxNfGnNPjo4MiZ0JBSHIm4/20HSriMb
mbcICSP+18djCWv5ib+A8SxvIfMJFwam7SmfleDPS4ARZ7IySEc8+WE0HLI0T7bsJ2ioVcNjn+Y2
3DW024zRUN316pW8cuMhqJxTowXTakmEUVKrFQM37Aq5d19n/gyaOghfB3s4KwTJuY0SweXvhvU6
CZ8JevMdEHmwpE+6Rz0jHM8GGZsyLEk8RBItVpdOG8w7+I6yjC4qU5jY/GkLFY/5oKr0OvTpT4bW
Mu2unP7GXmK4Oqef75CgXHRPrvY0kW2rtbcuqjuR2eoUaQjTJq37VYL/+NY2D50M8i+Gnp01uBV3
p4zo0iA3eQ777jyJyGVY7HpEHeluk5Kuin1YXVJDhBclGEdbFRPLvoq6S96gwZ4MwjrC6dFrSLBp
zBfwA/aZbPajsgz7fm7gSQcYDJ1kIFTSB51D8+TZJKkXqLidjOaBQKvHkUb5PoIuS3cvsw92NB6E
gT9ID7/ngSRSNek/iEZxcsd0smqJUrn1I+wWJqexa5anMEyIhl826/nnPMc+Hw+Fg8bY79ZdLtDF
4e8qSTzYpX3/0VXwjacuBco51Osq97ODASgCRSz9kSWpyCBOdjPN+cluC+D5Ia7NJpX6oXDRxlrF
gUMq99FU0tpIMTEnyB+cehhJKe+tDSMcBFF9jWvJFTeW0N9cf8DylWCU6SJoPiK0kdPT7TMNl/yu
pDzB/96TnNaeopQQAu2kB+HwAem75rMLoWpnKBN6UqjUzo56TELdDFjaSId11fOPJss50jgIk8yG
bw8mpBKgtkhM2XbaxvDRTZCWapu0w7FF6jDhOsn8CtdGq+obO7LtkzVPz/xOd7MbPNmKUjyxY31p
hbrNiCdfZ/2IpWlJ3eqXKR4kzH0XdTHKBALqGdzHO2G96HpC5MbZsSLX0d26Dc2wBneLVfrdKTLN
felJ/+wE7kOkEuha7G8A8uSI1wPfO4dOfNdAyGXz/gEMoM3wYkpwZQRvDq0E8O0AfCsR0XuKFTq3
J8BWJBFHLiAGdC89uVOPIE+WnTVWhNLf+SPEMiKswDv2nqZ/VW8IQ35uOzE+ei7ecYMrQNAa02Wi
u1PYY3EwbOyQY+U8yVHYd3O/rcQsD61kklFbeGFmfs80Dp6l7b6UDsonwIW7xrDjTZ2U5Xliei9G
BP71eJ/ZXosdsritksZYB9DsN0ERv1iiwJEN8g0yPpKmJJnIMInwy7STJjeRrKaygyYYtbQZDB0D
M7GoBbyKXp6HtiEvoEK1XKXqsXGelpTdfW2QtFFmD9QkeDPZN6/9uA5JJxz9jUc3KtTTF7vCr2kj
yksYTt50tUkbhEH5CLeY9PDs1TcAAl5XnnpuXiPTKzc6MqwVErcXXfgfWigCaApATIyFYa+H5X0o
G+dkAl9bp4i+kmwm1Tp4dpc9OhBgR2CYYmNviNEF5UAjbpSdt/ZVt0mUte8HEw92RHcc2i6GWWRm
VZzZt/JrTvwENQNBvMxibUcQopPzWWwDHHzRt7iN1YaM+GZfBBjgVbMXcNdvpB7iXR9HkDBY45C2
cDLYFBmtK8/VqLvT1MV7qE4GGb8Ok+iheS2HIdkb+UpVbbxrzO61Aoy4bjzMc3NdYEoCVphOiQHs
i8zIZDlzLZuuHelym2pICNQlltnJHx2g39vebLFZjM5tNxT4RZczMmcDGJHbceu6jGVaCqqmZWtE
6OUtcTLVg25omdtzc66mCldsN0FmJI+PyVP3Pbe8FmlHzxyNvKfAIuOwEcwmQBPee94E7SikZ2gP
qDe17M8THXKOjV5fLo+qVq/xhC3AC2T6qCbjZFdTe8oYBJdlHCGJRu3u5gtk2qA1JhTSpEyqfVHl
NGhm91yj865ja+0mODqKsLAuwZQQbDpHP+fYKa213JvNU5EOznbq3d+HgfMv6tJ5bZNTdNKF/K5Y
jffp6NUbW6AUVX7obp2BV1CVBKskcGhghyjZ6YJ8S/20eKjTmP5xWX42Azs5NrJ/oCfVnQoWk1ty
xi00BLOBWaMTZ3YPh8we6ayaeEXbzt8UYUcrcKALXNymJrzJ1lxCpbNjm5GqMtggIjubEF4lszdj
JoneVqhpaDqF927oX6bYpCDLVHvWWHEmvGtcjO6KCDFN1Fp4UEy6XmCYsGkSZIb1ccIrJKrbwYzq
i+d59gqyJjlbtsWogpNQd521cUIbHJ3XgUYXNK/0wACedwzJ1jRs26AjpdGLFlsrDa9auvxuBiej
bdAxdpsmQ8Rfy6UTrM9GwtiojN319dFAQgVheFW841JTrDsusU+ZFe2deTYh9+t4V6DgRL043vAZ
Y5SkWctFOB6S3goeQrxkxIEwPQ8+5gB2VwwF8203mncoS1DdJxY9GMd7y9wq2+gp7DcNQqYb3Xb8
3qH9YWpeq8DvNuWywMbLUtvD0Nyo2UGrxKl0EP30SeZzdLa8AMNMJbZDa4FdSKChKqY+e3Tl0yqK
HrvO+54S7H5KLUM8t2zke0Jmz9kSDlBUzTeBqppAaHFbSfHM4eDET2MCI8zuXivnINOIvyCN4B30
pA9ttWQa20g+7RET4FAT9q6XP3s8WPHtPIwv6QAKkaXIjAfcS44PpNM4lBNkdYlXxyS8LsIJaPJZ
tRmyPYxRdKvblIvBLL6GKjs5KeRfGSEr4yTjJCRMmfSpaXlzJ3qMmVsYj1y6bDWJ26LBhMqyu7fn
lqbySFhPE2Uu5Jb8s5vVzamO1cMMIP6xasg69cYeq3LeEwaFGyh2/PExNtGeiYTFQmbgF1JDwW4K
YYz4ofwALotgDqz4ftndk10DDkgl8RZkPs7o5aYvzG9lgvbMMohic5twOkX4blKdg0H1Ha7+LqZU
Qpr6DvqrMdoB6zC/yX6sQWl2LbmHnXLK848NZBO782OR0S/HyopKxz5U8UxA9Tz365hqkNyRgNTw
RtqbIMrHfTTTZ0sIL9yTX3OXNVGxrQamI26VMnqlfQ9QRxFszGgqCBSwVa0HXkokjiJj7RC76D5G
C/Jn3FcgUfhU5gwJ7/UQnVPTIfSqru6jenGgjU61tZzxS8QOaZV0DdTCxrRgIlB5V/ZUbSu3/mix
u1vhi2fU1jrVEV4wHKBC2W8cGYfXAdIIqenXvUrzXUIyNFydKdrOcgDPwdLfeS0myr4iB8xKD6U/
KLah1Toah4DrlixPZSHntVtUeE+jcvmkz3ui5r4Ept/eMkkE+sgK5h3gEdYbmVKat1o9SiNONgRE
oun2v469hVCkib/bcfmFLa59Gtva3QuLfYP2IA1UdXozNkm2HlJAQsSRp6/DnKyyCUNdaJkuFzlO
ZZ5Xu6abSnxFPdG8knle7fT+hhG4xCBw1r31RUxUOSFTSDkRwdlX6E/jAp9YgUR07cZBvUaX5CHx
oLZyvCjG94sVtdRWtqkj7yGwCR224f3t2lYHZ+fVY2W7HQrxKGlEGMLDlxYUIURu75A5JeiBEjlw
UGAnmhtX3o3jK7FUG/kAo9fbM0uZSWq2MBtSauTGXhg2/miRAzluKD+4VsjjV1eM5m2mYQHZfq3W
BVMoiXT/EJsU14EKCdDwmidma0+dN+36vs7O4TS4EFlprbDBt9ZWgjkpTIolESoR4EJtwmBEjOop
BZJRSiB1zcEGDcocnIgiq2Ww7ET5Q48/KYhLtbJwcawSpPHb2MdsZwsWAD+vvwRpK8/Oggtqbfck
0gT4714XhXfJBvC8JTMibBkGGUeOdSn7IIVn7r4F4+w+OCBKd/2MQxgsnHkBLK+3aU1tHdr3HUMf
NBQ4cJya01vmsf1ClfsEEkS7FmiUorulBkjPnjNgCmvvoIoiOnHS6d6kkSPcOjsyLUV3irZ1xWeT
/X92cfKmOjHQSknawF1b284FnWn7o5orrAAldBJekH1BZ1TsHIyG5kFH7b7JTRnv3Kn14bITn5eg
sL7eMClsbJvs0EiYmyaxCKlhTuW5pblXBZvaxBq+pRZn0qApGC1qKyCYxuNQ9OVpaFq9a5e2W1wt
ja/Zz6gVaN6QOUSSLX4no5z0qQEcvwq8tGSdUtEpHpP4dL1XE3aF6oxpud1hVigrTGxeWZ+p0Ly9
FOKOZKbkkf5kcef0OTs0FgIc1yWSDZ5bu2MPhilJ7zlX0vvRRFkjezaP+Ay2bmhVd3U6BOdgwZPe
aDFSixpRdqLUxyXvcbFrvIRAJHMOjk0mEA1ZXetRoidfZ5XYQGOL/JEGqNgz9xcbq1v8KsMqrnOX
cVTwOei7/NxFy5lVKCAlfeIde4dthHZrGDaNZTwPafGRSrcneHoKcoyhB3LFcL35ZbCpq3iC4TTj
BM6CeKXnOj+l9B5COaaPBgFEq0xCwzKXVBrg5CcvsvI7Yvr8J2OUt5AJMTMWCrJ6H8bPjOOcY9Fx
LEZsRs+s0vN5KsNvSDpj98msXfcpqrHpG6JQh2hysP26nbXjMp48lFO6ii0w/WYJNdhqWBvxXNPW
rVHMI3KPHUfTM9PlDt2Ldd97wZNmx76VDmQdMgfAD4ylcQA6fLj+0olMcXfiN5ga6yIJRr9cPyud
EAd2ww8DtfB9VQHmvDYhKwv36kwrY20H1jdCqMhiFV62rwN9B7IG4dZwz+6L0Li0PYol1yAevIl6
2SV3mqxTF6DxJao/zG4znxu6AZfGUI8QNIdV7WCtR8yxFbVvn+tL131P5gjezMCy5JLGQnPP4sLb
5MmuofRiLhu7p9IJGkwOh97xw4vG+kCXcPGR48JKvTTAUz9WaxwBFhU8v9KixIbfxV+q9drngoJi
36AR2LcNOHe37VZRFgyXfO7JbbHq+BahRIuqQw4XaSKaY6bKsHkecE7HKDtmHTzmPc3I1LabfcaC
ztXWHHfRLL4XuV+d2iHL1hiYwAprYeyQlCF99/MTHE7w3NYUQRrr3NP1xi4t2FnD8OQAWz3pAXuz
zkd810sB4hnNcQ6bfN22ozhKQZYOGsEDae7kxxaM0GtVsl5YdGISAfx2+A4m+hE102koDNjMcfkW
SuxCMb3xjcUVaut3TIJBVLQ0PW5sLb2D4dD7MZMRKNes8Z5Jp94HyW3fpu2Ln9Ufmsq89PhiPkDX
s1SkbxyRhLd5IcTFMeKtORouSYcR/u6JFbROW+8ePWhCves99K6P39md07M/Qz/2Ynmqm4qYeac8
YUv4JCvB+e0PF2Si4I3G0D449ny0nfI5yMGQLRtJMt3YN/b5p47In1Xbsrll+rr37A4/W8qv3y7D
yFKVb3E7fy8jD5dc+9EYZ9y+AB+ljC+kAtXbyaPcybMR/XCi5t1cGmo1ZX20n5kGh62/4Y8M7x6E
Q4Xs8lwa+qErovjihMWnKDYGKk//DcwprKJslS2l9Fhoh/cY7DtdjUYFi1AR8tqpdQZ6Cgl7dbu2
6DcFfGjzkJB4m3Z2z6hmy0LTbjOWcUwQXXiyY0zNWGHgC3u1tfUQy62HDDI2lfKHpEngYMDCUaU0
n0OnCm8IHASYUZXm5vr3p3TDjGDM/krZ1Ud8kAUOy5mtUKaTrYBiMCXyZcopwqY8u9V0Qc++67G7
D60z4dTBzTTFNszQVl6mwtuKfrB3hg8oyq7Y5DepQ89EtGASbRBAXCtxK22G1II5QzISZD4gOW3B
iW6A4MZY161zNf0+WKq+tKxMbe+VWxIlIZWFJDpF5uAccwKcbC9P9vSSknU0sBA2vctSCXOpb4gG
MpzCo0egFTYOGpVVLJ/VwHZmrNxinRiAfmB810SZLSj0aMc2AYpHA4rGSZNmH08cHBlbvenrYxsg
YBCoiddUOvFxI4UZHjBEfvLQEN82tnos8rShnxe+OJHj8Kf1YYQZdPe6sgv3dhuQj6vX7Ie5Zpk5
Q9e4DsBq41MPCtpcIG4yY5UmCF5oWbDJoDP8u1uI+mxkofHUM9whag7D9tJM6YP6E2OPx2pM9WbW
md4j+iWjpSG9Q8GLz18UOROHkHcJsDSlFWHU32QTEwNl6W0v2V0UhuEisINkKSKExrPJbgDR3R5V
SEKJJWBh+RHGPLKfqGZ22djON66ibaNs+jv03/tNXsP77quhAA36mg6tPLYl685gucWDHogPq9AM
EYkAawTltalz1EXL0SfCLjZDTQJX+RZ1enj1O+e5ZOWYCwZRSXCRky4ecImue08Cukhrn22mqD57
1uJmI2F4U2SCJGQdUkxZz10lfDxUXXwasdDQ6JnVkc/pp5F2VkwX9Nq5l3yuXbuub2UXP7aKjTZB
FvdlxzbXL0l1iOLAf9G+d9uQA8M/UrGANoNBDEwL33XZmvaSNdxNqLa8ZB4QkiJuHJh/heHHJG4V
Gl+8y5490vEm2ByWo49oF6UlqAQKP5YvelwqeipClM+yJlM5DEJUWLKPntrJLonl9cuNI6rq5C43
TuxeMjPskENStETW+OCWAOT8zA2hJmPtI5SCdA2sV9tQtAnH7ZGaURHOQ0+gvGHKmx4cHhq+lZ/9
5aZQxosqSxdGaIStyB/MW4Tu0IJYqrtOPKQijdZkpnpGJ9Gf61cZNh7dDJvdU+3Om6Gz4Pe1oXui
TXofDHZxHNOKmAIwuOZUhcc5Ua+mEZK4U1bExtRj8NAO8Ueu/1/KuvOfUlYu5iW1S+hQX+7TmUgu
ujbZs5rJ/ekSDYe/WNpHvrWrmJveVJIDbVyNv3ruvhLhm95QFYmjlQDvs5t83I1pP2z8EcGq13uo
VkXLdVwBxm3IbkhG3E6zmeNb8CDDGcCCurFn/hswYiW7xflACbTXbktknAaQO2dmcEn6hv6MFeNo
AQ7W+9783HoU/aQ5bBLf1fvBIf+yS/LXphq2ERae55qoSM+E+RS65v2c1Gd/AKlbW3FOwIQsV6jB
xFnO3QflFMFWNhXNDgSZ0KDLD6bHx9mXMxPNnrSacJw/ZbVqN9L5JEssXvgZAJ4gTN6IYSTTfaJA
8XW+yxkGHs22WiX0NaVlrv8fZefZG7nRZeE/tARIFossfu0cpVaYpC+EJjGnYuav34dt7K4988KD
hQFBM7albjZZVffec57jli3jSKa0l9l3biEGDCay5vhpqLGMpjPlIF23i+rHnclS+rmo7OcwoXeT
FsSZzAMbCx+RsY+ruLn10FhpH1x4OqxrEhvdJghaYl4LTrVzDD4k67DPFhjjxxDhqt+b4W5OyYdN
xmmBnkafjXYK915f48nNMqK7G2Gc+szTNONYJf2WE6ZbxCDFgrr6UnWZOvvBDPV4+bfsmcxFzTVt
zOLiGsirS4aP62qmnnC61aDE9NjlFGlJV+5rOd2CLuqPoRHZ1x7IROJOw43nEBAc8w7GYiYJdrIj
c/EdFziBwQQtHgNF04SaiPg4OqxAkib61D5n+a6ICJrCLftJlt+nKEyYtZU0wdHdsUbU0TnswMkS
Vzmex4GK0ajVE+UbTVhGgLMmU8jNZ+dakH6YDQE0rS7B7eB4prchc+IyTVbKyIY82HhOOJDUunkc
8hxsCuETPljiZaydJpzw/bR7DdpYvyiMjq59czuU6A3LyGaK1bc+a+l+x7NaRVq0L6Nb+2D9xhvx
n9+HrmifQ7GlgY/536mHVbvo6Yly+jmyUG10Ld4L23x1QxePrEkeF0bwEK6bb9TrKZxCNEfi0Wni
XZtF5j5OwsdEdi+O3R/xkBXbvgsA3XCbu67xPQgbdJqGhU2ro5SoJTW50VxbaluuZYM3+GCarocU
iccnWkIZfSvmsmFnLEHEqiJv9t5w0EH/5KVJiwQg4ZX0+XfLxB2fcNxhlALPfiDYUI0bTFZvLcpG
cBm9gslFKEge94wPjCynJ96R00HoaVa9od+zeWQ4ukBhSCrpr9yhvph5SkBDBCL7/l0YGpe0Gfxj
6xIWsREZ2RnoOz4PofowhHQJpAgYidVRyGifL/fv7l8MgqhPvW0cSEAKH/DURxiZou+1EClctawm
nDgYjk3ZTwhUlr/DCRaRS0PuLugQICsCPzbmMms7lF4FOIsT+MP9C5bAcNehx/nr74J5sna6ZULi
OWPyYBJP+cDRH3hnmN/SsUgITv6fv79/Z5mly5kAuLTydmZs0E7pKgVb0C0vjq+o0Mr6Bxs5S2zt
YX/h2LtujQIKEbL6HT+fVOQe8L+gIQyqmlj5skvNk+87b/bk8/RYaY0SNjv0BiJaRxFzas+13lo+
h18TvfvWUKW1Ne1geElpTV76uMKY7z+7LmbWyYkTMgXQorb0++jF38C3RWuDRbBR2UNc0CETgfs2
UHnB/Ik/lGb1sxjij2KIDlT+J/rJLUOJieK5ppXT4ibXIqb9rqHrj4xWctwpqmxPXpkznh6+F8UX
1+3fLYZ/Xaitw0AOuaXXSeZ9ytDDxjpqgHy7F3+iWUxtx6nNBeQUFeFzwxw1lfigQh/t3UznDFwR
oyP0r8RrAPgAghTJCMmv+V6MfrOK3jrrq8e8iErKOZXD6G2L2mRq02O58ZP0QdhAGJ0eEV/RZcbK
TmSOzsS2ViPB8045QnuwTJrSX2YrO02eymFEgCyJlPeUuRkj3ko/yBmMm153xCdrk94aqQ+Mo33j
GARVxGGVTnQku6eAlvhatYAGQQg8GKAhx+iTkJWHboXzQcKh0WiBS8g2u3gRPxANw5cCFpg5FQ3L
bk0gHrO5eJYr1fAzzWypCptDamAAKcqvGb6mVSIhDfYIoInscdeJt+V1yA0y6JFM89voY2uHMBSW
2BWmsiTSxXIxUvs4s+0dUyvOwzkEW7tDQc48jyJHfJ+Jx+WcBzegly9+5W3iOf4+ks3rLc+FNkH3
xBGGv8r7NpNhsyozEi0iNTxnFdS2PHhidlyDcLShZ5ARunN1cLaFx1MQUpw5alojv5m2dS1fFWMi
34MY60TYxbxI/vDT72kHXmxswqWhJwBidBWpO6V7yEMxbURQ7N2qQMkNPmNrdi3W2Pxl6GvoR119
thMY/00B72HInJfIjsmFchvCXEC8skcTsSP1J7tM96Mk74y944f0TBKaSdRJTYwUZI6ywtOMj3bY
zfgECqtA318/21rWu3yWZMcySBKG9+RjMNjEIUSwHsMFuCLYXEX03RrFrdN0H52g2IgiAo0sW4RX
8Q/Psfgg427DsFLtvDGBE92EmzYAYh54em/L4rGhwQPQACtKlKtdm5pvDCW/cF2Bl4oRjkfkclPB
c+Q43zKgh7vH1Jo9pqSNUkHGysKBU73B5xMgiSBjr2A0kDbHqG0O1JwFUzbJEIaUQSoXezUXA7t9
me2GKbk17lKTptDNqhozHx00Nhy7HOB5NfrFtTk2N/2uSJx228fAsUyH8IemK/HiIkxaDBQDcACq
cpiGI1tF6NWXUMfpdjF/plh+8bsSdQ3RAk3dNkbetE0UAFkjfSpV4qwxrwBjN3zoI4x1ps5wWAgL
ZmUF/S3fEg+MQ7HhWDPyXpd4t8E3v7ZYUWKr5mifauwpQAfwkHyfEuBUeUXTfnYxMOXBh9K3D1lO
L0VbGpJIn7x0Vl2swM2Xzrc8zJiuTO8om95TVjTsCmCOIgQ1WaPd3RCYb/VEy4cOBu4l8bEbLHwY
r3lntTvoaoGtxoPntdcyZ1QbuDTinClfF1a5kct50xmIB4/dHhAdh3hTDWRRVm8ayQuJe5Hi8jQv
00BQqChQUuIOPsmYD9VdDF1NeqSw+5Qk6VcrwisgWYwLPZH5MER7U/mv03iuRfDFZiXaID4ed2p0
nk3a9ZGiuewoKt84/VzOdbQNK/tbVYYfAQztE2JUV0k6clAv57ecCAavb7AelOegVySc6S+5S/To
LHpGDTP0d0HrNLJpRmBN7TCn7Xqjv1nNAiw1gvhKquvXPEiwKTrMzaukvNAv/Y464C0s++Hotupn
P/s/Arnk8+AhHLQyV/8uT1uUrr+I0zxP8I/lez5++yVW9h/61DIXKsmq4NQRtBlP6lPlYvlAMwoX
eAgF/KkIVLsmI6Togi2+yoE54TWl0N90Hp15J4UimPGE7UNOR394cd5/eHESDpjtIvL1YBT888U5
wRx5EbOEU9IocdRL+8v1YxL2yJGnRU8/P/OvPlnlS0cLzKOKvN0MHB6b7cawOJcNc0CJkluXtkOJ
ak/Pf3iBqIt/u3qux8vzURrafxEMvr0/x0W4SBP/q49Kt2v8kCgGyjxgUJrTBJGx6Rwb+5oXvo6a
YQRRysTRzMgwg1+MebF8+PeX8ZvG2PE8zzQtPkdLKN/55TO0nK4xQqSHJ9Q0DCmIkClx3OKMeSM4
CfHS8mFW5JAEZZb9Qd64/Oh/ahuVCesN76MgfdiTv6gt69D3KtTB7kksI+mGcWESx2orBx/m6/KO
SZMcUMiUavPv79lePvtffrMlWT+5c03XkeoXOISlyqQsslwygorrR2Rfp3YwNn7QWIc2jPfTkLNs
NeNrMaufpTcTKQKp9H7ayztFxzD+mY9Zupn8nv5bMQpm8N05S3R/lbJ8z10O8Wgd/iRPFfL3ly1I
5FKeLRxumV/lqbimndbnZIz9WNNfMebTsLRpSoYOG0hu/U1YRLZqfUCg58yC4Dh7zi4IcDUK0H7a
oUpMBru8hCkzd6OFBNw1RPvZ+qlqqxaGWLXtNPo9Txh75saIyOfvOQ6o/dAkDBwYTaxyBBeXygbH
BeVjTSs6QT2R2HtG01cO3tbrv39Sv9+dSroUZMr0PJsh4y8fVFk4tcmVJs2ZvjEoDp8tTdTbuu8+
N2Lx+mkawJaXfNJYdnb//rt/X9343Z5FILPL7BNJMJ/G357PLLAH1O8QeS3T3Rbz2OwQaXbbygs2
3tI2/fff9vtypaTnW0pK1/dZtn75bW6Llx21JFRn2/gxlNUHNN6re3c/tWD8VsGPf/999i+AFBs6
i/QdgcMPaTGWhV8ubVrnANpjTI4p4LptjBGPI/HeagBslN3S7FhGBHFJ2z80nqtKF8i8MFEHJYze
+8ir1p5zFGH1fBeN4rlN1oWgqhqCDXA8Z5eyYM1tKB/DBliKQSf3D+/g9wVUuZLliwtGsCPv4p8f
UBH3wTRkrnOKEhJF6FkU+6TRN6tT4Wn0fMAmlvFZMAhzfaa5CKoINMpHemyLHHFQKEQqiJBBR6SP
M/mMM9yrMqqPdlyFr3PxIZD1/JdZB3TQ/+GG/i4w/w+3sw/6xrK47Oz3v15z3x5ic66kfaLVQINf
Mu0gL6I4oAA8WkEJJHgxOtAKD3Pz/O9Xy/oPax53sucKGtCeA6zwn1fLo3nL787t07i4B+piJrxD
odzpdXq2iIZdBbqfrlaLT9ZJWmZdi6ZW4ztfofHr/3C3W8vd9csKjEFmAQSRDA2i55dX05txISJY
a6fMrVmvFvXQvGh+btx/0X6uPlCV88BxPjQ8o/zDk+39/mj7uHQgFzkeA5vflxVmXcqEhnCqTPML
PcEK5YiYPktF2lT2PMeMoIXMaYEGywjHTDAlZyFDksh982L7EGSG9VVb3mHuSvnYixOd+zXUlmoD
ycxah26COZvB5ePoWLc54ohRBUQc+J11TjGLnqScV53dm8DlyENsI0ZuFZrah3DJpKDPApzSkzty
r9n9SNME6JD5m8TJn3vR4sL3izNDiWXwJydQ5AEr2MGpUM1aUxit3chG+tVwTPe1xV5mFW+JGT7b
s2p2ic+gcLACGL9rxY2yiQmxvYSJ7e6Hsa5WYWVcLNFPb+MgDkaCKsnI02dtcHDjUHtpejzd6DEZ
djZUVEkHuMtRvboUXvbShumtayJigKLC+sPt8h82bN/ECGX7bHsUEPfF7G9rcRFTPU5GIMFgOooM
CLlHafA1iRr11LfmWYXIMFJih7vEopBpJBlBSfHajYE8mrNmuEyTNazRFdtdtvetgT4BWkaGJRWB
U7X8AKnDWOFQsP/wwuXvT7xveqyyHI99JdT9TvzbCw+zHtkKZ8DTXSYq0ZjMxvSzC0P5Nc/1mzIm
WAnSu6bzHGB9AqZnF92t9SGuUz1Yr0hocs5frFmxSTB0vKb7LFAPgjxn2CmOKTyHlZt8DJlWbXum
fHsnAIHbVswaGsZalv9ZJAPyesvInbPImOS7yNRPwCBu95NVS91/yW84plgY/dEm0i+mh8xs+ezk
4mk0mIVk+psOED1vxixmUsiSeajp4OkBPqPxpgT4B5nHYoMOi/fH6V5whR/zYCQ8ATfYoWzReUl7
+PKHJe13uw7IMIk7jgWVh9j+ZQsz6yaaYSnIU6YOPs2eh8aDYoCcDX+Rn4lV2OYTjThGguCDSmAV
nkWQIKKI1K/CvU7/sLpbv22pruDqOxYWItY2EGj/XGLruGFwqaf5xMc7HL0GSYUHmr009UPs0Elo
n9J24cdW6B5HkwziGaV64TF4i6OyuXSxFf3hpPv7qs9LUlgHTdf12S1/PUCp2UaTTfPwZEexQGbq
rujRMzBk3pBGFu0ZG3md55rTlX7/dHQzoJFmb5+F5Yn1Hz6u3877y2tBa2yZYjm8yl/W/Bx3TtUE
5gSrxcIXiDvh2LQ1weGDvxo6PrTAtpG+MvfctK5hbbyO12YM1SPsQoBjdX5jrh/w/5AEUlPtUkzG
yXke57c/vNDfdyeXA8VSlGBuokC4w+X+9tRmIopHt/KGk6Ftf4Vb0jzmoUmOae5Tp6XqQAN2YIlp
gscg8A8QkeuSR9uP8+hixM9ixoQyePJDFGp91NDiVlorIiOn4RrtRoS+z1U95muWu4fWb6sXVoj8
zMQSw9FQbW1swpcybSBaOakmKNT/EhTtD3NG/llOIiDkuM3RWVWFv4kKBOEycWguLsLqqA7yXa/g
OlJaE9HU/nAaTx5lLUgjmMC0tzYQigqz0FlGtLZRpu2cTnn7riF0ure8AjYoy0rHKXU3l0W86ZJ5
euSZLuhKQveeJSkarqHWpSOL8ygYC9+/VO3U7vqpdPb3AqRkoIf6VbSXGbck7pDCfZwnJAj9Nu88
+4M1cZxP0vBDbldf8KczuY+zreG01hEH509togfpxazW9F6uYSQJ+O06//G+iCY0Dc9AyF6muvtC
0jbeCGM7oLS6xJbx3NgtRpwRLYXnhNew+sTAP8Fz4PsnV0+HeyUdB/rnWKBgT/yeq8FOQDZYaBED
GrPH5cGhceT4hzPH7ze/tKj08Rv7EjDhr8VuXOCQQc1F9GgqqNb0+n6GroatwgO8M2oGCMP0/3/6
pcVjjw+eIYUnfj1vtqFpt/0Y6ZNK03ZnlM4163r/nBhFBiqcGI5ZgaZtoWstqqwcM89fegXZuery
7w+V/UuB43BM95TNTogZTJq/PVMF1g+r1tJhNG281p4qLjxEbMGShi2yXxJquQvcKLgaTjdtFr/G
7HEnytLzPyapsYvAjesCTEkcF185iNA4BixWIXQcjZyzk88of46eBOM/wnhIEZxLvZMkE5XjaP9p
pVfWb2+HNV64ruC92IIaddmb/rZEOOB1YwfR9okUs3ijjIj8sYWQmDcJfe37n7EsWqf7d2kB9KWa
CJtb+GpJixN6df9WBUieVpnKs90kjI/jmM6n+5eYUzwS95GDp5ab+19Jo6R5SOtiFQIePNljykCh
bQ8CIRxDkFps0hQDxWM3HXU9M0xJXHGKZUI2QlSN//utiTLFCGk84xwXpyRSS8YgUV/+ZJzich7Z
38nWBPsYSPjBoFNE0CNbygR0GZkeEqNirr2w9DLk2gFYzDkHeA4gi28nzEIMJE7F8uX+nd/EFJQm
+DfGNgsSh4cDuHqLWUYnL8SD4ZYO6vBALZodRtfZ28pEZjNGLzXMM5tVDMVc/ZoTfihrg10gsue9
F32I8lDuPQD4G2YJ6MUNFzqLjl7vzsy/7FfoBbHckfgnR/xA3cRYpsqc+mbE71arT4HI64fZiTiA
63jcEW+XwIApw0MegMqFaXm0GW48J1ZvvRZRt2nQsmzHIGVUkDFgtSYH8jWeIPgy/HHKlbp4ObFa
gwx2lWPt7sezaahuTkKseQXOfZc5bXRoMYrdXyUz8GvB7P3YwZJYm14hX9rUJvIt5W6gfGEyj0Ro
42ZGezFE2V0IREIf7FZI7m2HZIiWXhNkpFsQ1OZrEpr+PkQ7rB0/eMHzv05rniEo1IJ9qSFzJfLu
aj/nGhZh9lgnCGbLFAWWO7ju8W7XYdsiFx72G8T1HjFFW2Bvn7DL49Y6cA+Gq7GIEK8Ko9hHoDMJ
Paac9mVY7prmG97ZQysG63VwgHendWjgAaUlP5Uyv6ByWdRO8iJTlGchPop9i8h1j3MLamBL/eTX
DbPHgPRCBM1k7nJCK3P8kGlHXqOKDeY/4Ud6RI9YrWhDWc5BZZF1tHPnEFLso1Gf4eIFmqAzwmzJ
Syhq63ORy49OkX9WTYiwtIvwleKKP9qd3hm9Jw8itLDyheXRNbH4VxGuPt3bnxDOcnYuMmc7aCc+
NBF8H2DZnR5vvMxV62KP/6tDaabIDpV+LmtU6hjJnu/G1GmR5Y61/2qj72IIQy9TcvS7FGP3WFoz
udFGUmzVgLwKnPsnlLCkhihuo7u7GORYe3N6JkwGaPFvmsytcHb3fmNl+yFC3zeZ4BeLJCqxtVKu
4zLgfp2B/6GMeR3QiBMpSt7R/Y9Z3V0x8listqaLboTugtcNiFoiMd5izalf9Emzy2OVHJravPjS
KA6ix/ecZJgXRwx/4EynCBd2IJ7RC/DrZ01OMWnEpjS3hIJg9nIBeibsvGuVMvIsjw6UuxfIDOG6
0jVEz5ggJTEzYS2yRX+E9XazkF5NLKcICLKDE5Y+oqFw2XqJ2fBbEwmkji40S6KjA7eWKpwHohBE
fmqRNpsW1cimZ4B1de2GZo7H+WlQbPgeE2q/FCj0cBach/2U/qhSpKJo+yqwafGiTMFwkiGsvPjF
E5VKS4ramG1pQPrr2kvETpWOB0qzDI+qJwModcP6lXPtulSF88SJCcuK31yLtrMefGEkeCKeMe4Q
K6M71pimmbNN3/o0VJxxOPP+o5Nb2OvYVOMtkcV0Q0FF+jWWq37w6p10InUzwsZ6rHiYAE+a6xAx
5inGB780cMllrA1ArPiJQ4Zknfm5rEZ6csXwmtp+wE45TZu2Ch8REKuXNP3GxsCEtRHq1OZUPVSS
dWhj20TMS0whJos+6BFC3fzRal5py1s7syYyPo2K7DQCSMthsKexh7Wkfc+mQu9hy4brsEq7jUaW
dIb6+tyYo+SSvkddePTxyQCyRAQ3IX7fxYy1V24GbFPqPv+Qpx+6RpCJYYfnGDX5oYcnypQxORuS
LU77MsADUqFr9ByOlRVLyrORhruKpBLPKv3HsjW93ahNvQ/S5MkpaPW1FQ9+WRUORFg8aR0K82Oc
F+YxnPIPbPksVGhUudomjT6/6TAkoW9bcyb2sSCNMIAYBu/DjnynsBzu09SkQkXkqOZcIZ2OV8Rb
GHXF02zKBz8RP9PQ3UwiYh5rM6UJJAnXMaqpImTejXC2JDCO43JNnFzhvBHkQophJ+1dqyTn5ix9
RHXPx5BUEAkhPTABHnB+GfswwyiAW2x+YCRJo82c/Y2Fm3gXYVve4oohiniu8Ur4FgRo82p3pnig
bEGrBp/mcdACJz+yVrRJhHwoevb7sdUbEjmIhcplty0h3e2Qbpl7ruuhb7NpV9bpeJSClMJu+dEM
heO1tdBakO6AVfbGl4FVaOuxhCrWoJfaDmG0hd2IeOLmSCFfapbK3GuK2zyVxX7oW6LitIvhpE+x
+ASdWteBaW25kslWesRpR1OzWEZgIsYDqrx5TN5N/6ObPjhx531x4W008Kzxa5XOKhmH/gWV2vqu
/S3TmDFLJN9zz0VVmGTR0TfIIgwM55oXzrTVvb5RUn634/qgIMceLXPjcJSiMBq/I+fAfZg3T55n
Ea5aWvLgdN5DlobEb3UdwL/py0T0xyYLs4vdmP7B1vnC+ERqG2JPXHfhQB4sXNAunt1Dg3kC8psZ
04uj6oiceO1OtBnahuDp3HSPeVpbm7J2Xu5jma4VS6i0dnndxZswUXC0vXtpi/rsLGLrMUS3k6WX
MnHIeU87xslBiNG6bx2EecN4IEx1b+XVcHaLch+HkXWRBP/OKvtetwmBmsiCBA2ePTjpWz2KlLcR
EAoRzOCgLaD787mY/OoBfRmSYqcyjkyegbyYmqgzLkcMpIFWEASBKXkufRVdJfYJi0CNS63djZoF
6Q/B8H53lrckfqk6jwhfaC41GTVkrECQ8dt2fR+GtJUgs7QnAaW2rM2ItHU7xvSIShrRW+b5aFrN
4ZgmMP9Ubj1VdEeS7ptJhi5iBEcH/jFGU7KKAqIaJMy2vVNgvXcrrO/DYmHEIYpPWAsGdQRG+N54
qFpxQ9FabKZEV4gAuuBEkYdOHmv02qqVvoA2rfaxLd/jQIirnJvFqJQcbTP7DA/U2TEPtVZRjnnB
w+sTm0ULZd198bNqDdPXOAU5sWRuSQWaVsNLIRrz3JGOzRB1WreTU9Asbg4Wtl+bo/kzvb3XfLLN
czajVxmC9JjFGfkc2Fa3kyeiB+Qku2HG3gygxLtYXYvxZOjjE/1Ha4spIzvRFswpmOXNNeKPLOP6
NNA8epzZjAXyVlCTEQtImz50s/QfaZ24MQJK8hEAQXiM/eqmf6P7Vz25T3fASZh64+1+DkU0DSVe
RBfO+4JlHEm3Ubd6C9O42Bh6BnfnhWgKO27OmfBPp+2OiDyaTShU/2T4w9HE13xtO6NBCQ/csJJu
ui8i7zExHb03cmI/gxnhHcwChCpN/NXr0/k4Dh2OVT9/1lbKhpYbL2boECsriCrxnATxiRwwg8fB
0R/r6rmYASVYBkxQZwwPQcXvGvv0Uy+alzofP7rWEDzTLUIPVaX2Y4/JmvYQgJkpaRDzpQqIdUrV
grcJa14/n+F+z492B3hA54PxNonsESdSB439Jzhf3q0236mHjY2220usmY7WkJSrNrWOOiVH2XS4
N7LFVIUDrKlwHvVuM1wE/tCDW6uv0AFsnGPnumVKNgcT8P2yrraO9AXGDehOf4mAG+AEiEcZp2Iu
WrnEgpzg+HyoCZCK/Kp4Qo1dHuNIwTmNuiclcu994AHzZ2xBXdYUpxBx5HNFBJ9mNTnGocJ+THwL
BvVg2TMotcY8OiXOZ7c2OA8WDZLkqoEW3yJZOzVVHR+jfLqF9VzuHGcOPrsRapvRJW4k6W9hD0ha
Jo148GZ2ZY30e4oj+xYI59GXIx6QQWSXCS+1H2f+qxJ4HJH3XbvaOVfDpJ9kUzVPfY8isq9mwp2o
H+737YAmfD1oGC5Nh/K388T4PA7aekg64X9k9/G3ckIPj9FnN1UACXr0sQTOdHrjD9NxNqjzqLA/
kvTinI2c2FLDtIs9n8ynUReSGR2rbZAQfO6jDi10Hj4tSJlKI46f0tEB0CTGl7wFWjCkxA1mGLtp
G6qXTH0JZgkAxfJfBvArf3FFeKz1upljtvVlXNDZ2J642zAvlgFjxAJwS+NU26RI9YrGGZqrYjzm
JiRUpQnkdfp+BAfQb8uO8wDIXQAXWTrv/WyAbpCVzoWtZoIPQTA7WQY/aWX4W6Yq9rrRebc27HE6
giIvcXNJsUsQ6V1FKXaIedJzzrCJnPf2Yo/gsUeGLErqGz8O8W9CuuaUptW+9ZFqjGZr7PU0tfsy
MF8KZgDniYb0vb01N9G3omeG6+N8XeVdkFywWLM02+4rI/jXoZgetIGry+EENxVNguMRMKrRRCjU
NV5Pa29kJozuhWXUJPJjHOPBIdqu2QaLqwmrfvNY1X2zL0Ifn5WlziwkxJLFo9rZNL9Ih2je7bYT
IMn6mWkCyp1VHy5rWDEZH0zkywsvtXUnkwwm+4Fh2fglk1hQph2pOi5HW9iqwYC8PawK6q2ieRja
Nj1ZbXDK26w8E9z0NWzJxc7CEUeHwxSsFMzD7oikFv3sFtlWtGpT0jFpQT3AxNkVstFPIuEgCUP4
6xT5E0dtdFkq7ldNkOP9tJm7uDHoZAAp7bkPW3HKY0nDrJTdieNwfJH5uSK55jrW0bDDBOATKhwb
SMDBnLgMWWXENSxQUa3pW2A3G4dj52n3EAfjQ4jg8jDa9k9PT/Kam+oyKXwRjYMnpZ6S4RAhy9xA
k3xzUBxvXSoKiqZ+Xvdcv4OnPw6KpcEWbOvdMDzfQVCcjUwefFJ2ILPdMRNIza0HsqJWfR3pqyG7
1xrVIiFJOt9Wyg0o2ONu24dWdqWFHAzleBnkSPw3st4KBFiHsm6L4peAv8rVZy+xH61BNc/U59ye
i0E2jx96lZ9U6juP+HLPZZcRFJU5JFumVEQJoV9eGJqb1kNWORlRfdF11a0zXT9aVTd96nZoyleV
GerHBiG6g2vN6+fmwevkOewjPnnwELtAlm+D5j+8Ww/lMBckWRWPKVahjRWivqxxVaxS1X6sO/Ha
Y0PGZjQBO3HWXhKACYNBtGbl/5obER60zK6vA7/z6A/yo1H6b5xVVrWjsj22Wo65NDX2mS4w0GTJ
tW7y1b3K1MX0V6OUtDNxLDxr11iMXmfJ3mUuXUu/zx5qO+LA22UvgfhhAePCHl5PHKvkwaxL+5MK
3qEofg1HPDOONwTbyCY4KrMo+0dbqC02S2sTNG24w9l2CHHHpLNotk4POybyoyvOwe9Ox0HOozGw
cq1aEkqFIwjBNG41+zUVtMQsq3O/E11YvBmzCK9lVFDtKOvVz9xVE7pfRC/7R5uAG2162Tmp8+dQ
U3g5woH7EoxPw0TsaeMZ6bZNXbVu4kod49Y+N104bZtByPfeiuXWmCR52YV4pBa9cMuXLll56AHs
jRHjMb6f4EpWVytmehGjOuYtkfLlAmH0iMIO8AvuZ9P7GVn0o3BlYvTukAUME89qg2I18qhfy4Fl
x2/E54Z7fRWFU3sUcz/irDKKrW9OW5aJeBe3w9meGIH2Vv3wFwhyEZABfxo3SWAKDA50JcbEyTae
pPMeTNybfYfOuCixsxB7YObJi+8u9soG4SBq372qSchB/1athRG0nJwDF8NMcsU1NqzCYC5A72AR
mufxh+cC55vNxKcjOEaLV3BZ0JvvVRLrAywRrOf9/NXYw+XB8eM/DHY3nNzBJm1dRP3mju+CKgA7
aUS2H9ptdRpsmrV30SSD4vTk0rxcpRKgiwzHveNpurCUdYoAij2kbJ7RjHKKLcjt0fMWGMtXhMZu
Ce8oTn2bvndEa1w5ytcr7Qr2Ls5Nx6hsn4bWF0fReGwpk3lvmtLJW/7O1NPFyq1wQ2ZnTwxt/2Vw
dLsbWuj9aerS+/Q8vfXVQKEH2n49tgNCmwhM+H3H71pIEiW4ek21VQt8YdyT2FCB2o1ZPnx2G/sY
O7iePfMBE60pgbkXIyMz8PMG0JU1cNPxhsTTI6eCSampt2Nni2PAItsptznPpvk0E3/wQAyg2HTa
wLE9DDw7FKJqKXayNviqB6gJigCBVVMD2VAS5rvpD8kJAHG4npW7z5Zhook3jzJqQE5f1nvmJ+JY
YQ+CeV+gf5oxVllB/ca/w/xid9s2jq1LM9QP9jC6R2PCAE4v/eafysc1xBaXblFFdwqnyzFJzWbT
WJXa2G7zUmV285zpxDnmDlzpzMhv+sEdpPMk0/CiVfnNVJnaVr1T7xXiBBoVqtvR8f1v8s5jyW2s
29Lv0nPchjswg57QgZ5ML2mCSCmV8B4H7un7A/XfKFVKIfUdd1QUg2SmkiQIHLP3Wt/SHiumql1O
16Ooi2tKUiCwOdx8PhMCBvMdkubxPkrBWyQjMeVKFp3i+7RyxMGSqbZi+Lja1gguoK+CpR4zRE/h
aB1ZiXbjhRryyqhheMTQTu/QrNKkq8DzC6tvuBqT8WLgcsM4TKIGPkjjTnEYbE29cbY+kJllKXE0
slcWtCLmM7eCCoPVV3rATwF0iTygEd4Qy8qUiw+7D9fZoNubRJPMawp0dNWNrM/9+OaEuLMUcOjn
WB/Ss1pnr76bf5GCosmYPjYk+T3p3YTbFP0jWI8SnH/3xp4/XGGayuhZTOGF2WplWnp+bACVbAxc
2wvK2jAVAvO+FmI9MXA+FAxGY+jsBYumTTiYX8tqjJ7RG3xytHIN5rf+Lqh3BsmTkzvGUUo1PBGD
sdXQlB1JjMR0RLllK/Lpex8VIdaGlM6V0ZnPvv+ZHdFjRsXovggSYxWFyaWVqUonIyKTJwwxmPZR
smVBf+xzyulK7I8Pdaly+bQjIUBZJQmr7MVMoI/QDwTNHR6vZ50l0MkoCV2JVE/LAePuxzCRdIOq
50TIZlUldfXZma0Ifl8Ol6oq1Lteyz/hpyuvY9G85xIamd7HqZf0iv0yjfpMqJsUMirwfiT9ZG50
tl7bRrpEQxlKQxjiVUJBKjyb6EjDjhEFU2JbQiBhrLJmUIFoq+RYo57e+xF5fumo7ycsMvh5kMnu
UHJS6CL2ZBHq+QOhvy9+oQybEITukeSigzGXRqyxIxEVz+8qK+rxjI5uPOsMZStlGKjqyvEpkYF5
7Ub+8MLkrVVVz2o3bWlCy6p7CLFsbq1O5eKYH46lLx9UQpSsVL2QA+YVdqE9BWG/tnU1+0zyke2l
YCo2daG1TzbxySz8V52F232x9vEqcz5CqAEVqbxq5fi5B3ryHLrYwB3XWXfZSqRtcswmZGRuJnZ2
C32KXbxjtYcilMCHeW0cIMRv05KO8TuAr5PW2rvnv+/frx3R6Pjf+Y/5eo3W0oNbdRBn/eo8pi/W
G9VgvVw0/aI3MPhDcqFttGpZQUSraGli0Vm7jMLQAcYteOP62DuXqH9Ax17CKq5XqGY9c7Ven9fn
z2ecZYtXZ6EtSdldD2t9I/bVLrpG1+7Z+WS8g71h1VtagAUp5yzxiPIwvq9agn1pfayTbON8HWhX
bdVdehiv/VV/bD7XiNbxmeCJsmE/LSlc+80KJ5jSbmTvUcvHvYoSBAeJeg7HbFyKMnwMZblpAKLh
lqJRKUuHNDozg68fSxMrfk2WG5EnO6fPz9juijP5Yp/7Ihu4UK01fWvja8JCYMFyVgENmtjbIC+O
adL1r0UJDEAOSnEakdxdZa8+T0G+afoufeFOjDKpCFhjRukLleSlqJEgkGZe4S03zRejs6iYxSw3
4/xgYPjIeRMPL/WaMAQ4rJtrS2TnRttfE8BV/sPVvsNXWZW9tRINGeO3m8osq30F7vPHQzuMqSOW
uH5ugVQ21DZywYlBuj283UsaTg2ZZUeNdtqeztdRCY8ZldvNLXjuljn3IYLu9rCmO7KdRLeK50Sy
IrMheYRBxa1Gv2wzpM797ScTYUjLSNRUiOfwKT82jjYNws3th7f0smrOMZvfQd/ryk/Pl7lNEQ4P
zi3G7EeW2Rzwdst2++e52z2wNvOwz5yd4lrW5tdscuZrf5qzI25v+BaTZ9LTXQZaiQ1Hlnu/CQpv
bNO6OailLj2Cv/hIJBje/mZziy3syXL48FxcAXDS6rQmGiB9mnLC0epbNmITRu2KCQ0i1JyccMtQ
JGYTzkxMqG2W6Aw9eohDiEb1LRPrn5vbc4Fdp5T0ioMyp//dbujHUjuN3ITbwRrA3ShIJAyVUb8T
hMCxDir2yZxw1NPe/6Ed/E/85/WHGvZDGumHh/9/hpOiD0Ma9r9/jj/9T6zpnK/6f/7XJi3q6O31
Z7C/9uPf/DfYX/0v1dAcSwXjhM0DG8V/sP6O/V8WAlLhIiHV0GQC6P9vrL+hkU2KAcaxdPW/if//
wfrrhJ2iV0O7hm3bQn/6P8L637SqP0mfwVAYgg2UJsSsFlRvkr2flCNBP6iTUxZyK5IUY29WRxdl
TqOmTndph06j4x+GNN2U5BjRR1lKvSqWdG1WMVqCciK5SOJubVnXOyWaGFvUOZOvvqzSIGSSzJtd
q3UnOirI1NS88twQzvZPx/s/Z+YfdOxIXpA4IkzS8aJwgPUPyvuqCiasL0PrqXxVSzpIm0TJABn5
EqOsrkO1qIhccu03G2vVX177ozjvx4u7s2rbNglGsD68eG3EnUYydwtKIIRaChAhNSiNjiHSVa1f
SD+44ENTKGiwszQQAv35s//29fnaSH+wOccQCv5b+TNpIEBGClte5jRXw+yTldZjpm0QJFJEV+D+
7LDKrFRSotb0/6K/SIo/qkxvn3+Wu6Lq5LT8xSkCLFgmrPtbT4iWUnhNM7fOkemMAMFUmsmox9sA
iwrKgc6hADuOJpR3D11NTsNiYZS18pdDYvKJfzqj//OODCReXFww4z4ckXYgasEo29ZDYWYtwJiR
WKWZ1V8UZBoX54eXETqXC+HtrNp/1VI3gWOQYOpLsLKzrAQl1Loe0D7DHVgmVhvs1SD3z1MD30/v
NAjOSn+1a5TSqV3px9IwQ6A+lnWICdD+iyDsg7qPIyBw4zpIwTQESpY5H6GfrmlRdXgdtVZ6TfVm
+zSz0X59Mw0XQpT/GJmsSC0/Lv9yJvx62IWuoxHF+aIhqv0YceyHCdUphEFerIJfyn1sc6UKUefP
5/vvjrpuIlt0bHXObJ5//tNHU7HCxxrKMvIABwfBIB+jpr6zSJHz/eU8+t1R/PmlPpxHCHFROIhU
es4IGk6mJAnImNIJVFbDNikagsGMwvH05w9ofJDy3b48x0YdbeBz5ARm8vn5E7J3spy+54LGBCYX
odLmWxf/TRvZNPVL3KudewnjUZ7Ksn9s6Vutx6rbMjS4aEdtdgypMNZ9rHjwnfVtkmIQC6S+6SzG
XUeCUBiH5FgJKMqddDsa9tF7HRisSfyZXD10y7wO3sHYT9sxubL3Z41EfQc3hx4dHYwn7Z0mlS9m
JaLtXz75fED/feFS7YLEolnCsXEhfDhtUUVZOjmVrZfqwG60IbozWuiiYcCnUsLurgWKWvUdUoTO
fWxSE5GPyeo/70C7DKLDKP6QIuFGZeZqCwnrtHTQUxj041ZBBBu642TRuw4+SM3OAtrq2bEn3E6g
vSt1pU06PAvdJC2v+YZ+QwFL1qtb/9NoAf/XY8kON37580cmJeh3n5m5ax6sBP9/+Mwxpc9kYufm
FZWdraWcDn0Vfx+KERh7/zTFRbKcpINBTIhhy+Yapbp4x/x5ptOzIb1OOQbFW87244h3SI+sYgXy
/3PoTwQbGwX9dQQ1lhTF0mitTWCk9qMr/S1u7VhxwqdsaMnvtJknlQqTnc5o1nZsjUxfRSjWZofM
bVBzKvzMjDMyapw7FzNgK4+gWxdmTtIWZr6T3qrkj5AlMxziKQCVG9o6zapq38vuLij7J6c7AKKo
l0CbAeSaD6oqnhyRPtSxEFvXUkpqwtSvOscne3CfJnm4rE0FBzRuhFVB/Wwhzeg5WtZUQRZOO2wm
J3gyYrZVdneprXKRRgjPsUF+G0tiB5QyH2neVBnHbpFSpdSdq70aLYC5XSkfkdHgp1baS9BHh6Qx
s81QPlURgLDRREBRdOneVImWjKd2jsUjbjDtlHsN6e+icL+FtfhGBttVmI9WQf5IVokvumY9mpP5
yc5oZSoujTjNom9sG8g5Hf5I3cknK3DYIM2emyLDY8F4RbpaDVE5HP9yVv06cOHbZNXKUMzyDqXY
v0eQoQmEFHSiPImevgTS5XRQaIFnPvoDPDyodEs/Jf70z+fyb18VAyS2DoE79qOjz605O9wpYdpV
nxujvyP24l3W1nmYlKfaTF4S1/r051f8zdpndqnCNHc117V+cbjgFepyJZWsvcwOjxXRM+MQP9RK
26zrV0G7hkL8gRYkglcxXf/84r9euNgx9Hl57uLeMz5G4QRSdDG+FT6uXXxir7+JRx1Ny4Q2nObx
Xm23tvKm9Hb2l8P8MRWI+YEXRsLIOtcwDA71v7/djPyZrO05zrN4yOUKg3WTdcs0GIddkkf4vXVr
KTr81Gk4naHFwe/I01erewYi9Tcr3G+Wf7wbHE8kFNmazbrj3+8miUi4t0q38YaBVRDNkoWKNg9V
BvkumUNHOIUXhxNK7eA0FxfcvSvyduN1FvaPBdVQT6Tq6s/fjP67r4b1MFlAmqAqZ340PlWFOUWd
3UB80B300cq6hMqwoSzwTPn8vWvwHZEbhlrB0gPmvfSFffb9SBrwsUm1z8mAWhDlZ0u4u0L3VWJM
opFCh73VV60aPGqxfmqRuZ5ZihCT0tPp8rNTNYXvoekPa5Hwp//8kT567W9fumvjmcC257JX+7AW
CUxFUfzQANVlTq5HikEgzxpUunXe0WRLifFednFULTvDRPmZDsl2alABpGK+8DN2a41qveoTSxer
AzqKZLUvy9mKjH4QKwRpuSkqb5GrqySgLSlN51HVC3sdWCGdcROZbu0e3cFut6LgA+PbDEiTpmWS
bgOOEUEZ2V9WX+YHP/WPj+zipTNIRWM4m3/+00rP12o3G52+8TokvW0YbkOSq+1QGbcT+uGuBRsq
8GiEPbgMmecD8PD3OFJWImTB30lT2bI8R+HgE9DKBpBwHxRstE4A1qMK+pQRqU0ljM0sWGlAa18V
p8flnjr7NNcaetfz+scyVllJm4dyPqIUvcSu2CV7J+iDdekD5Ayj8XVqMnRVCSSn1KczrqvNQ19Y
b38+AT465345Gh+uM9pbParksUEnSsbtmNK+1CeNNqSdEWmE2GjNuFAuEXrRfCVPxtUbuMuYvrq4
vfz5vYjfjfQswJmkGYU0++PQR3YcscRU9j0XCJyHTnU8mHryIn13bVXaeIxEZwOuouZc02FHcK5d
sG4kF9std64Ja4c3fvQLlUNaui1b1fFgu5mxqCdUyNm8xonzajmYyVeh80eiCmOBJrsddmH8xZVF
/7Q3H/mzj7Uj4xUBTBBeOkLTNScB1+RE7yk5dkCV9Eub4n8QmfUpKwV9NhoZC2PyBy8JU9bv6g53
MgsKw6F6Dk1nM7gyo6f3Ypj+q2YXT8RzM7cjGcLJ+SLBNhtVGB2jyqDWFrw5Wpz+JfPt1+0NdSJ0
NcSDkfRISePfJ73QHTvxY4ZTx0xeA5+4EGVSw0Uxsab/87f4m0HSYp9oumyU+asfeRI4sq2cTkPj
lUH+TmACkrtyS2/m6vSgHkJMvnlmhkszNx///MK/WfLyGXUH9IBpWnAXP4xllU84hO0LhmfixiRy
fxqnyKOStvkGJ4wOINw7W5ftYkbiLwQJJOtsZCdPWDs2EkiPpe28mQIf+1SCyhrDOl4X0ca3oDL9
+a3+5kS3VFOHbAbhRGVj++9vA/hKpaPoQkEUgiPrq0PRxK+dml4HBTdSFL3/v9Bg5tnp37sgDo/Q
IQFi6cLK9eEUcDulGSheN57WybNKajxj/8q2ccdZ9jFAOonKryG9h6QEqgz3eC52Opi/FVQ3f2EU
5nUw6nYVAvbd1DNFd4rGx4ieVqv8bQn0635tfqdMnRBgbPMXw3Mk206EHWNS7xTtSi1t7LyJDeFa
TSLSuuL3P38bvz1j2SI5M5fkV88iaoUkyIjS9oz8BAr3BK+vXem5dWZwNojctonGnGiYK387YX/d
kTsWLVb4DPMXYjrmv0+DGDVNodE697KpfUGDcocxVVn6OJiQGNQXtitLlGLdOhlC/EsBMsiYlIiw
U9iH++SuOFkDLEntNqqT7KfJKv8yVf6mFMUbtNk8qlzMzi/4in6UYgqbhCtKMV8ZVTo2Mi1OkLI5
sW/8HkasjjvT2Vg6+zV7fIDlv/LNqVzbNexyRrF3Y+QQ/vnrMn/3fbFC5ptid+uYH0/kNiDg1CDI
xBuJPNqo2RjulFzsUtBKK0CR9rnBlgJkKVA3Ad6cFQvHXalTRCTcIbuOmZfrInowhuG7jMP+QWoI
Kv2G5m9+cBVjOlROeJ4YaY6VW0kiXETuRSw0zznzghtrp9bRQPK4oXuaUAIAM2EJF6lwZsGPdi9N
dcpLdggI6aSHixt3ySA+TTItdooR2896FbxNVbQmwDv0eijJp1RjWjPqqTwW5aqpWAP8+YD95ng5
MFEI6gUvBAzqw7gYKk40itzCexWQ8zWRdyPNiSz3XIL8k+IxCuUdAv73uP9rEfs3ay2XWceGDqGp
jvOxiB3FcOEB6CDhHlJ7G6s0PyPFJ8IV/ODSKSxt19f1voMgvgc03y8NoxL7cDT+53sq9lICk/vc
jfhlZijzcmpR91VEBo6XuQ9LDoGqzrmUYApC7RVnp3bG5XHEYd785XT93WaSF6eayybGppb/4SrX
JzrsheTFW2KMQJWGnu4UX+MyCI5ZUBHjC0t/GUwTVuVgU4ZAU//89f9mlIEfYbmmpVmosec46Z/X
u6yUcsI8ReWlcgKy4e6QxsZO0yyiONNX5DT97ROzFTJ+nWtYYZMBPoNngCh8mGscgOAymDRes8vc
r4Vux8u+bK3rQNEG7Rog7rxLVzfvoAI/iNPQfzPsMDzYcKPxtfvuNVZe81gN1xIW16KfwzKSntxE
9MrHRqtM2KMwLVubYKQUkNeT4zfLcqzFgnVyclSSwX5uKDE1ql8+6GH60owdQsumjl/bwd0YY5Pe
Neiy6CIUghkQ6qWJHOspb/Gq4+3CH6sPxktiml87K0QdoA85V7p0ToE2/yFT818TVDoIgTQERPdU
c5RH02cZaaOwnFupmKClf/KjFPlAYSpXoXb13aST8CV7447GRvXUvhsFgrpo6KwXx0AqrsXfO+r6
qLgWtYwebXYQd0UvlFMPRnlZZjl7bif03fvYRrlAGNdhlgBMkISfm1yDtTQa7ie/iXPPsIGytrpp
XnI3fWYlI3d1HEznAeeGKKW2b1v3C5ug5FRqQwzYHskKM2T+PIzxo1oH4HZ7IiJcrR0/h6zbsrEd
Xs1CpIwdpGUSeor1FMfnchxl8RBH9jfUUtM3NdHucif93GaRssl1MzqNtoxOcmjfSMYAtE0YwrRw
sgJ1CQRa9ntphx0bsM6iTQHQRUmNIkPLBmsdoTO3U7JrCWlkVS/Tl1aJpafNj25PEdbpYEcwsxUg
gujMzB6d2wJA8EiZ5PaU5hBU0Dq6h/O0x5vLTaGa3Y97t+f8ZFg1CPO9WbsdJ4Y4Unq0jrd7/9z0
WdCty56anCNIZxwjm2lPL6KT34/RKTBR7QCVrtaBnxSHcFDhgmPfwjBh118Gi9gma/JbQkR6ub/d
m7IsXacpINukC6aLUtRkmKOfKfzqcnuGzt94idIY8++UIEqf7VS+uP5zU+VyGbFWOSM3p9ffJIOX
U37fNmM+sMYtzachMTBhQ7ztWzkt2t430T6zpSK0oHoe+QY2oW0HGEQFKbNzAseYay9KWCB5D9nL
KCyT1bJU7tsS2sRQVHdA3iGRxrly1WpqxzAmPX9QjBXgV/8xCJNqHzZNsLw9zFjin0YMohKBbN0p
+K0HwnyuLBOg6cBHbuNIXkloIFrhoDehf0diM6hKZUh3XUkGgkZwySZWLZyQRRffUWDq1sMYTatp
tCi/Wx2SGzXqDv5UxsvWgJ2Qjsi8CJ+C/QGK6NnCK7PMzRae/uR4jTVMz6OpUcIIuumUK/70rCfZ
XkFqfpepdf2cfUnnJ80mTHcIrbkYYAzhZKyeAt8dH6wWpqutVU9Y8asVzkui9CYjXlsFmNqRLfHF
aiLjcrvH0pX8RmdhA+XFVNKyRopHoz7a1UQSb5V8ISRP7G2ntfZZmFqc3yRPt35BHFQWLGmv1Z6A
kJPxWZ7mGuVCh68DjjroNnFuaA8q0bNIRq+ScJG1S4675xKC8gSPylqpA5ATA2MSRSmZrgatL0/K
qE+HoWw2jX7Q6h7XKJX6uxY18JdgMD91sj9oU55frF43zkXDeVIAnsUulbWnBjSsSUbuG5Zx8rrM
QFCDICynCES27hqE4nHeZg9TJu9GZ7A+Z7GTr5uuHHYKVOFPYngWxAc9G+THGKVC4TiP0UBllfNZ
hvtKH60v9H8HfK8TYUtKkHwSFo32+XnLYJWblqRddgPDquEUzZOFQ3up1/q4lYCISyhkz/kYfWEg
Sb/khs+vJw+xXtRXhyDv5zBGDBllz4Ps5Z3hRKdwfC7NSnt0are4ONnwFMjaf0LgkpzjVvl2e0Sw
cnTKG0A8mT/7vHKFb4Pa6x2TDJl1lv/gzjdji5moCCfzkNICXZUxdm8DueFqori0LXVtfHJ9y1xF
UWnQbyvGpxSqxDq11a9DDxKnKuLmgYBB7URq8z0BbM0D9srmQRuoHwyFA5cwSNpl0QnKzrnb7/sc
nlM1P4xlGz9EebmyevWLm9WdVzmDve0t99Ng5An7NYtrUSdRQzGJLgyS6GvznS+633YKimXZO+bV
t2z24/ge00acactli3xIHATgLW2KHuMFA551FLis1qKNwtUQBahmnWq83O51hI/NUIWlmPCFj3gy
r/XQJNchK8OLlT67VRBssg40f2cE+kHtDO1Q6lRsbNJGVhYUvL2lMfe6lUtEI7yeg0F9LSnDsz3a
5IdrSXkwy0xdN03seiCklzIR+YYWbXOHGDRZGQMhf5XulIfMMjlLbWSwt8muMPlpGMNmpOg6nW83
gr6BlriqpzZ1ACm/WjuBpu9M33+dovZghUA34uo74RTfLJ+QvpQ6Gx/gADRnJ9OQuChHczEbD+to
DmMiHihYiVyLkfxme32ctjXbiMWcGad0rmcY5VuUJPdJ4qNnRLEeTNF3oq+8uhwWQunNdd6YvAvW
fd0AtcV2tpM+0XzFptSEzUtbQQ/R67e4O+Kn9djAoDQ3P3eRda8CaF9R/rpjOb/KEUYv7URnzu9E
ADgfQHVmkojZvuhje536uatcXgiVmWddOku+iZLEXqCtfyEViURU8Q2dmAei0Rv0vd+5DGvKe95F
51F33qZ2ILGOiBMl8Fm02g5UmhSsmNqWS1qhUEjgL69BV0FvQBfIZijea8X0LEfrWlm4nrS03CX1
tDPG9K4DiiLZMqVlv8OSkON+1jYE+HpNBGe8073Zdy5SWo72iAw5vMMK269GJHwzbJsKZDYaHDaW
rIKPVeasldXk0LVdf7TKpySpuqUVi/vYVKelbEwIgZ3PqkBQr/UzrKSR883R0orkEww1U9re5a5/
b41TheJ2JIUyZmWiqNlcZIQFSDWuKpxLGktnPU19u8xdMmbwJ2YGrG1sGBf8/a/RZG1EMREbUI98
IEP7kpfqmVJJhzvOy1Vym4mMWrnN9Bb2kTIHd+7ajvOLOalbVsqUAsuqnc2oVCc9UeMVipBiWZXG
Va0VAxE5EWkEeyxT/ZMunfPYIPzpBKcqckDYWUncAHOszr2t5GSsafWGVlW38BW8yUGhn4XCPgKx
dbRpOt09jBZDgml/V1qS2Ml+f1dyQ106ooBgMrk40KY7tXHZIWsAQHzLWpu6UoC4JuAqgQC0oPCP
Lpew10VHaAxGX5oW1nSyw07i0wsjzOQBNGek4lr01E5TS8QyyFUL/x+lZFI0Fo3Mvjtx/E7cHL5J
9IwLycpiYXf1Jsn4js2uebY640ullQgMsISKe/MSKTSjA7djrOuH1UCMIkQAhQNcIrBWBFykuD24
zuZGEVN7mZ46n8Aa3XpFxRHg1BPJprYEvAlJ6FGqWSsthu4LdP1ozNaYWB0+CU1RPLvvL3XZIV6n
87nQqv4gC+alsrN3mR7BZCDJ2QjUaddU8lvOBBiDObprx/rSYdYHKxUSCg1J4ZD0gNNv95pIXdXA
MHddw9Qz1KaHK7oEvID0MrLZ5lJnFFpZHlLHVJCChAc3r4pFpc4uk8jNV4VKzdiJgYllQX1wyLhA
ZdAE3Wwr0Je3J2VsVIeyDY7GgIGL3k110JSaimKpVivyXxD9sr8pF1lf6p5U5cmeX7AikRccjM3o
qQ2CqxRCzlBTGJ8TPm/vncAZsofs+ButgehANkx0sNi7k03byFUHOobhCotbqibNQVQxnLpsln3U
A3DGyDkXSbLVcVit8RV+JcAgxxGXVIusg08r54OQxDQXSJDD2Owr8hAKe9wWo/BCmu1YJXpizRGB
Y5zkF9gE7p16jpq1UMw7rtyOJbKRHgfbEpRmc7jd0Bfc2I3ubmtFrAeA+ru6FSYStQz7ThrS/69q
B6CoUF5qxSf3e350e4ot+DHK7Xg91dkhmlObpyzMDw68PQeXysKQCMsoRAGNtqxqAXegJWRjPsoV
JIeVVk75gbeX7ybw1HabkVHvMPGHanpogzqFP8g9QJHeJMJ2m+Tyk0Po0YZHPppfborJhk6Xa885
8FWGE0GC/fx8nLoMlbe7vYjXlOnsbZWPASFdSXi43cMQvAWewy4In39jav02KjvPriuU7l1dvWD9
GzY/HiqgIg+cUnJpGmJCScEuD0HvzQ50uxkVQc5a8ZIWQfbjaaclfzi3ENn3U5nmm9Y0GvYauMIy
KZV9jQlVY2O6ppnhwOrusFkE3RnG7rAP7eZEGoCT1w49NBDhocO8ptmcPmlrEC/MN74oM1whGjs4
jEygaCZSDSOw4KeUitUpHUAkxC74yAovMRc5zpKisetNEH6fHM0/UOSr12lS47DJd7FVkZULJ2ch
AcKQ30K0W+LMnI9yq8ykkzRRv/VS6ZfaLXtSdd9Gvd0MDn7LhJTsvictsna1OUFyVlU7GVVv9iPc
nSKzaA5cxPneuj3rBoqTLHBnYDSbn5Xzb4lKi9eGT6lCGbX1pKrh9vY80QAaF8X8e6pF6h2Ck/nX
bze3P3+7p/aGCaUvId1w/umP1/lxe/unBZGvy0wq4EJub+H2W+Xt7d7u/nhc29Zqdrv89N6G25u/
/fjHOxFj+iL0iTyX+S398yFCPwT7NZgvBXkarLnnnyaK2DZiYJoOynaf60O7v91L53v/PLzduz33
4feQcqQbKfOn2/O3G4I8CKz659/aQQMbYwgvt6emKJ3WdVZ8bVrMPpbjF4vMtU1YEDz85wbgE37k
qeLbvt1lTJd70x3EykmNfaGxFg+rRhBaDammJom4U+GooKGcwf+i2SRkvHlDBjukHGxnoc69QAKn
sPSb7fsQa+1yCDT8BJn1jYmoXKgMzl5ShzsjywkYD6RxbUeNgE4/H04WealA3dJNllGcqRvc4yax
mDAHkqWe9N9JalO9Kcxon8IziMVKkXR7I/Wrw9blElLqYJ/9kNmfWbGFq5qBfFFlk71sMgNfjsnY
YyXp92Zoz7XQ7xCsIPsconTlh/5LQcV+oViTslEn+4trX4WmboqBNOwhSPc+4Mi1rWvs/v32KY3Z
0klQyzMQ0cuw6oU1tC3VFQ95i7gonyqwMPp1Go1NhEkO3yzJnz3FE0Nrjynuo6UjVfzAqP0My+8W
iTksjJ4mcFS40MRycobsrF6S1/I1egBycheRBbwoDYP1U3A1iuGqx8V7a4p1lingJ8boO1Hovhe2
bDwcgxzfxtzHU8WuIqaLMKCwYGNHsYgaCxUxSGUaYUS10q01vOjHzCg/gxmTan7vJ1Xv1YHjECXr
uFe7K74CXgrX5Ca+lYF8VNpqXEuVuL0oH8hiDV8zMrUz3CKqM8sS4azC1Kvh8UnPLnL3ENRoEyLW
RlreKxASvlu5r23D7ilEvnUfaCxnysg/KuhTDtq4AxuHGslQCWMEsZ24cbSMZBGt1CrLV/hFiAgc
znH5VpjBACNijhsVAV5XURAAEWmYLNTO9tygbhYZgWLpGOD8aCom+zqhrKUlZ0WpieT1p+9oHJOz
bZbAC2rnkHVDhI6s6+8MhGe43l6UtGwOtimB6sWQdjSzKk5pVG5FB9sV3BVxNNmzwls4CEofi9Lv
aAP6zrCezNTcFFjHt41evrK77Vb0cAovsPXuEmH3hmK3AErVeaVsg2U+2PWqo72JIL2io5jZbAgL
9u6UwLJ1TXWAH0SPbGhGj1CnbhHTlyUC5g4dk8vKhLUBUoODVVtPHbFFeHHxwaZIXNRVTALg7pZV
crM1Z1ZeHnMM2bSNS9bB+LAM32gWE5VEVFHhZ5s0eOglRrQy4ro+ttSHGgdllkkWPfyWAHV673wa
tBLLGqYqWV8q34sBVeFj188yoMLQDEq0TdQC5hTqj06QedeQ0rOMiavbWKJxPbSvQGgT80ufqt2y
Ie6TzEDW+4QKBmwrlpMWvRgD4tIol2JFSlAB45ZFah2AxEyrdKMoaUP1g8Q0uyDfaRrz0cMxehV6
Wq9D/ohLnWsnJY5otek5a7DFjjkRtTMggjRhsSQWiaW9hekIS6HYpurrrAEjVJfFCEeHfR0V/XR6
B2jxqhTRZ6Uo32U/mHupTcqClbzlZRZyrWwqN8AZMi4j/r07ACRRtPAbMambIRcVtraoIJzatU9h
HwKvMwjXrHLknDgUEUa70RGdk7MqEWwzdZrEENXDuK0LCLVxC8aKPIk3+HPjHSMgQphOQgWuBlhN
SUzIck/2e02u005hNwdhWjtk7N0Da7aJdyzADFV/NpXM32T4WnaFJgVLIMXdjhDZKhn3oJzi8IEY
wzdfnIryDIZUZd8tjLkSHF+nQnNP4RzSNAnWZnXGpT1fRb1R9btq0C52ULOJI2eTHqXtWcaILJOF
8qmab/plHJqU5vLW3re2S8pxVR8bt0xOP250xsbWcN/96v+ydybbcSPbFf0VL8/xFgI9Bp5k3yeT
jUhxgiVREvo+0H69NyCVKOmVy/4AT7DQJVTFRAIR956zT8AAiybEGm81rb+FoJa6tcvglGfIVMww
Wtq0A+2JpTFoxEGZHfiIGuH8kQllv9Jw2i9S36tyFHSEP6Y8qabRpLY1K3/vVlRWiBhFj6BkzkL6
pOLa9s4aMqCAYbmXXlNBqPxkCCD8hU5sWEes/OpD3WbWJkGERWnLWzYBWWOE8vrIXHlaK0Q4UiLq
dobafBqyMdjbXsu10qXiQdvgvaIR/hGsnQKXddFoPsQ0d8J1yuQY6nG+IOp6YwGjeOvS9k1T+yWQ
Kd4aasg8toeEn1nD1xy/+gC3HQe1RS3UwS6pFCdUztuWEeyd0PxFxFxm0SDdXGiNjrqmGl9CzTc2
UZg9jzI6B7DBjn5HmDu9HIXbDaNHSqSsT9Vrg/KqGh5rj6dsEkhzTbv5I8VGc8ngFu0OFkxivTW6
OW51zOKtW2nbTGo8oxp+mS7X1Hk8Xkv+fENwZZjabYpG9Re4ochCjoW9qaMnSt6Yj9wNWdNXdyRn
MzIJsrOBRwA07y6dn8MUQ2Sx7tJpjuUkw8GF5mArTX8X1EdJkiKgWucaMwL0E6W6VXrxFsYuN53R
xuc+rl/iEkzQQPGFAMZ2Y1I1WzNO9lchEb7raiicTRmLc2AwC8l9TIQkpR1tmunrhIf2yveNcdNV
7QFWiLaGAQfEAPXztXZ5uejtvYC9teqjEsbIZIkBDSLWw0csHeQq0EACIJXBCMng/OSUvDY5AZSt
IzenHo34vvXjL53wIUAIy8CmHtPgwYuaTMG9RlfxjKXWtRPV6K2l3fkLGmp76jLD3mzI16grQuJl
4e0VUqtRRfWfFRhRcKMi99QDLdskaCpRY2k023o3X9jo/i6UAtRTnJRLAannrjSYw3oD1BU37x34
GHl0d1NDoiNi2qs7mFxA6EZoUJj1e22Hc6u60717kGkptAF/lUS+dodGIXtAGz+lkEKPE83HqvGK
RzOKmnMfhB/5uZWP0mkY1ptBtnC9b1obpS9h05Z4NJV+qU6bKOPSlbRI49XbvN8HCaTy0vY3Xd+J
b0qYHJ1Criu3X7Wlab+kA7HGiACpktjMVQciH0FtVNgbJHMCSkmmF4FQ08puZYtuvEKQBR0ZGek+
yRhCDlxo6yrwkcvg1SQnJYkgkhUQrC70TC/A3tLHMGl2lKAEcrTkmzRluyQgyd8YqfotltcIEf+p
7D5TkKjPBM3S/kuQVgYZ0WBpYyzNBopiFPZ7VdSQCioV+4bStEcQTIsOBcw2RdRDb4th51CqCc/I
jiYJk5fM98KdXlg82hmmkMWBCFl7IywYrFWro8Lz4bqFHhNcT75OyV2WluYXU1Au9FIJhLEe912U
bfoQs1I8jBsFAO1dG+G7HXRrT9N2B1vx3jRMeQFyp/IGEe2myKFL+ilvV8+092j3gq2uqu4pKRnD
dtlLpQU9IyS4xJlwd2mhfbYlGAsoluce1OtC7/W11TXVVh2a9pDQbyJtMGAS7xgn0nG+Yq2jIGrb
3TqORmudZB0m+dzayyDMNn5CMszYWM3S9uGbedBTqCf0BhBqsEdesKCPEl1bnroiFOaNRGVzoXqp
vUiLCKZARkVEoQWG0GRYW6GhL9WubnZjlXh7pDxAaUHGJE6CrIonRUcUoE6pamUSiQqRzRwWljd8
AGZrHnUcCyB/kTIHPbzMzIHm3oOneRBJuiZXEXEq6pZtYcGcplEVEmia8tyiPL7QynpY2TTehFrv
eSL1SD+slsJHG9w78KhVZNW16X4VhtfuW53KcK2bCzmEDPomYq/GLHtZGCGjBYfXqJoaylozmrMg
42iTNqSMTPPPI7Rbyp+aR5PADF8J1Uj3huO+EhfZniuyrYMouPN7zCJJ4zBOstSUwYVNRaVgdseM
ttpNsDO9L7NTNxwQTjPxi2rovYFZbSGnbxFhoji3+r0XY3wva6Jtu8yNV118F0WlfalKa4n4pH8C
2QXZSnkWPV0Zu7pBDCNDQO/fYLp1pyxn4klx7eRE3riOkeNs+WK8XWWAaDC9tRJ6yqvVffHszHoW
0VsxpN4aLtxwmqJf9lUGewoJMy/1ODgHGQ4YYWRPadbXZ3AM4r7tHqH1YYBAlnAOIie+pJInCaX8
bYzg5JYGDeWhJLSIsr6YDnM530E17aT+BGKr5c1jBPNtSCr7ooQDFWwT8aqloxp1FO7fgvJCC151
YacjbqJpURu+xBM+2guGje7FVW+0vU7poO78Ko931Tg+FoGMTrQohvsKkrYywm1qm4j2k2m8lPXo
3OYFZbtdFGtfi4knXKuJjQjVDpeM3TED+cPj6EX9mfdBe2+0KoH1wWtHmZiqdUuHJkCVZiuAgsfG
I5uyV6oVaiD+rHp2y/VYLBU4zJSGG3rsI/jEPEH77BSds2fEUFCV86o7bVxBJnLRLq6NTB/WtqVm
pNengNuCGiSTA+KTQvE61FQy6EhGO6pKSzvHpN1cmsFWDF53i9GNdDQpy6h3yDKM+4PrI94Oi+5r
WELh0fvRWEOk6w8mE9Y8DGsifEpstakvVk2g+RvhUFYkuyjxi4fMDPkrLXVMS6chwf9B5OoGTJy3
0AjpWY0esRJS8fxT6GR3caCHu4AGAxXQYWnpxQvNd54iRhZuerC0KyuUMGVyMsrpj0QbLfGaddZE
1YSMNU7C/IwWVdmbQeFsexEe0BtUx3mhVJ27LHr+MEQmp7d0yNfkBonHll/8IWrrBheB2sICdz5m
nv9Vwbx5l+g6Usms2COmAnDn6R1DRuJOydVIV0OnN6u8IifVLS1/n0roy1VaEuk+NuXOLDoCXi0q
d8PQU3sNph4/SBbT3MjIq7dyYvCUofMy1iMZCzmyd72rjj3BqjRFsheMsZJbwg3XBId/HgyV8e+Q
dAfJnHgbCadcRVZ608amupDC0JMqAlJ4ENpqSHVzA7TP3mZdDPHaAi4jyuB5qKFX6BL0nq4g4PPA
OMFk62wQ91VyNf1PrvattFv92c07dH1W8jFX8If2JGd/pK4OMJVbrDMmZq1q8fTG8NcFJAZKXa82
Qdo9piKq4IUxF0whVFgSzg3P0T0WGKoD21i24Q6PPWT8oFh5xDaRd9Ix9pCOtQlj6KFRXCJdcdXy
0hzV1P7qNBrizdIzV5o5PBpWauwb2SwctUasoCFCTrOMb1RK5h0OOoEGwRtSG2kuQsXyadeOXywD
FW5Oc5zZY5HzjhvKba4QoF5MwdCYQaSfFxsvSkBjlDaSdWZFsSSaFIK0oK5FuhP1inKhgzldxaH4
VHrrWmiM9BXafrJwt0lBWInn5rsCrhBCg6ABSG2228QDNZQVxaoHOLuIixWocbqfxdYycuNbp+7x
jyxiKv2mF+p3ihAtoA9ll6vJek491cCjpJbXnEGgfuzT/s3XqIWkDeEE5LD1C7CZAK2VKWjFds+F
ElcnQebwCjVVSkOTJipU3U2ma+Ga9/300wW91adAjfqXKNcYptgHck543hN+UVllyave9idETrHT
GU6FQ7cGPtrD58chb5HltFcoyTCWQF9XdEuZ081N8wjIeBS8lI1CpZYaP5NU9DwFWYeogC5JNQ4E
psXb2Bvso29uhIBZPSp1trIzil+a6UqicCBiS1hQW6/yUrohiTzkpvxCPVzdOjrwfIzS3bqjyZbE
+SfaZNZ28HXKWgrWGkZBa18LoHxZ6jE1gbH1euPdlxSXhp5+bYN74ai0oOP7TN6XcQBlIPaRQxBd
/CCzT7ZmJAdksO2C5CexKoNioigxr1corLUy1HcD9l6w+rgWTErheG4jyuglI8fUfg4UF8RdSihg
CQdsBZYbAKDX25uJ1caX1eNrqJibELVxbTNxwH6XLOiqkpE+IBKvsJEtMEIZyyCo9ZOBKmefdukd
edv5KcuiOQyrutg2Y05LEruWMXgnUMK9AgreKCG1tTCC4tfX8pERVMXNqiOWISBCd7RoBZNwSfPT
JyCpcrejmiKn6GEy5/ZKISruQqLuo6BTNlWk7IPQknRlNPnAnJo/XFcMTP8tsEnSAyEWjxJepn8A
0x9juuk+NZ0mljPouQY6ugjWhucGa61k+Obn4nOQyIQuR/alZtK+7YvMI27xaxbXEPrhRW9sM/rS
gfpGIEOyc4Tl3nS6fKXhItwYjvdZ07Ir7Jmpbkshe9Dok9UB5t+Gu9pVIGeLLDCXvUv/Jc2TeunL
QgFiFzGQxVq4hN5j8JxNv9LnZZKVMnzxRujBSkuxyFEiCgtFf9blKzWMZcRA5Nnu9oOs7EMspFgK
kzTfyoHlW0B7XmPgP7ij/qmyI3UTqkF86AtLIuQXay1sm32ZRQ0TdB4ljCNvmfdN2FV+Uw1zQA3h
VOusiKKt5fPLnGInqDm6TKgRqLrYRnxylhBJuvs46T6CtgmPvhxusHSWflUWpwRnwTKycjqEULGo
JCDD6kyCynLGA2FCMWiIjTdPUKIxYsm33Jm73O7ahWX2ENdaVz+YjvI5wUis4mndUHLkfdAODklM
/O8ZvQNsPCsJP/KMauXTcry6Q7DTbSRdVGj9lVF6+tam2RIH1sFPnXzRDSLfO4qVQKiCWN8aH9VB
cY5lL10MrF24t41LTpFFB1XVK8rNFySudgQPQKyt+SEn1bNuezAM0T1si1G1ljntp94g9d7QywIV
ScFzn9za47xIOvNLQW2N2l9YbihehHv6RXeeUxinoNI/M6ZU35LKuJmeGkCNKp2NCMKz3UI2LMNW
rCkJEYnuMf/BccYXXHsJc01rR70lfI7cnIyzpodDZJ6jYmqPSf9RImdlwJREBy1L92VcJwcfyug+
682bntn9Vit5aI1xSXtvySsj8NtFgs7jTTJcayrn2UsqBuedTop9TEhH6io94wD9KSIuK52Qtnkd
PxaUhLa0y1B4tHp5SZvqkUHVsO+JAyJGPfmQMUYaAqnvW7eSC4zga8+e4mOKoOaJ1BnLNqZgOjgY
7EtvWARSCw6VyluUGEPmhiWU8LCOmQqMuDCEHx1KgAYnJHObSci+zkAE3uogb5dKX6ibYXBfbYRr
S9WCY2b0eA+wboFbzeWu1HL92A++uXCZi0nSPo8xWAQKDZ3YVDpzmjFXz+4oeA/axTb16cUMsRIB
vWzts+XG2zp3mergL+c79u4viZdYhEs22toAT7ioC40KTZB50Gz7ndob7iFhLL1vE1zmVkEkCsCm
S9Amyq73N/x3MC9Xovsht0FUtUNwcbEMBhH+CQ0e7RZCO8Ueo6/3I8E6tA/PUU6kBCFT0DTFWOxl
JruNg8Vr5aiEy0jmbWVvvST8Vu5SAUtWq4N9hoLqmhbKJR2qdt9YcX1xfR/0QREk547fJYEo4mCm
OWKT3gOEgBYuiC+BNJplnZjhCSgwX08rtW2VJTytMjUiBYgHv9Mym7QVmIi51LQ9745LODBUVMvi
Lvejq65R9B0NYieUqD3yZdrcQpIHeVGoO2I1SJ2lylOVlfUAxh4MWaU95BljFGL63FUb0xlqQ/E5
i4rsLrRrMNml8dGh0LLECsR/Ev6OdVam+ge13cn2qyyk8ViSe3vnRPIxq9FPMR/WlrHuJx/MJPia
W1b7Nc+p75mDuxgr9LCmwlQ4HIG3KgBta62Pz45GlpvbFx95DWZoELVoHVt5cGj0iup4M9iXgESS
jefn6bIn89EXZbJXaKV7IXC40L0P0pGbSGV2PuR6scQgPSBZTPWLrHh/EF1vXttibJcBIIKcUt61
nBaDmia4ZUnagYCqUR9QjacR1fgi6D7gk3OnOS5YjS65Gwq939V98S0t4nLpRHZpMelHUGQM/V3n
Cv9SqWpKu+E+85j5UrqxjyZ1zpWDmYHyfRAtNUJg14rfkLJEgsu+rKsQEwDetrFg3F+hpY0Y1KKD
y2EoSCZ1GjHhHVlOr8Ikr0VqyhbbZrDRSAla87h/tcVoMiLP5T7MO38lwypej6RY4aAK6p2B1+kh
TsdvBfd36LTZo+ECwy6ZRy9ifsuj2qrXrufxE9kxmtWxw/8Yxvk5rSZhiwEClJGoB28ZJG44hicM
jfFFEye/ormdSz1FQOLeZOLnV6Cj1SFuuetwDNVHCM/quZ2A2Vqd7AEQP+imQvkZZ87eqSoGNBKY
vc2IS7i+/tQP7j3FfnkAJwg8e8DflPveAxrhD0bndAs1LuNjaXnJTav5wee6G65sPaRCRjXv7EY5
xT8Ngy5pm+mJHi1zrKLdpa4YNk0ktVvez6Zgc1U2iXXqIVteGlU9C54Zq7rJSSGd3iJKQunW8kOU
d2ibOhpYZjLm1AUbee8rQC3d4FBbW8xWyVtMeQqutlrf1e1dLpPkBHJdYeIZixeEiRi4RSXxgo3d
M/PFtjt7heF81Mlio/vDS1FQ/mF0aNNd8v0lNcvmU9ZHSBetwjikon5lRqAetYp3ghvqaxU7uN0B
H5XoyflWeDjFSRvcdb3+mDuM9QwRUCGZFg4NKpAbzS3i/X2HDeIm4O5aMELI5qlREUUiPLaDS65N
id+oNkmW9PyOu5aFL5lvK2PX7ZKm2bYt0QSla0b3HsI4S4WozXNxmcLuBPfbRLvB8jtKMukBrCd1
blf3P1QhZVefOLcT33qGg7GkAG3E2WviMRAB1hHe0mzK36M7+oHeNjK9G5U9y4ivWorgLpXwv+3i
Q9pMs2foAlW7U7ANnQ1fffJoaH7L9ZJXoE1sRUOlr61Vruo5+oWu0C3uGAw50hvWA5SoVd6khMq3
xBf7TNHzuFDPKrX+hR83DxKBMn/XLHwOSso7pYNfjHiBjSEGnRmtWJoMQtu0Lc5FnJD7hiqTPhSp
4yIyvbsqtT45vpVvA6t90BT/WgUIbps467eeVTNp8/hnKiO5mYPjHOnT53SCOzCQZeLtsgTwDyzZ
9tbhLunwHbxYFYXPOA5vArchjRIN5HNs4fLw9rj/NlCLrS8NPgXLW8c5tal5EZnCvhi+oZ6hMa38
lUI/6IXMueo48VCXIs7UF1m1DSK1wDnqHfK+pg6gkCptei7CCO22aTZPATc3xd74A2KqaEv5kCnV
6Nv7ovYFAHK3+EyUxXIIhXoKItAHheOaB00nV0zmJJjpNa16PdXfHKRCTzUlHEYDJmRP26nQVHT9
/TBYYA6l97WnHHQfetG4KTKECu5cr8rQmGZFoNO7oXxlVXV6coZvtg2FdaXrKDuByoglhLtmW8rJ
dRBG+pM5kssRaoRh116rP5WCjKt50yp430GLGzZV0jY7Fer8Ksn6dD90A2aB1H8dGj18Sop7t3Dz
D63m+fed3qG5iKKb2wXKFfDBtgi8R6o6w6nW3QB5ngt/M/OCD2LuRTR9cWg9wivxfT4GyXiSrmlT
TomHxzin0obJ7FgliDCY5ujHzsYS5btV+TJ6tLAwFxQHvJnttqqoObio2QALNO4G2OzCMBFhZ5O8
fDSrflunnYO/JMku5oAPMtPp5A5IzdctYMEN3V0UlaCliRdKv1FqcLalpqJg0Dp41UbFT4LBxqJP
afB7g8JjhpHuUpX9uGlc5rKMrYezxYB/WeRdy/hOETtXGPLajkx5i9jXPgz0HqC8N/f8h30bqspd
jchD1k0cdMQd0P6vZOydkH3LNV1NGqxeZV1jFMVOvJRt45FewIA3rZtvfJ0UCP265kZqdLio8fQq
FvodM13jjmllg+XHPKaK2a9ln8dr43kw0/iRXL/qkfEbAZJKEmzNgvFRlzHH7kY5XsyeQpkc7OdG
V5snJLZMce10uNHaEZfRy1dNbEdnLBwmHcjhtbKkOM8LpRU0e/BAUr9gH22yXVW67dYJxyPfVXJA
rSfuSQAPmya+kSOsH72055kmmNZYtv44igfpKtqzeEvq5uL0rv8hUDT/ClHkubdcUqxNO8ffFnTX
pqq7a+qMJxywnnsAeUNCy0jdYJMNDFFHjK+0iTN1U0+JFhPR4KjGI29lvZZAbEPtrjGST5GL9rKP
Cv0ZnVSAyO5BtsxIIkv4m1xvq3NQZ1fbaJUrEwZEQEFLjWeMqqPwFbIZ+OaBpjxbo2h2RmuDULTb
j8wsSMBtGJ5TsvPJXBTpxu3xzFTJCOQeHSiFk9iwQPiirF1rvleucrxzuM2qDwFV8SXN7k+JoQVP
Y3NnySBdY/zv1mPdfG0LeT8Uwln1Rt6dIVUc2lw3gcf5T75bkm2USmNhDsq44j3hbDvNaL8bLv+f
aPo4FHBJ3/Imk9Vw/9XHmPcrnVSbrK3/M8/0KQvl1y//8SA/ya/1v33uB9PUsv7l2qqObxQLhAC7
+RfUVNjavwzXsOFO0Qcg9g2XM/1TGfzXf9riX3h7YV5hUBQTBrXOm2m/cP7lAj8D4YR2nkclWb1/
wVbvvoMRvnNo/a/5j+1fYaD6H0giyEhcXXUtoWu25VKM+oPakFAqzkQXm18JvTmbmcr4saSRVwSQ
c0RraU+dUWqrFAvQdj6qOqR7z0e1KXhuPpok8Y+jf/fZ95P/7rPC/RT6eUDBoyiP88JJkpJ40p/b
bj+UWGhZ/LEP62fx14lKfbIy2e/QEVSn90VSuL9uhkaqHGkj4dHRn/0iSU+gY/0lIxH9uRwydU1A
lb3VrNJ41mz5BatAd/Wp9IkgwNRSAQkYu+HVhP+RSeE+t1NZ0Y2mKCfVJnprHuAPdOiO8xpKOu/I
SJD8i/ft2BM63nDY24Pqrw2baoEEi0o0WTeKY58IYiVnCdG8HVgNTkpP/VzEISNEbCanaMq0moOt
Auqby0QtCGD4/cC8OS+ssMpPcRErgN6n1WLn+l18mo8lfa+s/aCP1nhu2w1R4M4lopO68QvPuQTT
2thjmCHmEdWO2DJvrz/QFFDuSOuhkoyvctEXLRa/aeEpMQsbhhDY9G4hZYdTB70aY5qi9LEQSXkR
6NIufkG9V+RhvdYmX0PVV+ZDgIOavO/6qUxTb6UGqtniNYpqbBhLG63afaMm8p7/j3aXhRRa5n3z
YvqtLNww8vfzpjVq/v0/fWi+UGK2Ox1x154Rf14uzLAZjp0T/7qY9xX0Nn45MO9rjeLpx3fOMHmI
2h0K9eRKHnbw4HmKuUVHJ+DxWcFDXw/E/XY14SVaJ7dlLPWjEPSCC8qCOwekHa/cyFpnzpjfa71D
WUSJg2cglNmi6932WKAiQenUE3be1dGHeQ1C2I+1uiNpbt73voaeXtth3rBIrSKYGPSGCUPYg4kw
b0N/NLd+6vq7VgyYHgiXJSKqCx7snjrBWLXlzu9V577APrzA4Rp9CfpuLcsgfWUaIFaBoYRneMXe
yddjY+XJwUPug6EhLTyGt2gZTCYuGAHIyMipAAaoDynAXnA95ZcSE/kCrmGxmQ9UzhAIfjccoSWH
C7ks3uymP5de8qphpQiWhVsqh2kzy1oEMrk9Kijy81d+nhPk4a/NKjOqG3IMoY/pcTSlTp5XbIhj
lBEWuZJxLtd6h3Jn3vn9OJCSz1aRBjs7NcN1HijWsmmVyNmaypsi0/4c255+SXvKvJGdjB/apEsW
ahn6TkYrDSG0MEGGE/U63LkjYWTzgkhTPhH+ugfq6iIvq3HrGZzaJz1NPG3Y4l8LbzlWzIU2VOlb
2DFaiJr+mWSNiw31OZ4KBfOCp56HtZ3nyLyZzg+T922+wCsRNuHCrkR0kq1Iz0FlUBGxzfHFh9A2
T3UoNzzgjAufyT7o1iqz/FOOL+QcQjr4fmqbjVAi0vx/QSv+iUwwLGISNAOoMGRFWria+gcmwhZp
SMxG4HyNLYKKvsPYNTcsDr8g2ufVP7f/PPWX7X9b/fOz9TDGSwVly9rQR/WpKf370hz6Kwyi6Cnv
EPDUKZKGAW/t9DXPC7pJBs+wND5lify+P9VyulnzUZg0FMoUbCHzee8f+/mJ9/0YEWAIz5/43/8N
8mzOZdZlD4NToc9t8+4Wagh+PSuIVqYli09+3B7IQ/M/MBANUaEQ8OVXTvGphXHrx5/qNK83iFsd
IvLi+oOipPs0mrxo8qH3Kc4rljTvkWmcfZgFL4NpBrvRsgzCUWTzkrUlOs2qDq6pWfu7yrdpuFQY
yl2I3K+tVw9Eo6r9qc2c4YGA1DtSzoLX2sGCqKajByrbRODYqMt5P3kj9maQkYYXOg5ehbxiG7Nf
PCSeu7apDGyL7PZbYy+jImTc6sijRDpNqdQPX3XaZL8MxP5mbANV8TdgB3efbYPD0wwdDCDBnH9C
NsdId2pLtcIvQJB1KEu8uiImA6+GOlqwtTXGDIWn3zejw6s8H17VxLXwhsr6NNaDfs9U/nngB4vf
PY9WQ+LFUxA3apSi+rE271Pg7zBLA67x+/753L6xeuDH02ffD2Psuat01O9/d7l5n4q8tAiam20a
OZFJSH1UmZonXG3AIPPRf5FWdMUaZn3BH4Q31VCf51O1wPhxajtS9P15am4n9pdc0e+iIhXPTGDz
tSjw41eB9JFNKYYyUqB2GmJetWjTReTeo02EQ5QYuMX8Jvix9vvRP89TeqQhcc4nfj8vd2px0Cp6
p07mqidlGH9duIXYR7pVkcH02/73c6neq6d50zLzk+xTb4dQd0CB8DeXm/eZeXbVuqTH6MlH5wvP
+//8WOqqJFZr3YpJMn3JZHjk5UlVyhFUkQY8oqF0us84hc5j7CNoj2KJMl5pwHWGxUKabnVP5jN2
YTN7gp0eXbVA1Z5+bo1TPTYMyyetTSPUn2xNx+YtjTfV+5n/p8+N07/w8yrv/x7kte//+s9j7//e
dOx96+d/mZkl9j7Gdw2YJAzOTuEby97UEE7Yhn+e981r74t4PuAnNMBF/+O8vzs56D1v98+/ZPt3
2g+Qa9itBrQf3RIGfWf7D/IO8lZFo8OofAkj9UGOlXNz7Cg6kxjbLudfNEOCN8TNzo2hT3guf+5H
k/5W/9zfjmFHGoM2TEOINwQ+7i/nz/t1335LvE9h5d67sFuaBT9ucfJ+3mbf16Z96liXKE8RFLvE
pXHidPPOh+fFfLfNa/OJvB3xPIHUJBRqutj3i+P4y8iHIhhYyRkUlwnauax18XBOg+I019VtoOIB
mTdVEDQ3KaLvW3hbzQfd8wvkHSneW/N1lMnS8aj6JKWsr52GMwjnQvqGlmwZeVb/mjJMXr+fYZm4
DQ5161h7LC8kgAqLQdb7NrWRf/4WZ+xqPhl7sv2X//rP+VucJruaZk5achysPK5/YZQWDU1CnkHO
F8WH0KIsTAEoap5F5gKOk6Y8zhv4bDuzUB4L+NwPIENbqnjgf/yzZVWMCn9uFp7KfzBYhO9H3RB5
pDtFTfO+MUcMsLpBGaYuqPWZ05o+7ZvX5n3vR/PCU7bv581rXdjdCzKNT52Ng9w2tH5D8b2+xgjR
vy/mA3nj9kwK/9o3n0LmzYQg40BhQknDKMLnoNT+uMx89nyiG9PC++e/sfXvvxR7ShRwwEUCXGZO
//vfGMFTqKh9oH8xMccs68mnNZu15oWFfRtYxrRTSoPRYeGvdRnWuLb/2lVmfDHwwfX1GJoGqs3Y
uNB0p3wW1GdjaAw6Ayzm/SFu87U7CIphvx+Yj5JlyMwW1ZNs4AZRPQttwuAwBK1CLX0pEU7vTUzf
17pvamSErE37CaHANT2fG0e0MUjJPNII055GLccFZ4fHqiv0J52AvLvpWKk6vxyrpy3DAJbMfbnO
NaXc110RHee1CObG97Xk59r70fc1v7OjY4zDZvvP343Qpz/+7z8Ah6gCA2C/CjzN/RO1HNiBl0SD
Wn2JJem+xtou3E0VDMo5cco7JPrtft76vssWHskoWTNMOd4uORjz9nT2fDyC+nbo7AoVuaOc9TRA
6ja4+S+XmQ/M54aWZqxk3smFV2ARi/JR+Whq2T3UKQRmFEgGieKMXIO7XstKYlQLf5nITH1Qg7Ff
Z7kypWWppK+HWbl3rECn5R8T+NtF1QP20YiWW+C/TlcMYhvvSXUyPD++d/Sg2hpKoUNqKtM3kjS2
Zd8NL2GLCpmE6O4gEsu7m89IKqu7JFEULeZcxma6PXujUU/2fM92JeRZkyb45v3I+4m5BhZI90kj
zTq9vrl9vkjw3z4YpRs8aB0a5dB1sLZO+36eIXtAz6JHoTbNHwF0ZBvN88JVPW3O+8KEEInSZexn
zzNO/+f2HDs8nzjvU9wIsK6I6tt84P1a6TxxzYihELUiD0YZrEtJdDF6NObD05o92QoKuBJHauHr
P/bPZ8wHp0/Op75/yJw+WU2f/HnZ+Yx5/3yaFvbfLzvv+uPjv1+2Rjf5z3e78283u6lZhkP6Fmxe
Hvl/wnmlFarRQJ/nLR6ylQCMjDJ+LJmhq0zTLeGkUBPYLE2P1nAVjdTCye5azIf/ODFyAttefj99
PokUph8Xej99vuS8OV/SKcxrgj9oE0ZyILlSL2jEeUlzKY7znrHTh0s877aLyCMbVUV6xEudLIbp
E/NxqrbNwraTeIsXcrh8P/zjKoIqErST1Fzn8K1hKyO3xIt8ElFepqt5dV7USkLX31/PG2pnVKdf
Tn4/bZiOBGCVj0oCqw912GLe9X3Va0JeQDYJvF6d5OQHZ8Om+G/Kzmu5baXrtk+EKuRwSzEHUSKV
b1CWLSPnjKf/B5reoi3v8+06Nyh0ACRbJNC91lxjsmafWcTeDqJPHAwiC6hgpzl2Z+1zeSg3sICo
KrnOEWc+cOfLHUTTyQ3nP+DMiv4nL5H3veHIOtsv9v88oTT7C1neA+NlOHktvUcVHsTELrDjQMo3
V7KGsu3pzXJ9l9it09/ab6IDDhRTxTsFCXUxjzDnvcwXfeLKMRj72/Y7T5Lprtd7/Xn/yw8NQuun
xZ8U1W11n0yH1jr5sl7cXdYM08KBLfi1h9qQ6C4P9zpOHj1/l/uIPNLZkVpvXiEaxh5xKjAfzXBn
FtDfxGgPdeQ8XaC7PAdEFxFXLkCEEldVuhJrG8mJmjnfmYwUKdFzj+rsuYpv9Fqemr77z6iIvF9H
ReRdjMLx/utaJZLTxwy5Khqr/id1ZsmdL/vp5SB57Y8xR3ogusRgY8ftJlTLn0gj0rtYplKhRwXO
vyRBurQMNW/eTitHpPjA09XBOBa4Cu+syoCcVbneW2XhlAVg/2UcqbfyqDdw+8af83Lxz22h+Wcl
6jE1qKWj6OqDntS+nPtzCiZ5xyFYxf6ySdG+4T1oKJlzLHTHPlrTGcXN3oxoSry5DvTYkh+gC92I
add+cZOmTkEPTdeLAWKF40yTJRYbAdTeHcQQohsRq7kwz+5kyfxOhrN/obw9XVrkbFdmng8vbpMd
IVl0pwh0/v9+EFp/kmp1i6iYrOuyjn6AtM1f3hdN59pIAcf+vS+J9MtQyaR0Zuq9Qdmedp8ZlKjd
WLX+U2t9ZzeGcnsmbFutI1j1N6IpDm3+YIIzOImGGvC50S3LXYqmr6TGwQuNe9HCO7Y9t4H7k/rD
Zqe2Un5LbFW/xLmGQVpQqy1RTETo6xKrim3HX6LoA177OU8TUSyYegskK3Mp3opFWOKwUo5yKrfE
uiv7s+kMDrWFVr4k7WUctDg7i+C+OORRcue1ZX4rWojQ+0UMfwYd3ZQNCEvzOj9DM0LFZa0jsem1
uThLzN5+AFO4p1R1eBP92CzoW6d2bYoe86/9WiezHMK3+6YDbeb+10ruC9R/+puaFnxr2XRsHb+F
v6D+hVrVQ2UC9RgoG09dt6TquLkN+4Gi/37iH1Ol3B/EWRZh64cS45b9XGVsxeSpmXRuOMwc7RSj
bjs4lMKscwdVVC11ycGa6vesFO9U3izOrKQE7ZuVgGJqEJKQUUZc3kbqD2sYIBjIxq1KTJA63DQl
wmUP5JVYkRQj9OLJzTe9mxirjjViVwq+wm/VKPhQyWzO0wErinF69VwPph9Ue3s6XPsooKC2rqc2
Fl34wmF5V5+y1tykbnlhymqhDzMy140NyDPtuTbtvas6+QlYXHcKa8g2VRo95dbRmvyG+VWivTgT
B3sscSKmYAFkfKysRV8JqW6hwtejnn3aNpN4ekAA6K6uG22xN782xcZa7Ls/54ouMcOU8oWLjHFT
YWqyux5GSiR2SZysk6RW15rm5QUS2H+mXNqWz0fUdMeNEXb6cTQhGaRJcUBfqB9FV81bB+ec/iBa
PGN+9beZHCyHUO5wIf6nT0whh/OmNBMLnhhv+R5qcrro6t7EAdxk+5UP3mui4clN7HLYZUOSPitl
eOnPKC/aDH4YLojM+a9aNlnHmIpz1JPUvEdw8mhO/XiGka10encF3wLsljr4uH270AKGXdt35hkM
XvBYZ0sReNKriXAGL3WKUGFD6H824mka4orrNC9YFiEFBv/7KanJpLT/2Bzh9oUrI/YBtsrKAbD3
nzvXXuvS3ElH7R1QVYVyXbb34oBNOXUeA/WS1z7dr5E1QuP6NSeNY3nPN8/4vErM/dIU8w0Zsl0M
ChJqaX32JepiwknbJw6DId/ASgNs8tllBkieh0JNJ+W1fpnma2a0NOXKxh+XPq2LlLkBV30pO1Sk
5pC6NoICXZiSvKByjoxuXzgPVAqV66hGlSmaIfW/O8i/9Uw0GxtZaivrB9GK/DF7mOp0pgvFITHb
NdXW1p3nBN9DeKlgIgk6N3pPAdW0ZxmmDciXPnnqi/6cd+2TDDLXl1zbl+sATg07o1MjaoS81yZK
IkgMrbRQVJ9XyuC5BxPBK7KcSH6VR4/y68b88efUyOLto09TjaJt5+AFu5Vd+haZl9a/tadDIRPO
hSqFIDb2b02jSOSZGBXtzu5v2QbqGwm8Emi8aY5DbfttKUER1fwhXfx2XSGpaPFsdACF78dHbazf
Rmo2n0KTZZqeEBwTTYzr9ZUV+elCNCs1Dhaa3bmry+TY9W/UuC13oulJxYtl+M3R9ErlycdZx9aM
j2ZCVUxmi2eEecEhN5UX8RYTXeTmduxvg6OVORhQRPoJ7Sl5TrEhU1BVz3KFWNJ1p3bdlolRtSBu
9GW/JrlytqGEEswxntDdvG4GCggC3Hym+oQQJAXZSJBx08FLYOWI5phFGU87pIyfXeJMTBMzRFMc
5NoCZOPib0LWPYAn3NjQ7C0NbXcQvJhZNswQmI+HqPPcJ2c4+lYbvMgu2qrRhbkgmir1CHOKXJON
aGZ1uqPQyj2FZfjqVua3SBksUC8uJax+ljzWfoysrx3eRH8w9ePY8K/9FjH1bYCJwUykQ3uKGODL
0xQ5UZENFQPXtOm1r4HBS2ULZBZZO1CWki15+ckkvWleD85n05Wh/BiFHqzEqEfsA1ekabgs1PAw
Bhs3L7RD6ISQsXs9XWijZh96tuEzr+uKVwIH403gm4j1iEw+5o3Llz0oXvVI0lehGtfLapTz10LV
DwFv9jNF687l8nGa9uXypIEWMvWzVNIXIFhw08He8Cp/gIMYgh+xtK3oYyWgHCtUnqI1pBaSNwx/
lnAWMRRqHoPehQ3GrpzNAclGeFBSuWiFgcTUZ5hKeFQBNDcQXH+blhovUcfOB6MbybnXh9NIcA+c
k5MCuFW1YGlojX+WncKdBotJ++C25n8YKVFt/eUNgb0nlg8OwvjJ6eUvq1orkdKiTdv8LXeRt8Gm
MKHwBrA4tUDheDnH2cLYtVYu36i+CSBCDF0miKHLoTTyVdhNmJfKx0IiSeNLIDqfmjafzYXYcrmZ
mVOmWsULsSEzqd64jIZtkt07fFWFfkHoGcRZUzWPJXD4zbX/KoUAl3AZFPOFJuI6zZG7x3CsThnA
lzGNgsco7BdWm4wvKliEjY+nNCGucnhxurFnNdT7t5HTXaZJo9Uekl5Sb8SCh9WFvHQNJbjkx0Tf
dSX0JaNxnfxlOfWleb0z7ynqqacsxvWmat/uay2kZA2mm8hLJgFaeSnqnvUS/pIexvXekSJnL3kw
XyUJFEmllbdBRYC/EQHi1MOfh7ruaKbkdXFEI9ufO1Xe8tYeXrTKSNbVUJIvmJpimoqUaZ8rbQq+
EmtNIiQJAA6SseLz7Q3JY5v38vbyYdYoo1lrCXtcMUUc6mmyb2aPTZfJ22v/da645+VLIxnZ5X5h
NgQ31eiDLRzj6EQkWpn3MCcW+aTtFwc1Cd7GRB92ouV2in3nRi+iIa7xLVfdaLVTIZbhmn+7T59G
8n8ssYxJNfjHEktFTOgQlUFkhF3uX7uWCE5P4oLweqsp7dgSl/MPse54WLgOyU3E5gMQppFWc9H5
b8NioM6N16rS853YaNbOsTG99iQaUVlWczyW/JVoSn2jHGS3P102uVEkf6BN9vZtaRvrQaE6wu17
wANUn3lzCg6zeVcO5roIm+eArQ+1PD4CnnF0jobeKSAhRu3ZTvVwK/rMKVwQDhK5OOw1RGscdCxM
3RFtU9fmFVVpoN+pyHD0e9sf0f+zM05UIg9yZPoLsVsGbeHfk8i+MTOvO4sZVBqQwEnxthHNwjLt
bTcFekRT0WJ9VkQBaBV9TPe53s9rVku3JmSi27GoiTMqvtwtvIZqZd9uANiLoUqCbI5fy3pwvBES
uuevswEnKg+h8Am0aDsfCe6cvGhogQJzFk59mWurB0ks261IcXhHBqTSY//O8FXSJtNBCJ1FP5u+
O9EaAxmYVOhQOhRZd6PUvopHR5V547LNpYSKmc7bUYBqbqjaoegI4IeQrNVqGm18p3RJVvJIFwfA
ZfdRZFUH0brOEJI3cdXnPcSMwOvxWuAbP7s+F8XDTlUq/1C7P750i6bVqv6BUJVoXB+Z4vkoxtzm
x/VhKc4K/dBWNp6p08sqB6KwxzLBxwqiQgwTGt0BGAxiGTvuiffhqNLLRvjU+HpLWQwmeUVS3zmx
7v40a8iKg4kKQskXGQrCH1UN+BoF/qsXmWABSXhsc5UNtSph3zuooXWAL2QdAqoFNqkS3WOkp41z
f+oTA6l9Nn3WgK0sTRvw3gtv0hbzzGtork/jZea0Bz4F97bn698/T2IvvPSE/5xMQ7ViHTF1jiAW
x/ZB8ivsL7qS0GJjSCVbETodBQXnvKjdfJl2FAYFuAVT8j+RLppapv5ch6guyZGzFIsDnj4TTeYY
SxQ6oF/bX59/Fv8bS9Z7yc3l0ddWpxpzzwW4Lm/TBVH8wPwXxdWb9yYwAQXA4z/hnVdtLTnXFkVJ
DgkLj5mYkTVKMK/LMjrA17VuTRd+RVRY6kayM166VL/scnauu3I6iOb1UBbyqtNif3PtovazW2lD
GYxPSgnyiYD3guCbf6uSjbzryWTfUVSOkX0/WqvW0qmap6SrBQNgwpyfhvVpYtD7ITsPj0RmEVKn
EDszrdWcVQgoYauAs9jHUa0sG6Xkw6PrOtX7rvVcWMb3fjTSjxz/L8tBxjcbvQEWb9m/RxJaCrWp
3PlAUHxmt1l5plxm5qiqeR9XdnHOwiZYyE0EwGsa1ILaOrqSsxSDogsIJy4iBCQ3oilhRbPDeoQN
fheBqB+7GOKpFh9GipPnOWijallUIN6DhHQIqJZkJ+smORRxKjrFgapFINDTIcLjMJvlKcmX6xzR
5HFrYqPYS9vI9VVr1utlsPWD8KXPeufoFolzhBdGoFYNpBs5yoeFGOiirF+7pScBYaBUCOowjxW7
H15UlcxZbz3n1ATtvD6vblJCPEWih+PTmFJl1hhqeBIHT3ps3MK9kwg6n2oDmillv2/Xca3UAdNR
BQtPh2uwQvpmZ33IQoEivn4VD+BCOw++J86VcwdT9H3QYTeL2wzWW5O+8l9m5J6sLLtcf9HYnp08
4p8am4xH0QoN77fWNMZKg5TzNDNT4EV9tqaxwTSjj4Qg7i7OmvCuQTN3+b4VMUH/nkjoZbkuhMfp
BEzREey5eXI71Ir0ZNjVTVmO7YMrVe1JVtJNHGfSk54a/b7QYmXWTbPCvLNW0O9ABE6jcejjmFfl
qIthQ8zErdUsju+AMf62OWhxXF6VbvjrNwg9LQGnTjluFdnaHqjgqUmsMeYvE8SL1iTVq3R2dRIH
8qW3AFOMRe1WR0NE4MqKDJkfgNZ0psXfpTMejGzVqqRSMQTjFWZK7M3UKL3LtTZFCit1x9DfiJ5r
93WqrxjJnRiIE6WfpsoUrq3anNqIdZDJ6oIYeTVDXQouGHGZkrkfVmIHZAjq+tGIHST7SjPu+1xR
dhMXbILOqdL8IuaJg61jju2j7Fn4sXn2b/16r4WHbMzeKZDXTrx8buRY+xVpyQCrO0GXn0TcJXSt
F6wX3EtcRiUIetM2RbYVg61XO3MScfFKNAPNrFf4RqlzcTdzKIetpUpgyHDyWrZKFhLSdMgVu6Wx
l3UyKyXOdrPOrf13vnv3rRJ5j1SC2etcTbSlDLn9MEwZLnbTq6qUgh+YR0HPiuLm7I6etGr8YVij
QmpP8YjplpgSgrlFoya/xZ3EX6T1Ea+pSfsfMXD9XxaTwnrPxkXRxDn6i9IELHjqKU4evwUBGOi2
aO4UTapOUQ1bMK8g46Naqk+iL7cqhYc+1oGiKQZG4GxfruopmRsyp5bOBjjTdIQJ7YCYpkbt8wRt
RXKvyZ66IBqFJMDSatDA08FNDBx8DPnbKEnVLqVSDmMBC5K+PB3EFNHUKV37NXK9+LdrxH36oXz9
3/FNmI9fF98W7yGqf9BBo0z96/+rKuXK7xKte1XbNFnC5wLnN60nlOkgzqgv5LUeyPWJut9wI/pw
5bIOXWEwQB4AR2uJkm3R2USBfUjwGt1HrcUWKPPYjJrK8ctZq8bqpa//PPv/n9ep5bI2vHEl8pQG
guCZrxNYE9ti0fR0KFYiqSmagLQxwZqSmtfR6+TrtXU21c//Ofna9KqSH4SJ1Q1uIFDusiw72kO0
TiYlhzgQr4eL62jaigCsf45HB88nC8dhVS7ey2iQZmiU63vqNNR1HrGJ9KmfZl8A5DnsW/MHLrAV
f+0fZtRIsyTuwy1VdtUNoAswdn2cvngDj3zJ75WVaMKIfpBgXdynKsk41Hm3mqNB2Yyzau3jL7a4
NEMY32bnDocubIcnLf0IkzF9ofY03Wm6PX2yuTWVBsE8s+UKliWjgy7dQLYsH4NA7tlO8BuIm8lJ
4C3Fb3Bp6s4DlK30vgEYdKpa4zbx8PIzjDDYNAjr5mVvUfoZ5+5dEE4a2agI3vlyvAZ2pp01OdQ2
ZqD4SxA95ZttvUvYDb5/udBtlOf//fnHyfTL558QlalaaEEMVVZ1W4ijflP/jRpPTckxkyezZy3y
pCs27g5+aGImhKXaVN4KvsLd+W1x74ODXYmW6CezZpUg4RkVbappiLwjA1t3VGED56UCNAVenNxY
aqMAOhnBLrVGfyoKE4oHwEssK4aT6Eqzvl22UlrPRVMM6KpzNssGweB0kUVxDqZF46NoiUPvKpSg
4m28hLTgLABDektrrKwVDo/jQpSRssiEjyLXMTyjSH/uA1QJdjI8oqTzNkWIVaTfQkCa5FDjjYov
7Vx8iS9fefFVDqAZ6Hq58xpZnRm8llahM1ZHfaL7ikMegb7QYwPaz+eAP52JK6zpCjEvzc13RXNN
6mdy6uPayUAF6G2Bc8c/Z6UYEW0SvbaN+Yz1vc8dBN/TRKmXb2vZvPsSBxDNax9AxxEVG2AkQgg4
iHiHa8igVr2CLJurz3w79bdUgEhPXui+6Tz7j6LV1MdYz+zHRHWTe9nyj6SdpCe18fudLOvA8Y1G
eqJICdwAodaqQ516ogAnPfGsDu8r/iB+JBtnKeRQ+Di6OXlY7ERfAtUpAyK2csO83QkzFikb2p0T
q3Z+MWcRbTFynWNPs0WTbd+tT5BZbZV+fdnE+QQvtr6bPwoZhRBOiDPdbwq8zRyU5jCObVCl1W/z
jIwKsEoKR5YHin5UQKremCUrKHA1+lEcgFEax1TPwWqUxnYojcCa1W3kHkrAeF+mhQWO7JfqOBky
+A7UCsjn6ZD28MChD4kG0UDCzkSWn7JGHTfp2CX6TIxYwZR80hXCttNVDh+mnQ2gmidOeOoraxZn
XXwnWqBxE/IXwfQ0Ck/ikMSkuEbqq1he/NOn5z5r+dwGNd36h7QcfgiEQGTmtmgJvkAojb+1yLld
WlWiqhhdub+NYSKj4kMGT9XDimmLLba8FWd114+XM9FHHSaQ3i5GoN/ExdYy7HwLBMwl3WY1k62R
OFd06hSTEN87PJ3UDVZvIJ2SJt6rGIOvCmlwb5suGRcSec8TTK5grqd+/Qgw3pq5HXmLvg0+QvaT
37FG4+PcQz0OAaXobcCmoyoBl2Ky7VHe0eyTQrLfTb/66Zq1/ZI6mTPTcyV5xFSQtTGW7f8Rzfur
ctfWUFSxeeShysOU4S/yKugVftqBjn2EVirPxLu2y5viBnZivBXh616iUjWX5XgrXr1iNAlAaIlR
Gfewy+j1WjGqGv2mUbP8/t+uF7cTF/gqCmOjLNUBbyj4iThuYDD4Z/mA2SC5ZzMMNO4SxLJDp9vr
ajBhs5ruMYeUCs7B7B51Nu0NYldJUo86gN7nEXrAtreyKSNLk0ihjMedNvCQpGl6FlL6oi4OY61k
z4YB+Wko4lVj1A6UPR8upl0VK6NVzcdmNE5iIzjUoz+zETyfw87ABsaTwavWofUotdoJVGUNituH
h9wXW7nK0ldDQpofsMw9AH5Vd/7kDuBkZvsEquJJRLk/pyZV+msqKGXlMtV2+uesy6U5FZPWQbcp
S8ZBjtopnJN3uBezpmsGzz6opGAh4HX2u5qMJ5Mv5Ts42A/Lx3tSyxO0D4k7PlO1Rkkk+KfH3qII
I3HU5hzDxwbDQ5BCxgRtYYPwP6YpAHSEwf6tW+byqm/0em9iRbRWpd7Z4r2ZbIEc9Rur6+QdzPAM
8AzFgE6QwQrtc+s2Dw1pYdrDeKciC57wTs0pDTOMxQK7fqhKlb28mnZPPLgwA0x65SWwsKao8k56
s8bxhX9J+Z0FwMGC5PlhdMlSb2BPeSRt1kXHPweUUXwcsqG4T/PivQ815VXxdCztwFABhaMQEjII
dAb6Ia1ZqxJt27L3LPnV9wyQtLb/0DVHSAjRZnSGcJ1TKk2lFDgtklrRd71oZn4RNR9DYXuzxmzy
x8CNvaVqSNquLlLvYEO+WcQw9Z6jznzqnLH5kKIQVx9DX5pZqK4H9jQ3gH6bU5K52lJr5BZC6xDx
QPTyZVP6+blKQh6Xvpa8G8W4VPKy3kXZxNOPchu6koSV43QQTfwtgJaUhj8XfQpADXwvp2E5CTkV
ky6nznS5VmO/FQW/3UZMtoO6u7HkLN6owF3mfSeXt64cqNvGTNWlh2rxAcFjygtHTz80/7Ub/fF7
yov5pi9T+V4txnQtQWZb6xI8ecnHSsQrrOK98rAnna5Jbftno8rZY57o0bLho7czNCqzMWqykPDC
1czcUua1GCZAMPpzIFYf00GbVimiv2zGM8rPX13XfrKSZ9HqXJWiiDioLvf4f/aJm4if0LfxS6Ih
EzAD7D0pFvIegNpXt3Vi36lS6D+ILtPAyYlk8lGeumwH7J+BBnklBkPDhqIYkgwQTUcdiMeZKx2r
3gqnlHZBed2tBjjwaNZSfYaXvvPiiDCW0sbrQjG0RTtFtSidDmdYD+K3oGnNWW2836Y1A0rLxHnW
IozfcsJ0idOh4lXhTu57A+2aOIhmEg38/QwjnRM+giulZN5dGGwpzSVeKbqkznjTZKf+1TeafNGR
ARQLMcoqI9/9xwJd/aJTtCkYsVF5klrly4nP+RcBTqGlyYgVsvpI/pNkzJJnbb7tRnsF7Uq9LyZQ
0OjAy7TrX61p7NqaxsTMenqt44zwZew68/Oe1XTPz9bndUGEP203wcnd1iWd4jYd6RVnL1ctmknb
HG5FjzgMiKVWUhiDIvhzoDJjdgEiUGzb+GU6Zbr1I4NKhinlxhccmn/prkVLHPQqMFY8KEqYo34X
oUDEwQA00LCCrAPj3bKpAWycozUE7hZDgfsgDZ2j6BJnUkC6Bn94/N4+B4huldB5vOE2xI9Eh2J8
502r1iEpsLqNpALZSWqcfSWUd6wfInhE6ntJnPchUOyPEYrkY6m03XLAqmmruJFxq+uaj2LYqzZg
hpwF0Siqt2rjZOVJfo7A30aJmT2baQdYtSE2KJq9Xag8tQzI6n2aPw+jCpdM2Zp49dxKcZrMiUmp
6O8zk695Z2S3XrkYlQrJaCVB8E7letEmFMGuhnH8ZqhZNxuitl4QmbYfm1w9aSRbvydYyrMSpiQE
aZC5htHHy/XvGcQvszkgW3VFIY+yHPOapIaaJAf2wDn+6XLyxLvsB4Ui7oeqvjZ1U93FVBbra9cq
PbZOuUFcJzbuujhTtiGRkgVFF8aLnEtLvzeS74oU/5rBby9vp6Iz2Oukr6pcr27wLGMJPkl+CalD
1CzZK6s5Ihc0p4Fkd7uLRM71GyjoQ7/vZQ9/0IosSi1V1INWoQG5o1N/eop+S5g5ei+p7Z21SGGf
7bxIgR7G0cMA83Hu8o+5iwOnXqZIxw+GnwzrvkbKMgStv3N7I1tndmYfCDfGy7AECcBfDCiDRkJ5
8BKzWrIGHw9aMVAboWbaxsMr9yXqeQfkvUPM3C0PPfUHM9Gvu9U41/yeadODqy8wmv+cBvIPF4Tp
CSZhkzPPauPXtCiixDtyfvJqj551/guBKJSvHriDRWza/r4OoRPHSuTeeBTovSuQRzzZ/B7IcnYz
1uCPTc9Rt1VdBvyyavEcZcltYkbm9ySOP1IsTx+sosj/a+lrfKks4FHlKJquAim3Zexh9C+PKrh9
igWpfXhEreNgA/Bkaw0PXnAZW6N1qBiIo+I1CcJ8Zkp1c2y7QrvvVQW0Bv3RGC3aoZv71GHcaHkf
bcRGRDSDyvi9KUbNrN4VQX6PcU68d+HqLv2yz09xGcFIJNrxqiXjfSB0uY69yQ2r+FmZ+Tc8gu1n
iRLPm6RTkg3Jn591Xck7SQa6nTf58IanyqmCGHQup34fMf7c07Xhrd0XoQsFUib0Lnb0WTTKILoy
jNSnN6vY/pPg6g+BmhsbM7b0eoXPRjqDKhuuLFBt0Nz1jFwlXpW/gulWp8xRS7d7K0w9Fkhy31GF
ShsIaLf3eqMhK9GD6vxzQEwxc5NLxET8KftFYvePtW7eCSWh0B5S5R7vpy4oqdW9n1sxiAm7m1N8
KR9sqwZ2KE+bIVnOQYAE/Y86oHJV9Yyfll2cQteWXgAK4AcWlsrdSLE6z3+FWNzn5YGLZkxczv/c
5XIscPWfZdCeRm3wjo3udmvMqdJjRVkB9rxm+lKWQb20LTNZSWWVvviW+dq4encXFGNwdiibFd2D
k9pr4AkgfqaL0oHdn66W7l735fo5yNY4aiQvTpabOA4j+xDNXhrO1N8cwwkIlJburRUaxYPX4SzV
KVo7F/1e6h0R1RUPWj3MU5i8+MrkS72uWYKzkt8jHv/9cO2Trbpb6FmJZfI05TogmihFuwU1S7jz
dtih9GoS3ztF6ixYbsi8KIN2FYRJsfeKIdtELAu3CcqFncYXdK2FTQMjJFGWstdSMhGOyWJIwv6E
G5J7k9tp9RjVYAl7RWleZB/PkiQctG+qO+WA8+yjzKvlELm4xYzGyjbQomIL5E4k9wCoXEYSxrXq
740XnLV2TMOfLWKKjciY4aW+zV34b/KUP8vsYOvyfLsXY2R0LmPaVBT/OSZycn9f52BbOW8xj79U
D2A2byIqdXwYrYgyqY3FLzP3Kc6aaqRrz5KWehfnSF35RDZnR/Y2LOO9n1QqbnwXUzliIQoPij66
jR28NmXQNsskVK2zXZLFDkCzfITY0dogFEoFi5hRTaWTDcp5VbMY2PYeuCSvYL1ZqPHwmhXeLnDi
+lDJEbxuInkzAp/eTySnCZS/n1Jev2Ykl5+tBjOCwm6wTbLyYT1qKu4WbqMvI9h8wGDjYBn7lbLT
SiU4yHURLxB9Rc9aFz/BAWg+ULksm0j3vw0R3I7cHPw7CiN40hSpj1tKq91bfuSzLVaNd6t7Y8lM
uUGcat0hEGUKZp93uyk/2U31CmIARdCvM8CdPXwDzDDkwTDv2q5+LWF/v7T2MCytVCfWOAmxagXg
dCM5DxhiFHvqmnBXq/XgBYcr5Gp8PNai6YzloalAopZuXU8eemd1muVkWrxOagwOxCyCd0Q+Jf97
anTNLfkE/ityipGuIqkxGCwyzQGx/E+xFU5Icwnk1FF0WakVrEvYhuQKtF0c9RRceJaz0nOAftjA
SPNKaZqHyOyxfyzb7q328vuQTwfmndIiiqLMnwFr3g1a673X8P1mkhfoj/J4e1kYSNF3HtRPLrbB
z3mtjFgUgCEWTccBDoodRbq7jPLP6lLPvP3f63Tzr3efqWkEiFUU/Ioj/1Xhjc0WJdJmIT10zuRQ
5+JFOhRje5S7JNpWWBcvKZfMHtyMZYmuJtaPHF0gJHvt23XuQF0jzpm3LAuYHuTpQ14At8Qrx7xO
T2SIVOLWMQWu28vc6dbGVE2CYZ16cynUTscGSX2MNTQR34+yxl2hyaK3umr1mwDXsjsdk6N1xr5j
jSFBeOdRNXpjSpn3llCR7bEoFxe1nRURBUWnMaKbUKcnQY6ByYMFA12dsvM+wKuHCEalKFMQY5+t
IRq/jk3XoXKx/gMrg2Tuz0yGTeGPrsEwkJHTyaBVvkCNCN+4OnJC60EjtTuPmiHKn+FMzpCYRSuE
YhCb5Y7aTHFaNqQj6+lwGUl1zANEZxdXZCLHwb7xEgMlKdbzQuci5DDi7Ism5kuz64wBekRt6muK
pWADNXhn9OTTzpaCDXRqt81OkQprX0dmi6+Woj+CKvFm0y7oI8n3wBiMH+KiRAq4yAqbpayx5xcX
VREWjbJva49WnLPUj48qANQfTdctbLXiW1Jg6GoOiGGo7vtm1eb44ij4PVDLYpzkIaIsNgrMQx3q
0pr6Q3kTyXhMGcgFlvrYSVvH1598l4BajMhmT4jO2aEPnSxsx+4hpSaOd2U3fLjIm2udDwh6PPQe
bfjYRY6xCJzy10UEwoPLRWxbi8+LcEZAKVCC6ipjNbhcFE4/ado2XX6Sq0rdg+yapEgQAK1aHfvQ
FGFn8ARO9Jti2Moe24BwO+ahw2KXKGPlspat+t5bixhkocnZzChw5xCj4KVm037zMY+NeSej35Qk
xXzJ25/VpHOvm7pflsRT1rYRWlM3uP3sztOjl8RKXPBo1OpWlfoMxtC9FV3iIJpOgoeHVoT7L/16
pao3TdLhbDGcokYbcGoAgEgGhGLi6ex6EH2R1+brKN3zhLJb9m3yOY0mwTGeC3tlytZaJnpa1U7N
vdqa6qMYHRrZ2JfO2SshZatJpD1Ho7MkSWee5d7y70u/O2OVrT1neuVg8QH+XBpVbSE18ICyvEzX
HfH3ufjWKvaQrp3Bbi5NMZqY+cZVhpWR1z+NaWvWI9RfEsYx6aIphcqhQP95crMf2mBJuJcO1kEs
cH1lGVhycbiseVXbrEei82o7JzjNciaC7tbJIfS0ykddzVKNXaY3B1fg7/PQT87GGP4fbee13Liy
bNsvQgS8eSXoJUqU6VarXxBt4b3H19+BopagzWXO2nHPeUGgKrMKEEUCVZk55/zYP7HrQy82fZr9
jTZ1XnX1Nhmp8E8bMLZxi7iKuCNkiQ8s/e11r3Xy3oRfeJOlwbRKm8Y+NXGQf5IQCRD7zDFri0NK
fNjtY7V9gkobaTtbi7YiUYiyMDTdse7cxnxkL1l0LmRl/Ez12fOlCIZaL209aZK8ZW1sHVMPCQW7
a9heRk35xWjisz/HOruoQGE9M177eEBZgXUZisChd3CQpN2FvqM/JlmirmxqVX426laPaziOZeM1
yx8JBueACP84kaTrno+mjOqFaPXRB8kS61UG3CeSCtS+zDkiFCVFjiCrSRmpIay6wtoBkyzz8btt
reAnTn94/DtdoATNXRJa8W1r5CHca7X12qbVpk4a5UeaQ9TtKPH0kLBIohDQtLdJ2Duf0qZ7Fh5V
GrJhDZNPTZGUu9bOwoOStOVjOwffhIcF8URhdCPc4z7omZlvpJoPvQyYRg5SpCfgemdfj5DAfY8+
nZsgDP0pHcI7TU3Ks3j55LQYUJzF13i2La1G8z+03sd5Hl/Ef377O7L15/f/XG5D5kchUfdnLiSo
/2vJlwcU7JxjJSl9ewiRfnQdB7mALo/MGwGMEGd+67EB0sE4raPak6gl67xtm0H7AzgFHD6xiZsS
4Rmy5/JzbMXOxuRRtRuRGt2aHpziophYFBlHM8dNk8NPVAJYCyE1ujF5sn62dOdzZsfqvWjJPvLp
WfQch0RtFAS7jjy3EbPJLOMVxPVPi0K5h8KppTsomZENA2F2NzpSSQxieAiargb81/40YKp9rYis
UbvQjS+R1qI9XiVntHn7uzwChR7adn5XOZa3j5S+PlTsTlP2kJuxLbunQZWn2yRsvyqT2j2NZaa6
UdP5W9Mhq1DwrvvpmDVCYlQbxUok7Uuv+T5W8MClelrweaBo1StO9U3h156phfWCXr23Aw6c7cyy
aB8CszgllPK+Jqm2FnkluYGXaOzz4GxF5UMvBdFhGELzxsvAoogDr08qFPMSurUZJzTjqrrfvcr7
lgxNWDpfgtyDaFOTqxvbGpt7UmK8Sttw3GjGUG4rNKnvK55Obg8x+dbuqShYgdqGtQlO7kfbk+81
yuC+QQlerfJZ58yzCiRrIG7PZfslMLLuu22H+arsq3oTTS0iSJWMlKls9C+OaYaw6wfdDx84fOWX
fbBqtecu053fRodqkJntG7Lz69ECsTDGqts0CvKq0OCjAok4UD7Uw960paM35dlGGUGxJ3W3kqmu
fpmydth21MVtc69lB54192pB/V5N0eH3Nu7PNsnWX6SciNlYDkrrgY2qVNMcE8piBNoPhz9ggdk4
dcAWktvBD6IHcShLWbmRYkr45q4YTXkk421UlI1cOfXWCP6gL74MdnEuzax4pvD2Wamc5B4SJflT
Limfc1+x7tSoqE+jUZ0BAlDSn0YRW7hfkdxmt3LoPzrgug++lYY6QOxcv5UIQDubKTDT194kaly0
crUVTQmNaLtge2iqXX/XIhW28qUse9WlKFxXchvcqA5qo7DAU/8Mi5hA0AQOZyWcTXERoFg79m/9
whgTxCRcM7uINmxjXyUrz9adN34iM5Ldl0n0idVJfTcikIxGeK8c+77uPss2T2pKw9MdQZKfvHf7
h9TutNMwWHsj0YPQhVCLgJ5OCfpslGfByW5AgAzVmO/kGPHoYUg4OCG8ZJd2CCPuagQ1ufKGrNsU
RJY/s4xpN5Te81qbm6ZmOq7sKO0hg595GzrF6PZNLUH/YmrZzeXU0lu2Say4bLefe2OfF5StIuTT
3xV94ByzejyXY2Tc22mzY/e50R3tZ94rrPCi5nuvG915atLCVXO72lbh61RR6Bux0xnbqP7d60+9
bfWf6jhwbktvAjtcJsAq4hYQScQjHQo/by/3yJQj21ucU6ktztl8ZunKGWnaEu58uoSxy2uUvnrN
R4IMD4qb0jtJqb7HpITz2jKeq1juDn1tVq5oWqE/EXmLv0VSZj7DLdw/IvbtJnOryEFshn7XbgZ5
kBCN4UA12dtZEmvdLOvybela3BZfB0QxqQ2u/j7SMusbqnh/l15hH4eyjg526zlAQod0H+qKf+rD
sN4FlRbfkUoct1qhlfeTXVkbJ4Xao+/9s8ObeZ+neXoDH3FzDPj579swt281mFK36ihP90PZ5BuP
4o/HdoqhntZ7+blIHqoKgYrEnpBm6ZCD7vSqOkS+09wjThAS90qqV9XLTnLJLx1JxUOrZPXXqGo1
l0q99KyRdt1TSCXvu6KN3RJN241CFPWgmMzWG9L8yuhRCbI05ZvJxkKVK/OXXaRPCmsItyYqeO41
aQO5SPFbB1QW8Cx89TvusA/i/GxkYbuvxubO5qe0i1W73w0GtTKyhTw5YtTqi2zU31UzjX5n5okq
zVnzGjFnk9zzqxUgf1R2Sv0I3Uu7LRP0AO2hunEicoKeL9VnEEYoQdZkAsp8QLGoSn7JAdssJ2NN
Ytp6tgVemN9Mk2acVOpI1oHTK1/0fjwRA7FJVDoKj+xtLZvltzAwpk1vy+WRMKX1mNX9L7AVPCjJ
2rMjrs0H1B+iGy30YfJLu/Eudebti2F8j5TCB5bRjHslaFokWlgiQVn00FKl+8OhTG6lZOn4OKZ6
T4V5JW+rrGtfCE+QIMEjnBfO6BGiY9rXOXUA9V62/ORgTQ4Cf1OU3/K/jHej3Jj3jl4667Cf6aqG
yNmPajjeZgXl+EPoeM+GrtdnqxqOMcjUXutXWkm61x+a5BRCwLcjg4zAuEFxF3rU+drsw/IgSr9a
iM2pFLEbSK2w1q29auE0fZblLnuUvZyQaWPcGFWXIF/S9YcWpQeULpXsFSDGL7IuwxlBGf2ca8HP
cH7mGrGzKjqpQMqEOOzoIFXYhd24G7o4e/TV3iFe2dY/TKeCzLNVfkmkLEo5tD6Vsj5tFCV+tceq
WKOH6ZzT+QDAvl+pEV9Uz5RUaUUgSFlPlVVsAq9yzsLRcUx9h0iVs1r6YHYD32LwYJlnEW6JMZhn
+zL3ZbLEVHY+VQ0IlL8gLxJs7LzITpJPABB8IOvnTktuncj5asWacwo19tdB/TRpWuiqkwphrQPK
vfKOlmMrpwKAijvBr03pCaT4TlKrh6xLxvtiPoT7bEyzLZvjcF+wU1jrZqu+QHf6TauG4Tf5uYlK
ZRYq7LYrCZ3gGj01JEkIGyNR609HKeFBrUvGw8BzZI/mYLROSlP5ZEa+tfdiKYOkMeP3qiRfqJlJ
1pNds+CSi/F28qgeQRbX2kamNsAHFOdbWx6t27xs0fghJfdk5Fa6F33LQantP1xqWyWuZlH+xWoE
RsK6frHrHrlpSw8/d5C6r7vU0M6xE7BFpRaCeu5dpE1ABAAkUN8DEWSPXv1qCptTX2lsAYlQPaXk
mVaAsoeD6FNSDVHpqQFULNnnSAutX+SiUEFwG8+3H32NVTK6zd9kSRqPVJ5OR10CabLy4E4Oxzk0
UUo9C8H4i1SHyWsvBxSsUw40Fy7bBMCDI1XpHQRomokyI7qUJjX0RhCSkPTT8FYuhuwQTqik24Us
rUtrUkntOd7jaKEqZfonsNE+WieRRIAlbneeUuUPxNOAJM/C5ZLSABs3WTUBqa0+mfkYnQbiGoRC
mupTXOT2nRPrz3x/zOdpBM0D9PsPhLg1s8UsULCSXdy67EgAC1CtMERl7d01xQ/RMINA3qB6E68t
q5rOiImDpFKaAWSCNp0vfbB97FSEi1eiKQzsFuBIkeCAYVDRR7ErGxkL4JlAbXCs8rZtk7ezRCvi
DbSRKDeHfd2Qh8XncsqTiO9VIndbKPPhRTSgnJRkoN1oDKFfOB/4GjiHFqSVBrfIyahMXgBp9NCU
UszPn8ciK1jrQZkGyFH4ZA5GhfiQ6Gvs/KjG9bRHWheJdh1kF3pnZOEH2ODkDE6Vcrwj66SdZRSa
XM0L/IeAu96N1pjsJbaWpepPoNHGOYRwTwXrukP2kNc0lZtOoYLFifTXDlDfKeh+jlpOorUdC6SJ
CdwWYWwhxlSzFpvPlBj6nEunaItDY92R5R23XRs2G8KmpCgKkJC9lLx6cRB/RUxgZkSRms887xUX
rWv/iVqUcKNHlXdvynwpwvgbmysS8G1F8X5r8GqZm+LQOypVtYZDdABcGyZ1sMxj1q+lPlHPWv0Y
6jXARtmEesXjA4YSAeZk2amSg2eq6KBNCtKPxUQ8QI+NZB1OkvYgDmUAJJDVVrtVfPmtr2raloSN
Wh6GpNIvfr2i3JHQM2/j3HC2RTTXiVuKfmxCIi0OHNbPSmDWj32Nph0kuM+61W2cWJYe5oW619bK
i0bF6i0BAu/SNIo0daOxj7apWkQVXLsoYBTQ/++gYErIxeY/bC/KUQ7o+yO/tZAdsz48GDBpuKOT
TDvD8eybuJI+I90VP/YgJPW2qp99FHyec6qRCq1R7gofkSVH6w23g6OaJyxNVFi8ndIRmvEa787I
KaoCuuXdZZH5U5mm6MVPo+qAoC0ZIcePX0zQMhu9rxHqnq0gIuDuDPSC6hWsyEzAchtLT7Kty4+8
PyhjoXuwOnCLQW6uTDaaN5Y0UTDYGdre0OpkDYuICWIqriFsonoMHLj5KSWUgH6FLa+J62MdZWVX
5LzepdgyCLEE8HdSJroRY1Wn83eFUrSby9iWojPe9sT5ZmdWePU2n2ZVyXmquCP2p49TeWlSpsUL
axzkrXDO+oT85qBDZzg7yz6azlVLYOwydhi8tUVCeyecNWQ711VgexdrYtYt/BZpub+MDXsSbx0p
IfEnxFOAlm7TxDvEePaG5XT3HdT32xRZSNT8bqg+CZ+l2u0UuX+WFKt7TqvhMygq55TriGyXHeBN
SRv6+7aBgi7sHLBDUmhe+hp0xyf41C5dHWQFdzrJZk8u4LmN2DHfSFQ62qgs3os5sipM4DzJwp2d
IfVnZT1LvNBaUz6d3Pg+wG9Qbz8yglPfigIRMao8jPvUM6I9ot3HppnSc2vEn1o59l/AI6tHdC1g
vHYG/6WKm2ZLrB1RxtlK8UCNBmHiHIU116untM67sx/a2uf2W12m/l4NEC8ueqOCMcSs1jW41V0d
keRE0wIaJKdAHWQTGdYfp4hujUcdyWbV/eDw4VRPlWIbj4QPfOPRA4T52eTPe3J0ynhnDS+Nb9uD
l+RH0ZKMXr+P/PFRtKIpgwI163+IVsUfDXw7LEm3lsHnqYI7yB7I0YlZo2bSth6VKevIlLT70ZPf
Drp0sKTev1+6WfAXx8TzPwmnpT/RW2UTjGSKrwyIvMqr0gMtsDgLF+IR7HXgMevfL+d1bBiNSlE+
gYffhn0zvtqT6a2nhqLmUcnkk6wS7qJ2Gp1S9sjBWCGkN6ugiAO6Sm9niWbY/Lwz3uEW+ifCqryf
JXnqbIYOQMmVQTgLa9+iQLdYAfsgv2L2NVEJYq+XWevaXiEvS+FeC6iYAAtizUfowt4OEUuFYzIf
xNliWPwWw5Xfv3BZpp8oiI9XYv5lnGguPsuV/oXL1VTL2L+9y7+92nIHi8vV9LU/F+Zdma+utEyz
3MzVNIvLf/d5/O00/3wlMUzcpdKN5bYNwsflTxD9S/NvL/G3Lovh6oP476da/oyrqZYP7L+62tUd
/Fdj//lz+dup/vlOoXeoWB1quQtBCEu7cP4ZisM/tD+YSEUxKkvst1GXdqvH+WWWS/sy4MOwv7yC
6BRTfRz193e0XHXxkck7o1l9dT//O9dnM8PWu9cjVufLFS9zX38OH3v/f//uyxX/9Jk0YCCMskda
8v2vXe7qqm9pXt/o3w4Rhg+3vkwhLMl80as+YfgXff/C5b+fipr6dj2i8LPSoxHR5wEVy4qKeFc0
g26mDJhVqkWTGi3DlUvbW0t2nau7pEbUr64cVpTzYOE4jD41cRSv3AJSr45qjmbTWpj9bqPriXOi
5hcEnejqJie5KR1WgYVaqDsEiq01qr/8rIh6k2ag9HKWa7uIuQldNyHpBmYPSk9xagxTLLmL0Jtq
vQ1cuhYpOM/TIliO6+SbF9bSQYfy2c3SNN6RkyIeJaf5I1WZe73MmjvIlrJHiejLreE0Z2ETXiW/
3K1jVsMaWHj2KNzUGCmxgGDLUbionswSKWNpyqzCISlyarj0iGLB+SLC8C+vrtrd2TJUjyDqX1zZ
GWFeUr3vfqYRgcvs/jRRiTWuTLg/TqKN2GTgDonzZl4M+ruLqUu45KiCV3n/NkyMFQfh57zPYpRx
sM11wLtKAaJFqyKyAOJUHIgSQlK6tD84xbZ9ovpy3H0YQ+XpH+4feiFXTGx30OQemj44/FF5M+86
JUTLeT5L0K7ouqw9XfWzIArXrE/5Dl0NGJrgtot92Br+mEN4iEPB9hYWKLPbLX3iLEisbg8M8tdV
v5ikqO2bqpjMozCKLivpt6k89oeSentqJskTIuRk8BFZbmZWzqVfGEW/OFsOlNeZN6KJHjfUd+LU
JpniVdHbWDGs1kNvHWpVg+ZZOmwpAejcMJpUZwW/Xn1mHEESRI0kvrWUUBO2M4dt5OTNuffl5lwp
hXW0OvtZdC390G89G2ljs9fAVRxSypG3pu537jiPFH2Xa4iZlk5xHdvyx8t1hEEupi9pXtU7AcsV
Z/BAPbzhda+gu5DwOcXqYrucC8yuQO9CC0u1Q7N24OUMyOEe5UbTEnjNy7Q+SqVkcu5JcvUf542i
VbIr3L2m6oabRkEw3K+7dF1H2ht2OpZaxya6ATp6OWhFDVkn0XzR9cHlGnkt7H5kA8f+4KpJXi+G
CyA29AWrEJ5/hNOIWesaQOk6sc2bYC6KQCFS/prmsAPNShqLR2AqCqTBfeqqh6uinzil+HwrOpGU
zm/BvxoEQNb5e20QnEZIFftkjuYIIL+Ux5AsKsSV0OKJA4TsKbpyTXchzSsEn/Ts15ANu/hRatFv
YD2poY4r6oeZoWAbNlW0DqB6D1wqBTPKQdJo3XtO9VCgCf8g+pS5rwXUjeQQMdqtaAvz1TyDHN3X
recfOrPubzvZ6G5RUZcQW5jbESz0N7Z6l7f5kK0vBoJP1AMMVvs9QNyGxL3awb/sF+tlhjaL3ua6
6gvm+Tz17qrblEP06tXhoX1XCf3wXnlTEa28ySWGoHx4w1xeO6QAby4+ov1h5OUl03uh7PoUPbkg
/ODHlciYpkn40oML22WzqJw4JO9noxCVW9rC3PXxZcRVv2iyg+52VP5/qfvWnlYEPkFNOYCYUz2U
Tssh8+q3pu43q5YykVthFP2XsR1oHNefqmmzDCOq7q27olTcC9utDuAQGFQPGaCuhSFFwEq5kaz6
VRvb1D82mdXfZlHGxjSsy0M0JeUh1hJbfuwNYgfyYGeu8Klmx1ggEkaHyuiWrBtxyDvRZQdq7rIY
7aEHqRU5dR3VhK94sKY9rznlHjCrei/OUnRA1SlsT0u/inTbbaoacBfh6sgU1a6UAWVzi9sG4kfn
ciCsx19C1fc6lCCxvphD3YGq8v1qwrueLznkEikZrrbcQFBl9S1a75erfejPkpLqGHTx+kk9TElY
7ohTy09Om0JUKXnmTxU5j6BN++92k/VuBaj/7L37hpo1Xfn21peKyyQlfMq+QgqgrSFHS5yacFLm
7zX4mvqLuTRDIpJUOrz15QCr8qFEYWcecRks5umDOahXBvaqni0VPGbKWsxoDsFeuFwPmecGWhvC
+s4IYc2Ncp2oljUgaa9TC2/XEA3zrzN/mgE4ESUuvwVmBK+HUSf3ZRWj/YuY4dYA5/IsfAVdy3/6
yt1kkKah9EFSK2llKbySBGagRvUAMExMcy4jljV41YRVoA2E1bIpdBBWMTZvyUPKjqY7lesxj6uT
J19Vs54U8Xoi8CX1U0tTWMtZiUpY0xxVmUqnoKlWYPl12pXuJQB1SKbei7PFsPQFs5UKDmVnRqAV
hJ849LAxXwxgN35OZPimvieJugwQl7iaSVxihO0ERmgmFs7LtZP5pqi+qk8lZU2apRcbc6QcLzSH
6BUcFHIw8qvPB0CyMIRquG+V19JQKLIqxqcx78HnSXFCJtxXXq1Mtkh+yt7JTyYZAUS+sPNwMWvW
ZNVhIN7772b1BhVuDElC34fF48HobWOneB3IbOqzVvCHdbehGvovQTEd/JJof2NH03Ne5u4wE6OB
n8vv1BbZKH/2ArTI2tlEY0ZYnVgt+VOYUljFlKDy+lthDXX5w5TZmJEoZg67yX+SUkjIMDg5FfRW
+yhDOH5o7cDcInZlfpam8E68hxePhMLPQxFaxjaoDUiXddip+lU1GeVOrJOnKNRudCtzr9bKgCpZ
gU+yrN0Y0Zv1rU9Ywrr6YBkHXj+ry1KdhM9ey+uneJZv1JIEFh29PjZyL/V3702Sov5JHKbMOgCO
Lk6mhJ4dE+X7WrHDR3FwKPAoYmrxRAtuC/VU6s2N1ukIwKRjOuzStu94yDJg4vf/aKVJ4876W7sc
KjpEYhr5WDStdRIuo+r1d6Y97ZYBqjnFe56goOrFAKDMhttAn37xuVx3iu+LPA8uk2jQO94HI4lP
cRcWZfjItnvGSviKA1XTyZrapn6rz9NPkl24A6oIT1KyliN0VPK27p9Gv1LdsEf4VvQNVNzeUhX1
05n5XkVXmetQBaXyyZq7eqrTt3FlsoqcmwWbvkfN+CJswl2PwJE6KZCdRvb045h6r3CH9DeO7/c3
ozdQhS5OxYHHuySha/HucO1VvluEj2h6eeOXK9GG6izcqMbUXeZcfNI8Gj13GS3mNarx7T4uU4h2
kVrPcl/5uysXs5Z5o/rOp8CoUFJpHf1od1JI7eAkcyoOS1vYhacwW1BlvXmKtrl4XkzClYTE6Co+
PCPCScwhzpZLok0gae5fXk14skcNYB2kMlFW6+HegmBwHQ1KvBHNzgno67ThvrMna9XDQbG9Mnh9
8jMg33K47s+HY1Ckyk2VVYmJnAqTDPaTOhb9na/6DcVJqbV12Fk+QGpfrbxq6g+iKQ5xaz/Kehfd
ilYZRcpDawzrDAGh+3xuObrvPwDMXIaUsHCc2tbYe2M9ha7TNrAMOOk3Bfh36MLxMvETUSH7E8Pn
Cw960G/rMKVOqaxcynv6h8qSgyeAANRVek/ioEVmQwWR4R2Tuc+uKVSdJglxl7lJtr69z3z1WOrO
2wC1o4TBQEhQdAFFSzfW1EEbO/tTe5vddrn1e/EHGkh5l4m63exQduXo+l0w7kVzaoqWYjQzdEVT
shPtMSs+p3HydjVYkUrCl6Z10JImpuom1wja2LNuGVyiEX9Z5K+hWEexbO4Lc4Mi4qWtHzSAcnD1
4+DNDsJLNMVBC82IOprcX18ZlibaLfo2MExqBD9rio1Ozqj5SKXYJJsGeOwNCh/XTV9PW7LwUNfb
YfAgh/YqGov0T1YxVkeSR/gmmu0/ifGA+6/HC48ActqLx3KF9+sL4zIHRcFw+VKE7kD1vzUCOLzi
Cgm9lQl452RLzQZkhg+RgNH/qJrIP0ZzjfVKeLdmaLljoA1ncWhgTT0VXg2tfTOeMxOQRxp56U7c
ExTTSDIY1e2lZZNGqyVjWMXi43i3irtL/8KaEBL7MLadx/bzR5fJsbEnV+2DcEqA3sRFdaRcEG4p
CmAfh8BNwjnhP/fkcuQczSH7LUwXp8prN0lph5tljN/nyWrs/Ld5hAEy4//DeZZrD//z/bTdJLua
AUNZmRjabV6ruy5SjUPjaay3kq7TbseSaVh6JdptYmrRcQACjCykdiu6emG9+Aj3ElDORmkcsCTz
EOEp5hZNaUA9Yl36ED41cTluRKcwX64o3AdASBvAV9UqtMP47SldjNT5rApdG/doYmxQvwt1l6CG
fgzL1KB0m2d+4/PKQ2KCtiOe78JOLGe0N0XZNPu3dY03hAeifNIdPxD/3m4TezvkjQbX8R998mxA
/w5kTqVe+jOYdxBLnl2QJf/SqUZxEONFlxig8PVZ802BFmUeLwx9l9q3pjpK2ygdwHP0xS21EuXt
pBjF7V81hUG4jLBam9UEtPZ/9hUzJaH/zTJhRKvMp0LSJFec6RStXM6yua9IJMT/3q3/7IcerERV
MMFMO9lccWOJpkoZr5SFFMzO6zjRJQ5V0PkfZLgTSgsST4O2LfVPiuUXL2CNV7qeUuM86BoFzNGT
Nnd7aRsfR/bSrmgaJdB7OJIkCpin/EVVCMITBYJwdHZmRX+ZY2JNc46s4MkHrPTCIeZnq7OOQeHC
TNF72+WF9Vh7JmqSS7Os6kPnQ2iyk2rnYvUhK3uITN24hSJ8OE/QpBij1t5AgjaePZ1DHUqwYJeh
ura6gofXEJnx7WS/DRCjxMHWkstQ0RLjByOONhalNOvCLhNine24y5VQeygAWm3agjiZbhhI6s19
nqQ3bpGb9cVFGEYmWMHMlh0LdfzV+oZyJDSsPUBqepSjQD4pbWOHbv4yghV7aGbT2DbSSTGHfaNZ
ToiQdjoeY0n9ffHUAWtRna7nrrjmcjOJD9d3RFlMQQ37jehPGqdxSyQ+dpeplpsRZnGDkZVcbmSZ
Ln9RnNg6ZJHqQ5jAxk6bd5Z2KHV7Sv3BbUls6VdLpzJO1N2K/aJwp+YbT0jrLz7LFIth6VumQe0n
Wk38TtG6Hz4TQnsBUCk9N/lo7PJWL/ZNWiXPMPl9Vyl8/PGfDkOI4EXlE5YRVECjDE5Gg8hLkAHK
gamtzTL92NTnpnAWVuG8NIX1amxuUp7eUGPt9q2hndKYeqDBs79Q36p4R1+BLh0QDyxfVSGNhGki
/URsVzsJ73po1nGl9Td58zvJDf0YQPF0A5KUf1UpoVMJMjSvIBGjFx3z4YaQkLCOs4s4E4eqBiR1
sVy3zbDRjmb3A0kzE1z07CemE22CSC1Q6PIYjT507X7cpcCgOWiTEkj7oSRgP/EecTujzOzfSaKn
N1QDF4Q+wzS9qamIcmPLU1wxqLYTZxO2bcjaKrMk/VQWCBz5/QgCcFZIn5uwRo33TuC1iJA7b1ZD
7qqHCWmAEwC8F3ad+Zc2jaaVkofeS9tSjqR0+fjilaGxcpo6e/EsZAfz3HdQUaillWSA2W01EE2k
DZyjgjrtBaetR5F3aSqC6gEamg/NxSpwdf92bJL4oWv1bMmbGf2ptZTHaFWosFZwrJM5s52QPqOK
fSRneNP75Ub0DZRcTuuLeR6SdrmyqeYZdABdG0dRq41dScUe+hR7EwPbfVXj6HMNxOBB7kr1vk/L
ZCX6s7TT16lMGbkzF/UCf2ZppnzxprI58gHUKJWk8SvotnpV+453Ry3g9FhIzYPo99W03CaebhAY
4yJh3WxbnXKiBp7Nl/CrFkTDz37ykSvgsfbQFc20R/2k3Mt66j+yHaSG3szMn+FXtYH/RHhCbzY+
mBG0MG8ra/gmQT6h6biGwiIBA/UuPy86gRokm3G0khPVeNZ9VkqSK/kGb7P3Mz8jVCr6wvezxXo5
i4b81GaQY4W++RCwej3wXdTuxAEQu35nRB6qjSgHrq4MojlG3kNRpPZB+C4e8LwTCTOoOe0S/xFy
v+xJqZJo48mU/ec1wLFIKgrX6KzkRzNE7qSPw1cfdbHNVMUfPeo5RfKPHoInKolCNw0D1ER9CcBH
BtXmDnablF+RJAf33rzhqAPHWhsynGAXEeVAbE6seRsi7J4PvkEKjRsHztB27cwGYXUSmx9NUp1G
qagAhcx7mg/D5rnJAQ83dXVqZqldtSPgq5VO8ThSmHjobUndDlMhfSaCdfHQAP2s0hHiITMCEpWR
H1ZmvnVUwL+RelZuYNZtHuFRHO/gPt9rGbftyvmYb41R7dfCVxw0OfkGhZ1yI1plG05gKrs9fO71
mc2l200VaUkPMTchlNvUxOFyjejIVDfjJ0vN1gICDT0q22HkVNYC5WyrlrKyTVM+AVB0k0DppKfQ
G8cNrPu5CVIGWlxxCExZPkrGfKDWPOUpwim1tboKpKD9nvJsJFMwW4T7jGn/u9PMRwSyAg4L7rUc
h4dwfl5D9mWQw0kMtvUAF7Jfk9dk20XSc6LuFnW/Eq3A0dqL/mvVT+GSRdpwk4yBvppg4VgLR2FY
phJnflzvoveprtxi+15ylLQOd1CuqNG6SY1105jZ2SgSNpp6HO0qtUnWtRqy05QTgPOtjM6oXn3v
i9TZqp08IUWAPrXQrhZ9jdNN7iAN9YMw/G2fPI8F4Qc0dfERQ5Kq7t12HJS1SDwuBNGXtOWHPGaA
etHW6/tPImt5MV+4o/98fklv6hqSdBfO6TZvzW2Xt5/scA355cpQh+TUj10XbGIJqKeV/akZzyjj
rCdCl3TNTrTeXRuWm/fVfHjvFzOKlugXHu/+ol+fBZLe/cUlhavz1SwhYCpm1mpxyAvP3NRdNa2W
PnE282ee1NyBxlb4GDa8hOD138Y1dg8oSHj2cYmUVh9bm7yMP/osMzYQr+3IRv1E+cA8lqVxd/k8
RBPWK2DRfADLX0SW7eImuuzMIgvwPvTSFJarPiK+3zy/KleK2subuuHJJtgFilr7SUF9d+9TWkwN
q7ISHAS1X6a3ug5PqPASgyy/g31hpjL/86Cmjk9vqRIlVFD61jPgbkU8oiGFPPMqLszhJNo+8jjb
biSVKPqk2eejI6jrDU8r6zJamIkJK2QWib9Re61BPBT90sm8HaRs1M7iMDWdtbb62t8sfRXwOlKI
sr9KM1lnW4xUez8Lh4kD0WpqJCpi3tngweA4C4cFZqwhRv1VOHzobjtlC51t6oq+ZQ5ictQ91ZZ1
mUMYzExxTqrPUnO+VPt+PaqAku006f21gTXHD1Kv3WGZ/P+xdmVLcurK9ouIADG/1tg1d/Vo9wth
7+2NmAcBQnz9XUraXW1vn3PjRtwXAqVSorqaAilz5VpNiJ9B7fS4+UJ2BwYlUMJo0VaQGrZXm1Wo
s/adiygh8ApxyPaqHchEDnRI/c8mctUDAVZ254G/znWb/te5VNV9CZPU2geML3zPFQ90SK0KivdW
1L/r2nQVSJHYFDq73sy7h2Eowvuh4DpGBS0ZGUNfNTLhPbcRuEIuvrTevX2U49xX2Mr87n27Ho0w
9fxkU84Y3o+Yn1p9bb0mBX8ds8S/jhLLvSaz+Y6aVLoTTv4BVWjiRDU8RRrG19Q6UIOcOJjpUcvo
PCW67ofs8I622QDUVOuiGGzZQzpvZQn8cmgE+aAC+f1St6n0pXwEcSG7jQ9jdRW/Ri3q/PQcJiqv
jhKXKUKd2TKjchObHCAL4PTveTGc2ylXBzLRoQar0xai2AxkjnBD5BFc8in8TBfggczwm30zOqkP
JWHIbt/RViKjVxyd0gEcjtGqsyxrQdsUstG2hM5uttuI32w0gYOs38IMqn7NUQAKyBD4wj6RhqFY
1N+1Zg4lBk0nhnLXd8KwSrVr12WgyBwgLrgxUD+5aXWCdMrqYoMyg2zT6GzqrVfF7K/RAoIGKb1k
iTolf/0bTJ6a1Fsj5Tj33mDyBKdHlpbPY3/rmKfSvdmEOxnahohuoYoImkYvUw2mrsgCo38wWO5L
1LM3CDKVF+rsO7YASR57aoo2fFCMb8nMCwjx2RJ1uCNLvJexMsWuNOtsRb1uLIx1HKbIo+kLRNA+
ni8wTzn6v10AycRPF0gCEWxAZQrUK8pcuqPLsyWaCLtQs3AB6FMWW+bZsAeBZ3DsI5WshJsk3xsU
ckwM/KcQgnM2klUeSC2q7Hk02is5AEDpg+witi+3kZAH5N8bC5vgMHK+5FPhbiDugtvKBWt9Phbg
h9GYlUGDXW4HspUQXgG9bbm92cOklZsGQEnEuSAO9ttQahoEptRjUacLvaiPidVDmuBmcvu4rRe9
1qegg1f1CFTRaZsCgtXpw62bbGqK+WqSCARRx+9TzPPULRLFiEKvbNaCR/HjIPtB7Ica0KUPUww0
0tEeQbS3+nmKksNhEp98qi4Zt1kXfh/isTqDK5mdWmNDDVBDQ+bZw3J8tjfFluxkobNOj5GZYCes
bW7mGIKS4LRDkvWXST/Nd7P/MmkMQayhFEngLxkqp/SegjYgbhR423HM3uYtCiVO9OG3/QcKhb9A
9At4Wt0JfBnbJOmIaPGvvr6ereHJ27wDot55PzM0cgVAU3BI7aJBSKdsH0WOAj7TmFCMUjQ+eIQb
/0l5qEwHYc0/kLALni08PxHDs6LjlLbtgdkAQkK/yH7Edy4X3OjMv43uQjpfeozbsPcxkWVERxEn
kObOKrW2pFqqosKuGBHttw7P58UAEpdLKwbQeZgxdl+8mN6ED+4H8EWqZS7A5ehLVa2QUUkvgB6P
Oy9Qxpb5oroGVthg54M6LDsE3bImD1OJvB8Hwb78NsjqWgNsq0517VrwHgSK+TtHhqqA6gQWkKgP
av1N5pb2S9aO51wF+V+ZnaGSEqu3B/BrtqgxhQc3TPullcOZ4md/8viY4z96oIgtWJaoAl4FffYM
XorinoAO/dpEduvFVaJFARh/IkBFxU1vP4Jja4Y5FLUNqCfUMDb2CPaqHny729ouh2VVOVDb1kiI
tEzmSWl8t6JJFdCSNClhKFDY6c+T9pbq1ylESwAtxjLF9OV9bDblEdoG2IFAnGxukkg98cZaMCF2
AoYVvdwhuza1qVkeaYqPecgEQc+lnxoWvmbQ93sAPaLwCiQf8XHyWHYRWkiv57z8q+dATHVh+KYm
M1rl2GjNHm5nDgsOkE4IpN3GEykKqD7iqaADEJeqzi10QEZOUfz0ZnTBgw2ZSwNbFxqNpE2zYOB8
0C/k2FtV44TwmiqKS1GDS5R0zfsmHQGo+ndH6xnYS+iOGBG1eUQ2hLiLdUec1s6R2eAhPo0IVRWV
MMXje3xH2n6xGZGgJr27VTQo81uXvUIptPgLkT5zmYRqOlvANx1RwA6KsHeHckjWbW4Az2ekwVZ1
/cY1O//gqcj1VwiXZJsSRIpAGUFjnroTg/mHBH8P6IegV5mj9G6XMxSx018GmPXaBvr/tR/B9HGz
gxtn7eQZf/2Dv6ftLAkrIBsFuMgq0HvkWYtfqY5JUtsM4naBtLELQTvELsLaGheOV3SQjG3sV4HM
S9shCIngwJm3fb0glk3wrIDSygDfITUdz/nvgxrLATivVCcEqSrQ3+qDAZ5KwAuhn9FNP226I4VM
GRRhJGBPprdWYDeuraA5pkKpK9eHcnTXoq7A7q5bdADg30kEFp3aEha9eemRK6YWKB3BxwFkHySR
48PNlI5tcZCD+ZVMdPD6sNoFJuvmkSJp+a5s3R+Q6OkP4P6EjFE/ZgPEQat+CSJ0FzkmWSPero3U
Q550NrtT24mLH2VumsDLZOMRWyZr3UyDXBDW0pKovsG6HD3UJh86owNY0sBbkB1vZtD3AsBZ9/37
gFZAYruZzEvGfEgZGV3o45lsMHxzfRutVRMHqzSz1ZMYOOKobnhlJrBcfKzBHupZxoE6J2maKKiE
0Dr1BqB/uoNodbSk3gCvmpOn/G+oLFZPLrigHyEHULVt2y+r1rg0Etxi5Fm5qM5uVGnuaB7W4qcj
XKnW1MtEL/cW6l3BholPBBxHep+yek/TkgeQkCDsM5oHaiUliCix5WyONBtiVj1I7BsFGi0PeqMO
9PBca8A2bOLsOUIxKxIeCWiioER6J3Ej72zQ6J5QlY1HcxvXTw3IMRamhDJbhS8tQsAnhlyQWJlx
Ot71cQnAhY6pYjttLZOEN2DFQ7NgFbcXQDNkJ7yUwNdSOyi2MRx/lXaptcyj4hdH7kMEIGqKjVk2
UAHWKThDp+AinZrLEQMKh7E7k4k6PQECGzN05IY8qMPrQeRE48l2m8Rye2B0i/5MdlMYEpI00MxC
vb51bPumvKt5dI0mwwH1F1FaxQUDkZUFjtQpSv8q8C4HuYru4SLEKbRgso0H7eAFGcHdDHc6nV1B
XVmu+x5pKchTr8LwlVedutxCAMpwUBYQJcYdBQ6oIxHOCCFs0a7wgLXvqSNnAjnvynoFQUa+96uq
xIMvZFun6MNz3UHXoHATCCpE07Q0Wz997WRQLfypiL41QXOWEgH5xTi91djw4VutOlSQDM2PzCle
XJmVb72Bfy3ql9Uz9gPFipe5uPZDhYCA41qngI/TnYr9ft+YoYQqL/vXlavR+XxlV1/Z4PW5VhXi
LFX+hqT95ysPffaS1oW5TEtnuExJuQGJGdi4J8fYOpUyvtkS93nYZwxk2G2wBsV/eETN/7BHHt3a
2jI17zMQmi190dRfXNG/atA2xv8DaiNkOqfsm2EZ5ms8+NmK4Ud/H+eRsUX9drpPslScxi6d1m44
VU8+j0AYzR3rO4Q03j+GhY9hRHH8vbcRBPztY6gp/NfHSJyg+uVjtFjYnGysk5f9iN9zIyFfgSRE
8QQq2Opqd3is6JYTmjgAy1f6qjyTCastsQqF3W+pScP5BKwSNTt7nIejrtsXSz0UhQGoMQcpsj85
yWqwufsYVVZxxVYLwITOfYSegPs4xDoIAxGkA9naONaoX811BZLjRyCMiqsXvQ+HJBjyiYmLaILT
m8e+c94PQp9lgL97xgB0qW55yTAhtpLbCJzqHpDzQLXHMncmWCpXpOvgWIguIAUyHcEGCw4l8y8y
Q10UUjHai3RqyKuclDrWjXnFuiVaJnUNPkwlnfY4aAYVOrBuGLA+Bhl0AvrH3a0D0gjwNj+81diu
qy66g1xnv7QRP9tR8i7PwH0FhokAZKjAWVMvOK/DHSX+CjZBjjcAvawXResZODBJzhdRJINtlVit
vSK9d0sboakQbEnYncTi6Yx6GVjcFp3ubTpgZ3rZQXUdJGGXidtPjFhqdUt55hNR2FKfbt36tKf5
4fnrOAgMz5613dooJAMsLJKuWmcdOJRoCTivBsk4JjV0QvRikVLldJi9nc5GlS9S87dDqAy1VjVW
v5J7d6lj2AApJOoNwK5VnYfZq0raGqV+sBM3bZaEYLJo8tkeKM0wFkTqTdtv/hZzfmD5JvEMQ+xl
1IztdOgyhmoR2ScIt8F26421X+F3E8AOtFss84KfYwsvrq6TqLRQ/vglDKN4NdoF21N2x6/up0mJ
19+8pJ/q3OI+xw7+auCf1tseEhdB4juroORIcGphVmmL8doo/EsprTEw7NkovTbahn/NHdN+BMvO
2sD7Bpopbn80cuzXSKmG5RaWc4yjiEjr2ED2pQQ0nYsD9Xa5u1egrXiIY+7QHGQeIC165AXmoClt
xMGAR8qKRcGrDApWPX+sVdOAfgdApcZO+GMF4n6QtQTLaQT77LKxB2gaRpG/aRzvvTfDtpqGkulP
47UHdfoosFu70KRB7UDrd7X+U8RMYO5XTnPEnyJmznLT5e2ReiedGadeZMfhzMFvfuulXxM1uc8+
j/2TM/3W8FTLjvJQJv64LL3QeDJi9a8zNbJ3m/w4+83PSKHlPop23Ioysw98DEC6o29a4CAeVD2q
R3fo7EPdqxyqhrg5W9B929i9fLLTzRz99JcpuECnoZKeua49HwEikJgcJsHZQbHOW0ES3l6Q7dbx
pyZiCaxZ0Lhbt11O3qrjUMj+rcPS8+d44666wIbEl2HxCx2KKn9C/aoPxONPE52B1y1cglM+X1ek
l0nGOhWgTfECUKD96p1wgN1z7/vNbKs4uV2h8Kv3K/gusFuaNS5cspjnaxpxc/aM4jGWxc4wwLKJ
6qV00RRjuumg8gktuYDtuslszqbO9Bq8CA9mD4iBzvTiTSseBGJOkFlooNuqPaijEM7OQg3ZPAjl
xf1KQNxMWVN0hhxptzDysP7a1UhHuqzghyIa6lfokc32VkGlCIJEzrrJ2uZrjbWqZVXVg11GYCsq
FJDG2j7o4aiAim/DG0iuPsZe/wKRi2oF7b3sUZoIt9AZ2aS2KW2js/8fP6NCeKE0QV0+jtxahvYE
un39RHO306C6Lw7j6qBMYJbJmuWFtRwlnig1t6Ffse4nkGCHEOExQJC3aUVqbUnoYvLts2tV5kNW
jNl9ItjfZCavIAnMbek46ov2MkN/axfAw1SG84i1ZnmwXDwEkI93H8lWcb4aUeR4tV3ok6QQal75
QF1vyYMGOArhTi0A+0g2PWDwwN46xwECFicA8WVrsHbzV8Cl2100tGzNdejLh93t3M/2CtuiN+3/
J7uccqjPNtGCj7w/Z6UMNhkbqnVV8uIZNIb2HXQpwyWPuuJZ8hZFy37sL4wQzXSKEJSoQY9JzpYN
Pp+hkGfqzOp0eshAQhZj6SShs7Uq4oo9sV4mV+l38m7IvMBEGM7r9jVelvlCWnG0c+yt5Qox/E0d
RgW6q0PBxm4/u0O2D3ozEKECeqoBC8tUj2cnqfrXbuWNjnw1DdFBcGrMF9SM614zTBqQgdW9UCWt
Ia6AUhZqFiMUzGJXPiIzHV6D3juRGd8uGIpigNzrrMWUAVTQCgjB3FGvb6m3yFHdJsuxv7u9bhEd
ydUiQYQEWgCfXsP0tr29fKNxrYt6PzlQHycFFnROkHmZ39U0kCEGnYAM6eiA3R17SEtuBp1lK/qx
e0imaNP1PL6QqTcD6B3z9m/qI9Nt0M3266BunJqD1cu/yf//OijpgRYD2wM+Wi8CxEn98RKmMaAe
tZB281218cFIsdp8LKOueiqz6B9Lr7oav00WARaTJ9AJ2nPT+7VJvTdnRKzE6daUGSrOrDxuVqGx
ixxdWTzawXSPVkx1xsMfW7ZflguZe80DICFs6RacXQNmqQ1kpdsjiOCGvRQQywn9QFwQX7ZXBgAT
z1MDIQ1VNe33oOE7YQFvu6gA5wY/AYRCC/s7lHf4F4/5bJkh3TZPORia9tEv36eUEwBLvXTfp0RJ
+THGvZt0Qn4xKjaAmhFnCjV4C+gcyC+lwDXpTGrbH/0qewJNbAjC0uXYFXxD2mARwionzwfFRQPi
5DU1276FUDgUOUkpjDTD6oL5pw87SYt5CGDgZZylWAueghKywQucOBHePwtIdcwnn7v+i48JwM9+
mBJ7E/d2v+KTH+2SMFRffMhZ97KqX4RVpaccDNGLEboeX8gtSTJjB45g6Gw6/qJmQ3iXZizachQr
rlCY7KwTWeN/XedTv7KrHLof1Fad04NWxHHWI0SFoAvqTWvb9LfAMv0duSreEW89QFfdhc4+7DcT
2SfXmv2J4p5MrgaMjLDjrRrvyE4m6vxf7b/Nj3v80+f5dX76nCEhOj7mlszdhKhq21iG5+CG/HkY
QGSrWH/pywy8740MkLoo0++t7UfZGth2xH/aHiQjesDsY08phF5SH6owKZ7S/57qZvmYbh6egtLX
GwsohGs1BKdy9V0k6mVoBfmGbKSd0IP59Cxzc2EPDLzYeJXaTmztkBo1Z9yYDHJn4YqgP/lgmX9O
Gvv9BZzW724zjEy7hV3Vn8AaAtrAn25TN/5rtl/daHgVxfgXe7j77QkbYygwXbrahSa93fjXRCTO
FWhPifph3OiVecw7MFuQp3Ds7s7z7ABciQybEu3fTgmoDnkLrlvyUYbrLVoBNB1DjmX20VcA+7L7
6QrmanbPZTQdQRtxT9407RjiuWXPySFTjPvRB2rFiYziLocO5otZIyUR+VF8oiao/rZt0SWPBhTp
Hgtlr5Succ1ym6HqSVQLak6TZd+BjNmce/ORAwgzluUd9dKUHIIbJ2rqKVUOTj6asgS9Tt7H3cmN
I9CiGCGCFXzJKG6iD6ItABOHHNyRYil9XE/QxEviDTWtjMsDM6FZNDS8fIqRN3p08jmUQg5tA8rn
23AhGnMZ+v3a6myoFMZpeB0blKoxrRZaywG0E34HoHE/gP3h3x4y6A7tiFf9bx5ATiEsrlMef5jD
x/59NSY29OGxZinYGkgchFQ828Fx0rT7Q2psiEh/ts39INUHyX7TggXWLQ1r6zYOshIMrKbIgzVH
n5pImcxNQtgQpoZLdzbdMDUfgwitQ14fJmqR68dAhnKEI49RSp2y6tLn2QHyg/4joMH+o8/YC8q4
2hNIYn1IljfBGvHtcU2dnW+EJ4WQVac7yVSW+bnycwZWWozOEjddo6S+3dDwwBQWdqLt93m0HgQp
jS3g/ck9mcxgwKIKxM9b+gTjEPQHDj3gBfXSHAw5uNJkw5VMsjZQQST97I4+AtS1m73LPBMAkJ+f
CKQ/UP0yHsjSmQVUn6bvUZoMOwrACRDkbqemr+cAnkzs7owX7ZU66SZDNhai7ym/0g3Gsw5lH78O
F0Vdr7jHQN9cZsEuwXsA2N1g14VN8eSytHwqsE6yx2y8xI2Ne9xlztJlXNxRJxDS050NooQlDfgY
judVARJX5a8Dr0rPtv1IoAmGl9AKkN4J7Dvgu88aJJVbOSbfQYP7zeuh7wOikXBXcKgx+nluvWEg
9dNAVRvByk0BmilXhpmynash+JbRqDukxS0NvRBX5IXdRVS3+SYAa4GEDNKXPktssJ3myGDkWklK
S7loO5C17JP9V3/kDE8sbHm/Q+nyCAhrBqSCjvz9FgOs/aRe2gkSGreOT8HCliKBvgSrZpngGT4M
Fbg0ZHSFild09SxkWbA8DrcDZGyv4AhAzN9D6ZcMwiN5sCi17sf+26RcN13mIfc0ffiPyJdeunQ1
O3CrpyRfmoOmdJsWmn36Cs3AELztod4dDSh60zs7PJc8yPjF3Y6aLTNXHKywzwl2Hli2/NuNXhWD
CwXtsOj+6Nbo2QjI/OGm9zHzbGSnixq9I24Xpdn6AYzKQyYBnIAw2babsuwAXbD8UFiGs1VAIVy4
rABjr6zgsY8Qum6YW31lCf+acFn/aFLo3WX+yBf2CAh0y6sffdh8VQYvvxZNmUIaJ/MfFcOPuTZ4
foFAxftVGmv8fBXPSdI18mAt6I/fGtt8Z42B0rQ8ALNFHDGfzNCGnGll/mSjQZqCI4gtSGyEwTpH
7O0RIjHV3kXKBsI8rvNItlh86aQzPEgLr4PQhexwO4EL6+YP6StAGoWJVWprtdf58Dp0E0RLK+fe
VaO3t/Vi1QN2Y2NlKkUaexIXJNtHoF1/Nc7i8WS0tWe6dvajCIK/q8w8mmA5uZ34njVbwp8nv/hU
aahekq55ozUyrZZpoawGiM2LyNyRXYbBhdsBsA/59LWPITtwC+9SGFjbHQaxc8eLN1R5oORLHUOp
AlIR1ipBnhGSc+l0tiNhLsnBDV+yrnGWvESxeivifCkmM95MieucDSBu54MVMn4MhbMeigjhLeog
Fwm5pWWJH9mGbAPq/1amm8QQpuvFZZCgC+ncbNxUpcD311QGApBC7bFoVF/AnutDotI19r1uMrZp
wtF/rUFec3ADqPdxrR1tFZO/7AUo/CffKMGEVf+olW286ZMgq99PLPDjZgKCIK6F7GJp5dZLE3Td
ivfCuUgL2gJZmxR7JAzA6BBN4bpmUEVIrahc5jXId2ItT1fqsz4A2htAHrRNC0m/dDSt9X/2IUc6
pCnYTrj2vk1GZ7z4VpZdiO2WfaQt51Dx6Z4Z05FkyLKUqXvdRztM6msZ7ha9Of3o+2/jwIcClvvR
eWshy7AA8RF/5HYUbFQAjI0EjeGJpWGy7hthvVRG/62oRqiZJ+DBw6ruL9A924tRDzLYz0EA344n
FPSkYNY0zJdpHOdBkFWdB7UVAlqAmxjRkB2SxjWW+STTJWJO2SGORpC0U08Xper9lLqmzEQAxS2m
vT0igVbqssrKQCF4YkF4HVpgyTGMwKBhFKJ9MJy0Xla14G+qkBffRa3XYpDfBhF0P1Ay9Q8P3ODF
z23wMAejc8l8M4Puk+B7fLP1KVM2Wwsn8B9ZKl6TKN5OOn9EB1mpENgajrpxauc20sWZO+4tykB9
8vno5gFXe2p1JhTnOxVOW4IEVSN0yocWEb0ZIaThQ6Bk+bNNeGCgIFFqcia/8WMsoY5oPvL7j/O5
LdboQdYdwb+B8hTTN1a3CMvgmE9gSQfmRgdpSgegwMr1QFWm0dH6QIMiaDutb7YpDc+W8dZg271P
grDGLtk0RnyH8WpujrLwLkoWKSp3kxDhAhAnJfpAHWCyixa2W/LtJ2+slletyofTzdn1NbF3Vj9+
coOQe7Ie3aIFF/grCGLCk6hq1150iAfsQjt6rRmLzkpg37IC/H7j2WAgm11QczUt0iQy8HRRxQp4
Ioga3J5PI8trkFmv6cHUkd1RvXMu865YSe1MPVGODNzCFAAIpmJ2/u3hR7MXzLZAtoiydM126Gl6
xJiVqMukU5OID29dZJRW6gDVB2yGHkIaeJ/8+GBVfEWObmKhPMiufXvHHDnb5hlsVd+1kGlz+KKo
C8hNWJZzn2RTc+cmXb4rbVddJghBQiMubb6OkHv0jdj4EcjmzquY/9b5xbikQYWXNncyt8A8Evbq
YmPKeVBheid6Ijhld4cYkTcPioBruw9TtWZQ6FsUulLB05UKdKjHZomgVXiyHWkBV6O39uDa4KC/
QukBCBnf/bBrAnOJqBvgzRHyWXwMNqtEbqGPBnljpHMuwAyPlyKTzYl5UKgXrPAgvgMKFDNp1b4K
zSu1PG2iM/CW5He9p8sT9FCahDpKI842Zg34nR+15fssYZ53K9YjkppYQZSsSwcbzTFjICS8XQq5
JXwaIGjuaLZRpXdRmoqzAKnCOghksqZfVKV/VmZSPkLJjR2p1UZhdyqbHrx/6KND2Jhy7QFxsU6r
8N2GytVrVBnB/FtEVW15qif7Qv70UwR5vFjHXDbr20QyEvc2ZItPNA+Cw6DfUH6KIBMoVWrNf2Vl
yT9Cpv69O0C8W0RgrSe78Fx/abUWO7RxOT6zlG87FVhfc2lBybps1ZbcMqTQcwsb+3Ya2P4/TTsx
o154EjRcNG0RyXJvEyywNXr7DlWD0bpwp25DLGTUTBFb/9TkukmUZWbbROtbbyQRlDDLf2K8Fp4H
aArtRYa/kpoOR7S88gIUIuje1NUckbwGLlE3zRTYQ6Fp+qmJlEFyyuoum5uxkuYpro0f80zIeJzT
uPxGrVi47nnozBd/mqbnrhTdxYCOGPVxy+b3bR6eqW8EcvG+VTY4A3BFMGo0Vyyw7iIQrDwnxmQA
U6Q21FcMzHrwQBhI43q3bx9Vlyypr57i5Mkr/qlx521lCqx7H5XDoyzKDLRc+XDwNLkTYMP2Xcqc
Glo64IuaXVBN09iue6VWWuYMGMDE2lBzsIDhLrPwTC0aVGKBvkCAYDhQk6b0g/7qZ+mT0rQn+dBm
D4aO2pY1d7ZYYAyQu+H1bkTt/plckJThZ2hQ7G4DukKYWxQCAEGhJ6FDXyRiniQummFnA7q8AMNE
iFR27S3SJgSauXYcY8EMl0NkS4Qrp5+i+zqvontUS+Z3CeSNFib5NAxldmXdn6mXDuSs9mUYe/ez
U9bi4dLiHpjnzUIwJZluFt/dBt2uVerLWCkobMOsdFcouAKGJIxNdnDx5XysBQqZAK1N7U9v/zFR
+br3EQSvO3Ob9vlw56Fa6DHm7t88nYq/SjNE5sCvngvQpf3JIWv951BV9eyAF+9wVytsuvQMOTZL
Dz54ZBaJB0370orrk58b9isTmykqkte6GZvzmMTAaWtzX0q+zQAc3yAZZb/eBr03sVpPEcmapuow
vxlHFuI3kvAK5X2QR/p06CMA3vigoPKLjla/W+kMMu/+GRuexB7DFVlCxrDOyapqG+Ul1PBcJ4Ss
ay7WrmDpsyiwFEy6uPu7QqzKYI7zj0Aaq/ZV+tXtENTIgc/GTrvH9hDL771Vtyi208MjiN3Mw6fA
bJ+R8hjWaY7VfquxEJ7GR4jWwevS78/U8k2wKUxdJpaWsoDv0L19IN974xjl8o1bATGlh36MD4Ox
3JghGEwTUFgjFoBC+EHXqOQ2aFXwA3lE3j4AVxT2AoPPzLdePlF/BG63FbPD6UADcz2wo+KWaXxq
8kTtfV1W0XRBeXb1GTVjL8LvNBqO1gStbbBwgJ+xqeSR3MhjMuJq2/Ugi90BfNQvA7dokPFUxlwb
EOVptUgsU95bQ1CfgX0xgGZF6tSTdYX7s9bipD9H2HEWXkEICA7z3PnLF4E40Mupb5PwDBm0bcfx
pl+2LB42YNJrV7elnh7gybw7kEmCpm9jBjZA0giPitQb36K83oF4x/hhudYRwqXTVwFmgaWPev8L
eLOMO7c3hzuUlwK1qQf5LuoWU7PZTSOvLlPklItMlfyU66rULAE8WkISaG592F3hlmJVyGJf2uBS
vJHMABYKXR+j98GuapZ76shxe62r3EGOn0VQcu1NdWrAkPba/1NLq3+N2RiDIxesaGET2q8C/F+b
1JLjhpzA2vo+hnmN82r95cT5nWzK5No3Nn9khQ1gfG6CvqpNk8dcVO0RT5yv1DlxXp9AUX0qRy8/
2irLV1DGhcCiboY93oALOqVDZKR4hOkeNWbo8SHcqYV6vDUZB/c7IHH51VF+c86BH110Q2h+4e1o
rKqGlTtqZshYQB1TPmeW3oIBZ7vgYIb5EqXNCGyFGex8HqQHVJ16SyyHFn0mxMtUxPxkGioEgS5g
ABCS7VZGFcT7Sje1m9BuZtzwE+KV0ESLWyTDgMJagcqG76n54Wbp2QAWAzcagQqm9jsqO8CwVVff
Qg8xdR0xT81WAmnVB+cxLKsjKuK81YcHUhIoAUilXHraI+pAKU8e0CSqvsXN+xzkYUBxDlxE4EjG
A8l86JBMW08NakDGqrEeUEpvPeQi3LSIUl7Io0hSG4iDcFwgOgWeXT/1pgWeNmpHzo6NmmyhWmCu
MJRGtHpOhCPbtVPJqVjWnrEZB/crg6bWLgMd06LTzDDuFNUHakKkxn52e/HejEeVbBKUKq/GRnh3
dQnBMNqre/ir70QlkxVt5KmXmrRbvzk7nYwOCOqkC8pqdU4HquC0HDZJGxgAKRf9Xjh2cDCB2pqz
Y1kESq4RGVYaQHZKnbVqTLYKGKB5ptuA3+dEpAiqhKuMY9nDcgDdeDFk92GGN9o4+dcmKmEChuAw
suDtZhpSD5IITiGXcZf36dLnhVilRpdt5nYdT5qzPLF3c9uK8PJtqvJMU1SFl92rscf+UA8G3m6e
P0eJLUjqxn2eHIpYZkesdt4PU5AC7PN7m1f1cCjaA9lpRBeFNmhUTaKasc++BptPQwTBYB+1lHZk
sAXZXN2Bf3+1LAGKWt9oQOgMYXSkUYG040nxOLnKfRoFYDIqufTCcJ/IYhvTDvQR/b3QpsE2m0Va
9/6BPEpkJFatgBJaa7QeVlQolRQNOKRoKIeU7B7FWOGCmiiJtc7/y5V8u+nvE0BcWmThwz53USk9
NcWh04dktNHuFS+AGZqKA51Rd+X0I8iJ7RG8jR9jYnKnfvKspxp8Pr+fUr/RDs0aUlrJ1snjbEW6
4btCV4fVuE9WrDXlqQcA/+TmebbKTWYfRq/6IaKsP1qyfz/EqdMfyeYF4NdznfxAnZP26MHWgDja
hwv1jKigA6UzeNUK43pLU02Dzw+mar6Kj8pyB2kGMlGaig5GB4pK7UUtcqWBE+/mgXNG6+dct+l/
nYvsH1e8zcV+XpFmZmVpH1CLjccnHkZNhspbQvAGH01sd9hz2uGxcuvFcuJzk3qREOc5a0+Oa8jT
yES0w6tt37EUiJ3/Ye3LeuTmkS3/SqOfRxhtJKXB3HlI5b5VZa0uvwhVLls7ta+/fg5D9TnL/tzd
uMAFDEEMBqmsdEoiI+KcQ7b51EGByi42jD3Z6CB5ATyzOgBmAJLS57DBDgK8XbUYHzWU3zux9lw0
Zf4mLefZwQ/hDVTQ8wnqSeeTX7p0fxBPkMrYq26pRv6HKf7HfSABBpQX+LtXrGXsWA7cXhDRQxam
4bqCTu3MDmEJKLsUhc7ODf7kJ9N5iCbTev7TIN8xq5kd4u+DhriwngPLjo69BPiyzbThlg5NJFJo
ZXpXy4RA3C2P1II8CZXoq67YLGVhbIwIe1TeG+OnoWnraX6Z+/OUnQGuDn1QQQl1BRXTuy390Ngk
PohgyWYjQ7moGiFBDSqLVQdM/c4Xdfo0atNGliaKWpVdtxL3au+D/MMuwNi2K1Ff98Ry7CF/2q/+
v9rzEvg1yl7NiS+VvQLlJTSZxzlZVoK29ti61cM1f5Z2ZrnpmDN41/xZjxQmorCRs74mxVo7eEkD
eziQabaHXu4DUUY5t0nzk2NoFQ/XS7d44GzKMhy96zSV332emjpGI52npol0UDnfttz0JgMIwZpP
CAymKEk5pwXnnlbVGXAAg3+ee/CEGnfAtTxmykZ+lelDQREVJBuaYR5LE/ycpQe7DwBNatKfByxP
55mupuucZZRs8L4RB+pEHdhdzNL22AHGvxwygRW3WsjMKw+8+IrRRmpWmRzwTG/zdARVl2rScoXJ
ALm23k8OZOMOCA5QFH5DnbObmpcjFb6+2qT54zqtNjqfp6VBroZgVtzXCfZRWAbRtB0YramTDs3P
af0aW4WxwKpqaDS2Kxqs7Gg94wSog6AmrWeoyZ2uBxAJqYlrk3qBZcP9khydALueDgjijT9Mr26D
LVEg9O4IQnGs8agtlJHO6BD5EhKxSbWhoT5Y1vHaUEOofZ3Bz0Hwb3XV3W/2eeZPFxlTN1oIR/Zr
hDi63SCCe9Pu9K8CQqyuz6JvWRt3XjXEzhmCv80RNB6AE465+2qUJ3JgUCX2cgFO+XIoipOEjsiS
OvjGgsbUG5SdyyUv+wiKvkF2DifUHiC1FX3j5kNXGNOrBVD6Ejq2Ui2b/Q1SxIg91BDuxDt3/Jrp
dr2IEiu4lZLbZ+rAFgDYCtWhAWI3dxQa+Jd9EziKodwLIwS1IlMlUEPd35Gtbxiq7MZuvCsRGVxb
gdbf+Glo3hiVfqnVojZGKolafaOFaw2M+VAEhshjIIS5R1RlR6CWK9CFmlB3ZnuQn8+d5E92OoxI
Le1ZxLe/29W0YIfW9rnRbD/5KztdIJm08ABAztz523Cgd5E/1vv5413xNuSGkkh5mIp0c53WRE39
KXZ6r9Tq4cQ5EjoDavJvOh+vawDNors6cVH2m0OxYahc6Rm2UTyLugKMr6/Sr46DKoC+l9/cBORJ
krc/WlsukyQT0A+9QzIoxi4lrb3CtfwfSJ2hjDtN3oboHRi98tFu23EV4tF4LHWZHwxkV9eTY2NR
CfKBRZA5zTfLDDxtSrMf4OB+atloP7vagOA+Iu9nrun6LrcB3RfYk11i6XRe3+jG19Hudj030h+6
mPbt6JZfUbQJgS6wH4q2XoR9N93rpow3vl0m+1LUyY3thMHScLv+KyrpN2ORpN/1MfzSpvH41PXD
iN2nIY+u0dpH3Nn5SnQifxYtwoHK1WqmXSSc8FBWEfOKIG5Bgc3qQ+QY031TG/fg6WBfodEMNSff
bo7QDyvuQNP2Rnb8MYjKdGV/kqCtu1R1iELqyFlqLsB1IMAMzlomo1NphNjsW1b3VrEVjyP5DcU1
kMlSDmbNxw0wlOEqNhN5C/CLvM19ALwQcCgQr2fZrQHtNWdRZPjEU3pDJmC4NGSme9cKF4OWbwOt
ide9KvrAf7V2MZ00WiBs3O8t9d6bO3ygBSY/v6VWyP38lJnh6ToozfHWH8MIJJ4/J5JIGC9xM8Vr
jUpEsKD+mJh8RGjUi8ypvhHZ26T4OIukHQ9NtpBMUb7NxG/zkXzo8KldDMF0qFHr2hrOHhI2C8bB
4pGn1nmuWZggjYHgQLymGodAmvUJAI0n6iQTD42TaXUf/jUq3JEmC9hBqxzmER2FnVdf8sg27kwE
zY5/sHel/GyPzeYLS+sP/xIFQB6xV+B388X1Y/NuCICmmiNZ0u/qD35XJEGOgoMblGoSCKqWgX+h
qRpwT/j2Lb6Y/LGDJNO2AYR73YyW8WXCgzdoRfiGVxjoU+pEO44tm26gUu2AKAOAZDUSOd38cVAj
6xyBoYAX80hyYD5AYDTSQkXFTRtDdFz8NZKuqQuUKNJIFjr6lxrFR+SAlR6wF8EqCyr7DhXi8Rr/
Ge6xTyLwDUO8emvVVoG8QGhBLbzVoUdtgV7VMpNvkC5aj4WYAmASwxU4uoxvsQ1kISpm4yc26f3S
NXvzJu8DbdNNXbPnZTMekWeH+LjIy7sSj3nA8zr5gmXEg5+guHcR3k1tBcawQhRKVcR+qTVden/6
bFNr/e2zBYX+6bNFmgaRXYX9IuhWONSZV1ths5/BWaqJqvlmT7Cv2tTugCOpd0WfJP0CkVVQyFG4
zqlEubIiMAbMRo607coZQm2BNLbErrUR6wFiZl44+PjWyVjnEd7RATtOSsVrUAfZ6mJdBxA7F8Ww
sQYh9xpKQk49b4cTndGhjXMwlPmcL68dZem/RbXuL7JKDGsrDqydI4rwzhkVpG0E1S8qT46AeBbP
5DHalon8pvUI9E/vQY892A94lFjXtP6nGP98Sk4TnCgFIOKIrfshxLYfbHQjgrtMOMCg+OmqVGXF
tVU3C6NBZWCHsqAHzlAibSfTF3LzddCcsqJABK7DXiOKmubcKLcuAJZPDf+T24A7fyNRiggZK9E+
Vlm2AZQbeT3ceWuThdMmU80+LbwYuiHPiSz1fWJyyI5rk/6is+H7GLvOLRLNww3YtIFYV/6W4XKv
bgUyV2rarJUb8h9j8TFtjrjxdsqAbAe1Nhh21w5qxjxkF6MdbW2pWehxvJs3vqoXiI3oUxOxzGgX
lzoy0SXQpQ4VrgYR6xaG0bGVK139yKjaFS+Jjq8Bz7j9uCLUaQ5BgzhNOpnNESAT0EtkIKo+QqDT
N9dBAVB5LoZ+Tf100ET0GvPC3AzSbIFhwSGSQXfK6zIHlD9lYJBx+LAgY5TXHz4Wb1uvqGtkf5U3
dbQiGMB/CaWFpEDyFlrr7antfRQTQl/Ka3JINPYJqvmRuscpVl7NGoxvzcJBaHJYkLFSPXTmoFJm
l5fi5movDBPUH3Nvay2NAoWGA1YGDK/xQ003Gm6h8NQkNu45Og2d+8JKYyicIW5OB+So0h4h3b/a
DfiFJHj9yfJpJLWnJDKgWe7RXNcxEBJCKF4dzExYK3tIeXoGPViz1sEFfi4M3zrp7aOhyr3oQGY6
m8Le8ng8ylWElYrAHsR3jlOQeeSSkG10ZQX9ntBeXWeoIv0Ru5MQNH1OKxcaVMn2rjrQWZCwRoJJ
gcOI/Zy7ImszVTbKd5UXEzaUzutxSz5ksln+12ia8tomH2rmecZs79rDDZEvDQ5ByapHwqiX0cch
RjSyAl4e7XRwShAOBd9nW0o95M4qka+7TPtBEchPQcokiqDyE4I8vUE1+xF7x8/RzN+CmzTYYcGj
FmlPqIK2TqYGfsDeCkcoxY/xqRxTCe6lVrsAhGZ6ZROaiPGkwQKMkfJ9CJIVihQlaj8iCNcwP/ze
xuVbHvDmSzUib6/xUL/DgscB92St4/8xT3Z4aXVgwamA5hfJiuPlivuBSXwXcT8e51PNarW9UWFN
JZMSSCLVQwfeozJrBC3egN1gE5kA7YEO4wWFlxeIdVb3zlS4R4AFK4/sWgvyxbwKy5vEt6Zblw1Y
v6gBIbgCkDHK2cEGvvjBySGn2+vyMcinajGAke9Ih7HXsqOuDlcbNdu+rT2Wmut8QkF4L+tTzYP8
0UUV7F3t+J5uViHqWpYVl+kjG5r8EZFXlDcW7R05Bnl6RpWUc0OtKq7eB1mO8yTQqwOtahriPlRz
5mpDiwdRv6NmOrFpiVoge0PNximQHkSAe03NMfJr7MYqZ2mpi4IrNNohu2F51ItMvLYvc9BbUK/D
u+jUNFihUq8+mNUNQgYX6sTSNVoUbNS3maZZE9iWkwqAjGrfYHGAUFKW+Cf8tvwTnWl98QV82f3W
NHI2LczS7xCAH8EEb2TYGGZQZlZndAigCrD3IxyuzT/5XYfRCHKhYdfmf3+q6yV/m+q3T3C9xm9+
1CHqvt11xr0fQmRZg0pIvqDT6wHEH2yZW8WwgFBCerh2iAiU9GWe/TWE2tduR814bdLZ7xdIG2Qk
DQGWw38/TVj+/GB0Ffoks/F6VTLyqrTzBbeNy9RG2LupD3EdQs3ZhU5pSFHEz1DeLHeaFeW3DaQh
GVJBR6kYO+lQjAxVIJpfeKNpfdh6OouTtQZRo9Oo7gDURrf1umoTYCV+jqUReYxquUGYp6t90oHd
nlI8ieiq144R9Do975OzdEKszNuw46ukiFxvvuLPiRGlAnAbHN49XTttJXbJpREv56locNi+pKIP
b+ap0tYoVmGklbOLq7lnCyREGzBMtHve6u1+PhNp93H2Bxu5DI4tUtzYGEcH+fPsauNqmuus1HG1
lWAJ9WIbdzzo3dy7ohPgpgrBpE5NnyXuXWtCQrtPzJtQeZSQV9uGDes86ixtx73LEW/Jyl4/zYP6
FkqBAPEg8oUSUdnW8saxrDNoUsr3YmJnjevFu92KcyhwImFx/Lg+iigFN5Or+ztRDY9UkE5l6IGq
RUckYLZfTeRB9qycboAyX+gjNgQpi29BoGdf4igWZzyQVtSigzaBzTm1mvduDBJk+hpU5BVuWXsO
98FiILLgUKW22s+X/KX5eZbExoeNzrrU5i9hOKYLPc/Ey9wbbHTDvU/aNrkwxpILeK/5sW6mA5kg
DpFcGhTi3/h4lkE1bwg8cuu6SwgyplvyokNT1dvEyvsTtYYoTi6VzJ9zIcGkoWYm01CDs4JrZrC7
2rrcqjwn1pMNuVBH2mYAXeQA8ZCN5gxLyIkGjZ0sr1cNRGttkgEM1Nf5Ais1d8IYUK9lOPjAcT45
B5s3FxpGfxLqIkoolRafZjdK0PDG80e4/gkJdpQ92L/OV5P0q9vBFeHx+sla4UcLAzSJwKTiCyPf
mlf+QtO4+PRXlaaPMlITdFXkQgd3AgdIbdTG/FfRpKJzIbqXZa13vazeSGerlahbv/6lXdVpe93p
v1y/OARIwfvfprvrpxskc2/y4IXmmv8P3aFQUdfxZm5Ohb0Hw0avwDT9TpgQSdDybHiN6+bBTLPk
IYZk417oOip0lR16dpaWN+cJ63AUfzr1ugGV0c7JCvuxBdEdOencNLyG69Upspi21FieLVoI8N13
g/HUN6M89arFC3dao1YEzMmla9xXfKhuHZBeNU5i3JOpM0DtFWRBdCDb0AXFNoty3ZsHMDO4H4y1
37YGmDhRood1dRfvaHJw4iZ7REWMBTVpgIsfi8aN4UKmbkIoMR26akOTA22SHWNLfqdO+rhaZByQ
wg1u5qs3Vo9qs4ivaDJHJP1Zt4sz+dPBjePXPBHGkVoDlocbX5gd6ETwB03aEFxQqbKkTjLlkMhc
2JU/7KmZTIW1FRGCdeRCH6EHMk6f7smgCWi8uOWkb+kDgNZD3wftgK0k9lR99KxHVneZbNHeFlP/
7veu+wXS7uMKioDjNhjQDFttCdIt1GjGrnssqgwKfEBQfwFPoQ1K3Kw5FF2E0jXzMps7KPC1ZQm+
EMRovI8dNyjUtnOd3rU2P0Hq49DJYvGpUM+Ka4iJG9adho9dBP4z5a8DXb61dZs/FEiybdsaEj+I
0roPyoFS21gDvtn1Vw1BzreYoQAy6e0fiZXeNOlovrRxM0IP1JQXbkXdxinNYe+XPEGcItHBGmgP
D8kIZVwJgc5vajg0Su0fEYaLDMFg/ET9tW+l+GmkOiAJCkceORqYLYwE4LM0HJ6gUQEuZ9ivbr1C
n6euQBoRAbXZjQN7T25AR3zMNiq362xR/M0nogNIHo+g+Qa8Q1tk43smQlSXuuYzZIdLFCUa2bYe
muSp7OyjKIzwDXie1CtQHn1uhamfcmNEas0ao7efI/sUYhQ0MucByrYtS19qcYwEUSDTJzqTAU/m
s/4Ptj/5Bbqh47lZpJ/ybBq3xgOYwbafsnpzjo2N9xqb+I7Sa3OvQJZsxbQSMJOfOTpyplnSst6S
fYjThZyQ2D0XXVFsOOgHns2smPmseOoYq8Ryqh2qkCDOm+YznxXW0rDHDQi0TVd7Uv4O4mRAqaFM
gY05eJTNojdXqnbeC7kLHuwyTP5Fu/fiduFHrX9wE8iOoFQmyc/ZxJBwMfoldSBPmJ8jaAhay3ga
lqih8g9XN39k4XoMUuENNtCcPQo1Dm3WdQ9hb8oVWMqG9dycQMRm8wofyRTdQ9sbEwhc0yN10qEX
IAwDqOtCLZptSIyP2Wyj/5gtsLRg3bWyQcTLMZMFcWZBfujYO0Z1platp/U2drPKoyYdEOQFMWdQ
n+3SRcGm8qhBIObZSkqEbH+YY/ZQA36d409XsUpovxYduCfD0S7utcQ4EDeDD3XSbQKs1WpQNwU0
+iIVi+5vSoh239v9dNAh/rrCw1EcwjoIvcaZ7GOd5NaTDrr0mbaulfkeLJTFMkDV3Bdy89PSPhp6
sHHMvAOonr/RHVPXEK4oEbO4NLreHJqgc5Z6kERvbXbKS8v92iWgXZ2aKdrrWSrv1UDqr5IcGjom
yoWsKOG7JMU8vDb5e4CATxg2/Ruypb3X2W54mziGATHXCSyjVj5BRDn58GVQZGkhxyiXBpKnHRh6
wf1h68uBzixsVXvZOggX4GzuVWdW+MqaASruDmBC6gBSzDbY1Cjo3bDGRlK2xZOowTIC/P5i2rh4
zlxKgdS64kub/zPCZlzWHEFX+r9Mwy6+QFlOaXDdMldnX1Nw7UJMsf9qToPutUncQ0sv6LcN77St
jkznTQ9IuIe83PRSDsOROLRdCfbOKO+/6mUKOUjgL7Q+zh4koPeAbuMsqArIhuKR/KDF7Yft2ktn
UtfrVS8rMAPZeFACopHt6SP7PE2PvKxe50+s/hRegOyLPLKw3UKxIH50s+KY55r7EIPwaY8niroL
+/Grsqc63hZmGNp7LkCV8qt9QiJjkRt1ucXjbzhhwT+cJsZ76EPb+SYxi2hR6gNECKhHhNG0aEoW
bvJ+hK6ZBh0Ex1VBLdW82kSSjlvUtlWXTh1qEOsjewEbNanjastrUa9L3+w8qnKjejfsgS/C5v6O
6tuudk3E00ZH7fAiJZrWq7KVa1UX5NbqlWzx9Ag0w7yRCdNWkToL+PhxRrY/9aKwFPQ5qJXcxPj1
7B2kDtb1JIrHqpLvFqKM71FZrxGI678amZ8sUT81nlvHQWTPyOu1TAX3TDlpC9/JjKNDjAgUKKY2
Q0QO65xgTyY6CBVFpjOkKaDlWkwQokXx6joWLdDKCnBHRVxkAwEA9G8sfkIgJz+76vErW/PFnBp9
G9sMj+RCG5KdrWt4S5QJNNC7OrAhpmPE7z7uCsfk7LVww3hpMJad3UR3DuGU16uhlS2w3sCLQ83z
3a6zH2PeNQ9OGDUb38+zXZAxKKWpychjsqC4HtXsFaH9eOmLSS6F7oxbUAhSjTodXCnLlS+YuaJm
D/DeHf9wsC224VmGcvGxuZ+kD2h/EmU75DQAMITCwwXKIB+2Upw0P97JkK/+pFnhW3jVqs5JpeKF
DPUlShZ77R7RNXwLfRQUS8L+J0hdbZHrNfEKg8oTiBSrS4hgzGyjJnWgur3ZWp4mQIDQ2Z35CBh4
t7fNQnFTOwgfVpCGuDY5CBTxvVqn2ApQIe1w10sUwzikWp94XQX3gjXpsRsT3yNGb/6Xvc2t9Jhb
Sp4JEfgVuHxTiBIWC9y2xhv4NlrU/JvprWj5CK4X/EekLOrudacC4ZB61I7hh28XgtHYMtvwLjRA
Xt36SGRhbzh9tXUo8wzt+Ay5mA87FWKAI3O2k/8kY38VaBMwBk2TbO0+CtdIciCv50x4LiJXDnYb
gEKSNN0aSdZ8IY+wiexNDHG+BRZbmTdTzzeaPmz+2CbieeTLgJJhjrs1OajhQl5D/Yy+0rb63KRe
RPz7HX3/ZdT/rfe3sVfnTk1VOlq7mYJp349IukIKvTwMiACsZWVY9xIlYZA5ltN77t8UQ+9/t6by
h8Uc57FNDewsg8E/ogq8mse0WaGt5AikEt1v+mhXm1gLc8Se1BqoVQueXh1Sd7I8XX+9YqavuOoC
ZBK7rIS4jw3kdc+zGgLFY/uBxL76QZMBa/Mue7T1WsfvtK/ATZNZ65ShuDhKyuIEELxcoeypfKqE
8Y2gjRr/hsdW8n4do0dTuNR89tJy/GcSag0VxuX62nTroVxDHjlcpyIIjmwE9IoNz1T9nucdpOlC
fzw7ttMfzRYbmaj0jdc6mR2s4V4fjAWyBSUqRHBL5FhhIixsF0eSoclUk6km9VodsJ3Ui72i+Ui9
fxqb8BCZi0yCQFWTZywTsK6EAK1ZDs6hbHUsNZW9rzgIA8bmpWyd3PrRJsK5gx7tEgy3QXYJAwVg
aKMjmLqZ/U0CQ7wErYZ9oxVQ/Rs1kTwGaV6toCQ1nQD5Sve8SPhmKnLr1ooL5nWMhy+dKe+yNLd/
ANiP+ka3fQ/Lv4aLsEX5RpeYIPLHuwL8CC5CMW52ZE3no3pgeKLbn+ymLflGFNWsPuSOZnYLbPdB
SggjXQWJsiJsNqwNQYY7QZDo2mEUNgQ/tFsw2ICJqkDVPoIri5JF/YGazZh/NAl6iLfD597x1yb1
xjrgYf9ybD6hRqeU2RLUtkdWC7lz1QIL1YhQZHPKLDxRmw7Kxc8nuYsTER0NLD6JzyBu++8+y8Nb
3g/2nT4lZyJDsGRvbVA2Gq/Ja8ym70DpBbdY285eZDZHC15DCi+1cv05F/grZi9ZF3zdOrW1QoQS
BcJDpT9HFrjhcF/7FxnW4OPGw/8EjAxyUH4XIujSW6cJpeIQR6ytuyavGy835PAldq3XzhXJd7Ns
MFzloVhaYqukJ+/chdDqEDAdgmwB7umgBjdKPyJN0hnRyTe011Tz7XlB2SVGdszj8JWWabRBcIBy
XThWl+xpseba+A0CDF+siM2LeL3awU9PWoVXhWL+InsztIB2KLvdO97VleyQ6UzxYnDLBQh7pw1A
M9mzgLy4NJzwLfMBgxbgYjvHadifHQCoUWrQhG8xpAGYDu4NU0T+5teRiRFNtzKzniVWNidQMMkT
Vr3yhB1IvGWD9uRYUXSw4mgdmFl5n6Zxd8sTgYKWHsqgA2IuXuXr+pZ6tY41xyBwvs69+sjfa4A/
DlgcYdfCbQ2Sl4iQkS8dQFy3Zr3UbqgVlS5f/vMf//v//d9vw/8Jvue3KCMNcvkP2Wa3eSSb+r/+
yfV//qOYzbv3//qn7TqWw5gNDgvmgn2Ecwf9317vkASHt/G/wgZ8Y1AjMu/tOq/vG3MJAYLsPZZ+
AGxaUCJ069pby1WsCkDS3zXJCBhu24p3pM6RPpffOm0572ODPkwOQKxsElph9Yx1W5SasfTMpzDb
OMQrB7lUexGOZbSZVQaTqPmlDRzxOUQhzHWZEScsXiIbk0EgBMxEdAgS/7ONnMssXer4je8hT4zq
WXVgMhtOljoMcVOtczz0wMj0V29atV9App9tWadjxc4yXqEeyelmFxpLzjQB1BT0xb//6m3z7189
5zbHL4sx5KC5/etXD3q8XOtrwe+bPhq3SAIHqJoyplVma+VLlSBpopYT/QQcdOnY1S15cGCeANXW
USb2Z69K+to+C51P8/S6otmwhhZixdqesTp8SaPKXMZW0p8EJDEPZQGejBG5qacJpM/4evm7cgX/
NGq8lavuQ2kkSMcj3WZGNd60YWztbdvEMxeQBvEffpeu9fuXY+uI+uLbsVEawhlnv345vZOUDkrn
5f28SOcFAy4/t5+QocgvUJTtLoDqP9LjMKqltqZHHjWVF8q15GUsoFVshu4rYsDtirNMgjUND6ZQ
1hBrYKz5YrbVSag1Il6KdzLW82emFZAMKnq4jrl9qMVtqOXVLQrt10jYs/tcsemX4LYF3UHiH8gG
yrBk0xTgf6ReGlBFw5opXn5EzaBaW0U2cHtW5iE4Fe8mIcHa70tAHgcfnBlWn1Re7QNFGDb30K5n
97/52sZtzc2dA+WO35b2pDBntszdq06Sn5u6AOikHkEPLH/1o2FH36vezR4adUCksKhYDAIwNLKI
d4sO0MN95hbywWyNaq0ZU76iXhrd9+k8Ogd5780cb7QLU1+ZdpN8IpfvGqGeykazpo7S1MP/8Iuw
3V9+EUzXHQP/GBSzBWDIwlK306cnFZ4s5ggqmeCe4RUF+Th9OPcG6JUJZxiVT4Zbm6+0CLO1bjgG
zB/OWuhiiaZVkIKMkxOpys4qsSQeO8vD0mnlFkWxaJTaW4QiQGjvlDHEZZLyQIOog5r/0jZPFuiJ
v6lrB1U2o+WkW9FPxkG3HeNAZ/aQWOVCRiOqrZAo0re2E++u3X/zmQ121W7+w7Pn18e++jJBAMVt
nTuuCSI6l//6ZSZhpRtppvt3YqhHpGIzd2EAv3BrRpqLou/MWHWpK19yna1orUseVRUCpdfbPRhu
QTyLNGLhAHvcFdsaeQb1nK3U0/XTASCjU9dCyw0OZIbGB4JORohwWjBJr0oM0LuaenYx3CRaULCF
OvRM++hAdiZClAC07prdSi8uCnDZ+G564ahz+fffiiv+9hOzbKEzYZig3NVt67dvBSsqO5BNyu90
yOWeLCWYAWqTBCVsSuWWOFEDHsfLobhEfEqXn6iXcwgaEF0y2cCfB2CsAyp5olb2xYg6uIE3y7qK
NXBxZ7VHpYA5Az0HpJCDA1MVg3GwEW0hnq9eNUd1mtAh3dir0FDhxyDFiLRgS81W2XoHCKVwtP5m
I79ChZpmZ+VHtrF2sNS2tZdK0XsvRDDZ93gMQ1fEDGIwdfFyRz1RCY0tv4IMF/V+8nbtuoZAru0e
w9ZUP4HxK35OxTo262krGQpVlF3PB45nBIKKYE3Bjh+E/Q6K8Zmz6Gp3uDcVgKQAEBmpW+yUVEv1
9SMUlNIGYTlIhIWBBL1zb/g7iHsX57aJQDM/Nf7BycSXVLbNHZlyvLqWKXIYa2pSh5ECQqUbr//+
N2Kyv906LvQ2XAPiAi6zsQtX/Z+eQ6Or43U3WuVdGBoq6iyf47qK3mSPokN/4PotMj8RyvNQAAx+
vfCtACMG8vv+S4G00hq6qWDJEDx6+HWkW3U6NjDj0c20CBhXcLHwPq4QkwJdLTWdaFqFRTvdd6EA
q0gg15FSxCtyLT+BJhalpqqJHUazdYRiuVHNrAL5aOmwYUtNAI0+pqQmpJBXEUrNVo6FXzkhgiLf
rFfRxJtP0GugxbEyqqoZOIRA1bRLbUDdZug1y0AkASUwY4ZeQ20uv/Et9gl6XQRDvWr7rJ0vQdcZ
AcxB3beZiBfTFO2Fm25wk3TAvw4A8bxYrQmlcF3PjqhQEA9GUO78sDBewCrSrPFM9TfkFsfgPy+Q
6+obB/VOHXYQZOd283qd1gomRIDVcJq2aPMAofjiWLf2hLpRSDeOZRc+gHPdRn0OonWVqHdjjYwA
YAXCA/tF9I7lk1xkU+k/Jt1kLn1tSG8kakO3bd6ZO5qJNcgAXmfq9Sy4c4sB4GToZHX+4JkQjUNw
GthkRx3IzqpmXNXMaj2DTx826iC/AaMsXbfmOZxoAxGr+sYJEEGRdpt9BQH8npQhm7g5sGFyX1DE
yL1YjCHwE5BPFU1lbIcIAXvDtCx8Aif76kT1vvblI8AMyY2Ox+FlxMYImhcQuGZ594A8VwA5uyB/
yLOphkxA0W2oycu03dUdCsepCRFm67au9XXcWvkFEXZjmeupuDPLPL3RS7ExxkHckWmI/Gbpm/60
tpTNtMsayh2zu9+n8mwWckfBWogGgd0w5TsKGIWUIVO2ZhCoje50AMKxWHJA3faiSeMSVQxBvbze
WX5V/ujM5NWKJweY19r3sE23b0vDqjd2WmuoB5pA1wAU57qI2vzuT/OkyW7IinKDgEW3KjtI4smo
uCsUGgVlkFBJVkAUqeUQbaxTiVsKNjowCAeQL5/wlHKiEjn5Yfzi5PlyGvPxMU4A0HBKbiDXgh07
Vrc2ABo5XqSK3JClxRLAomHfV02FDFzf9cmpjvPSqw3dvYCfNNxYThFBcSYfj4mJ6DxKEsU9N5Eo
4HnovAFTtUqzwP4RtO6ha5CRoeEoB3AvdhBGGxQ0Tet//yS0fn9bYtVg65aOFwM3DAPPlF8fhAhD
lY05aB0E4w2EWHsf6SWCDIBu6tYNW2MLqjBERMjWQTsqbLqHqeElBG/Aks9FYVziTmI90JfZtxy/
ShSX2c9XD9TwB0hU+9FWKIoV4llpQbKK/U/nrohUpVUCtnQGCUcI43pBXWfzOsJC9bH3/yk7jyW3
kS0NPxEiEh7YkqAtkuWNtEFI3RK893j6+ZCsburqdvTMaIFAWkAsEpk45zedMSWXLmy1B9kgyIA8
/PvHoP6+L10+BlOwb1j+WZZ8w/5lPbDHEZy3I7rLJ6bddhcmKT95gfMxIl6EAXRtRi/z9qNPA90z
Rr36/WEgR5QpIH/56w9L9OzIlMXrf79lQ/1tn2Orjuo4/OUcHh7Gf715wjRVMRqM4st1Qz/7do0S
ehB9JSacLkF51HaSXeX6YvdXtVzjaxUo1X9XB+g2XquF3kVfsdq49W7i1vbMqMrRaNrIMGdmu9Gr
ZqLlUqSbKWwQDibl4eWJGj4pQfV5hhGC4Q0dNI88UA1vWs5u/XIs8v6X13H5/nCLhJis6bwGG7xY
6JZrCMr/+XUepnmM6tlM9pMP1ctc65iy9DNW2zYbTQJI9tMwDxjqLoSToUseAL3Vb7cevmLM5Ie0
cTUEPq6NGlSGaByxcgoRmE5Zc2CBFuGzKbLqOCytsigPAYngyRqDU2gIvKr+Hp8PZgJPWFW/i+Hu
378D2hJd+M//Lj9ex0YlxNBsG07Wf/53oVpkE5msYH/lcOnl+hqRIbbvnrUgJ3GJhkq9HJI5aNAB
p76fcjhtCFSvEgsVx6DrEeYTNmHrQNN3E1rOIe8LUHd/Kd/aJSfMqf+XbzN/JH2JBvzynzGFxv/E
dXWNCI/hOL9HsQSuvoUdhc0u7RLj2GEXvgYpBIJtMIOPKHORwAN47tg1TEljjFayHgSQvUWLkQR0
lIcfrihSzI5M66KSc3jNyIvKbnlh5ndBSNhFFgsTWeomHgSijhG75bEtj2TMvgO2in9m5YVNIytS
HuhkpHznyyI1vCYy2D0ZftpuM1FVpzbt7SNJ5GHX1sb8ADc78HiUa+/LPH3rRz/n+XMeTUHp0SKZ
WJYXNQhZQFCQ7C8A7c9OkBRHjV+3uoSHOhSogu48K681uhsX2UtWy+LUVfMe9vM3WS+rZKM8TH3l
eyrb/vX1CrKyWaZs1LFfdXke7GTdLxdz7HbXTXFz90td1ufZqRWVZw4VfpNyiLyUCflrp6V19mud
7KOYdbF4oPUELP77rrGi5p3QEe6OnVZ1CAQqiCnMMVwcVfiZTpp7sP008xSXGuH6RPWRyeuU/k6W
C6cI1m2gRuxup03qNxauanMyrRFQZkWx2uzZ7kL7PBv+vWWElJaqLvXVVdMKE68QMyN/Exh3ipH9
vPUYTPETEWybR7uRsF9kJIk4+9Da2CzLOdxlIoTTES3ozLPsYaRVsic2TgB6aZR1emJsCF2FD9cr
Ze60zaZp9q5zROx44zm+t+td1CQoxS3jtMbJN6qr2pvrDIVfPer4W94mtdU58iB6ljs5qzGX/iVK
g6NjCrNYQwfEkaL0p30qrtdpA984Yd3yLrvLeUbS+qsWIc2jLPqhYyysHXCdyy3IQxWgp5Fa2kmO
CpxA2dclfxN5V7JO16AjkOu+yP6RESHO4auhJz+bafS/6kUTnRy04XjG9FstNIwnhB6NJ31GCgs/
CXfTWmaYr0clWeHYkj3KLmAMdChsuJFGmlZstNhod26PmnCTfkuHNN2OsxEdDEUr39LZZwNip99A
QDae1RbaHa6j45PS99/Vyk++gYtiK5G36sUJ3OSe3am1kg25Nf7sK1t5jPwiOc1Nm3ryAkTG75wF
zlj00wWpPmTsR/4U8iKp/1KUro766pju0nJwd42hlB9Yb68nUftbLW2glrqkcZT2bogrcg8dwcA1
T5f4oCa2gGPNR0bkUazKMRLV2uch5qtB/ihbVSvqPYs3/50shooLngnj1etUNd/hihjNxXE78Ywh
RrT1NQJ5sljltbiH0ri/9m1H+NlYBRRbv9H/kLPZpa3sMNk117yFq8+aMhpPmX4n2641OUyIDMTb
9VYdpc2PvLNgtbLcuZ7yfoWICLShhkWTeOznPS8x0Zhk3U7eR1cI46Qb+ec9D5ZzD5w4v97z8nXY
om1QbORVUxME+2zbZNKXCywHed/Em4frff3bPctBY6P81z0HSY1gP3m3+zYft4OSmLuudg8luTk4
aF0JsEPp2VrI0yntamCr5ETKyDb3rmxxlAK2Yp5i63bt2ULqiE0nwLVtwYUscwwgqrd+5LwneoiR
tKwTyIuGJ3l6rS17TayA2vm5knhhxAKgJ89xU8HnqFF5YwuSPsO7TJ+rDEfKwX2UHQAN6BsBlWoj
i6VItCcGy45yCA5gjjeEQ76VdY1DsriL1lihToeiT9efw5i3CVtwOV2F7rbWp88iMNv7SbV2tx5Z
NXX8N7tiL+fq5tY984nk/boqyzvZTw6tgxE7NjE2B1mXj2I4TUb8Za7m7uDoVeoR2Y13RjuaR5Hk
2TkYa3bqo+fn5cFJCuytRJ6t0rCcfoTzNs3t5ueUzn/wBq29OQXJhbj2czDhCN/NjcGLpdYGj6OP
jkzea9lXTXXIFTMIwCxvOq32LTZ1hPjbOXuSVx6nwjzG8WgdkAbclY6FvJA223dtHP7QB60iTaog
bmk55jli1dgaZaDCpsMye0oqdy18MA9Ks6kMhDlSUBbfnEBckNBe0p9EbZyRDzkGKBBGWvGn0gV/
VDi7flijSNbGMPnPDfqUHjYMAtrH/HltWPzl8bfrRl3gPMKHgDYXhsMbKGEIziqIgv+4Hhbd8PmK
pty6U4mCOern2xoNEM9PsdDJe5UN99Sr3yDmrfxea764DVT7ENW4vSCW8eYa1rHKlllrV107M0ZH
+tir93mUkMuRI4lF+mE1PfuuWh5tzKQ3ckCW72Ytdr5CLUkxyBmaAzB952V2rQfZPlsxMV21Gi5h
SXgediN+58uVMjdA6MuwX/jZtYdRhMm20mr/q19vrwN1p99o3VwcVUGEC5O/j+uNgJpdKTkfXMIL
wVkjf7MulgkBLh2LqMvfZiec9hpU8G3Wdt2XpJxWsoOiw8/Duy+7Q3ypenIdzKfkpRoT8nbDruEh
AANxslDA9GSDYjZbl6fme+foxs5BqnQXJqPyXhj85ZdrInFXeXPopKRwQfzgkVxdP64CY/UVeJfg
yVJwqPEXE2E5oo5B/BBI+tLOVrAb57Le40Iyvc0FPivLB51k6CoggJmdrVlxgeDF2mpmSXolWfVa
TTh4ROAJ9kWQYBt2TXyT/TbRTiCeZZG6XIRgZIMa2M/KiDnnsprWSmw+lcvBSdnbVXqsbOTyGbk9
Dc4foTU21wW1zKJ5V6D7s5aDZK8e9O7EdvIsS9bYubhuDCzDRaHt2OaqRxhUKxtUzGtqKMpjEpR3
qt8H76Nd8OFA9rzGIutaBeYksnEjW60sSD2F1N1BBh9Bkv5MS0dcZGmZUQNF8ZovMyJPh7A68Uuz
4rp/kcXTEL9JSCEnsKfOqTN7dqd9NWr7we7utaUBrhsksl+albHc89C3DnMZ42EHLss5+ab21+kU
WrjszOOfgfp1MALEvrs+Iwjm6sk6tMN27bBG7ipdGMkaO8ad1jv6pYFv8jTXIjzrmbj/7JwrJPzG
LvOuZY14IQzNqsXpZpmsyfEhFfFjGrnpE6lxAv6h+6OzUtq0zsk2WtvwNZMXaozij65s1Q1IdLEB
76yjxGXF72mgWJtMcQuMbShWA5LsfpiUJ1kcdW0PBo1dVOGbz/lcboopT96DsCaTsZh6sZFO3nFL
cHa18D9b43RMPBSbpoNs7YX9zSjC+l4OVYLNrAsYC2lVPhB8eZXXyXKjOsqbypb5oYz/803J1ozo
o7wpBYVPNgtJtfOnWZwkyvOK91yKOQnwlc+bzFUsQHa5ygj8ggwNFJ8A+9LJlmICt4muneSc0dLJ
zLLZq9pgwyv9GlhS/AwOZH7VQbsnLexgWRJDwRYNNXZZclT9oM8iuZbScjrpQTE8yDa/de/R63Lu
ZUkLxHOFtOS1BKryvRtt9SLb8iD7roZmdFUNFzjMkxsxhvP1EqJOV/w2/JPUBkdgtV7l7gQgZLk5
vyvQLFBT50625qzzKzUzyNPIVvzf+U2lIG27QLxatpuuM3FurTo5kBorXmbLjneJIlRPFoNUtGen
9j9sYUV8i/EpDSbUxmSjaLlUoTfuMW+U4mVM+mKbx4ToZevg69mpmXiiXce26KQ46YvsmuVIlROo
Z+O+XDTshn6D40NK9p2JXBQYjqD/03poLqmOtUCaZKpHfr25mBU+v4ByOI1DMBYTjg3ba2UVujRV
jfoQZ71xIPQwYQm3zCEAgmR69lEP4WGcwagjjpg/q+6QXaoovAhFVQrAojMvbKqOndDSakZNe+dP
IM78rCqeZR1GV1/NTAOItVRF7oBp/PIiNMkJJhXWglY0PH0ZP6pAp/wQc0dZlCO0chsmvXiSNWrI
Xm8y02Qr28IpGR4Ig1y7yx7DiOF1VxJJkkWHsCfC/f3TbI9fkcppT7K6VYA18gXtj7IYNJUB0wi6
gCzKw1BrL3qbpmd5JXeGXhGxekFZ4kblQZge3hseX5T0YTBGsdFF12940lTbvC1sTw7sC1V5Gn5c
/7dN5c7eBNkcWB6zzLGu3SdpvNPCKX+W3c2cxKwmZu3z9p3A4B3IfHcT/KbW8EXh4wdrnJ1Q9rZ1
/SGxF2S24hxvVfIsGe0tSL7xLEvXKgw3SBuO4w5C7edwdP51oONTv0bp4BCWo71JDXgOEyjYhz52
suvBb5zFcME/ul2BzEzWIHc3jvlnP93thm1nY+znhmXkDUmgnslnt2eQgJmXjGn4h3+QYeZbuzD6
f22X41maM17+0mJLlsv2KlJEd10LN1+6o9+KUkTnVoQ6hPzM0hmaIp3Zfr/eWuXYBlimV7tiPDhk
sO4bXf0pU8KWEyLRVtfWTqaE2bWdJ4wInlp2obKXH9uv04BecZAN7vbqoaSpr30XtY+u4VaPqZ6+
SSRMGQfO1i5Ld9uxdJKSXU0WtEpIxsXuprOVKnV2CnltSZIoLEEB/dVFamwlY1h5SOGMm2kokmll
u/kDuofxQQKkrnUSJmWNbeNdzd3w/AYgUo4ooFvC4UNDSDmcDSC7OcQZdP/0V9mKxRgGx/g6pMkQ
bMeAOF2pDKhpqlohzmHiblSyYw/6cphQv3gIsvL7pNXJUZZkvdNpn0NlnTwISxm9iZe2e1NH6zhC
nPpuspv+xUy6ZtNWYbMdlqKhqPbBioNoLVsLI3bvq9o4ykZZVfa95+pCfZQl/HKQ552y4g4P9l9n
E+o2CmrrEafs9klJzp2WD4/qYn8+ZKTQXb8VK9km66xAwcYqGggILf1lnZuc27rTTn2cXW4DrWkU
K1n8baCem6TFGQQfbCBMMX9eSQ6Is9zfF5rjpJecfQKiCyohrMDeK0qu3eX+YP3XGTv8rWr7oL9a
okdE0ohSLCwE4AFD1ZsnWepGxbzDGOObLMkDkP9pHeN0vtOzAaHu3gmeeuKpy2A5jR+1yvLrjry+
SVDdXmZsQ9M8DYMSPlkhIKk0xwNyftPkfylG1tozQstBApWPTx7iur5LdV05y9I0wKMdB/VNlmp7
6E914cy7lMzZKQpCHCWXQ/L3mRm53a5Nqi+yR6pWnz1kcUrTtWmUMbaERosELSSgGcvalYta9mWo
UvdeLA3Z0lAYgFkRhIWmXwzuPWTjzxGwXX/OpQZdx0wP/QJR0NXZeDRQv5y15ilbYAo2j/Z9UxJG
kR1k3bCIASlgYa+DmkIxHm13m9tnyxzXVqJFgKVz4yIPgztiw4aH7rbHUIkXehpCZwE6T0uLAX9x
1AmpyX6yFXDhS48r214qa+WuhSWK5dxJYS1XRWN/JRtkeWlV/OAPMJ/w70O8hHJ30J5vZ4EyhV65
1CkBrUbi/tp66zcW5gmzm+/hMFRfCM6SDuHPfyHvqj1VZCNlfY0HPWGzptyLMaq+hLwmZWNpvfUd
Gx4kOHnlXupvw3Ncau5qoNkPrYZizYyP0zsvEgigL2f1UifPZJ1slf2Gvg5/b3Xc4XNsUfv12h1C
bafMOiS5NkQkCSX+IwCUjay61cuzwmqDc+cYzc41k/nFSP2zgknHn8sJkMlBnmAKf62xa5x8r1bk
Pn+JLu7Co1KrD6nPO0Qk/3LytHFnzHqcaSBAwt/UWg6yQZ+18Oj+NcLhf3q5UoFsjFvAeOizpxVj
uxucSn3hT6nshjTIPVlMG5DGJmGblSw2Y8JrGjuFoI60bq0r2nYY4hjsEENdEI6ril/endLq6ouc
uI4rAqtLMbSY2M2JtftEeNEJnpwHBMY2ZaiNF3chByUjFqHCDLwe1hOpbL819HcUw5A0TLJyrbqp
8a5YOdFaJa/guVX6e102XyZTTx8C4p8v/zBIUSfh5YVmnXNstRUlTtgreUEA6pJfjBfJk2H2WLGs
vaVb5jZTtHw3gfEmPs7iK4t6Y/BmtSy+stjip7qes7B6nKbUOGqpq6yRgZo+BKJJ674zsxMhl/4d
TFpu4Jkge4WloUA3c8cP10G0F8Gn7KT3iuwlB/9TL12BC5KrVkg0JOnfDeUsZyjb7vOysvjbZenV
pEOxrZRB9cgfZpfbIdbRgyvF+VaTqazjKzBZ67o2y5NswF0kv0B+704CYd+PPOO3zDrzikuYtc+m
ytwmZD4/+rrx0gWzFNuYGARl65xilGDvxx7L8yuYiZF+HSevadV+jlT97DpSdkj/HllpmX4dKdFO
WEw+TkW7j/Cq+NbkuxHBqp81TpSrquytVxOVjk3RD9G5rpTkrlZGbeuaVvFMpIXclt0bf3Rzt5Kj
kmL60oVz9N4SjPdAlYWX0CC1qprE7yDBJk9x44frIEur79HgoPJA5izxWVGVsvmYI7dCs6UJ75GL
7A9OXXxh05951WgQi8J4Cb2nyfnKhhNMbRf9XIxOElhvX/JMtdd+YUYPautre8dJrH2hqySJwN9j
0zuMXwyrwMaGtVVV/C8dC0Knmu7Fr9TipYdCsC7xCNmrblG8CFJV0D3deV0aYfkyTIO4b3FL5HdX
vMge5ujsg3lKH2SVVbvNOnac8CD7z0Fv7qpMTT3ZShC/vSCP9igvJauccPSw2ukeZakNdRe+ET4m
cu4oqpWthacy0rDcjBXoBSDY8qvsOxZZfckiE8Z3pOiY6UTZC6GrS5/mxVc9AiNtIOlzrB0HbO0M
qaNRi6+TP6Hm2Rl8KfDy+CjFd9ldUcEmjQ4be1lEl8Eu2uFLoXfVHme9Ziur8TH1WiPO4FJk2qHQ
wmojJ+0V81jwY3yx8hZKnm4cwJAlT0lh4NtjAO5u7B5/qqL3WQor1mqiyU9lC8oonHpIXvmQrK2g
7vaoeCkkSJfy/3Hwdarlav84gRrgAhq3Beori2JDC7MfPYvXWEWMrFNLcyXrc3WcvTIY9Gu3Oh9/
6dY66a/dLDZLB8E++TxF0hKcJOKfUdK6q8ZW8UtoZ+Nd4Lybowf9JoQb3ltWFa7m5SHK/qDfuXAz
NrJoVSZ5eAIFJ1n09dc+sNq3UK+Ny5gFCWlMJustEzJxh8Rh3K8scv5/wGb3hJYTnADYdBerrvvV
0HGTwzpRPCHW0m/HpFXufLfq7iB3O1s9KpXHeELwLYTj/dXsu4smx88JMlBDVP9Z5lhUjHY7oNCK
93Dpu/nFLqfugIz1tI/9pr3PJgVVYaxI3kgQ/cjiPvwZiL2p6dxHpWqvTuqMuNHw21MWklkcV+oO
ZkB3bMMZt9Y+NzcR2p8vYnlQ8PY+flesBi1rYmL4Rfb7RBf+flLqwGsbTX/No9bZlxVBCFmcgJTt
EyWJr0VMTvW95jbJtTgE/EozrM88UcTGaypGsuV6nrO+UmzNeKRoFdfONunqfYWR4rXVqoN2bxMR
uo4NC5t9XhpiNbiMLS2yJ82kYv+43BX0ngzbOKW/tmYmRNLOEahQLq2uW0b7QFWma2vq+sou6FVx
bZ3T2N+RYoeMscxc2yRCsATXr62mitOzqSE4LqcKI6HvRIuOqiyytqm7uWuQLVjG5uMw7zTTxzRl
ua7aa+MO+zaoWlNzaJyy3ftT/or30DiuYFk2Z3ngz/t5Fuv3djOPp997yG4hlNcVibx0J4tNiclw
HpqYJi32kZmhOWd3bsEZlf49i69uI45iRdsqQPxUVsp+8hAU8Xc7AlkqS7LRUtCf7LJhGy/jb13j
lFhUGpMLu9XJs1YTL1qOpelt7gZn1jsnNI9N5LPiyW5+DOe2QivHkxOrGQ+fVQR7PINlfXe7mF9g
P1IpxUPCC/kv14fC0SBylMcb2fd2MVtLDqbTlKdbfRco2RHt6jd55dvcUa45awJj6nUO+9m3Vaii
i92KPCgRTiuhi0v2tLDK/qpO09BsV7KsYZXx96lJKg39FiQHdCXzBACL0/VUdm3LVFmFLX58suVf
pmvTaKf5AamF5ZLTMo8VdLwVybIxKQ4SI662UWOHvRk6uO6guocq4Fsui5aZ2Lw3hcVZmG7wVuPh
JuvV0dEPVS3YxgK++lAbqGBWA9wZlLPxmhENkPVJ5o6HORwhB8rJseUhRwKukBgIG1qVVIA8lG3s
nurlIItta1Zb4UMUl3VDVZGkJsdfroQmDCJTsX2O7dY+J2njda4+37EIG8TGlgbLt/sNgS/WlSRn
ny07yhY1wrZx6R0uY2/18sz11c9hsngdWwfm0SjQXP1epc1umjTlBKQhdYzsLA+TESFYtRzkmayL
SBh54KDr9W8NSI1DQFzGys6x0u8mURbH3+plDzmUNLm/rdkuX6/4TxeTY9Xa/U4AcYnMEfpNB3/a
isUecVoO4Lo+D6U0UEyhlRysQGxqWbz1GfRArIWrDDutseOVqZoRhtJ1cLDLLN0NYZC+RX7yKCkl
c+PHfC3aX3u4gNH/vYevVK03zS3ysC4Kom7XErxqg/ykCXtj6Hjt3qrsNEYc4Va+jai1pNvrRXWG
HpOdZP21sz0J2+szHO3Mrmsf0JqH2WLg2DESO3FJ99X2HluqYlVNZvtwrSzzZgegbxFypa5YDk2d
RhvesYUnp7k2qDb+MQlq2rNYbJwWb6dRmcQ6Tf1ufauLndC2r+VCejfdmlQVOdWVHCkrf2mX5aZB
C+O36f6x47jcgWyRBzmjpTqfdbcivzoWdtnHySscYbYJBDTPJeMyrspgKs8jboxkdopK3FVwU4Qe
UpQtnd9onRe0NdxK/spbWWnV1mIKMumxl9Ron+pD81RFgmeJFtkHx00Ilwx18qg5H7JN1oA4jfc2
kcf1rc4y8fGIcth0amLWTyFYgafiSXaXh1R32bYLx75eQ9YZoYgRDQmbvVY4w17NBBiYLEvPBOPS
c0PsYx+iAlH5hTrw3XU4yhbZByxnCx67R8d56S0b4E6q26LXkQzLUu1YmEnfvPgZhr9mhRWe6wTP
mRmNX9QMzHptZi156ApTujQAIJE303GqINWzcQweENLEoFGBgZnw6rwaMmP6E6L9GhLKEKzSbgBr
pLtglgwEBdKoe1F8kni9XiPdYSO9LdIkPijLvgvuUrHRx2l8KRvA5JGFsr7qJIfrTBidElzxEXzs
+PmlWX7x5wwR1ba8002NPK49pSXZob/K8kwemqgp9kajI/YUBGfr7wOhNbjvI4+1LHK0nXCaL7Lx
Vv9b33mswgXb9o9z3IaGidMf8eTbyLlv9fLsVjeXTnSKkM1e7uC3K93q5M0kM9LLDi6Ef3d1ciPa
VVaO0FZgNmeEYTGqtwN9OzpZs6njGfx+9ujaEDmVonVeylx7KLFfuhckUl+aTp1Xs92md/2QuS+z
3zUecRebz4BWoxmsrc72f6MtRXfx0p0VIDhyprivVXxjwm+y0UQq6Mnn58Ke+1QnZokNW8BPHe91
jv4iZ0sGCiyDLMtTZNKHI4jWhfcxuq+Zj893Og4XWYLK+ZzlYri/lkKDwJYzPlxLlr3P5kI8ypKb
ECGx0A3Idfsd/Dm04aGd7+VBAwi7yX1dAFGgLq+Mz4YaRCWWK46zaYXZWTD8lxZEVVYBT6j9bYYK
nYD7OAh3eRphRv/3zJDj3U2ug750MeGE7pQZG7THrIcW0M2DUdjxfjJsmGV9CbRkOehERc4Z1vOa
z9sIu1LqOj3Y6fU8sj2lJPvGkaGtaiuCro69z0OHaVKsjCcRTYOXEdn6jgpPpVrfa5T2PJFk2klX
Svsy9aTVZEMF2xzfTvGlH0w4nHP7A0KWs5uatjhmmDUgAng7jYFnH0nrNvM6DrTi2KoW3l2j4h+w
dCDmDKHSMuvyJeyBgbPC1weCe+VLxgZnV2OF7cnWDHLhuR6yN4LRabvuhnnldFHzVC5JVVRm5pVp
4+LYBy6mADCksBXpcnFsVH++HpJ8+LX4XZmtDKFfJbgjKgQvZTnz5yL8pSgbfqtLl36lk2NBK4eo
c7vh2WLua+BAYxiS8ZiycGOHooYVG8WPqlnDhKma6nvTWy/uKPSXpBuNfWIb/jYte/9dgUYwAqX5
Xs1Ijub91F5ikennkWznuqrH/H6MQtHsggAmWg7KCz2MwT+oTYJXZKP5D9py4K2pugwLkS0m3L8B
A8smvRlwjaFRdmOJ/kH4Oj7KOeQhtCJA4MEWWiq4tNCY8TZHytDQp696WaK0SSIdV6gu3kU9iHC/
N8NLjI7DpahCNF8b3yISQfHWEC7FzGiBPumYMN0aFMuszgrATbvKUc7NG/tDD3y0lsPavrMgFr8P
3XdrqfbxgDp0S3CQLEG1AsEc7FW4rihgDQruqJZygjxsbIYgI/GzNMg62WqqvOYi1k4f4LDVGg3C
lZLN9r3bghB3bCP6Lqb0qakq5aUE2rVvZkPbplWufOSmspYdJhy2va5KjJMc6edAdaT1CjYjT5kq
yO9+WkG0Zspql+j3sWVq90Qkh22QKTiI/F0nz+o4rNZLOGM7uVMPh5A3o34aHb6YjJUHs061i1u8
yIJe8IBYZYD+DmNh/2nXU5ds2HenGwMGn3cbVS3jA73sV83k2zvZIG/FB/uAhU+AyPziim1DxVe6
Jnyb8Hy/70s1WJHQJ+Bcz9POrhp7I7s5PikCy3BZd5fW//cos4+q1w7zJUXX+gfEifoH2AhIfej4
JJNJOt3quygnUTzPDq+DdJMNSSrEiRDrQQ6S9fx/EX1ohyXEZev3ZLuJsA+O9S5M8SFFdWJ3h+6A
/UMJGuT7Vad8sxvF8noXfJ0ehO2hwTFqDzJLvzfL5nM0n+gH6OGfetD9YLrgfNX5kwqA9iJNE5q4
OEU+hp43aUDZ0PbjfZ4mwtNSFTBw45wnFVU1qUgV99ouEJFzliVZv1TJXu4c+rtr4lfLCwB/hhU+
l5PmPyrZEyBhKC/LYcaSyYurMdrKInDRxUa5mnZVPCNs6XSnRm2ne3POELIk676GUjUfZGNkj9MW
F+Z8I1vxux3vshwfHtlaZyh6TeC4ZKOsgmkB1NaY7mXJ9Ikx+M3J5/Um17zFbzpd7DR6AKVeCiB9
LYs3v+qr0Y0sj0ufplLatfS0FrYzwo1Wp2fHQbZTUzAyZcs7PyuweniZGF+npSSrhKa9IRObnmX/
hq/sDpt4Vp2lhwOM6LEPDQL4TOZCpkBkA6SYho2OFl2wx2ILOPL0KdPHSVjsHo3oTF5KeNzQ8Iis
ncbGdsVz83Gs+xJwpZasp2zCb0/pcQnoPoLWdB+So8XD5tGG251OE9nWNLN3BtH1rWO71tYo0o8y
LhVA+payDklP7knHHhACjh5dn4e7Ckfxq0Og22hRaFY1Q0fjwhgv8kwxgRtVJQKOmsWfNVaGDPv2
chE9dtfEn1ilCcUSOWNJHoSP23HjG55TaERxkwVJvrfHx8lddkQu0r4B10cCYyqOulbP61ctguWN
fMaR3/+4Asb2R4HE3lMp9OAQONkXtw++hXHg7vxIdfeJrxDb4nWYVTLiWzS/mtGU7qwFzeA04yGu
S/6v6Oc4ETbFhrmakJN6KGEibkNkDxIf9HmlvnS6+tVVNWclQIR5RucT7VTsVa2TIBITwJ8h6Nb9
wK+HKEGO51SLbReaIeLBdQXy5+QJV9ocQgAiEbEB9GxDPC3HxiPTsRmGjnVZpPHdCGxxFRbtuSMc
HxCx/zMxcyRmK73dBIVabctWyVaDAcBUS/s1upIAnaIvqtXN39qq2+FfeGhm814va3HnNmBbWZz6
jRvV+UqNpp9+963OUV/m3fcHUth8Fs0XVAZ3sZu/9xlgEq3soOIWTxpotdVQYy6vKe9BnqzNumJZ
qVrsx0LjW5p/oPu11flkchfTvNFufgi2CZ5pvMEGqI5Ajnk7wexlZcQ9IQNFGdbanKcArMyvWqTN
AL7ZU7pREa7p8AUy6abMWWCnDLOpqkwukQWyeg7I25kJHgVj0e1Ai35Thjx/6fyfFRK6O0horwrR
UfYJ86UcCSBl0SI4NaYsHrPtCVW7gMfkfzJXqDIRXgAiOfxI46C+qJOOGVr60vW9+qrbxx4E5Vrx
wxcVXohXoGzgjTwDiHgaB+zFL8Y8HotQ4MSVZJehxfNJ/R+2zmu5VSZdw1dEFTmcglC2HGR7ef0n
1Io0GZrM1e8HPDOemtonlLpBsiyJDu/3BiQy4ZLxZVDoHQ4JfNJzEp+8pgsdnfDEqJJE5Jjjc68l
ksVn1xwSG9PBYeifoH7sTDmPsJDNs1a5iq8mSQHTrr87S0XBcq6WXR+V8izS8SR7uLlYLVGahb6u
9OpxHNGYVWYJ8RVeF7b1VPsThwiVmjJR15MWN5DKkET2zXWgOZOaI/rGPnR9gndmogY2DEiB9cJx
WdAxmEQA+VpUame25W4w9gpL90iewLB9s+lmWBzqOfUE+vCmSfSwmZv23GcYpz9uDxt0b7n/X+cW
XaWjrOzh0Kr9qaoBumBH8qztVbTt9OcLxGQEpZHuF9MyHhB7lKidTekT9T7ho7G0Z+El+t7q1UdV
r5szRPKFOyxxiUthf7xrZ0gmvT7/Ya6ykcks3nMrVjd5VgY+s198tnXMFco4iGqHDKrc/f1CntP3
1GUDNztN4pf6T9127iLqfZ2a3ilGqxo66fCrbvl6hLc81aaNgW+NdzMV+KpcTbIH71HmWYJ/MMGr
tngtk6UJ8x4isuz/FA6eJRB1HWxT6zpclMR9HGR0KhZXuUcY/EZzctGM/q20umqPc8n3rsyV0Ila
vjyMHXH/GR5UWwyU8ClUa211b5Phn1iaHU6GiX3IbAoq9djvo0GWAe83uxTFdPASPpCixrNFL6zh
oan4sLRcvBYjdX29YesSiUOWFvsFQPloi/ZaFBXWPln1NtZqINZsGHIqiYkiM42KZrbvqugqa1wl
Mm5GVRue6kj7SHQHqKaVF5X9RtAvwxCiXLTOiq4IMPvMPOUCkwvZNX+FVlU+mdSGKv/i0pP6k5kS
Td7mBKbGz11paEccemXcWzsckCunvau5eG9MNfE9Y2Lr6xa3xLHjvTRG/IVjuKnSK066xiIhc7OP
TnqL32fuHDjtte5y37Vn2xdeSeB7Ubv7inLPrYeyKOO2u5VWD5qLHQlmauiwOqHiSdn2b2D6qS8G
68OoYhRZQE6PQvWOY47nidueK2X+4zn4X1ned2ssiP80xlNJ5clPBOViJucpmC3ofJXuuQEw9HRk
55VTXcPNJi+aSzp2jMHuZO4Jz9D9fk36NHLtHUH3BHdVXs3Z9XZpPZCdkSFOFWN62Q6DsNIL1dFL
Xkgb6bBdQOMd7m6GwAJkyS9sxe87+Tc1rHdrnH9JvaMGlphXyNiXGhWiM4Mjmrbb7PBB+NYSNho6
Zf6Krbh1m5ju/U7m8ljHbfFUzPDwlKR/Fv3im32RhwWLup2OMAtTrJSEL22ES1vYQa+RrNzowsAQ
yM2OsnDjK7E0EW4/RnJZvMI6RazUziLJtHM6Gig0k3K5VGk2HktMkK9Qw42DJsT8MCRFzGIWWSv0
mGY/jAQjUmvSwjrNnKeii5Mwlg9Nj6zHFDbFVAIg8c5gSVw25BwmmP8GKwsy6DKVurkJJd4Swnq1
DY+4wEU0b217HBSbvIEydd86ivaBdKwet/0Ej+EeGpAxE8mERb76bWnYOWnNUH0oDTVRL+umU22Z
1g7Ja+t3DJcfk4XSJ0HX8oGsuIOcDPcBniqpf70wPpjASFZEqvUx2X1Phq9Qyda0yM8AF/mIMUTx
GdbHD/B0NmxZM3xoXjT4BSypD8/CCslaXPkRVwwR+Bg2H0jIJky1sXiLFeNM4KB+w3/SA5Bwot3W
TMWi30oFFdGUfCxdVgfokkw43XG3b8yJSdY0z4nNnjiKzeHWYeJ6a/lfL5Mr9xDO2CszAe1qr0Bq
mTvWA2ttECXvSVmk8tplfGSjGQw27xKLoQwr72nEIxlTmD42VhQUNx+oUdB+YxL07MnUAhvK+F5V
lZbglPaHO+SUmPEGQeNf3anpzPsBP5EdTCE7IA3L8AfNyB8ba3T8WWRGmAEB+4Y1HPQq88gkT8f9
Ut+GrJmPfZtGt4X/RUntK5zFtzyJxBNAau/jScWUJRX1ESt0HP3K5ck2ZybsSs4BQALsOpy7KUyx
k1WHtA8QM3R7Yw1B7cs0QBGfPdpjX528haRVrB3JYKmXf6q+ImekWg4NqXzhXHvvkIN3vRxThC/c
/9EC43duXMG/YsMNIXC4W2BrO3YYZUnsRzlAayvxwRE83KcpkiER4fGljfmTrWQ3fR264xzgyi56
uevxDlXwYWPiFggfAATwYo2soPcKx1eLikIk00OXRvbLWHuA6laxb3uj9scKUKPyYneXEQDnt1SW
wzap7d3syuGMUYf9kAot5Ue3wFtogcs0kwG1ZAn96FTptTQaSLrGdcaaLhysOb2g7WgOLPwt3tkj
vmnNUcMxQyhtdOm4VTGHqn+ZztITxCas44AVTZKkQMizo4VdF1WHKhZ5YKZvra01T/E86T6I2j+M
3lSYRzGfS8sf5qH2kzZWHu267W+TPSl+Sbn+oRWjCPBs5h9XvXNC9EZZAfNknXwC7Ybc0EP8qSQO
lKVFgLajaTjT43npY0rrqlp2Q9645ycx3bqWaiMxit45jlwSUwv3ASP3wxAruT+46qMJoBMa9jz7
WqecO696E8J2rmWn/JETX9RkacaDWTdl2M7Z79aAvyMxFSc556nqZXrNh3HylXR2/ImUgY55H1cI
phXVLs4EeUfhHJEeJAaU0n0UEbqGdYdwlD/mZI4XM4K+NdVJkPSTFbSC30lf68VZEQMSUANgdJ6q
kzsPJIO4VXPFc+ymSrZUBlQRg0hEncgNyLKsyERhX+TkkegysXjS5NAeENmGyaQgWWvEciysvIVa
Wb92bfWsqBDeMNhuD07bftdErgeG1EzusJybzzMfl35CJbfEJzcmtWjFRPshyULsoFnBx9q8U9l9
1F4izmiUVKpXyz9ta8CVY1mw46ZAQ0HOerBME+lDvfc9j0rT75wBrAObpinHG7q1HymVTrcJkiGe
Re0+d+N3B7OacPJ00kxFHi5TbLMZHviAhkHs7ThSQ+Hk7wQCTbsGyCzEclUN8wQ2YaXEGK3o9bWc
8MNqI6aowjYN38ESbq+kgxN0RdoFIkoOYHD5OcN611Z1+8Ia/0rYZYeNefpkaJpyqLmR/Gh+yiFw
jEUqnlv2s7FFodlwqZsIdCVd07JjVaXOSp+dXW3E06GobW2XQrDxhYudbPoYi8liedMOQQFDcmc5
2XPiiYttuTLssMilbl2o+wE53nFxVA/FLyYnjOFIaYas2PcYvy+9XWHnlZLFgJ/6PprVsHVc6SNX
zveRZzGSRCIOcXn6ruG7EzZ9O961AlioQH3T6DpRX55HZqmB8VcTpdOO8Mc7X5ULxuL+AP7M90Ih
6WI2dk4ORyYGlIOt70gSTSSGdnpUQPOZxHsCPoPONVDgBkJq72QwsKTYNxYO5g1OELDDq+6lyZFw
GRQCPWr+coJBn0/m7KuspM2eaDDGn5/YLIwXkebPStQswaBq0YNoje+2SR1+Gepz2mfiVM4M16YC
nauimlE7F4ddJtLTC9m7O40UuqBpNByRqgjpXARPKWvPnV5C8ppyPB3jxo8wWD2oCnuWobHk58Fa
YEGYVUE0km09R1627NFoEoaRIUjtF4Wd+lSkEAG85kTkZX+eRjGct0dfh9g2+3ORQp1CU8NM7QC3
w28/zGXuHvhy67ORq/XZBu/ad0t1mzH7PWOJtJzTgk2bhy4p2F7N7SgG9Pl0aCgwYkNzAb1wfaD+
m9A8ec6a8l26BQBKaY7yuCQFW2QPVbObz9gS9/N5NHq8zJ2WLFxbKwrfsnBn0UvzNChrIF59mOal
PDOLlGyCpii0+urdTmAFdENc8fpALS05u4VZBUpSJeyl3Oi8HVi+sg5NspsF7L6PFFWel17ilzVa
B8lweJZqBncxYVnqN7J6TbPuV9uV/edntT3aPqZksfA+n6PFxfmlF4doTaPc9hnbI3dtrtF8fN87
WZcTb5qDPUXj2Y7fEDXVDHShhtU/uwuqsp6TvhtlXGpBqzbZqesWCu7LThuzZ03xUtLs+ccovlnY
UOIEwQq+baMoYJBa30DzOFTtLVMYLrDQDZJsjgo/UaPosOTNcWwbjBVKUhHT5DR26BIVFmvQYCfj
vL0DzDyoCzvLG2W7mrwKw12C7WGrJTXb38jwkw4SJVYhyL9fq9JjazWa4DUEUp0hOuhngcY8qB10
bM1Pd8l/gru4fLIRHnKDbrnsjmmTgUUMaiJO23dV61N1lutha24HEzMPfubrV/n/nY4Iov+vq0fH
a/fzKAAXy4NWjwFhy9/ZnPRBa+IKF9qKicFImR2HpvAo6nBBXJP/XbkpZumzLz0JP1M4DZQ7DgOM
v/38W5ApQQVw0pTuGuV9csqVAjv3x56YwH2fDM9lVF8zxoEzLtkkpNXFD+zkYoDyFplWT8bsoj+2
eMMDhytu6GRS8SFGU06I0+UlaoqSsXsp9toYPztUxaLiTu76m1Rd4zCsMIFqWcV5irGJlFK/zBrR
NgeECM69l9zD3uDClyyqV2+TQRI/UMYIKYfxpFR2xq3jzjcxY8hmOUrLqgmc0cO8oRnyc6QKfLk7
hWUVYqwLH80JLxjF8heqzr4yQdJyDd3PvNi843hU1nV29qrlN182+TSQVk/mWJKtqafdLqFEpo+d
dxvFYhwAlWtUY0HKFmJnybZ6VAtEjQPbqEDkder3eVw9WikVZ4ysMO0vDwjtlx1VGI+rMHw2Jpxt
ybjR3SX7gPUvL1GZmgGRyOWuVZbmmmGcYWiV8l4zzO6dSbqnnFyiZ7IzqUlbS/drysTBWTqy5zvz
7jiiOnALlMcIHP29KiMcE1LlRx+ZdYA97QBjVOQ3RWXf03pDWOeJ+BHXyRtIUkACt/l9iMUzhqjO
n0KApzEv6KViP+YRy5cyThtfqsS2ma39E2TeBQtgjHLUrj8ClrxQGkTj0jcIrUBLdlXcZicdx/md
U5jLERfT5bBQOtjB0jR2i9K1IcvHXVWP6UFtVrzDA5EqQVo70ds3iP7EFYrhpURPYqRV8j1Sahsl
OMUE/Z7VarWKV5JQNezlpR3V712rfZRj1+BOjmCSaj91GLJaUjf18AEayx2ey9mzSLMCcWs2M0iF
3Vzkl6aox4u1onczVN/RkM3RG6TyRvR1KDwDSBXF3i7q83CK0/gNpuBPQdDUgyl15dVQLYX4DHUM
3b6A2WhVyT6Xk/tdgl9Lz4Vb30bzBeAz3uUmdkoDFeQjjvw7Fyf3H603GoGTOdojOwDjJOukPbRo
z+6J2aF6pxL+R2IfbHnpb0kgMetpzXj2qrxes0fMo2cM4tloIqANRZS/8voPtgIJNdKk9hdpe3fY
xtE+ThwEw81CxtaSLY9ADL9nvTsts+juY9u5zz3GFkkJn5mgaXnACZzhaKt/57zZ81bzzqil5f5X
+/P0duXWubW3w3b517O/+v7fl9hO20u0jfOYlSmnGOQT9ccaavz5sBqJO97a26NtvhkSlYu29n89
/Dr/dfnWtx3+p297na1v1rpyZ6j15LO3y/F+K8uaSXV9qDosYYBT/91rDCYLgvV8rkDZDclj+1f7
86mfRzFTBlQsZR9nojlvh3qdZkezwnxsa5vt/O827tWsIof0Ws16/GJpKreDWxgBJKL4ZeurC5vR
PTXHw9a3HVS06WoyRtfPrsLOnmKGsa8ndSQ3nkzc/D/7thNlu0jqO6vX8frin32p0vqaNqinrz52
nAFm9sZjZeZamLh1fLBqrMYrpbFuam2qt6jwEqa+qfshXe29gIh811VlOi+RKEKbAKLnal7YPsWz
j8Vb9T2BcXFICYA8UhhBtYw6kZC9naZ7w26QOVhKVD7Y1dBezTQ/uMyxF5I8WSItWX5COXbI2PJf
SixbD5i7vJUyd27ID9VQYdvFsBLbD2M3pazw1Yds6s6YoRQX0nsFkToQuWFRLaHhaTahJwX+cdXy
QzjYTvJBe3cA/Yeyk+p3/NbKnRjtMlQX7Ylyc88Ws8emscqmoMXd8GDKikqPiiGTpiOUY+m9y4ZB
fWucEcJol61qCpCknHwoIqhi4yOtfxtt37JThtDYx9b7Mpr1rkA795InmBTUU/UTLH++bF0y1vub
lxenrbUdEArH+xbp9267fuvrev3NswZ53VpDUi1UmKaHrps9eGqd2FVFNr6UIiqRwSZjqMTj+LL1
JRWLXchRt63lkcp5SZriDzY0/7pgmbCqBpWEg7K+xnYo9L/JaInn7WW8eklOKtGF/tcFQ0/cg6nI
/LT1Ndy3106Jbl5LDX+udvglxk/aUqiEeGbz3nHjFZ5g2N76Yit5LkoqqFuXVQ2wbvPq1zaub13J
uMyBWmv6YWumc1u9zKDin69QEoGtQ1TaOK8byRU66FNap84xbRlfsWz5N+n285J2YX2uRd+++v/3
OiD+Ejqkoe+31/u6cNCS+0Q1jp1NMQY4OFUPWAaaJ2Na/XOaZPK3vu0wVGr10K2HOFWgc+rzsno+
Ic35z4mvi7VscY61rj59dW2P5jyqHr763LT4o3qS1Y9MPN+VbfpQ6ZSMBWG9n4+++mylg0QgvfN2
hUKF6fOyMm7yo6JDhul0XMfT2iQMRS26txggKIxYM+y3piaqgjSEHt21Y7VvIopWks+KFa4XJ6Mo
jqkQkKrX5ij6msRgeCZYNbH3Evab4eXw2yoThHltmhTVj3oLc78be/ttKuV4FAortu1sPrXZsZP1
vItNtPJDZzvnSLIosTPQOVXRBCZpuf3qDCVbME+8by2r0LL7WifYWokb2a+GaeGS1BXPW1fVx6wm
inq5bk0YU2ZAhuP3Bp+HnT413quVDAqWYIkSWp7nvmosjY5qyaJua1ZYveC/xiJnu9hguHhCwXDZ
TkYwOl6/6fysh2CcDe6run5S1xfNOpa7neeV1+1CYolZ0809yUgEF/pb38jME4oWFyqP/b2X1AMi
Gqa8aZvYtrnJ1Z0IuHMt43QDcpHAsPXl6OTtXjhDDvczTg4lbiGv8fhc17LYewrB0Pm4+l6O9h2Q
wKL4q/VhBSvrTckG0Klc/dbHGbP7XBZvljbNrPMZ5QiNyVmLG85lSZA74yOavw3KRLHFi96xgyaC
Y8L82evNw9Zq6lG+OsaJ0TEJbbIsHVhBZ0fXPeRbGVbUZSTe2gkkK28oSSGj0Y9aGTuBoCawonxO
MMB0CZPc7PfAWCs25rKcL+5zb5SBqRfx0dN3mI+6T/aaB7Md9PxomMqjUcpvva4QxeM28yNvGhuO
agKvztm7KAayyJTicRDbNVJDHQ9BXLOqH105PEVRo76SZLgxbnxpetG9ANfKGtbqqtLw+cwa7KL1
sD0S6xrDrsyHuIzzzy5tipKzYgwvaZv/qm3XOLbEWNyEhT/czBL3UjTFB2vv9pdritswFdofYjb2
mddabJYe23nxWZCX1LC7DrqElfke5srf4pV/LUrpx2RjvJlpe0og8v7SCozhlKecGJMX3a4uOPOW
+0oDpy2VtAzdMa0peiffWPQ1h8FFyCA6T+BPn3VP5lBJgAA7+SXFDzVe7IPXais7v3R3swpGWKai
IjjbBbRVYcbai/68pGP5Ovbpqi7MxXlr5g1+o5Amrijv7aeon6lD9WODVsOYnhJprvqytN3DCk6P
bYNHiKWUR+KeCHHIbXkE9JOhucrK2ZkbLyz9+fMLNUgKFDtIUGGqUOinqJX7qd4lgDe2b+rPpA6+
xAsjkMFQu48jvSLtu4T1pWj1m+50eNYW5bPFbu1tWFztuWv1/XYO61Pv0pOh7U/2757B+c0Ujncv
auz5ich4GyxjJkWbEOb13IQRHFgzqaZrS8Vv8aUZQO7X1kCx+KUkiXdr4Qdcv7RethdRbb11VUPY
blkctnO9Z6nPTiSPn63abJ67cTmZaqZia6EfsyZfbsV66NTxsqSdDlxDq+7bYT+4io2XkW7fJl1z
2PPOhQ+ig2fA1mmsZ1KLOWaei0uhS/umjhpno7lbQjNJBgxr1/Z2ajtQwCTmabhtjc+XKprWoqha
AaMWoziOQwEs2QoC01xLCgRDOIdtzWr9AxQBbJ690p6pWkAnojl1OlcvrrqcejG/fja3M5qsh3Ni
ZbciHz7MKq1OBYjXbRiafx1wwHRCcuWa4H9OjKo3Pei8la9rO8PRDL+dtMaHQI61yPoqSQcYNOkp
hgFmFD8amTvtxYCYUsvV+JE7CZGAPSzzdc0w2vq261yigR63ptuYTyjuQBnW53/1L02LfZG0FXwZ
Y8lSLtJ2Yo4EilMOZdqVEIyRWI55TRF57UtMRk+MgGLoHHb3WljlWx014ra1PG+OVmolieTrybFL
lYMy2ikb6bJ/Ve1Sf7DJ/YAx0kF64YoGWiqb4/vWEJIaE371y3Vrah1UDsR4+WFr1nOZnqLRgzm8
PhMbz+JxGZPPP7x12dYcJDKPX7aWVYxArCOeKFszIfs9tM0ViF6fLmyrPqPFsP2tmeuO9SSR4G6t
7f11sX7M7UI+be+9WHlek5Uq5Gmu73slFs26VodbsyZcnp9mSdrN9t7sAhukFCOotbW9WhINT3kN
xEthmdKapZVqoDStPNsUCwCS54ax2qzao2pTGYoJ/3xzpmr20zh2fkAgvkgekUnH/dRay19wi/cZ
JPR73SMXoSgv7uR8M9WzNPTJ6KxvMDjyY13Z0bkzFnGJIiU5UocsjxUmno96kb7n2LP97mbnxZzJ
a3fc+ndZVDaRy9l01mpCjd0U9g3YT/L7RCG+BcFnY6DFbnrLpzKFiRPHF0qkh3RaXu2lNHzsOKFv
1Ln90C19tfhFo/Hz5k4d8uJxOyi2nT+ChmKRHf1wcHgMhgwFujs21NPiZoBwBfUcDZ2Kx2aPisXr
pgtk+eUk2+YnsZnKydKK+dXqG35205NGHvw7uWu/ysUNKNDj3F1He2GLP01fZI9JmuBbmzvKHpm+
+l5bqcaitdtrrm6/CftASSz/ZizLuDeUJA1dJb/EiveL5bp6NmXyx0yqn/0kTMo7jXPUYIxSZXMJ
zsJobJJpjgMT4gdPGNk/I0WifLZcqEgNxUqHGztrJm+nC8pLDUSAl6o6gMinlPwIPe/KlPAX3Imp
EmjfmiX2jpZH5RPiex42AntM04GsNMKFb9shulr/uKi+b2OpvRhqe0aI3vhUoeK9WoGIWdhdArxM
4L0qa3PpGI/T9I9O4onxXHW2e5yLHvvDCYKyDMAZlaOmUFdD09Ts0c7r2INExvkXVA/1loOA7fBX
snelXa45ssuJ6RGLTTv+3hSuvC86kzZd+qND4R5ytyNATDko5iSuk5f+mktCF6cR71yiFv8uyGDq
TvdIA4zbwBpE90zxVjtYjSXOsVWCyie1u4tL1XiH+flztNL6r4kLJrWgP0nfN4i/BWB9VWMOMXa9
r2JSdyK5b3xRKy15amCpbK3t0Fidtkc4Dzi2XrEdolqH6TJ5lwixygs2Khq0v/QINyJMyWJ4HDRT
vc+UVkNPp9a9NS2MFG9Fihf8enKAXXgfDcTYkz1cty4D9cHBSexm17qZdvcGo4PlCYFobW1dmmFh
+Nbl2Xl7wjr7nAxmZtYuybHSotXts+7vcwSl1Uzq561FJlUc5m5EhM56cmJnQ726O28tT9f6e6Lk
MAQcLOm3Pp2MkNPglTYqGp6wHViU7Lk1iBddnxC7yhxmTabCRuAKVtXpU69TfVhPKuthGgH+FEQD
p+0KoO7xHFW4QH29ZOzmZ8xXs8/3XCRjFSTefJ9T4I7Z0vR7GxGNVkpxzgvBTFd16V+7s/GVZu30
4gj7JR9/12TivoJpBrNhTUSTlMZrPdW/RIbRxHYOiFYNMKf0jjBGzVdbI89QGbwx3K4tDT0+N8TU
BNvZUaXSQ/y6dYjMJ+b7GjKMnIuzJ1hBIEVLXrYD5ihV2GRRFWb/6dPnpPDjxsO829aTlzmeYHlF
Ht7f5iEXiXF3q964Z4vCoA+n5bQ1U8XrT9oCPWS7RBtt484ENjtF8nl92VJGnnBpPdrr05tY7qG7
Rxiio21rlN552Q5Z2jLateN0cuLUeenwRr9NqYLMXIeAVpkx6mgSaQ7bxSCC4hkvOfY0UVcGsH7b
kA9oCiE2/+v1ZP+3KpQoRNkPMYrYlBe0dDoRd23/2dz6OlPupMZ8trUIMa0OSwPB7rOpRzxrKQ4R
xI3HrWsyFsp5faoS69HE961vXqKzVnJjbC3ZKcOxs2TFFfzR7TDY82MNOeThswsVJIlWo+cbTpk8
OS63eYd3lj3rpk9tl0qxMcYv28FTxUGtjOW2tabIbW+JdA+VnidZsLQrCiwbx9/OVgmzfG7pQGdt
lu6/+gwv++OpKpPeULfPWoKq7I9DtujUqi/bgd8RDh4D1eqvvsgc32SiTlccfdSXIY7Sq9Tsj68L
MvYpOG+07eGrzyWurJs+X7QdRgwrsBEKrMmer3qSPnWTV9yYA4sbJfTzgAjivLUIyrRVf3vo5eJF
68zu9F9929OstvopuyjeaXVTQPIpneft4EpQQgdBAAp1+mpVgaRLLUaOuwyN6l2mUX2Pshp4zUuT
w9ZXJCVYZQrFXJRVHcxNpPr89qPTdrFpkNFa4VJsmNB/apU4rJxhNoz7RN7lUr90AIUP+L3Ke5Vh
cmsKJQpU5KBkPYwXpzcHPgBOCuhTOwqpMKU0W97VWaaPbeqetpNbFzljGuB96520eaxvszldbCkG
vs/ReGvNsT57k+xhBc1x8SDjOizrUFHHete2jtxpVrxAPIravakYzsOQIdFIhyhb48dCcty+tUZU
oYcfrlE9PFhDjGO7oCaFLuFn1Kd7S2B4kFnsdCpWAF6tNccpsX8vbgmDTZ7UIUY5oQg43eqg7zrW
IEHL6qP0yBfSC3+BJRxMiYKQNGI236p98GNQ15tw0FVlPMOYeNOkkxxiJgQAbhVKOiTlYdAv6oLX
XKcpBsUF1Emucsgn/Z19F4MN7IVdbai3os9PhFEr16avkccOo3sqBgRwhvGWtmPK9s9lnwzbsxiE
e18KSzvPVLTBOzrARKPyi3Lu0Ez56kSSLu7ElG9n0gC8esj8bmGOZDP8oA7Pmmi9p9WEb0bEYM+N
ie4xNq5mm6p7hWAUv0rel2V5pSK0Szqt3ld2516GgjQYgAAefh3mEQd422gumJZ9g2ExkULXDfva
EeS46np0G8rfvIw4Y7di+Pg+j4FjGlRuK0W7FqxVC2tSn42cVx6bYrlYGM7GApJIoRC5mOlo8ubs
2GqjPMs+kiHxkeOudZz4mrty2amd/i2eyA+AMdWH8YJEQ13qZwv6x3Ojm29KmjTHArfGKzaJ8EqY
U8K8dbprXVWgJPqIfmuJgriZhytEgmMvMWTsZBaUsj54xeSdSmNudjnrBrZWpvAN0rQCOfRHq1kZ
gXGvheZoZ3sIwj+xavqxhokeTarkAZ/WEECH6wPc2UDw+N3YrQJdL+u6i8YRnwToWnhJsGPvDWZ7
w0Zto/5sMn1GV2fKywjR4KSsgIfRPm8ram1dVrNE4WfUUwfJBcYsZYZlRDJ26pte/Bhs5Zbn6Hwx
Rwny9Bn28t/FNZoz9TeVmTCTeK6p57lqtBcThYfJz55yry3HDP6N0wRGKZJrXzbxOZ5YYRQa9+8s
yOXJ+xq7vXH99dYFkJUz4EnhJG8E9bLAzMBQ7UbKg7Dnn66putfJzboAKLATQKGfZAey1agt2c4p
HgSJEDFiGq0ktKySK1LyDSFAGYxp8rstalKyE/PIXD5kMFawt5J7PtC/MiciZgKGp/pAKEfXWE8A
I7qfwi7bRWl799wWjZnbkv6mGtVJSMbBVDGDZRzaoO7BBGT5hKepeh2SRLt268ExCax0EGHmpS/0
OArNHqae0HR2KIrTM/ZabRhnmRtAytonVfxbofKAE0OCoxBQxq/BGuv3DltzJu1jXxJj57homvSY
Gog6IU/1WB4/xC1EnuWZHUkXUPdsavNGrHnhkwbwlqeq4M871kqh3s2Iix8nD4Bd6v1MVTh+wViF
6bNrYChFag8P30yv/8fYeS3Jiaxr+4qIwJvT8qatutUyJ4RGGuG95+r3w1dai979z/yxTzLSAVWQ
JGleM4K83GCbxaiCSWGXqHB4zJbF6zkNDra3qM9W/a/A9TMEygzgja6eAmIwc4CH/jGcsWrUIcxv
Og0qU/v3AGkwAva7bzzgfLXtsOrsbMy8VbcITRd7tehAKHcKBiyaqiAfiV5MEPhsLJTuy1RNn8bQ
bu5Yasy2czchipa1j7CXP7HS3Gws9OTP3qSDAtV96+zY7kXxe++iJL57sRacThV3PxrXuysjulmz
UejG0qo6zSgsYaH6fQCIeqy67jveBwacYDvYK2Uy3Q94Fd05LB4XC4E4SPWX1HGv4B8mRtmjzx0c
vo/M2lndCIAvxfFeNzp/0xSQKLK4YqGiDUx23UrrVLlVsbESuz0CXS8AxXkWoBs+BgfIzBcnZ1NK
L9DcQjr2pbQ6l1WeQtslcXwsp9Y89nXlfU29V7hMndr6P2e73sF551vqLRAZ5Wdk9NvcyoKLPgb4
I1Zqs2Om7p16gGdHCxwouBO2pBSfyVsH4d6xChY9VHPHmPHeG63hKR3QKHJIISaT7FszeM0zxb6u
QTUUzi1pM/I/2zUUMWy+HiyfsaM3WOAY3QygZ+V5Bz/wvW3oob6m0fVtmTJvdDXgVfRN4zrXMdum
jD5+pbm+z4Nkuqgz8k0IRT1rcfC3tThEQdW5Q7dYGiOzMz7ES7CI55j5qN2pZt0+D307PbTx0nOT
8sqgfa4jhrpVnR7LwFHDberwGMGEnZWW+UfXp4w8rOgtSXV0Ds3iyTJG+zDmEfPvJfDd+9nr4KG1
WrxvuufUaZJLyPTgkvpOtDMKCACwsaOrZZvPemDA3vBGWhR2jwOIK9b34v2g1M8zBpUs7DE56xaB
My07CQbMXnakoQoDSzStxesKBOZ/A6Vjv6hH27TwsMswQiS1/BKkxph5Lcss+DU4yJ4vGwHKrO91
H1tXDLfgSGAG6sGxDnrQWFMwTMw4fY5laeQOQekzDbW4Nub0pIbzCLXDt3cjqjTbaUkiUzBte5OH
ZaYuQDMnTOGVdEhPzhroIs8sriAyTsMEIwW40kNnds9Ki/9TbsbJTsdEc94KZi5cCPwW+LO9M0w5
nILZfRhTTWMo2GWPHltzl7ip3mbgRp/x2gBtWPwIhyj9rOa4xHjtL7fwadyySuAsSwX1rDPTSWlQ
judq9xJMfMIAWHnKzpfaaIBjr1ZKqAD29EEKTHVuXuQ0uFa+RnWQn7O4pMseO2eHYTfwELYUAMEV
87ZAMS1yCpv3wt6adHn3gwaltwYogP/acEgarofkiH8fs8B6SubwLUQKDvHRw4S13M5xRgjuC94I
gPYu0Xi66P+myjbt69/Ma9prO2THeqz5TIIKTBwsrdUEklALj7Ouz074rchL4wsS8ihyjp/0JLBO
6aB8mlkEWOit6rEyF+OB+LvaGafYG0N263dePHvnMLIeYrbStqmOrFKr5gj/GSDG7atr6tOdlsav
o8osNawCZBRDKMOLSVPlo2uTNFwPKNDbTQEiyOruYLPhDZartG/CEen0uxsc7QXYros0tjIxETDp
p7UFV5+nfbMrUtt7ggXgPKrT6wyC78kAjGDnQXOo4uRLycAA+coIaGXJZqok51TPGPOVGQBNRTkm
nRsyfjJS4C/WLg86Y1uVRX+CHVG8dmbdnEbYIltJ6onTgDeuLfxCleae4TL/p+3snV4GvyZbmY5F
nM5XhD+e+hmwt+nayWOAlMtj0Gg1O8NIYTq9k+6t2q6OJTRwI4CdoSRIzGX8vIWp4Q5IBTshm4xF
sHHmMdszi340WOegF99l2WMXAhb7kduvmJa152zBzJQLri4EYXE2ncdowY3WxqSeAUaEC5JUgkmP
3hTF8Pfxf7MkX6pny2tXX8qA++q10Ok2WZESCtCz0UFOa3UV7PzDhCPkyQpf4wakgP8yNkF6CKDz
2q0Bt2gYXxAqR90Qz7ubroZghAQ3lJlMGNzYQcl7EdyQgs5PIUmOf01uE1zAZVnznsEqv0Si8kZb
FVyyk0STmRUkWFj8vaEuQPu6rY6CUKkcpwVSyFg2uxQ9cOugwevB3ySKtqwjkBuAxdqzq/LNUfJd
ogY45P4y+wEU83LjmuWMElvxibaWqPNeoIqSOc7ZlJ2kZuS03BlkEYM/x7fLSaSWFqrTxnaydCe/
MkFrmg1YhM8WV79j0KhHURhxvC0k9+EMhvNntzy/0YycU44atewBS5DI/ZdozBSZLS2M7ySZZdUx
LBUd/5nlN+XgPgO8M05ySfkZOC+HUTUgTtJXe68sf8lx6RjAMV8e4+0JS6bgpXKfXRdrIY2ueWOp
d0ekVvBkAvRxw/5Ka4B2yw71OKXjXtXrH4IHlmAARt3V8OtYT0VyJKsGGzOiyknp491mL5veN5xX
qAbfe5iLe68JeaI2EqKHNmle5Nnbifs4sO5zmGuDbt0aIvT2GLqzvVVcUofpXxui2bY+NLDDOhDq
JtjJ45KnIbESj89kI1FpBVao++wrdxuv6PMLvo4e6DOJLgFEBNqGcqzweqdvGZIZIAIwZ6yGMQJ9
F5WjHRwpQCK7Rn65Ree0Bw1lRye53tg0rFE3u7hNvsyjfpE7d7tLUEs3hZVOO7nXcleStmD+32qI
rywYAHkmcoTEJO/WHCQtgZHiGNJ0IRBNRB+H7pM8+FvTlFuztgYpqVn53FRg2HdyK+RH6n3N/WmD
Qt+ygs4o16r+ahfbEOQub/fXzJ1+BnhlHDJGA7S6F63KW5i24SGfITq3+vRJX7oO+Wxnse0c52AG
CYwd30aFzokSboOekJXkxf9z4Xe/QaLYXkF210P9VvP29FCTwaG0N/SddAHyfe+QGz/ZALLGTylc
3tvNvcEp3r0170AVH++gwTZeEcGanJuDEebavI/d8LvSZep+vcN0ghfdcaF0r52L2j9lmFge5Lf0
fvWY2rN6QKOxn7dNFt61g64A81j6oeW1liMl9q95XlfOCAeEyU5aQh+nB4YwTF2WhqCPSDuZcKzX
5rNUsKuZCqa+HZBgO0kLHjtrOE25xbSk2ufOgPGRu4Ar//W6dpGe/RCssJcbwBUWQMra9ub43tUX
AKNR2PUib0P3tnTL0pIkueYVrP4sPZKlz87ed6oBzEr65AQKfaTUl2B9W9810VtUyufKG05eY26l
JdwOwVbgqLy1DRsE0hcyYW+OKHSf1zd8bcuSJ8lgaYVq3x8aQHrH0IkOUmZKY5ca6/Efm6Ck5alJ
7HaMpG/RD+WS/JB3a7ZlZdt/uh5s5djgT81zAFdukwKPKVJAbr0Nwnn5cOgeRNNAZ6I66Qd8KNin
Z1wgT3ywdYxBncd8bp8dxgbMD+90VixmtcBjO3nOAaUMdXe1FqzqPJbP+eB2B9OcGUo0urpTg4K1
mx6BmQ0bvAfhHUz5YhdpzkO9C6Ly0cG8eH3wclVJ3l6nNS2ZazP5cEgxpO2px35QGqME9dJdS0xP
oC+ZMZwnuftykgI84wRmhWbX+9Dqt/KWwGonV6LvcgfX+JpbiCjJvGXCNXgPqe6bLVyKkBvWxUp6
Zh0caki84BvGRP8c9cDdkTHZyz2WQB57vAxPEMpljjylf+WTfvFiIzuo83hNzBKBMq87SSej0Wu3
cHZL1HN3YRHcvgBG+wtSfnaWE8qTlxg9fbuwYexo+DUP3hNmce4Ns+wn9ouP59khlxaxdgaqpjpn
jlt/n96O2q6fIN6vd7HMHHrSZPnMZG5m7XwLupCQSuAFfAWXbDAS95AflSrsrUE5MdBFGTVrf9Mx
k8EWeN3qOLnOeQKYw37uEXokGsWRvc1wDLuNrm6zqEgLCvbcdO3WCcOlfqiNxDjI+eV3+XY0nlv9
cTby9qCaxrM81fXRSizvup+xMUWbsShQ+odC/meCtnYcinz7JX0b2DE9LXGkYfoAxn+vZXYOO7/N
h3sE2c0T0LTqIqydIeqqC23hdxlm2e35ypNY+5j1wfCB/juFnmlOXr2zIEgji+EYOJwUvAQuPfgO
hcB9yS2TJyPNOlBZe7SAB/sFviH/7cylwtqjr0/y1qCX/n69CWupxKTK//9UjNVG2Ev3a1cvP0aS
t7H4mpbYLXOOsP1gQIswgwx0lc4+qXgsShW57G3IJVEcNnnVblH2tf/A6m8fSvmd70YZt2PL3N0C
C7hjQxB7DD70Mn5lc4Sla3lN5gI5mG0wmd/RWmE9OeyTU9GEobqX6reov3xBI8AgXZDexnHSUmVE
twZr3jRnbDloKEVqwMSWQZj8nTW4oSQl/W4se/v15TzCxLkfC3TdeuIN8PSDzS7VvEWvt2AT6i9X
fohZX3RXV88yLJNBncQkuJ16GRZKko0gNK8DCCBrZamyJiW2ButjXPPWa3w4Nso/dwh10IfRZ0rH
2QEEyE+SljePO54wjV/Kbz9+LrViEymD+m4YKY/w1vLmHwFE+7M01wglXUDTyzMIuw7JDWkp/xyV
o29dFaCc5uSW6e4jFSSAKbJO4T5wQoTgIaVrwToHlAIJ1nqSHPyfg1bn59uvX1ryjeyxvjO38cyt
MUuup+cd+yf/fe8kdqsl0Y9pOeh21ne1Pl7g41GKxsZGa79qM1Kz0q+sowc59p/y1ipSehtnS3QN
5HmsSYnJcf961nfTGaktFT9c6p/yPpz1w5WCpcPHaK7uQhh9yyuOhzN7FdV8m6vKCy8BSymQM6ER
MXlfltnWYM2bMzxBod9Rp2oNordK0t3Kydeq70ok6psBCCG24G8tWl4WeU/Wl2V9qf41bz1M3jup
9095/9dT+XO+kPuLGLTfuHNxaGNYu4yF5cO1BreZ7Jp+t1bxT9U/5N3mE8tpb1eQ83yoc7vCkHh3
mjL8Vjsv3ErXIHNQia3faOlD1qTE1gHZWvlD3oek1PN7BAP6n1qNJEJS2BD5eDnZe2d4K034FpVc
Sc8sZTOtzqrsoHvFy9q9A6aCNr6mlXmhkUtaen7GQgErSlZmubelIz+w2nkr3QOr/0iyNigD/6Gr
3ToNW2UNQXqXopwhYSL+tvun7nZtCo5M+tc6azNY8z40F0lK6Rg0KUsWLkyvQZ3NXefo6byV+W8C
wIDlomR8DdohOtzeeLkpa3DrVte03K5/TUrB+upKMmAh5U/3LekPZ5C8OUvATmgJr9Ha2d8G1rdy
eT7rkQ1eJUzesrPFwoixrJC8mzmu1eRYCWRgsCYl9qGedKJr3rs/LiUfDhm8StnPxj2owKcaKgWu
AVKDlXJDA8mxfLhKHPHaF+m6/CzJspPcmTLp8+w0q86myRzrJC/7+kRv7/67xcx3Q4W1qsTk8UZF
z4rerdJtkSt3ED0x4giZFB2t7GH2SrZjUHPRpgd5RW/rlNICxlmPm6/yIv9Z1arVYI91NlsnDZuD
eZ6dEySCYYlDWpOgbtit3Kxp3woU9M9Ca1MuusPObGFARoe8rnxYuhYcTd2/CmfbYgMgUtGukbsq
z6XOoDLpVfFaxvBMhE+uLw94bhHdaW/rmR9uv9zUd4/oNnW93XWZs0j09ppHbE7Onjnt5S7LZddA
fsCalBv7Ie82q5OSj2TOtaYUr39JD0N9a2Ott8HGEKu4IPffuiIejwZCgHsdxixJqGcIkBZnfCYp
tXT2zgwHmZ6l1POAeepJgndTHbxEWnbUlnOoSZ3dl0HdbqTW3GXjSZlLc6f2GSC9YSg2TcSrLoGX
uebW9gB4amCK7tLEPahRaOV7JIMwXGZmv2dVEtTw5JwbPWge4WSx14xoLMTzzMG9KFbvUn98XRDt
nwJkYD/Bv6l3qMaNqHKQlLwMwaMsYXuiHlGBiO0q/RR7DsqCZnc/xWghOMAWDjp7+0fP8uentGp+
wnc89aZWvo25iatW6n/PS4bkNT7wFz9QQYpnzWvvzdYPj9V6dnb9gA0HrUUdZxg2QVPXX+oZTC9T
8vKzrqb2FkUd4FURsl1qsdgCmCwlz7lVod+kqrsKiWCUoUpw3BgxVg/jUsJSEmYCA44CYaIdm8Iu
H+YpqR4kJkFWFA66Z3mOsDCL8FYRB7uyQn7In4ZvJptnx1ZdpPwytTKwI0GJY7csAG9cn5lbXMSo
XqsQPg0fI1EVBcNdmxVggrx2YD7cFO4FpAbbax6L7S2qX1M/RU/DEkB0iZ58NfmOrKZylqwyw6Qb
3UVUuQqEzwyL3RoneGpQw35S2Ql9ShVN207jGDCDoCC2PaBVqc29zLEUxUN2Mw1D96Alnfc4L0Gd
AduzaVuwq6mxFoR6lm610sEVbWB3xpwwmxtHHV0Y/+8pieaHWwo0B8q/Dm1uPb6KLO8RlZloW4Xt
Bt1TY+9olrmbpiZH4w0wfWFo5sV2gDoDa9V2uq0n7QYreGQwcAAvvbC8q6Da3TVLsCZpn8ekYA11
QNrIhptW6pd8NlNjq5mGdpGgmIL/ZBZ9pWwnD5a7F6YsNiNq8Nr7AEZde+y/JUP+1WArHVw4dH/e
LRM+M8hE0ApFhUpMP//NdueXME/0b1OTgFZAEOc1GDNg1+hgPc4ae8nWlFjXys37i97H7SlN4+KB
R6BB+W/VT82o0Liy1LxXjf61RjXo3o2Sx8GuGqivSv0p7tk4chB73EtSCtgK/Yz8er6vx02Pccdm
WqrHWoopXwyWazmOHWyyHAXaLX3G7t3BVv7dSWfzKqeqG1N7cLzwBDkMp84MWbQDH5xqt/6CNkh+
h+Gc3M5bG3P72HTtPleRtdn6WCz3QfaCUeHMon3RMFe2zStEi+YT3PP+gaXjs6Qw2m0/YVoHGSob
EWtaakieY5QfD0rcV9VFjwvXQIDa0H5YsViiCgy6O/TT+rt6YFm5TFE7kQIHJYszMpgJaDZuhW4q
7RGxTW0rSbk9WaounyoHTNhyf+xxBOhSLQO9+GiPv29/J01y/2gXNZyz5f6hOg0iL5s8/OlpM+Ng
opwiUQmqYIbhvqaltY0tEpLvMqVYSjrIHbvhEeAMCLxg2IDrwlKhrOiU9PprXQfhqbeHAI33sPpe
lgcpj4ewPqQ6qk3VrDgsWCsubuGsB56bIAruuiUYEnRPXMM/vivo+xQ7mbfAt+M9FIb4Wo4ZHoZL
IDHJM5llY9lgo6gWa1GD3+C/VJRDbrXXo7sRc8D/yyGpO4CvULXjx9O0XYHI7fP4UKqsBm4//Dqp
LReZilJv7tJ24VGw7WhaLQxYFCnvoyXIEZi4l+Tk+ygWRv4AeV2NWVxfiksV5fLNWkliOOhd+fB1
7CNzcOyyqhKWlYcnxqQoF+fNAoqPspSUfjhUknLhFtXRk4MQ+O1Qudq7IzLd3HclAI2PBcuvmsoY
suPzXNhfU+xJQS7Nbnptpyq9umME4ERDebPL2GdU2a3YJ0WovahlONy5ev1XHmrqy2AX6ose1g8d
HewDe9MwXRAd5OvXG+h/OXWrX22gJW9uxqnYzCnvU9QM3qJK+QIfOXiUQrMM7v0itp+kDKTwPoVQ
9ylfao71WzJo5qvmR8VnLTlLFb452YvaNNAvH8I6ne76QEvvxyVA3E8fNmZSE7WbeUOfDRpvSUod
iKZs5Pju32oy4F7qsnYJcyl9y7waHW3NaLeSNPpmOBm4pu5K00IRf2NbXf8JGyuki6xR30cQKt+a
HlsEFb7eceFXvgEFK3d25punEcvMp9IeX4HQdN+s8sfsNu4XS3HbS1ZGSCfZevetmQFSqI6VPyGi
g5Zu2P8OHLv9BmRL380xLuJ2479qgM/QsG0H8J7E4rDdz1jDwhf+Txa0yD+FH/J0ywEVm8135eDV
e/zaShTmnOI1Uyz70qTdhOZ2X7zqMKY/Yf2+kUIFGNsrCIwvMHnVe8my/Yb9BXcoj5IcUZM4a96U
bCVZx675NLNLJyk5Yzeo9ypabzqM6GswzeASCis0rjVaMdCiax8VNju/Z9E97nZg8ZD1RFp2X/mD
c5GSvvW9vakNFu0Ot5PZp+dBMCZ669Wq38LxiS6SdCLVBqYQ9VdJ2hgR4QOp+3eSnJXph8s3/0FS
U5890V/nT0YMvscfg1MYDcpzmrXqfeRDIw597KqGvHoC6LNHdqJ/Lr32cxK36hWwwvCs6y2vSoyq
fJW4d1JB8tFFPJRKnT1IlgQmKkeRDYGh7nQMVwvcYzM7eJbqMXS0p9x8bpri4HZuhWFhvUfGvLza
k1Ncow6y3CIWXF4VlaDpKheZWXXaxV6P6LgdNY+h5mAFPlmvKISl31Sr8vboZpYnScLRAVKvF2+l
OSJJafRgCZZqWj/5GzT9QNXkI+7KagtQvEq/gaLOjtDxnYPO3sc32zKuuatYL2aYOfdlYgGwWKq1
k/r3BFryzKdNu2dYp+FGRMxdgllL/S0reA343f/krVUkZint31Wva8d/Ol5vAcB0dvxYj3PzMCoV
cOnCRfoOVJfJl+jvXPU/m+NgvzXOiD5Qrhd3WWjYKBtXKYi4Yf7SV+6zVB2N9K6ODO9r3eTqzq1j
6z4tPQxY6hq1FHRhP0NH+qkgfrWPi60LbOhOLXmp3DH+0WkAxCzDbR49swsuiu0kxygN1RdUVeqN
nN6Zv6ql1/zs2DcCRmTG6DBOxok12xLV3dJ69mw0x3ndHYQttXyTZHWBMi4aVXclfeqdXYa73tfj
S404+Z+CWx0pLtdceCSAn5Hx36lzoMY7KQ/BPd7J2WLHJdOuoBNWjnm+JaVY97RkPPBqR7eagaY/
W2ZiHVV7gLu9nsJyzKsNvPzihJayT7VCx5ZqcE4WeN8zXjfNnWaYzsFOsulpwsdl17dq85m3UQX6
4zrfGTs/o82j/G68V3dIGJKOhXV4frHbwvwJJxGxSJN+ntbHS5slDiSVYN7XVVU/xHpbn0yjGi6R
21q4+/oltgSdgz4WYFU6PpiZeokslt/73+Jg/JxEpvK3AtLydqEs15CKK6xfUzr8CBXF+arZTYba
sTa/hDba4AxRgkco1O4xW0TFVcVPr30aW0eWA9JHFyoQGOfGYv2Mjsz25/AbHfB3yIfKLz3ABxl0
EiNsBuFJ4Jp/Zygj613/GmDN0bSf+g7MMjrFzavXMifs+kp7BLfRAc/BYQnelbNjcc33T7pu4EE1
OoukgZriFqd12VVijlOzBYgEwn2XIOuCf80nzRm81zz1vmpTrNybvedxD5DvrcO0vkiyM1Cey524
O+txjzCVxrjs3JVA3YrG9T4HENI31RCq931V+p+jev6mW4H+IKl5QYA7uvUoVT3NuUaa5T9JKuyD
Y5uW6Sez0P3P/sxeYmE1L6XhOJ/94+hnzreYT+WxHdX26LRD8L3Qj/VQ299LEFlY5lT1aQiG4is2
d9veitxPzCPvMHkoHmpfQTw/gLzR9aG2ueUtBVHBjjPOuguTZTwidjTxEiG8ZkTG32J3aCGmFjpB
93mt0Bi1savszjoMWAo+dEtAw5h2Dd7IO0lKARu2xUMz47aFZfUVsBNXDroKdAOGoxvW7ooHYwls
pHivrmLc5041f2IV4GtXRtP3KVqAHi18DnSgkNxL9a/xPEzfxzqytuOSHy35/7u+i+TSWt93fc4D
PG3bBC6Cb/85/5r/b+f/3/Xluno1wNz2zL2ZW/F2YML+XA5T/aw7pn60lzzkMupnKciZ/N7ypApC
kc1zueR9OJYvJ3JWineMdb6JElgL29KrGvVAy8j+5KnYR3u5eVirSeEYe96mruEbBOWjkrUWhEk4
X6NWD8He4V3f9ejY7LJRKx4lGE2eV9G/6RutqfZ6mKh3QQURj05KEii0q3ftEkjSNhRI97d0Vu16
pmtoPf6nVPLXpBwheWjbXfMIQNuadTvTmk7p9ObRfSy5XT967D9QJPO+JfCZaFRlfvZ8uKT66Hya
7N77YSBAx2qhNzxarovhaILeSpGqEbuvsIkhHp+bUjkYujd/QZFhOHacVQRP36BlneUaYQacr69a
6x4nbO/B7zQ2upZzY17xqHPXPoMbsXAdMIyD3rTjRa9DNLsXwx1x1LmZ61hhATmXyZcUSNCj1b13
AVnBRO+ds5maJeI6rf+cOYnyjEB0t9NPHjZiyTyj6WKgHYMIuWNuGILAi4nH+qhUWX9k8ocsvvG7
MtvvSIwMX6IYJ/ika/vHqOm1kxq32dkfU/MhDHQ8MZRyfkvD9Degw+w3B4fYwV8U00QdC+vfZ/xk
jsbYBQ9V0TTPxRIYKsPDsEAucalg6AsVqQGyYbXlg5bCi0cyWd0PXtE9SH2phsHTHtPICQM0xGmS
xZMdyDxesn3yHCDWga9akz4hOoRBhIUxmtGp4wEftPrBCrrkWEGtuU8ySBXGaM53jguyGHa8fXWy
IToXSBlfPTOyzix7FBdvmodLVo3jWVGj8poZBcY+fh/dJY2PxNPguHdJOeH1WrNIEnWJf4jbVsWB
Qa0PrleMEF0RXUYAqn9if6Lcp7HTPfuoPaEbDHaQHgc0UNX3L3OH1Q/mzuNrZCGP3JmbvgtZlAoK
9XPDHvQ2HFXjbXRdtLzRPf2C90y/qaJpvPfxoUKCOk931RRGKGGhH8e3CcKHn85/JY279/Ej+8ru
dYOuTbRw7efoBSzp78hW57+UxPiLhV/o5VbAQnng6oes5ePsD+axX87gxvh3gAMrsXgYmVDZEyKd
QEz+KsAl6p35wwNrwBQwG65oo45PNUbqixr/jOhafe9ZU4cUMm8AM6PylDUaQjKI940PMWotDMrH
U24q0auveM6Do8GmFSP40Oyh3Fn+cOrTYfpq2sydNC14dQveFG3KC2QD1PFrBABwH5RDf5Kj9Dg5
18agXXJHG3asJRYXGEExU9UFGWx5GHL47eaWZU4IIkoVib3LtJcSyfxYslYfM9En5ALreSSvqlx4
aGzgbTMcAx+sssXKsVW6tw4Dy8voqxnyFdySDL1t1i0HmB5LEkU7bz+1BT6XS1I3J0hLplWcJemn
tbaBnRhvMHmAJGc7TAqWQM9D/J5Kcyqvo5dUOFgQk2CtIzHJw2mc2o0ORGnIQWP9H46bEYwqIaj/
r3NL8t2lHXwEzoyENu/y1kPk+mNUzpcs/dpMYfhKn+tvitixzroPt6LPjRfVc/yjMYTKds55zI5X
xE92VZwkJQeZhvfSdpl3b1nKCemi+cHrGiiFbd5+6Uen2hiDE/xoA+UVQpH3y9S0Q+7SHaADvg20
XI+ogChvl8W/Wcx4RB0k/quK6pjPTtN+Xezut4nVlfesc19VRNzvIQpU97lWhQfkTOdNYqrV/Vog
pQyw/tQzseQpWmerdm9AZHBuXs4gh0jFNdnbo7Nxhpo9y/9e5MOplTGBL6T7bykYVQQzl4usJ5Bk
OqgnNr/iy84dFOeuGwMMiLAOxfFF6UMoJLrzZKLk+JTaS++rFSAMzNC95cH0xVIpdU8OSwX3jopx
Sawi9X9LLnk4dQ/30RJIHhBMbY8vGrsgS+laIPUkr6rV7GAOuAJIsrWNfB8hC7Pr4onl/ar+K4K4
4BVq/U0LJuhvfTm9OSWT9npq/Jd8zvsdULH+We9i1DCdMXt0DURVYkTc7ierH04FqFoUHCMw+9hW
na3UQxNk6cUHR40e8lStDhlz3ScVrV1WDFi9Tq1aYWG9yD7z68Ita97ul8RGAcWaTfM7nqJf/Sa1
f5aWf1FZyAxQwoHXlNQJQ+nPRdnayPexyMCGRvd7nLw7P8+Ln0YT/1BMVqnpLQHQgxqyrB43LBOp
BQtJz2zOhs9+PTRomjOBkNLRCctrmEEFlNIcC887v5+bjZTGaZjheYmmnJROrZ0+1Ir5PVnOxI5H
/pjW1YuUxabLmhNCS4zJo8eyVZWHGCch4oE1R48Sk0DNgm+zrlbnNUtiuKGGuxgfn9tRa6nqZM4x
ZiNqI3lOEyI36TbwThEH3a711uuoQ3bfmIV98WedunOMKxVMpJcx8Uq2iHw2T7RUu3pup11VeFRw
1iPtmM5IxUiBBKOLatBWWerUijJVh/UYzVd+lnOJst1/T/OuiuXEcMjk5OvZemw6tr0zlbvbeaXY
T2Mu8a7mbCvKFjssc2fYHkSw5fTKUEMRhMH67kApuF1SfmCYqf7BM823W54hv2C9+OQlNEHf6dRz
E7a7f/xPa+0/59V+ZQG6DbffsNwFib37scuPu/0mKbldtCuzxxhhV6jiR6t11WuxVJMKvlmzzCNR
KZFgktsvUdPtkG4Y/vLYEbpXuuHAaAM7tbG5b5Ko2tYYWAQRVLOgyX9YRTOhoQemsVfPdujPR8fr
/gaWO+1ShBXV6GevJ1hHmjZ+FB76YN7QncO0/VVnvndgzHR1kTCNKj3aafa0SNl6P20Fi+y42yg1
HTlCsyZy+K7HGmODu5VbJ2/MM0+Q8D6bTe9tel47dD2m19qvABd3n7Vg5GTQ/FDETh56tblzYviX
FagnFnT2Katbhan/CIvhTmHXcyqwRJyQYCiXDb9CYdMhge97gkfMNNVLrpGiPddtojypMVPeEj+j
p8q/moxFsJdbsoaxhyaVJve3PA0Tl81cDNl5PSpgJW+X1Ugu4ZuqPEkBHLQf7Qzjqmp7qJzzS1O9
NKk5PA0MhFqnRgs9Z0o+zEBGEC+L+SHBZ6XEZAWHHGwPqs5B2aEdNyNUU9MDb2ilD7024gC2BFPq
P9cDPP6suDrBYIH6JyhYLd7CMRsPeoHWmOTlKDAcZ1zWWDD9T143M5BA0lQ/VrjoFa7lP2ZLgByF
VzrVU2sj15S26OKMjGGe5iWIUqM8uZMzbSRJD2I8xahRQBhqbllrfmObXyKrNS6S5SqVji7ZOGMX
2hR7yZPA0H2dbSI0G6XKuwIU84ypuV1Ysi29YH93KvKzXFjy/HDY2F5r7NqpZsd6+ZFSGCVqfrVs
BAiXLItl9QfHUXZDEMbPRbkvIAQ/tZoWPbNn/nuMKv88aMY9QuTp3YhZ1ZME7ozWP7JW1mHNS6c+
x8QNZf5EVWIFSqNv4HndXRIrsZ5Y7Ldux3aRvZ8LH/ejsG1w0XKZtPkpHkOzVbrHWxqHpOpQF6m5
BedLeVha+nUZPMeN+zh7jA76uWKvqOrMJ89LlEcrugZLwojiP8Fo1d86Vi0vk5ku00L4Prj/AcxY
640JKkfpTNcrJ3LUwsa7Inr6H7beY8lVpou2fSIiMInrCuRV3leHqF0G7xNIePoz0Hfj/qdxOgqV
LyFIVq4155gE3g23TT2H/51RS5PGaI3lBipyf1d3ZfwgaJI9mFn91ESxOl+/7fpASWZuiAVqDtcP
r99rQFkP7Rbl+PWnrp/DUVFgSchv2MOpwNdj/76oLP8eLvdysqzhM446KCHr5023HEmSyjZR5uH8
v34bBMwjk/vk5vodVH73empY53Th/KvnVB602HfuMYu69ySItVsj8cgyUIt7f/2CIYF76g3DmeuH
1y8ATBG3bUHBSPKGBjk2kYySLSsYU9bffLQv//vehN4pYWa9uy/MNtt5M4oJcJbJQ4MbIiSeJd9a
LmS0wJVttLN8C3I4/JYHUM/pg5A93lArp3+g6Id6VkGo0Jplcn2gdllIyyLN01wU1UYTE4enERYS
raS+CPDw//ds/RC+3lslyfIjW8NHf7dGq0SEQ5+uz4hrLplfn+TqEhpWCeP12fVhugol1wc2tQgn
r58EXTvsfZOJt8oAvtTzc/Kf8GrVeeuU3d27bi60WSS72NX48L8HamSsDtePy6vrYRTlm1iNR8Pq
pOnWf4FsIpxHztV/ZLeA3aBB0hSAu3u6PpitVAsBR93K3/j/n5qF/53mJgyMvgL7eP3yOC44RK9P
M7AzIP/zjDEH4HyGdlD2/jti3kwESQ5nJPMcRojXo/jfl4G9nNeuzB72CXEHOMywL4itNlsaFrvh
dx7ETwQtoqjbvSL+K7SNp5hcx1M9jO8uh/WcEge2k4b4TGbhb9Wqqs35NbV/ZsUpt9fX+7+jfX12
fQeYYSVbEXOsNFLSzvpghl0ei4MkqO3kWHVzdNgk5G3WbTR92E/CeSl41batcOhj6tB5hzkFjI6a
3ANIv2h2mHWYmFdTWrUqrt31zbo+K4E2bFuwINx3R+PUQ7aIW4dBl9VA4ssLdfm/DgwWZY6b4/cg
FF0j0LQyot9Pw61N7G9RJtrWsi/11KlTnzjTfw+WSNUpMtcjV86fpWG2Jyy/7cmvWqDj16eV54/G
9vr0Gr16fXZ9yN2oRe3kQ8NYtfP1GsfSWC0GHYqO/+eJ1fhudUxLQACrR3R9mdeH6wv+34dDaUGW
McjNjFYP07JqFK+Ho756Tq9P5ULDqyrdOfzfO3M9T//34fWZb0zEW2HgZfGu4QTyYK2yv/892INI
9oOwz/mqvb+eB9eHdP1wYsSxW9L+cv1UE9mEO8Qe1cg11mC8Jho42sj7O9b1Y2H0HemjVoUHbHWN
/ffUHczpmAP5wiTPMV35EK0gxuD6cP0wS6EQG6n211FSTmeCIeVm6d2RVBQtU2fXq0OLmC5Zq3kT
l0TrJuRTh7rXsosx9WhP7+fHL9Sz0axgXeoRcmNrAuew0s+MzrdmOeIbzW/Kuk02MMoYlC5NcnHQ
wtzE0RAwb+8301zelga3iMpv7dCHsnrWWxmwZDSM0OksNu1wBDewbm0X/QH3vXlYJhKEHI9MWvdN
drLaCYYwqNiHkSyWPt6lkiBKUW20sWQ+gkww5IbLopHdCdNwgtmYtW2kSWJhRnMH+x883fJiieJY
NQ39OyKJ0l58tFNLZuFc7MAvpVsbo18th0sSd/qGmyPO5KSuwx5DRjJcAL+iJ8kY6Wo6o9c4o6mC
lyoAypbupnbNiJYWKlxaFAyng6UxJ/KNvT5sQFT0Hr3GUf31LgfGG32iUvj5ZfQv8ZxnQUrAVlRl
OlxTIkpTg3b1qAO+tTLo+IRmtuNfFuHI1lFSBWqxvX0E60Zr5EGaCQcBDl0qHI60SPCK95NAFzO9
+t7auiQIknqs/3G5da9ri2HAjnGdY5XvLW3GCKyh9x8mbU9FsQTMHz8pnpOtN+PfbzQnh02ETMdb
qD0F3hwPPBryTV54XPnzIfceFAikAxNP/YKYlvQMjwQGveKNbnDp4pkfYoDBXuzpZG0NAuYUrqdE
+5MR2TKdulnPIDNz5E2RLL82XwyqnhtlyyZbc6Pb2hy+2xI6ksklGhjTSFjTPDFvTFwSc/RMhDRE
L3Xek4Dr4BPDwR0WtBMsgSl8yfUicOSKFIG1vFGmfIu4X4RQXjfkMpMPWjLC8fhbTuunMCGWMUCV
M0P0sm+GVtuVcR89zBDXl9b71xSk6sV6/DWP2k56bAQnYwzXAnB0rOSMVm5n+8mPBod1UyuyiQ21
vPstDQsakIb26xKRCNfISo+WQSfPz/QHiAteYM1FGCXj82x4O4JwkY8kSLE0oTNtZYek5d95awy7
pVVDOCdFs9O810Srqo2dldG2Kyr6M2O1sx2tviwJv3CSdAZTw7iLVSZBU87HQf9i558E/uyO26F7
6nOiWjvyuujnbx2/+TDkCJ4FQJJnEXosx1cUuRawoywJSPEsN1SDRrDAX934BKZu5KzKTeYmB1to
+mYE2eVk4hWQWCsQSYL5KqiPWj2sMtJXPIihujEcDCu2+dr8FvvjVxS3HVCn+idb3hczB75WJN+I
c8uwN1+IUHwZ0UsydYGWOp19kKnrbEOqwQvptal5cGmZIQJ2IvOP9g0IE+cjm+zbWjG0L/yLMPm2
0phuLJ3qnzU9246kDsumv0TLQIBsNe+J53VIl62Sw/yP5Gz61c95NXwaA4HyupzvRUblPywrrrem
EUg0OoM+wQpdAZkc0AwDNow5J4KuHgCCZV8jB2nTNYQCa5Z2bBRFViKMNpB7jr0eFi4NfyIFzlaz
60o7eiDbUG4Z7WSBat0XR5WhVQ0sBBoY2qJ4J+O+CA2fgXffyXTT9+UbelFMjpI9tMpT8pJQbzod
QcJrTizKaLXtteIVmP8D6DRv07+NDgS6Ns3x3U9HLzV/ai3/KVPzu28twgI7yPw6eyg63PtqGuad
VzIsSA207F6BjiiZ43eDLqgqgf1Nc/2kZ+1tuzaqqnkdxP5avUv0wsQ/nCCV7UexgXvXbZXmrHbn
5m5Msk1aO3RLVqFuG6tjbXBTKNEIOcD7YL2wajpxkBnHrkzvXIQYm6aob8u8/ist99i2zlefsvFS
4j7xijIUenFAqEI/KJLktUwRvnpvOknSzGJQ1WGLAn07WBlEnmnMQ0cjjd7U5LzR7EqFkaV9e5CN
kmhEiJ5aW0GolCldZz+r7pmYN8bQpdjTBdjbC53MpHqplL4TpHrvvMRBP4xmJbU5zbT63dfr7DQG
ceKtDLHH0UqgjRev8yKLEP7Mc9It37Vy3sx6fhidwCyddufE6mYBzZk7kOd68icNx7mpwVh7dQ9n
sDaZqIn+mEcRMm1nP6Va6KVk3X/MafPpx8Wz0wwX5aBp1KfXRBaHHg1OrjgnMtnvQLKBphkvCeBA
BG2A0brCDvOGHbjWhVbH9QlV3i4ObV9PNHFnmHHwoYEGkF0R25+zVJ9kU5cbt9Beeg+QjUzNj77M
vydwelarPvCX/SLbRRdr7ZcxPQ6ifJ6xkQeFXj82A/DyFA7TmKOo5ng8CULE9jVjADR/Fr2jftkz
gASm1h/jYXgg04gMQY/++CTd3170oCm4w5KxTdR7JUD+AlDeaGIi8lKvwDYVF1NWDzlono2xTPZW
+P5eOf7xo+wB9EEbOtbKlvD2c8TyM/KIhBxN0tjPhGLUt/iGkfC5YNNNrsgmorNDV1ja33opL7k+
vQ/8U2z93lJEGJA+i1e/086sfE+Iy5rNMLgc+vjWIJm+ts29zKaDqqNdf+inatdzWFgk2PkzO1Qb
Znsp9f8ECthtblO6VAdJnpreEyym/Etew/ocrJx5SrWbUq7eyYt+i4II5Rx9WqW6N2eQF9OX94NX
BOQ5PDQy/rRL9o1YyIhumIoPF089fNJ6DBjNkPIgiP5cODeYCICNrygbOmOiolFbz9IRGA97wT7j
6LNbrstbokc76oBUp1fF5TK8OZKm8lJ4agOH567IVL9pXYiAukBwZJXxc+0Uv41U3aaUxRS2/kBi
JKbDLtGPo+4/uhZF5JxAzq7i8Wz1VNnNEH0OkutuGcydA8zb7ccbi+4d5JQ8BHHnaAXT0DYCJYp2
CuTuGwxChE4xLTSL3mE3Whxkl8NI5MnCgm6U4WC6PoZ/z9uM2VSG5VNfwogac03fmRbMhr5LHwmA
lxFse25wVJIP/o+uhuFiACJjN2YfvEg+a2IGu+kPn0JCGp+1FN3L8Nn1/i4eQYr2KRnFfu6HBS2C
jgFHgTA+rHSNi4cirBVZ0MZ0BAZdL+lY54dyGb0jIZNvbgq8hzv4MDY/hqQ2nicuzxq+TpZehFaT
MDfBUMw4Xdr00WD5CXEnoWoiv2dJ20uc1n+EjCYbYQyMlayXqPcIKqn+GZDrvKXDJWGQCBalHvmc
1c0Qt2eHYjGW1e3oMzQkXwTU1Q0Goldq7VePoUVgx2tWhKm+Z5sdQO6N6tbzudU4c5h7w5owyN3c
IUAq6+Gotm+52XJ1TIHTLfqdPZaKYrzIN8KjBnMKdBtx+jfSz5Znu14JWbaC96amF7uetoZpKwor
QjNSF7aDM9xrk2qOqZbfWzEFOZm0lWlXe4vOVNsuEwVtMu4xaVu9U4Y0hF6cJP4H3wp2ao5mLzFa
rgBOGu2Ppt9XWufHyLEUycCSaeVt2YAxA3EvNgVq28Nix13YQ8T0pyzIFvumG3y0qcOvrZ2IWr6k
BLNWNKEBPqK9y5stVsb7bBRip1ftB5CF01AtEJ/rFdH82QqCq5VvYNavk5dGuFRCaKA8mgSbVo+p
O+sUzCQS9MrbI1qyiYZ0pyBzMPc4M64Q+ysbQECO00xmu2PuhDU/m7pzaTOuwIQjnAtCJZhK/tpu
NIaFhDhcbhPD2aeO+lzUCeXMS4EidUMuSLstDY4TUeK3ODGQjSzs1x28SnJeW/D2mwaZb9W2BdBD
3s3+rBk7h8CjjW9rT6IWuxHA7bpI1Rs4qFihZgTU+5UuR/pHzsKmWWfQgR9jYv0zHW3eReYILBkL
KURDtqdFAd6OitD2OftrDe8AhQmxiQn+FWp8mSYwknLrz3JktXEU7X4bahLrJi1EG7ygqT+knm5C
lXPDnJTTjeZzlri2+UXD5ZcM5eY85kytTQb3M1FFuWk8AuwrQ6QyGCgtI9Tz2l5/YJvSIw5Nk8G+
l++FDZfWUOrgGqNHHZA1Aai5HnqKfM+MFhy1PGspZ1vdiU1fNC9ZUWFHck6AMcOlpn6epE+qL02K
jVMk+4nEcaidy62DhL0RP7PhfzflkoUI2RpO0+HBraYPt5++IYkelnkOHNP4rFVqQ0ueQPRivohU
Z8MnmaqAOYjeiKcxdx+G3sOWkZU3ozcwQGl1Btn+R2ZLEu1L6zmSj4PQQXXDECVBjMQd3Y1ClVQ3
hS0uwnC4dGNJnhNzjE537xp2HWNdTWGS6vcEjryYI6mY/lDt4mR+TCJ7RAvoPjBQIcAli2A2L++e
/+g5GiIRc2XxlVIFUmYU2BSY4OviMDPrcIZiS8z5ZuwG5g3JXmuqm6p4AZvnM+yMDpyTQdck1lZl
Bjux0eBbzbTaaqZjBd6pjwF20vRDu0A2uD+gOanc7dTq71pRMGoZzH2kYO6piDC8Agxa6w5BPMrv
pEV6b1tH6ou+KigwJndjU1Wy+5ru9PxIJW1DHS5IqUr9wKhHhz9DHkLha0GENrdqLSPwvOxndpP3
hDnlPA9loI2wATPfnI/u/FaLtNhG5r4QDKQrfKh4UOOtQw5MLYb3vIrXDjU7/yjjXfOdLuCGwKyk
M+i0klen7TNMpLOTvyjF3dsm1XvXTJQcoyMZE/aMhxNCon3Xh6H800RkZORJcyvjZGcRJLLzZ3Vu
cvNfoWHYTTLI7ytvqJXfKJJeGIjXOw2Nyqblit/6msve0OdSmqb+tpp3PhTgeabdjp6rDaM8hs5W
YwtscSIUTLWyHu9fEdELSdOfOiouuqsBNc8akoUim9FT2h8SABsbREvupqvNn8kCO1W8GI5b7ePa
+HQN7eAuiv6Jj5rHan7qGtQpvO4feDNfVNTTrjWT2wXkMGTfPA9Ig4VCsNx1CRGu94q7KZcihsPq
C0kM0u/xj3zL28gnYjlljTIIOi9H99U31HnugJHAmSNL3uruxk58VbxZIFEe0tw399oauZw086Ww
dajvaTXs0pR9mk7t3zTTK9coMhBE9ety6Gy7eN7zc0zBhxjwbXIkVuglN0wtJAFr/4qRNNpMbYR6
6MdXb61nvdHbfnbLgWoTYaq9oDgjuhrrxLnIfbapLFGRRcHLtYnIll5v2yGv+dAd87M10FKVaCZo
2D7WHLxNNVkPWpHTMhTW+8jc0oinMST9Z+Wp+PElscVzvDgHo6BAFzGhfKxOVACQ9tjDeibs1naw
EBpDEqZhde8n8UPzy8IbMfmZcFaqZHwoBDs1p8NPk03Eogj9PekIapjNmjyo6RkAabFDw3WfueOF
sQJGP624FUUsQzaBl2klt87Wk/EVV96XO/Svvc6JmduvZF88mU4VipicQiKAoYATJDuf+o6rBVsX
CvFDb+nvg7T/ae5IXxmlW2+RXZfpNGMy7v/uklo4JsZjO9zmLRxwFgBkcCu82fiI1s2rp8WXBVIh
SO1LbjoLjbv+u2nVrnW114JI4o2bWFMw1RTeuo2aIeJsoYoZqtrHKi70jS2KUx3Jf5XAQpEMC1BK
5E/d8OQW4myVTh+Y2kBNVSG/1wFUq0zTQrHm8w6+scUKThR9Vn8nZXIAXHHq0mSn5/ZP4nX0qTqm
gCSpEqWY7s25uc0dAkW7tjg2I5Gpg95sUYV/5UaPXNQkodtOt1nO4DmT6N+iCnCwveVfOA/JnZtW
iISnS6UZ8J0cI9lgeowm6zGSWCii6G+ptGeTKCHl1Mmzln/CTKzsxQy0WEeNNZm3M+yx0JLGtzvI
o+mnT/XEZB0H4I+M1oOdFJ+zMb7lFb5q0hagX9W85nS6nfPpps6Q50XxFyXEF8Gqycatx53dzJ9D
s/rydG7kWumjCFxq2OMmajtq87VTqfZM8ZLQmmnN6qlJALxJNyH59G0SKfK+upQFcUq1/Vh6k2CC
rn0s8XTRWxDSfnVjsoQL19vLuvaCcgJyV8ltOqXvadGJ4K+1m2/bKv5FTYPW0qwfSmiN0i1ZXJyO
tCVbgsc7L9W0jciPR+WEV9tozviMnkxtRJyO8xeXxWGewBImZINmmU5Tb6hGzkY054uwQp2ZKgyu
GC9INQV6IBeVkZSY5rslds84KL8c0X4Wy3I3wvlirObccIW8OTm0Nm0I/apGg+nFe7PLAncaEBxr
pEVlyy3mpRPU2mXf2tbWBm/A/ccgj7IIPJOra1z08UCmAxR9ZODKG4Cs86Iay39ULs0bl37KxqKi
4yyubqzidRB5SIDqfZfI92RkBL6egstMxBTCEn0XO5wo+CdulyLa0xF/j1x5S+f2LgKUzy4BH1rR
GltSiM6FKJ9kYn6UyhFs9BLKWvxUng/lSUhujFX6dJUKxDpNGZrHzYHd2BOh2u+NzL7Z/T7jApVH
sPlkKi9RiO/l3W4uXRN9UB6gx0goUSIa9ReNQU5nELYyzHa+9UrzgMqItl42W5QMbUw+pHap3Ua7
Za/5pkp6u8vg7sjLrsLadib29MrflQsomkUU+aHqbqpaY0DAL9h6ufbNvncz44UQaeQd1KLhmyxB
VhKSFSsvPo3pxKYRcgKzfS1oMpvY4tnez31pnLSCCVaLE4FJhMtGzUt07BnGfp799og9Lt10MxlM
yrDKR23ugca7eb+/fvjf58DQZ1yXfRGFLhYOQPyNyb1KEjbuljVZBmv6k3r3RAqMmwALx1Vz0Prz
sXaxpGNy+nToIxsC/alrDdqB17NbDArVQUR0+oDYs7V5XYqu349U6N3EPWzsaECm8ol84a9BFquz
i7vPok1HYYz+3o3+XDI7g7kwvtCRca/pkbtluojJOS4+tAGgam1R2juT8RtVHhcNFXYZRf+sTAwB
LSIvBBsgfAuIs17xmhyWJa89pdNasiXaOXHR8EXud+Kb32OPfHtmEY6G6AiJGUA6HSvpm29+DvTb
3jWzdtOufy5dJzCWg3xqgnzve6/w88AeViRLLFUwztll0Z3HsrlrMjFusmJ6qmKmz4XnHbtG0NJ0
73ITN7nr/XTKBuIft/ezXTxk6+jA10rahqo7Cz2egr6zuCJ8UuBxlZ3Ix6jCNm4VM3wZUlxPXNbW
sRoFgTo2u7eDFScC2ATKDt2BSGC4DUzU3HIhNMbdNrObuy4b31W5Bi2qbNxHVvk3pUt/IyFtxLS3
dZudshX73GBni/mAZW39RH9PZ/fGj//M3mIm25GH5rHhbFKvYnnMnsrpNbJS6EIee7QktuINFuuN
krAcVK0Cz8/YO7v2tGGmus9S3XjLfVZr2LHsbmmxqJJ8KCM9i4HuizOKW/bYz45evvWlV2y1TqQI
LeJ3GCNY2D1zj5tJDxB6sAyuokOX2CE6hzSphmBte25HE7O6yXtsrtPWRSMY0s7zPUGm/JR5tpiF
7XTP+Vpw8pcTrcpoZLgCQgWLOxP3SSr2cBq5S15VeEHuOAaOpvHZKAAC6hbIl7FukFXRsLKbnzxr
Yb9U06GY6TMbhe0fTXGUpRw2c8xgql9oPrlu/jXQ5ONuU2ubCtFDX9TJMc7GtYA2P2wsLhu6lTG4
E9Xd62XJYMW0/9Xr6Cn6bOmwBEauUbvKS0/PEplsd4qxBg4UIw+Rw1lZ1TQ7Bx3fyXg74q8L0Kg0
W7+yoaTPjD2cNbFmaOn4pcswMS/jhIGMkO+7BEoF5d1Gdfnw0JKZHvbEG61A/jN9+ZvYboNioG+j
IGoYE21NaqnmmI0txA/uCEkroqAdUv1GTvqupKbczC7O6XQhsVzod34jrL3Qh3YHIfK4tJm7cfJq
m5gEtiwxN4c4Fv15ot+eewjcs1y9OhUiU12+MDXj/a8WpD90ZKO0z05FTVudfSuc2swhemXcwWKA
ItFW6UW6zE/bjqZ9YykNUyw8yMIvt4u0uBlP/TuInm1lr/VnjTVuGY92zkpapPVr5SzWwTVr1Myi
nk+iX2dCHXIa4jfQ8Ll5R11bkCeOd2MrEk4LbRIYsHsagVxobLMc+7UsujJwjSoKQK5UaDlxvTZZ
QGRbBQBqvSTvCsWfyGcuYavo7EAIseYptBdbZG/S4dhGhnQOWZojYOKyx+bz2jm84tbmT+InohMT
OyxrjGQcb3yzfRthcV5eQH2qc1w/6LRQOKOqTcS7sk3yHtx337Hd428bzbwjaGRk6kyV5TLr2Tpe
UwdZPB4EG3fihUsiVgdR7RkWWzBidv54UyeEt+CV/dIdIR9LM9qO2fxmTbguR3d86SO8nsiAun1F
EA1LtLxT6cI3aX+ClCDaOvG/xnKG0PWGU8wMlcahbwJGiWfa5k7zA7+ZQzRn96M+aIRPezhgRo/Y
jQpjQtugpzXp0JmEjQwkbFacyXYEbo0LCdd/cyNmyXKjKvMIqKReKCtszjnRGD8qtr90829Uyw/o
GcItAIXb7f3SOzpknIg+dPQFfIufFqaz0wscFIwModf0mEzoe2jTeDsxY3ZI8cmScdsn2offCW87
GB2Ba2le3zD5c7fF4pGOJ5jpMPYKdINKh30O5l4qVva1e8A+IoCJkYfcto+ZFc0nJ9KZbbD1ERWS
HDeu1U6DBY8O+Ulqhb7rvHsYFxSG+vw6KuOw9DpdYdW9yJGJiDPJwIyrPlCTb1AoFgv/fXyT9PKj
cBiRWX/mmN577PbZBHNXHEeF1IjtwKAYQCe+Rs1+6PCN38XkkWg1YdaEO4VTr/109fhhxeR6FdFN
PqCtFMPP5NHQbzJa8KgrnyVNAfLefLi/lUPzw3oZI7aHGfSGLQadL211ryXufFYu0QVllj1oooGe
b8+ccktTb2qkKKExsudzVyZ+31S/ujX9k6NOxeJMB4O1Z79Ct6e6+Id2g/RK6KfMe9kZm273yCvK
OKuSjPaLXewTELiIDcNcyw6lTqBzF1n3be9np7rn3LbaMOYgb+bGRx7IENxofXubyGm6bbythXo2
9JQgbWP4muf6jjtsRhVsbUSDfa6rK3QgzW7OVsOuZN9BaBsC+aX5yTBZsVXInkzdj4KkpfWa1HbK
MxonRVwPd5WDM1f7ptc+fWrxgemrDtpJ3I49Y7ZFVd+uu7JZBFujrkdYN/KuGPqyj/2lv0vXB5vu
W4mS9nT9lFO0RBnReWhyh1fbrxE0kTqUyB/R5JqspQSre5oPxb8b57BpWYejxnjOhjTjPNDfevAS
oWGabhBbB89x7FAs/lucJgKXGz3tui+nbRexkSknfBDZplN1e2xV/zy6zbI3Myvdjl1xq5CMMTtm
Omd1Rbvn4iHY2BtyOMKKWS2TOEo41lhc+mAq6A5vra4fbsfGeywqDmi1FJuyMbpb6cuGDO+dx03f
a2CySMYbUMfuumimyU+bUSbq3zQYUMRdxvLZYLxaDsrCpv9sWkguOLoohcqt37l3JROxsFlEH1C0
biOsgyMjVpg5a9DG9Jt1cxg5oyS+8JR3g9oB/ka5GN36S3wTO+xV2JbtcrNJgknL6ccY08kgf4Ai
R/2y5AKPcr17w+oe2iGnDePEr8XM/FNwX4ohSHfa/KfID84iy7hNbWsMZVXGO60gGaE1vD/XRqNZ
ylclx2gjwCAH7qwHbj+zPlvLj1DeobOIyc7+XIcTdCmL71bhrdVdSe2nEWJUzfF5spqXLkdMITm5
zP4ZH8fZ71D4xFGyjdIOisdgblxffK+OEwpx6CS9b1pBZLoXE+V1wfxlO8bO0Ufyc8Ko+GKsMeNx
ozFtrzkArvjpC8yW+Ihqmq87FXlAbbLi2XeYU5suGUWwQE5OPd+NFtMDW0QfyT0KFFaVIJqW7WAi
3R+7m3nIiz2yjOM8RnfEhWB9oReRGwqpjsvvjOf5razs325RN0IMd1SpYIuTcx7xHZydGoKgfpeL
gbN7rc6Yo9w5WSIoZ/uSzol1aG15NBQ56KV60ubFuBnQApnogHd1eig7SlzpW79mbg2byunftFou
9LlybgYcNxNnZovoqfOSs2SWRs/tyxRSXgzCYrPEm3ealH7YL3Xgi4SzJX0oIDMEMWt93e3BKh3R
THIrz3UTf3/zWTjEiUXKInFa+43t4SsX+T/ZJQtnv7mfWt4XkRJeSN76zln6z9iiCZllq50+Y4Jm
kfFk1l4cCBBldBiY2Noc5rEbdwifWGFPmcxeeP8f3X9d0/lhTL+ANi1N/97XN9rEtsqOf1WvHnvT
/W0K+ebN/RNTiCgwMw1Ovktwlg9Rqo3YDghjVe8wR9VIDXYEkmwiD7zNUC4tW36dqbMbWWdAaf+M
aPKCtkIntk6zKok9n51aERK7cxyVA/zhNFvz3uUKquJ6X7JwR472bg3pH3Czis5zq/a1jqwN+3vS
/VZu/0bOFN3oqr5rxc6IuHOypkNX9g+lGKEfV//M3EObrraDlyKp00VDLgO+02aNn9FmBHaR8eOa
vww0vW2y+DcKSVpYGaARkF6nrY6m109Oyl6MTZYmN02tkVpplRcHt1peteVezra+RTZnU11MwVA5
e2NSMbSxpiWCpX00+cUQ1rj8c3Hq2JTGODpJd0wwXvutZIXfz032m9TtCp2SR6vSeN2kcgqHLg7l
LZuwNQNtnl6NJfHPdDYC1ZM97tmpsVVu9Zw03b01EAQBppp/Iw2nEq2rR7ccv7d94+RshVrG5UE6
6wRXWfkFpt4D8m+gf6phYqUYYijCnVBO7VupNdupuZOLbpyrctxNlRaHbU5R1vSHujKoW+kJp1XK
u6eqrZcsN2nJAhQlbbXVG3mKPYLbY53YBRRHhq/1W7/QsCuP74Xqtt3YUwLI+F4zKPqnqv6JGei1
GWGUfqyloTabX45s74QuD6VfzFtpUO8WMnfoB1mYhQqILNF0L2PrXyPOscWqSU6gyzjsz0fjUAsb
m/vo/5KR8kXzS7TeKxOUvSIGDk/L2WJTmsSUESo27zCs3CWTfpdOA2oP49jERbkzaA84pXOvTH+V
8lCONi1BijNa16Yz33qVPqOwpByFQ2XLEaNG5dxWi/UUWdmjYE3Zee6wz7tl7zfGKeJOjlk0GGoG
ZERTbrOMbiSJnVnabcxWWSEySj7yYoqdBl1MX9I1x8ud1sl+Ho2dKyVVCc1Gn8yCTaMVF6G6nygb
f/KeWUW2bP4Pe+exXLeypelXOaFx4xRcwlTUuYPtPblJipQ0QVASBe89nr4/JHVESffW7ap5RzAQ
SIPc4DaJzLV+o5V3Sdm2/Gig/Hn5Bz2wvoaDeGm7HL1+fWWoSbFF/J582YiwQsmu3Qo+E5IlYV9k
FcEz5cbIp4dA2I+RPexU3diXAUtVpdFPyO9A9zDB6LQ8EEXttIvTN81U1qVa8MBAGqJzzY0oecKq
/ecqQzYw/mwaJj5s8Z6g7tWyicQlTf40ee6qGidzGzTaexcf1rJ0PwbtjIgPg5PSA6QAaIcLRDqc
RIrvaa4T4E6d9yoqbq2X3yB41IG86u7LjlhM40OGzW3rDHEMQzuvuEshMizcaTxlrbsKJ4GLEl3I
mJwMdFJIszob4VR3hkifqxqvMkW10doHkKZ2D65JeNlwoRUI575vNBZsYsWUSwYajQRguOb7GINO
6CbIiwmjes7UdqWAUi1xDR1C/cbSbDxD0Q2MiLm3hbebH3nkBZ6mLBYLM8jgpkP18UpxLY36IqrB
WZJrZNuNad1CKY3bpLXqdQamp3dAPg7NUW/JBvukUyrlC0oOWD0SW130FQqS4FJ1m4+2J1+eJBr7
UntPCJ65MdQKnmvTttXax1QlBIYq0sxI3yoQu2vXYlHCQrGHrTKnAdGTCpGdUP2R4ACrX6/+VDra
pq3MU2vb6KEUOEPGzNkIWtg5Ac22OfeF2Zy1PGzPBCAm0nq9sgM+0i9qpRj2aW0Wd5GpxHdsq+dz
WZHX8B/RKeKxaXloQXqBry0rodbb7810VIZuja1heSOrgAOQhxDmx7dBot6PmMedYS2murgjDlPe
ARe7L1TEO2SVgb3rpXTV3WuHuVeCgemGuw1WbwMRSIel3+vKXvYDbD1chxL7+nlUeYBbsgsgVJK2
5s5kXW3VzRKEnUDG5e+6JHSWGqI+N7IH2l0jaJeIgLaI+xtz6L4f2NtdHTPrD7/Vm6wNkNLpSWj9
3V8rLVQszBN5Uv3yVp1grXbxQRjJQWV9ko9YTwXilr3IptBL7zbC0/Oh9ABO5UXfHGTRcvN49oCb
1uEQtQ9u5SdHvSSWmPl9y5Ojca54ICwT6DfNMrOHc68y+cpLx8qtlz5gvb0sRokbbSE2mKvXgX2v
P+FVSNBsftkqQXUu1l67ypdy3OKJrIt5lq/Uh1g2Tp7jE5Cge9+W6Y7ttLKUxRDm6bl39fdpqXAf
qnpjlFp9L8fRuJJQRlWe5EAiA9RXZq63ka1NJJYjmF5YNUl+lQeRlNUmrvhpIZUVBMvWytG66NN6
KZtBNOdXXjDcVXgwM4vPfdJwCkBdkdR6Gyeux4H9QLYlSKFvmsYIbwixB5u8H5JbUvAzcqAorkjU
2avcD7u7GEnNVY2qwv1YldbSg33zwNqrWvq9lTw2RN/43Yn+KZjQs7MTYX/IBpEtEqXNP5lV8YKp
LHTJKntyuij9MhQZtMHI+JpNANkTJ//WDKwoUnIqZDjyZacWTByTeusNrGgW1YloFZDcFBUa04qA
H2BNzHKno/eUbwNyIS8kIo5GM5Vfk8q+2iD8P4d99NHJgupZZU/A6q12P+rkbhdxlIybsPCxRnG1
8oqZPLqaic0UNBsuyzo/LqBUTgqLn64sr7JB8zWbScIr1rIoG6qQ4FDkJwrLHYZ67Vf4w9oCYraS
xWYeILd1Z90NDop6P14Dr+cc+DR5NNGXebCcKlvdKIaGCvHcR47vkhPcDqXoXm9VNmS1126zmpyW
7CLHHxQVnH8XkO/PS/BsMNJ3UxdjF0kK9Aa3oHTXliLCErQIzvzMlHWjDNE9IgbhstJE8ylNlIsu
it4nR3ydHC/4VqbiGYC3+9RbuoMFcgNttrcToipueVSy3Djaeu9s2Lx2/P5Tnby40X3ove6DyJFy
CcQa9gAf0BRP18wurI+DpedL3++nO1cL841rpcjtpHV3AN3vbHFt9m6wNa1XRhmrjyAKIwSTgttS
je+ySdcvRpEitGBYPakJcoFtHJQXvjgkivw8vsRsnbYGWgvnODaTbVuikpJkJLjSuB/PsTCarZGB
KshMkv+tqaVnrR31Lco2/llzdWvLD8U+xTFEgJwJl1/ZIQN0si2g9u8MEQVXViMs6TTb+uInB3Ql
rK8N+/BF3fjjnewaikkhKvN316Grf+tqQHO+U/H43naNYPZt43vQU9EJ77Nt76Ftitoy4QxZR8Bz
25VFH6x77EJXRaWS9fP6a6rXOCtH3rTWw6m/ygP2svbSQE5iI4va3E/rYOL6RiG2BVMbxt0RsWxU
ffy9HpbD63VBRFDZ0b3qQBL864SbH0JVRPrB+t82hYvsDTwldoPOLsdFBYxlDxkYXsLVQFV4BWhn
WMu6Pne8K6t7MPoobpITop+ss3tj1Y/IM8lSH3jpBYmynSzJgeCnubsI9zzgzIwhD8IUHsbN/Ibe
6sBzVqRyLX3f/uhH/mOlI213I6sK18mQdKt2eYWF+pAkzUrVe9AVBFCajRKZfHbYQQZr2IjwMZUp
Jpal1zc2jwWAAHMlscl4+VquywoBPuK4rz1lEeF8Qk3z4W0I2ZALv7mxSKmjOe0gA9PXN5o3qjsZ
uM+UhJvgi/nfVPrCUneKRohfXig7yoNsgIdKOni+eJoK4OOxa+39eQNaBpVx6Yj/3PhpCawF1cBP
RA1rkjwiv9ULhCrEBB8nb0k4Gnb2kum5ew19iDduSTxd1qe2e4/ch3rvzsvdsoQWowQt/bP8mBeo
QokRt2lvzMq1rG8DdkR9WzyRxbERJxqwV41IXaYCy1kt6JVjbfNtWsjTZsS5NBs6pMyFcpRVVRTT
Ksuvp7L2rb1zIa4lqfLtt3pZ/K1O6I62T8t43TvEUPG9Go+BPn4/qGp9DVv+18kEL54GtvigRZAP
1CIuPpG0+yrMwnpW7Oyx0bRmb1qGuXW0KFi7qYHqBxrwj2aukT6D4ZHpDvOpr6HLVCXhE46XmBoz
YYLKUNa1MR4dVLa8MTJWoMKZ/7LhMpZl+jIWiHq2tf7BF7UKgjR32LH3yqF/2ulah6yoSup+ofaG
v/PSjK11A7XL0dPnwtU+4k+u3CGYnR8zHZnB0J4AJAztpkyL5KlTSaKNSqJtFChcnyxvyQDpun3q
Kr84aGWVbFQIYvu89dNHZxz3BCOzZ603clhPnndMgy6680z/m3y5SXf4BMshv7HztLt4PlmGYb5g
vg8QlOS0IrCBmeWbW+QkP0dIkp7lwciG9lyaLfBa4SBxoLBLLwFIng09NIeF7AOXcz4Fpg0Hzjx+
L/4YQnZPi+IpTZN89zZ0YgALNpWuWbcl1IBhmPbotrgXWcpiCGh2h+y9LEYVKBbgqfveqS82CcFm
XxMBAR2mhsu8VKqnsSOvGmVm+dGeyFuHQ1I/50n6BMyj/4JF87llPfpSdxaUrMzHwT6fFrkDTWCh
sJGfw9GuD78lHUDIOL450+1TeOINPOVZXC63SxTmdK1YhFhLb2XxrSFOlBQfZHCWHeHum/BR6bAR
NxCkPjlWULqbugDi2w9WvQ+M9iBL8iC7iLmfLJYzu8jsfeJljX0NB1XZZw68rhSWOrv0DhEFHfLV
KpybZZ9K8dRlkhATrYSgD4/VL2zplcPrJbqWLCvdFzevnfmcLhrOEqIS9hXCEIP8eI3X63svrfhm
8Ro1kILjUDT9ZtmAw77z4zS78+YtR6hWYHV+1Dl126xiQmBAd5CEg7mi31aq45xKPapOcFme2BOL
BxVaFXpj1m1R20jKRuDJbb6IJ9koULVfgQMpdmoBTrDpjGKb2eBdk8bw34debq+LDnEEPRrgUUHv
xDyng+o2pNbDlICycXNfedmQX/Neso4lqVE14iFlrDUA2fg0CCNYFVECgQikwD3RzPXAWLeGMMT9
VHkETm2dHSYkO/bmiLobZhMtZKttkOkcG9s7kZ5HYDQMk0tRW9XFBrFGCr0KP5d2eqiySDxWRmHD
qfCRA5nS8KlQCCDMHexfrySXWhNUd4LP4EVer7SYsZbFWOu35JaIuNtl8tAnMJQQ8AyvkeehG6U1
OSmSxN72o6UfI54RwGHSlox2lJ+Y35rtmKr2xeT9WdtxbFzzBPu7UFXsh2GWLEKPd1GWprOtW28a
F+nswdDao3Ym1ZkQuER1a67KQPCfi/nw2q+pzBxvC+X7FbKlGUccknvTw4IQcjs57jWIxPbOMtrg
vrDQrAgRelvLojzQwbSt9o6V/cwCQnjorYOso4NmEg4kAtLvPbc1cabt/KOVJdW5D/p0HadJ86iH
0Rf5UWvGt1D0wdeI7yrB9BGji/kaB6miozlfk9jEFKrIrB8nY04f9N6Lmb1ek7mJttCd9Ps1pQUu
JU6yI5Qq96g1o3sk5Ul+q9dJSJRR5m9ing0Vbtg0ZbLp91MWwcZKacNNMpRpi0mBCY8PV91FzX+P
yjM+6qOPCMNCqA7HbK54OzRJiAEwqNeHCSLtuh1wXK/DwTjlmR6vQxEpT5Dkb3q+hV9F2N2adW88
wVvISIvX/9TVS9sbuXQ1g+G2cMPvXX8b1ZxUPNbzMiaM+KxXmfFe9ariwe9+KoTds9ZZ+muL5v7U
8vs1hVv027ryAKFMZYezeK0OPGNh/JMQVc21PI01BAHC+VC4EQqTzo2Kbtexiuf9mjzN0KBV8FT9
tVaWUYavDpNByNodlUMm/COUEXObkCo+kJVXDrIe4jvBU1mppYODLvLcm6Sfmy1kr9bSWrGTHWpZ
K0/loXQEuTK7jRYFyhnf+8uWUfM/tW4VHEfm+Vufn8YuGQjMaWmZ3XqZlt3KM1ahjw3J1MNb/eD5
2s4xSNzLS3/tC9r0e98G7d4FGgctssOOf5YHgdAn36PUXNtlinZJ08L9lqdvfeqRdMfvfWSzpQrE
WjqMZUJghv6Dgvj7Mcsalfj0fKorIL7kmTzUPs8u4EnB4q2u052xPL+VY2uKN1GKjpm8GIojSk2/
jUO4kiRNXVtMVw45sp/GYOFkL7NxUMHXFHC1kOvr3PAWIYPs1leD7LZMRhuOuGes3FFPf27YNR0C
fm+1hWHYKzKtxkpeKA9IK2e39a6ae8qKugcfZrHk2MLTSHGaeZpIN54xQygXsgiVKd/WBkpLsqib
UEYVuJonWQytcMUDUn8oXF2/jVPzQVb3IdqtjYmHXDRm41OtkeplC2HvZasi1BucNKcrRtnmfZ1N
r0O7idke+6gt0FPiIjIe4xpdIfaj821pCWqCuVCMS4+v0pPu4Uzyz3drznfLMizYkEkant7uVg4Z
c7dpjUBzCUt/K5XQUx4Xmyb3wUXPYumv6uiznvpbsawDmGguEBrZKhumIWFml+VEzT4mWpLtZGlM
yyNTJRSfRFu7EWtdaIFheIu227CqiWevh9oegTIF6dJDqOCSsxTCOskTpB8q5LNk79cLbSMAO106
s69HeCuUOrwFb+azteivMf4XJwTkj60yOE+qzsuP7gDryHVvyy5+X8/VmQvPpopJpzdt7DwNjREt
CcSHJ9naWBGeGGP86GugpxsTi52hV5ynCtLYJquiYSOv0vWecGQbRRdXSdzHKTrJl3SUTj2h9EoG
cH4pL4pI5FaZspXFMR4/TvjOomFVFw+1763lS7oNuTFtwvm67RL90YQ1FofOuUkMMh6qCrkYI6sz
Ttn2uS8FuZdIszxwoeb9OCYmckM/mgcFDMPbJdM0jUyiSOwLHq2GgHUSdPd+0Hb3GC0ROkwAh3o+
RSRvMJDpx+e3Hlrrve8jIznL/rie1Fujg2gpi9U84JzFnceS1/RVKpZoirhb1xDbph2rmyGDb88C
AKh9pfBrVRHJbA3L/xpc26DLv+LhlIIT9GevARO27dQ4EP376L2w6s+uoWRfY08H/mKVHwxdlOsG
ZcIT0UjrXExaiQeSa3+KlHIlu5YOeT69V527KcEbblRDniSi6u+mwu0W8vUsSIpJZ5XPXgFUUSkH
FmNKLI41pMp1HlrOE8CBs+zaRPrHzlHhIOqWxk0R0ZH/Q+715dJmH/X3/xCzh3r9H/KUNZX8HypY
Q+/DrPwMfLfbeGVsbhI1nnaAA9KVjrDHe1nsqjhb6YGqvzeb+nvr5PrGT0U11ssdSaN0A9uZPImh
RI8qPukrdVSrC2D4fl9qcb1DNhkdUSVMVja6eR/GsXsCAm1+c+pjnSjTS1MyTSBCHkEo5+rJ9apL
TTwzbxFc6I3suU/LYIteVor8XdIXJyJzWEbNZ78VW0SesRk2myX7AHqXZT/CjsAG2mtS65Joxtob
lPBE2shZJsRd17K+dHSwQBCds5Mh8nXe9FhG+C1XGG6I8Ys7OK8D9HvDNnHV0mZ7PdtWT6YJFnQu
lZEPiievxtfGrgq0dVV1KBLMDbKLbHU7PT+SQEBFPyJBhRLYJql8cTaJb56t+SCLQdJbxwlzSVmS
9bKHlpI/Iuljo0ydRVDf52v7HI+jQKSbANebpRRgh+n6vkDo/z70AUzWGjgLKYRuT/V7y3Xie9Lp
wWt9kdjLVtPrT6htwDbvvqI2zjMM+MvVL0xv5yMdtHWCJLuPe5IcjaJ2X41eXSIA3T6rqDatkHHU
Lkin4oDWJuFmKJX6sVK1934V90jqYJQ1Zu6TiPBQiTQ7PrVF2eMBYoyo9o/+LXsMyNiZf4VW3p8M
vbGuYj6YOrhFkV/HKLRmRbH2DATzCP8PrGVlxtVen1hWvPVv6zrcqA1bNlknL+sCUPhj2KZbWZQN
ali9IFsvDm/dbJBUdp2nN5A3rWtSevWN0ynLtw4oy7A0i8Yvb8PUhl1umwlSn7xINrRtOKziJPCg
XDCQrNOabMDsOkz3stjlnrXJwgI0hIo3juuLJ4ct3bF3AQHIYj2OwRqlGnUni3acv29Id91CpvLu
Yahv6qYVT8XoQ2Bz77QhMs+kLpDg99VvwLDUbVQVbGlknTyEYVaf4FxBW6avOuXGxpuqYt902Uew
wFDPXU9faaoT3fVjJm5N/XNLbAHiDHYVe2TMoLzOjXmVx3eqGaorlezQWta9NnjFR2PUtaMsIaUo
bt3ss+wua0KhqXsWrT+PEyW5CiqiUdaV3XUQSZv6ow+H6nUMNhfAtcvpI+QXZ1m5ZKYjUv/aPAGF
6L3ev5U877Uk56oBlYu3tu6X0o/r5CT3o6e8jpxTf6/35KrnCfBHz9fXm9tmwZ1/cZ07+KAf/X7v
92N8htkYn0Xs3bXp2O2QY4nPb/Xy7LWuHEiY9SAb6P5WnVXM9AtZrqfuS+IDzMef4eylIj/LM3mo
yxFNFT1pMRD7u8HT1HD4qWza4S5X/fQQ9fhQvg7zNkJXK+Nai2btvnl8eZBjsSjoFu/++I9//NeX
4T/9l/w2T0Y/z/6ArXibo6dV//XO0t79UbxW77/+9c4G3eharunohqpCIhWaRfuX57sw8+mt/Z9M
bQIvGgr3ixrpwvo0eAN8hXnr1a2qslHfC3Dd70cIaJzLzRpxMXe40a0YpjjQi4/evGQO5mV0Oi+o
oZk9uIT+DrFca2d61/GAAV4ru8iDk5bOMqvA+5YLJexdFiqYBCQbP4rNSzUJ4/WQTtrFZGo9kBvm
vUYtybyAyi+2iua3i7d+soGcGwaaeYhkchESFBXZrsyc/iyydDjLM+PH2dwD5ZSMZRy404CtydnT
tX0Ttvm1CIHSeub4U8nN1L0I3HHz79954f7+ztumYVmm4wrDsXXDcX5950MxguPzQ/trhY3r2dLT
/NK3anLB3WI+h71dk9+Ya8q1GHEmA7YxIB0yH75XR5WLbGBZe2eF5OYqNVWB4M1QX93QrpBQoG7w
LAGcVO0CWH1/l4u2+lImVYv7TPBYAte/CcmGP6r6YxI37XsD0tRdDJZb1jptE501D4qhLCYaSZXB
UBDPn68RcA/WflJXkPdb8QjWIllOdpYcZWuWxz+NPxQ/ja8Y6r5vK4iWnobrqec1iHXU3Zno879/
o13jn95oS1P5ntumo0H5Ms1f3+jWyRwWrH72QkSkRy+G90++w37q8qYKpCwg9qGWJ9/jt+Y+Rxa1
zrLDa7+gbmEKoyN6CMypOhHWgQ8b84VLrbHFNHOu7JwZPyxPPc+cT239e69CWC9dybqr9At3j2aV
se6cZnpumsVYEw+fMIjZqKne7tvUdB6Ep93K9pRdDhFzvYDJ6VmXCnnjZd0507NXxw8DMeYH5oDf
BkyAH9yprgHQcDkk6JZOYrjtbDs4tX1xliVEAsfb7/XdLT7PKPB1ReYtOgPlR2Auxsoz37pwaWNm
r5fqilmtJtYnuzwC5REgHYKEfTjcqV75MA6ahsFbRyzJaeb/xVc+2PZ6bIX6UUX9fwdYyHotWmN4
yeCw3hsOJkFhLlIMU7n6X406X14ZaCHIr8Z//DL91XI6/JIXYxX6QfNb8R8Pecrff83X/Ojz6xX/
OIdfqrwGJPBve21f8stz+lL/3umXkXn173e3em6efymssyZsxmv7Uo13L3WbNH9P43PP/2njHy9y
lIexePnr3TP6WYRZMWcNvzTvvjfN077jGDwHfjwn5hf43jr/B3+9W70kz2AdXv75mpfnuvnrnWKL
P1XTNaCKWkI1XKjm7/7oX/5uwmoEUp/laqj76OLdHxnyZ8Ff7wz3T8egwuabJ2zV0LiohqkzNzl/
mibbApXxdMfQVePd3//994fY68f2rx9qpm3/8pMXJjw7S9McU9Uc1+H21F9/8nGE2pc2ueUOEQ+o
BV1xmLSu3DiWc+hF4GHCJ1BqxZxiAcdgVnZVOmvdh2W207p+WKWl3WBsjPSk0FIkwdC4GaMZIKnh
3T3GdnkUEVv7jWrjVliQoz+ikokRAuwxHMVnaJnesDGsEHzlN1fnykbxPzlWUa8aNMaWNVSiY+j4
/pJpVF1hzfDMs5nouG1dejGCXyz0ZWjNcp143AaqidK/468Rjn7BngThqlqg5su/uEQYGWpt/cEc
ABkW/Fton1Rt8slEh5EfcLsdBmCy42ghQhPYj6OBo3gceDBjK2WNPmm8rnTVXnsVk8zkgTvNBPam
QtznUXJU/QqCWjtLSnjBhHufvwXLty3sELMIrLXWo4M+UjrsnVaddjbgp41Zx7e675M1TLR7hwcq
ZLKTF6XVIZ1GaI3jQ5t7A7DmJIBVQDwM0/sSsLVtozsHKhgfuI8TDrIOXPvlpIv7vteL9WDG8b3n
2x9DVlYJqk1Wse8bzFoqU3uZslnlBmUrolkaqoLuLMlXk7sHn1/V4ac2X5NC0CHJVzEsBQ1x07AB
f9SvU4gPQMpTRBEhIlrqt7iHvQ6oAa+KqLkv/MJYWLO+0QZw02Oq+8lqGmpCVpN/DCxr2Tn+V6Hg
P5J5wHC1QL9WnU4Arq3xL44Dnt0BWhN4Gm6IiusXdlv9SsXmF5GeVWIfpk6Foqnl6Zko8SI1rQfP
yyDJE0yDcDoeRRFOGzcqv2q5EAtREqOEA4mAUsR6ixdCeAj/CbuBjFwai1bXr6CNF6Nh48nQ8sAm
kBwM2X0XNuEy9OZletPAVSqIUMUZNEe/3sezOraTnnJMpYX6uSrS26KMDwMyyHAZkP6OSH/Ck/M/
uZa3HwuLkMeSMOM+MYxrPMafStFBbM/z+zZO1zY8zccYyZ8BniBqLmjCBGiDqNUqtZVdq8IhZquz
LLwbvy1vBgNNCTuyFmBdHrhj+MOi0Zd12y6A4miblJ042M4J1R7Vb4k2waoFXp0O+rJqgYR3jZ+j
seGiwdENu7zvTXj79q4FlY+ucj8ASSPclIJ80gYDiaeM5JZdYoeFU+0+jPwHS0NfLGsalGbV9Fvk
3LlNcKyhWa3hRt14pnIAZQ/zsAInOzr3bVX3N1aVnlLV2gKGuEeVqLnDdQ92HrRPrQoejSJZD334
DXCph9/FPukFKqwTQlMCYGBtAUYZiboZMNsGrUFw1nlog7OdWNU6ib1ljv3aFosKWMMunClMIE6W
F9tr34gRgU1BZNnAflcWDOk6ZqqJK2Tvis8I63m34mIkQXMgmHWxmXQ2xTy3KeGELr6HcIanPY39
kBNA6O7SEBl5nQxnZ0dIg42ozzSHGjdlJFEqWAM5+hMQGdY9QHe4GcPJQOQHXIVLvKYZ/XVgZNWa
HbK5TXOQwAhSialL7pzSNXdpiGVMPNYbLzbIGbQNSeUA7mmHrSzSP/AvcmSpgvscghYWuNl93QQl
Cfz0G+4WGtt1H3f3ALmJ8KCw/j/0914docCEpAeCpxrKiq52a5daQqS+v3TjVYcJ3ZAHgb4TWHBt
PbD76pco7IhK6+Jx0jNCLO0sCmSCOG8962iZmX2Mhk7bsxFmDQY9yC/Y9EAJbY+FPqWbnhswyqbC
qlSvjnofxcDZpq9dPECNgbs5Do/gUhzmhjnPgAKu4TfNbmzDqw3xY+uiBrRCjYfnhl1ZRx2HQhLH
/spOH2cO6VHXhvaoagNSkgmaNakKWn/C1g05IG2Jx7QLMr6MT8huwhAdA7JV3XaW4pvRZNCjHeZR
nOenlZvjVJKhi0U+tf6m2/BxCm8CJQOm80iMWMAk12+VTIhjhpfiMlYyZRkkaIoHSasugSmin23Z
0S7rp0sTadlOqfIzynnq0dFSseKtwG2AxExQuvHJzownt52iLYaZ7nEEPLYzXAuND1gqUTZG64Bk
6ipsTOv1Lqr5VuT9lNO3wI7sgyzguzPs+KK93mUWxMMxbptwCygdRQb90I2lSL+flqG1d5pH4ebT
wbeMh1w1dFKdSG8A1SI0rF8HA3XtBP3IYJYlt2vjIM8yXTMOJvoKCyCu6iqfum+pQJMhBzqz0KMP
HUI+fNEhRsFFAKWAyrY6mrd+ZmJ24E7npBn1g29kGdI9kHNae9j2ynQuB9V43X7//wXo/2MBqkN5
Y832369ALy/9H4eXqn4Zf16Dfr/s70Wo8aer6hY8OtMwhIt0wc+LUIH0G3ENcxZjfluDmtqfSELY
tqMLV7dtY94Mvq1BQWLaKvlJnTCdSijkf7EG1XR73le+hVbkIhR3a0cDwE+j5vy2CNV52CDRAVS2
xjuiIvh7npqaB6uLHWBUsfMlB2UirmY0a/KsDwrwqZUSpumhTtGTjdlN+W5zh6giicsmik9Z3aMV
3rNjxOwbuQandpeE6aJNPRTYxrbWJ7KD3tEL1UuF+OhGGycDDo2119QaxTLXKrbGB3Qq8WSvc+jD
qYlsVdqGK63pML1qUbcz9BE4UmiM9+Q5tOhz5eTRtUayam3W9iVLERPKMbcBBZxD0ASpm9Sdt6pr
twDHpSgbUHrmtsW9yuHBenG65MEpptn3qt5WAwsOP9GhjqiPrtAVaPEuTN1h/BZCpOn4oZWtj1bE
4CM5Yx4asyYA33r11sdEC5U176HNzC9KH30qDTeHzOZ0t6Dzodg2Of5QyO0hMTa1I26/yJfNrtnR
8lylUJ15SJwjkkirWq3qlVMDwIqHPN2MQHf2SLc/gKywN6XJGgZ6yuzpy+zqR+m28vv3Y1ulTJFb
iFPZVu8ZubCYcvAfwVIrZE2T5+qhU/wPfjEh4Va5D5WFMFNgP6ApDHKFrFMa1N6BqUfJgnBrYQWV
tjyNylADeEPOZx113oPQ7Br+YFmss1YgQqxTqpAbC5jucdWkmjdxVXUmWslw8ldlrX8ywyyCUAe8
b4x2TW9yUgIeqpumXToJQB/y9o0NjtIuGBw5tmNiWB8bVPm2GIbkfZPf5WrI+5Z2BktO8HAdaHgz
JQ1rzVf0lq2scZ3C2igCfwZ0gsfVgOJ8I+rbphl35EjZb7iFu6xJ2yw7E3+R6lFVBj6UYD823Kdh
5A4ys+ZuaqfHLMAcQEx4QkQ29GRkq+8bFLb60Dtrkw1kLW5Ofa/lG3PUe/T3PKRktQ71xbg/6PGw
VkhgQ+zi7e3S97o93LkVUmhk9Q3o2we2I1gPdKyspp6fRsGXDreVE/qp4drwdjHC6atWgNmYHvWB
r1oFkpvvMDZDCalvD+bY5ByaNGrW/lTuDTLU0eA6MMHTCcXz5ZhpWB7YWrjS8RRe2W21tHpDuRnD
+EM23eSmg7RTGUIpbpKLIaYBxheUowEBlNhlK1kiobwOuv6zhZJjpHX3rfIkNCACfKjTwSTbh/Mv
qn5V5JwGEhfreAo+tHWEWGg/TQgHwRc2jTxapzqcBNLgRNbije3X1hYSX4YAMB8BglMCYevqniV2
c2ItVCxVEqOaF1VXAHzLtNK6rZU217xq0T7UPWTTkFZf2GnDcy+JnUUAybqqFNyqQSW4xrDUQkRb
ci83ti7MjL7gy5OuUfUcloquTbsqLU4KwNugC8jZGbh/jmkVkh23VgWCacaUrNAF/aQ14oqKDqCi
KrmfNRlwMdCAUeK7jfZS4WT1vcN2yCZ0xUK0QyqjHWEr8pGuVKxOrBwGHMY6fFkE3aCLig2kMhLQ
qPZNQ/+Q+GwpwwFNfi8J2ICFQB+HmqyhhttRYRZXpHvRVsl6d9mlyWc81+FnjNHX3Mf0AOmfh9kI
deEJ7A/YgDqrqOrhd08JihnImS6qbFA2ApcdBfV48xvOAuHG6/mcUbjaEbY6TDZMbxG6yWlsamNZ
2IglOHZ3/3/ZO68dyZFsy34RGySN8pXCtYfOUC9ERmSmUWv99XfRq2eqbmMuMPM+QLdXCA9PFyTN
zjl7r43DTHqETgESaWmqkfr+qkCOCFdHWx/hr0yT8jtTsx9yXZwAaeFRFFvfsOvUsLT3sql+O1V5
gBBtnnWV2Jc4+VII6PSsGIwzPO2j1WmVp1fZV9spYM4I2RkTCGRoBDmgYUWaNSdQq2f3VU+yihET
aDfORRWYg7PLkvmMn6UIre1Os3Twg5YlI8WCmIQmd/eZqUHfAfxhTqkRshPvvPJTFzrmpngQxB80
sG5l8eJAqt1NYrngJ0RkVoXIRyMXz1diOBCWmuGaae4djX8JQTLa6KV1tBtK3EkVNhqAxl0XTIn8
nSpwwYbtopr8kvF4xWw6EvLCJI7sx5Doij4sCXEJJisZvG429v2InTIjDhc9L8CXspJ3mQrxxWLb
u7MS5w/Fjn6xKn3cr6X18ZfWVet0hOD48KlB1Tuys9jUFl3YknbkLVauXSIsTYgNxnxX6H3zoBP6
BgVUORAT8og3v763R6bUJfbjGPOX6uldH7grwtZBHY8Tv7yQiXkqtDZ7bLva9lJWFRSeUBpg9z+O
/XLnipQm0kaEw1z0a1bEiR5FdF1ALewxqf9Z9dQkFpIXUer423FVdNemKxGiZVya8BkzoCZzxEwg
xzfOcO6q+YMUqmWXrSTdJ9OhiHvVn8F2FHR5INBzoaYRTj+huzOWuQ+ViPstDdc6+6QocAHiyrqL
LTRotBUgrcVfrPaAELaHg7n/PLc/R7XdgOrgVIA2q9inIF0M7Ywtukqe3LXPTnK4DhCu9mzNeMFJ
/AMHAyKnnohmqSoTylNORlLcvLHuSRQC9jtX8RyYNLdweK8HY5w31TOk5ln7yHXp7q3cvYOvAXG0
fdU7xfYnl/bQgmyiarnUqDwsR3EG/3K+G0raUIhbvh0DSGO5EGEjYJmDxKQ00gybqGgaKYWdAuga
k6decQImAs/2jHLWynW/n4hyMVzzJ6L1F5YhZOk9VeziTEkwkP8V4kOcvT4bxyBrlAEn3aSTw6T9
YWGmuYmhZViUXWsNd0WqHRYS1jw6TeSBF+2HED0HBlfbLEIVoWXLznBaiIGL9kXOAXRLV79EbAu3
pUwwkjrpDAwVNJTwn+B/zqzmtpaj0FD1PS6l6KRhsfSmHhT94taekyi7JP3oErUJS9ThyIxifLnd
nViAS04utHGDN5fyEtv+Ci85yGvjrUYs7k0KHOPEMc0jmeHt2rfXSjMpwvWTirmv4yLH3kTZLp0o
rFwdTWl9pMFhIVoLyD8+sxYmfmpJeCC1VV2UxeIDHahUVavBiO+4qEwSSO1wG6r7toO4lq+L+7Q4
/bezGs9WDa4DW9Ou7WjBFOVz1S94yPWkO2dagmWojjH8k+nE2lywNuLWErxFoNkPrZqLvex3iZq6
Hl2N5KE2GuhG2coVVQJ/gqSpW9H00joCzn0jfqVRuT5n1WWZO/V5mE9pJ8eX2w1tsR/LvKR3k91B
/pvBxrDgjgeyQcAzESe2k/RHkZOBWYItHZgWj9QbdfmoKCz0zDKDiukq18CEN6IpxRGZEOptnOtH
HEcvLInVnRFhopIjFPfYnO0XVer2MTOImUGwWIBqRswnyPO69gzWrZmYZ6JBcIEMk/bEXtlziwIx
u7mYL4B1YYRrzPluP3KJtign4gIX6D5m3BsvmeTk6JpqPFRxqQbd1OiEiDFWJsVN3w1xD3GEGLWd
Rnrwzix4CfFsfIPkAgc58eHqmEfq5rurXfoAsw5zWYWjKtFX37mFTlasl472Sng42W4IESwU/f5E
v22Qpp+MSHuZmTp2tYYKn5t3aZzYedLISfAMa/yR57kNMbAl6aHWdrNuPC52dm+ToOErq3KqJ6iX
pdTkoTOtxV+n/kW4qM+arnu15sT22+yIQXMMsYm5bPjBeEZl8prLpT0Y+pR5AD3jA0sceQsTeuuk
0t4mFb1dPDUE4VEBREP1bmVYKxU0LhO9VLKL0M0vsS8hc6RDsycgrSy2UDXNPWpu+YM++LwHJcFb
QNDMgH7S4h3S2C6Aj9QhzZbisZTDrtBsFj13VAMwc1gVwGYbGHzSGgBlTFTrLjVmEBuj/VLMZU7c
Qmv7K/3bvUkbqk3c5dTo2le+8ddRSWlbZwd4Gq6AgfOmL2lYSlKtdvA8DDr6jYYKb13T92QAZdBW
w7xdWJtQorz3Znr+y4zaJkXG4Knz+Cv9hMpcPLIXsb2Rg9nJWuz4LxZc67Ntm2mA3l4EowJ1U7df
Sggb981a7s3Y/GJzTr9ydYlemwmKdKevLqsF9ufmjF03Bo8+Cd9yAES7G6KTamrWLFKWhC4Oo6L3
foEw0rWzP0U8AcyyOAWsJiPDRd/r5nJ02JsQn4p7Qgrnt2lxbqhUk0U36wFum4ODDEsppsc5UYvD
rHPqQqdJYrF4BrN+4ypkAnjFsnDZd+2RrhlxTuziArNMn81Ye3dqPpEiy2ASghoXuGy8aJTXcp3Z
Lo75c1SNF6WNGNFQrCRz9zyWGDO6pf+FdP4K1tXx+6Kk52zr705DgZrVYEXWuUZmH8fZIRntz6Ue
qWJnBrhg/NfQNOSDpfTAXPMCajcMDiY6VBFq7hCpxUaCVydxRejpcEnWMZDkXx871GZSiidmxNsy
CFEZ15GPPehPLaudjuxk3yTkfzR5FdTxL9umK9iTBgFoVJ8PqWWMB5tnTJQLS3e08SeLvlQ9hsCU
aUZMeVsxjJ3cicgnBJqZhDc1otQixwswfja553bG7QNfhR2lsryMK7ZfFamP49raIRppCKK3P7uy
vgDJ6zFeGh9ISzwrifU7o6rsAymE9wuuoGPX9ddIHUbfshhcGIDP4ADZxf20WvfNTNFHm/Qn24Pv
zNZJAqN+cK2DPVcMktb6rNrdi8wA9bCFa4PJUGAm0Sf0palxyhvKq1mayn7i5PK2uREUJvgNJQJE
32gtdi1AadNM4yLZ5bQMZYd+qU6yvZYVQ4jnGYjVpofF93tFGUmvtf2yaFafjRh7WeOckhS/ealb
8V2pDxN8sqI5ugnXh6FZoTdOA+4YYRAUFbGldhoFByu7vKy/WkpzRQGXHjkiI45Q7RoptghszToO
WgQjmdQwb1FqztHB/aEZcNHYYP0GjP61KnNGuhvHic4ZG8SA2FjfE90fUlIhC1d9MZtvp8WmToRJ
eSiIo7BWeqVKzZNTyxK0gtXux2HwGb55xN1wMq3qBwY/Fz9EVQFBxH+VxSzlNMRZmSNDnEuje5DQ
W3xsfR9Vsq8XOB20gSvigZgRPDFJsw6Galdh3kIvqWOkcmqceUzxhEfyN55/g332KtsTBIq6IfZl
6cCWcylnF6aptAlxvOltkIxTT5AaBV6OuBLxgGSfQlJMhUA8a3Lt8Q5iwJ7C9ZWV68+48BLczAX3
QTxaqg4bUB6yjxxoUU30qTBYHLrKFWE/FaqvqMZz0YKfx6MEulONNV+f3/IYlN3Qz3tNo4PW9uh9
1PW3odMFR2L/GbEBLxUUx2xHfo59BaBFsLA/plX0aY7ESDilhEWcb/jIzuGqsRrfI3X4kA4Y7Jjl
wmr6MjRou7ozK8FAKDMGtDkPBTLHtWdrSOkXVoUsduNwb9rDc99WZyuf0wNIjSrAIEQgmmY+rDP8
NaRPEmpd+pp01DJMvHRic7LoZGYFU0v7c7XV9iO7B+QJVaVqCeQjlGe3Kt8w9Eq655+a4AEIXij3
GwNJm2oZumJ9sMvRCUYB7GCkerV0i+JApuvOaUrKEtpZIUDiEJYC07OYV6AhPAwEYOJpVhR0PenX
GlMyE8DIaLFCQWr1rl8MpOTQX6ONVkcvCzH0zFQ3wyNVHJHPToCjIGIx269yGQLSMXKD9/lWSjhd
xKOyY4ybH31LKOBc2W7ImOEUr4+TTttGQVbsd1CISSzyEC4T44djz2c30ZL6x3Rh2/fX6cpRRMQ1
5ZmJ9pfTlxmo2Hpo6toKr6BVU9jE+1ZqDjWKpT/smgnGVmGNx643vlKk9iBz1JMRUyNjXy6YZB/t
/FnRzPcWhKav2pTEJdYQNqPEm7ETX1AN+7MqoQgW1jO6e0Bq06gDnmu0gzQQvzi2PA+MZ6OFXBPS
egjf6wCoJ4w8cwqn61gtpBtE8nvKh/gUdfkzMUhARcAz9tZ0GcZYh17CtBMYvhbSJVm9cqbpwjR5
eSpE8jY0I6+SUgMLwBmjlnOGwxr7S9VMu0EbTlFUE0lBwiXkxPk5WZ1w4hjpMCGR7lh6raOZ5/8v
ofm/kdDoiFXQr/zPE4wrnobtf3Wd/LcRxl9/9+8RhuP8S2PWgCyNxiGTDAuR4L91NK72L8swTFQy
f08vBLIbVRU28hr+dVd3maH8r+mF+i/NZhV2XZ1a0WLu8P8yvdCZkvzn9IIBirs9M0sQRqSavNh/
CkMppxoT7AWz/hGQnzv1n4Nhsfvn/KcMjk4ORaCrAB4u5syBTFMeJXBVZpexekDVtbE7U/qKy0PG
gOPsuuu9G9Got5T6J6NW6BHa8Hve8mAwCgGDLDJi/eT0Z6xQ+XdLfZ/blFo2xdyuI47Uw2azwNag
ZTyEsTLeifRdpUGY6YTE3FQZags9ZIoNttcC5h001hmrnjEV+dl8GNgSAljrPulATd48NDY0UQzl
VCTx8C1jEfu9QzEKUcBvE+i1QlIKRStbdDVaD7Tk9vNQZ3tXbWOvoto+WFrl3qcZNTUrbblL2VO4
iAHuMsXMHmYTUJuxbg3oOSHtBEsQ1jz5rbQsxkbRi5cNiXOA9vIBoYOaqhpj2hwyCXqUwoE9Q95M
7RUO6MhlqkCbbhSkGEO4qnWspVyZmbggP7aleoDcPQQtHHnas0hiWMTIFGMNSZa8v+oZ2Uybct3M
xis6QwAWGdCSKJkeyDh9dmjwMxBFXeOoX/NYHce4HH+3aeqvXfQxGYyJC5dGtqLBhFnYVQUNaWsJ
uhQ8DewYZ6dAk6K/lpEDLUNbXmCiLXs4CzwQKK9GWeCZEgIVpOZ4dqZpflhtPlCEIVvmDvlKa7MA
doHLBt4GWjkPLBxFhEnV/hRcg2/3pid2Z1are56TpyLKzw7zmRPmS0jOPGBaNCYpG24WTICpg8VN
t+BoxT0sbUbIuN7uHcGLRI12WnIrJmdYbjnkyfcYm0gHths1nv5908VJ9o9vb7+93e92l//Tt7df
REBl9yyhl9t3Cho3vxhJRW/TAQXUf/wbt8erb7+5fbkWhrtrpPX0H0/DSJ2eXs3wBvKsYK79357o
7TFNjmov6hu6vdsr+B+f3u1vb781MqGFNNFj7/YXf//i9q2EQF399Zt/PL+/7qmsr6ZF6A+4pIUF
+X/f8R9f/v0kwIBt/UV0qwiZ/dip1MvtptOgksJp7hmcLOplkhvZeCzcYFyy/gREO9sJOVN5Xqxs
zP5xQ4AiCgQ952ckhvkyR4Hqbj+bJ/wWgmyKZvq4/c3tp4ODyVw4Oj13aZzMqXujVVSFjU7dFdB4
7Q7LeInZqidQLmlqcShpaqFcon5SLrevRFw4IQ0f/DQ6NLncnk9UTeuxZcsU9iRRlAjxPFU7WMUq
LgyABbEU3JDGol+Ajktd1AEaz7dNB7m//V7vdQqcbrxEmMbZeZq81ZYud2M9GRcpLeNy+6rPEeFi
MXnCd+YCAPEihQPr1g6WpUJVhxYt+PtndjyEYlDZfm8N46WNvluXjIg8E4dkwqNUF6V1jifGblqc
MVfb3vd1joF1pLXTXmJBrEG6YzoUgfM1AeNv5entXrcbdeuG374STgz9dsredeLfuXgiII0geAoC
XLzIXUoGIMNBp4Y/dzr/X9SGFjQdEE3iZjHKb3JEgQSSNQcoXquv4Bpey7q39m0zFbuuQay2VIUe
qoMKcm+t5ott2fNlgQG7d4vqhZTXGVM6N3PKaBTDsxvSJ5gvevswjas4F1zpT2g77+KHhBSmQIlo
n6hjRVszqY7xUsaY/7gZYWWfuiz21ZktVi5INe0E+i0MmuGYIBG0NqK4KD8t0I+XNdqrE1ULGNt2
o3mu9De19YJhfb10aZEd1zpi58qPbj9fJ9lsHZ90d/s23Y7821dfjUHkn0PnMT/iB42hGrBDpNRs
L6U7IR9nkrNt7sdjjRHOV512pzGiAsHV5pfI5ZnIFbI2m83S7J9HuusZ1w36mKt2XIqJyIveoinp
ZiIsazx1QpGgmYT5ejuwWqHM2/a+YAMY5UBV0ByuGGe9zlha5t58ayhdt1sMhjeQT4pr77aQv+1q
YAjd+VbH7h/J3COjngfkpX1Y2U4UVHTCSYED7SfSOj8O6L78WelcqkOp3dtmsa+EyN8SpUS7F6V4
RmLtoG/B9DNggcwDxUcW/bKWJ2P74RKlEw24adytU62GTS9IA0+3+0zQu0+3r/764d/f3/4QT2z8
73v+x91v3+p8PEQsDPe3f9rWexq0SWL5t1/+/Qf/eOi/viyLHKy+DrTu72dy+/du/zxJCDw9Rhi1
L62k8f/xJP5x/7bsqEUlUalS1egGKpAYTrcbR+Gk/fvbDGLJ6T9+dvvtMBrx3iDqIHf2uqIhfoxU
DGrSvhMD4CT0eWEVpZxw1ldTyq+ehnWgFs2XtdqfYJlxpKYpkJQxySnA3oHyhzPv6zGfLU4gFA/b
wEMPMJ5BENfGQ4vgMKhn0ObIL32FsIVwXpHddoRlH8GFvylue7TAnCck5BorTkQ91qRv2vXTaJWH
uFyeehi+XjQh6JBKfI9kE6e6EcBISxgIazgCR5oWEv2tJQsNvisYzp4x+LHIzYuZRP0BpCtMdYpY
7cS4amKT5jTHHPmGaoxW0PU8PL12j5KvDk2pA0VKK9BSqb0rbCLGC/Vq643rN333ohmAhqM3ACFM
UyyrP1jV1vI1mpnpunNHbvcuo01GyaR8FnWB1TcxXZ+Yn0ODZDfokH8HpC8mSMiT4TIULLVcCMkF
oz2iMc3iYwfcRGekHDv8u9zikl4Z2lTRMeuZqqkT+VxRMx/jREDPS+KcDAWYSkKmOhtJcYxNgIaG
qs6h1nSoNVeKRqfrAUS7c4O2f3rLNXZgUW4yvRE22W4LtFJEkZFdUh+DW+ccIV5iirHWKlP+E9nD
MSOPaCDbzcvEr8SsGMGpzxbuQiD89XXBebPXi+7dIlE+sPCpoCwnHwyb+ynKi/ZYt1keJIpCLT5m
LzU6C3JR03rXr9an3NAoMTIayNhNx17MIjNnKC5l1n6Wr/aQW8EKMZehUucX6vDeoWDdkh+/JhoY
IcjkIMOtsK8tkjfcDkLARGakPuGHlLPc2yppx0QXfuoq/G33ajvTQ23XCIUHNz9qi840IDuMU7bJ
jUyDtuobvpnf+O8PdtU1AbRsH+s2XHViRHjHxBWo7uypZw2F6rXncOwTVw2myaVoyGfaT2iIc7Mm
IVFtf8TdLnYLxAWE3hotY/toUM8LOu6p/FmV0SYfqg4tsMR4IaXZTa2LWqPfLdV877a8g8IiwbIk
RdFNRnourXvGEX40tog5cvo+Z9I5EW13cPKyFi8ix5KDE9+mEeqZPQeoU6v3rTI+F8PJHvE1uyxw
frVuePfI5ZMytmuy+8ONlSFsUPz76ZbKEIl8nzAiRiLXeqrpkDSdFkpQctEJGANdQGwKL0UpEZv8
F46vpssfWmNDCmg5pSJ5GFtVHIZJP8SDlZzsCgh9aV/pF2COV0mZ6/OwAkRlLzxHczx0IFA8vBcG
aMR0OAyCsIgsHARaaTU3HJDJBxI+FzRe/Q9LJD9nkpW9OceIXFi62OfDXSMMy1N6LitmkrEDcQj7
tCwol8ti2iHZOT9QbrymGVP1Eb5gCDgj25NRsLHv3RXVK7uwvUkoEmgyasCO5JpzmoERBnTdxMhQ
EtIN/JpG32yMYMmSdGuiv0dDjuWsm9+npmpAzfV3cWI7l2GuP5hc3Juqo4K2BJipAdA5WLOr/Jxj
cGflhpRfUz0oFp53WiPvMJsC4xdxnEUaqztTZq9mjlZKj6vE12uo/TrixN2wLOEiSOp08xbrs0p7
EdeHHpYkCm5bnJxoKcvMc4BTuOsqwFanhGFKJWVOn4khxlCjGTSDJOKyn0EDAKyhBP0knyJM4ueK
/Cvc4RyPCrMesh5BgmqAh0vpPCjs5MsZJtb805FwvCzFcSEaUMqlesJGysWwgFCbJneNMLd1j45K
pLEdHRK7aINFIuw26MvuyiG910bMmQgXm1gnULsD873YdRkofBqpOWFiSepf0ryk/ZcjKlrPs5UF
ZTJ/UrHOnj0S81euXKucmAR1tnbRAagCSpSo4ggW47W1U1reRQcSmuhHpVMF8EwG9i6tut5d6YJn
01O82h/lCFoQQYkDEpArXjdKkpGb9F0rW2I5I/Jc2T+tEjR6SccvVIy+4MIOMNl1CMsjW2M3KsYv
OZycNYpgpNi0Fh8Kq0QyuUj6jdL4gxqReIU+GQ4iHfwptk5cqSYm0B+ibY+AeinTFeNTVwhnXrSQ
Ajnm0tx8tCWLktH3f2rU5j4yA1ZAAyNQvJWjsT5dY4X4njVPXlq7p7IoigcxTqnHPOs7oh2M0Epl
CEJCCvLn9DARJlg5Tmin5qN0laMglcHIpxbt2xBU8E2R7belD+yZoKRSveMouAinuEfM94Qx/CrV
JzkNVwzcOU4OhXQurNvnEpIAITgfUs9fJ5OPAQG75xLgC6jzFQ2/tS+tadyP5VNN5dmYUcJus2bS
lCD3yZxdqgGPRcSQhku5aU2Zx1QjngatGzw3/tbTqgoGg1Qct0nOkU3TVu1IsRor2HDCh/350HWj
Pyib3zelo24sWr17qJ1KhE5jPZeOiiCK00+JSUjJyu5XXsrDlOSofGbz21pj9clQfjvFeBg6SaJh
wxRppRpiVL4XtGBrc3xvUzYWzvIwgZ47zoUkyZXDS8nomxaxZIu8+hXtdr0m8qBKmMXobRGsdfJ7
aowPCziLx0Vk9tMa8wvSPJMjhbxG+lq51PkQFUQkDkkdLIwgfrbkidqsfvaFM/s0YgECpvGHnZg/
xYb4FzONLV0QMkCXPZU/yG3+Fa91FmbGMuwGy3lfrVpjQq8cIh0BYcXnurG9EZcRDGjOn2SXMM12
EHdug5Z4fkoIxNRk+Y34IGjTvdPUPKoCrqT8JBiBzKVe4Zo4Vgyw2rvRSZNjF48rk0+DQC5jWe/G
qIWQn1WfJT2aEvbtMpWfilmnh6Svg2VcWjIZmO5PUv5w0mLxb1suPUMYZiDg3Wsp1Wm+1b6r6ZL8
6jonu5F7xM+7cjKvgsk3onoF/K5JYoZlNTuGlzs3I2itVFsfoHYStt36VjHF9kZCChEbdX7e1+79
4jBMzU1xHm0GqoI5mDG5kdcAF9jPI+o/IF8Pbj7fL9MfU8AjnAtCMSfoN1vwEKrIIn4jXcEIjNZ4
Lgf1dYlbARiDEj7FDpVDFJbiZAp1On5mGfmcLjA8n0hekz3oWZ+n8jzrzNMWo3l3Qe/tC9P+rfTV
b0mIPPH0uuvVMdCauEOCGaPBBD9+VzFxuV8KWh0K+UNWZVB9xk5yNJyjAWrq4MiMbYTDdJ4Nb39p
H9NuVYkBSrUAuPD6MKx42pupA6/lLAExWNa5qeMfG5vgs7bQoebiiOL5ITGkFqqFOyPg3Ep2G5I6
rQ6vQGsN/rGP2F9HB9025P0kYIVCc8V+aD0ng/FHL1REnok0ubAtWLPKhOivVO0u7OuqTCM0VvhD
NGdhbZMTDnaAyAiK0h3Il3m9DljvyVdmJmognFB46UuKHWKw37LIZXetF2MwrLB6M3HR8iwoUBKd
qrWdwxLp89HRBJA/+aOsmM/gYmyRC+dxYFvFh2Iuzz3iXFbaRg1Nt/2gGW6hZ/TTfmdk+vdAZyYw
9TU59kJ/nRa0BiiHAq0Vjg/uKtcMMGV4x/V4OLvpwKKoyGsva7KdxsW3lZaNNcqcUNTNBQzpYUgj
Zp+rGywzSo6pWgbPzFKOw+Zh1GMM00YROKnOcjX3iHMYcZfjyejWwe/mFdUt1sFCV4hsdAcVZ5lL
8TLjslTcGR7h8NZFXaj10/ZRUOGgu7/DymcimE2JHFJtusCdn0nzAePAGfjNVYt5OmyqyHlKSLEF
Tx0b+s7qnTfkSSSgVd1r7U5PWW28NmJgx9u7KNIIB8i1od7yqM0wD5FIRV78maNiIZsnR5mWol6x
3IjWxn6ZpyeSu5xDrcRX1Wns8zqkVuDVZBGfOme/ZPpOxeJ+HGx92gmNOsZqTaBAY3o3DCVDJkRv
29WihmYC7jkSByT8gMCYer27skmJGirisBb63VySAXUz3xiVdAgM13/VlmKfKYKADND8r1t2yatJ
SF19bGcezo7rs5IxOiii2vKk6b4yoYzfrLivTzO2UB/XFvPZ8pfIn4eGQGshJaG+TvaU6HUSLuR2
hgWLQ1DL30U9TJdGwqAuyZ5MwYKpBPqGTu1QfMHVDSetLPkUy2JXlQnaIBbFG+dd2VpY/cGhTx5S
9Vh+xp7YKLD6NpYLHnauDlFHc8Hi0hHBAPOZ0I1sXe6lbVyz1Bk38qh5jBAg6+n40Dqd40eLgqLV
VV5sV3aBpWJAzrpjxTDZXSEuzAgB0+KwxrB9K2JkRiMCdKzplzUnvlvpDLyOHVpigKcm23xapNJZ
7T1l5dHo5R9IDvkhKYkEbxPcyyUhxJhQ2Hys7gk3EzIni2vwyFpI3D3J0Y275S1VPTK3Tj91MUVP
kYKCKUaEMtRKvqEq1IW2IrweAvCSvmgWjgK36YkMTmQox4l0isGiF6cBHuS5jvg8gy5ieR/s0zh0
5c4mHGdnlsD1cw4ojWxfkKYNRhdzCe3EKJhk1iyBdYqI3iQIzyViGhSP3+S56jGS/I2qMTlDh/9I
0gNSGZfFzkh38WB+om7h+pGPlBhkACa2/RPgN4I5dNn9ZE+HoUVLS7/Zl13KFLpKWbFy1+cdo7QR
FmGeE1kJ1ksblUqgDWjt6l7dMLSqX6vFh5QzW5XSeQX+OfAel3RrXKXxgYkySS6hmABD2suObBMN
SHCeMDxSyRddm08kiCete21zjB0GHu/rmigLH9F7tsRUs63y1dKk0NRZoPdskGWuvl2TvIi3/EnJ
TZyDsXnqSzJORbNEtCGM34SgvS5dXwRFPGeMk8Bu6WIiHbGDHaWmr2tzJ9NeXtu43ChwWbPD1Y4i
un0t0ZqyntDIsZV81xvNzsxV1o+ZzKGsSB3CBlS48FPxAvcXgHnPtlRXy7dO0ANeZ53wyvUXpeBq
6ujOGRrVS/5IkCL2EkA0u+RBTGyhe5UexIwjcHCtR6NJ/2SzQYL1+NIqkx3aFiMPra/XgLMSFZEk
nfdnB8Z7r+BroK9KQboKq/Wxpr7kVGZHzXCfhlU/AUnfg4y5tipUV+Z/NTt5atXklaZRsWM4+UpX
tPIMo3/qt5OUfmSATnsLNDJOUy+T84T65msd2+1QMxLiUQm+q0Tk7hJclOmAMWKIjf2srAfgA4PX
KzaK4p4j02WkulftaYe+/XWykC8uZkdVFq9/1gmjbo8TKWoc1W++ibvcYwp5dkYipOX8y1yHeY+r
69Q6zTtBEkNYkkfrxwIXShe5fwp8g7u6MT/BwGoHlk1CaPNu2XI+7zksEH8seFodUUJ2LiRS2211
dBblAYMaYs/mK+/kpXXqFzGqyS6JuplsHI1WdPaoqgaMXsjyUPILevb2W6NnDCGNEsORFtqqpAZe
vzSjIuWqac9x62KNMikVZWvoXqSWYU7QxWWJB8/Gjkoqa3Vfc4hwXrskmkwypnucv7dC1GFca8Jn
se08TadrS49FIYnMJSZsqFVPLaKTtJejaG221jjVpIEp3ibUZLjPFR1mQjb/LJ16MwpjrbaEb6d9
d6U9uemy8oNSPI/dV9rE07kR4hO9WljPzF61BJm4UDv1aM2/2GOmz7bFtNEcxvPqVMdhRKnJ201R
PoWQEMLMNCnaEqRMki4YysvNLZXYv9dx9WxQCnc6iawCDSmdl/JBdxk8x1hEiQKYeGpcsWtndJDl
Q1g1ARzvc1X8wldQ7rQ2/9VnjMBjzGiBDV0wWAaE3Abbyy17PvVmZRi9nAtaoPQKfUlZoj7EXoZS
/qpaS3usWvaH2uTsazLdOYE8LZ2Gk5snyVGJy52TGMkhyxMOjWb5gX2ErDjw2buldcAQNenJGEnD
LAxmUJXT7OOBZ1yZq+mNpZZcDOXapVv8bluQ8tRdlpLmYQuVbG/TOj6Jke5LJ95gD8IGKk3mD1Z7
l7B9NcFeGoNi+L0yPSiJZh84Y+ga9NmjS84wzpS2DYcJCWNXKOTgaKh3hdsj0nIf+lz9sEyVDNu4
2o1j5V6E9SNH8uPl3VYepShVt5Qnrk97jOs/qayuqwoRTnHup8a9mwHp0BZUPvuaXthIp2APPlT4
Iu+uikXOyOymTbiY1rirYhVjTXk3lr+SpU6QsR11iHa8JheW4qCznBjfiYUyLK6eRf4wDQSqtZHC
fjaS0DkUFI9KuWUjm+SOKnQZgN874jB1pCK0WochLSsCmkD0zdUHgHYxCioCijNzYlOfi2tiWC+w
sPcmQJt9u+RtUI/rZt+DADfE9AZmbPq0O8fBrAIUzY+lA7wBIJVXz/Z4TPL5qiO3CmqoJYGZoCxS
a7rR43+xd2bLjSPZlv0iXIM7JscrZ4AUNStC8QJTDIl5nvH1vcCoW5EZVZ1p/d4vMIKiKAoEHO7n
7L02U/QJY1pcPC6p/KA3RWSkJ8t5OuRgL1mHxlShRwsTAWSGyA2fGJv/cKI18NOl0Z8kcjhkLJT2
jfBi5WQPcV5eSiHRIYYFOV6h3wZa7oklbU7SGB7o/Ld0cYqcvEPBrCGwKeRkFKrRa3MtFu4dIuFP
Uc1Bw8vBAU5J3xu6yaaSHr0xEzF2kpNakoGNsin2lpaS6qx9CRzs/q05fHZm+4hVZ3yIWzPbEsGn
HciznrfTEMbboHH6Y0ninT9qIWWEIeyP3MUpf7bTh8OZQEPiBKZp4Pxo0Tug5EOuhj4Z1VY4l6/9
2ifqAFP4fRsXvpWPNB5/7d8eNeuPfz13+xVFkhCCuvV3bvu3R7+9BkVcuF0s2AW3H8Asi5dtviQZ
cbeIjde//PNtfv7V//qWKjNIgACjvvv5otvf4W5IE/rXH//5m05SnImjTZiljawpgwBKjQqZ8K5/
6Nfn+/k+UFAvuqu7qPTX//j246bpz6yZ4uPv73zb//nC23/SKusjIjNnf3vriNIT7/Dvv/LrT90O
3G03youIlJIAytt6yH4dUd0SxTE2xDlutFdysig2rIFocULmplytIDoCTcQ1DcU7ggyGTGPlMnDH
nHBroqjhpiuF2OVkSkMPyh+vtoHRUE3SJYs5Odq6KXYhADdmbP1rxgiX4BAyRfiNJX+IOSlZUwfR
4ib2zDCfZ5vRpX1P6JQW9Mlumts1tal4dXuQpwZ6Fit5yoavQ1boCEzQBQPMvOr62jLBbIAE1yHe
NLxgsDgPdfJtbWEQabXOFaq7ylg+UvxeG3Cfl1GaRxctCeHjG8c6wFC4GkQ1YGJBZGck4QiBmPQD
ChSbMQ8edIMBNXFQCBh4s1gfrRFSxEVwwRaLe29j0aJX1ANRsc6k0/hNjSo7hvmPJvXY04vfFFl0
R3T3KpyGu1nl8jx2+del4fCWtLjg/O9DHfm7a7SvXSGbTZjSrnE4aRGrTh43tpNWqSOFNIGXc/4w
qOXNo/YZnY62DeUEXBXIDTXbDYjabGvFQJLTdoSebBysdn5HlsPKASKrakMEXsnBnNBsxiPaR92s
3vLM/l6OxrQb6vn76OQdC0STgdsoYdkjLGaS3eX7YfkchfKlzJjeVoxku2GF/5af8Meh1lpIJRZ7
KUnQwJVtnca0D/YFXDnCuWigJ/FSoTtSR3JjeL/0TOCY2DUzlQETjMu27xhNh4zlRu8IuH2jiSZc
6z/Xo4TIb6YvY8C8wgZDSrPnfcFyTiHNoR3VfJ3BxmZfZ25qZM7k6tCt0MoY6aXTSLItrOeaEmc9
NeFBogeHQ1FcGcb27oR4weqgtya5xYevXV9fgseqDSx6ZEsJgNp+IwFliy7Z3hLKUx+6+cBPaTO5
zYKBqSQU1H1rl8q30u4jn+KHheyEHYLzd33q7b0lMjwJneMcbpone7Vf/0l9+F9Ij3IV7P0FR2DB
3jIMU5kGUyV0fX8V9EVQDbOYKFdvnmm65IPm+g6I5G0sMujKqDtiExt6hWlLywts+oAhDyqkKpz3
JaQQw2tJ0KWHIrZ9GPZnQSb2oznB742Q9aecCKXTPjMUhP/wwcXKSfj9g2OxkrRWLeAN7m8ffAEP
YM/UaD0awamn2RZyDcp5m8mhc9aT/rLDOkZPP4vuiceKyZNwy3/6DP/l4FH/sA2xSiEVs7y/Hry4
jhN7ivLYQ6wx31eZ9FISfTxmfjCnFvBGpFsDIWZ1QBwlyTy6b9/Dha/e//5LNNB+/n4skIqaUPKk
rqCv/QaNTMt5NpvUCT1sT/Mhwg/g9VCsWp1BcGxBmyyk/5aZ/SJwoN6pVEynmGLLUJleFbTa3eB2
9YUJPYZm6JghghnuVxl3dAKQ9mbIMI0iFNcCQubAtHzVje1dpbUSQzP98EajJ11kAQzmWHzYCrYn
4eTH1C0JN1s38brpsuXz3//b/+XcdSTUOMAdQunKcdav50+U0h4Pe9SRP+fZQubbkUj5feKm816E
zqGy5PYnfbEeWVsOy8mSFTjbgv5+tjBtny5kgA+nXB/Nk4BX6QVmBBGIFJMNqX4DBoBInno5PhOU
avykfP5/wMs/A17sv0UMroCXd1ghf9FGU9/ll/4X7yL+R1lCKgejCMpoLrp/a6Md938cZgS6vV4I
f4UMmkikgS9ZSDAcYSBg5VT5l0Ta1P/HdOHHu8LQ1U9ezP8L4OWv5FzLJDGIS5ER1WJBruzfGYNi
sGs8OmHpzXqY3Q961j0FIMsS1q0jCd6sfQLY1i5c/jD4w7JTqiuMET8Jln8BWP6Z3yt+h8ysn0K5
YJodxbEQv1Nkh1bX4FqIwisyGjKVFTwPLuquYRZEtFE9AcZw16AjoHDJylTg6bC6P+apitADLMnG
lE3zD2Ol/B2+yEcydVNKB+gqV+3v3JtGM6RTKb3wJJ64TZqBitX7RRAW5XzPu0R/yKae0JmWzEQj
/Aoqstz2lm3vhFrlbdpTULBk64uxPxqWFfAGOTpyl0i9QpdU3zGSU5yoV9t5F1LjDaxd6TQnbWxP
oxSBr4XT698PPzcI8p/vQPxHlk6VAKGm7Shh/jbq1ppO8GnbFJ5OP/psOBMqWvLn91WMkqcCbkIu
XXxs00meBFw0XGYsT2kHddVFTcVLTD7nfSFJdJC6u/+Hz/b7HWH9bJzoSCbgbf3n0Ni1HagK5eRe
F46kZNm7EeGih+94PoZQJTety3xvNup3i1mdn1ky38gRPZUdTVsjSJf7XLsPybj4p8/1HyemjdNB
51OZtqvzRf12x0ygwFQSHM7JhD3UFURI6jhVLG1umBEWl84CfBuRhrWIIjnKcHyr8pEpblHTorIW
cZezivj7Q4UF4q83T4YQ3QA2Qv2M71Kq9SP/6S4yt0JfwmAC/U0x42BBtjnblAx1qbQ7qjHN85rv
KY3wsR6z5KVYQbUWrKbFtGPW5ANCoqCargV5mJtyAAAwTNQfyTb3inLRPzXM9R0arHfU+5ZNpoAV
WKn5YkMHuVCTh/BCspRIWCBN98nNb78674GeUTCdYDGoCSRwMH8te7r/iq7SoS1J12qdgdtU61lG
+R6tOAG0MaSTQRgwNPz9Y6MdCCiar6TMksb3R5zUqGgBOVAKroadY67IghVeYLu0NhYXxwOSq4HI
QPXy94dXmv95nTiWIHJPcN2zJpUrXOvPBxjLsAKbRAanHGkl3SjWYXBei4V4nIzGS6jjkY4AuAnO
OD0jczkvaVE8JNDDtZ7CMpNttCNCC8/u0Pxocsq0c80BmvvvY1Tyv894vugEBOcocL5VdRIf43h2
Ob6su21z3GFoqN6DDjZ+pNxtNskWdI10fJZxD6mSL+4cDV7UOvpVa9jcHqVuGPqd3T8MLuhNvAn2
vtVEdH/bZJF7xblZemMpgj15yGenLZ74Gvtr1k0TnXlLvAwUXh+j4B65C3EkXU5JOV3Ey4ILJG2b
6N5NqnqD9Frbc/IsOxZWtixZewEbOlY6KcdCVIgokbAdIoDuXkW+omkuKTrcKr2T1te5l8VumkR4
J7E1HpalzzyAaDsdYMeBizve6rJJKTK35sUew11ySUXZXWzFp+8o1tyRwELzMgwf8+TTrLWUSk1W
GJFYkKI3g7iyMJbaPF/ho1EDqzWEVxBkhSzcyxjVDQyD0vEzfXIAllaCimaKXVxHMDmac3mmc4hN
LorbSx/DJOsIjtEicyL+owK00hsn4DofxTC8qqpUgPr4juwsarZ1ZIidg572YBj6uxW5woe3sGbm
WKueqASGo13DipowbQ0H/eXiubUDZ7FTZ6gixiVibfkYaEP8CAOCkr9eX42GGamm1eIZvgw98UAV
W3tC7iHt8GJV/I+1KuYroDKEh6BQNn02XySAQhOfYP3o2jHZlkaDdbTqvsRrKa2dBKgvF6xr75h4
8azJn1Embo2Zu3wCVX2vBlPyR7Lkgr0/wb6EoC4Yo2u6OMHBFV20RfvEMKump2SEKK5ZIr6fYJIf
ksGEX9TDNSrsJsM2g2eTFiXJ1DZtgRgFRz33H1NTzw89mIaHocvf3DSlkdsZpwWy6ZOp19p9PJrM
N9gzTP0FWzsHefUnzXj+cKq6vpUtXh+6zv1tY4VN7LkKYNJtd3EL9fMHqcX/0Q0jCqX1uSiJqXos
1XRE7rBcbi8GBh0DbClM0kxjheKWInAVtuFjs26yfPVH2yWV1XV3rhlMGyOa7rBlQ1PjKZM0xnA7
Cr818MXrroqOUqbhc1pE4I5SU98ywGhPt42eWH6UIVvR11dESu9Pmeoo41d3TmvYD7dNJzmgszl/
u+3ljVqu/Hu7iYmjP7cDZQ5Et1Bw2SAjeaczCGKUQZumZjetpWrKy05n7huCf/xlqitEJmMHFt7t
nsPC2XODRd1fFX7SG+6biOnk52M7PlPwQAIcvlXUFk6R5cyn3kpQ8dktQQT92jlzW+3aU0Xd0OOi
NBDU6AzBGcX29zFO49du5iTWUQybmfUmLKyvqswdmmIsTvraJKldTt+ysndpK28yR36hQD480HiA
jPXWE1Nl2v3RiaLmZCfZpihY4swdRvoAZkeCXvYM28ObuC72NJU3IFkyz8oIQmrHjgzE3Lr0DUWr
2GmaI5nW5B9iONvOxKPTexrnY5bj1ArHta2Pld6jFPOHZGg7kLdnMnLh8s1GxolGKnsrjjBlMJ4a
BfHOU/CI1eBLRw/1YDL4nnI6X0XTq2tJTQFjBv1kfciP5MSYW22Wr0lnzxuGrvrBjgqYEuMLIUDg
uENXbaeV1o1CtthlmRvtoareZRFd69vRJL5K89CDboQlDQ+C0Eh9+5PV992D3tlYkStkHuv4hKvF
eJk5l5v2s9JJP+dOdc1Jkj67sVtshZroLo3UU63zxCTiuGQ8y9Td3jfGVPkY176YrQnLNm6vLBRB
FY4MEhRZkMC7gFYqgApmwlpTqfokMBMOvMF7mC3PNtrUSxy2eKwLozyiatvo0+judTfWQAKy7m6R
RUUiP/P9PagQ4k0XOg9OtUybVA+cfT2n2lZFzsnKSphKQhG/saTHIkDUaSK/ZqJhzIclJ/sdjQ/E
5KgANqmJr7pWNMxX+z02TJbMRV+ek8GgVBp30WWikIs8fbyY4d4QBQlI9NWKkrjHBZwZvabdKKP5
pGgyU22trsvKjmJBluG0KuKDqUX+MlJ/SIdPcTkzXZmCF93A1Jnq1nMazjuzB8jA6ai9hX2odtFU
Ht1+cGD6hcuDqh8bKxEYoOPw4FQT7O5eLuDKgMQkw3JWE4iXaIaUMo0iu9dzZdMtW+5ijIlhEI1e
Snq8X6mcGTiEsM0MaO4SrfMAGlVTZzW+HVK8wOLibPUQd8A30OzpTkeKc0JJc1dnsrzq7o9oNAYs
08ZnJjWWl1rNjzhB/VzrNqqrzr0XveH41ryAO0blsbrhERw4xvRkm4s4F6it6OxALllk6hx1skkw
x+CMHwrb/ACLVL3HTvQ2gO71jbZR29GknNkTybm1hWF4pLU2fh/4jU2miUL6BsVpSD29tq/1sHdQ
km6KldOptfAnU/tBJHkJr3BXVVUJzRP2SOeAK3ESbLbKCRqg1nx4rQvbx6p378qQfEods+aG8BA6
G32s37l5iiefoPvIfRmGumEYACFtdCvfWZnRyYqT93oFlXZpi5yVI6s1HV1FxBCtGefnKULwhNQq
QEYzbOt+ME6uUd9nzdCcppb0Ra3yyqEakFz8aKyiJPpK4d8Imj+qRRmoCrmBJ4jl8qX20BVo1BfL
5kQtz/C5qRV7xDGAfsRayw8RkESp4wAXZShEn/ZJDpWxSu/TYwokdZcCVPNkwtm0vkcHO31bFKJG
oghDrzcs1DYJJmRJO8sIMC6OKf3PsOPeE7ruYczsS17Uewzz2iVD4Ay4kp5G36I/Hyu5A5VOxe9H
ZsbLA4x/ifLEA4GtjgS7bjJzVn5f9VA+yZI9xtQqEDMC3nSH7KUfYUHUah9WTX2G+O6UkfHS9ABa
w2aTT335KVhGzBSx+yJ7/FbxEux6FOlbPo6xYdxo1piChIaX/kdjhfYmmJ3kqaG/2bez8TEMGi49
pDgHgTgR6TdqhKQbqjNJrsZLZnHpomLl1tQlV7t1mJsaCIo1BCWAw9nt+2EiH5lv3B7UOeq4R9HM
mZ77PPdSDQ9cPdp3qqAdX9kWbY7ZDu6YpsodmJb8M5q1B/SIww/DaT1qD3eqqaYtjvR026xOw5sB
0IXhvtcH6eNO4wLBEnizIipJS7ReaFgmWVwR4Ln+5OZPlH11bmjjbszcibZZEY+Xpkes2+sYPQqQ
0WfbmXGgRSyTzEayqwXfXSFxZ4+Vfoit/EvDguxMnxHFxProtnFAUu5G3em3VlhqzabWTQ2hYA50
ZzD920tasKEkJGjHaXH/cDpJo0Kfr5qFR9DWbPlzU2R8e/VQB1BMHNQELL9m5PCog/Uyu1dL/K5D
ej1o+lVMWokw5mHKbPtBwyYxlkH1pGfSOtVUcGj6ztXT7bnemhrEGAOhDxUexE7XxB4AVfNUYk1U
QOnpD7AXCCl86qwkI6y74ckqAJ5xGhewQrEgEMBW7TlloPHjrXicU9rLKWaDbbSgbmyotnjkuEGt
wP1z1VGgQhapn0P+BreNJ4qtoV/OdX4yTT5O04j6QtT6qwhG5yI65SlzhN2jI1vSw0ggvhH6U2Sj
e2z5gEHnmody1FmByXBPaWrcyH69fBSSzMo5sdwoL4rxd4uzF4uLpt2LFkPJvOi6Py4ltNzbvlNB
63NM+u+qxF7BAumszUptZZ7N25YiGijv8MnoFRFDBsQLIDSjTz9pA2Ru8W+bMlM4Bn7tRzP6HxWi
2kS7y8jbz/aPWLQz7J8TtrEIgpL1mFX94DtcRGfm5cNmIcghzyt3x28kZycKGwKm66sMFppBsfVZ
0xcuB0cvdswbPABxCRB8le2JcLzIHq1MaX8NGj08a7jsdZdggzyPL0Opx3yx4aM+Eva5xNcG3b7d
yRdmeCjne+iTfNRZmLx3Tll+NLJLx11AWSPpWvP0pc6idAsl6hOQm41YdAPXT/xiFyy9GgNjwHIY
AtvctrROuQTdb8BYPpzFOY1qeIU33G+H5Z3EgmVnF3G+DV+iClk/HcvyCNGUFSB2+M2IKkm04ykx
u0cmJ5+i9Q6TmeNxNdfosobme5Iigd7sySZ6SAs7OHYBM1wJtl2smJxgLAvGivCimbMHQg9q1+Aj
3vko+yfm+Ri4amjsdP7QvjSOoOVL48kit2EwzfSYQVU9ZfZqMRHxOdbLZqur/oepOf3BttKPiZxm
VI7qkyztzkMvNQXM0FWY2R6lNrgsGW5mUfjEadk0admAr7ebyD7RU/zRLvyfSd8egQl5QnX6HuzG
ox1PyAybdCtL0MZaUSmAgTrKVqTuqaFpZLZLiFraE3aF9lDWAznjZfZ1cnsm8Wt5J1fYGtQbmA5t
H9gq3tTtRDjDvLgbq4HfVcYpYsyEFvnAcojgkT8CDnU1BsVu0bhvazTQ4LzUH+k79lmCN/S83oY1
tOa1glxUS/edgeOeYYhQVkO69wpP76YYnfpk5OUfozWZ2yCx5EFMLj5f27i6NejfuHOpgNrCp49s
sr6KDAIlq89NH2d+DLXsYroBthh3TC4SAx90NQek6Tr7KpovMQq2T3wld1oWvDX1QOxnU3/YBIAB
oauXY4ubcYvtIYCBmOobizGERXt6Bm6CfQ249H4mYPdKpu0OclVzRa3nHNpOexsYfrBRqXMyD2pf
Vdy+VFA1O0D9DdKQIDp1mQbRR39ylysJmcQjO1X1GMdUDBF65T3OLtN2HBbltjwOZE5UZZBfhqxC
I9m/4q3VL/qI555TGERtUXMQZXM21xSHCs7zzsoakkBRp3jY0r4UFI42o2r9Uq6xxnj99hQz79Hp
OQ8RBepCsx9U4pFPqH9UOqGtC3rfc5K58ynBa1Ezlzqmg3rUF/tuCWS8BddjHZWg5U4oLmTiEVlm
9jJSVD5pcTLsqFLX92UdP9OeJgY7UBe+NdyjFvUkIr+dPZ06oNhlDlYaD4CZcvV7zoTCUwxOt7vd
NwDEvrqzZXhMFC5livIgbfn0aC0flT0Gr2VSHAjBeiN+acT+J4kRmbEI44AApIHuZyfG9FFoLuPW
hHNKwLUSpG/Gcsy2bRsE255zemOE9f1QtnBM8mobJfw8nZnTxnoQsCyqkU3VchsA/KBN7+G+QMlU
LuOOCA3DF33JfTN3ykPgLK/KUnS7KV0v29vDVsRgCNoAVndXfVF9FqClfcGKdtDS0YT+0irhV3km
/ahiTVk55i6rv6ol+5pQjPAX5oDFZpCW8m/7q+BhiuLIs+Oq9Cs5lVgV2dx2bxtTLDHS7f/bj5Gd
//nVI0qkwzxGz4TNHkU1buvBfnfSGvW/mUl7b2sYHucC+2mdu6dmfQGVKX8pFWhva8bX0GS7LnJq
/7YZklkc5u+EK3oGIF4ma5cg62N8zDlTr/u+olvTx8NjAQ82dRPlkxWQbbMq/5hzBC+a0WJz63vN
X+R9m7s9K00NQ1gKlFvY0XgIoXg9BTVKdicgs0SM4aNzbNogf46d4bXRlXHEW1H4umXl/hS6m6lp
5Bl4wc44YitwyLOhreIOBF2DynxxAcO+LE6FeXDaAGvztNJO/dFQ8zWa43pnOVq7IyAbUTcCgHrI
/ECP9FMIiZgvrqeSMRce8e7oH5cuRz0wabmP1hb0eWg+o1Qtqir1SfL4zpftMGRrlgesjGgciT09
rubPcuzc6xgtOERJKmChuEUHwt24aUtWgLOJj0xR1s2orPTke9Pqb+9UWRbnGpy9y5m80/QClEh5
c16BgNPbvVRL+tnOSTwICooNAGJQrtMvu6RZcTVEqeGwUOPBYY7gZV04PLqau6zth+7blEak/HTH
YenMZ6LzyiOXQHEKoqh4wwxMon2iffQB1TtTieE65VF25RbNQgkyacVk/COsqPGsnjBnMt/pNj/a
AXpUAJi7oWu2kjHmPguM4VKEaJsafT7VZmt/zQtDsfQChenoFNLhhD25Ew2doafIy4La2ZXgDD2p
4R92cpjJQFAX2NYMHTOwOu4tXUtpbsFMhMJMr8mjid3Wbwsg7x0G32tYE0dNMUHsNLvXEL5o4W5u
XXPHYv8PBLInFpS4cGoj2YROcZ+KQbxQbPNDCgrMUVy0jazgZqOMnhsCf/frnlPTjuvzzrl20hCb
KV+0U2P2IENn3G+sEdBVsQoOmxxUsBrKo6nDgAnmBGBsqT1O4d2cWA4ZDSQz6Jr9DR/F7Flf8OF0
V2wgYpq0TWzp8lwZCIlxTJt4KACyN9VAqnmT36mEGGWRkT3p6NOZ7mTpMWbeDSLpH2Vuf6TEJoCG
wsxPxfcB8xMO3YiblJgUTo/+qUfiShyHTlSBWr63NR5D+IgJWRU1ruYeka6t08BtoFknDURDZ4rb
O0OlI3TVnlXCzaUKf7bv5/co6piijw2Zy2tZivjPI20j+0noHxifgbeWJbewTn22q7TaRVVk+FmM
mneuqkMvSZ0PJmgsabi8xTOBdJLEXL6teWXesgZKh+UAlBLDkCKN1nV6eYQBsBwEJxhDRLa1CRBa
UqrD8BERzhnNJ7fD9jDQRqpnvT8PWQcBBmUbiG2nz+8Lq20eowXraWGH3Z2Wk/FgcktrcEofrfl9
dserW7j6JUy7vcXh9ee4+AzFZzxDXD3jl7KvxTx+CuEOPvR1cAFJQ4l2tFMQK7Rs0tm+dyvE+qm0
oZaE7T2uR04tOjbm2INKLOvojOP2abEx4Sjre23gHbMkepZQY7KdmPO+NYp1pd5RmdQU8+McXbLh
HAEthWRUd9909P7nRbOw6A9YdqAeN2QK5eXU30X1IDFvUkkjwWesFVbRucF6X1XR/lY5aPPc3kFR
Qsgbgoh0xsIbUhR6scJSOqccDtM0r3GunPfmdV69x0F3P8uh8echfQ4nGV+hdkucTmJn1ytfY3at
TRpVJANrW9RM0ncl6B/NjAkAZ+EZUdAb+14/wtjCnNhX1SdGe2bhenJYjAQr5+LNcez3qKKvtkav
mUlSi2AX8sd9HDITwi0+PUQtw6HRdNolaTTeVIYPo0UxYGqWO2UGApNsD+CZRQhBhxPnxcLxY2IL
DqgEGN+X7us4ufWxlk2wxXpsvDrmTLJHwS+BribqqncHOiqJPE9B8mMwMvtQEfLiF/0T4K/+8zDr
n4luyjYO9u5jJPiKzcwUx6pZIi/so3kb0Z+fIfc8isQ2jqUzVECi9eFqT/SAKyZ+SQfaKKwcz53K
NxNB1cVq5Zq0IV0w4/gSZyC5nIRa+qh4C9zz04IlJoHKEx37BV3T5Jxi1v/nW46Y5c72uWTOuArp
VoJJd7zJoCxN731MBcfCKsVdHNlvem72QJ+NN1oV6ONxJ7aAqJlaiIaGr1Qt9SXJ2SdVBddtHs3N
BB1+z92BsO0+TCmcEFc2cOv1zVgufoVP62jG80Uw3UALzyaWjMgNQrlgZEZYYb/b9LSlcPjTbK5i
8QKZrjsGCVwTrT5TSc3xp+I/akftjyzAVNT2Ad4P8NH32OSOlnrXLdDfrdbYLwtF/25M32N96MiP
E82FaLOTMwpM5EtCvKXFDcBlndjNlXWt64V+Hr6qXUDh7JxnJhFgQDi3RYMSuxY1zlcN6PcakKwl
TPkiHQ50ZtlgbmUY/7ATQAB9ZJm+Db3Yc7u3PCzpHAgC7m0nBa5vrxFdSyt52GTh4sdpVe0DShYb
u2XA4ANOfoGPDgtcC/F7CCn6OclsbqUWDt4qlW/GOmhOVQ/EA3Ex1g60FKQbcH9ZZAAM1eyq8RpZ
ShySjEb8UHSv0ojHU0GaxExHmxZTVhgo2rCEuwzJaevcN3XT3nfr5jbsZFzB6FDSkzPd0xRgrl53
qrg6a5vaJKXlziLWOrSik8L/QaYZop55Ful9tD5yYmI6ShbdRTfapzET9EaxY4Jn4rmguLPLob2Y
SXZUTGPPDZb0fbWkmQeLg5VCFNFldViBusZr0WTcJk1dB1CA3WkpQvtu7KDCQrK9S6fOd9siP7tj
Gnm1jvGNcW/ZGy6K/Zmx+ZiVy0fkwJLRVe4+9yK+K7pGfw+MpdhFo13s9UU89C0L/xx/DhoUPIAt
waZH6CGw1fXsyyhkBLjUPVeFVaxdc+fNRezMfN8HVha+NIS8x+M0n0Orh2CQOLj7DfVtjkz4A0E5
opyVZ8gZzTss1N1iw2RtmJJeRRUGd+aUhEyHh71JAcUfmOpBpBBf0xGvWpzTPWASihuISmivNfQ2
JZWd42DgE8rr1n1J4MS6UYc9oI0vU0Y9YQA3L0QDilwv7ynR79NUVh/ToP+wwv6bVRY4NN12fqko
T1NaeIkrwIpjR3Hpdj7czgxScEAoEaZUYSfExJAHXhYiXufk5oxv01ezqXUggogF2sJsHgtWpgQg
kAhkEJxQUyqjD/VliDqxFdw3NjTjm0uYiBca4PouI1NmP7B2O1DZYtlHuxPvavs0pLnp1aQsrShv
7H5kcr0VrvVDaxeewvp4ZJ4pX4E5u7tikcvxNggTlwSCnFSZozV130ZkKXd50+qQH2qiZws6mzDo
tGNPRC8ML+ctKvF2FniX7yJM0mn9aNP/f7ZTK35xG8wgUREL0oKAvM3AK31zrCoiGteHt30DWdPP
R1irG/+2G8144p04drnXddwS4sT1DOK1l23aZzWWSDZFMX4i3iTbTUgwzDVBt3cqOvd6pv/vw5S2
tjfOdxSbS7D2bKx1Keauy67bI72PuXuUHQVwLvmEMHkDowX26DWn1UFx/fNxEdsgfBsjwcCuZV4Q
B7lfjOJfG1eBvkSRfRZg+bzW6L+nXV7vk2XmDcbV63BzQtweibS0GcPtT4ljYeodKJr5Px9O68M4
lHxQh9Eoaq18R1+58okiIjt43dx2f20sJyJrPqVXG98wZusb3N7w51v9+7nGdHeLE5annAXYQiBw
FuytaXy7vSy9PXd7g/QGMbt9hN/eMK0QZxF+91ZTI/VLe+SL0JKo9n/ur0+GkbZQa27QzgwGGOps
dTuveBR6d6V/e/RrN4g0Jqphx1yJV/x6/nb4f3vu1+6v1xm0eYAd/fuds9BCk69wXt/eIfr1Ld72
NQ2WxiZuQ5+TX6dxGeOohNFAbmOEG7CzcgQZbnocR+VSOny+vUAzv7qyrbzJmar27ApiHm/v6ywF
Z8ftIcz+gs4wP7k9EpFq93rSffv11O15Mpn/9YrWVS382NL79Xa3V/x8zxKWKcha9HM5xEefCl5H
PIj9r0e33dsPevwvK4ve3MbVs0vz0+sqTGDzYGe43rmsCNhsfeZFGxkamXf7mqPb6fbra83Sw7Be
VLcraYr72r9tQIzVvmnPKV2SGH5NOE5+XRWTLynPU9Rj99fm9lweLawMNarmaUcsQJflKLPXfyRM
uEhuG4C5mLjTZkIuovDHJANSJ/QCmUUDGZ1LQ0JWsIfrbqQNZvaq2hCPTGFAn/cqd44kb6DYUi+a
6jGnBvYxyYuJW7R9AEBP/Hj0irP+yUgpwY7TfqaVv6F0rhHkLJAdzEcmaPJM/O0uFim5pazwNrQO
sQrK+1wm6iDn9LtyWe/QCH+1S/5g3q2dRa5prSg/qdnwyLeGqBlE4bE1jDt8YSyVaoR6IUwXqqBv
srb+D3vnsR25kl3RX9HSHL1gAhHAQJNMpCeTZNLXBIsW3nt8vTb4JHV3PallxppwFYsuEyZw495z
9rlpzTi4CkSwDeel2Rz5V34iw6PiBa4GIAvNO704ZuUMRlcIwMCWc2b4hWgyVk3TTpvWp/tPmhXd
TTL30jRD1JLIgy+ta1+AW7S663EZr2JuWTUyvtGVexITTk26dT3hviLuJg/q77NI61s6ZjviFQw9
MIjIcT5K+7mFPA55xj00QfLBag1beOD9BNEu1hz0WtX0Mc9M70lwPJoMZp3JdVZBaT+ag3rT9J1O
GvB6VGTmtMxZJlfB7TWYF/hNglVtYoITmmwWeIxHEJBDu8vXEdg93FH6pqMHdB340a8qqlK2HmSi
GOZ4IBnmLmZy02fsLX3/NoI3u4b6tQtxS64U3LW161kpPAKmOTRkHMeEhtxjcdfGRY9CKF5hkA2e
OoScyZVhceQadmJH3+wPWkCSFHMFkojDlPm5a7wWcme6bLOsjBK/rEHC9P5d1J7zYrI2RUZIlQvX
Avl/5rUErbGnTRsn9ii/GARKhoOWsfMR26zGqiKDDWzCyjSja7e27qfWdEG0tB1ejORCi+qa9455
aopQFBPHAKGAo7eYoGN7NglwzJ+4O7+N1mtn+qRxw4CbAv8gAi4uwzD3/gztpLHC3dxHmJY7/Z0N
RMMtaxq1x7Ude9SHkJFocI3g58vnqcX+VxbRe1Qu+E1H91BI+hs81xVv2LhMyv70yfe0h2NJEO+6
bjnGXa2bG5+kcoYomb+rR7EXSxaPvqTy6Es+TxuS1GMumT3jkt5DlUz805LoUy/ZPvGS8iOWvB/8
tKiSSAAiWQE1QEZQ0PyTD0RQ0LxsG37+C4r9ql7ShPQlV8geSRhqiBoyl8yhbEkfUksOUbwkEs1L
NlGwpBQRuFsxQSe5iLliQbCh/zCiLj64bBJXxZJ0RLyAonlA+pFYcpB83kGzJCOJJSMpBHpWLKlJ
2kTkDD0cWJxLplK1pCtZjNHoTDT9wziSvdQTwsSDon/4+dCOx3Fs9Pu4uIqW3KaYAKfKIcnJWDKd
IPTR7SfmSYvnL5zUHYlZQ3QbWcB8IcpapW+yVqWAAdW83CZadAlCdQyFdVUwmHV6iNQVbL2TaDuN
rICL1VrqMhoRnti5v9U7877K648Q6A5fmuhVT1Z+I0Vbs1E3BsA2sFZbv0ZsUxijR8YX2eRuvStE
YxFFT+OwyNsTwu836p1kG9NGpO8HbCvNBXaz+CkrY4fqf6g3OPu5CoYHhB7tyuzhbRiOS+lUUham
+nUlHXFtm5O4zk3kiiO6hi3Z40QxdjFhEKSR0vZX6ygIQfUa4q7qiXzQZDBuaFc1q0J7tsZeXlut
czWiu9rPc0U4NogJHJxGiUm+XdTqcFzQh39NqXmPsiK8b2nPh36bPcrhNM2NS46OZF1JnjNjGkDS
TuV1rJFLtahuqpquZEQMajDX+17y5/+xstj43QHmOKiulAXv0DRwgv1utZh7M3YjBVckMZxkP/QM
vdsM3iCawUcH0eL9mDU1pvsJFB/ijlG20X/zEsw/uT14DSyoumEbOoPA391zrh+2XYygf58BYQaw
bt6ogBVAG0LyQGPnNTWpzxEElNsfmLtwSeMw4ZtqZYHRu7KAetA4PC1iU703CLR1goeW4fKB7ap+
XlSgP92of3zgzEVw/XfGheXI6TruCXT4AtX73wuycTOkVlyMHDi3lZvUNpxD0Ptnw5qRvReQ1eze
KbyxNw69nMId26bkFXSmIZL3aJiusHW7b+OmNJzwXZr6U0Ezh+aP/YVAxRasX5TAdGNumwIUWwYX
/vjfvP4/mRt4/Usas3Rcydv4EZz/nWI/xjNjyIKlLqd0F0SbRG3DmwDHnCCoPqDKyNdInoAGp+ql
lxHLg7jGE4gd0YT9hLb/anDe4TzV+1k6L+7SAani8pU77zYey3I3lgVJzFlIklIszqJNu/XPm/h/
C9jDVH79yz+/UeXlgGjbOvpo/9bNpZSLAeO/DshYF3n+9QFpv/tPfuyvHjDFWmdw45NDYZIp8VcP
mPUXZdJvJg7jD4MY0Rk5fd3wX/5ZmH+hpDEsxUX/W8g3HjCXa4nJtG0rzGWu8b+JyWAV+v0GU5bF
BWoy5FG2rpu/ZXyzLEtXAhLc19AgaAoiDQ2qK0F6BhKc3EUo27602jcZGBfolOACl7znvOO5ncSS
SbWD7TfSoEb1Tv5cFuIGEeSD0ztkaealf+qr77FLr3qHakZp8hxhM13pTBGXYYyKSaiZOjHSuYaf
jveEuqwQu5/kSzQaBLHOjxEsD/QlKDxD7a50IeGUlnprxuRRueZdyoq30oMB/jfZnuoWDhvSCs9E
OAsilrQ5gxdZZxmpzFvfMt5igxS0adFSjo++MwPujMSdO13Quz7Ug81oO3+g/fsd1vIs7fi9G9yb
RobMaHwyjfNjotfnBBgvFKYMLFUnwTD19csclg/Q0C69X70SUrGbwCE3jL+8zIdTa4W37Ae++3rJ
N7bLF5Ikv4ugxQBccJiVNO9kaZ9q27gyybNicsJrDlT9IgoMWuGWenPnw2ZDeX9u3XqjG2JHZ+Hc
u/FL2vu7wBjMdTI3MN2AjUESrJkGRjqHzQf1B2yj3sSEGax66rkA0wHt92RjyYlwDQphKTmrItk7
AhheiIRDZ4yHCoB4Dj1O97rIvWUUP4YS3YMOFnCUEDPaD7/m56IeYQs9dbK4s1OUZ/Y69KHby58r
RSP/XM6/yHLzYoodorugZSUjHthKkuGbiLtZpWBuLXO//OJYMJP/OdsUO5+ifA4wzK/KdEmXH51n
9BDwFWP0m0GR3jVBdbQrwk7YVWB/X4KcyI22h8ob6K42gkYu6GkSVV3K1znfdHRRYZsAdsVB9Zg0
IO98hQTcLfLvxprp1sf5voiCcwTjir1DsGudxsafD/68LdRz3Tr9yU2DDz8lpL0lJD1WGJai4Dqw
CrBIhGaDtUEXjsI3zMinEi2YV0NNt1pvfJj1Bz4P7WLCfWLIFxJgVuqeFXqVC0rb9o9i1pNtrRQ5
NUByHMA8VsNrHWx16H11CPsc6hA3i+9CUIQxspkXn/+sf5eKBp4xWXdwKRh56e4D6X7P0UyOS8T5
BfCd6fYduQDm2jTwhbWIn9ndpTDi0BTRVW2dchvEgggmZnwHM/3AY7AuS4LPZW5e3JZyMbjomMbp
uakzMVNkAUL47lL3y2ejGWWX0rQ2YCh2qdC/pQ8XezaXG68ieOcH1mbb0HKS7xG2P/sdjkptFs/2
sA/TAsZswp2gP/OEPHKN0hc3GFqImsgGLhHVF0htgUYSGsm+m3CCFwNZstcWROTptFvXdVO/DLE0
VtohCxzUFVDW1xo3Hc3QXVVmV8ynkQNYoOzqeAXCYR8YNPqT96QKtkBB12xVyRXmVehG8C1qAyXr
VszRQzSPWzb8tw7lP9Fd3DR1D/QmzAguKLJDJRjohpl/ouZONmnI16ko3q0lv4u1kQq+8l/yGgV6
xylUQj2YZBgg0Oo2fIWNFjPtVVShaU0l66lFz4hA6qECDkQXRjUvivkbswkEtay1hDRPVw6rZyJh
wQ7lLeIqTixyk22VDYyikuwd1hrcjraCcc/CkqvMXReIJM2GPn4AzQM4warEVretU+PSOUg14oBd
aNbEJdtjSL5DjQyenhX3bLdI0iN1HmMWy6Ku38zC/TYhYK+1JvUaDOkecjhGHKXPdkE7OQ3hom1g
3SbQcWrauBur4g254VPTsBwlqjDX02BdRcNipOiKxqsaJGLwy7b1kruU6sk10zn0PJnDPv+kR3Sf
3Mi6h4AM6g0gCUG7K0H309Pj5NsqMh/dcA64KbTxQXEGe2E3QJNlx2CFXDh6Fo96Z+8LFE1rAxbi
tZ7Vw6qgAIb31TWeqwqWt2ywVwrsWRDq+W7wW7Eek37TAyT2ANoU6N3dW4PMQWHdaBmnQvPzK7P0
PxJTkf5kEDVbxp9dnt5bA2crsV+GdgAsuyQEFWXt7qqpfC8Tnffc2A9YrbFYWfDzReogijfhTi8W
tmUtCRrzDkQLGEO3vag0vNfr7nPsxseaWOeV07YsFjK4Vcnnz1U+uvs2oWcX1/2qlbtBDCFXwxSt
SlXcRFa0dTIE2gmTAMSzgKx+Hlj4UCKinnihhUbbp28AK/uutWi4onerL2/GqX1TXf4dioykhe61
qLgMDCP9RNAQrTOL3KzAzHbM1nHf9OLgY4JZOy6CGeAblKRudQK0Qtff3lWs9pPf0USJyH8x5Xke
kDkMOgNTMnZ1n4l2FWJGjGz6wsiP/Fn/0mX75MyMvzBM3WH8ngC9Vq9RR9YrHgkOvpGwlI9MCJXk
XoaVV/NwQrMConk95w71RZy96UPyXJc64jDyVYlXdxJuNp1Ziwhjdj0giX0zWGEXAs4UvDEY79d9
eWUPOFOL1Ktru1n5BvLIeiR9fJAsNi5dNAJF47VqW2BqDenyWUT/ghhYLYULpQIDzmbJ4jMo7aHp
2azXDsxZdlh3fYdFEO8qmEMWSDmihOwbnsQ6Dud1yv4d/xaO0pkMV97E0BmsyeEQ7CahVqlxthCT
w7ZoMamRf/rzOOTmsVYFFUe6VF8xEJxRY44bsSBqgfYwT+0LYlM04QUN3hzfVW2LOx1PamTo4dbt
eFKG1rXdFkv9Rtmg2eW9NvBeQvfaQqvM6pbqXljpuAZxVBVaeF5Kl6g0cawR78D+9syU6OXnygE2
V3AF1Jh9p2OIHmgDBwuiCY+4rSBHgIgKOo+11twMvf8cAQ1NBeyT4AyeOOFCEiiraQl6I6J8cx5C
r40V51/3V7GBuoEg7VUd5V/OYDB1tmW5rXT/re1se9P34QaVBrZ6OjjqKSsolRKNMksmWxvosipo
Acuyj7etIS4ccmQoEsfZTxjSz4dqKtpTzZgOd0kN27PeyLF3j5bR7JwWqDUV+GtYSZ4Sy6ChyX6K
4+FY04PbDEX6jJXUC7Vm+ZVISNVbQP7w1ilL3Olk62ADbfjwx+c6GZDMNRBUm+VM2g6a+zgWo9dZ
+r3jdM2xnKzmSAcNOafatjiQN2AAF2dq3R3tjtF/GcXd8efTnw/d8gV/OwUN0h3xPhiQPJWmmqOs
6IBKYheZ35nhKcmcG9rxyDmXOYDr1HTPIKeBwmEkYdZEErdb6ZCbMKsIApA4G1mI8zcC+xkmfugJ
EJnGOk46F/8kIZ2ixTmQL68lX0YMI/kyNjTkbfXzhWqZKbTLdMEAwXacSU46Tt0mqvrlfAawmPA9
HyLidWjFI0DIz1OCljk3mY7LyQgITGqvyo7Bb418gKIdeqTfpldaYepwK1FwgVvDRyWsTSjFuJco
Geo8v/fZzY85PPyZrHvEax+4yUnHwtd5Nd+loTxDBGLckzr2kb/yKMNfUAzl0fJJjQ96kmTamG5e
zQXjLLP+tvc1Y/3zT2TFlDgy/f75DPEn8LEOAwUShfs4k8MxXnQBP/8iEJzMieBE6FN5iouoQ40B
8F+bO492Fhb8Tr4oXSLERjF8HMIEnaluudnqr5+bI8kKMg8/s3Yyj3o0qoz04+WfIoEMC+rIM3z+
jlaXTJQ16HcrvN0nvJyRR5nDiArp144MqitaqzhIYlEeAztf/3xmDhHbKTeQOYinvkRNkWI3WT40
yzf/8elQPlmR72/hPqgNG5WIMSbeFXoRwK4GtK8gJvrF8sneUFEEJIvRRfoh2bIm3RTEIuds1m3c
1BhjUHbKP/7FsAwTBmT31c///XwLOisEFfPRkLHY/PyPtfwQBDRu3hpLToc3x7Dsa38x66C+OpXj
EiALBtdzmIScB38xqmHJOw2L4WfSkBERM6NmMdzTYdHObWaf8sEkh8Ya0lOlOoP+JJNqJPjB7udT
ew5BoYXlRg3UZuWgmw8pYPOrhnyx1dCnUCcWm1IKE4AZsjX8KmcSXsikuEtsE79QMr6CSM2emMlA
sl7MT0kOaV1nMG8txqhQyYe/6S/c/tH3+jtYyp/6iKQyS1gZUnKxOK5FN+Fv+QRAmc1ZFHW3b7Mm
35n+ZtmrRslEaEnuPHQ1VY2FwSPqJ2izEU+v/8vfFyCMTOnoytJ/6xZAbDdJYyy7faPGRxucb60o
JtkIWlHyierXbFBpdgyufGPe/eO//Wf2BW9dSUOCZwAX+DuUheIfARoqv306sU9cNoxN5z6M6QRe
UUwwLvS9HjbB//e+vv4n6bAW7HlO7n/d/Lovujb8p/VbXaRR/va3bbN/+9F/b4A5f7H5VYoGLq1n
AG7/0f9yrL9YtnKksOizOX+0xv6t/0VMrEmz1HZMy5LUk4qL4d9jYmmNCUe3FUCWRX4KouN/wUAy
8Zn81gBzaXvZulD8Uuhof7qkeVAmObsQgpGg8ewMvwcCVnUPlLnOWo3PS4lwoViu1vXY914oDMAO
06mfM8ZftnR2N2y1yCV0/OysqjuyEeHCQinZFZqBGiUYQeT5THSn81SXDBd09yOOl1V8ptyXI9tV
C48NpAQ2XgMAai84O1ka37uJvtEXUSObdcfLRkvbGjgIPEYDG3tKrF0LucmzA3xmKfXmlgYLfQij
JyVWEQHFcDzeg+hwt+XoblUe2Cdi0lZSVCQeGCgyeaErepGgEusyPxR+dHTGcfTqxSxi1YG7I29+
k0xEe/pt4OM+ledG9Dhky/ReGSn6p96S+yqZ9xFRPWSqGoTe40KzqsE5ZNFk78xwJOrJwQqUxvWV
RqDX6ABJH02JM31oXjVrpFNDxEUQx1go0kic/TamfOJ6Ocoh/6wT6A85VSCaeNOATtTZ7AJGyLLS
Njcsb0sj7QolfvhE6OQeWxmz2aiyyJFlzslVhUZUGcg0rPcanyTP9Co/GMFBRYb9QNasAAJXHSBQ
grXJwuwqGH3E6GZwxMwWrP0N8tvpbUYWl1mPOADdk6WBo4794WLpdIvmFP7uIii8Rpkc9CryXJld
/Day1wnAgpthEtmhcQnZS0AXrv1A6Se7006JnFLkri2y294lnsAtH3tCA7ZWN1Ueugn7Ki1xTYfh
Ju16dAANMRADzAEHdve2XuRdjK2faQFUV3qtnughkl9oJ53HfFJdhoSE0l4r1n7VMRZHbbPmIUni
zVCFa0l5OEe+/eTDhmR4Y2GHCy7gzK1tlbI/IrpjwzP6FrSuf7Ikgn3UwQlSMjmfpsXDhr35rqZ4
v3BAPYRI+xmSxANptThwXLRjGqG89A7JaJjLwVklCaMJLSFBM6g/8TW7K5MC6VYkkDIL67XMjPJt
InzxKvX7/E7rQxQsOhE7tdnL53ABa8aTvc9LHmmFQsMo02mTjGXAdS/7lVNN11motFvGrzLQy1M4
ZhcnN6me23vwSfNxqtFIh0ytSkNeuTh3jpE2YGVV5ND5ZbOnWg8O+P/2najqq2gcie5sBZl2pFLG
aQUHw4GcjgSmxpXXNadWm+8op5L97CbVaf6MsQ4dVaQ3XEDZvRzbs5lG010R+J8ZZiTPpPvPecUl
QiZ6vg0rtiaUixgCIovuG/nwjjBHDzjHsNcM3TiZ/snQfqmJNh7GtRtKviyu7B0nKhzoVk6xc6W5
sE4Lg70YWwf3mNTJI2JgNnKuSzhnfqMvqi/H6m5GOjY3pLWflUJULMf4RCqFxpgV5aaIzWNHmYbi
p+kRLJbQpIri6I9lh9ozDjfNaNY3AwUVuEWyJ/PwoSYluZbrzHFGjwTU6BwEis2Bay7eIHXrF/KB
JUjdDkP3HTZWuQLC26yjAkWPzCZ5pecEN9BVZkqLpwSFLlKcCi+pkxQALGR1HoNIXaEw8XegpwB5
LJlwHbPta+F0l6ysKLcJF/OcAQr2EHRQPhmoexOtNI6P+ctQQqzTKnGRVnefdE+3AZFHOy2AABGT
EbJqRf2luok8yCExFsNyuBliJ7slNShxTmCoHtPYN7cAqVsyPorIyyV5RsWEpQNB0O0cxtOGyrDf
hJbzjQnxCS4MKhsjxw+mSbEr4BJ10XlaDKlx5SMldcYbDu2aEXN2qfIv5NLdY40VuxgFHXHXpn8R
dxsB0NpAtjBC5GkDzP+oHjPih03kfza7zL5Px9XAQyB0cPmr6csvc1hty3SjNsJ52zbVc2wbCT7N
Wno63+Pm+Uud1CQRottb06t8zJWO+HJs1aqxfaBD8DARW3zMTnWEjYo/Lx8+MiOgH5q0h66OwTdM
tDyKNIWuQZMqS42doZu0Si0cGjQu6ZK0BA0GEwKoiJsyJOJgGpt1gZIKIgBW5MAyqy0vfT+6CIGd
RF0JAf+Hjpy2Ioh4rKWO5BJnab6ITq0aZewYDNkCoaOzLTJME9qziILHaaGM26VrHSa3WZfT8G6P
2UgrzcEaJEFtW3P1agbzuxOm/h0pZ8CS+kuDfXxK7DtHF9FtEEFudls2+4QG2N60sF7gQdzVIYjj
ceLWrDMLlc4M3yoR15aP36vPlUsLOCjXtbXQYxMXGXgrVq5wm82cZjABoQf09nzTwsNeB2Wu7508
fp9nPB2DYSMhExuNlW5X6CieVDXREwADT9ujWrcZ0yPAHtkmk6Z5VHkHxT2P7Q3RG+1RznAdMDPs
3UQk6xkHjNXKcE+sG8KnPMqXSdDbhMp4bN34MM+JTRuQmD284lwlXGBpRdhToZZEz/JWSqK7yJpC
wFlt5jCY980sPicsYddzTH5yatksPjAVM8d4yJu9XoBJUEN5yfrguajmj9zyg83ccs1kE+ikwm5u
KuYyAHWRzrq+puGbrF8dmVT7ikRAD8BO7/k2kxDVKLkEv2T3htkeEl+D3876va1s37xFkECl4RgQ
q+QmzrXoZUoOMS1E0mzMZGMqQ6eLNPpHG1vPc9KLeyca75rcCF9601jndoUQKu6QBvnaI8sSaqmw
fVZG8BkKoEQySZqzirp641LBrEFz6/ukAkKdtF16L6Kh8Jy0br2KDExsZha6obDxX0Y5/TInbFtG
lAssCFcyMMVbTyCFN6iBhr80zk4V6Scy3nSUdK16s0PnxS/9t1DHV68TvvOQdwyRigDiV1jP4qFX
NaZknfvFCPotiJ3gYkt3WNVhiJplAl3URjS5S/yyx84eLyLr+2urZ75kzlq5l8E+mP3wq9KqYWXT
/LxPcGLueuQeBx9QyA2NPGNti0Ju3doM91YVwhIaBJOVmKUxvRrM6Qv4FMYmVR6qkVRrWze2c8WU
i07EtE4iA/EWSVRHzZi58zvAa/klWVrmoAaOLsLqB3eR7cEk7T/GAm+rrC4RXZF15evNoZxIayoK
WEGmTvZPVB661sL5jq/zykrr4ORU8VsUKCKLK6fjpAC8rA08mWMUPsj4dqmz+mzemin6TBXmIFSy
6pFn71bWQXJQVdShoLMvXdncmsPBL2rnl+MLi3p3du9nuFmbsJjz64hylbW6RaU8i7WI/C+Th/9a
tIROlrmFwXK5cJLaYSZRoPHUFGI8Yji/Y3zhHjI0uc9ynZkPVVLzLAa7/rQ699UnrulFD/0lorLk
ARcTBjzb5E3hEJJB8TQ6cYNfuTTXOg6uDUJHFCk0F17929yKQBEP41dQFqdQhPPr1DDWUPZ74+bF
Jbf6wyS6a9YjVhCGMgzRKvh3TkTAStmtRtIrdnJ4sQdyijObqrRYu+WmmI2a6RvnUTWRvHF6cZrD
TNvo2rfld/Ti0TIjLVs0a3Ic6OzJZmMocuYmmHFEHA0tgZZ+dCuFlwWR9uR04kgdB2vEIcG18LXw
gNX6s3SSxGsGY9oX0GuqotlUpTbhJprd16Svr/2Klx8rpe8Xi/sYiSffcVoMjOb3kJHhQd3TYgen
f0l3IN+yTfi0gDkC+uhOedObK5BcPxLIpx+jL1sPzJNFv2Sk8DM/P/jT7mQgwewm43up0O/LASPv
XKAEZI8FH/nU6OFTrhdqLfrx07GjbhOb+HzTCinv4PhPUteg25SQksB+D398YH0+hHp5p7Wm7hXp
HB9Dot4UV9ziBiQXud9RgF2PZhdssK8wIO9gdvx8GNxoPGIwfjXw/dFkITzagq/LvSGwBdebXhbD
kRE+8MYe1PMcAKzMp2D2dAXIkHsegzVNrZyMO6YaVRk/G9OcbLu2YpShop1hj/k6TDA2ERNGSkDT
nQIFus8OGct3diU9S++mo+mkE/bmLt+Ap1jKZvneVuBlsi5Wa1hTMDL8lmEwFtXGId7bggJCbmaB
SFj1XjuFd5WtJHKzziGA/TIT6lT03Uahk0r65Kr9DHuXSX0R32R2Z9PXHZg+G82pwNRywCUtrsb+
OKFN3SWtdA9BKcJrmpLhNk9iUpic+AZdF4wZkm2CLFYrZF7udT+nT0VYkISAn/WSDOnOqNBPdgxM
mzCJLwaC7dKuvlys2ffaknY3kLNOb43BSYJPyiNW4FUbtIxIhFynNe+85GZUYcEYxA7TYjdwSzao
YY9xHq7awWrv5xi+mRY4rzG+yqnuw72epy9dql5FLHd0+q/UEL6HNrw07C7PWn0N9xFjFa1Zv2J8
bsY8tHp/vuna6ZVkr+2sQ0AbUhSYlWZ5gfSJ1mBlC/UJzXl/YGNySvKYRPhzGtnEjRUnaF2esPVp
N7ArrkOY4/noAuLSzF0zOf7R55kFqR+descecMUcUO67iry8UGrbYNTp4Y/q6NtXfTaIo9VVbz3z
OVr89kVrmNy6ernIXrLkFIVPyeC8ydG65d69zbvk2Uf0cHTb7GiM+pkGW+dR2P/8omIejX3FSBzj
2lE0JQ+O0jI2vk5cs5qfzYDkBr/gPg5rh21h3/rroSiTtb1cfl2SDeyCaB+EgPqQJZgH2DHcpdm0
mzKyq6tUHmvcP7sk0W76gWBpOxcHd8LaorKKGEOT99QsOCIjNXuPIM7GA/dwvzAeog67bJwtPBvY
FHjU2I5srIHIyyG7iURSnwIGuVDsx9g4lI2lHbsqCBDQBD7Ys0+tY9Nb4yxe//AHpro+O+PkbKNE
jR5wAiLrlgOZaUbHrsd5YGdlH4VV2ceY4u3ohp21s/l9ZSmctVjMIbqhkau5rGlM0O7FnL2msr0x
u6gFpDeQe6lRR1HLPBhVAevMJY5Lx3+xQvP/QTVUU9cHEYFL9k43bVyrvuW5vXbJ/XVsdBcDKe4m
wQ656lW2mZ30rM/tTHYmARA8Xp8gIYfE/YXXgUo/Mwf1u9PnAlwTYTXUymaSduwPkE3D5ihxN407
0ZfYbXX/UQ1R6HXG9DXkrw1olnvT/JLkOJDfABQoQafQV4xDu2VAMjnmjgSCbEL/bUo1eMzyDl1K
aGY4GqdYte8GhuI8pGRC4bFrTec2DoxfneE1eQcModNfW3qAx8IBPjnNCmdwF++LYTX78GLD2Oo8
BFguHYmVXbW7tiH/MUjY29RTNTJa/iq1yr0+d8S4/zLplDkNs9Os2wLsIEEwODGMTbFfTtjAzXZb
2JPOnD8QhK5gTE2s4aYdQ2A1+H23tu/sxiiDEEOpv27rJtjoaceq3ZRHNJU2BAuxdJEn2/gcxhSd
RL3sAeiMcF3Kk68FChCj028Ky6huBr4rtotHvWzjzeL9Bt4HA3ck/nlI+pFoMfgnmgjCG9VkjOut
IfHIdeo8PwFelxSFtdYi6EEuO+CKyxqpHZLUOYVDVB3asfiq2OsisAr2kC8cpsrjTfkYqnY3jNU6
C+snV2OMmobpbeOmzaaJfpkhY1bdZh6VgVK0M/UYtixoBa2Q2TxzX29xdB+zMfsqWy4H06pOAsUG
KJolyBlFTEao/WhO3txP5F2X+ZteB+uqkvcVmq91mLZe4iOsMwX0TFt0hDtBOgJMj5GyOZs8Swgj
Zhgs7Y3WztdK2TwXCmoWa0ZkYawi8enE4Sd9Q9T892OQdaSrWpygmhSX5HWQw1fTHkTNmTOqcitU
t7N9+y4MeMN1n77hbb3ux7YlAZwhlw8oJtQOqvX3gZ5/OnV1GIuRBLjWPvp5s9ahL29AB+Ag0JmD
962OxQMqCZuqkx5rt5B2VnR7boI6foj68t4JmWyxwm9j6huKowv3CKmrd+TKfkkTqEhjyOegH8+F
5ODQoqjj8kKD6RiZ2nu0hDJiE9+WSXwE8qRTAnDVtMEeowo5iRmuEFqrlrBu65bAF3dkxe1FSNX6
TJTKxzyIr3huHjPYnDMS99gZnhpf7t18/Ij8pPKMerrWIuudpIr7GSxnH0efvW5cgJt6uks+eJK/
9qlBCFZB/8gmxrnr0rdRI8rOHcZPEtZRXLTcPpwHNipnYdI2ZZtwcCPiiu3AeLSkfZjK5BBEkFIX
x3PZIvawHwZ2AUMRM/AyD2mR7JterC2UDHOo7bJMeaEq6Lrae2BQmsUJxTqYlISjayTNwWn26I7O
IB3xUnRt+gQZiNfoNxfFLkTv0VS0RIt4KJJw4pTvtIFvw4PIPotFWFPX1xaKCtasZNF5TdxUYrou
2uq9NcXJt6dDMWB6iMf8aYSFx0bKRSdJXdaS0TYV6dckDrlG6JOdLrsbJ9tPpCUazmftD6+iJ4Ms
Nqgfi9zZyDK/qWaiW63bVGzwVj7lvPciaW9drilyBzPcBX7V4mFDHhQQMLOy/a0IIEy1Fn1csyd1
t4msDTSnYjUKIMRoCxGZdtTWoa3dk4O2CF3EU2I9Eg97dG36HwU/PtODJq/HoBk6fpciYRuVuI81
xDEysufX0MGJbeODPlixztSdbos7hN9Nbp1bW03cnv/K3pksN65sWfaL8Axw9FOSYCuKVN9MYIqQ
wtF3jv7rc4H3Zt6XaVlWVvOaICgpJFEk4Dh+zt5r+4fO6wKBjh/tYIGxovyZ6IM5RUUCU2Tuis7T
9k73WM8Yd/UcFyjUEDsnZsQalneke0T3iPDE68ND60fnMFURu/Jsm81hEWhxfMl75qtLM6eo42qL
rpcLFFE7Ma3Drul182BEfbOew/EXCD4oVBUCjQjWHGQ2duHZ2ljkgVNzJECoO2HQz6K9VdVEsoOe
Ya+ITyxX8U5raEtZFVedRvyd0JMOzzt3PE+xx2yirlzFU0erKiynu8X/JbIaS3Fe05M17DVgLetg
octajXlH4ZkrnHbJF6F7A7TgOiV5CQ0gp/7KHlNc0S7Sfvh3zt2Y7sDvIU/UNBrmOQ1+9wgCmhoI
REvX2y/S4FUe0P0aX0X2uw5788WLmBA0qluJUE9OajKM9eyS4JeUsthmEhkPtLyt0fVgi2NBjWHQ
lzStICqotNB8mFsl4sc56XBa+FZ7QHNHbGzcs1OXWhBB40GhU+2bHhy7fZm733plEi4HlIm7HBRa
OzK2cM1LZK3984Qla0X430x6BC8DLQlcfAhh4Kemhb8MdgbCJkogK1U67rgvkuswdhqz9xTJm40f
DpDo60QXrpHyufIhtkLIfkvbhu7TQBIqi5Zv4NCKHf+KDPjZiPByCi+Kz8DoSEGTGX7X3n6sVNIc
8NOzbUn7X02EEwQZwMpSknVH0lctBTJlpZ68rPVYDXx348LCQiIFBqadCglQi+sqwXCPFBJHVYO3
fuX5iMCVpVOLmJF/tQq1tQ2qtUnWnCmhftf4c4+CWezTlpxQpKR/isTP1wVrlYPCCvSns4/qcgri
5K2ZtOpqQdIzwCdmbSGDLosx2BLzFPXlEqz1SoHbrLEJpkdBT4QKJPvdlZpAkvEiU7c+LOQn0I+5
edHl/Imj2uG8Nsv7Pmq2eVa/IDNVW+xkcPAnVO0Ffiekp19Vh9xnYRSseuLk6UplO0GQ6Crt2W/X
/Svd/m4zdD+Jmo6jmX8Pbb9RokxXs+Z8YDm7zFIGTlnt6h5pMTjh90KlILf84ml0eVL6g+eWrDx0
9Rt7oB7+FC6xTQUtDN8Y9KCyaSjIlGugmInRBe6V1ascgA9M44GXWjoJJZeOCi3eEria7Y1R7Q2U
fxBpNTgVDNSncK2ap5CWTjyycANUcle6aI+AEB+00H1SZnihLKD1j3KaNmaKVByaE9e4rwRc+Tlh
GJbSUGAO8Tg1IONIqY1RR2dfEf85teSffPpGeHV29VBsjIqxH37sRxEHhp9QfFu7HDtdlTefzdBy
xmYfIFB2zjjexcDX6f+uKw1+sO24Matyf02XvYE5B5QzwF7fnJHJYZSikPP1+mfOiJKOcnYptLvM
XaqDVBqHN6aLQa5MAODuUfO7PzMvSW9bP95IQqZe8VMGuc8592Lzy0R+Dz72Ozc2oMgeyskZ14aA
G+UPd0J3mL4ihs5756GxcWQqso9lSp6wPNex+lRIhJtSvVLlWdu48+670T0T372RDbtWAoqz575r
34m+OS4/C4zvuSitExXrrjXfa/R1TCzYbI1Hg3trDNYyjIuTzC+1W7z7YroOuvMI3X/Thjtn7t+F
cO94J/0h2wjcsMSEbJTtUqew+pjBVBg7wRK5GqlMmhLlCotUQwYxPYQZM/XMVqeazmbFUhnnxpM3
zdgZi3eyG9btgt92+7vcqU7mUL5k1jOv2oarFL8BWavMQ5rRv9hDd1ner06joZsnF37lvQ5NqXQe
wlZ9DhVdrTnpe5TG7LXHYYV+b0ZdS+TAsDenOFmJrOHWknNntOitVybsQ5IzHpyse6u9hpdbcQcQ
j6hUiHmzV4kzX52kCRqz3DLO/khsE99gUj8o/4EUlPt6ig6NN22dKNsBiQHVV9uvMaZUx9aPYVec
66ZDHp1qz2PRAGkaHpKETpUGqGtVRk2yy7LkddTGb6aK6yxXLfYPeTW79FH3CodeODFigBqtJdFY
adYG9Zy1qnrrUgsSErrou8wYuEZ15dEme6X3jL7IQLyLvgxNsA4k8z60PmlsnbIJrFQx0rTuEyCs
coeEaV+yS4aHM7A8Wt1VOmPQco5oxkS0q7GLiXHrkuhZJBTemrmd22mXqgruira1UyBFDlMX8P/o
+5kqGZvQC8k5t7unkCbwYoVm2d2NFvGHLIp3ooxJpS+elhO/1ZKvMqPrwT2t7O+HqVz3Zr1pTPc9
S6NTo/n3GVBq1XovDNrfB/TZiT2e2GGzXNWo+gfPhuH4ByKc5GatHiYu+ZXhSN6cfgAiZRQnSo+7
GjWx0JtdroyUdIBnQfcBmijdBAFeNr4vkuqL8fWHGj2AqKhCI3TI7vC7wJtCNAsJwvNmEYbh1yfw
Tfs1G+q7y62XSXgvKqLvTjPiu2id5ynFg6eJg9PWr8wxP2dqxS781O0Q9Jj6k9bRSwE+KrXTB2bO
hyGHGDIxaEVf4Rd45vudVtbPTtRtGFJtYz/7JXTmwI75VMg4iG14LiEd/XYzdelXo+mPTaY+wBWR
ulndoSF+R2n/MbQE60gARX3q7tM8v4J530Gjo70pmm2dcgPKkdXm/jFykw33mIPnSGBBxrXkPTE9
75vnuqrRfEcKu27+ojNJc7h/1kaOI/CZ+dJPOHn3tRT3Kks/M4Av0k32WSTvsDXce6i5Ta0g5cc6
NWb1E/eLlq0/2Vr3bnJRoZM9osfMNzEz01R/yFT8UQCxyRpBP48NLpaGFRfYm63Zd2SE4qhZlOfQ
zuHsR66/NyF2r/V2uJhzdRlEc2xn814D2j5p3C8hNqswveuM4Znm0lPDPWU1MxEpjQyJ8xy0Jac2
qyc21tXkcXnm4tpV7J8eiwUp3K4lObJrp2tPTrnsvlDuZoRZuhd7EjULOOIXv4AYvZwsWNOvobwa
YbMFyYkRhP4V6wyR165qMiigNK0gB4W5OaGeqLZ4HQCtX6w+2/tt8WxY5AebEzldtrlqyzpo9eqS
AVvo3CczGQ72ZCJOoMMvxTvZzOYuH2kBudOT6yzdmAHihN1c5h4/5ySuvlb/MsdoL6HlR/l8FzJF
VfN8n6fqM+/ixzJ/9qMI8pzrvk3eJw7lw2iPv0utYpJiiPtWpY8hTojxBT3019Bt+0bdDUq9R9YE
CM8I8tR/jTwuOVLZMwjXvyfoAhZdcMYiu0pfMjAF5RT5MoeRbNpYk/vUdWEqt0w20MVgwD4NMKFw
mGKEKM9JNO/ClBqJFSNwTN6mocJjNzruCs2NCDqj2NaUWevCejK0SW5613hhunX2Sd9EHXBkj7OH
5vBq9Vz2wyz56fNJp/1QmWpfGA2nH40n27pS8/5MfD00vMD3p+1oXJw6J3212UnzYZzjNzU0T45t
k0VDqa53tMujdQmZgRpyq2kRDWpYAI5h/Vl+L8S+B8S1p6iOzpFBX7gRSHWWX5hbxpObg9mLI/+O
ON5HP4LYozhTovhF5GLb9uWru26M+WwbkVyFI0p8FRGxaHsnLWL+vPynMa/fOley3Yt/hIralZs7
z6WoHggMQbIPvTYriycPSYnVzZs0939h/MK8YNqPOvEUsw9Rhw3cKizB0lsjyE1nfjXnbpfYaltp
QJxib+1YNEU0XMJM5asWahwNZpVqZ8BB5SqduB2Mw75x+4sfOrQJ8WMM6kIs8HmS5kFGLR4O82C9
9yjJ19NzP5MoExOI4XUXK/6QSytzKH8SrMV0W0EzMgMl8MKR7q/af2FEs5dh9hNa3jmEALuenPrg
6eprDp3HME+CoYsOXkEHpzPX/AJwqRiDppklsiLegBbeupvcz4Jp2sZmQp5l4HrBpvIHdFYwc9ci
otnVNi5jVUxLOdIFZANMoAoCcukAjLn4WJZMqUbop3WxZvqDbF1dHA+yhp/oQJzKvQ9iMUQ1cban
aN9STxwJw71pGv+/9fn/Yn0W7OrRFv+f5Z/nWCHIbOJ/F37+/U1/Cz89/186ojjLFc5/k3369r8w
Vgv/rzzM/zQ86/9yDGNBI7ieKXRuM/8IPp1/kcInUJAaBtBf3/t/E3wK8T801NgUMalYum17ngmS
QV+Exv9myW+QnNfMC6IjjRQcefIBCU8LgxR2VhaxyZnSzN7ZKTKk5aPbwYmMoNF1KrIprQ698X3D
f90OXjmpmRBqMFV641Xc92asl/mGiNYZTnTm7BOv/Gz1MGJPAHXNmJk0m/mPo2DVxEVz1mtEEb0/
EHSJt7Nh+sK3J3fhKDewOTe90xmXkJ4UEQgYswmfIopoYM3FFh1MxgIZ6+anHs7frprnU0dK0spJ
mciFmo7xDScYIU/47WiLKQS1G/wadPzEmF7SNADFdazZVYNQPhb1NKxJXYLMzTcX4S9VEWkpy/AO
ILwycTQ4iqEr2hQgtHFqroU3ocUnlQy2EMNRYePehvXXB6MGereVvrmPDn2Dp2iouXq9eqCTge3R
ZCsQq7Clz5iy45LjzhAkz8noy4i59lEf4VGo9B9TPANbnGhlI+lT2pQGGLFJ3bBNpDVeB2PNqiW7
Fwquqn+hXozWbYiKyBPTlqwgSLvpLpHJHydxH9NaiEObSpTxVhpg2rxSDVEV040wkpEUOqwSKREm
Vq1Ohuj6nTcHypuji8yo65DUlmKTk8NEdlC1wWATnoeQ5m4kZBgktXvFfWNAVoSt5Kfq0mh4dxHE
4jhNecbwW2jQhClEGzpdsTH0kNqSY14+Mv2ZvxQ3lHr4Gf04POShvshb280wAeNWmc72rMye7IHU
HA/EXwlKalO3i3kS0+KKyOIxIKKNLIEmCbd5y54CheN4gAl6nMeHySuifVZl7Sp1rWc/b5pj2GoH
q/dg8lXagZfm5NalASnR/EHSPKy6EAoshiJGFrZ2jXuepm0U+O93o85f12RsddxGoTTpFtUrWsF9
aLlYxCtdMesuJmIGJ4TDjfEwz4a75g4XPZMkGRQTnXoBGpdiXCeYvG21iy54MdNUHmy9/xg7e2K0
7dCtoVJj11YETNbEoIDPW7CJpJaVux71Cr6R4jvOHqYo83kG+nShp95hCLVf+tLn2Qv7qCd0zksT
vCNjhIOG6qM1zYYmfkICD/SmqOU685qBV9y2p8fKYZDnWd9ZaOSfkTqo2j51Vn4kJoc8acbhkNjF
yvWe5Vx8GEXHJiqOrX0UhzMZl4+ymuIt3ByyhAp9VWsIbwW8J2FOu4TW6NbG7rOjgQ6qm3cvYsvV
6iS7kGtKfNtEAEIE1TgOp1WcVfclA4i2bhhfT0qjH7/um4UUezVHZytsZ0tdADCLicKqLSyucBHp
O/Jt9pUrRrw+ZFpVek3eU4pKkhj4ChJY31nzWpj+ge44aYxE9wmgIQEKA1wt9/n0gl8GXGPV5PRN
9yLX5JPJfz8nXnKv694HU6mDGjpmExoKzdy6jjknMsbs/lQJ+5fuawzmaVg5QLrXdzG2u3XMY/CH
OsqA+CVGxMCIDva0ZBMYGt0GudpaYngOzLnEWV7gb886LdsxxObcsK+EYM+XntoWTfBbYqUhfUH6
erOqy0MTetuSn1HZ5a8GU52hAxAiIC1AAzjRjcIErPn6F1SElVavQ8ya7CkHyTY1/xNlqED86jvE
A38PXJ21ackVtlObPiwdNeSFc7QROgymcLKcNbYwa6XKVd8V9Rr9IpmRldesM3c4t1q8J4DY3RI9
d5pn54J1qtqVDuDYtFO/4GCV29L3f+Laeu9q+qWiQJ+OpuOCXR8B7DjXGyYF1c4c8LZbVrIpWNo2
U+zAXO00Iv6mL1IBTTqU8x5XgtrredkHehydGcqchp4yrzfGO7xmuGmLod16aX4UTb9XwOmujaAb
Eu4ThJ87mhVQ4iYmvpWc7mviluZXmO7tGgsvqQ2z9z3g/S7ZPuEA7e7woV9rV9b7pMy+ydD4nRRe
cgr7qGPwU/RAoN/cNvWCZoJuZntgmiYyDS17/mrihuul8dJlhMaeg7iKVSWQJzZxNuxTfSC4uSwD
A43loKjzY4zNWcLQry8W6eXIZI9by4NuPdVlaX+7w6sTZ++tm6ZPQ0wd79vcNa1BynWmDz9oNPqH
IukfQ9vxNp4/TquCqp8RKCBnQ/+MG8g56TkpwqNejpuRyVgD2Z0sLgPfGd2sKkMmFEp/QxA30zNs
xqu273/n9pvMpXzSI5AQSrGq5PeTL8ydPk/GeqRzbKqHzmyywAHlSdekq5CuTvPK/2V46Bn8if29
N/Q7dPVPqCnTexFFLMx1um+r0d1in1hZo0QcHdeLx7b+JLgURC4hDWvfH8KtDqhgTUj9YnQcMSzO
77FVgQNgr20gSqNp332WeGeCUm+ZuWMBmR063bD1URBnyVYZ5dYFTcbFTwvUNuBMGxGDvgkIDulk
8bvpiuRkO9q3DVQ5SG2SBpoEfZzluT0d77q+jyc2yQPMvTMajsAe+oOXt+a1NIb8IAveVpcUja5w
GOYlLslcFdbFVPVH25qTwO3x+aeV7exyig002dwplE7kjpFc7DrCFkuTLYMXetRFdtA6Nkx0Vau7
ykWzHNtqXzeELgGXdLZuqb92ev9uxjhFCa0KdBOICNkGDvgB8zc8cnJybJRTlUUSA4DsysjWi9V3
XRWAFzrtkfCpKzAJmvTqpDeKyzhW2m8/wXczaM++nlyk2UtQtO29jnWinXHKxkiaSUZj1Znm97Ti
4rVE7++lBNVcFep9SQncFlODHcfjZobDiLmVPtOdgJPbmWRYsmzKS0lTVSHjo4eDtLIZaYaV5Nq0
GfIQjelG71SHZlSf4bxkH01ufGxs4ycm0KkOZwwtWk0v3JXb2mTvPilPP9gE0CFfKB0qu6Jcu5Zh
XMmEhppoZy/j4lacXTCVrtDD+2Yo6KZgXlxDkEvvUpRUG6i07Tp61wyTVk+DVgoW2zomrvhV2c0U
uP7Okq6563qKyAZdfuXqUZDmdnLk8soIUUFqZpfzQc/QrtjcrTcqz1nBPPPOysll8tKYu2Al4UzG
ML+rQaQPJXZVxtS04h1/m9IGymdDUoc6zq7AOa8Mm0mzaezZktxDSRPYiOCTDLb13Xh+uXdUu5mh
fJ1R+nJ+iqCEM7+aiDPYWGV+hK/MyBbr/IGbN2eGiTxliczzfA8NEVFDPXACH1wYwOaaAkYTPzI1
VZAbzqfVWoROAoYZi3Q41Hi1ZNHTTR6sifE+0VFWGaGCkVAKmFsGMa/nVCLCk8vSmbnM4nR1MSvr
cxScK7HVQC/Mk02ekvzA5IssIZwpLfvqjei4Pd4+rPvCIJCUqxHcL3cQ379CthGHybYPLRfHpktA
XyZZCQPCKnD+x/PdgJgIxgxpopVV9Tv4B5JVsHysCQlskf9sU7IQYZqr4+hUdoC6ZqI4VslJ1wtQ
YhTsth2pNfaiun7QdOZUWeFGNIdhFcRsU5RTJ1hv3avBHmMdalDRTN7yPGHlzomI5yQsX0mNWbKC
4ouZz2+VZmFlNjTrZBCdIza1p8o9TvKBoYetwapJQZN2VMNlmNyRLvlrTOaQaTDDHxSp+QaJwcky
WueOQgSPRI8+1SfFwPFxA3XZ1gMke3bg0l9UjS3LqYNUmTsL6f3Kcfstew71NmcjVXWenSYgtodG
L5/K0QwDIzKxNg3FqTVK525IZ0BMabMjgtHx7WWYKR5RdX6oGItY5H5MJZQUPY1oYyxNvhIqRzKw
jI4GtAufyUjPmHo244hnem4w7d3rBn+INyNBlJBbPIUZQH5GxDIfm3adhOxg2Di8N56V7JTgtira
fsfS+DtmnAGuKj81uQ84aSYbumWOxbjCOVqMgOUxUm64i2T/Gz+kdza4sa9D+ohg5kPEkP135hOv
PdoxLFrtEQR9+xrZTr6Lo2/4K/oWxNF4N8/JiWHjSUzH2Rox+3Ufvp33F7Yy+uzHZ7ce1hi+l9YV
GJqG/L51Pb/3vGtfU4IcdUyLP4ilkv7Me468WTc67HTzpWpdrunIq1eiF2Kb0ZPbzP62GxBnuvbB
1YdyRYNYHhon3lceslnecDRo0vstHI0ySxPWKnRYGetevUgGyHu72kiDizQqGlzZE+fR7D+6UUee
jBbjoJm5D7jeobSMaWd56lFbBM3+6FtfOUaJMikZ82rFt0iAavXoYZqqrqlwcRTNOVcye+BADins
ofEO9d2laUXGmDpmgbb5+ytDgxY+9gzwBTR1zbSDptCplXld1oKre8NkCxZ/ZhB6666Rb6pL5QxP
XRxxi4yRzhMEAaQXLLFaBkLgJC7jMH+YVX4dddHd9VaPmUggYsrB/9IQXAorVaxDhhY29+RAYvFH
ojE9iN4c1oWeveYuVkSHzf1oiWUOOEFac/vDiJpvG1v2uOtyOQSOI95aFNWoB4bhoCHnXvnGb+V5
Gddp/ichc4uRVXxGxHwRbLapMlNt1SVCwZLqn/3UYHBstTNTKu7xIyHskrrgrhADxVgOYNc08Zv1
pTxXlfqpyG8LShJE7cx9ijte7AQLUJB6ho73ig6AX1T1uSYmjsSY18ZlDuKzDmxHfOxbA1IkCZsY
TXV93dd+uehf1mPmEr5NZmKs4rfGIexx1qwlqkY8Ra1D7di7RxqZ5K66oHwS5pGxiwhX8tx42/of
FRsvapTWwZU0s+VJD5G5tBVbGD2QzN8iDJAsJpXf4TkVKf5G6ySsqd4OscoDehC36J6IVJ6iPOmp
OuJ4ACLHXJgBgVFjWMRhVrW4Ze3ihXnYzyz4ccwI2B6bXPxj9ovK9wuHaULHob2TA+d2UXK16TkD
Q5y41j3JNaSZh3tncp0lOmoNcYDLweVPKCS65orxGHP4PqoQjmErWNt1c9G853hJeU1Cj1BAo7sW
izmo1jVxZJ0CB3H7eO4IKbs9uh1oyTPB7I6eo/rVpD3UTZlsfC0yjrdDbddIMpfD7UMWb4KllsS0
Ygkq+yutLBtIL2ub6B4Td7KjV25TtflXJ0zDw+23qeUp3A4oT9SRVOJ/noSOEXllI+sKxiVN5BYp
cnv0v31IGx8RlqYO7vIE9Zzxq3K/Sr0gn3v54PZpjItjgMHgR2/IracEYes9zRROyzO+PTL7+JJR
5m87pLSMJJavavGMUC+Wh2x50XLZib9eJAJpLGb1+OOsjpQyGMs9tYjpJscuuraYAlfEplqbSdPb
fQcJhrAROCzL4fYIAcHfjxreptv/aCkAREDqTLxxBgsTUtO2xxuEhRQcCFR6OWy0rpdIhZZwJXP5
PkDAbEB5m6zQ15H7yE1Z1D0Z1NHfhxFtOVkC//XJnjsKZ4kBbpwTQWvSgcAyt6eM5JG/HP75XEG1
vi+sZO2QK3lsHePvQ6b1zA+8+Hl0lnabazxKDFB/pcz10WCsqq4H/jo2hAP818FYAhAosqtj7bfD
xtOZ1g6lEx8MUHp+q6XVflo479mSouBSo3NCV1CcG41QhRxuP4VX99eHWqpju+uIgrk5J26glJQr
8WA4HzcvBtC1YldHJGWYmCaQu/xtzyDsWpJiGffaqvRmG+54sVTAE3mnvssWvs78jvOZPKcULbaR
nG8+kXS0Mzy9C59Ggyq1HgZAOAod9vGfQ8YE7IgDe9yiIIUiyBf5/ckRk0CCfUuH6wWLZ9Y6dcTQ
F9HFG8wVKSrVTpbuEZs1SWAViJoc59fxn8MNiqOshY9z++TVXH7CjYODIowTaPlFeE91aujl40ab
unWRuczWmvK5tDnvMITmpM7FG+myTCLcplHKNqkodGdFEmy5jdpXf0ASHpM0vYkM67MfUSkmUGQD
2g+/BdZXlDrmYWBIFPZMjRsX2Xg4AeRDL0V8LaD1gZygdW+HH0iIHmTUIMzr7W2XGE+16b8RdTQE
Yb4l8THalXVyjSfkzZZRt2fMUfo6dxwsz4u1ug7Ii2MKa3uvBKLfmYlFwA7VOnrfwd+i7cnjMdtB
FEAUQ5cuEbghNMvekq2i74eiJ+eBTcMe5COxPd5RQ3UblGb2Kj0iEi0UGGmWb9uO1ECVy54lNXsq
Kw+7Rd7+oaTrDp1NVaqlr3EK0cBJWC/1XZ9NNoo5TsG/nOtCX81liNTOc7tLUvJjPQ2q2yzLszmC
MM/rAa51g4AjG/qVzqB07MzvFopQ1vrsJxySGhKhfVg65wWSH5dLq0BCNxL3MaBaBZz6pWWvKndn
Uv4cFDcZGy4Sl1ZgqLRtObjY/xP76CWNgS6vcc4uifZp0r/6RX/um3I61iXbM4u/bJWpurtCxVsr
zXyp82kNrA5596C9lWbxrHXlDJdq2WUW/Q6fjb0icDec7SIoP3of7DZT4212zIvmLbaRutO7p7eB
1ME1jI/O5K7qOsINymIUBzm8Ju3QPNPJWjli2KU+bhI/G5ZtZ/YwSpvM8iLZguBI1rVvjIFrEJZl
e5R75LrzOn0xsMl+OX33UbgjiU1u9KsFIbWqZs1fTQNvBvR85DND8YsX/E1kSeCRo+q3Ale4We5k
L777vH+KB3Iie7wgMrzOoTttxo6+p29AMiaPO6MtsRqdMd41Llyy3MKMwXiDSqb0A9rvF0zzoY6s
ze4Bs5ulm+58a0jWjWyiXTbKHzMFZHUbJ8po6a71D3OtzXsDds9cd+zs9MpdGWV2N1kJwgrlv7BD
GFfTyBazpUZAukWv4HMYMfxBkocHSIeRUQi3kigurxOcFbocSt+b5OuIKXrBsSlWym1oVNFfXasi
OuXGtXmcBX94yqCSEhw6tQd1q0Jll3cYsZx6A/VjODMJTwIbcfG6AWrgc3ZBeE2mvFtJ2/6wcL/t
yS0rcyiJozm+6kZubWXffoZal200W8/Y23OaKbz7rGcUPqW2JerxQ/LGsA/HcSkja5u0QAg7dowE
ExwaRL5Y02Zku/UyhMpD+HE809D2yq2B6G9l2NGZi2u1jDIyd4lD9CaS+HL3YJoZZKQY7a2L4+yR
EX4eZxvTlQh4GOXQizGPeu19Sa/U75aUErbn9qUSQErQo/Xrjlbf5GgSbuDnZHka6iS4eMTiNpL4
szjKjAcj1N+dJP2ksc2oXKImH6pD5RnyxNoawAXZhRN/LCr7QBvZ2kVORVoFkM6Oe+/ObvGFTaJ5
jhissDX51jT+DSNzWvUjzELuXhulm84WBtZv28KODUn1TwMJD+qB8VrGSCUj4cNgtfJnZ0CxhS+O
TkGYYpIDVL7NwxGza0//2WcZpp7G7ECje+VEOSxFjfSm6VhFzgtADnHV96oOVMmZF1Y1IccloKJU
c74KVb4UY7ZJ3RbLBSbkrfRwUduQ8YrURooxFXsSv+BmZFDhCukFxNvSIxtYwbsIL3E73QnTvmfB
Qk4bs7kRZsfvpjXJ5vI+QvTdwyNxmvpVLLlqmtlva1+29Gfj+XVY2OkAEemszfahgdNIkgUtWrFF
cTftMyMGBO2/plWMgwlSxc5A60A/JN9NU3zuU2mw6cJ7mIHQiqZfkmCoXRKOKQQQ55nC802PTI02
1rhzfSaEKOmCvm2XoHB5juMGNa7/1hGiCWQaUxP/5TUKK7rJ7lEfTDYjlW/s3Ml9GqwlW17fAZ8C
m8E8hg2fjYhGlsjT+reaycHKiMAluP1XXA6Cfa3xqEYQkK0gGgF/2zov5XDX6x1RtNkPzUCrx7K3
hCv1Fn0x5pakogDBOSTL525fuB1irS6OeeYVx0Rmr/Q1EwJaqFJuh5pccQqgY+5Bj8HyBEckdixk
cvgY/OYxz9Wwk/a6gVyR9U23A8aCsmo54LGD3Lc8msI21NeREZMmgjYPiZ5XQ4atBKOVTutPU2jJ
ncdgwjPmA6nNMojpSTKms8IN488a2CDNVSLnj66lxn0Wpuc848bj+9UlGrmN+wn2sjUpDeOxyqxD
quNDFBYWViyI+DBp3CJWoX7lJqmoUCAJgtxfiUQRoL58vp4zsQMyy6bee6hp3wdzx3gyTh8Bpjpb
3USnZjo+hXUPjsCOj5Xo6BTmuF59RlkHdwEcOgqXGXadISBjs0DKolfBpGf5ycTtdpqNLj9ZcqAj
wvZKTkvK8uC0PmhMLFa+w2zGESoJLEnZ6SyH26PbYQDTQjd9+WTRkQa1MGH19FTENIbGFDtjlhg/
VQcKb/K4tjMccuys8AjTLfuWeoI4TXNASS8pYrcP2epVK9CC+wYfHOlzvEduSDjHX4/6edhZ0Izq
0a03Hsnp67lJ0o3n4s/IQvwd0JQYqy2/yhoLeueyIDQelZIcHvQ81nam5eR7SMdBPlEG/nMwC5CJ
WAVo5d4e3r6C6mYbCvYLKWBuEhvlzKAEOWRUfaTLOTnpqLNx7zdn+B3u9t8+h/Po3IMp5EJl5+fM
rYRH2DNQ5ew2lm+9PWIeDe2jeIWgbJJZPZpHkA9cCWjkFj3DLRXtdjCW3cE8WynJPGG78c2c3swS
iHbLQrs9uh3shNBDA5cotnEVn0Sv7ZKCPnWcNPgj6ecdETeBhZHH2G/o5ZmjuxZV7dFtXsp6XFsg
5NyGc2wp9W8HCA7+Vkj3/gbKaGPvp5zoknJbh+MUoF2KKMMp4YqYc6dcan9XKpdty0jbYNF0MLBb
3HVLvFlXucT5ORMgzgWS888B2hwyeMkWtiA6acXrig8z1v5YPSfOLarsdvCX0LLbI7P27bXpco7a
beRtSb+6T83wP9UihJZnqVPtASfN7oKR1cW+dSxEdlxe+bJb9G2YIpOkj3t7I/6DvTPpctvI0uhf
qdN7+GBGYNGL5kwmmZMkp6QNjlKWMM8zfn3fCMpmWm13Ve1rISgwEESSICLivffdL5Rua5lyfGsb
z90I0tdEPrqRJD5D8qoESCiawrmrLeOuIwVEgDKftP3iONIlayGe6lcHJINk3iANDFRg2Ydeumfn
VfCMOrfYqfcZ8xwc1ejIRx6O6TZI/PGpEwvpHK9nrB6UBH7tjosdbCgc/XpUEyHN8bZDWn5s/3Bk
02OHcat01FMWabKDP9Vyr1q1KaLeW353RPbKtA4/NQCVuk4JoM2D0pLVIn5UU7Fq98xA2oXMUETi
SQwEha3+1TXn52RJWngQzEI96cKepUDf6QRZn8KBmGcT81kMZX/nZXV8RGKL1ya37FRMEVoW2Szl
/dm0FrYZdKTq0qP64+xmQJHllWJEwITIMruL1/IVDqmJqZgmvf1qTAGX2kemFd+VOgZekXtQp5yV
359qqoWOvlO9N6mqH7aCJrJQgF9/rA/Szq6wlyetTz9HobV3x0jsW3QK/Dny7uIOMTAsXTRck+XD
RW5rbBe0A1mIjfqLkUdSpKo+B8ToHxf4jJtkmq5WhdG5oBjn5Ek0atcC4BlT6/rbVJc4zHUPXbWW
ojum5U0uXjFK/5DJ8EiLhdHelaEUuRbM6AynHPLPEkCCIn2IMxMEJ2UgqC5V/V7UqlooU0EKAfvN
4BNzV1c+zVq9sywT2JZzH9oZ1SV8u1eLQqr0qOTfpTGTwGHsj0OepyfKStGSSiAUDur0YBq1/Hm2
r9LmSUOXVlfvLGDlgHD6e6MwmD6gGCqY02wmYi0r3BAuQ6w/MoIgGMmTy8zAH6EgRatUh9hYuYSv
ayPiN6idzJJP1ayGrxVxzVXpwwqrzI9J535yM6qlK8PfMKNEkVFRP+s5YNiQg++rJJGyxO7kQPBo
veqT01vkOxz9GQYCYCSPqpw5osagzT+HSJnW/QC9KavidUEtL5ES2BOWSMFJ2B/6+c7C+A3CMsl2
Z9zEZn+fjNnnss142NqXfsxxwUjLr4Tj22dMok2JfmqmaH7OAv3QMR4TYd2tGRUCRdGAawg92DSZ
eyFM/yiSAGuHJ8MLUBfb6UznHj9MGSPjuOoKDNnsrWVSR8YglYEKZmFVU37lFwl9WmNQZsYIok29
pSg5oeZXtJQ/kC0o7ubaAaRhFce5qPvXUn90vMD+GgVg6Zif0MuXjFGHPNyIEU2VrT34BC62iZGm
R3fsvhs+4/o6Gp6murXWban5KGT5/RF07mH2ISgpGn0/QlJUTxG/MTHwVU2sIsxjPaO1y3iuzZ3x
YGSLtqNk14c97OnH/9R6/iuoT8+VXlB/X+oJ5atsvvxWvi31vL7mR6Un4C+YnPB56bVcdJcC6ykp
4P7v/4JZRxWoq4OKFQ7VK6R4bx43xi+6AciWV+LWKij6fFvy6fuG6QuXn5kF58n/dxifXMafEZ+6
BLd4vu97zDpxX7V/qvikMrDSA23R7rIGhRLE/xrcDU9s4Cc/WtdtlXx2J9fxp2qro/7PvikgedIw
slq92S/Pp1bVojTM+mSKcNyFo//YUfVMPeGYPUWD1+0KOQBDekvtZtu20xqmP08LuTGW4zO1IPrL
7utBDQK7hR89+9RR2Z8PfXO62zG3M6nWpFE03vTjpwEVCura39/mp3cd1WTotlu1fjrmemWt5ukr
ClappP/juvDreyFz6EOB7I7UcgzkgIvmVCxjA8PaRYs7pgC90fWyVS08kvtv11Miodc9C9WNhuaE
R/VqdXBGku9kvFft24G3k92OvB4u3/bNG/zV7p+2hUUpdm3qXqRmqHf16ng7k2pZvnfx9NrdIXVh
sGGlDL9VUy2g8ZdwhH5fmFPAblvOStRGcO8uOucWpzv5kd2+xZ++VLVaqO9foDrfEHikLsmtKJlr
bMZCs7zVEhuwajkxBE6YBjM6kLdymVcR2gX8kdWBaptqXV+nbmnTQSJmdMa9uk9ntU3tzg2DIVWU
7tVaxgOZGg5iom9eq5rmaD+6PYQTtXb9ccgrUqvXk8pVK1pNhnavAvM4zENSUE21iEdjgCzyRUXN
GQWbP6LmClOv0PIqiG570KRmzWL+IGPmXpnhGq+a3dyBV6vDoxHlxQYTdKhS0rVXLfp26lfE8htw
6X188AR4Qrkz/uMIneJuHLD1PXXQDHXkmC/xU4Z/t3VEMtY2c4tPt8QIwe4feRKVHVF5ErWXgfvL
MldiK+QR4PvXlV/Yh0kNsynDZrAtyBrv/cY7UJaenxTuKlSj9TdNK36aEBJTczTVG2wY6PMi6YKb
q6YwMAoecTw6OvmjG/rOjjHIRf1hxUIq5PoBCKdngJ/lyPBLH91GYeIO/6B51AAlUIUSG8/s7e3y
PSPxNiYu7StX3raV/Dg62TmrVbWw5Q7VSvP6IuRQ2fFxy+486ZZtqjmhLqeHeW53u2Vun9SnkMgR
sGqpd9N7bT6gpYF3QyCCig2w+RjHY+49k0oYPTUXYFoQxnJa4DhduqmAqeNTjDhXLLW3ruJKW81J
C9ztel3GwrSOORKFYKZPgl5elPpOcAJb90FrUlvDJvUN3b6rYEexOD++YCHIQJLh16otwt11VWW0
ZmmS2wQlZZ/kHfM4CI8qJRR4zq/+hGvQaC/HBAjsXiWJbuki9Khb086yA984AAQiQCfVIhRMNZVW
E2Cg9JdCFxy+ieQjuWfSw+8k1QhgKCqYWi/wFjBEWu0cNfccLIb+qhnIyadqiTaHu9iEZ/im6Grk
VDbtwokPRo7cKWplcNVQ7OgSHAFLFn4EddqSUWehWrdVsUCTs0HIq019H34Sw+QC0+u5Jahpb7Fc
yIOdFS6X/g+TCQB7khBQHqZUvFR2xvP+jz9WFDYky9v6JGscTOAkm9tfeP0zrajlrmvn+lR1hkn2
9wxRAjLaH3+lWlV/L0VPhHyGYTeJJtjHGZQG3caDQP3l6s/1tIHQhKOWakMJPguEkXlI5EeE3prn
uZkAlbzdr+ruKHECw1oHyoGlJm7XX7D8Gfs90JMIx97bJtvG6Tvil2fKXGfCYPrNIlwyvGAcktDq
Wyml3KHWh8dETu1HGX3A9ocwolxNlFW6WncMG1LkAqDZVwOCXgYc1UIXecVtUw+E2VtZ4mKhATC7
auPJe15lenPmCuskH6BdSZdttS0o5s/S/WRn9k5ypxZulsIuKcnFjlFub6zF6Va9Qe84hWVzUi1P
4ISxKnDZPjYeDK5ZgO8VGD7LPHiV54Sw6Pfak8qGDxOkf1/GSELdoP9m5swNL2/w67pdgworfORz
Ef7RbtXwU1NffyO/SLVYQMBkKxQnTDlkKIUsBbNgU9rUW/J+7jQ9JxsO26wrY3o8Pj51c6vWbbVr
XIMi2LHfCnSBniwDUIswNF4IfA/rRQYmyJX8WHjU655u29Qq4EjyfKqpDlS7b6tqm5WE0R6nxDu1
BjOBZ7M67tpUW9+c59oUxrh2O557LojyHZWnuPth8TJB0zwRJnCOevtUmu6w6XvP3uBuhSJYo7S5
dHxCJUWebkyIWKdMDiU7NWQyCp4attzYqqbaz0MFfRAoHJ0MI05TBH1G2cnAF+EqVVNtVItK7lYt
jVEznYa83W6vUavDk9UTx729Um1Vq7MrI0ypScCoal0stdW6CpLfzoRekHl27BRAG+UPT+0u1XhG
NW+B9VuwHZqcTLbKcdHf71Zx+OuR6qBM/WJu51Qvv61ed/90OtiAjKvVQY6flPuuJwSjhsPyk3hz
ldcDr+fwavzdw0CY6KSJQIFv5mlDKQuRGrkemPawCSEbXLepHb3cq1pqsQi6InWwat1eq1b7haJo
YCxqhQJcOlbV1B13oYJBnkqzZXermtett/Pc3ooekQKGDJ6Z2qve7/b2qnU7+M0Zb+f66RJ/esnt
uCnmSSHiw1+FhH6KEKlVC3Hbmrgf5uTyN67CSbewsWrZTo6TtDP/ptZ0FWr7Kbz806o68G+3UdiJ
CKtPEeTIYY2lxguqeXvd9V3+cn9PlcS6dmv7xxXLp9Lt2lWrVQ8p1bzuUUFlFcCjXpiU1B9/6u0Y
xwid41BTIz1ahxEu5y0IfY2nwVNb1h5l9jstdd9hxAh9Eh+ATakGeRIMHIW5dw2hqAgfYHqGfCqk
cltcNzYF4juq+U06pj8fBGyFCKg6pTqJWlcvv25U6/oMp84oFiiqEM0iCWWvRl1jItv4py7DYgbe
LeacuKpL/Vm4tZ0GBksto+y2RY51UN3eZC/jOxgzG48w5GGw9WTTG7AidRnNVemFXo0lF1WCFEX8
/aJpYjRnerkNet8++Ytug+mgFYHeu7bsePDI94tDJHufVg6lKFfi+ZgUbrXGOadZz9iz6WsNQR/P
/1yN+AjU1ziVyZxRLPvvUC7URldrtfVgtjbcbOPZjPxml+nAN8lFi5M+dfN+kJjISS56u6yOMZqX
Rpb1JLIUSLVyqm6ShDEDVRr6qZOLUdbEYXIhdR7OK4zEnowjyb/bQm1zGSFscCfB6UG0MeYgNYx/
CbY02yVaZ5rrkKNPPi6NENtcdcdCdsdq0RLfJqP8ovMI5kaQn4Qjx1Xqg1EttVA7siocIDhR4hrn
+FddFyaUrnYRu0A9Gzv5IExULkLlDK5NtVUn+USthL+bZdma7xpUrGUxf29Itvjng1WaSb1M7VEt
MnmVxZeBC3L3ZqFSIn+1DX1MiZhrcjaFLIwDiTCcXJhFfL8RJbNy222Hak3yo6JIGBqWnIGo7/cW
jVetQd4D6ju/rRJalfMB+RK1+9pa+qeIJNQO37Lf96od6sXqOKDW92R2gGnLLldlXBgbFqfbqqa6
yGtqppW9b23Ijvd2aARnfBXoSObfHJRZ8T6OJaqKqapPFVN7AFM/nIRMk/mIqBkcGZQ6pBSpbJhg
ROsRGt1msCoKj+Wip87b63px8PQJTHdoMOhQi56sNIMIW2zIhlfXB3it0hG3Z1huYF9cDZKKVoj5
lMF8GWVtnsrcGDJ9c1vtVU7ntq5a6hh1tFqtAtJr/wnW/ivBWh8l2v8XrN1Qqi19zP9Rfv8Hgds+
f43/ZM50ff2PwK3n/oKTFsl5W7gybGvezJk87xfD8ITv6Tgw+cjlb4FbS/zio7TAhdwyhLA9l12w
AKRvObuEzrOVna7jmeis/p3ArXz76mqCdvztv/+LSK0unZkswzFtIsuW/MvfKvUB0qcQ6Cb9oFHd
UoH3DL87SNzDcKejn4E1uMJAY5MIsQmMb04b0Qu+6/WI4M9vJvbiSM62MVMV+NOHcXwcq4MeP3T1
R4OSwS5+fPMx/4U1myn+6mqJZxuWxcdj+sZPUebSoeQOUhBXO+E/GgmGg3n1qHuQHwP744y+rR1S
qL7EN7yDluvPHmPpasEwZDiQzHk1KaYabMwYc8rYx3RrZ8ElJiA5Wi6QeHs1khOO8cvoQQD4D571
rYWAlpLmjoIHTlMzUkgD6ieK6lGebnbzNXRUdUTa4Gpcl1/lMZidrLoq2ci3Y6pxGP1grS8apxa7
jvLlyjoLqtDkJnmIPGVdGXt5BQKbGHmq0WFsC4lSr77avP/vF1WjbJDXJC9QXTBT4BIFuwtjRh4j
q8VCfIOD0d3gYbIhF4QDLYr+2JR5oRWkM0a4wRojXt463bVQgGKhP8hjotzdNhjLRryU3dIzJSQg
VMtDQ7YlOAzX4Ai6BzvFxrrP1/XAv6bfyldTxYR6NvhMHQpWj5wjLguE2AzdNYnkRT+Lkjqc9zVX
Neb+RZ4OhWQ/tAdbVkyxmsbjU83R2FGla/m2Y6d/N6mgDNMeKeED6kIbxRivAMUINMXdqOvizWuD
4dqPP1W+H2KdFWCxfcfItECtyy7bogfm/+ng6K9t0q9NvIfUH8B5bKkg1OK9/Hjk3y7fXP4NqJG3
NbQq2ZYfYSDb7GuplPMhcaXvdS5ttopfJcXXbKKW9Cg4GzPU97lFQITIAxRuqjDIx5aPifkeS8mN
HnM7dNRnBFQgdsiNA6x/uWhjWmG9fZjRzeuUW9XIyu1k2PVJvu57koRsD8DHDUOwSZbPmAzt5Xnb
dAC7na9TTidPYdL2caEpyPjKq3JR5v/+UmF26zrBhH7E/zSmT6Qt99XytGQ0+cs4G+D4jhrq7p2e
Dbucl8srkC8bs53rfzIsbZu6wWGo591AFBZ+YoleiOoy11qDP6fo1+f2P5tMtHUM2L+Q8l43gNwm
LXjvhxq6VKv6nKITycCe+rP1GOTZr2MFrS9GH1YIZx+2HiBQD2YcBf5hv+6SFPN389IzLNgUErs7
13sKSImOCvE+LT6aLU5GWhzUWO7i/DzrklwWbvKowKMWdgCmZtFjBjiUATj3WQ/qvHticLyu8G2g
8JdP0HrgIfYfb8N//EvehoYuc41/n/D8n+zL65f8T93m9SW/k23sX1CP0iX6wrRNhmu3blOIX2zP
MMlZCtM1WNIJ/EDc4GlIHtTB61CnyMv1fO/Wbeq/mKZNt0EXAXHQ8o1/p9s0SLf+udtE7o51uGFi
yERaVV7D224zMSrTbi1bwyQUyLUpJrTOi3+nYXlzqMIdKuGCctRQR5Sd5yvUWAiwBoDgbz6zv+gQ
//IyPIQ0kH4s8rvmT5cBhA9H+WXQ4OtixzFnprjrgv7Va/Xf/KLbhDxVUYBV2rZPhbfudOAKkYmc
7p9cxv/plh3GL3TKNsQKz2Ug8edPQ9hGgikwUiz0tNUmyOwMbA6F8VqwtgbvOI4lTPLg0Y39j9nc
MM8FSFEZYO6WotD2rTUAPoyLevtPLsu2GSb99DV5FnMkrHZsYVieLr/GNxyiKW1RZXlNcPAGaKW5
3peUFtYPRhmJc+7BWp8mTKLLKNJOzYKWwZsnyl4S0wZA34K/GXAa2TouPmpBH56GqvTPBujSs+ft
0ykQ59YsFnIg+SM0Xvs8/7HISM1uIgdIfTWTGytGiix7P5oeljqeMcibX4I6r+6mAFMXK9bKSziT
XnJL/ZtWC7SqT074XJM6Z5o17okAFkxXR40sSfHdDwR6EUv5AiXondoDgrdLYECtd3nagjJJu4ue
txQaUTkHTm7Nn11c9GR5J8om2Gnz1yDs1lablLup23rhKRhghTLrwbZpHu4wA4IQV8YDk1g3x7RQ
q++95Dd/Th/tZIzusjTzkatCS7PqbL5D0vg+CDEBF33vblv/Tsc5JDHN4pyRj96BmgXl7R0EHthg
NFIq4qNi4w4kJnDUtXemtymD7Cgi45AlXFaaf59rPT9SJFavIBR/6+QXUkTTZYxfcsed91PX55sl
xGcMzy1MghBTji3xC4EqPe7EfhxArEP7/1bAWFnBG9nmfv3dK5bH0g8fa8taS0XMahrqp+QdUYrX
0cubdTsUzRrRA7TWvntI23m1VPHIUf6mDR2Y51aF604znMPc3iN/1OCqLvQqtr2zGhNlRXPwihRB
ou+8kxUZe9NIjrIQACEGFk9VNG+cfPwgTPDtGvVilNOH2ama6lcXC67AezQW73PoUXpTOVC3tSh4
IfGfbSq8ODFG0586jA+9NPtmoLRcdTm0oyZfvHVrgXbVAaxsCu+TUb2LjRzqXDHHD4n+Gg6VtU4d
Spgw/YlypC76hIojBYRU4jFSybqAllFSQZJjlRD83FFJvM6DYrr0s9HuBA6Aj3ZeUPvYYFck5mg/
NU0FoNL9OodgwufE6FDtjN/RA9rr1JiDFYgZtAyuCw8XFsDeyEJcN5nCY8ZXOZciaM5OOgabuG4d
HgFmc/Az61T2FsQuqDsnCr7Q72keNHnVBDLUn26LvIucTU0RADBkdmhO/Qrxd9nmUnJWTdED3FMH
/DIhI7UJBTeJb7WuFl1ffDB8M3tziNqeyterV9xeq7bdVlWrcSbK7zXnWviJ3IVc1DjZLyGDUTAL
hB56GehWLdtcvK09Zy9mVCBFvoZpYrts724HGjJ9WMpyVLVbLeArRctaNbllCNnzkTZrmPYFht28
w3XjdamOQqwGcX2Eaa5WVXBEtdRicSnuQ9EjX/rmSmZdjw7BjC1aSyGGXRvJ9Qpv1yZUcuP6Pmrr
rC5end5TF6aaqJe4XB4hEBWgU9gu7BAn8b/1ls3tpXF7aqHxOqbICkx826jW72b0Q/VdF4WUhCbB
Y4u0aByZSFKmsGmmhtL/aXgf2y0Gnw8D2oVfkWOfC9DgBbK2J8odf6WE9XtHjKTKSga7DoPloEI/
nc19frCWViqIJv2o8WBfGWEo7rOmQccUPtuaa26dmPqcwUueE3iblGU/BKnuH+a6ezJD4e+Hov+c
kXH1egxn3LYBNexnaPvCyt0bwr4nnx6ci+KzoYvLVIl00yWEaXl+j8y0qm/d4JHlc5sDvmTjOjCb
aR070vBDN975hR7vy6G616YgOi1RBiYM9LOJXgvfvq+th8wwRvfaFJj55E4J3zqsn4oFwPsUtNOm
imz001blUxaUOBvdA5wbz3i1IjDaQOQ74oxLkmqENdNGVCGUGdqmFMvIJp7FlgoAk8fv8qBBQKn5
/X6q+wdAuyWsAwuPy99SL3TPbkzSqXELZq/R1G/7TnZaqMp7l/qqBkqvaPt+V5N30rtdDocHqE88
U0wxfZhdph8WZr+7QRM2WIu7doqcR28JD6M5BxtCEM4u7n9rxvybvSyvg958cLSmeNYGrz6Ymk8N
Kl1dOMbVQ5HplDEzD1jriNHu7O+M93zmZlA3OiD3Q4RICujNl3ZC4u01vUGpeIwNqks/qjfmXZRC
SfL109TKmhMnxbIET4thMehJc3RhAArBJJgI/NA/Zo9Cl5oJA7eJqsLtvRxOeW3cOU39myFn5DOq
oKp+gIz2MYZStDE9gNBe3Z9yD6nSGFsvbv+lGACrGAJhd5zV00ErtXcGCKP9YINvMWISh4ZLBKL+
BmPdpNiirrfzQqAVZ99uU1Z3hjtdMgFGDKnJ/aJR3bM4oIVkmGUkbr/WEzINOneAWWN54FlHI3EO
s2Oe02yGYV0edGL4AGKTB9eMZtyRGG/aTH7wqAbnYd7V/TBtwzlCetil2mPJaOY4TN8WimQIQYTL
LgG1Fnbj57jU4RSF2bwKoycEaF/5iR8Hx33C3SnfepVzXpocPVXxIeiYX0Vl89517svhWdjOVkzd
cx70zMYa80szVAcorFitVtRSxSICMkTVgC4glRdgQ1DQJEBG+CbKOwsz1nwKmMfWsHI1MzvHTfio
Rx6/veV5cK3nOR8+joGFZziq1ztyoDttCFE3uI+M/I6pA+5pmcqDhrSNSd/03Bh2vnPrni53sb77
AkBOaN5NpTXQW+b+dqiqvcj1z1TNEuHxibQUoNFGD60Z1sJELWJ6sTR+N/omyXjKzDf9vvAuroX4
LCGLQfdDqGjyt0aIIGyiwKI7mbl4FF79CAgS/LuGl+mcfkIyfsEe/dcm5dHkUyY4aKdaDBVP7fkR
myg+6Fk8Bai1HGN4XwrmqFUc2Twms2ktNP/ZCwRPlwiEShT228lz6ISbucUo1ARKN7wk+uCsqYpa
JVbDTD7CMAVEBfC6clVb8dl1cyQbGKkN8SGa5jPCNXgCmn4uMos6/KG/a5Znc4E3LEz0omFQfa4o
vCN8YSBjDVEF2tZ7b7kTscG3GEQXXc/ez4kLx1//gpFMqgUftMg9pXZzL30Ko6R8F4JCJL4wn21f
/FaM+UtZodwGx+PfzX0JUir3kJiEfnZPLtbWEUkipstq14IBhFxN7VHbrruNDGxC6FJnVlbvazqZ
QzaYH9VRAR4G26qfKGSj+79Hl97vYZ1KZZro+GMMDReivLinCAEl32RjtpPP9yYUH6RrBCGkdwMk
E6hlCyV0MVY9G6xkwo1XIxHV6wBHW4l4F/p37zCU9XxGH+ihAC2eGxu4YdV6F6szvctoMNLDN3La
eVCpSXbAnV/o0gK9mvDtex97Hn+hvBIbgunWbQPiOq7Hxzfo6dYH0zw2y7CpegeIVfw97JbiAdE+
i6nBHXEYvoxRA+wGiAFf/FxtUjEFl96brcvA973wPwQL/uouv/iV+c3E2matadNnrbLwBApWTJGC
c9JNmMfr5WMbx9ChCvtSOOmmNpf+XuQpHE6r+q5p7kPqWdMJURN0ccui0+use5xVV16QZZdXPcHd
yYSvo5fu0cTUkFKG5mKPRntPPu8JVIV+9PI2P1dzjqey1vJar11F8kuk1CXBN5rKfd0sS5hbxowg
bwjWFTm2ufHwMiTZqU0ueEjseDqsY+7TdizuEeiMRZDeo7+tD8Zcv8ZleLLsoLvzkzE9+dPyHPTj
fG9PwiaPTGYqT79HLtfo40qDHmQrcLxY4yta3o9OCrxllkNw56UueO47iIwpA9mUuHwJh28la6aK
ud883JuNfhxSRPVxNZ8iUTxkqREcQek1a6TwwWZZauyffG1bG/O8yduyvvNxQyg6MaIaZeGb4zeS
jvYuR6FTAKLOMOlbOYdkDJkMdYxcbC+l4ioIunthxa9+CHcarUB6Rqi1yYlTHQNz+U2U06Pjv7pg
pmWq6AZ00EoPap5iO7S9AX1E7bLCXtBJMaOj6KuSdUGqlUQuxay3dbXRVhVEqhmp/aqESK3/5cbW
9jcpYEmijNjPq3IzVWimWrFMF//tqjrkp1I1dbB62d+eSsBp3EwZtobqYHUCnt+O1gnJ4X1bDqhW
//9t1yK6vzqm5sFP5V0KXXhBpy3PrBaemSBDua3nNYVGavXngrzY9H8/0kadHuC8AMmg08GhqOPf
7A/t3scOUr5JKlzKw27nVwV+fd9/bsRsbhkqdSha5HumtcODWjUzkuGUwn3IFrg6ZpA8RBpeMwXC
8RfXyfddGRoPo9YSjU1nyLBM8Y5JCEipAGaGxEcEm7qHoQYI5DFKwqdYlhI1C3d1j91h5OblpoH/
dsEoivh+l7e7WgTZReRts6PSEYMEuQqEJbvEWgRZI3Km3ViN9tlorV8T3bH3i8VUOsOIiFQLKY2N
6/YHiMzGUUCOPntZs1r05p1HTj6yEyQuTXYG55qdq6iBGWbRhxmRu17GFjhioz8kng/sacHi4kzu
BaqBbka72T943VKeSVx/YCK+nIdCW86qJVC67LQSeYxaxaRgOeOUQS1DkBzbGu6b2h4uxnKmRBGS
i4FPKC4DdcWVLM4nsvfg3eKSWrSZOUGb6thyWwFJkMXY6nheN5ZrngYIl+dOLgxiF21C/UlS18Yq
Gm13k93bmnbBFhYZYVFbd2b4iG594jPihEzn6V6WcjrzNJ3OsAff16bj8VzmCMrLxnOqjSMu6yF8
Zmql8UupcqbpGREGbE48s6kuC1gqxm7UXPl28ZXiSXMX9MDs/LY+iMi+yxfdudOG7hDUMm2eAaoo
/STfg334gkFCueuS+COswHivSAJ6ho21aqmFNc762Xd0SgcBEq4SJ94R+9EsvoJhSc1yo46qZvSP
RGaoyBE+Gsq8cO/QXx6KRnib2fC++kznz57ToFWAHKjJtV7eKcwviFPaKJtv2yKP0MpEbm8Yn6uC
UW+C2dpZ3ViqJYYRyxfHBGRtmOi9zO7cjz0Cwnyxzv7Y4T+UJDgB2rCPQ2wWHAxo5S61H/YX2Te0
xxHczIjEITHbkSpLiItOxYwSyNgdnp8gixyQyhM/krOp59pZtbIQD/TYwh7ez6tLnJ+9Dhhj3Du4
7lmOhl9iVr8sKP0ad1y2Zj3inyStfl0zS8+W131qLApq8I5UW0NtbjauhROJVork7P1xpDpcLTxx
l7j9extqxk4px60h9zf2TE8cS+wDxabdWsjPEOrXclYLo48hsBgGKuy2YiJIjeoSjT8WWhxCA1Hr
16amAdxk1l6sem35Ve3o5UvKpMck7s2BqqnOpvarVQ9ULvgPSm9+2nF7V3XwbdXvamuDYAOjhT9f
mDqustr8NPcvViIkSTaK0zeXXoUuUwAbRMrt+m6Xcru8Wl15NhA5C8gFrNUeWJdn3070/e041frp
8n5aVYf8dBm3v3To4q8ZFEW44PkeJaZOvwttxanSd2nvncWIblPW3WxAixSPJQHng1VZH8vM1u4T
nF7WIZGfLaP0eJ2KyLn4UbobvXa5D0r/ztKnr3qD8wdoCn4NjUPiy8ngjGWmeSb4+Bg6i3tgVB/N
3fIQJi+tp+8zYhZQs9KvJuPcrXB9n4cUM127BJ5p8eu0Q+KxlQ6Kl7ll9FkU+7jMcI5eWrEdx2k5
oSMhddlRSUnecG/34hPVzvrF7bOPEfOaPdENpqPWhJoUUOiRi4DN2jIcpNRT7DTjMVxmSK9B8TnX
Z/EyRF+qLtpVDXYj0GvyZmgOWgNSGDOUVdeBX5yZPFFLiQFxWqSfIlArzIqW8WzXBJLG3vra2+1X
SoLso4x0bIcEIkw3JfedPXxqA/EI0szdafY6jNL2LjFemKc5WDxlMBQiZ8vzPNgGSMVWmpDwHTGu
tT7y3wUOkJYymXkS5YIEAHKQYA7vGPdTheqCeA0gUte+/epUPilTfTwW/ASfsZBziKCjcOvCBhaO
XjqbamwfJil6A5eCYT3xHsPGgHEBULQ2W/11rNvPne4YO3tmYrHY1i6uPi6JE77L23QvfDCE3CSX
caT7L+3kcajNeOc104M2BPeDdOrip2yfssNCTSxTMDiDnds86X63bdK42vaDVhwCHFzvnIU6wvhB
g0ywT/TgVPo2jowCH5OyNCMC0H11331OAlecR4Bp7zs/PnWEL4/lQHK3BxoA+6B3dpGG46hRle4D
TDGK9XIbYFS77Iahcp6NJNyhPXfJZ7uXURuNSwB2OKly65QVxbTJgkjc1fH4zSzI9rOwtoyzUaZ0
lJATO6MO3Efzi+WQhkqtp1jCCbUjAxIKESMSy0yJt3quw/n0sPGM7AHDoXnRnqo5uu8Fmma3oMB+
6MFEOX2FcdecfLcjkT7odukjAoJSr5PndeJxn81hv/O1YdxFmeZgTji+MuvD4dRdkCs5CF9zcQTV
2F3Tcv9xNPknjiYkNhwycH+f9T18Gb/Ef/Iz+fGS31WuDmlfnXydadnWm5Sv4ZK9tanxQ3ZvO9RL
kcf7kfI1zV+w5fJMRiCebbum8P9I+RoUUWGPIkjR6mRqxb+Z8rXsPyUTCVMgsKWjdU3iU4LqPZkF
fZNMJFedyZ+t+U6vEu3AI6Y/4JeAQrswLmmcai9ZAQ6nQs5tdL39QSyUSZl+M5/SvCKsbCy/tq1m
8AMBN2HHSEV08LGnTs83XVprgITpb93QIGDotwGgFyPfVl135BkIlZJs4PMotOJspe37uBI7vUN3
Z3caXioR8PUgA4jo4sHga5CCTKwSeyMEeDAQCw7H9jDDHf4sML9aZQa1w5lPZaMQFEjDhydzDNvk
YBU41PqwIh4pEy5WulvyvIomvNpE/1ST41svemfCo8UTu2sTcQHSiF2A+6Eu4Pn7LUD56WC74IUW
DAOZdjrbqQ8PC9Tzgy+n/4W3AoBS3hl2ku24l5o1pS/hNmigmwegoVaRjUMqo76vLVkmba7sfZNU
/T6vxn4/au5r58wvzLaa+zH0nkwgoA9D14gVZdLbsU5zvO86comt5yBr8XlwdbHzPFKHZdde99KK
4DuxhP9l70yW40a6LP0qbb1HGSYHHIvexDwHGRxEcQOjqBRmxzw+fX0I/VWp1F+dab3vDU0iYyII
OPzee853SERMvGwzWMDkQKwR69uSQUDoZNIn9c70WpYfo1a7ISa6E4bCRdjBmb5kt4/h0dCGsg95
PvzIgUBc+1Z702AjQJ2abpkYRrhfdfCkomrTuMRXhqVdAKGD4WTOYKBY6T+oc/pjFOqfceM5l8pN
Q/KVYvapetPsyml6BntD968J1bbI6SNmc8roL9fc/6AacAj6+WUqfj+RHaKBuDh03ZOwif56ImcT
SQiaXztPqqQdovvtTmBHWYdDOuIOILhYGAVVIbf4LI1J7gOmW1BsydSOD9Se9bXzwM8QRQ3wuc+3
fdIZj65CQVxPnfXAaMDxgmcjh/yGByk4uEVH51jHzRdyw02HdmMaKtr2rXFJDbJ+Chs5sdZk2HbI
qO9LdysrOgtG6UYrSyuo5zw4mjFceq2uye6otyH5umuCKrFsNemnWyQfbjfVX+oGz97kviLmF7ew
MNaghN4RppNQUnOqeoHDBM3Kr7Ex3mob46vV5uOKkDHzuUrzkrqP6s5pMu/p7w84CaK/H3Ebez6L
kJS6btvid3d8wfg7oA2ontwyaecdm3townHN3NY6W4SPeb74ooIwuKYkKBfdMR61ByTH7Bs0bcVN
fliVI1vLoq0+RauoTdJO7SwjowwmmgK30DkyongTSxOI3PwF4y7mvYDIg7rojUOMLQTHJdDANrYe
jDjft2EtDxEZ08pODmnRfakTckniNHooQ/wcekR3dpLZazWDpYOB5LaCDBuOkjppprWVLRlwKYwc
eqE0paQPlWIwtxXhPQenwJWVqL5bAlY3FhNADyZSpzQt1DZrJw3S9Kku5gRH9Ojr0kM708nia6TX
8gHYK6J3mTHLsL4TM3LqK9PYuSxuo8WmKutgB5cqzl/HgC2ib7Gp0d11YwPqsEjybeVQbMK4cJdW
rIdLO2AjPY60WXsYzVGYw4DMQvsQmzQgdOeSzrGKxijwJzZiG5r9PougF7Gz2VRFh5wu9t6wdXzm
U3SCX+6fCvuF9l70JOxunzA5XaYU+8vASrZhHt4aqRETYXTmUutjdt4tQtXMI3JuFm02BFMpva5W
caoRb4wDIYkncSwc48VR07W1+xLJbTKssCaboCqjHgqHTHZRREC4FzJ46abxSHwsskkCbldFAcQu
TexLS6cakBbReZI7ScclPQG2ZQumL6wCZ6bLPE/2Qbu3NQoi8nGWXaoPm9LV5EFZpB4HBurHSdji
Scp2hyZ9PIzs4dlHZ1su9O/wosG9mYBiW5PYb9qSn4ruzy4DRn6IYMg1jX7mvCJwGj+dSQ5CKVC/
xHqButPfm8UEpasf1YZk741fIi0u6ym5DuOjRfn6gIEcEp8vtkMkpnU7CkJuPLc437+4qlgUJWaC
kd9sEaik2KlMABcWzRnx7riaevlumRFy5bZKNkYxZ4GZya5V2cobRb3VfASKBLwOuxhR2LKLg+Rg
oT2AMwntfrKB9kwut6ckAB3O3dGUxQP7508omf0/yaSsvy68QkeihRoJubdhoeA2vd90UmbQ+Whl
XO0WpwAs+xD5o6kQS3pu7K06Me3pWVSPSSkP49DLVeW2HhToZai50Z6LpV7r1ILHIZrwsSkur0x1
r0FVF0uD2/uemK/vU6CLpyg7kBRetO1wqgWSDIFNXGkOmfDMPLICcYTWoPMIreZSyuIN3DsDgAni
ay84k7VgjJZ9MwIYmpO5HHcL175xXbJ/SOXhcpzjcGKUqjVxzKahrUmO+sPxrfbIbErSUjEABxR+
dwTJ6Swpc0f00qeSEovsT2Z9EI94/SECxamTw+svPdP/NiCA3WW6Dbqf9K02H9IdMXUHPXXNc0nU
ybrXcCMLS4yngrcHCaaZ65EL62QVxAiQ/QbOvkXQkjupvW00N1sxEIJvC/KTkbRGS2rUX7ssfO+K
6BtQTG9rMmUDphLAD60WBV3MdStGAX+oX4ZkJ20Uc0gwlMJcepHqDxURdHER00nkAj46nkn+Zodw
OfJBxiKWtc+9soqFHJGWMxZnXyaS4BgFsxZ2iPuVM6QxCwChDRV/UTPqd7VXJOdmcExERyD1oScm
sIeS75ijHBRMt0jzwo1NG4pGqFbfzFhvTwzInq0ZcJ9nJ0NJCMJFdmonN3i4f9kNXfvj729eznxS
/uIQ4KS12Dy7ukRlIQSYvb/uFvrSqLVgqvxb7Q/eyusC7+g7hXecGrPe6bb5WlTZTtOm4daJz3jy
xjMQYtR/+dKKpvJD960tXekEBzvCsc7EpBaZubkJ0decMsidDGdv2ljHh6FxtG1SyUeCVsavUtGo
lp4e3orMxUvlIZ2wYSihHMrWQpod86LKg4RddSuk6sO5zFnLLLeaNhNgZNTHLTIJp/e3fAxmJj1U
N9I41kONFqdmZDY8Kt+Vp2EOmSOb0yXl2tZvRM0D4sTbRI2tv3oh0x13MnYEnzdLdoLOCcBiw5Xz
EJNxPWvX3K0r6lUZESf19wfe/k1VOR94BJUoXB0Upi5on78eeDUldUVAqntLgQuuh9gYIGixer6R
TuY/qMEDxm+HUM6l2KCFXgCfP+Z11J4KYdjLEe36LcshGQoGU1gJN2OUOKs2KV51n4ZwV5IgU9md
d9Ea5FQT9MBcGuKiKh1RSZgeDXYGez8P0qVkyViaee3ucuBfq1x0BR0WK3k2dMEsTH6tVJgfpi4M
gWH46uSgR5Lczp+awK/JeEiDDbvkPXkm/uHvjxGKjX8/O20XIS4CBhIv/0162mdVVE12L27sEblj
xol5jYzHmoHIoQo7eKa1/+aAJcDcP6Aka6eBciXusC4Y9j6jvYL8QijCvCHv+mLol6NPipwD9xPw
aEHIW0LcXRMbR3gg01n3VLuwfCbbeEqdvSyiDi7EHPkRfwHoYJNlRUu2O+lugVGhCI19b0pC2uhD
IKZEN1m73+geCTxh6H5cr15UA5lxhaUfJ0yJp67LVkaBgL1Cr7kp2DGuTEnShiHj8ZLaLHIA23Vk
xvVG0xEC5l5uH8pGoWbVc4KQfPojoyJEQSaXGMrvm2YIsVPRl05rq1PU2htSs8Ozi29g1Y6h/awb
5CJYyeQcs7oAbVaNLCQHsjy6ZRwB2e1MgqXCru8ZN2xs+P3Lsja0pVdALG5K8eb0XJY9tc566GGJ
VMwbaDYCP+szx1jhEzWO+d40dHKnPUfbgZOvHwy7j9aaV1UrrUmzc09GEuFdEV4V55QzebpFk77R
Gt/FhlE6F5x5qAcjPWQKEb21QCROGUQnK0++EWLQfMjEXCL8nBal8OUuY0/YsxV/8Dvre0cgzwDv
rRlJO6JthDW6rezt/Q5kh+pBskCdcp0orkK7pr0hr1VJHLAM03xtm6tJpfXFFsQW6ZpDN81Y5m5u
HNKZH0B8ikmHasYP73VVBa8WEU5QAKPxMcJpXs3p1NGof8kaabz0g7cHTl6TOq+NVJ0ajgwzqtdd
R0JVo0l1jKX70BQvGZD2a1lS5Zh0TU1BWqmqWXnAAUdEmKCnQsVcotfosdssk7T/A264u2IKTwph
hOF3xNTzbEXQkLTwxCgz3xRE1S3u/5VBvXWz+NMi+3w/DuziuKQoe03afpLgAZlw2O3UPLFbgubZ
N08WnnKi6EgPd8kahdod6GcOrlz8/VXMYvb7VexZONE8xFHi3rD5rSKVyshanCflTThsDgbUbUQP
tu6hpqNy4aZ0mxyWflEp++om2pMZ+gIVFNONtB/K7eiX4dKIHXYUVHeDJaojtPx2HfkPWqYebTNW
zyLCCNNMj7oZh7vIGj2aDaH54jGVhyXrWAvZ6WpLwPRzE2NA0Wvu2/d11qqaWdBV9/vQH/lLBG1/
lYn/vZPdTU8t7zkI1Cbnz3zBRxov0P1WG58GCryNSq4hGhZLs5MDSFahr+jOkJyYG8DB+zpZuRo2
Gt+AKDWEQMc9jZRRyMKbShvlUWOud/HLPNi1zJoXCKIVbxyoq2itozZGPqWTNy2ECtqv5Bfiik6m
Z8cAH58GJIqVgymWqnjsVCNoyOThizWV5Y7wsGSVakP8nPlPjjc/GhvaGTF7uvfsOgWAjBGw9Fnd
dDd4hAemn4nTmFaZbp1oHUe4pys6H8L6UjvkwIWjyXgL+ca+C+1sFYw6mJXW/QQGrW5BqzvLOoyC
o0ugzaLId8qz+iMGovoWAEqic+O5q4KQBcYHo3ZrAJQ09BC2tTfgQBLcuSLV7q2Egm4wJnbzUCU2
5KNuSXlFpOVmJEyWtH01nTlPqMfo2MOKnJVGU5d6SOhr9Npr1JHpqPwCFtVosMYxPFkz67rRFBfo
159RwpZHkXdoOHxyP0kMp1fskEthheWCwFZa3a0XbHwVSZRQDlDdsCyJpSraZJfO9OGQ6Qvz84xo
Jx2lTcvAXQWGXOSpRw1b+6cudsZHjsNK1MlnzxTnCeZxshW5BaUX/MDVATwxE2WWTV9mn4Z95Y7r
f2h5PWLF44okaDPdJ3mEhtbzj75N3mEkI2ZBbfqSGuIbDRvjXM7/a0rv6AXTrSzRVac0M59TRf5g
YKBUd6LXrNbMa63XeK5CC+JTBade1jrwd51eeBd6yU2aLqbnnPLbTn74Vf/NwZLwGL+aljbnZ8Fs
H0gCt/LHSPseNaFcNlUlj2EqEI65jM7HTsgVXAH5Yk8pU2b0mmuNsLVt0lN3cRt41WqyfsKGe2US
WBgLSTC3Qu6/Q52N4K6y6DkdzWLZDCpmwKReiiBvt+1s9S/0586q2PLkVgRHKSPF8NwQNnGaAoG1
Mm++G4wOj2OGBtWdCWZTEm0CI4wuOs7gxz5o9hCMnA0ITcXyWoyvic9px+YoDJvprRyQ5TRJp1aZ
QG49soqfslQlO1t9LcBhzu42d2fGguSpIn9wh5zxcTekD4VdPbUN4tjUK0mlEF56ntqyW3g+7cku
GtiTafV4CNr4i4pMRJLsoUjD9bItcSBIggIEXMI0wrcM3RKhKp0L1Kig51B9p09hXsKg8MiWjxL4
QeG0IaDFmTG29bKJjE0UNPJ5p9gb3dit7DU1GSdphy8xOcRrso/SuKl2cIBi2mAiOzrFyDaQ+omB
r+3vMk3WG4NAh5UF9v1mFIiURM7YsCbjSYXRxNDOfxgEjVO7U+merJBm1dqWf7CTrOJARcEClgYp
B3Vksur0BC6U/RPAvPRsynHYWt0IuAyN3X3bPIqPJi0Ie0z9p8nH5zmOXrxVRPReiN5EF7Ut2vgz
Bdm6uQsRIKctJq2TKygP4RKo/xIRoH/S+nK69ODxUR8jrulsm82sbsjdZFhfXeXujLr+Cu/IxJM6
DnvPYJOQNLGD98/tL0Zcvk80ixG7ZbBjZX9jhuBx0LwHLpYKeFSLcqtAOF0q60daBsyLBmP8Yo/q
SvKFubCLkjUNWeAtqchp9l4Nr1Zvkt75qiFTYzGEbb1z2Lv/vFP+/8nSP0yW2BYw1/m/D5aWH2n0
I6/UX434P5/1X7Mlw/4Pw5IGri7HtoSwqWP/i6Bq2v9hY4P38NEZNvIabHT/Gi/ZYFfxGYJK1SE+
zFa//x4vWeZ/CMvCnC8ZB1nu/+N4yeT3+UuZzcciIcuRDo1i6r57NfjLdKmZrJxGVztcVG+hC8r1
TdEMNnkKxbANirB7ye1B7Vs7khSbrLBaRUqt0UTFNvLbp87Ps+dMTz+DLD/h/ArBjqtLxF0MkDtS
GXXNiJA++Pb4HmmSXIcqJfTOs+cmxEsv5XBV8ThcvUY6/1DGir+OzYQ+H28dXobr2ro9Wzb/Wsba
aiwSL2y7S2Ba2bYnFdZsbKDIldiB21en3KXVzP6PVYBmM07nWp6qfjAuuB3+aMKpOHpDdyX0eTib
Rkrbu9XIYTY751wlxVrvq/bBncXSBNMkO2NAGVPNsjRfskdL+minD+qWu63x7GZ5tTTMulv7MT32
SKpm6+jqR5OH/bFypImjHmmSKvt90Kn4aLWIZihY2uXg1i6Y/yRYO4PhHwGjPPiaJlc1RcYLAnBJ
Bw+pX7gWSgOnOkrtyZkKizWZcMoAxvk/HFNn7rn82pOZj6njOogDPMahgH1/O6Z05xF3jM0FtUWz
wWcWbbyOHW/QuMFzF+iYu6bxoE02HzbC166K+L3J++/SpgaIvNI81g3ZMhhfrl3XWjvunC155h07
v3iLBUc8xRDtbkZAods5bJM9WS4qX7wFadMhd3P6RQfj8YjYdx3YkrFnH0/kA+j9c5JXQOmc+GlI
wzn2KQmibcowZgElM0eba4RbCrVqTnbAi5HL9AoFaqW3XROv8GoGlDC98Wy5HEtvepCoEOn1C2wN
Wb9qRBGeEyO/jiiO3YIsCDCvDXgicUsiOe3isMleTbqaoi1PqCDphP43gWf+VzdDMceRgMVfFpuH
nwf+f6k2e8gj1dT/538b/37xuiCWaUC4DtewZc7XwC8XLz6coNcKqkUlviXBlB9lQj/F7JgTV2GL
gM03o2NnC+c8dHZEkytcOwxbCZY/NmUVE5MgLi3tp1MERdwKta1HAkRZ6q9//zmd304bl9EuXmoL
iwrNbizUf/2YQifRsagDddFNrT4QPXtWTibWIuwj2gGO9w9vd7cf/3qazu/n6WjtgZ8YoKF/u/SB
vI9TWYX5ZcXgO7xq2I5Qoi40jS2QgTvjMjaJWkc4p59KLigq45oI2TY/eiQ+By3tOPdGqRa8Nha6
SgJrWM7cbzG4/bSJtNc8TPHvVHMkvK8rzKcQA/IpqzaF6WIB033n/A/Hb/7Af/2FuNZMgZHcnikk
v/9CrktKbaCyiKGw9c7sNjy6ISf/II2K5Soo2Zwk+tp1RQdooNBOFisR3orW3MROeYsik1EktRl1
jlpQW2/7ujAe7l8S2/vDUA2pTxGX4GhMpCLpU3AkYaehhKo2ZluxsjPy2+BlhQ/Swl3wib0pZQX6
g8EYiXoWeY9RaW8IuEgvuusTXTPF7hccJ+EyDA+j4YfsfVrXWDSpRJtGOetNjHO7ot4EBaBIn3Cu
s0ZypdFgH1OGOSCkx0Sq1fjtaj28aBUtIN8gzBF4HNtM6ZNwOCbTLnDS+ujnAAkLu1GXvz/uYvax
/3bc3fn2CCfHtLmRzNffL9eX7rRCCeFr55Fywx8IQNFE/yhF9daHdD3DDnpIX8kez9r4PaFb9ofF
RN+M8/6jTFwDpqDtII6O9X3CIGGLW8O/MWMdaNzzWNpEg6WN39s2udiJtR9MJ36Pc9pwGZ7XaxKO
4wMwjmRRiZSVSDn2h23QnvKKm11KgTu29tb48LEileMDUqj+NCVTu0JNgmdbGU9EdNN5M0t7F6J0
W06lrnaa0MuNsgcbPTTpWqTL7Aj8Lde2o9ILJslF51dfu4TsZmgZ1avtPlYQLb/ImsmXbvyDVR5a
77+d2khuWBGQBIIi4q7yW7fZqejYVmFjnRtCxpelkRpHD9DGkbQCpuJBZGzTyZG7+w/uXwbp+9pS
mx9TaXiaN38+x/C1z2Iqql++9ctDhBsbjDTnJ/75al2dMQZ2cbX8fN37j/005i1+eeTkaNqSOtwG
KIs55/50ra/wi+Pp/eWJ9x/8fMv7Bwwz3d94ts04e/6k1v0T/Pnmo4euGxd2q+/rsFn9j7/Tn4/+
1+sa34HKEy84H6n7M+7/+uXDzj/4+ZnuP/n5pm2RoT9YGVXXbkUj9SPNoH8dB9+upPbzyN9/cv8y
3g///Z82l2xSXkLu8VsDOdHar4OTZvnHCM7/TgDcqVsSiVj6Om+w1rFW+Juma0mYYR/7ynjxx5Q2
yWZsXkat/9ER+rxvE5o69vQD+J6zohn+3CThRzrcg4uHbwWV4CpuEf70cJSWeO5aTy9e/Na9xDVu
vbR2gu1UqS9mxHY1F9NZtfo6qoxgy/z1yA2fmEYDhkystLVl+hYYpdxZFA3qoqBkm5D45sU0e0xA
w2OvcTsPMDpFJIs0vdOuej+CmtH42iJx7UUgyb80ifJcSH146gkORfnIa0TEbGKN/IPd2bQke9Ba
Z9HBVljje9NB9GNenOh7GXe059z4HFkaFSzpgIlTPTCpv7aBh6cs7t2F3ihYCU6DImTmEnMZrJQn
oy3u3Fto0W4KnG7D5ftup+8yw5cjRnhZEenewqrtbWmH5JbaMCNypkeRJEU0g+9eaBjykqQ45UkJ
HyEKmfbaxts0wH6S1iGx3EsQ1OFRQwe2QE22lsJrd5VTrWtVmScx54+lefKW+MijgFstjXT4Tm/g
CflTu8od8xYH1RkegyQrPLtNSOkXRV1AMqpJaCTLVvnP2JL9FRqOJRjftWq7T3cYVhV9jW1jYP8Y
8tK6WvZ70hQ0vwpr24yFtgwtBGJ1tYT2p7YymBv5OiujsWLdjvZVsdNK51iFjnPgjn1MWq1atWGK
ZkpWK5EYHIeZeRIPn1GZ3pjgYYGQrJK5beFYHGjKaPp+dAnN0QZOMCXRkpDznLV5u1Cd2A+0PDBG
LPGANjuMrtzewxJhwbjFkeXv2zImhRIM1CJqMAsYMDsWZs0wbGpjdje0aszEfTHKFAm7SYsO0XCW
0pTVzBrD7oRNDqDKsKw6HNEurRBCQMflZA4/XJxk6fBqi/i7k7ck2FbdWtjxTcFxPuELO+Q6Tq28
L+WmRNAam903yw1P6EtJOY9utBjQqybGSZXJE4o2GRfMO/GVLgA+0zeY0eUMIlPxOuBiu/YkmRUh
bsGi7h6q0qlWDZXepOdPIdqNZZs7zjqo8IsLsyWOPWL8WRv92Q28TVfawcHzETnR3ba6YqvLKGCG
UlQLBlFkDmJCpmPPUKaxWVqx2X6f7E6iRGv6NV7JqdDRmREsz667u7RZQ6pkj/HDmghb1tKtPjoX
YerVBswOpo7QXIAZCMhgHjcqdr+BUb6yYKUHWSevY6slVHbFuFOmRd7eqNYi0QmIpgVtu+lsqAoe
7dwfuLRiMtU/MtLfMEwknAeD3FCtNwd9LDbSCcZL9+zG6dXqw7XOgkjWKRKBaYLjBg6tXwuk321t
m8usJVY6FvVz2VEPYno7aW4OscPlUh5UsZvYXxIfm7+w2drEsffSO0G8UWmOR6fO9o1ZfuUcAjKi
pNwxvKEFnRV4fnvsc1MpvmqS4zcIcHJFkZgbO498XMFo0gem9E5erd0UH3ne2k8mO1QcFErtOt2M
lqZWaqvYk3/0dQk6XNRqpUXukXLom4DoxagAODLU4TWRnK9aRPQCttUvnWtvKcWGJcIokp6nrYji
8zDr1bE4E39EgGWcM43Wx9E+CsU6mVIVTbEdP6YyWnfmWD/UYF/jyt63ZHTzB8B67jgFCBofko3P
THszQU0Zmhgzf5O8I7nuFxzI2kGonjZfwjrZDwkKjsq1J+aSSUWudHMZxUNewvIBQFADCQGXNYd3
Qut4bCaTrMyRohHJ3LEaURGRDwNrDOP4kOrIa4x24ZZIW7srMZjmMSuW+LfQp+gpUc9JuQyrhIgz
yNoLs8qelJ+yA23sdkldNCva1dYQ763Xncx2DmpR1rMw5cn1+QtPTbiXHc3n0Sc/tI6mJ7PExDk0
A7jfHAtuZ31wgXU4IqKXhIWTZm49C+XKbciumrYw8fO9DVsmCbaoHBeDp6vVWOGbqmL+W7nFa5no
N2YW01flYdak+75QXmxAY3HeqnIg+LNZF9m0bX2z3bhusSlzO1y2mcAhFKY4OeCcQMXTtnjFyY/X
hpHyUqJijLx9bxnsoC3rydDSkAZOzgpgaiGKuOa51SygewaOokwrXRJ9PZhOhUBEUT648fAUd9MO
8PJZ7/w/WpX8YbRQGY0Ort00ZUvDGN6IeleEdcL1iFCV4UQOZ9F7ey4xLazsHplxwJyjEeqLUxGi
BduW1Vpgya6omkJR7sPsVAPnZYGJCsv+7EH7wRY33gg26dYgCPojKhDtQrIq7N75Efcv9/8mRE5c
dSccjr6YuvX9afPzyZ8Un8zBZwbDRMt9aAekZqgnUF7Fz4iQf9xfo+7Hs5Z37ZeS++nGznTz0Huu
dh01FDLT/BpKPnZZ2nwjtjZCimCEl2GeJKQtrjzLq7SvHW7w+2u5E+MEl3v4o6kN+Z5SLNu2GS6Q
OFQ0ld30w9WK6ruZMdwH+fmm2QYRXqaWn2i79GdND4eVp7fZu8Z09f5QDn26aJOA9kjYjVRvfbKH
pVw9VgQNEOYwv1p3jkmP+TRdUM6prutXXcnmIEOt2xi0Wl78wnsT8yP1Njl3vhu+jS0a7UEPwlPf
NuIcJNwyCtsb36cgXfeGU34fXGyvY1u2T2x5jgNV83r0O2/XdYbxqBNUurg/TLe/WHZhfxuhZiO+
UdV1DAbjIOqm3PR6NdsF5ev9kWIi+DgLzS8taeDryB1wCWp1cAlXiYZY0fA67V1h/8xLwQQiiAAS
Olb8xMxeg9E/mhguHe3RLk0DjAC/i820u9JV/W3Ac7KsJhleWzf3DrTqk83sXaWCl8/3A2Sk5QO3
q/JLKmprzXXQH8ukhBvgMqDIdbP6QF69vD+0cFB62XkubkXipzsntzsCmqPyllpwQO4PIR5xIUPJ
rEwwEJeGZl88kriPmpaiemHM8up74dP9oUGLgj6e2walLtdI4fJjxnl3qaxMY6vW2gwmvH8dSDjc
C0bPjEP8qd7JICx2BjDKG5lpWODn37gHfVkwwVm0Aa8h5olWi5biVOulfWlGpOChnuWfvf1FI931
o/NDfVV2lX4iCay5mHQHfz5AaccKUs63OGralaZVDAs1LbwAwZJLH7DkJ5hJdLbGt8wJi5Vt9/l5
tHvkS7kRru5vkS0HcFqf2CriVYov9ew7bn3GD5lBShrdb5Ajfn6UqqW72rjeWYK3PSP6rFdZLrkn
11Z68rvd/VFs+QTgr7C45INmne4P0LF2fTCevX8ex0f2CmBKvySp3cwhhAgupqn+6Dr6fvPvnIVT
x6TG8y9jYcQnvURlwBBavrv8se6PoA9B+p3MyiuLpzgyQ4Y+lI/Ne83I5f4uwuuzJUWncU0pp48N
gtB1yIr3NeSsvL9GTYr1TN4MHwKQK8dsXprm4v6rAwbm/giwOYQ6e379wJhRYnzVkQzaafhVwZu+
vwssEXQEubOLYi2iNign0NTKW3MyjW/xYG/vr9PAy1mUrpM84jvGRM89dwNnJn7rArW/v0440EoI
42p4rE2GpCNpOhsRc3mxPSD0kb9iEjSQe7gkHqeysPdmhgI3ztGjm27+mhvBErDU8BHJhIBEfSR4
E7LHTZT6Z68lwwcXD2Mq3/GvMmS3DxPFWLrzE3QoKfQlxUtqzvQ9h8LGR8b8btTH+xNN0mLXDX2N
A/fzdG3pYb1xpHq5/7DIJTHgY+FAQ5DNZSgEwW3zqyIkuAFkap/jqnb2okztNdq68cPp2dw4wUcz
VNkGCHC+91K9fDFp8N0/vu40CMLHzDqrwB+uRhqJxf0Fu254b4SbPCG/tw5QcOP1/fuk7FJENv1X
XLfsTojK3fWDMF8n197dP2JujcGqD0YDbEVkPYggxG04f0QkZuBV3FQ+RrFjHruRtfrnD3yPRM82
fINDA9lMqxDJeU7ypkf26v6SHVGPKzlFFO165T82o4oWnkORxhzUeygU6tWyLo0HYjys09T02vL+
uw9FuKfNM73mSlCfGYO7iVHgfS10tvbtOD0w5iAF1PaT9VDMuujYzp5aqX39+alAHS98crOvpLra
Z6kxF7j/oA6nS8LY/KWbnGLfeIzjzaFNPgDX3j9tO/ViXdaR2KNJgoxr+vSIzfz28+jUrYIRU9Ss
5b57EWEd/nzVymhfehqjTwxmUzgRKaT7+Q+IcNXkRv8ug7IlQlRxygy58yKriPKUn2sGyqT7KdYG
vX+9n3YjKsV3M97itP8cOm7dgZEMB7zV1dpiS9D40kXuCy+gadNiX8XOO+7BYpdZojznITH1hrK6
rWPn7rlIHLGRLn7Esuu4q7Y3j1EzvhqiTXtYswf8X9seTeOi8tp0yc5PXuNmuo1NZZ9zD/mzxEil
qGC5xXwjUUh7MCOoVFaP+qOre3vlDc64Yvzy7sqC8YwRQXrqZf6SS28fxf2wyPzSOgyd3FWKGjBy
G/fsWlTVgd3OOl8Gb5PZPWmp/U4bg8m5FK+tGQZL0+y6XetgfwpdrtFakCIedoQMTE1SHv3SLX5+
CTLMFy79pPmPpg6ujEDr3f85iJleT/xuNZThVs4pOX9+//fH3R98/4LJQx1+/re1w22gpuP9afcX
uH9/6vBPUanw8n9+k2XcQ60msHXi9aF2sslESjpSLGy0NJ1W0y6Q9XjmtfLl4Gjp+j/ZO5PlxpEt
2/7Lm+MaAAccwOBN2DeiqF6hmMCkiEhH3zn6r68FRlrFvWn2zF7Na5AwEgoxRRLw5py91+7T4q3w
HOovmDaQnLfzvvTbNzSEOR0uFsQ5qa+SYBG9JH3XyyHtkILFVc+av0iHkxVqqPXERx+QkG5cH5U6
tt5ul8lPrzWnoxFYSyJBhirDKattj9SPSWBMtn5/9ZxO/v4H/USAc1oSXpAvh9uj9GxSnDqI0X5G
87bGuaxPrfmrNAzeUPTfaYATIrbZDSKIc4O9AwSwjbp82sZ1/y3WqjxjQE7tECqdp3HgufU192BQ
IKDf3z4e7jK9tUEjr8qUMBppsGFI6v719uaojlbIGEAoVowcA2HwrfNFJFh5Ntip7AovfrV6EgxQ
xb+YSTSuQUWQsTQ0fFaQb9GOt9ZdbJXG7nbu9tNiQe9Bk9pEWPvRBlKk9xpsSIW3YaGgqpYs1+V7
iwT2gBK5EYqiJVx6TgywBpJ8suZFp5wW2niIAI1sS7u/d5J4k3dsLQHHbq0lDglbhz5VGGhOpWLi
LQuzxxnfhacwJb+F6pX7+/r4/epuQxLU7f+bx0jrE6QfaOXaoxUmB03LEIlFV2wVQxUtFjNjs9x1
G+lSckjizIDV5Rlr2SeICtvmsXOKbm8u9AHS6sa9rb07CfUARV3qhSu60DREqsDYzc3wFjv4nsva
P5QqCEjVXjtL1j2qruaELrg5Nf1IEbKP5dr1RwxhS0evqkBzWIk9ba1IyJMxhj8GrX8mHmwlH0cI
7TVxj26l2jfYmbMZWa89Dm+3SMBbTqBeoiRujxo6Z5T4jQGQBbbjbZvKGX6FeJvjQF7C7E76nfdg
lHWEsyFjfZhU/rHjVy96AJaa6cDZIR9ln564zjbxYnDWVtztQ6856E7C1QrxQ9h9Ou2hfAVb0Vvd
vRHPaJzm/q11u/mMrCo7F9qpnuapxrA0KXlxZSl2CfK59YShfU0T0tuFZShOfWeJU4hOLpgIY4wX
HK3H1LBGSCfgrsCN8vFyQxwJsWKysq7qeGVOL8oZwocUAAgZhchcXTNDfl9QZeT/g+u/o2abRkl8
AubpUV+pZxSJlnWo8sw+RU5wmdrK292CwlLPBbTW1WW21yI9/45dW7LX8lE8BBqDK0Dcu1uo4i1k
8c8hXWCWQxlgAPWMHzgcX/EpkrlMcvPJKLs3iREcKxTNBgoit1C0W3ie1393/dTaTaP9EAlSZTzt
sgX3k0Mk2Ohsa1b+3Nc9GsWIvO7exktLOMZdjpnl9OeAWLZf4aMaVyS2foVRjlyvnIp1JP3T7U0M
S6bO2Gdi1RH7samWxPvbgZJTd4q9t6Dsx6PmBj21bXKNi8zdZTYE0dupW7jm7VFPmD1dBfftFmOY
jSPJk7cww3jJ2rQnOOqmN35TJDDsqdY85NaSce2oCg1hmFAO1guj5HadY2hrGA2NJZ2FdFHwA7N5
HPx0Orv5eJcmaCBNTL8rbwkvqbOg+324PTXRsGQoFPiJSflclkN5HJZ3cjvkpAghwSuWYhdG4nk5
kGCTbfMCFINlwpwr5hK6n/kSNIzyqGD73wff9P5+FP73I14MgntNLz9N2uHUSms43R45MPD+7ent
B2blbfJEVgdVS/IUl4NY8iTTOn9VqHZ3kRU0p9vhD23pzzkf7NyKaFZnfQvGCwUAhSghAAEyRbVi
OHjtFKracBbTyr8hlmyGkghq1drN63FtON54nHt2klYFfTHws2o15irf0HWjNIp4+mybA2VoWqD2
bh7KN6efKdQ45iPcQ8FagrjywYK1106MF2rpwRowLfbQcmmU8lndDpLV+qo0Y4iJy0fS5WlAET+g
SmkwLN/eTooBaB+yXTcN6E1+txvj9NNcwgXdXmH9tIbDLa/wNmwBFabwQc2QRkj4QHkNRfEssq2K
hvHkOljKEbpgWwmGAhodCMwkydUxJbeeLRKDdu5xq9mFmf/9PMDMpcIuO9pDUmxMqmprJxcLxL86
dQ1IGxEyF0c2F3tng/DLPATPUdi93EIYp//MDfzHOSW5EEG+0HHluujaMthWqA0uYHySLVGz0Tot
0+KOXiFWCMsH+xYB2JkJhUKpbrZ0d9mM2aUD4h+eoTkm/hW/1K5jm/tJDybf5AGifqihqBTDcDgO
tYHqPbQuS1AAJWDFeYxl0sOUKFDxnMJa7+Ixqr8HOZ5ZWqwvuduMZ78X2SZ9jhDcPyG4D+6JYV+V
wuhPSUBDUET0lhxa4os/X+8niI3Xoa4m7MdGsQl9aVMgDGS91TZqTlQJEbVY272z3HKfpzJ6wOeU
owe283YT4ejeVsmyXfHcexQvw6NNhXc7+rW56bNhePRcl22UZYaHSE47ezaKh7xBjSolql2/LtZ2
QOumgbzjUXz5ZgUOUuh6Ga0TuKI3spCFTgxjqyh3vylClZrpzvj2hgz54CXrk5+NGWJNX55Ri2cJ
WDKoZEmQrnXgOu9jgYHI8KzvHcTcrXAs1Bd2Hr+PDszS5TyebroINgYXKdLmrcmbfYluGhdO+dFM
yt4EqaCmVLfyYE8IYOzZfalMt3kn68Y6VrGVbTpV6PfSmt3NqAqaQstPsSCsaxeToCDed6dzhccl
syIDhh9zs9dPzbsnAZuQk/5VOxbfB2FoaV6me9NsI0o5uzgfxqf2PpWJvt4OQlcx4gkcGAmIAMqV
pfXZGg3igdx9UV3YsTFg4aHxnD10tNvZe7zVeDLexKTjQzGkFxop8LrLyH5Qy6MpnnPoj4BGGwf6
Ka369KRTZ3qMssZY266c1tM8lUCa+paPWtdrnH/TqseQjLdnDk/ezAiUdVNzNCPXPugi+5U3nQmA
paregh6lah5rim3ObGxsgegMGkW/Y93Qrkzmyq9ePQdpf1C4ht5GVOAI3aN1IlX94mHcgEvYN2sU
XNSTzXuIEy5/hMc0Al4WjZyekf2N7SXKCJ6TaYY9FM8UzPBWPzZ13p1Hqwx/ibTNt1ojJdpaGl9o
U1dvDQ0OgrazqzMniL5GcS8D0L2ubb/EGOJesAZkXlLgemmhvI+dvha8C+lN+aEVbXF3u9NjggzO
cbHzIF+1E7/Dt8ZUVzxlRdZdSJQjF4ZnlodozzBrOjdeDWxMRWsRztH1YIyZ8+6N2R5CQP41BNTZ
Qjy99302ftRjBd/ToblsucI7er5rP7rLYe7nOzehjo7BFGsau761XXORBUnWPqB9WndIK1ZW0wyb
OESpL9y5QgtPty0UkClKxCLFREPbDll7hn0hvtkUK1cRyXVeZUVfvmYpETYr+trdB7oruRm1JkMv
UOVLEFC2QEH/XS2lBEqV5KIYdYd3N5C7KnVNWh/T9AOg29afo/kjCHoUUVmElcIX3aYyS6xekIOe
2xydc1fP8Y9RxRu/8uQvI6mhc8C3UUA1M/9UQm1gIIs+EECqXe5H+WnozOCxmxL2ReO7FSjxWrsm
fjXFRGBHpv3qhvXfT28/pcNJk9RlqVjqsH6WI4PzODnfCByY93WokKwsT+tm/NY3Foo7e/hLA4fD
0Y78vw+yK8Ym5G8J5CkBkOfkyjy9UrXM17JR9ErjiboJ5V1T/gAQy5o4S6IXZ7FR0iWZDsr0vafZ
AknSJBAZHDEPL8XedZXzl9n2XyXN5HfYeP0G8U5+zRSrpDgojBU2QPo4U5p8G4BvoE1MXp14/DBT
8m25P/xPW/uPtW/XvwZZ0poJMUjP5YHiD546nXort3IZlsuMEqmbhoQTKH2aPClfwnlQ24QVwd7w
ZnujoBJtxdgPV0KSP7JYzUdn1pjRZ29jyaR6g9Xg5Ynz2ks5POfc84Vw2mtsKEDPk28duYgg0Lp+
uW3MFJey7trT5EhIAH37XNbZi1WLdgsz5XtmlxDIfZt9DWSLJ21oa9NAezqoGV4Dv/MtbZwRGx43
RkOreF17c7ieAEtsSMJiiwbD5h2qoL/CKJBqIb8JOvx5cRxr07qKWu8zFZm72gkBM0GDx1hRHSgz
4bMGw3AoenwZzK/l1mhBuUQ2dRkRZvpKV5gNI07etZPCmSmxkT03kxOQilTIU5YKenpuCeEi7dSR
6tG8F5l7SVIz+sApA0kxM74iy6BHl4zsXYm+2EyMyD/0+NMZB3qwg6guwnDKddH0FrjX7m00Fnxt
mbt3Sae/N43VPGeqIltqqW9Kv3E//Y+xrNRet671Mlh2dg7a3HoqmDwJGNcZK99CvM6z95lU1sYg
gGQl8Ttv59Am4d4GJqWTJNnrmcKcX9YtuGvhr5ImYHfW+tmetgiTmKmmO6Qy1BXi0tvT/SovTrd4
sBzjkiDS3tIvrp6qRuAhbEt7/fc32NoZpGP7ReJb3PhBqj81sA7UyMbeHSKINeXyqZjiuU5jcTTT
rDpXIX1cy9Ib0bvjUzSPxr3V9vvbM1eCpmBO0RdNxkspZ7LAaG5tXC8WP9O5/Nng/93lfPtbpeOR
bYT3OSCJnVcpS7G1V0T1fdvSyKjr+VWPCC8sP3Y+gv61ANByJwd/QlCpjYtY/PjTpBcpkXnWcCT/
PjTl3jO6X3QyHoYEkj07TpYW8TyejXK6yyIreSXjxEMWNUUrIpiC65R2wZW7Eqtna5Ua0nH+a3Qh
5iWRMx9oUyXPWX5sGqAkzSS9kzKNZy0UV6GGh5dKe74vixRUMVsxTJCk74YYJMHCzTs7gpdx20zr
vGvPYWYTOKOD58wyEMDE8UOXI3sYZaDvF4dSSRrAwLaqWt4h+ifjgtntIScMNBleYdZ1F4oX/r1u
SVQz6t59a6Joj6F/BsFvAasZSLiZa13iTON3W7cOTrzca2oO7zGbqjd7VIL4tWI7hnX1sXQeP+OI
2DQnGeR20hMrtJwGAu8muzjV0K9a6gsnY5javVsVP6jwXtssth+HlHgECM84ITXYws7HX+UOwO5b
qU+FU+s34l5OscqjNVQ9677XRUnMWz0+ppP7ZVbEJbCFHx6R2Odnh6X9OoyseKNKvW/7Znnn4asS
OO8ydKw/CDbbN8Z4kJghCH9x1qX/KETtrZq+7798JhZJfs2WelGGPMiKH+Z+6d+Hxsa05+7VCJPt
AkZhqgM6786lWhOCAnetSJM7V4tnx6PLImNjvtoGsSYDIuyDCsZwl9H7oIWvP/OBJlDX5H9Ro6Gr
Znn53UDO/MmW8ROUCrxBTlIeXJ8kdqglKACkm52dHP5WJ5R3hC5QHrRvWXz2ZH3jGRrmVbxkHTmR
g5W7zN7dwqTEQr0ejw9zvmyDL5PJwoxU/lxBzW88bW6cXgbX2BbtvvKi/jyVmBdzSxH9UNJPtTt6
WbL/yMsaQAqxZefRs3ArtsxhsfrmKm/gDw5RfRsbwkP1JU4EBkscJ3DY++IB6xhhZmTG7UKLrRBv
mz9KvIL6btE3qMcqSS3MmkO2pYBlPeV1Yj5xAzcY8lo6o47Dxs9pgKYiFc+LqNniBE83cu4txpUo
3EcVmCXmD2RRnY0Ltm6bcxUzy5fNdFQI8PesOEKCEexsaxaQDlJ+cm78sSHyUd4bEk0WPIvXscku
kIrEkbVJsSkcmzJfEokzyyxmN/0RtXXyMHZufTZT45JFdnrvp1nLDOfgLo+ZldMMw3aaZXsnb/XZ
isMjaFzjgZgBi1QdbuWMath7A3gkKbq3Vu1iggbuW19k90Y9W8fWjR5up/LUQk6bQ72psum+stMX
FZveS2+2FvLS4L2PG4IJ6vd+3I+UTp6A9VIAlrW9BwCqt5WT4rajTuJZhxZKQayqedOLptgrg6VO
7i5JPdV3aGDDKind767s6qekYrQnuEt+mTXBEqVSz+nk2WvRYqNR8fek64Nd7cri0Kp2fG/RJSXw
GNZ57mRHA87Bc+pywdL+OPiB0pIQSNhTdi5q1C7FM58GRammjc4oYUD/f7Xdst0V30cFFTMZw/Aw
zMF4wu8H1Jh1TglFd81apvlskRVDi4fIlXr2uYtGzIA9n0QydeM7xpN5laCnoMHkje+sWRBShs0T
br2NXan0kT0E4YtFE2xlSUKJSwFjqR2oy+0Qj4LXLax+E5DE1Dit93I7pJR2J7sBLZmP70OOGKpO
VLLHHou3RQZYcAwT4EyXXXTIdOwUKGCsscUc20bmKQ0He5NDF/hOpeqhFeE3wzUO7MV7llYMBUnH
9tXv/Oy++G5PDHdJp5YYGR+AAu0cBCmZgWyrz/bkmyd8s1P60s40agJ2An1trJilrPuwMnIq9g57
9Th/MYK0PJtUaxOFdLtlQxOkBrlbnR6AWTTV2TbIgiBAEQ050QbHFtFe0VrWZdJsM8vMq1mbGMnC
7HO5Jtm3jUP2SAJKe0n64E7JEXN+VyIyy2k4G4haPA9tdlvV+cmk8B1obrS0F1gkY1bXZHpsiZIO
nnyQJkGmvmvhBW9d6VWnjOUIGtEyfJtHt9i9sckvcLdkxRWBybb37OEu2mOmVVcV1emri4e4t8zh
UttLNzDX1rVRjnes/eKb1UTWFR3LGadrfRSdLF69wjoVY53QkKnVNp5Gwtn8JP4ap1Ob7AffDl9A
FA8vMJvYhqQ/6WO1F4McjUd2wDn9vSDcjCGBjXlelph9kvriDTReTT0ItFkdLQiz9UAUePEhLadm
xeCRHdo2aFhgcJA6pTgmxjPOoJzgpyY5sAZCFT2OlM9Kcg68wXRfora9wiHLPwPbF4i/EKQ06rkS
c7buu7T8KCpFA8dzfwna7LIIKhaiLqt4N9jXhZ+cSMqxLpSpzAupyuYFOV57GhoDGjL8DgpUH16P
sLZuo/hcqvC9pSZ8oINHuY/tOzXnB8gJW1WL/CVs7e5RkGDl5gVdetahudmYn2Raobcz6Bl3lom4
ja7pEVIOJaM6F29wXOJdPBmU/1PXfrMlcoFx8rLnIYd3Vfr6Zzxnr16FTIe855ntq652NLWdHXW9
xrLDO231/nMO8ypK8y1FKzLQS4pkUzMdYpeRDs96yOrNVGJnU9W5jr2p2BPod6lL53o7FUUQfAuy
hQ4gB6gZMmtmMZlKTKvpuq0GqprILO8m2/3hUNJal53xngN9Ium9Hh5iR40PlktyYYAFkM5Nh4iI
bnLi+uj+RzN7Y8d3j1Wp3jQxtnf6MQRNILw80H0XVD4A4yR2fQVb+9j6troM2LWeWuoZOBqNV69r
d7N2nR3WtGQnDEGIShefEThXT9LlZiqMcmMbcADtIKMpMlGcLCiqHnwrghkUlvYG0uarPWfcfHP+
UONM2TpOwBgLXUPGcX1QKmXBYC3JDlN1oCuGGLGBkVCGs7pkTvD3IQ6a4JQWc54zTlWfeW7I8+1g
6BYxBL5ASi7kayDHpoxQ1s+I/a1HryvTgxlj0q9UJvNVwz4UAQR27Hn0nUdCJSLZtI/JcgDVUBuA
eg2vJtWLrurGss4R/LkPgDrgjier38pptk4tqxVK3SJBxWng/JedWok8KQ70oq1t5tcQ+8YKnE0j
QPDIoD30BmXDaTCGvZ5Gb9tQScXAU4BxGyJ/Z8X1cyc9/0xJ24cBECUbncx47yVhtbCEyrsYa/iz
Tl6cZdxVVuzv+3xoXpCGsJHXLdi6lswtstuuzhTNgI3H6uRmiDWkr/MDKvVTUC0qmOKT6BJ1mfqb
GHTqrkPMjRmar6Lv2kuYIr1Ka9s4GpZ6mmbDux/LTr5MLfc7qA3r976aBKeZ5BNGsRkNXNt8h0Ux
f4xLXpEbimR3e4pA5E6WMxpxSgQrMpqikz1azrUSU428dHbWhVt9E7oVD8Pwcxis7mHWZBX3JWqg
jhIsuJJql5LrhJ1qytidBvXGR13iwoB5T5yRsNvBNI8Q9R640ejk22a/gUrcU64Ivb21XKoR0Zp0
d+bT0Nd6G/ZLAzsOHThsy2G8p+pTn8haiErgZx75n2F3Apln3udD3G6aoXjL7aFeIzQWH7KeD/ks
5GMtMQ6U5RGSgfzpKIWuuEvGJ8KH7lgdEBkdm8htyzR5pR0Y3MeLnNwXzcltWFv7TuA8FWGAUpua
XiqiU045qoGU74UJWkgBNJUAAXr8dvEzrpcAtFjfY6onjkhF/dGioHLycPQLxw6e0E2De04j53B7
itir33hYcx9m37obqwLNWt8QJOhzrwjDvKBmLrdUSuUasLN5Kc3evGSDzYieMCVahHY9j91Hbtjx
k+1p/QzPDKic/VFI03yNJR+FMoq/H93OYe8nByIXe681kE9iunoWWXChjNJ/zIBqdtXUI2yySMEb
m0CuVMmQYaFBwoxKiranpu8URp/F0IzP4MEGyugpBgCJYLkDEHV1tQ0dLpvFeta9++r4iDUnCBzf
eEs0xuKk/Oxa/7VRRGBwq+8jd6a+aLagkLCf0GZh296Gcl670eh/LS5Z0D8otCOVHTMTzZNZIN6h
Ghe+OBrttE0Ukhdl470wMZtFsV6cA2V2xGTbnGzTCk/pLhPOcJeA8SRKogs/WzdBG1/Jb33ieruy
lT8Hj8qvBff8AnTL2UJDBxto4jExZzjpCBffFc3JczHzEgO78aNskSeUgaEeGT+R26fY+DLkRtQo
aRWQSBY93w7GRNSZmgPvZA95Dd4smDdD5cUELHCIOxocdSQ+bxXcCJ2lZShYWF33y2aIPNbqoWX0
OqTG2B0S6q/003t/G0razMIwtiWdNuTVFi7IGBRlNVs5kZ34veowp6nbtz39rBSUpOVQ2G69dm8m
BvUnx3D3kt7XwaXsu04b2nh1FLAFojN58L/woAWPLQWutc78fE87QG8Z0sS6dCkoW+LsLuXh2hns
/yUu/H8FONOnsLEA/r+RCw+/ikJPWf/5D+jC37/4N3XBc/6FZVPCHHYsYfpugDP6b+qCb/7LtQKL
vSZE7cAFMvjv1AVOSWC58O8CIVz8nprg1ej//h8R/MuDDy49i7QqXPC+8z/KccaL/J/WUofR3hHC
g+/gQJGTvN5/WEuznMp2XpkA6rPqeUiI7Qjz5NmZJmCp0brSMtgpw1ryCCk1mRjfCazWFNfNNY0b
9xDUXvZUYSDStD7mdnD2wdw2W8mKaptLhQFiNEFPkUYB6EA/EiWntznEvc0YjZjg4RZEd3kvcV2E
i7qo4z+h1JbKzNM4kM0SWO9FqJJNGGMYK51pea002vnCuLezqD059zXxOg/lV9L02LLSEkwW0XTz
EIC5ipQkd0fSZS0cVgN1ioIYh8d+8ogd1Kl6D0RmsbB1u1MXgAlrqC+dO92+JtFTnDTVfgoYv9qE
ZpPtfdDzbfZWC1NNq78GLVF9EK4QTfU6m6rgzimtBH3VaKyMLDtlczStPTnE+xzc7LqWQu805NKV
WWBLVnFBdTQh9i1ENb2Zo1SuTWNMjwTafIkp/iui0bmhAfsqvb7ezonZr7opDlZ95kPto6ITS/tC
FhmJiImfHGNHX1JxGcbWW6UOCIYIWqgoAjxlch7B1Xg+3hYbeWTQ1ceZtv62CdL4foqIrKVXcSpl
f4mV0xLC+IW6jG5x71CDXhaqHqadMcE21mAE2jfZQHYh5YVNP3rpTmgWojJEzTnV5M9V+IOCFj9b
DwpjxU7Y2Iskfoc5AjQK3T6QTyxHGDI0SRD5sJ49/QIp4tw3A4z0yj9E/YpkAiIsjfZHaJWMwoDL
xlleu8DLr64DFsmTk7cxACasW/oOc5YZR6ShV7csvQMgDJu0MbEaSwf8Td5eQ1UxhwfV2QAtiD3H
Ohgmve5h9veiNKaXsEODq0EwJ+kAK3l2vdWQNqRKUXEIu/B1XITYEkbHVjtRvp0QxeyKFv+EkUbD
yqb0RO4gLr5UIs7PfTi7XUaqm+8NLtPIT7ja7BjCih2k7vcU9XYgMn7V6dKRGGewwsgrcqUE7ORd
NBjeMSEBr7GT7q7QSlPLg+dsysy641fqdYAma42NY6CBhFxeOuqh64HzDKPdHWmKAFfuve9tFLFa
pxm4yiqpthrbCzZSE84t2ZM9IeprZ6wvplf/xFrGr4z6OZClv1E6/J4bAyjF4nmOLK64Ir44vsJd
kXuAl1K5hXVgbqxefAua7BnIpN7YCjlrp5tjE7KHabJK79FmXCj6zpKm7wiwb7KfkcuzgC6Gx8CA
3G/VSElte6OnXO2zOHxRg/HLp4+1SscBR5o7Ee1p72GFP08yqrd5S1GhIvs7b9hxaNqX0RwKrhc8
oaa388F03Lk+yal+Y6HW0YxbU6HP/LHikU/5C+XrqSxia10wIG0z2/vCK7UvycW+iiB4oZtypxtq
RNJjFUIQYntu09cgbe4GknmdamarJ+f8Mf1ujf3PdCDCA1gw+G7srVEMLXSoQHwxfo8geMGAzPOc
fAtr8qGVyxp3HRVztesKf1z1dHFy6ZxDnwyivEXEN6bpsJlq50vIbD5ZNVvBsa/3g4eolDS8bOfa
wQuLRJRIXoyajaX8znRitAfAvtOaewl1JSyCJUMGozF5LI+NUP19NUb5wXYZjCzH2w9zfNBkdRJI
MuIIKJDL6+BY5vW+CrCu4gmjwmqgcF5TUnB82z409kwvOMm3uV9/c/1Bb4ZM1PuyYFliivcyA2jS
Tl2865CeH6DDpivXcptDN6ZvPbqSzaDxC8oiGbZktE0kDBLo4Oq32WGgG9qXdpEJJIOvDta8BCvk
0bmvrXBNGhQdVOfR6+3dUA7TulJg9Amqea0yUpxpXftP3+aM3lQKq247+0eWxuSmeu56BHHujVS2
J2Gma988iSQj4ZMQeEechiFN7mHFhKuOHv4lJeV307o/6mW4DjoBKztPN0Hu/YCGCpw0D/eGjXsK
wwq5Yy3V0Do1ijWCS4iFLBndnw7laeraZISGibFtPGsj5Tyt6jL+mltBmFRcvLfbNiZ4J/GQFSnc
KcKi6R9K8voOWO2/zB7cQSuiPZwaHE+VdVClzw4FSQb5583KTWZGGCp6SvxVy+ItdRkwpgZsjGhw
rVltsrMW/kTnslUio/kSzikJPROXQmsH67ARz5DBLy4Gw9VU16R1EHS+YiGy703prGJyASq9bL+7
aUfEuzkJgL41MNwqT9maTVjo2/u2Dx/rJsSKZrOFC7iIKrkHBfpRI/eAWDdFOxUtabd2f2zNYTpF
8K+3rpSrIfOfzZKA9Nyz5x3A6pHCUX+cfd/eicpjKs6oBxAlx+N1XPAZK1nu65SFhwzVI931Y2FH
W2zlj2M2H0sqheR0oIuHn/29X3SnyjC3SZfyVtzFCEAjZ1WPOaRVcZ8HxcHQ6YyOyBIrFvt8zSRR
roJh+OEvjPjG39tJ+Kkm7zWYABiJutkqKrQnk+iFtJ5+EAegNq2A3mPMwx6R0aZVwAsD79jJnF6z
+06m9A83grPRNW/aN/awnB+wc72rfp42Sa2vRgLPlURfy8PCKJNryB9IYLCxdrqL4WDfNaS41CqV
R0oreE/6lnJd7aw7mvPMbdO2pYW2YrWxz6rwGPdH8piDlTIgMvoTXrOVn7OzMRBYnezGv7OqmuWI
o3adnShEn+KKW+stnXJc06N/US0XVyvEpQwjtU8WiZOZkGBVlu9Ntyh/Gd3WHn3d2NIAj1CAiyn9
aePB3eGEulYFxuwE/WRipdY6cNvNMFKCV+205+Le4prAtVlVfO8d65U621RZ9lTE0WtR1z8NmIME
v+InDOVeBRi+M38JdUtIA/b2oTltJRrplYi4+qDKIVFbVaytKoEvBdw9t5MkxjpMUHDi3lE+KJwD
M7valoOVn26HoSV4ustytuYpflHsI5J7s86OoUIX2FTFvx9u5+Qiybz9gAuAJafEBopKuz7Bkfz7
4Ls+mmB8RUdD7aiklr8FsrG3KH9vz7k5syNBaCjQUJrf4ivnXmbbrgKmj+NlOibVc552zppGjbH6
I469KWRTLf9dNetWg9zc3ojR2ji+w8X8gNi2ON20w1NbHLXD/vR2/iYsvj26HW7/Qnf1Dzdhif3n
1O3R7TV+v+afl7OqkFkSek2FNOxrJgn+VPbPdJeCo/TsdF8ZKeDFwkULiWbjdPsH3jyZ+9gPj1gr
gnSFVbU4gb/i4e//xfKc8GuQYcxZlExEgWxdlacm97Aw3x7eTv45/OPc7RX/cS6Mcepp0Rz+cf7P
Uz/Ez5wks2bcYiCPIgMXv0Pia7McbgmulRzYPd+eO0iSMxIbt8Pyjf75WhNFXERmglVC+I2OG2BC
M7Pa5x9JRPM5arHtkno7LzUXSuhkwP755dujf7xgk0bsV7wo3oqiqE5/DuiFq5O9HG7nYu3mpB3g
G7/9CbeX+q0uv73g74cqlO92WsrtOM3FqVt0+7dHBB/z0Wboo5hMup83jWyABoFoiIG7VRYegrzF
HUPs7RH5ZkLXIRExmXfL1/Zf7J3HkutYlmV/pS3nyIYWZVU5IKjpWj73CcwlcKG1+vpeFx6RjAjr
LMual1kEDZSPpINXnLP32mFY8eyf4+W7J24RA4jVYrXHkcGAJf98pT4Wx+XIlm6T5WJoLxMIKQd9
NhFTkRjJJ1oOQylkTt1wZ1VKwsdqn5ef0XLhOFSO/FL+onIL1Igr2NRopWf5KHVrvg1+RBAx6+Ny
dTlS5VWzj8mUXa57fZywEwVXnjv23iiLFwXozKkQ1FJHbpmSpr7hZr/Bp/pg0QGqGUr0dnptqmCX
TID6tebCnOrkzhXWzqqDX3UAyMFRwHJXLKW3CYX+bUkpcSNopORm+ZAXhoUYIbsl4gCvYpjHBJ4Q
7Vx0BEYwXrKZs8W0KWa58qC5tjItiuVRxwKtclN8I7P9oWtavO87e20kSbbSZsc4WrF6RQKttvYE
qe5YluKDNrKKCBOFGCfifRo6SKehM6TBPchgxRTMkPbM2sVha12i9z8GDg0ZKyyvVWvEhqLSFR37
l17PxdYsodVjmETAgj9yXYVTcrSH/Jtf+IPJRH+oPfZlCnnx+w4nyzbrumlN1EwEBO5G4q5WgW2H
h4mu9qXnElTBrADstxdXusGKEMGgdBpQXt8neov1KGariW0wP2ZyVB7kOTct5qzl8HzjXx6z3OtJ
Q9j5cUVjv4DVLcmX9S6X+0h+ILh1OZx7JOIFJghoOnD3XSTzKHhQQ8mrPxdsS+g0Jszz0qgVs52Z
fdwv9iFSd3aJ7IpJyKNLxC9Q6b2bUZ0l24bXaKRjaTmqpYEpqefxYI+Ugn+/T1oF1r2SDKvltkpu
8WGFnJYndvLZ55c4X80bC7TvhAi+IeY5ZfUapch+KOKlbn4sF1vTcni+oPHQ7AZ7OMQy9JmgbeKf
5U+Bk53fSIphgS0oAAd52/mO81W79oZ0VedhCY3I+XnIcm+YTG86mhoGkt+fWjaAWDTWeatSfl/L
9xJTDt3FlPhL9Aac0bYJ5UVzt478Sy1/B3tx9y1/1zArvMlfDnU5aamG9awZBoQZVSENVl6Qem8c
Ad2Hfo9BniaxE6whexNzSqbccYhLfe+ycLLkAMO6vDguR3Rcfjs632bqmuvrA72ydWFC9pEuiVxO
v96wfOSkPmFXJmAlmG+LTIiDMgMFEiwioSsQXMBA1fMpl6M+y6Zdqgz7UBpqTLvEndTrezau4Ybe
lwA7IES6Wt7LvAyIhXxvy5upB1NfFZCY1su/PtqTtS1K48qolepISkoDouN1igecJh1c31LVdxjo
cynpAS7hojCSn7VZ5kdkCy2sSq6PKVhlvwlwKMVIXVN8C3iSHEiXRxMlzMFNvlo5+C8XqHrNbI//
lq88U+rmFMZTQVc6PQ7ytuWiacmAqR2+bk2ebMvzljswWDBUpcv8ES+XXVJPKPQ5t/7wKPlC539x
+beWp//L21zipYnIk2/y/MDleefbzlfPL3N+e+fbpMR3FYTUzBonfgrOr7w8mC4rc9jPez8/J0rd
CJeevjnf9PMQRXekVa9tMTYZ/XGeuv5I8g1C5Dq51lN+78XkiE3H8o4tPj9lRZ59FK+iYk+3lYFB
3liQoUHeCHiOOLb3yGN9dKcF3sJCrM3a0FbqcsosZ+5ynpwvCFG+qgOhb+s5LtXNcBsbWHLopPdH
4TL9D7NTELuQ5SmWLAWtm5yHy9hhMtHkP728CbXu72F75VvXnTahMLK9rWDtICrKWbtumbEt0ARB
dSvixdqjkVXiEJl17JDKFcSHjFbeUUzaDegr0qyYslethuV0eQ1mcQgfw2y1u1pLGZeififa7But
TvW/jYV/r7FgLrlX/7qxcJ2kb1GRvf3t//y83uHzv/6m/zzpt6aCB66Zfatj/d4dODcVNNX4u6ra
VKocXdU12R74HeVsOPIeRwObSw4fPhPoqL83FYy/2/Q8LYw6Jq0F5Hj/k6aCrql/4cFygwEMFpIi
b0Mz+Of+3FSo+8TNR7IYjpL8BNVNXw1TeXSkdZx83KeBJXQJAc4vk1Ffd8p9QrMDSYY2rlGArPKs
HU4T2VR+rpipP0pHdEUKhRqb5sEDlHpUTeZA02RpF9bGptMP0ZCLU2fscNEkvtEHpj/U7TtC75CC
IVisTFAKcGdMKdreg/K/NW3itWYj846NG/ZrHMs4EQqUt6VtPZUWFRBoB+xYZPJJ34yOnMPsP1yQ
uDzqkqarkmrgeCge5f066+v850nVgAQ8ycJmWyjJkwfRHwsyE91yETalfgRQgCcOEuVquZoAiWeN
wlry/ODljuVCyGcsR+cXoMjZkASXb6A+xyRtf8t0AoiUGfVeNc1Oy4WqdYSKzQHx8LGO8kLXjx4h
CKBp5FFbrLPEoV46J5CaNac9yAiIeJ7Tk5sR7wzRSrntKkFPNrgAdKyte3hZwOPC/HS+AJxPFKWd
gKMiAwTYk+jhhCKzWcGSLU/CFhdV0JPFeJXZeLuqBp5CLoFScZ3d6IP7AaYrXfXVPGzYNv5KZ7z2
kShfXbenQjA5t8EQ12sVgyobGtJipNCe0rkc7pSXzmWnjfcRIpwCHtAbwUPZGehZOgcDlY011W6d
6oeuXY7DROgG5QG+ttBWtzGCLDWakoPikouhNyFlh06LLpTp24AhdYmfg7CQmYweAlFR1Z7q2Ogu
ggnuXau/hwPFfzEiSc5p5F3CXux9rWbARpxlXJa1JcMRgMqKtL+fCAwdCa+7sMfOQ7nSKNRxrOhS
72vOznZOt0PqNfsBOmBT5tmVGcmlNsLmnTGEvbnSkr4l/2WYdmYFUctsZyqcWE50WKu5E5gXhk3q
3DA2J3csrAs1FfbOcWeIBtznlQPfHsWyLND71fIAO2YHpiPA1/joUGUn4xKznnFJ6sFTr+jTFnsd
IWbcN8sLW8iyrOWAnpkf4cjVu9Zsm9WEkghWOR9rsAXfh5XuPF35cGb0rDi4teOgzfHOkpryTm6b
F1d9HBvOlo3Nn24b6pc6ItQDX69Pfy87Kbqn7ifCiPQcNVvtFdRJ+MdZ0MrD5cbzRR45GyWz2IWC
YKGGzUyt4dLaxS3+YHlNl5NnouZslWbHXdtsD1aKTJCpb2crfKQvh+tiMvUTdpkR0uERzB5hDoZ9
k4ba2lCJhBQlOsyE0rqRIE3tsEhRUazNtV4JPaXSDU3UHW8S6RMlHErf9G72utRkBn3q94Vn072R
NZ2lWPVzWDrmutaSYo8XMZ39j9RlHWB2IxpqeTGkb4Qv0ST14IMshaNMlotq8ieaJB33y01eXcmA
dPy3rDzqDUMCxTJZIYRLEa0HG0Et6klUdVVCOqBXNfUx0VlzpHb8kYx9v1mM5LFc/BKlyrJVHi23
jW6/i5PU2jUa2lKi5sHtafY+a22xL3sPfl9JMqcTeG9G7RHoI+3gy1uas/BNAx+y+fkmO1Q3YJYU
QH58sbmZEiwzDnuSb6q1biGHZhqrN17OTmDkxPYr5NS+2hYp2ap4SJzFtLsUTJZaSauyi7MpSAt9
PpLcoiLlZAlkkBeqWiEw4QrmHfx/lG0TKtaW2J/JPlaANrZ6kT/YAV+66Cs0ncrQ+GpAVit6EfCa
BXZvuzW89SDsmr0aaZlOM1OVzi+ansaMRd4LKBdAKpYPAcKCYKyslmqLvaxCf8zJctG7MBWWAg2Y
zJXhCqVYFeDUdh6ZeT/VyqUgs5wKTVHctWpXou9h3yRkxcy2YJD4S0Et6OTklQYFldO4WWUONRMh
bdSLtdpEUbcy2BSsw9aY2NXocNfw0log0bbG3NyysAyO1dAYe/SAU/NiNV+LAb/CWQpHQxqwEQpZ
/FJzzwEuoeF2h6z/LdyYcrh06acAS9c0UOGIykcndkokT4CDJYgBiWaQbtxBFwQNtVsk9hUS7AMW
VFmJV+aNO+FtorvxrKd3QzX2h+UTnz/7crVftpcJMsWpQca3fA1N3Pu6Gsz75dpysRSnrNG+SPXp
fcg1uhyyYmn2BrDNEurM4vXGpIsPmDgs5Aq4UuUJisR/PRNyuqoJt94E1YxUjD3/cb4aHYSwtqJt
CaftiAil4WdhpU1xjlJwHiniwjtcB6AIAXia3RG7niMcfiNaTZ+AgAqa08fJYxWg9tG92jJAgI8g
aDkesMmPTrdXoQriMmqOywW7BwYwNowmzuU02ni+HXvlAaXzT5Uto3kI1S/Yp5h19mVdrpe627nk
thwttzVzd6uGdbtdhrflYkEHnK8uBblM4I4PQ4c42oLwBk4zSjX8+kNVYzRYDpcLl0IQVV6Cwy2z
vUDd7q5KFYjiUiJfLlowi+BLguMyBmUzQ3rURrBaPPyDen/NTolcSVN9/SkEyvF2eS9/uToHqrID
ur+1ZWXdgQQQtO4hSNBVMv/jdp7d9BmlbL7q20E9LhcNOKJ1k/GNFGpoXpAQVO301vrOWH9tRsk/
102FXVM50rl7UAIbE3Uuz0x6IZIIw2/ppyi6bB5NG16824rWp4VEySmolEMJH7KPtK0+hC9plWxi
nijcatg2js7AXEH36Iom2S31Vl1uorNlu7wcgj78rRJ7vlvLQJ5gHznftzx0eQAllfIAysOQ+018
tNZ+CBjr5LWlRLq0IM5Xf46o9B0MgAZdhQMfconcqiaYkVfL91gCSSE0uyp2gJ8tGfhJECUND3Lm
1QskAdh/O+/Ql4q7Cx1JBKrzLyFxDeg7tWMF43Ored7tUnc+EwyWWjRZ7pQ/zmXp82P+f7fhAhj8
QgmJNfpnaX05ynIoMFqFb/Wft//l+csdC1dlOerGCri6YtDckz+9sswEllN5WNV2DqVr1OWCHbLv
yIDeoRSqAjXdj0Yx/GEKPV9djvoZDQexdkyuy/Vlmj1fxZ+yzmjeHQG8ATvV1PGnbr8U6mvEnim0
XKpHoOEQ6ZouNIGGElv0T0qHq47AARE0uvu+Gny0twR4y4vRYV8/MSPLOjG9Xq1EL0zgzm9YkkkW
IgKCHpu9IEVvJwuDXbU3J8oKdhmOwBfk4Yg5Hv6EohXHv971h0cRTjxQ28t4o8ujcoTARXmYHUaf
TS4rs42s0S5Hy0WXqWTCLocQyub6tByya6ky/P88fpY/FG0p9C6HkzHycz2/it5YKMUciDGnsICo
VCylWm0p/f68+B9vOb9kICuJyysut42NDlAI3YO8+S+PiqbIxeou7/k5XP71nzeyPHS5LiqHRy3X
f/7F80upcQ4Z17Pb/OQ4EwPEPz/YX97Fz9s+331+9X/jtiI7YdinQLNlI3Qg32tq2I8irEKNu0Yj
gqdjT5P8gebr6M8CZ9CoVRCryBdsB9qc/Zw/xQL9ceGVTwk1KhazM7KPWjV3JC7cAAUqf7EV/maJ
/tY6aGPmSCc3BpvvttB5uFaYoZ/pkAxFEz1iqUEcEifB0cala4LZAhMCr7Jp7GmTCq+VkXEPRiGY
aeg3rGZmlJXd9w+kig/rrlKfYY7O1IfALfbOibYHKesC7LSek74pP6Y5sgsYumabKkx8tgPda5Ls
t4RtexsDuWzbZh03GFb7ukx3Zd5+BXYk+PkOAQDQ/kVvR7Gx7V9ujHTNwf+3mZzeN+saypH2CvYJ
nPi2L8aOhbaL6sFWjIPT2ceMn8s+aZJjpPC9pY15KpAXM/SJlwgp0FUUfQ7Te+oFuxjOH/QJ+LNh
Hj23xFyuHCM6mMjtMYyMx9AwdhjDr7US1xd51cqqCbtPG0NxqXrY4wIqEnTRtmHNzq2r22fFsT8t
BRicLGBkgBwinooaZ7pLMHQaydaqp2LVlGBVER9uotR4B996C+sPbUz2jnJtg3NQu5669C0jzl6t
sAEaQr2pJno5hBySQjThzUuHnB2H2ZWkqrzOnos5M/eaQ5GQ+qKmqPxiA1wou+zdWFf8ZW0FaIKT
IoQwSdp12zd1JsNuJJu1GT2SnPB8+RROWuC6LR9d63f4NOzVSALOWBMugCwv9wl9eYs5048xM7Vv
QvzBICoeQF4/Bo5OMVJXLgkjHWDBMYZYtrYb24ARMQd+WuI2HULt3h0ImTXSAo5yZd4J0713y/Rq
8DR272FCZVgLr7sm3rXVOCDRVzZ4BHFm8ZXvhO3tyLYroQkhgRNxgHSgueD/Cto9+BJ6KwiqBAOc
bIT7My22vWCBhfAGPniMKN1Mj9asXnt4mg7U1Ouj6sBg7afpGjBYcsiU9KqszBUeJOTlWlD4JoKW
vqrWWpE2G3MgEdntZmM76ujMOm/As2r6ZmhWGI7ad13uJgE/jYehfFZMl2G1B2ZCQsk6NklCyFDL
5cBeL9250FeAcCr0Vkl8Mkmv3VW9c5f7RjyRM5tqwS63kl+VQXplY92Zrqr+KpviuWSI8qc+gZ1f
dao/jHO90+ehv8TZJRoTUenILtLUyfKaAEGvECQGAeakAou13bX+kGi3dtE1N1P+rc7ivpgamlO6
S4c2Yux7cC4q1Uvu6rJAyz6aFLCUz1nTniBBbAn0QVXnRSs7dhs/C+12h6uVHkjSCD/vm0+6VsCy
TO8e5VOzr05dTPKDCaJ4VdlVsxLdiHNaAQ4HCJSfm3WcqWqxzHM3g1LGq6zH6wUUYDUEuOdt7Izm
aAzrgMGpyPpm06bYKjtw71kDAM+NRkI14qsqQFFkh8lrkajMAd64xhNZY0tl5HNwtdFpSHDH5vU2
wdQCBpCun03itZXu8R1hbVaCowz+iBzL27SVeUrQPt5iqTHQsgzJ1kmaz6H1kFUwRiGDykjObdnj
mrgvRdtcIWK7Iere3uL3Gwr3Yejop3g27AFXVz8R4p6sycCfO4i3Gc+B6UaqD1YhWjWcX9vc6y8D
vX4yamtYTeqUb6eeL1p/6vv0uxQNjXivJlm8X0m1rGWWb5Qp+Ey9yrejJS9eMO5nu3jQIieHMJF8
doVDAPMcpTv8Oy1oQiO7J2kD55q3xv/d3aTORWNkyJOL9K6ftHxNJoa5Ifsz3bSlQFI9GfQUsLTT
FC03YnwDdvoKfsn35uGxDdMj9Svyj5v03hP9IxwD9HU6WFdSOqCOXOe6/d7DCERu5QsnPnq9bWwq
Eh4KvJHrUf0eolJdD1r/7Wr5Pol6laKc02/hSUOgRM1HKXO+0uQXlLsRThCCY6PRwwSbmMFG0TLP
J6Q9X5dGDkYJbNt67MR7OWzctKjQe/UIrTo6OFXdrEK2ni5TVboD+YYFErC14WGfLQVqWTDwnxPt
z1UsfpkmCAKrMNGQN/07Em/NVxEFk+ISQauHM0EXbq2/9k6l+0GZODBG/LLoacB35hUUiU2ghsSs
TBPOGce32zr0vYzcgFmJXkzrciaIdyxhSUdDIXYARV5MI0FzOrnberBOnW3bV1oeXdZYuGg9gzOi
z3tFvdndxuhA2aJ5OQlkoQ49qLytUm3PLFxtvNYEACSMjR7Pz0UUl6sqbu0NiXT5mlCmbjX0eLPE
kNwCfYZJQo3diMY30hVVssflEi0F3zDjoFf0L724CYF0+WYxDevRnBgKn7BpnZq3MoIWMytv9IOq
44jK3UeUmRzYrl5NQa6zLIiuAUxcmpEGi6a8znLtxp3rlnyYGKewMm5mCsl+2IbaYYIGQ8wN9sDe
eGwrPGFdxLxMAeHOVIxHJ2CATESp3pYhZMw6jw3KPMod4vl5k3UI3HsEFl2bCT8qzH41xghWI0/d
zUgSElSquoN3b+zmCxTFN2MhwaL8yTLHOUx4nf0AUeGGVLYTSMcIc1lp7Qnp2Aax7wVpcs3Kj8wv
x3ks6RF3sLMx6TSnojffTSAiWlkfC5PQHQEwEX4FtcAodiE/EH0VaGRWiTb40KLxoZv5HvE7ofyX
gTzMYxLZ2yAwr1jB9vodAKajFaI4hfitK/BsQFZ3m7KJw7UWR2uAnO8pGMKtVUEfieJ+RfEXN5rl
vqFxExRRWQIaXnOtSlToCCu9NwAEuUD2rCL8Ys9B7d4MO++5VvI7D1zhSjPFREm4vFEFkpViN+RO
etRjwfJJVb1Nohvbshvu2OUyUfOrqzWFEQ6n+jAh8oEcoPq6Nj2w2bsvdPT/g9A2A5aITMnxHMO9
jOQ2ZM7uLHad6wSXoOYm8+VklLdQG0HCkk9eAnNv6EiDkiqlL42IpBnc963X19SaXcgOoYHmPyyR
BVTFiZJ4hPiI1a2DCEv5pThU4Br2Xj40sQLstLul2pTfhMJzriexJefAe2U4QiHOYp54UBASaUdQ
Zg/ntFbVo+cxgwsNeF7V5+OmSwUdmGHjTJZxKPTprjSn8Yb40WyjKkhxqYGDwRClNAUW9d60YwS1
3V4PKX0B/z9NTfLtWLNAyysz5jvgJLH5SQI3wnqnU4huoSA0pOp4PYwD7PWHnCXhTi9Ke2On3aEc
VAJ7cyBRBkMDA6Kn3g7teBHhDb2eXetgm9R208HbsExSfEIoap89rJ9ZzVViRjV7r3FYFT0FSujv
gArURuxQGoKZNevDoNXxzrDr1CdOWOwctD9Y6vxWF/YWZbvK3PGOULXczimjsgD/RPh2cEGGCqKe
IPoWzWWca9uM+ZVlZLBHY3Bn2PcOhqWHoNaAjg/N1gMk6YMAs6rqpekpnHet/mTqLO49x7jNQuu5
NBrAN+qt5oLbL6qcNCVtDuF/4ZxXi/mu0JWePHsSPVS+8SlSWio+mD3jstun4wl7e7eyHJVi8ngH
I1b1lQKrtgPDEcwjHEb9pqXRCTJk/LByd1r3LriytOMmJYB+qdbzk+vIfUGgbwYDlLkZILkblOa1
C+nMwZtr106JA2miL4YYG5ZzBL2f2WZo04cpwz/qiOzTyBFwZ5kDuUxzUTYJRV0VlU7Z7kuPshbW
Bdk98JxonHv7orYtZG10BxOssXsNkakfO2W5SZFssMshmLCLt/QWL1ObfzktrNL3mpi5wbhWOyat
ESZHCfh2nQgtYnbqXhFeQYzBHL/DCfRSt3HHgIersDAdfkzdmz22D0nnkThBVb2aqTFAO/CDeVPD
+EanO77BZ+PT6fBAshhAgUPAR1mhgCWFDkbolHFmDxsKaSdSfiN+qZitGgpAGWDwpFbkp9RB+aFR
LndOrxLtkfXH4gQ+6N0SDgnwtYF0XH/CIPZdz8xK1mht4ch+kXB5lSXyD4gFlL8Z2za8VWlWT9uB
8CFwjWjWM+85mTWIMv1Xl40A88NDEZo7lvVvIJghs3gslnPPvlOb/DJSxocEK6+dKu0RLPAuL6xp
nSMhT4gIs0DXr4rRhANhjJdFiLMjCEAMOm/6jM69HEJvM5c60S8hjeYQ282KOpl2gRm6pEVZjafW
vKI1FEKNgYERzdmjCu+sm6V9zciM9ZRO1+xdqARZyqllTcoo7FGuUdvuac6N4opdip4E/QrbnL4q
QQyt8pp0w6j9oG/7HXWzvIvCY6hzatsmLJnws6J5ti1x+Gp9WPHDIE2q9Ri1A4KMmZ/Dix6/9uyF
LsFJfNFhS2vBI0TTU6onO1T77TpWQveOX89glTB+oZqsJpeGXio+VbB5KyezXorJbyZpCU8aZ+2J
d6e2KPpxTjaO1N7TriatDTFoPou1olFMbOriO5qrhGzMaR+J6Z0ATt2v+vgQBPINqH2+16K6Q0Tm
J5XyqwsBLTO5XrFGeDZa477W+xsjV25dTVx7MX+lLA4ppWbDh+GBy2uZn9jIVx06MIESPHRkWiZJ
B0aYuNRx2hhkScQOOQpvPL3QdlEWse6LclYAKQyA3suglLSgPBtGtUnT/TF3qZR6mHJ1Vu/dSDYo
XwUlPRU5OqJVfwzp3WDJ01fqRJIaSYnaRUKFQVhS6eQMb0bVvLgdgSezPdIjIzooHeKnSXvDt/AS
ZjGaG9AYq3xidm5NX/Rac6WRbZMqNEpG+5IISVB1glnZlFhPUycqCixYIxI8Fl66Txu1kjRGNP7d
o5is4LIeEMPKVDRdfycPgzS8ru+2Ctt4joa7CZy01qoqAPrk26vpTysVOBknD7cN3NVNRH6Y7xnD
xCdCFpSBD1tPOOBSpSi2nXUHufSxG769iKq3rT0OFnDF1HVfFevRcQhUsw2SWkgfIFCK3SJ9opUj
9aQLAbFOiQKm+XWISuITSozHkKvIbpsIeelYqVaxycoBSw1sOeFrUOMVyTvJ3OYmUmgKYkpjeIhv
PKJZQhwtWhjUu4m3gFuLkY/3HBmA/ip65hrL0dpTL+UeFSQxDKZAq/hB8pHAiTx3HeJ4WwXko+g6
WB2L5bcN8LF0b7B6iw1IqHXnhSX5BN4jAt/vNiu+pabEysR1nxfaip1KwN+4qcRTNHjuWhcuYfcp
q3PlF6m1ILWQYMJm+jDT7MbKZutQzbW5ylh39pKQrFfGpdooj82k0SUmzWzdYy/TnrIAMTtbAQbj
GZZFG30ofSi2VbIf2d37bVY+MGleGuV8CxjY9cHGyL+TlsSeP/QQj/CrCr+vAAjNIWeLGuEdBFQO
r7hkbebdGYP2UsSph9V1JNbzUMY2PA3DuY8oQK9c8zKxkBiQBga7KbqhHjesrCG5cSzap8gs8Ps/
2BMRUv18N47iNhTTQbTlVdtk27q+shL9peAjBD0yteqjjNhsDMpNY82cXsrFKNCL5TOmMjamMyAf
frgsaEP4iEn4RmTl46x3GI7mbtfF1XccOTWZXtWxzzAsWsqj60370lIv+w5bUi2A6hUBH9eq7Fdz
7m91/lpGYG5GloORee/O80NljvFee6GpYKQsENmV+k7cZ9s244yBKIt30sImBeFIqPXr7Divdgbp
nK9Y1bLvrvFeja57z/P3oQH5iy0Zv2LwSBvptlIqcozyb503m87ldxgl96lVPOS9MQN8JsRMy513
j/N5Bx/lJWeBLUEWkPRx5K+MtnhLY3yMtXOfC1pEZkqhYDyYIKNSvby3oFHXjfrsaM09dJdtNNIq
Ltzg1h1nKst9/Z24ya0XPg1md603ygW+YfD46Uep0lWqHeWUKt0WyQgkqzCCldNXEKiJn1/rWvWs
iJtyFi9J23xl4ZXR1EiZcITx9bjwD0Zy9qLrABl7pRiXTm99W1rWENohi1W6cdX3cO/poVFFYqUd
lZvWEcegfTbMZh+Fv+oxJPWznW6VgK2go6JAE3ez2C329//7Mf5H+FXc/MQRN//4T65/FOUEUDRq
/3L1Hw9Fxn//KZ/zz8f8+Rn/uBQfddEU3+1/+6jdV3H1ln01f33Qn16Zf/23d7d+a9/+dGUD5IkP
1H3V091X06Xt8i74HPKR/+6dvwnwHqby67/+9vaZiXwtGrKhPto/avM0XVVR2f1rQR+fhSymP+n5
fnvOb3o+SACuqWIhc34kewZyud8hAdbfbdUzse07tmFj+ueuHN2mJAFYZ/2e+nfDcpCsIeGDDuDq
/yP5HqlnyPP+EDdteo4HfsCzVFszTYAG/Et/jJtmLs5dwE3pvsnKryIG6TN3K3Wuvj3LPsIipfri
JY8iqy5UI9xNkSzoR0TSp7NEiAGqBgG+Cd0mXGUj01IaUEOkVhbuByWGwBo4m6D2CLFuvIiKrnbL
hHyFxxQhXGGofuka3/WklmvDdL5muzqqtuKdYqMX1M1oobELu1JQhawbk/FGG7V6Ozo0QGq4nkYS
NxsmunIzWCCcZ/yJG6NzrzL916ABGbLS2Id0SjJmYd2UCuTvLpGmX6O5VDJZrSGtbMUzabzEMZna
gXFI+0xZRYn+mWOzWMcz7ZOErDAxUJHWr/LCfNXqiVZ5gTgunlmnxOobKVs3mPNZCTb0ir3sMM1D
6ydx58LYda97IAIisR3fkYl704Cf27G0naBKhRIxuu+z/rYK2Kq5HhDgWriwgtU1dl4yQfGBrNsG
ckBfMUlasXUXJxVvt3zs2l4Gb5+KfAbKO/R4ptAHEgIIgrE0M/hng+l7YTeszTm6RR7zZaYKzX57
LSxjh1QRrdW8E6O2HWIa8FFaDmDU6DnnqGHS2wQ4ojVXh4opc813dcP+7smNvJiEr+podzNlo5B5
sm6hJw8qqF3qWKClyYJx7MiG60DSZzuyEtXdzwwTSZ0o3zpW4VYhVJbNrB7trNn68HQEEHn+nIcu
5wN2wc76SJwQmQ5NmomPFcz1DUSt5yAzL0ovp1oTsJqHboA2kMDearTXhehuZ2WCrpe5d0NrwqhT
aSoVO8O80NvuE9wlMsDuGfMuSDAk0Lnj7u3GaCgf6pusMS9MZQA6I9u0U71TJvHVptPWdSKTUwGX
rVF+EkBI6Zvo0SpDfzjJUMrs2AKaYKlNrAvyyvCENA56ueat25QIexcrdF+F4clOm3sr0HxTnT4M
6wtAPI3AiDKNweZGC011g7uZrlbSkgijtZe4M0oqa/xkgiG9LN0i3updwO49t/RtY9kebODpLib8
YStwv192anwwk6m7T5u1S0DTnoElux2qU4v4+9SK8WEkCmmvgKM1GjYVU2gFB8sLfs1oWHx3snTK
v9u0QmDoxop5Amtw2cNP8wUtJituiBkmo3YDn5aZSQiSnCP9pCpdAHBROVZBBBy4o1umdpy+U9A8
NG4XHaKoYh/Xkc5GammYb7BZuVTvRoYLu7hsEvU1V0LvACHsMR6R0bPv3NZGjH5pni9iRVwUBefu
qFFk0UBlRWwPZAbVRd6a07YJRh+G5eS3pnlN6aj2HTzfKw9KTxAIZRMwSm07CCQ9SUZ77VMB2XFo
EzJkNZb1lHgqli5RsPGmxIYgKD90Od641P632kS8DQ/Yh6QM7BXb3SHe8XaDpkF/7RqsKBEeADOp
Sj/XjPnBiPhqvOhdKGROlGN1P05ucm2rkPNwaR9rxypvHa1nkTxSPYljHF5yvxcXVE1t51dCThSL
8W6NRG+LqMe6wCDzgYmjxz3CDrwW9p7aYfWbvSzsTDqwveeTUqCv3WZwt5KzOZFcuOpQIbCYc4v1
qJcvKb6GramY3SlFjFqjrZvHD3POxIM1Jmj7akBnQ8/Ohu3InuZHtYF+R4545lwMSm2s6HfyecIE
zKnEu2HYL7NtNn8S8FNvKs3uN8gCL+O2d3g2gqwgTuv9oJpQzqiE1Yn91JoGiScMNCyHJ2RDCTW9
qL5jz3EIUVVu1DJFmTvY4KJt59RUOZnSZVRd22SR/T/2zqS5cWXdrn/F4TluAIlEN/DgkWAntqJ6
TRCqkgp93+PXe4GqeHVu2eFnzz04OAQIqiQSRGZ+395r1372pKPgWSMcpPA1UD8c650MwncGUGh2
k3cN+xQxoTXcqyW+t0mn7GkOiLpkDS53Ck1Yn1n63GTZh6UOx2iQ/VmzGVBsx/uZRpSxVRqxyMCC
I1B7JcogWdZ0SEyDSEg6K0+Ypp7TStHX9Sw25+Inz5yanKPCqyUX62xzGQizy8gLoOKjG9rWCDv8
NF0GRMCwnTVREOhz/WTdwnZYs86jeB+8KQAXLmM0r4hVCc6U6A3HAfLk18MbZeP8pFn+czdiRXQQ
t/lVPtK+IbrQwPTmNkK5GlONwcdXz5pTXoM+bJeOWfevUoCOlpV17XIDhVLDr6oFTHd1q4foaVfT
Tic4+All4sUu02EPJj4mJr1MqdZPLs3UgBDtbngNCkr/SVBvRaWjdysuWT4lqzGWsFRKr96bLe+I
YGERT169sbusPhONKEAqcyeNCazzcthrxkcr2nCX2sjq9KZ6Q9nKMgeRjauPfH4suA8tiD2ALeNJ
AKldNUbXurWR/2CsMV8mSz6N4hHi2bBPqjBbZcJ5gKML89muqC4lPztwnXdB6Fku19J2sqe12buO
IIsVk7mxqVTrs84JR5CoDaJAzLbTiKY0Sqr+zmwmQD86hYVRKvHBr2ljFuO0L9qV3ivdNQPVvhCJ
Q/4khETdGaKNo5UEzjEYJ2kL/TeSR8q4uAkKibsnGE8qwbtYGyrlUeULjXW1eYswQKxlqWaEccUN
UTOormUCXUwignEdZuYrfwqUpUUYEg6l0UTYmDlualbBXRsFVLKa3RgZ4jhU/cbMlY3HVbWrJsbA
TknCk5kk25Jae8niCa2csxK2Zc6YPmYnIJuDlrSZ4k2dEZM3zuSolh92hPbLW7PCLdxOxMXK4Etb
pISvU54OlkjE6ZR5dbQcgWCvqzzlnXFA308kLmwSLXqPlY4bCd5ixiXizwa7NZcFYtKVHgfVXUSA
u+JN3C2JAt7wNwQvfvXcBr/q5p0qbO6qND42lVU++pZwrlGzdwIdrgRxewSqMJEQNCxWVYyzG35h
sy3oA59luoGRjoM4o5lkDnqxYG3+rKr1qe0QjqbjoNzBej5qsFuW+I+rfZxbH7D32yU8TT7jmTBf
Rg9hlew9n047pphhJ3wuTUsttJVZJF9Mh5y7xi+lq8Y2eQgVb8YUaQyak3ipREY+mm7A5lBY1DUN
XxUp3KqifNYUxq7Iwzs1K7tfYg4TtrYdAphXmQ7axkxJPyi6iTlWTmCI53UKs69uWDGv9LahZJ4t
vB5cjEBREGf1zwiXxVYvjGIrSDPriYgIif8uW6OHOXiyNXPcq15q38+XDCYK437okNoCry0nAswV
s8HzkUHB9LyR0EpKSbINzTtHkLMHZvfa4hug/gbTGPrfkZxl7qCDt+kLk/xJzVI242zTIFBqXYxZ
dqFf58Z2fa9atONSUeXnBjHCpLXGTHV8JLHjEbSKv6jGAnGGRoNMBtaw1ZK5euwgb80xndGfA6fY
8LttTELXlnVrWlwCxQ/SBOP9YKI1BhzprAxdqOA/qJVnQpwd8z0NGsv1CpFsrZQYoKAmOywvDmMq
3gydO0HTI2CJuhiGVMMCXvVtpN0M0l1LoqPtZXJVFAwFg4qazR7OeYo6qhut925Ehwr0ZAO450xB
AsQwjEOjavWlQ1oEUxeFuKYsdK5x1n2YeT3zWaJlO3pHpci+1FRuy/IZGDclV5XEbWolQuzi3v7h
9flXQH/XCN+w7dLEGrfgblzzGec1GcEfXWhAlkDA4+vIyp0jc9Ozokrqr8AlveY8DBBySU725wZQ
A2pcZxLR6mQ+6+myGmvKzv2GxMllqdRwSqp1ozQbYEXPBrosJY+Eq+pBtlCRBmjTtJW6cdXJNVnY
lvWDQATX9psDSpgHTiRgrwvWhSju7dR8ZKRtSML86ph4L5KxfvFqfV3Ryl0GrbePyx4Frg0XCUr/
Imu1IwIyo8SeCaC3iJ9sw9kOI8SAqL8Sr3GwU3DgOCQecq2i506QBsmKwFBLRlrd2SejeZ+P9h1X
9q8WjYbvI7GPi3VR0Jrs4NJ2arsuaEaWdB7sqngANvrSV/e+Q7OiTB9BdeKkX2NOXk2E25e6/DLl
hahdNAn8g6Veb7WOdYcz7QeeN7qRnoiE6Svj7fzvsqBexFoNtJcxXiFxN5cP1agAy9Kyda8EYmUP
prVQe2pllu6RlDtzhU1wnKU6f0GOMKOWvdW7JsnFFn5jwp9ZEJN4MhbhdmwEttB8B9KOaF2IOMsJ
fZbRmIsJOk8q6+ZnjsrVJiE3i53nbsC3mmlvROi89lV9GEhD08qPuqLAuWzr+EoRXZwKpViPxgCu
aISo8y4t68ULAuzb6SMJ4VdaAO+1HEDJU+ROp0MAy04OwRaBEXg59UIt+mhWTFggsdgm4eXCGh+y
waaSmOkzrPSV+vDRHPVtpLW7tHugeoSMtDgzoQcnT5ZZr8Nm0qyVkSWPRofS5lxUDK6TV6yVVB9d
paIIqmRgDGhR+gpeVuCoMRV3m29DBM20ukBYumBz3gL5ZXqooqFrKGoCY3POKZzXamXlpEKx0ttL
LN5LE9ZlD1zv2hFFrNAZLFtcbGRgUedbASg+BuO0KjRMQKV/rdOeN6MZHoCpPtpTerDqEChtu8a4
tTZa49RnzZ2coCaU47kSZF0kubJt7PJU0l/WWIZBVXZNxThQGnjpoMIpplgEvZFx5eiI4MO3Nlbv
aRpZo0bDEl8OqZdXU2lf6xgpNpG6XVd/qYSASSU7OnSaoSOA7w8OklGaqEEaoun7aOnQnu2TIcuv
eIBEBtuZJldd4/Wbnhq13lQ9Ez0kFdjFPwt6R7quXRzTf8Lxu0N9A7MKeB/0o7GjWDiUyElmUDBj
apKml2qw8bVL18+w5nlyfOuC6HbLzBK5rpP6rVbUq2kHH7RPTC/dks7wM/fDlWrqD2le72mC/FAh
X4xK61Zd/WgL+pPJGVrOWiW+VNYst9J0Z8vwnjyPecH4xO/6SzO8e+JV39Vy4djDu9WUzyDudhMA
Ociuj1VifkLGx5kp7KculU+qVn86jfLDb8a7DKF07qkIYJ1DRKvD7H+S2wAkFRLrfLHQo6RaXnw0
NpO3QJ7SRgcZGbwa3mNWa5Rx1WpTdZKMH/9Iyi6pQsRODT1uusngaz+m9X2u2/5CG39hPASFgsg1
G6hPxcY8A87dwiLUGRpuSuZPrTingclEVhivPeJw7mlLqLMnwkNWRfLWKtEHyaHo1+KHNg9WkaMe
RomSy3OyTUvPTaGhkRrtAzcMolcUgneITSaaCIrYcDHp96dpsKn1cqtCUYpYWOgRdijHe4iiYBdJ
beOL8Uge0zEwB0w9lwFEXgaYGlWJFbEkEsp8W9zOiMhZVeAOSr1X5Lt1otB4tgWzEYpjADHDPliM
4XNYFvg6EhowcQuaUPjrspPnMAbMzoLXJXfOWIzMlsqk22o2FkvZxlfogRe6qLOtTpCJN3ymSfRc
AFve+DY1/zhCH0LMypghHQaS9lgxbC68tDiOFf1zVV/nmvU8FVzVY5FuAOGvqxFljmaeGue+iMr7
2NBr1LLZW01cn4XvCA36ZZJyIcgq60f12jsUnfRyjS3rxRny+1KvSgpfEDxTumXYn2BGjSEIsh6K
AwGSs2R57LlxUJ1QI0qEQ9E3G9je71pu3muItjLtlIXJOW3SnamoG63pz1mnnFNk06NWr7SYpdFQ
kjHxRHLXE3DjPaLkQwsrbSSuBTnzK3k4j1GqPciCeKlyPBYT7bAenR8gMfrvacSSKDdWI7rldJ7o
lR5x0iwDpbltuJmYkecKaGeUc1yfzr9AlZk2r4G+GaCiIhC4Gnp/qazsNUjPSpjtI8mIy+pPxXs4
9vG2Iju21V+1pGWaLPeozJkamLNO4S4Kqle1ix6JAEWG63OPgNR5pPR4AnvO1z6vnxum51VYv9um
f2QCzEwLqGdtuFln3sPDaVbzz8rU8RBQpchGgvOaULlHwp5apCvBUIz024Vv9fD7ipRPJanc3pBf
KitasjR/1cK6y2rdJY1pJZzxhQyT+46/rmWg0LL9ILqVrZZfoM+QjwuMRsb0UpXZcSDOMKE52Ord
xTTJqy4VMJbmkJKTRP9qGEhPVjdlm791ZvfsiOY9rRO4/MYG2timzVcyLK6iwIJMNqhgPK6O2fiJ
VvpXSMRUoyYfnoVggsYftD+9vXoxS2GcoqHr1YJsDA8BdKQDwOHskVUUfhNm9Lp39hW6Qr13r2Hv
tKMIjxkyDGZY+UNTPZA6BstoBskqDKRtBhK63sYyS7YawYpUslGU08Iz2n5a41IywWQSN0z2Qj4h
YyLSEJpce8SJqGKD7A2XBfpDJN9roz+zcmXClOTM2MZ7ACaWkz3gROJ21U2vVaeTvJEXANh8kHvZ
WVXMt0bkpKGDmQbn9xnX493QfvllNt/An5POlK6OGJBLNiEa2OG7oVE3LdsJ5H9U7iuPukJrZ/Ty
WNW7lu+40hSnVvYLreloEtXdMedavksMFujxQJpW2Nl32FTJEg7p7pLnFJaETfSlubUmqts5yQF5
xPxIt+1fSYMDN2jIfHQmRPCKpx4m7p+mxszIyOq11APngomMup3Dra6e6LOXLOHXceFDujU8AQUX
dcCgoV4s4X26XeOgdUgaElfq+mHIRbUCKhmsjNqHMQpHrw78R1YEP6ZAxuuypsHXdpTM/URfWhUy
DN0OwqPAA77QSvkYmc6FvrTYYMS+mL08I5HAo6Mrz/T2EVj6/uOkDBdCbJ49A22U0cS1qw+t4pII
JLcRPIMNqdL+IhEa82bgkyGKAvh/wcrUKhrSff3cxonjqqP1IkixXofZsMMDTOfTfCXYmOkPS72Q
udzCq3xlJcurAet2WRVR44q2qxZ+Wq1TH7haRboBXRVSr9ICIVpnkwaCs55S5rimzN6cFl5hOa4T
lLBZEWPmyU+aDB9Vf5JY/EECP6HSw+ZEXj14IGmk3koVCpp/7mhjjJPCMA+OhYnenHs4vsNiHLMf
cgEEI1bg95ADo4+gQGCDYnpnaNgWGquQuziBfBqlRLAkJVBZbOeNRyoaCT0WnwYtZqcGxOhF3ruB
JxQUMtICpa6MDUqHZTtwKenxzNUxO5h5HeJjgxwf0ZnpHnPmA2y+r6ibtgWKybWDU5YrtWFQMy9B
NfxKIQYsjBfSWlgBQNFJ9Cclks/obdQlEpCHer6SSVmrF40dMiZqMkefZYtVazcYv02KG4RkLSpr
HcRcbNXUG2Rg4rttA2jMy2BIEUVWlyjSH8kJfQ7gr8hLBcDYKjIIifYq1rhkjQ4reu31b6Nmf05y
Y9ogWhKsALnijcz+d1OefLUqFV68qK1GG3pEVbmIh+y56Ik5UwDgtgLwUlP+YIg7qv04LDXyjxay
6tGP1dUx10Bq6D81pKISOFXxIxW129oKNgYwCgubfKLYq6+sr1NWUMlzi3F14RfatHACB2KS/gnB
NeL9QS1XKPoqZJJgbBO7WMEIhbSgbCQxbg0fAeGy29QRu4Gmg1SgXA7WYye7N69Gth1iCy7iHfGN
O3yJT+SDUo9TtB1DNrHEZXjqbdQDNAy3osmZJgyfLKtoXeF8MUkGifOeVlGigfaIszfN6Xb21Lu9
ql37CGET5GV/LB/8SP9BSOgx8mLmWtnwUx2MbWz3z4RpwuqxVlSHntSe0cepfir5C+jqYOcx8taN
WWNh0S+UpBVcJ2W65mok2YG6rLHQbFYXZRwR8YGezdNNbE3KD8tX7+qouBponiiCLIJuONHkejGp
FpK5NnwFQXUPxgtV5ZUeiluq3lpVsAuOU/XgD8mjSNuz5iFNjIJ7LOV7CD7FoW/UHRXmjlUiilzq
1dlK4DYqQIaM+UArxKyAVGWfZuNtia26Y5XkWiEkEacH62ACl+iSD5/5PflZxn0f95uhK9fkN/HD
tN1g9rgp4jfDa15V1Tg3SkWiQJrAclySAYwI/suPKGhkzBtlQzkdCZOVakfFMVcCaaaugz8YxvZU
4QLlDxm3WMo/NIn8pB5REmrhHMQaJUsyOx7qMFhKq/jQB5ZaDsY1QbmefswwX5xHv+/AgMGhclRt
2KRF8aWE1R1WLohH4iTz4D5sLKIWnSfPTDaTkeAtwH62UHsmI4DqBiW92AoiKeLBnv2SlmJEoNuT
nw7nyCIxxKmCrQnzG+1X/gUDDV5edukyLK0agVuBxKHdaDXvcK3TpQjnIC08ULd89tvmFuH+Z/fm
ov/r2F+7f73s9orvHxDW0AR1Wk8p7L7UfCBHQ1urE29hhdNneXOt30z8Gb0CWszTNYuQKN48wX+c
w7fd/9tjA80TOKiURaw+jHfNjA4jqsZ0kQWgOZrNqWQG5t+b265jwXSxpqcK21mzv3luvwmX9mD5
LvhalHI3+sSNPHAz2cshtafV7WFxw3beHk6NdvYkFAXvRn27oQxuGzga8OBmsoFSe1yskGaQ6JFr
UZQ722j5fW+/5vfDG/fztl8Q50zBjsgW4FtLpnBQ7GZARKv1vze3Y7fd2xMWnB4+9/98up4fWQli
ZMYLXMfSzlVqlhwssmeSbRo6mpi1brb4RgoGNrVHYRAH5d0NDXp79GdzO5YquMGdlsDH7uIp/WeC
0XpnVrkLjz8+2D7lOEuH8Ez75qRb8cgEIGhWYe9jvtqCd2EpSvEtUbnF2TW1KtF/xWCHWaWyIQx0
l9R5uS+0cXQB66zGidukbmSem4IVXcax5u18Ozt3YTHeIQXcapjYpDl2J6wPxQpw00AulPU2GIWr
+QyCrJYRwxov+NuSu45FQDQZ+QmLd7QUdTeuptyJN765U5L4lwq5QCeu6c5p+/GEaulqR318J6TX
7KED3Klj+aOKgnLbZV7M2noR1X12qsuiPTWydLijmnu6DFA6KmuVG93OKjtvOdQa/wxcSr5ufJh5
mkZrMqIi5qQWQ5Wt1KcZlEnsWUrlQ6g7pVfvkbzVp86ojlqOamTKEb2JKd8xD1884QJMjiraWD9r
9FMndP00Nj7ffp2sLsU8T3rxy0rjcMVL2lNqxC5RZccqBHjDhY1acLB3lqZ7hxjYulforqcM75pD
GcUuxFctmvSY5czfJ5ovLT4ri/9H9uBRLRh5V2Oggl1Qcad26o9+qCKG2Tw7K/WUnafwV94S4tRV
QPptqosRUYSrxuRTQVvPFFfFV4lLEfepZaUnVXmkuzQcDWy1blAktFQot2WTNqw7rZrR3sI6Asy3
jtRId0RCXIVfWpSySjBBW/yev3RKBBMttoVZOjoIGJT1VPJm8jyWfIqOEwFsLCWoA6QrrWC5GaTj
SRtoCGcwecL5N6H3pNCdY3qjqRjIPMtuN4RM8am0A2F8RVoxEjnJKe7EK+OduqVM98gEZKXOHyId
JZQmNFRgj85nBRlXVlxi+Lod+3769oyRWnhN25w3Zg9tPit0tKp9+qI79mdrTgdg88xdo/xBYuKJ
ZHXyCAmKFAIWBkCtwwdizy+1jR6JBDjGKQY4vdz3g/YIEShdNFJ7zvUY4qVTvJMJSPkG3zMtjit6
unafJrorFfVgNMwUNbM/5DRgtgh2yxKGnR4e6ox5XoQnKUgoPc9QacuPFqHaGcvc6l5kDvAR6Z2b
IBJfQIdaOQEgFNNjnmopzrX00fPmIVklmY2MUmrdo8NYpQz2fR/69JP68VJqdUFB647l7UIH4Liw
G+O59/qjPcZvvSKZprLwVM36oqVIZzQIPFta20xLBmflGXDVe7yU0NmxV1nHhjZqp4PQQshexeFD
EXpu0lK2wqDWACGIG1xkxc++ZBJmpep7WxSblEj1VZ/rHeLuvW0jbvcm/ZfB2m5RapLgCX+4eiFD
xzjkVPr8eonedqeZF6ShFkDvcK2IfNj3MXDOIe1eW1O/yuk6zb7DoPIvrSKSQ4TDaZnANBdoN4su
3yvhzOpWTio2Nm6EkupKmaMhV168gs6rCDJ6uyCOoGF94FNFdtNVV1vDjxhdDePEHf/RgYm+AJL/
hNnJVUb9UJZaikXavLe1YFc00U+pXXry0iiS07PI7eY9Q/EBCnlcjxZLv3b4ypCV7yo6JBdlCCzi
mmipqULstXytz5Fqkz/n8rLOQwMSnadJlW7a8zYkJCIY4qBC4YhrsWtphA2wZbAhOYs+z4qlNth8
oCxy9NmroefTrJOeZgsy5oO9xSwOzaA6Ox7ickWBgpDUtPyyfPkD4KaxaOlVqq1OTTJyHsY6HLaB
IQjQywxtX/of2LHES2tQcDHqO0xs/g4LLR6EWHnRlFPJ/KzIUaDIqvxMSmL0ckwZRfBLI9BtYc1e
wiq5OEzOOrheWEjQihHSCJNJJaKPBbQSxMukYgQO6gk4arOodXU/GrTssNHlK7NqtWU1A8zCsf6I
bKS4foGb3jNYloH3W/ifdm3i2syIb7BY/EDo1/PzQDlhIUZ7a5lTuWW1m12runhCMfWjk9FX1H7q
0jDWnRg9TBZEwBasUVLerNSgqJcJ5Hqs+OkHDE/kGkMchvBG7axp1h+qkbXrkvJyY5IZiqA+XzbN
cMZz166IQIB04KELjGPdOBgfgaJjCmFFycd9LnzNePMM7asMpjO4MrHLzMqGoFovMzr0iwoT4Wrq
Vb7bDbVCUzBtpugRjIVPR7NVENZ70g30wkEGBFWp9wg9SzHhLEy/vEdGHK8UgVso8+jPVNaINaP+
Kbo5RjeZHpUp2nFHCu58LTsZeRNuIOw8BAZzZgH2fom2B7Y+XvWgkczfkuxrmAnCNbDWhcOdjZKu
eYwMJDpg9lRbnqSPK507LpWxGshYNmu/jMBeWaJ6b0fVAWJc3VOWdba6TeopTSnSEK9J7OEGolOx
clT/Ss96S2XIPvmW4nNFF+ouCgpyNMc2xebNxMU2yH/LkxxfPUgUXW9/meX0nPZZx8827wxTHFpv
jJ6T9hzI+tMfuscS7QETtcrtetI1KwJS2si7UGWx16VfUn1uxiV3G7kha5c6sK/9IFYbhJU2rxZK
84scFiKCLIsEE9GsB9X5VHF9LzuYZcx/1J/gePgTrGIrM2lj/kDjmCaUJzyW1KFZqusy28X8Zcuq
ccCd2Zq3V/wvEliR19kxxmalEPuQcXcNKmN2aCn2MbBV+zgmiqv1EvX1hCAdLDAZOYY10wB1Zata
dev6Nig1on16UKrUanDVMYU5ihn3FsF9o/qSbIwWnY7aVyixy/hH0rbKnaw9UnrlbISbiiRbpyas
Qqvht4+VEOwC9LW7Pn8ZFCOEwTAfmTdTBTVIBI+6zl+YqS0KfcRhe7MqGar8oh7WbVW+fO+iOdlU
krBUzEZyzSKb5uI8+Rt9OhZxsL89MikibzsjWo1G4N2FiYOE8/Zwqig4p7isXZiGz2j9GzqHnHLb
WISLrkmgfmWvAU0SoNFQk33tI40I5kc4aFyzSXVysQW87CzbqQVG7qKuczdUKmeReRNL+wZrFTcV
s1iJFoqTZdAXtobpfcTRw22rzPbc3PdBZkUrPqBDwV+/h++d7UvFIybdUF5uh+IAzDjKkmxZNoaM
d9jQwl2pGCuzFs7WBqYpwDTub5uOdB6cGWRIWA6uTbNWXKsyuXtlkXrXJ9JYwKCP3GQQlKo6II2j
sfH5xNEDKsiwMk6IsCphNfCLfdK1+R5tCXku3AK5rlPMLJXC0BVv29A+tdVAczEFEioxxeB/jes9
ckfoKhVSgTTk8jFUlHihP4R7uHUhv2P0k2Ur1wMq0n3P8mRJdkC5jCp7kWgDBRPToj0lx2JPbaEg
mB0De1+IjabrmLonJy73HZYcl+qCQ+WxLfdi6O1N3vgHiHewF1IfVI8BL1Sr/fnu4tMIuR20IjLL
1ZYiOJlKrNytamXPeD1rDPaxLant3P7BkIpbadzloJD23fwmYGiVm7YOySRx2l0Vqu7td48oP+1v
j5qQsbWNmETVY3XOvDS8r7o5X7T6KXx12jn0fBMRVpu8s3ZNrg5rtez3gZQO0SDMZ5SpPTcpv0Co
Dq+CFrxb2tWhyGp7MamdOQ/b76VJBawuDSzKPtO5UZgfvNHrqSdfm7Z2AfNznaMTAp+JUsqmmmQO
uKo9v8YW00PCow8P+wP6/b28ej1zvdEpN2Fgvutd/RylCKFx0q7TAskluB2uWqAKtNOiX//fDnEz
VfxXdghVqv8nN8R/JB91/O9miNsrfnshNOH8y8GRAH4XJ7Y0Z8PDtxdCs8S/JDYJ1RGEXoFqAjr8
2wphaf/Spc3plrQNdJXGH7SxwVMGDgpbJ+RQkqf4/5SXqFv8Lf+wRsy/jyY0Q2qmZvNr2zr/0j+t
EbbVjWnaqvJrqptf1TD6h2AywhMVzcR1yCz6CCMTMUkTfdJzEQsz0PT7KqoJdrCsbpNDrxmCfrgn
hXZatZhhV3g68oeK7vp9iz/Zs0lhvG38tjGwQaJcDPyxePDLQtIKti+WpeGhaDoszEimwYbNr/AV
e7yj34ncf/JJSybbe60TiHGEUurVSX78s7GYtR/toEGvOYaKg/+iTOl+/a/n3I5RgFcOLEBvO7eX
ZsJ7rqy0XUtf6SGxlNprYiFYLqv2S4uH/ai17dtYDfjnBsM8JX6cQF7VkbMaTfgg1Y7liEX/z5po
MGdqXh1T4ZVHSZl06+Xe059Dt+O3zZ9jpGmsuDlAh5lfpIRmfejbe0Wn7LRM5httNm+IdkQlOj/i
Sku2DkPP38dtwb2+z4t5+Tyffdt87+cMquXi9oLQ7nckHrZb63Y+QqH5VRk9G2JxyLasoDbgdqrv
/Z42rhyVgNmKhF7btQZpyHGX7uPRpyj+90MvTNO9LJRkh3B77sZmdn80s3Q43h5NfR6PC7uuo/38
7O2Jpsx9kEH47kiMhTcRV+VbiO/d9brOhwzv269FvPRTp4AZU/ibAaURI+NwYuI+0ki3ijdNC50l
bmUowVErnzVcY1ZflG+DMDMKW5W/vp1G9vI9XWX9akVm/4+Xlz79AEX3A5zcLTDgTIEzb9vl5XvX
C2N5Mj2lBDJmdqTZqjQapX02TeHxBUE42w2l4paEpZ4tLXfOxrxxTNY1rSb3f463QebdsbS6vx26
bUgids4yiTsXuujvnxE4PoJCf0jRY0eoh+dNpxrdYSJyk9U519dfT9xO+XOsRhpF5lSdr/CDoDfX
ZbDR6vLlttdOskFSOT/x936gJDyF6Qy2eZJiQmxhpP45M6tSEbikSPx+5e0Z3GqwR30olxjXrreN
mkDZtxTrlGZtc20LrdlXWUiAuhN9zrbjUQ3SD70IaSwXjv801rjTw9wSZ1EE08YctHTvRT29JyYd
GyN32r2vFkr/BG/Fq1aeSJVTwNIUPzHQ86Ebw8v3JsniQ5Zod/84ND+p2CSuM29zVn+eCDsnvHyK
YQh+v3Y+MY1qbxUhIVpGgvZSiY1jFWnOY8cfdL1tpOBzbs1Arv4cC73p4KBxOYJgaK7wxloWOsr3
i7ww8ndwGJix5gJedTtlhxiR77wTRlPYfR//fhiM2HNGp7BXsN9/P9PPZ9K+IT6UYPNhNeoavFcS
bCi6+iltHokAgvsewV4BzliOG77Gcc+mY5AhZd98n9dO3u/n01r91FOy2rtg1o5I9YqQbbySPDo/
/t70okCkDw+ItYD2fWyyuDvGXnXI50ODn2YHxBavf16E38FArPVvP9T7/gG5351LWnN8jEF2sZNm
NakCXcDE3vehGNBeRDbk8rabwJq/OCMquv88989xAxL0OsUmt8Q6bsErhY0xyc479hHZgMFgpD+x
hSgsXn+ojVm6CpAbalUJJxi/R4X/+gSccxB2/O9kiH/zkf63rE0veZg19f/475r69yDrkB8gyCLm
P0Pq4u9BlvAfLW/qyfgyHSC6De/4YdAr7SAMYFNrKzHMDXKZJ0VoartIJUSEJpzyTTG/5zRB3XEQ
xhljjHrVOiPf4W2m/jY/eTsW+FrD4iQL7qY+NI5aGu1SWcXoyaPoRzLBslQQkRWT/xELrtCkK4d7
1M/r295t03e7BCrQ4/dOER7UYAovTdArjwYWQ9pPTkv9mRcXKca1LKuq3W1XpXJSm7nDfJMyf5IY
yh14agUxmRq9TEl58YM0+sQ7/xrHrfaEckhfZ2FsAT+wD2nQIa3vI/USRoR6VgluDA+Ix1Gms0vF
U7MnLSuQ/dRDvBkTmnZRKyjwI3WkjdnJq9KysWySXblrebtxiObdLjmlk3+47d1Os+ukdIHK6CTe
WfL6fdqu1UAcBELnY6W1QQ05UjaUUqwn8C0YdPzuB0oivNTCQb1VVtMeuz7hjumQ//BOKGvbFZZl
y51wFQ73TWye/jGJ/G0+/udFI8S/Z05gfrUwgRsWzCLD1JGe/TUzsyIxoFkEttFbquYmQIFo0GrT
ve6v4kggyCw7Z1hMTXkxbXgo2NIou0VD+qgWaXNAtQ3Mx4+GvQ6AfAm02ttzP1H2zEUd9GyI98q8
o9jwn0/cHt2O3c677f517M9r/3rif3fyn2PMMMUC0dYuCUUGKUYax0ISCYbzlwAzmu8X+lRkz+Ll
ev2fhJ1Xk9u4tkb/0GUVI0i+tnLoltS5/cJymGHOmb/+LkI+lt1n7twqF4oANqm2AgnssL7Rbp+g
Q5h/V3jFi9rwv7dIUpKJ6+Mj64MYDpVdo39aqQ4JanM/YImA13gevR7KUYE660YPwuPVfDaU467e
U9gTtsmxh0uwLXW13hWk98H7QEY5jQ333cmb06jl3l+hklGZVxa71BUp0LdefUh0VFr7qKsXdZfS
bVI0TOXhkJSnCOzzXtrJodET+coid27JVz7l0WCh4BG7R2Tt0ucpTwMg7Z2x8iI1vlC2EV/UogEE
mbMqqMw8vhjIcl0cEL+bOLQBRs5j0s4krIc4MxIKsiub3ikVqmrG99sQQcP03p6MncFbvtSrXt/y
KlFPYYXxElPTlQ5CHGRjGmW/8hKNeM68QrhNyCM5Voctm89/mm4pHKYKNlAI+/3ngvKo0cntuBO1
8RVqU3UUrk+JLoArimqsVztxFz56pM8AlvqnYMxXaWQpj4Wq5JTBGv4CNoX2TdgmypiO/mZPqbUO
SFHY9X6gPvFw+S4NoDf9VVhW/YTHv9yZownHXDGUt6p1NmbRa99c5NbJSHT7E4IexZGnD7Ip80Sy
IY944096ushMg3RsD2Z7PGbB/Sj0vCaYrOOw0f0HlsbBU+k15zAPVIJbInjScsXdEsEnmXmelE2n
VOex0tR72btZlOA6nuRZv64hLfQs867XaCIKf3o9JQQEz508sNhzKDudD4nBO3sFqZc/DhFw60dl
Y0M+WZFrp7x6XTAt2cZZWyNwlFfVQLLXRA7wXs4KiPqK7ShPQZwpj33abvC9Kq8dhTRXaML/+azT
9T/3k7bKg84yqedTLc0V7Gv/3E96AXQaJcYhHOtud4ZWjnJp5NXfCvx6EMEIhMUP5BRVwV3nd0cg
ufqL0+YmpRUQJhIy2xehMahUxST5Wj7dnDgx9pS9J/sQLopLwns/ricb2gwZN/3q3++6UsjnRgoA
WMC22sJ/Iyg25KbrzE/y718fw8yfH+z/MybUvJEVA6a1j+5LN8tfhzFj2+oY77VRtLush2kkDMN8
j1R2rEAN2VCwYX4u8xQ+cmG+G44RbkNysleyi+DBjwT+xdlwFOViW/7T9WxC3WsTZXNSSLk2gYFL
Tbph2AKK/hIOEPb9tKgPaqWPZKDOh9d+Y/88iq2SalWrGOtDk7fKKh8zKMt5HnWnwG1JfqVCPWot
/giz3SFBT6bdgIrRIUyACcqGUAJYf3nYR065hDIFdSZVxoV8+pkezHgSx99NLaihx+bDzs2LCmmj
4oc0oDgMn6iqOI+o69g7L6/iNbUO9UeCSrgZuvHXugbMhyiHsbKmRn9BAlNdZ3VhrPCN/d41R+Hf
RYbylNqmfx9pYXAvj2QTIFl25zgoJH6aQOMk3f/7xy/gXPzuDZk/fva8hsqTx7BBRszzv338muET
ixgigeqoU4kHK0RtoBPV/ZCqpzoMx0fDbWhs1JODUEdDY+7KiURpVpEuxquZX/feLvCT9k4AN3Q1
dUfxSKM7FwTqvEtM8OaAP/O1m3krAHC8y6gV8cbyKazsktyOYH32xpzrFJJGzxnScPL9N+6v1kGe
IccFmi1cVQ5QPOjIq8qePENeNdXQH7ldJRgpVousEqzn/MIhurAlfmjDwHWKblpsLq6Hc18eyaZ3
AmvfC9b/d/IQXfilWhnWto3jbP3vnwJsq//6GHB8mZoLEEN3DNxnf34MepglcRFaOkl9ABBCr4xP
aZU8uk6IrCkJxifZwIKNT1FoRNS2OsVajklbeVQ1trECUogneT7jNjGUfbMj+vr+aXwcqvih6J8+
Dcfzq+t+dGxy3M23y0izWokM6mgN5frqcuzaGF28qtsGl+6vv/fnGdlE8mDKT+fPiaymQslnf3Mb
v72YohUbspgV8jL/838JzQZ2vFMlG+QN0f7rA5qGdI+7a//zoTTwhIbB58PfTguMvKSg6/PF5n6j
FMpSFIpLjIAEfKEmzr08othIR3Tg3orap3Dwnwwf8e4yR6uEeiyYoEEDf0vPA+coZwRuyKPsUo5T
rJueDMI4IobrKkH/Uuva2+TW/iMeqOHBzknXs5VJ/UhSt15oXayRYe1kz2SfHOQ4m+lo3TdOsU2D
UPvQxeOod9W7wEu1K7SKGMp89j9cVcvKafnvX1xd/AmamR8fLnnBqiMsnWcI97M/v7hRnmtx3+np
D5wefMLCG6a7ttWd+7inltGD6yl7FDJSBBnoabLC4wqWezb5baaPtoOXlNehBkk2UOm6Q1Gna4Kx
/2VM8Z97tamLOD2OQAabwGs3KiXzd3rcouRL2rQG/P7iCof1j01ehJ25FzmUNVlNmjTsZzNDu1Of
m2ISZGNHUDHkmLQj4QvalRAtYhyY9Il/SHke7xyC/odM662DPLo1ckwEQbbmFg1xY7az9TKhNG8+
lM2n836btuJ+3Coum9kQrdZPdp+6/3SpsuaROIrlP5m6TWPvE94jpOQG5ZjbmXKUR2FYv3YxvOpP
46DcflpIWzJtKuLb5rw0wY98O/+TXU+4e1H1YDU/TVACDkRHvgj8h3bp8Nci8f1rUF5R4CLbuvjR
gtYyD5R0mAdcVIRY3YNfx1W9Vogl4mOkcYY4JLeU3Par3e0MvG8Xz1PHzW3odpq8ZmBuQu8J765K
ImDWwpBt+tdGtz6M2fUdU9bR4Gf4KuYSdJwI5cbDc3mG9rCqhFN+cUbkBxOioPfkAdjHoLatpWJ6
4sPFUSO3/aSIF6RsqMkTIct4a8N63mbQgvuk9E46YkgFONZXoCL+qUiaj9TLy1d4+sWxLVEQkt2W
AN0ujREVuNqmrb6pYFvCk8G4J8nYPqZhXgJeaPuzMVAOMarwVAiGhU/kDrXsVxL7h+p+kBJX41En
zdxTQlIFy8nZdZFDIkVszE/0dgKna8+VTJWylWNwYabzGDrXE+QQzv52nQUlsXU/mh7llTzfuLhF
HtxLi27I+Q/i4loh8dovQMLjJR4r8guud7zBGmAReniBRq1kK8+dUjZy9nZnvE3EPFssHb/0baiX
F7ndUG+vdBuT1kR8f17e25LDPj/C/WniOd64ZFPJ5/q1P8+MmkVMQ/Pub0O3x7/2D6sBaXdbHHy6
3O1c3gLSPmSfmH/w/ywWDO3zWsEyhGMBoLZJ+GPt/umWq2iUMuWJbXz3DYV0gzyhJDCMu22cOsXd
te+GQXCuS7MGv92gkCWNnNIp7hEjWNnNSGEeCXLBeVJJPUbjaxYw55SG/NVFlYMgZe8cnUoz7ZYZ
K3IoCSI6yTHZiMSFTh9SFyUnrHnWphxx05G8TOXevz9ljP/aYllsrsT8T3csIovzQ+i3RapRJTXK
6nH93az8HdrLxTEpPH3dltFfQ+VO6toq6+J4PfTdt6ZQ4FEjf/HdV7znnOfWK7Jo6sobLPdQu6SE
sKQnfazKIT7EZXCwW00QRRbd/QQT8Fmk+joMVOcdBcls24FtWw124L43Zvu18GokBXM/oXbd/8Ct
f/n3/+scA/1zQQ6SxwIkh8Crpmog4/78v2pu7OiDrmbfBXibRRUNgho3726KA3GWPVWliDfDc7FI
lBGIQiryi6/x0crZuap9n+hpRQmrba7jMgoWMbTOwzCWlP3PR4XRnzpyaKgvoUfEE+CqPJSNNdbk
fI0kYICUIighkJ9TuurQxI266fKmOQXhwCIDL8SzE5SAXl34222FQExQOwqva4X+0YchQTYnAF55
JMcmU4enaHukMzP5yUzatnFHEoCcVqr5WmHYPfhjWL6w7LTWYKJBXEal8tqMKVA606v3sovW7pui
uNZJ9lTSXIapeXUH1Ti35XSplSza/vvHpH0OI9uqhdyLYEGksprXtc/OSk/R1AGFUAVIlDXrsytf
jKTLLrIh/S4hQBOd+TNd3DphivIH9Pl2FNklpPD1UrV+eoqpVoUP7PkL+GfiDASiC7u5Iqb9Sp28
B8SYC2pz45gtoQRybm+vYYV8pg5LTHk9OU6hxgvpa2Cu9enSFn7Lx++5ZLmQqkjCxbROPKE/JlEa
LMK+67/2jbZNkQf8G4b5JkuE81XvIZGhMeA/jdHUkOSceQc1tptVR6oPhYT5wy0cZE4lf6qhxb+H
iCrx6LqWcZQhotHNyIjRoOne4kq/TgpbijkXISfY8wnSRHGGFr5s/tAEiZYsijH+/RUspTyHZIgs
ijJvHtO0bEkarx7CWG0e5RA/inFVBga8kdlC69wcvEbiD/myHG1xNL3qrywu8nNvhO5lMJynnl/V
eyXqad0OPO8zrxXvZdCCSnOjpyENklPVkz1azONdCoXYHJ1kl6EKhcxfEpLZk+cHc0zWoumV+1sT
qOJnt2qGFy/u8LE/BXpnHPBj/2x0zzQOCbSMkiS72twlVrKUY9JkJGPrAGxH28QqvoIqyts3/Xtl
d8ab2lCunJYqgeu5q1CSDmVtFGtRhcZbxZLgru8y/+HnOTkInEfND8Qm6IPywTFKc5Hw3/hei/tJ
LdQvYQquRSjdsava/EmMuDfQ2vpSjuCgkcw0kbhrRlDE3TYl5vLFIPqyUow43eWopANiwiU/26eB
ZvPrLEyWlHShg8wnA2nlHoojt138P79ATVc/Pwn51dmWfAa6ju5co1C/PRcsvy+qtK3yb07NHs4o
HHHS5qacQBY2qQp9be72bVERTFT1beXwnLjZBU7RH6A8HsveaA4Ozp+71h4o2h9b963z+1XU6dNX
al9rStoc/2jmMHiAA+98MknPaCfxQMrEzg7C+iyHGjNyN51Vk8H7a0xOWJPgB5wgJONxZlmhuVil
FBtZqs5mMDVIuyBc0B+0gGw9qyOPRHZ9n/p6nuljf7geylEhat1b/GYgD4uCmE8UDTvZa+arXa3n
s13Ee+8ovxOHDprFnal4xRM4kXBbxw4rhzFTH/25DHNOLqQy3x7XUZ0HR9l4GB7HAvU1AhkZWmBM
yDF55Myz/+eYEffxwRPPNytpSoxs1rroXKoqalARRWuvFGhqCAYk0Duo+9V3qAU4F2/evAm4VbWn
kaIyD412kp8UKieMuSeH6i5L9gQmSDDVveis2z2PfTaiRl6PH2WV+FtqISkeKMT4EYTBQWcB+Yya
iEnYD9KeNOODAd/ixFQ8Zp7x2FXmoxwnG6ZfVSOJ3bKrs6eLpvTDihy0fOC8RRCPIot61G4Mgudm
bjoQ/2T3PF1HgpSapWQo9oGorFOcpcUhsBpSAduKj4CGYrnpLgn6aD9ponoiE1fdVxE1cHI2mDqy
G9SxQOJas5Zj5IcPpKlU+3pI8k2Txe2jPqnuHVt071tfIoDWmN5fJHO+EdOu3vqacnR1PqkMgP8J
ytjR6wlhU+pVzNZQHtqUJJEyOzcKcfiFPDRUz9sUEcUe+LBLY6lbpkMUCoCH2cTqBvWX+s5R0q2M
7WQdEUeLPKeNDPyoadYjczbuHbJy3lhEICY3ucm9FzjTEy7ch2x2XfheZsGQVAYK+B2qOFF2Pgdm
4x41S9nJHsKW9lkeOWq+QM1cPDhJSFSCKjakpLwJvV9uvE6IQDPCGR/yvks1FnJUckL202lAPpak
4k/359AyHnvKlWE9hAXPKMqnAzfvL3Ye5Uu/0sOXxCXQ28QpCkG5+GHHavF9yMd956TQQNz+osQI
hrcxHdF03oNsnBLp8sgTK9XuLJCL84SiWB7yXtp7OBkEs+WE0rpAgMpu42ZAR7xxonFS7Si7JPJP
LbkN9CuEtrelXZyvdvPQdVb2+Xmo11OkHV+xs7zUUCcn4Gj5UgsiE+yZ2j3JRmOhT9rXo0B34cmL
ygSB6bjayDmUH/P7QuteZK/1su6prKJvoDLRfzJwehaO5Z1k45YRXFLSUFa3sVbEyqn33LWPwOzx
Nm7H9rxr7f7ilZSTrpbsObmXA+oYLCBq86A0VkH07aooe4jtvIHP1SXvKDhvGysl9oVT+dy20Tc5
jHxKDO22gcE/WyH9RiEXN7OTyDyHYhQUi+fxxrGprUzCGD63k7zHQwDEL0Zl2tF8Nroi177kSuHi
S+VGkA2je0ZUg+QwxEARtSAMT/qOfyH3ibQFA7HDcego5Bi7cDl4SnOQTawL4HW3/kAN8MLvSx/2
PDapnPbRSjnEQm8OWmEnuxZ54lUZKdnZdhUS96n4+IEavD00FEYTbqdCOGxPeVQLIqvokBhxYr8O
6XCRlqGuvkbg8V8sahDXSuIlezdQP13LdyjjiUVxtvtJO1CfbZdreWgOMYQCeYgCx6YoWn+nmo52
EN13CrGp73cFdYG+KF+gBMMUSvpw27FpfFG9sFn1PEHWLFurF6hbvJFBjcbDPOumPc99z1KXctZ2
qnhH4Qnk0Nm4BnewN7VBgdFDF0Gx7Ajoj23H3IXVurQTUzz6E0VUZtYFf7nQflqvBz+tQpggFmJ/
iTywESFQm6eprpUV8F2P30aX7xU4XdteW+iwAZPYfijHIlihXKI/m1mjUR5YjF/rRj20laF8iXVz
h0/Tf6ao2DlPxrjCxRnVSN7FH56o03tdiYLnXA07aD0IceaZme0IwY6H3OIJM6ZH2WjE+65Hsttq
dnrs5+ZmgorxsNKsDOdX449rLYtWKumdB9ng+YaJFUSEuhpHENBKHWWjVGa7NXAYnGSTu2TOd1nz
9TYkjyal0tBOz2F3pim1S6YxfkE25kQiTvwMNp4Sjnncn8cjVTkp8fg0dJUBythgv+vHyHaOQf6A
Qzl/kEekl8P37Mafs+PclWNy1kWY7YhGx/Ru1kGx0EfVeoDeWt9XhLygu9blt65SwEmK9GP022pd
62m3s4pSfyoMFAgmVsCki24Dt6moJI2qB3mk4+9bsskWC3xlfE6Kw7SccQSYx9q3Km7HjN0m5Mno
sSIfZY/ZRk7IsesVLD18slmibUy9PkJVWJChG57IryNmXTqwH+buWPsUks5dD1c96iWU9leDt8+n
ajw0RV/iEbLj8wR1Cg+0yp/OdvlOtEN7rhtIPOAhLNwtkfGSOVaJTzK1wHv/0VUq0a+9Ebde+tVz
cr7EZWo8q3oefnQGqrGIrxkXs0nEeigbVE8TlWL7dgw3CepfF9I1DCrwBA7wMMg3/HKTU+eaqDtm
6s6Ye3KI+G1yQsQqoiQ1qtaZRSict4XpFJDUykHOaUGxwr1TiOBR67sJqKA9196Q2wtYgHQy0T5r
qMkcCzXJqXEqu48GjZS7oQ2H+1AX01Ojm/du6rQfEErS9RDqJI/Mp5O/c6d0WYRcQ7SRgXscFM5e
xu1lYweZe+3KCajIxPJvNmbiBcvMKlea0ppPuhmtu6Rr3hJ+n4eUdCs4Z0HzFhlANHuKf66zfHYa
RQW9zdKTWRW0b2akzjM0BO+cleT1RaN6n6teRCpW7gHaqqP7XBC/nntySDZZ9jEOwjhBUPHOE9Wo
0E7cM/CKcFnqab7zyrp+1ec6tyat7IPsJvrwtUEU5UH2Mk/fqmoZPcqeo6x8e2if1HQGxCFCahRC
HOuxF9SwOkV3V86Hsi+bsB+8O4QPAUz/MpQTn7qtnRvkhoHQ/9Psn2z/6ZoI96FL27cB65DEOrW6
H26NKgQJiWMlXiWsmxehGSGkFr+NohU/mo6flWmA/sSZdirDRPmoXYvqZcPwAbDzbe16dTyMSYHn
Pe+1tTaq8dYb8HMPWgbapSAcX3EX+TKLUEG+KQCsMB4G4c/xTEtOFsuhR737ijxgcC4hgd8VxVB9
a6zywY4G/9XywP6YGXuwenTG1wr/gzRQBODTUDOHUzhG2lFMbcHvw6+/ZfBjBnLTvqQKEplV5OTo
XCf9oxjA9shTgT39AEBXPA1+bezM1k7WNd/xjwlxSGlgVApV8M1UEIw07YfCIKkayFP1rU/MbZCH
4Gw6YkZKRC64zAKXjcz/lqni8ug28cnuU1calyFlnc5c9XK7lDz6dL3ba+hzdVakT8UyFCr6xPk4
bOsSIrFTranAj7/UwiAFNuFjipD1+4KTB/yoPeILNSZyOMpyJc3SvDkCJO+fgXeE+8xAJS1sxuow
9HZ1COeaqFu3m8diR2lZ4MyHsn81/HXKbazIKRLM48pb/pNxgCgHFcSosmhIzYaxwbdAd7VnRIS/
B4WV3ZtzrxodsKG9NW0bxTPulJBHVnCXNymKRXPOMW+PtbRE6P3mcnIo1ypDEVydTA4gM3aj4dvV
g3Q74dpHg+tQz8YqPLslP+lgr6BuSoQPkECoTz+P5jHFRC3HNAp0r0b3CM2cbcncyO6tgXxuHhrt
r9vIJ6vJHKwFVP6eNLf2rqjy+jGec+NGcolI52vavexq8PtYXMbgnqhOeKbyNSPvSvmIetz7pTG5
izBPAL5osbpUqAz+SMpqD+JI/BgH+5UK6f4184W1MqtaP0Sprd7Du1eXdTKSFFmk4JTtlAxtjxL2
zBDKSZjg8mQzmBQ6QvtKN0JL/LMca5S+QeluLTtjZKLTY49Vv8Zpt6/dCISFDyfPV+O/tGZfUPb4
dxcGf4WqQ3RLidkVBNN0HxCM21dTn24mpwfqxs57AQQ8/5YMCRacxBrp3BSueFdrExBmZo2nVpBI
bgxIgIbVOvDcehkoU/Ot7JDrIeM5LB2b2na4RGLO6tMoyxnzKb+Ys2QxrGb9WzMpp6CJvRetCc2N
pZqsXylvezEd77EGBPhlsK2XSU3zRzvuskfVdlgolEaykV05oVT1FhHi7kEOKXZK9J5AYGO8sVsm
70Erfmhx/ValHsUudt2sUawd9uoUTye2htQKh0P23cwPzhSXP9KuJEjtavEl8ZQS6BnQGZeA+TPq
QmiqzCb1KDZGo/UflHKIJQQJ7zghIHrsedwt225qPqwu3crXxSHOF5U16mNhVWJVZ17/MIjpZ5OT
3nVI/Y5yiv+Mg+8EHNRFZPiXbJsWN+ObzdgTLshHDWpfbF1CDykP4HjBK0s9dVkMAVhR2XVQSkgC
/hOyO2kAHCMvmfaya8UGzJRadQ8404JXa8ZKl1pcQennUih8vOOQth+4lYKxnIyHYrDb8/VCBNr9
1AdUOZ+ogXHy+ia9tCCzrs/tlBBWHyvanXxoy7G2j4iaVuL+NiTHSZLrS7zJjfB3bPii5tGEebwh
XfMr+DvSR8Hmlbs8mb6TODxtW7VOT3nJD6XMjfK1HTXwBnHt/hgJMutjTtIK7GGg5G7+Jcws1Nen
EuagN28EFVJthddnBxfnxaZAee+CV11dqCScwgVzKJ1HeWQRluRaF64VPcrGbZOdSibUw7UX1vhp
hbKDiBRfDRzFmjZG1LULm6pcv9X3ihUP97LxdDRMgIvRH933bkKjsva919yzg0MP8woJi8l9DfUR
oYLMDtb63HV7z17w9XJ3crYykh8FldkP8lQrATug4i7D8YF8aGJdjQQV/8fCiKFNzZfIfZFsszTz
V2rjrzyTpcnUm+gy5KOrrcfCLlcDdydUXWtHY1cY1vAYcqrS5FTu5tqdtDfkR5COhbb0k1Rf1CyE
TlrrdPvISC+yl1t+c/pzXNX7EXLfbKsnSS9tjUCvr2bkrP52DTkuhwbEco64ql5y1GLlZogolr7q
WmLotp6Gb8ADruOpChBA5Hm1c+fxP+3leFfl+XPls+UQhndoOwDa8khPSS/XURBeKTHO8mFU0JAp
kXe7fm/nladlEtyYepBBc8+xHfcsv7KVt2+I8O3KolQqwiv9222N+E9LPr2x/ipqDdjsn+vJm20b
9xq+51mBV7zjNOk/8IB3W8+K3JU9dyFenPCPshBKIv3erwn1yHEjRn4AHVaebarInjvW+RX7DV8H
vRekIUVuiBopqap8xLryBRKhdTFcI34IXQqh5biAYg+NLStwaLndSs87se9V19vz1cPR/atuo9YA
BCbx2Gz9ubSD9YZy9vSSbzk9WftRRGq1nnqdKuB5LLUtfTVFLUTXsluRjKKfq6GynqLELpaWW5Ub
3l7rCae5eoBpgxhdoUD+nk1+nTCQzslWOSJF01XT50GvoR3Z4UWfezEc0UWeRs+R0k9Qm+19Jybc
dlkzeA/wWDzKjFCptvR8T57DPkuS5tD5AimtorlH5yY+yUafN16xZb97PQpBciiaN2gIYSaUVnCj
JOMzJkBDCE+ZPOVuUvzRXWZ5q+0Nb7i/dqWv0IyL+7AQgLFnz2E16dxQHQdwTultWAR5T7IhpfPN
GERJWQGw4SlGA5HFu72q5i7EB/doFsoXM27sCiJIsWZ1NZ6lbR66LiTrVrlezQhnv7MdwQ0OS+XJ
0Dv9afo+9CpwdGXMqc02ww7pkd5au5Urdmb0mpGf87fqUaviWs07Ioj+0s7EDxHW5lKnHp/oItoY
VmeKB1WL6kuVmdVFC6ivn4eyrGM/Pls0Q2M/yElpNg85nrantgN2hEyhoxzYOdoiD6plqIVPaqXm
WxY06LPqc6KHnL5alsDxl4NhQAu8nSmNLN//EfctCGncamBOjEtqmuP7BHlvg/uoW8su9QJfEm5e
Z/RUrlZag0/NaUg7D9kozg1rGr6MU0fi8K+xzM+CHRHSkjLGBm16NZnuOsDY0RCxLO3r8AB0KzjI
rmyQ58wIK8GDLWEcwTSaDbVEQdtIHqJ+NomFPJRnNmvim8W2qQWglqCrH33wKFTD2d0PUqM40Ltv
aqKSDFAZ9anx2h6CCY8nrxekFnbKF0IT3Q890vderF1SwGb71E9bf9N2FiF0sDFXvRx8dSyo0Fk4
G73ar/QqM146KhjSxFLPVqYaLwM95CnUs5zrqbiRc+psOc8VVaxd5/77PDmnzTnQv84zYb7edUGM
flyM1IQxZETURq/dkWXeb3gMFE/5rO+Yz+lMAvyJiU8wQuuiRYDjW09e1N3YwpBHMyEHeVTmK418
mC8la7NiMr61/vyRq/gyui6MH0gzhbIwT2hGgMoqO6aq50dT1YGxD62GL2hp8yicr51EPYQcJXwN
gCJu9F7Lt6AJlSNJTNDJfdPao6dn7euk+3k0iHwLay7YGjngi6vJbVYe3U4LzEKlnsyLHliu3w2l
Id4RThk3RQx5dnAT731ItbsgM9OvPKaala6l8V5we37mbToLbnzg8iHEl9HUofMdkJwWt+raHZXu
WYniAc95DXxjnu3UmnpE3BGIY3sNTi8kWFojRm0o7Z6pk8cRrJoTOir/uVJtk6+ObFD3jD1kIqM6
VF7cHlPXNRYQOJRFIbu1zYc/N50jjOZOHl4N58FYiV41vkkbOX5rysm/kG1HqX1RvXLbr/9GQRNh
Ujv+wZK3u+tCN3kuhO3PSKDiWA+hejCh7wLZHMDn2cOlg4t3gVTNkohEATkkGwusph7U7Un28GAP
l+usPCGoWCF0Kup9v65Rudy+k3LY364Rms6IdE31KodSbiUPWtGTJDSXApOgbh+6uVy4mZtbN1X8
t1CdaUGyolhOkNevNmtzrh6WfdnUsRdTrITc7HyBz1f9rR+F/mOpmw4F6Va61UgiRn9GUV9NnTQM
0WhoiPmN9trN0iytO1j7ctKS3Tg7132dTKUgC/N1kgXpS2Aj4Zy0QlsGiPS+RFmp70RQ1YuxV5MX
WIPBUWSIzly7AVVKupu/yF6pkL3rllWzkBSTKoJWIo9ujRI6hEhkPyKW5VwtJeUkatCFDgv0n1FT
ePZcC6ii3/QvYR3VexQN4oXsRsJKDpmeWXeliqZ4HoBi8EzITXLWHhTn2A2AQhNh9S996Fj3ICW+
Z3Mvw93xEEXjq5xrysQ4uWEBoopXiX3POI9+cJBziRlal9JWIC4zlxeF/ej5kAbmq7gZT7wm+0tO
DejUvGjcjfwoHBdRDFI5NZ+lXTa2d1GFR1S+tt2bSL4NyH63NYyGVmQvXj/uYotQJdUC+csU4J/M
3fpBzjloqN3p0YAm1TzJzzxdpG4V7eUsOsL50mRFvZXdvMNPkA2DujYjjbh/4Rwyrwjviz8b4JOd
2mtHOTy1VYGH2px+mkUa9VMgHJatH4IUljbwBrCZGhRkEr26/OzKE+W8PDtqkWDxAhMqcAGfoRC9
umc5gM+JRzYpPVZiHI3WGRYKwfRl4xkuH9U82JeVR96pNHIg65oqALqw16f7WzMNvno/A2P2ZPjB
fKUnJ+V4POL/pkLcrTb9hLaMHMw0qtjvbkb4z8NVXbXzgkb5uyvIbiPkS6Zur8XLfBDJUTaBT2J4
d819lK3TNul1CuD4YzjaM4/jl408RNwEfRHe7Nweh1Nsj91CD/1iX5pR/RqWPN0H1/Lxx9Ct9PJx
itXoLHtmmywnoxufWL2w1ciPsV+CaqjKfOnpBMjDSTHmO5Z5CcoY2F2YIkDqovMIqZ5MLaNDAjw2
+c4tUptIu68SN7v2tco9BWBcj6mpmxd5HafgAZ4Z52m+Xh6FzYM1eqSc8xJyiIKraT/Gzd9y6Do+
JTBLArNeyD9CjnVOTllvhwhA0EHX01xERc15FxVPfn3y4QDHpmfcN/OGq5obOY646l2gqca9NDXL
HrA279R17GYmz/plK8dTZyyPms73vgUW98VDzEzRcvV9CO1mO7Rus46o7ZPjviemd3Ttmq2llu3a
NUGWs1AJjjCbehCzJXSjtOseRzvtHwNtGziNeZEjrFD0LX5O5c6eXC9ZRBkIV8WxUHry7e4RZUXz
rLH/v86SEETxEZriC3ly8L+cnceS47qyrp+IESRBO5W3pVL56gmjLb33fPr7EerVWrvvPmdwJgwi
AUJSlUQCmb9J458dUOKV1Y7xWzuU+yFL9atokxhioQVxhRuFlobOa/BVBmt0DJ8rJILlBbiPpNfc
ao6yz2K9f3GV8V32+aRrz7peY8LahPqT05lv/lT90L28e4lK33ourA0Gnm6zZLpXxfWUszH3YTBq
L504b3ZyaOeIaYtYSc3Ngt508tzTn3n0sZbzRDHr1T6EOlxr+kXMOyPE3sznIhPPWtSLs2z5akMu
qBmwgs/ZLLmhVz3M42VnPo9Xa7ZP/zme/G2/lp2emKoHezQudhoAWko8RLWdwTlYhYmeZF8YTzyk
jCfkClDnGt1831SB+ZRpun+ZvZRkpxwWIHO6qn3S8ferzP45h6x2ldfohWi3Uzyay/tFuKE8OZ4e
neU1npI7B2d+YWN+zb9eWDb9KDrFVfhqWZ12qcyqxg0u8N6QS/nlVmL6GYiXXBEJzGuYx5qjT59N
6OMXPwnARzxmNiW6l0jAeSTWFDZBOQjJa2iPzbK3HfPNK9Kdn3XIPwzpcz0fKr+Hc6KAkMnyJH12
HRYSOhagsiVH2CUWZq5rNHt5ldul0akasR4zbDNnWuzaQCW3ILXsfg8buFjocRA/dM6g71O7u4CI
QMWsksfQc/2zpn7KEbcQ1Mv4QbZLqkwg49SjNodk3JrYnGRROazUvO0uuajZgiRx+TnVokIKXRsP
dS08vLlenFQvPtFb9HZ917RrM4xxocV7ZktKqOYWqqjL0i2Kp3w+IEGsLoIpKPYyJjSNhC/bIBRP
n6Dz5U8eSVjQHVjryD45qkDoAWJGeTb7TlzEfDAzXNUwfo42MlZrsbggJiEudmBf2bjoh3uoFK3x
EGpXvWZdsJCXF0DF+cGnS37RUGp+TFZsnuRBcVxSXfI077DHWeSGP65SdkdYH/4zqB7a38Op95qs
QP9pBn67H6jM7g0v+s594+eAWA95T2xtNS/AIgSB7WcIv/ipYVvyNbPsraYL5ZfZuRvFV8tvo2WJ
BW415vMYxO56UmzrFIlaO4ToKc2wav+K5AIOVD44LfxDhtr+DJLU2WiROWy1ualQvEMlyXx3hGfv
ow5XxRzLoOc8QJICyxWxMxNFvLu4rEIxNB/1IYteJqqrMlzHQXRUApQsZdPHanOVdvje/W8XiSLO
8K7C/2sgOV1owTcrMPVV0TSCX8PoX/wMy69GFB/sKz8NFVRNh3DoU1l6JxmuNHgJY4XUbhsm5UeG
m+uiGHqLAvMQvlGJuV096DppRDttHxMnPQwUYz5JxaDgAU5okxSj/ylG7Lh7MHkKt9ELafwSSR3i
qN1oK34Yc3LTDz7LCedrs/gIMs1ioTFFqyBH6hbVI20N3vKkeiRQOnaM507TMa2Yq9vVLHk7diI6
g5yNX3i8HGWZuwqDbjM5jbmVxXH4bcueKs9bA+r9OBaVv5LDBOwfeG9VdjFQ8riOo/khpy3zOEXs
0wfKNL9Ku3Zar/ysE/So8BqL1rKy3k3eJ5XtntxnXXNHncqFnHQqlHBlgg7Y1+M3s1OjcaGJ8TmK
A4FqZDHk20B3AjSateY0mdQR4rZxt2qDUN8qbbrmoemgMAxRfyS5qml882QsD88NWrL53DKNrtuw
Ho73+Igrx6rAj7juU/clLEflYrrJSbZiYUwvs+bJ3OV0fXvEJLuZ0xawiaDonfKKOn3Ywl/08Bvg
25UHH6njfi86U/nhefWSYgVGHQ0LHaevxu/ojCTIUfTmG9oxGLQlPZq36tCt+3DAiEcZRqS0SiQn
5mYHM/nRVQNcmzTsyA0BWjODsLAOhOfhxeZ0zz7QKm7kT+HQ0+jTchWjrryVfUqAeHdglJA06Qzq
mBGx9gOZ9/gUQynY8LoUtWKBkUPH/mIqU+NStKp2A4HpQ/kLD6UU/QCKajYL3JUEh2FFuMnY9L9r
VV3shGGCeRuE9VnlpFxrdHgRal4nAXRybq2/dC8Y4cWUsxMFekerWozcgTEAUrTBPsgD9A0AmfKU
gZzmuKMeyvnwd/+/ht6vF03b/b5eBuXlt+6qIV9QZvrVackbDUXcYZ0MLATt4VmYwCnRlgCoHVxC
Vwm+6n6Gs1BnuC9VCeMbJIx6IT2OSQmMWRTYKtzJohoVZdXCBjvFJQ7JKXx33YAV89B4Vxnr20xZ
8l0Wmy5TSQwnHd/DBP2drJjKbQvk+WOsrK8OCkuPFRSG5ywV24AbBLtVjG3iyQKJzH3PWrcDSSJQ
DO3J0/HFPqP1G+7coF+ZIwXIDOzHE2LfxU4N9HwH7kbBPJnfUMG66VXEGp5Cok6prXnV+1QMGABb
KOzj51G9K66yKJ08fEXyB4hpZz/JcJMN7j4uUhwnWCu884zH5ssT3U72Oq75C1qu+yA7ZUg2m7w/
GjD+kULvp53bx87a6Fvtk4zYue0881nPNP9sB/VLPDj2Ile7aAY58OK6Fm3aHAFxfW6Csat2FbbL
kFFpQkxQDopHJRyBq/BVhIX/oAXk9RXzM8uDd9UczZe6zvQNWLF8XfMHeBHejKTFGAnna8V8cShO
PBhF9Jr0tYtefT9slEqcWtNun7sZ4ZkhUAPAFwvzcQaJoibl76dExfxw7pXjoiZcViwAr7LVjzp6
ECmQS6d0r4CEiwM4O8x7gALwva2H71pbsr3I0i+eEWGpN/Usb3RHfWgLU1/KEQWqcnibfm/IWi1r
7CsfPJx5T3Zl66vJRbapxmmoV6YHqwxPXoVbG2Z5AWixuD2Ywks/erRYex5Dr61tdQ89Mux46jCs
S0xvzUpU34pqrBaBT34E0S+MCjUgLnkXrJOSr3moQ3OzDaE8RCA7D0PBY4bfv/mi+5q/EGVRXLHL
jnapUJSz22u/D2qClxOaHPt7vAF5mRgDrs5Zj3A437FPZcovLRjnX14arypLTb5nIRk9qwLsBOsy
3iBUy5NoUPujNfHCqp5aT02B1wG+gf43u9A3kW6Ov4SPwi/ZmC+1nldLdfTdk2lGeAvFVYvbTl+9
hSKLDkjzjEvZrALL2oJZoUo39+oxihxB6pkb8GnVG4XbfGVrtrMb515LJ2FkGSWOYXMviyF4yw3/
CYXkxNsE5jUvi/gqZypaOAh53b8A0xlfRizL5DW60LOdV+TWpR2GrwC62l+eszfUpv5JMRgX+lgr
Xi3oNOt6NLJzqpHcx64k247kea8qcMnlGJj519ipdnD0ml9pae57Ei1fsIrDmjWspmush5C6lbTB
wTEYzxiL5Qh8tPqrmEu1DmTVn1a7ZP3X/OIW8CO1YvWtSRIcxTI35xsHJz6BfLsdUG54NF0QwHpk
b8yavyMw/u6gZC+ARjUkiu3ZNtFrZg+A0Y4okRhxhWkfB9l1b1p6CKjKQbfsX9dkCawKrXSVHY+P
/KGaDzWYkxU2Ed0Kzcn8gfwSEDbZrdX4tN97QvZ0rNgZI3thtby67CSaYZ87PItvBzP3WR31zabs
E/Cqc0dfegAzslr/RDDL27eyWUWRgwohgNV5iGpOBvKYXkfxRQuPVMSrfCFPR1+bT6es3iJt/nDr
wQ8kPHadVwYbefqv8YFzwejIurpGvQnJjrxPqsjO1BSBlM1NbB7qnRDcHDTsCN7VVhcrkibTTvby
pC4XU972Z9lLUR3lLkV9NseyfJ6nHBpNeZNThu2Ek9fclFP2VL9WsumzvLlNKZuoQ2xNo7R3/AbV
Q92QrfKhYyFSpoaLe0ye9TaOd2ZfIYAv2/eDvO7elGf3GAsWnO6aMxUeAzGB16ZIIYSLznlsfdt5
dOByJVY+ne5xYxhQk07ATMgR7G+dx2RGJTZkYqlQ/XOpXvGn0a2uX8hxw8EQFGW5P8fbPmidczWf
aU70+0zG2Cr97v1r3H/rBZTg3ObLEzwiUXONY90+NAN8QpSIYMg6rmFg0DafGsbEqkOe3gbIsRTz
cMx1uvp2qYxV8np5+q+LKJfYh0LDTn0M7BSigFLtwg6gbop5weOU+j6cDY1lZQVMp8xcio9/OsbY
9h+gzy/lsHvcjdGY5X4B3J5UNfrS8yyNoZ9BFfc4hvwzsRLp4aEOx4/BNO1947nqxq7V4aDPsu+d
aWRIpc3tyUnGQ6jmaMff+w3cEjBMn4fK4G38ra0bPvarZOthTbqLSL1kTjZ99XOrwloF8+EgDPtn
XWs+ZNxDu9scxwE17yBjmZfovn9Na015zPC8WPNlb1ZVbWEwWQbYWVN6VFGrGxCdncrGOoKyvI2W
l7C4dC9x8SIb1P64qjeVjUuJ6yxj8iASsMVAeLmrqDj3YFg0J09nluyixzCFJE+Mxd6QKYeuj6Gm
+uOrJ9LmWqg6hghF/GYUxfiBZgLqhJsyKNTX5rXy7O619jrBuR533avEOv8+twTCk6k/XaBpO8vI
yvVNLwqd/RVCUUCWflaitU96mAwvYQVCM1DZPYWRN7yw1MXOkRX4SvYqdZ6c68n9JjuTUmgskY7g
EpJ2GWKCrgn/IsYORKNRumd5SFuK3AvTG5ttp7jR4ta+98szu2x3KiZFhxZv53bb4Gy1KjKyq25U
dEezI1exkOLxsm3PQXn2V8xJdKj0ZCZZiAkkRHQDvI+DDQ02dP6ldfrfB9NGLniIpnLzVweEAXSu
Skdd3DvI7/mX1MiiM9+X5V9xOacX5M8jWh172RosvT9VHonkmRsk2T6T1ud708jhav1D+5Fxk00a
VLQ7kYgxe8G4e+h25sAeuk8nY3LOP2Nl6K/Z9cA/alZZ74xhihXYzIh1mF67c+M0KmAitCNluj7P
950Tz6e05VmGUirmvuFJDwruPrYnHpDwMh4MXJDQEBpXWqcUD9aID+dKCzNtFSnI3t96DdYPfYdq
PkaLZ7DKfLpqDN9Hna9RZnTpWjYzz8xXiLeUe3DD0bvQop/6DG2SnbH5xK/EfmWM90iB8bHUlPAd
LKN7sDrkDOUgDPkqblelDrqB+flZJ0vwkPVRDh4C71xRjr46lkU9je+EDNepWSFLiymwvEg32Msp
X27QB1yQy9iKHyWkgTVKfSUCgyd5vCMdwKD/Fcm1zyju4kfAwvUNL/E/z3N7ndr8uM/RD5DFoCsf
2mwEU0CiOThWqjdaSwD0QMPmA8zGZpVNCfeJrGihKyptdEohrJ7kWSOD04QvVaw3ATu3eZDsD2u9
+T3+NkpeEKdU1JE6A5r71ySy+3ZRZAfxqT3k7IiOsdvW2651X0jwKlgKDLiHydOwz3wYVgRHfpDc
NCA1gPazOzB2EB35HoQe2ZDIU44h2ZFFnj0M7o/G8TCTIfc4e/NirSArkf+9KCm7AASUuGJwUESw
afoqOxjugEAKBNVSn9GkFfvzmwzbrf2nu1Z7pX/40xxCdKoXUptNQ/8I06l4WPalGR8HLWp8bJzQ
dJOHRoy3F4hMqiwPf5q3GVAwGpDLwcACsn1/1T4t0xRXeagsvT1HRgDcPuDu1QW1sg/tCifQrBXX
rE6Ma1z6MEYw4F3eYy734FUd2xRe56lkR25XHh4MVBjvMVW1Ptx4ao5yJhnnvrqqwY9DI+JKoeXR
o2JXt9eTocoxMsqz7ZO8JrIh3HaNvg/ZY0HeL4aTaLhfdZ7bsULFhiVDsKPlhfuIo1qZFLvmAaPn
46EeDQd/vrCQg+Sp51N41CKnXt9XY9W8srs3/1qc3TvuC7b/fUgd19gUA3/ZDB0bnwl8g4/pxsUD
zoza8Hyw+kd/NIdDy2PeBJhGrMztNzKwxl62bKxrLpnQyovtlj8GswRV/SckR4w6zmktir670USK
OO4K5YzKaojrYze+JxN0yqH1mqehT611Uije2W06bWdodXLQEXA+1c7kb0XeVI+KYfarKA3T12kq
2TR3pvOWtEN3VFoViTEKJA4wTQ74lKSnojxqWeiedM+ns+2M351yhK6P0cnAKlplY6wmZvSYz4XF
KIzsB8fq1rIlDwp3gUMimh/d6McRMNSw3xZuWcNY8KxVbSXGofYhm/vhbDI7Ts5Lp1RsWjP92Jhg
CilpP7rhg22aMfKPHGKextcG6d7UsZuLbN3ivntgL6icKEBMM9eu/uJZoXmQI9QkSa4O4ssLStfm
zsDW1V9C0ACSUFfB9j67miIE2mcUzu+xvE6U9SSSdCWnkRO2ZTtuKavzieY3Zc6HAR+2fREEeAjL
t+Cqoj26lvZi1NPoLy2UKc5B023v77m1RPaYkz79z0/XDyMCMimg+flty+HosN8+3T305xPe30Fk
4HcsIt/a3V4yY7sBUIXlw/01I9tGgSejAnd/1S5UvDVUuN+fUE5YhdnvT3j7a4WBg9Tv/Oluc+um
z3qHTydHy/nlJ6wRTru/yX7+hGlz+//d/ix9AQk8Hn5/Onm1apsHBXPI0601f+o8zb5EemUe7tPb
lBEXQ6VEK2B45TO4o5nvqhbnwmqdJ0plz7Vuu5+Qb9DYyzwAlppXvufa7NyrpA+57hprd8JKoLHz
Czcm8znTycgFk8ddJoypeiaGflI08VV2ykMJGEOY7ngbX3WQ5hsSoBtZD+2joD05RfzjPt7VyB/y
zGfB6eAGJBTWeuUs054Ow6qOHO0p8HP9CQ2tkzM0yjmaW2Np94cg4k8rO+Uwy0OyntV2gA4mQ7wm
QI7CQfJ4nkMe9KYY1mlnF/+KefHsgm3Xl9urjFFNzt/TF/Jl5FWNEeIKYhUptsbMNGhj/QC4+daS
Vw0NckalVSJH+uf9BnoP+kBzHmUoQvBhh5hEvry/XzTDf+VqUh/liKSJgrOt17d3KkNou5MHHeKA
ah8fSMbEZ+x37e1PAtgf5/ooBcYvvgzuWXgZdqOKBoF19MOLPDOTFOpUXxU72bTNBCX3EuN0iKtN
tPprtBurw76C7XifQI6QB17By8bfr3APWzG+zu6fV7h3JGX7+1VySCjox7MeUjs0ktUgXQNlJrXN
omOjY9oOpd6P9yznEbOe3OFI1dmh3F6VD66LVcKgBs1VgC5YUc+xXpTA8ZedyIYPs8ZlVRvE+C3K
m3PldN4vd6JWkwUDa8KOqjJLM7zkHZ31iRp8tw3tZ2P7ykeQug4KYW32qsPrWaXoq16hLrE1FUJ9
4O1qWyvo7KOtdM7ezZxqPyh8c0VuSxsWVl6a950f13gCqlXgdiiPmKEfGtGle9kzCHdmHGXUknFf
T8fTLWoLdzHwIFiDqMj4FzT8l7NlWDfk+xUt2bQay5Nlmc3lbO2KYZPxVKI/tA3rYh9WWkjO1PUv
OGCPkAMaBQHKLlnGetqcp9pSnyK1fpVxx8fMLZqq5sCtVYNTKVZZYSuf4Fm1jat7FoVkLh+wYdRb
RHd7PL/5aWhrGWaHeMRcXn2JruYUONDArKRB/NWFZ7lhmUgSkopvgsOogdlZXTRwlOfTSUe1wjG1
Q6/5OfnFYBU6XbGexix9dS3KZ+2AOYJjW8lroWCrYOXgO2Sza6FcRbn6S7YmpXFQSHfP8ko0X8wn
VNKXaCPzLJ4PTrYDWdK8yEYfF1uU25urvDaNplfDD9UH2eKToETsBdFJDk16QIAtqfo96QPlJWX/
ueengAuWUdQhuXoOYtDCJWavYj2F4e/YlMLnQuG6BihskvaTA6NB/6d7Hmi1U3Hwxhy88Z94Yc6J
hg6bW3ea3vCyGxa2USbvnTLqyP/z5JdNUZDzFJHhH3xAWu+sAd5Us4weoatPb625koO0zE0uouj4
HjODo0fwmSyNlcB8SeKYlPMVD5TA3Dtq3Bx7e3LOsnei/g0OyX8dQVddTdE8VE2SvhuaEx6nJqxI
x3NR3k35xgJjsZEXmYWqgPIN2TzgsHJEvd/b+DE0THmIpC+PG+LDg8nt76AAS0h2FCkYPHur54i0
1hi3+rWNRYXachivc/7CG9nZj453oc54a8lQ1fY+dpMjP6H5cpeS9lFrTCpeQ0EBEiHUV6X1I5b3
zEQi2MWQcaeAYP6lmfU3lB2A/YQzTRyD9cfYKM2thbsenLkBXUKFR7bbWvXMrMZ2j2TE19qGPqXN
ZXStxSwK6NJ3yyuLRZzm6msRWJRaDF0nkW24ux6FqL2rTDOepAjXaMnmr3XC1owvZf+d/NrqNlOZ
xfui74yvsQFTwYIY/txijUkGMkzPQs2p3OFQvwtV27sEtshXjhan76Gl/MC/1PyZDNfbPJheXRWs
Vj5bs28AX3XK1UX1YeVNEy5NQ/I6YWv1EuIH8dLVOEHFdvYkQ1FtTAtYGyCr586yTctNTiZ9LXu5
N8anzuiBiM69BXrKL83xPhf1uDmrFTcn2W+7KVayNl8y5TNz2+5l7NJViYDzO15aGvCLUCxkUxSm
vbGCtkS6u6nf2Ylh5RQP0CfmwSL1NhQ+umfNS6snqFW38GClwTHLZ3T0PCrJ+c1BHxm2o9qax15p
koVhKv151qdYqXXQLw1rGs4yJg9AEYZzMh+mqLFWWDoxZL6iR7p3BLtKj2zrKhKt924Zk73IwYGe
yqyjWmOj2faT91BbPg7COa7Uo5icr6TgDv7gTW/FhIFD7tXlFk5m+OHjsFqEifNVgdC8wlwar51O
ix4zyjfQenX7axaN7xrmEz6VjUXgZT24xj58vB/sxjvXLHSOkBlLZxE7bryfFAvb33lcEtq/B/sh
qsuGmp1jCx7TwiJVtyjNpub3L9vsLjZlyp8nNLPxsUbQ7DD1QHkkOwBr8+/VhLKSZA40tID0BKg5
wSoY3fC7arXhg2QHzH3NPPL/cJ2cxTCHvaNV4UWdoAooNYV4z4zdp8Ds3SenBj7iWFcZGVWSPsjk
NCvZJ2OWg6Gp20wX2UpMrCPrHuWyABO4DDfp+hGZ3gGbVybLPd3ZTLhIhbppPQV4rCChmbIxEY31
pOeTc01sYC70yUhtmcrag8++SvIa1cYojtYCAshZA5XtVFW0jKK4etPy7PeZjLkibp/HoViCoQi/
uP0vYeXVh11Y2d6G4LaWYc8Pj67dGhR7uVthHYOUQdqHX6JJ/Q5lv7sGcZs/jAKPXjm+zgRSEbnd
P7hCTa+ebvyUcdMtPNYBpYVsDb8z1ylPMs69tUE7M233kZn6H5FBcX5+O0qvJFsMLyscR2/vzvzz
7vreGbBo5V2gMHMsW/v3u+tYSi173dvUSKlEZZ//LG3tgp1n/jFFubmy4kE9e41bHku8hzZ9H8av
UwdEgTxN/hM2+DJuBuPSCj1dtYbwkLr0MQGZz+6HtFXGrdXFJ9dq/x2XYw3VePMNJ3jtOgPijaV/
eEOJDlkWB+dSa6HHq16+1lPPfh/05OKFjvYjEvkTqDi80H0+Vl/lyjESU39GnQLmqBHUn2Dl9z5r
7x+aV3zBmst4VSsl2zgFyXcRNupD70/hLJrpfYkVfy2HonyEo5Nb1C857O9NZ7T+QYXKfkE9aljq
2siPeDQ6xMdHD1TbZNh7Ebk7NhixFAt6n7KqWfTTmHwxi/BbkdbeNzIJDzkCHT9LfVqr3PaDhdud
ET3Jo0VrIX8DY2QB9WNj5Gn10w3UR8zU2m+iC39OXWDuFMvtNyrOI88e4L28eEYuIn/uqpIN6Ohp
GxnrJqO6QBzbZXmf30YgV+gv3cQgjYHD3JiHT0EWuZciNEExz2cw8etVm+ThunGQE1kHiI3xH3CP
lU5Rmscr+0azjJ9uvY0HLwk763Ad24gXUe5umeefS24x/qq3S+T8gZZreEWHzSZxOmURKYlywf1d
PyYjQLnYz6uvXfQG/tj+llStt0RsXDvzD7PORgGlvJo72vF7Cg/5a2T10dqv2AdYIxCVQu2RV4sj
+9tkFDAy2uCj6ONuEzqRulcKU31yIkzZ5Yihs14EHMzXMDP8HfqgDuA9q3ptU+1ZDkCSKF0g6gfk
rK6rra6EOn8C6kVAMYHX1R82mOydkqTFpsIIxm7j4A3Ff32fGG6/dgbV/GKN7Sq0s/HdqwZj5+j4
hsh4pX5rhjD5bLFz27bAj7aaG1pfkjQ1vwiHjMKQqPa2bPvkc0y+yb4YjvOGbbXYYdkyvY9YIMu4
ZrJRjepUJ+c1BG8klHfyJcjv2JgGh1thJcoSw2qszthLHOVZMTfvMdlhBNX/N6Q3XAM+RWus/rp2
AGl/QMceR0sk/uShisApl2Eh/hXL8H2/8CaiLXUEvIj+DE7mDvwJHHS2zR9/xfUGym3gN+e/4p6f
Z+cWxH8XW+OyhrW87Pv+HVve6lrOzEUHDZ/jnxCs9/qKOc0tRJWtIokEK1ZhWxsYo7YqcNS7+rkp
1o0xIHjSue6mEEZxdtnp7WDFDke14f9JWdzb+5ZbHNM86HY1Kp9n00NRp4kLKhgKLn4xWsiPQVSj
CeBV/nOqdSjERixGI119AAaQXypLqBtL67xFlpkeG+vb30Idd2gksDO1rOwiY/LMS1zzADPoQbaE
G/lIGaVBea4pSIVJn11usahKsRBM1dlcfVSfIYP7h2aqALB6xliy1wuWAKD7q+w1k6Zc2SH2oLIp
Yqc/FWP+La9S9bk2qvYBscVT4nuo9upRSEXXjHeyaRhav8iKyLv1hv20NdzYe6J66r80eruSo5yJ
9UtlsI5XYSsC/EJTZjQn6oS9F52CymjeQqNa4lWOHLNNpnAyunYtm20T/4AbPz46aRdfM/aeZpMA
EnUNsS6sskH3kotS3KpyKiY7Ncff1bbM+qlyyAIbSXhuZ+HauDHDc8fDX/bJg9831brVg2ptWdqU
AIRuHw3TUrc+CJJ9FnrpRR40o4xXamlhaCfy7BYLmymFreQHuIBawBnnwTImz2Bw4vneUuC8xzwl
8FaovWgLkIfFtO6SgdrIrMGTum16iCA1bRPaj1yHnF3Xttyg3FdXF96vMDnwwHB+RqX3S28H9S2t
lAlYUh1cmrx2dijCh2gtWsZDr8HfLURRvmlREVLfKLufYHlNIdxfoopeopesUg2eUKN1OzSpjUJd
l17LOMfS9D/j3dz5V4zcBo4r7SIxg1+l6df6gwueGUqGOq0NgAXnfBIa2MjoJwLnI6ou43iUZ/eD
bWrpVotbWNTYu7nzIWAdAutxPo1E9dLpVIjvRm8yrivw9GXsNvjPONl7HzxUWrlOVMPbKbDRtpit
jqCNrPBd1xQF7UDV3Ee1H74Hcfo1tNz6woM7fDfmKnhSv/mePZAaTp/lJVNZ6wdKhv1SDkrYwYL8
gu1BFpZnyshjY+phFpmDLV6tyNBWaTzWl0TTk52mlin4BWGdyihJNkE1aE82JLFlD53ks5/sJ5Ls
M5Cf5RdFq4UHkz30WIYEhqiW0B2bJ6PmCZKWmnrS0Ko9ZI7i76ZSnS5FkI2rESPTt75nl1x8cM9J
T4ZZUAKI6n5BgkuNV8Bbk5M/06TcFirkQrblAUheBMKhnfBojP/pkXPI4XLM7RrZ1hUUW/vuc6yN
9BrM0tfa0OenISuRYiMUzSEQCOY56putDMlDb+jthVzBQl5zj8szfdbEvsUYcRv6Z36kwba3CdWU
PF0a1xcnyPKTHK9OobLxzKkGiCXcrUli6ziVUXlo8t4lBd8GZ6cWYgMmLn5EF99ZsXEZn/PRbCgY
i3J+5haYMwl/5bTwzozY0I4otiBikM5qIVrVxBsZjLTMKW+njo9Cs0c2bTyqow4ETWM/nftt/dz1
CUhwwyNZnarpVm17hBGHwtiPaVXuszkzGaHIuJncKnksFJnK1v0XQ83TpaXW5Qc+wgE6oaQWO4RJ
YXNmLJXHrTdvohYAC9ddXyI15uX21nbGhTkDPrpSCQ9swPF7m5t20HoL+BLKKUrS7u3PsNYGXegM
MGbyQPwe5tWWh2kZw1xmk3E5mzUPA9fy72GsQixwAlNyipum2iqJQ3E/HvXn0LKqa8Ad3GoCs1x6
OqSADkWCQ+Um+rNtZfou902Y/PNgB3Ob5wxqzzzUKNJ8qYF128mhmtokh1YBri2bht1geOmW+q63
KQkhG6Q+pwHKmqZrxm+Fz66nnXTro4lYDPPv177GE1ISQaP9ULKONVeC0Da5ioVDmita+NWWbQam
q+Bp1nWclldFqY1l3UI1r6IOjaY2JXVIEeArJPJzHrTkLSJn51e584v63Ks3ROVnkZrF0lZK40mA
kts06KierSgW+3ZMxQ4Lhu5BzojUT4Yol4dqdjcEX6uc1SnPrjl3fJuxTEHvzDManVssx1mk0AAW
tZd7nP+2C/orRkWsPAQpqe3J3AWQFKPcGDIcdsZ0naI/hEq3Ior0GjZF/lq25WveC/1h9LrslXeZ
A240ycjMnZOSI3XniOoge+22jtDvNLud7KXqUaLu5Fn4c3ItaVhzU5PrHur2AQxNCf5dJJ9OqJ7M
2XXFstme+J77kRnWLDcatg9uVAPM7DSP7XkDISwuu0Ut7ObntPF8pfhZJcmwMASSWGrRf0LtcE//
j7XzanJbV7bwL2IVc3hVjiNNtvcLy2HMnDN//f0I2ebsqe0T6twXFNBogBqNRBHdq9dypfJnUzfV
sI6zWFt8mPgwNMuK0xbFkcI+BhncIQ4SgsmoOye/JgwN+TqH1tDghF8E/XeeyCBk7rsfMB++ICju
f3ISeIKpK+ouYdwbu4q6HGpd7PySkBBeQbNtbk19cJb8vPG2T01DgcHRVGx45HoNeXFhzFBFRVh6
iMhMGy6/X2OwCHRPP3VV5T65Xjd9UdQaYUaGSeuU67IxkLyYnFEJMLejpkO3MQ39xoHCGTHk21ZW
7jR3vtQ8i6Ujp+IHCI+W1uRq1k235NEn2MScJ6iL9MZolcccPDNN6rXXJuH2U604N/T+Akhyj/JD
AOmAscqjoXuTc+UxJcv4xW3NaqFapvOSQuyyRHM3eZQbOVhDPH10EgueQH+AszUcs30PEgfmE0XK
lnXZHnjUsMGzM6tYeryVDDteZZGbPiZTM5BZINNwLyyy650ca9zLTJ1933TOqpIZI7rdlE/Lppus
gAh18krMlwMR4ayFr7hq3HNIXH5Z6L29SH35KbKovjIr/u8D6aeN6ablUjALCeKgcCqArbN8ko4H
1iqPFfoqsfpi6fx5dqRexEgmhA7y+glN1eqqwDl8KLO0XHmpZXwe2uy7lRjJfe5U0h300CS9jY7v
EToPUzTynmxy9TXxm+8G79lnflwatC+BBYRaEyxhbL6iNt/dZRQxrQPbBknsWEhmKl21Lz3KrV34
JgfUghAYkscT35a/lJEbJDogKN7VrbcxHRCW8L0F3x3+MVopKbtICaUdAcCvQwmxeaJDQF7Ah/6z
lgWGyFTNrVd90N0tUifp1izy5t4383PsDioyZBpH/zL5JtcwuxB09q9WWNx3kh/u+z4wj5B4wwg5
NUZ88fIvWeHX3sLrqBfNgvZHp25kTd72QeF88jO3W9eaXB5tDhAXj5e4DBsesjQYHDaobuuXcmy8
ZUcskmqhIoQp2vGjRd1EFmWf8kVTmvGLMkmsQp4Cp6iV53yihk0m268+XLtfbTuAWaWj4IwflHBr
ljCjuLLRvTomcK1S99tvnjFsS68gcddoT22qO1TpSfeeme5qHbKFwYJ0ZIjUZV0jMt0lvr2N4CQ/
Zn3V70xbOrhjlq6VwTmOcdUuZIIeBGKaftMGmrnJ3OaTb6U1Cu92sKjSIfgKL9PVNgrrLefLA5Uz
GrDQoG8cqa4PUL8eHOqb73CYxMypULhLB3DpETCQ3vPDe9FAUKYcpQhW+skUSRK0YoltrMntKOfO
GpSz3OWfeju/FmZKND4rnygfjy8QO8vPmaRA4KVYd2qYV+fBKK9dCJQnT8LwGDhvodykJxnSCSfs
h71nwYACvD/TT9Kd21Cp6JvJ5w5UxhZsOtRM01AazMsU2Xow1ba7a8yawnUJUJsuhcGqlBv/qDrN
WakbG876CXE4ARN9hx6PCN+j3AcjNUBfIOyioRgLPL1wEWPHr/7ioT9dte7w3KOmdCni8LlWsuqO
QCvfpLEjw9dV7Ytsp+GCIotkWwbtd5tMyD0ywdq57y1KG3U/WPK0kZ3o3YtJSOO7e3QRgCuP0VfC
+nh0ijHsnSDKF7dxoFr9YqjUGFBd2q7z3i5eCi1s1shg5lsxNDWTnx9HgV/WG6l/c/Jh2dWUgRJl
09LjrWtxaj26OpV+ywlUcYw8/YFUsLT0O2QXfeeQVsO1GELjYiegWrt6rTvad851xUIO66+dbrTX
sU5IO2XQfJbB57HkexhK6nJowupHpz92tgXLT+Q7p4I00wIWqnbVRxTPNCFS5IHUuDuk8Qg48XW+
JjB5XtOpRxr6mqhxQREnJjHZZhRKdR33SjGUVT25k5TyawSqJ0Pp7KmM5JbfIGihxNAKvPE82ATL
+J17AvPZPSRNtqQMwnzKMzlZBMAESJz379XkxmkYRxq/ur755Z/E5ISHmHD4edhrA1f/rVlnwZQ9
BPGPws3tQ1/A/Wg36NtQdZPsAp0KK+ozqUwu4SbjyD1stFwrLqNdWhRbyg0xHO/q1EW2y3hUP6Y2
eTmfr/+O3xCScxlUChAejhdImbO1GwTyQzNGFipDnfyUx/dlyQPoJNd737ZhuGt1FOFDz6kvQzAl
X5y4/Ky66Vku+KZHcY/aOnAmolza0rSQXNcaQ9817ijvwEqjZJ6p8VoxrGKvmOwGuHv6yegKMtM8
l1KQvFbl0nyz8+RRGZAJqjJZRrZGWndGmP/glHfncy/87LW8ws6PMiiagmZXDvWdzVdpG6l2t+0N
e7jKlu2t4IBWX2USlKqZhD9S80wmC+g4X+ar2dfWZ8uH57RoleqBBFOzKeI6A+tSgo0mjMUzV3XN
Kr1ZppUVfS2yfulnZfwm+yUiCGkQP5tAAzct7CbHcdRgaTHA8vpOp5DTH85qrdtPtuMo3LI3RLmK
L4FvUN5py8XB1TsLPGH3pngRN0rbAopvVCZA+CY8QkUcroncDHeJY+aL1jC+hkruPVGKOOwUiFO3
kJ46z5zRoYpMvW/QWAAgTJPhYUj0jrKfUt6Uadu8wot6EB6BWY9UrRGfU7sq2zZ9tZMtL97DCWHu
FfIPJ/6XEam/2rxAPeGsAoj8101P0H1Qg+GUEvZd9IHjPhm6Tjio7A8T9qTTYAguetCCfR2fA4B6
VNSU9bo0kKn2eC9XJoqfe35cpJcmHP2F3dqkv6fZqrFRnDH0J1meuEjdjIeimh/SEkiFprfdvmmI
Xo+2kn52YuutA2l6LZxQv2aa/x2x9pQCaGeRg6NeUscHw4Ijm3tEpIZt30bpg6dOkeusqb6ZkGcl
QaO8ccp5K+TAei6gflorSvTZHsp8Rd7TuSZTA2YZJlVyRzvXlFQJfo9KWY0lmCXfLZ2rcHQcE2h+
SBJ7tuVSbxL95cYy7SLcYuJKV/u2922z2ERcp7n0bUewWfL8tZ3l6VnyKgQIxhjip1aLT6Au/rIA
TJ4DzVhnfvUIBXWwVEf1NFbOUU+I41qOrZxzRN2X4+ArK6Ou+50TV+oeHZLhkk9NsEsHQi6gDIJd
7jnBSjcb9dUc4NMv+/4HxXCj33Fih9bquSTevqhqJ1t3ECRxu4y98UAGYenrkoFQVK7t5AEQW1yY
CrEaz9q5kZQu+cjzfVXiT76jQgNjIwKjyflwGilWXSYa6ejQ1PpVZ0RE6OXBoqSuadpFVDePkAUl
O2GbG6rCfrlUttqtO6vTFjyNnHVSBa921RGGsfTgZWKjXLWJoV0jx3c2PsXZbmJsyUiNJwqM0p1n
oHjTqQWMP0F97koteYRRgedqVPbAXun9XtiUBOgL7LLAQSX7ylHAelNUwlDjJEdmP3gaT8moTXyR
JWk4+Ho2HsBj8+64ZDACivpPDdgjHgSjT1JF2qGjCHfdQsC8S4revpcRNJUtteXQg9I8da/ESgPO
OH7QLGMvCU5ghtN9MBKwsIF5rAprVFea77iQu3QPHtFwxzBJ4Y+hZJ5rEIou9Wr3UuZl9zxLT9XO
yEaMJk9NHujdZxMhAMQNfR7y4rp8RuWLIHqkP/H5McHoLGF4T692MykpN88WxchXIp/JrSnIS68K
GMLWw+QlJsKicu/q/JsYIO0qr0mYRivLKscrDFPOQlPqniyLNl5vNtkwt2ps6+BfcRETnBb0iwFE
crLkXRgtZQMB91pqylPvWMWpaeKfvRiqBRi6oWGE9BqQsvC5dbkT8bmK5XYT80t4Lg30jCXZyLeJ
4rhUVdLwMXD2TW0Rv0/Hs1Ga/AAk4X1dSBFff26LPMFaaODC0I2wCSUkpWHdC1ttZwQaK2hLQ1vl
mFS5JOmI6oL6245ymq6yYrhroAO6yjAbLDXX9+59XvWW0FxMtrCDNd8brzZgohNfuqpTVvAK6vxM
u/rRydVkW4f659Zvo7PfficIXt7FzZBvHNuFLSZAgahyId0UPTiVockR3bmprbu+6AdCp8iP9KZs
IjRhwVctxZ9dWFH+MpC3WBi6VL9wv1eWdeh6j4VdotQWlu7FlPlQBBGkPUF0NBvUiNXG4KdlGoqm
g9SDKkgn67OFmFJ74tZpt5K6WL1q1UMgyJlkM0aehzf4xt0kE47bUxVG+mKkqIRTrzqF+hBwEwRL
oil8hccC32w2iidrNwKnsm6QX+1V+IUmCifh16FrBV+0eYoyeATy0ItXjaXohzqgXt8BzPWk+Gb1
wHF6IfdJ9gTz4xqYpHQ/Pai7TaW8arFTnMokcG9DI0+SZTh04QYCFzRW0raX1si1StsYkO9DpWff
KJ0AI5Z23YHvWrDoyFTdG1kEXs6Jx63huACuSunFR9vqoRuSpd6U1ZM3DOVTltjXHDLhu9yTyidH
64xlOwwNd1iGtq24W1IU4cqt3Tsjy7tzmw/uXYq8PPyc4auXhOU+kP2cwg0vejUjYpPEIYOdmI2o
owYjT6pMzLoSwlVpJD3Kti4/8PuxE+beatNT7GcgmzhoApAcfcgbyGAaWhWvqIcwn404gsBbhTuc
iirzOamIfQM0k1f2NDQGWdnmGT/vUmQZzwlVSkBClXgt1qpO621h+G7Wt7UNyGF+7TUYfnHmCa/a
ZKPrwZPGVlHbB5C2U/8lhioilWuY+eWNcE47MOk6tKO3WdmLUkI3fr69re17dwXhj7wVzhrFFKvS
t93bbGxWzcqizH4nnOWgA/TUTmlYcd3Rl5Z6XUdbcKM7w3LaS+sN1iYJxvxkR8eMCN0Tal+tIndP
UyXNU1L2L+TnnHMGs8AOhgfY9bW+uzR1vKek3TlamgQbi7DVypdipDLrZmq1LrrTQSq4cq4GUJem
+pHsyMHu7O4i/NMyiFecnwME21E3sdKOR7yAPLEcxsjWkbtIlP5bmhvtlzz3VYTRNeNCXXq4C+CN
qkmHXRsjem5kpMJMJ1UPxNTbZej03mtJ6HijwXOwEbNKhexHXcSoi0yzmQ6kr8raqxfY2kvzpSoS
b6f6GaTlHWG7MDHLVSUV5RbkMr9btjcOBweZCmMdGtavbjx1dSUp1OU7h3ddPVHyTTRVe3nGA+K2
3ovJn0fR8rCSoAF60fi03bsxQkTTSDI6/RJ6w4MYhWOa3RWg88QIjJVx0lDoWQQTJ/pYQvJk9z18
59OuCHRqm4ldaxWaknYZXPlno0t7S6LkcDbzwJ8fYhcw5eQ022MdzkV/CMzlh4nMC+VF4SbDdnYW
LsQjOOuYcM3/vpzbcmA0SkV5RphgQ3338NkeTXc11k53GpRUPssq4a5GBTgYckb2B8gmgklRSDTF
JCskerFmTDwYCMOOFopCwqb87sXZlGRukaf9MCGcxSysvYh+TDuLZWj+evAoQGSxHgFR33atiC0D
eyIp1SxAMq+iYUwPWRX8bKgNTA9EvtOD6M0Ts9888cHvP3CZtwduBuG92H9eJ4azz3yl/8Dlw1bz
2j++yj9ebX4Fs8uH7StP+vXy/3ileZvZ5cM2s8t/9378cZt/fSWxTLwfSjug7+gHD8I0v4x5+MdL
/NFlnvjwlv/3W81/xoet/umVfnD5p6t9sP0/vtI/bvWvX6nt+SVPh1qGaO/Ao10wfQ1F8y/G76ai
ymdVSo7wtuo2bvQoez++LXi37B+vIIxiq9su/85/vur8quUOFZr1PPN+p3+337+7PocZjt6dHvJ0
Pl/xtuvH9+G99X+97u2K7/8ScfV6GK9G0bWb+a+dX9UH2zz8+EL/uERMvHvp8xZiJp7+5R9sYuI/
sP0HLv/9VrZTQp1bal8GyQiOjdRODImAzY7x70bMRMNQHFTtKszCInqVWDD7mm4ZHsV0SQJp78TI
smmd95Bpjb70KoPaqtqQ7rMghkCt7p84BUNkO43inJq6FnzLNC/WjIFuHsi+/xDzwu7CE7UZSxix
hE00VQ9bhqkDAqsh2z9BF32B1CO+FLYU7zvbQfC5o87XNqNbA0NlfM5TGEgnLy2KUJITs4ElAWfz
5NPNJqbVSH9rAVAROWuglhFb5X5PnXOuyuubowur5KoyAhueZIP6kmxEYoeTPThMxFQ3foSWqw3f
jUH9fFdcdIIG5O1Dqnum4RBYxaVQ4uKiKI229fQC6LpY3WrVsHMLkA3vVlu9AzA5bT5DLsiOYmFl
5sgSGfX9vJfY2u+0iqCmd7ztFyRFcwrTGFreX5cUbmnf9WeVB4ubmz5yRLPUnSOXPUXM6AV5k4D9
TaweemRK1N8J1zcy9Vfj0G0N/m9HQLneya8mLXsheC+MYvk8XYATcSRHPyRdA6rCzguKTlOYPjJr
nxeWfxs4SuCAhpnsOXBcCK4IXt1WCOO8TLLGaEnSo16/W3PzrIZy3cVJevy4cFQGf9+E0v2HvcTQ
yMwzkW5jr1QGWvUxQmuj3Hl3QZN4d6IH2MtDt7X0ti6QWfLazM4Twq9zxug8Ulk6uc4rbxtp7YNt
RzFx00A/iGYkdHZAGVk/iB6CacM+kZKFmEx+u4mhq+teSsEJKzKKoxGblRatIwMvQ23Mh3isKdS7
VpKUO2FtEZNbg6nVlmLiNju5i143yoS8Ve8kfGcPMk7mRsqh9ACv8dN3no0U/xGRIZWA7d8mtTHT
d7pqf5ntJnhCFT6tNCPL48pbMTNfzEHDEFRdB4XJ9Kp/v67bMKVUj1JDey1ehGF5Ku9ImcCwZbsH
0RhZhmL9rZ2tXWRizagJIVo4+SYgWxC+HlC+G+NOereBXuQEDOIulm4b3ha927Ds4XqVYGhYqTCj
H/WpCcO8OYqh6M3NBxt1etDGchBbzhP/1Qbzsts11N7ZZFDbpRx8yv6UcEREAVlNrr7sp9fQSDld
hQhKiAnibREa1IjUZnCkw0trHygFQJxSjMGe/jRahv+E0IK8EXbQY85hXjH7lkLYUmwj1s4+H4a5
11ON4dT7UY4+S01KJiM3YHLTw+gxAKC2ty2CBjKfsNei1XbCgwIuhzO341+tCcaeZlTX5WZcAqmy
oPCf4CTtBCdpBkA9+ZibpB6nrjDW04zozT5iSdVvrB75ptlVmP9pGAiIyrxTLI93blsP96NjXPU6
6Z4KDtyHXFfL9VDG6RdPN0gpAbAidDZA8jaloOTI/VQYAFejAvq1sK7dhVQPewE2Fihk0dSV7S4N
w0nWs03AllOq6tYJ+K2lmLjBk13HDbeazUf/HejZq9toD/Pi15tjQxV3FcCYi8CVe3AKxzlwctXT
heiKBi52AwhBhab9zVpOxdWFamy02ROyUxcZzsmHvBEysVMjlttFHQCwJCyQm1UPY2gKobo8ejWy
OUF1V+bwPoueaPIhodo21UF1uNXPieh3L/YAOcDkrG+Fs6xpyEFHPpyotVVd+jR+CV3Hgnw4BnIq
xQO6Ib9sIamsi5jwp96f7EmfvsS/94jaJ8KW+al28ugM9390bkprVTmEPiH1+mkSk2PRjeBJKiXf
Q0J7kkd76BbCp+pAUJP3RBk+dSLqA6e9kraugq3oxo3xZgdqtn1nE5cKf+Twgp9EXyJk2vdaAtGd
7hySqelNBUbKeSx66ASjS2JWu492qXUO/2TrDd89SIg+oek++dx2FVYxFmtE0w6UnizFTFEM8o6s
cmuYylXX/fylJt7sywDZzdjXn4l61GaTv3heKqOg3oHrl7MXBQn5i9GZj2JFmNvxucx5aMx1orVm
w41Gp+T66Ke+exS9pMv/Gjzb3IhRNxTu0auAJPPj/ssl/N2bbR0wU9RwXNQnptl54rZY7CN2/HC5
mmqdVVonEyf+39bNzj/XBjIqFFawkf0g2xaj7t1LcgkLfeHEn4jefTZ6XfmBuLZj6KR+bS98jK2o
/uy0ESmdsPUf/NDmnmmE0tGszfj4YZ8G0q+j35Xw3fAhPilyZe07KSf+BO3AokY85xQgLzGcG1gB
N20I9BIsglm+hpHkrGPYuhYWgXISpkm0hnesOTVTQ7LufTPbhIsiK+uotKX9bBcL5qFwE7Y018zd
GDlotf1tSyMf319hXq+FpCPqJLm6hkEhVIy4gwUr+VYMYzlP7pwkvgNgG+XLJkXNwvNR2/K1Gp6v
HgUuRQv6BaRaHYnzvzUZer3ovRpwey/EVNgp8FiLbu4lqMAWhNXeGd0iM9daF4Jyc6pmEyiRMpUc
+I+iaXQIJNC6vxcjr4AAZ/boJrcOj8Aaf3nw1AT+UUHeWynSakXa0TuXgiSpqGMe292sXwsj1Jn+
eRCESPHkJIx/9pnXzD7VRLskJsJQ83YyWD0YhHLtGa6QyFXy57ZCie7X4NdMIRXSJqU6imKY6b6n
edk6hMphKW6D810xG2DG9aeJ2Xa7j04T+uASSJ9uq6KZt5on5mXzVrNzhmAT8dok5b5ej4/U+vcL
m4z7YYzQi1ETyyPXSklRbLlNsazgKvEb9aGfJiHGsJeNAjJb+PaSaRyDatK7zbS2IK0SHO1SDS5i
Nsj5j6QJNOZiaJGZv9O9fhISkh/LYd1SH1OBpAOyMMmd25m2chvT36cIXZwSCxYuzkR5tBJdiMWH
amFnIDspQy039ZD21aLQ5J+ut/l5qeh1wcTBMHBWEUOi7FQz9YDwIil7sKk2vnNrTXkaSHoutcjS
96CmlCe/tGzY7j0XxekcqjBZ75bmlH01kHzdG1rxrRhlm+PqZAPT6AECa8r9OOVhRaN7ir4P6vqb
GDVTzlb4BpTu/KPvtOe8XPTEvkomlXtYuuJjH3UF9es8Tym8Dxe9BDAjbK1CtWbtuM52LDLpLqdO
dz3ULWpzvZcv+ypRDqNo4gqAUzbJCS6E4d3UNJ/B9XHwkvZnT7i889ai4FOayeUO9E55UGWIJX+r
DQrJQTHMguxIWsQ/ClMtVAmrhNSZKacTBf8vfULhXJpUzkm9CvQYycJ3K3olPxqm5R1vG4iZeZcx
he569ftlDG1Fonz04qUR5G+kUvNHMlDFoyTFf5Hrb0/6NFJko98BmUTKavLIC7V4zIJmBfX5eBX+
SjEiRNxTIiUmJcOs7tWa0P20XCxy3VgBcITW9+0Cdpyck9Sgtl/L82VHqGRhRk52FM6gCMa9OlAp
JK6PQoS8H2zSkhBXW6322lSldrYk4LFiaHmQKo81VTliWDhWtZD1yDqnniS//lzTtop2lhJ4xt3C
0V7nNTzEhldVRe3Ph9MysOKvCRicSzY1pDCVi68mxrqf1Etnm5hI9AydhAiVHzEUjXDx9eCxB514
mE2iR81obxKcmfchd2gf3BTK39+Xu3mq1Jq7vQPWdXoJouktHQb11N92rlQfDc6eOWwDan1U+3Jn
dt6ws5W6hp4WU6yaGlUrYiy6wnpbI5abFUlEoLhFtfZH8M9Nnf3Dgkym5jMKpJ3ScIQQTdx6Lqir
aVzJknozUu7yc3p2/GAbpxWN2Tg/F4tpXYvVrQIu/+PWRuzYCdqef9s2p/Rlpw3wN8ILEq8iFGc+
KY3T8UurI9JpetknxX6GFNl6geisPFchkoFWH6efUnfI17ZHeTlHbIieS3lhZbKyciZkPlLQ6dGY
kJuiJ2wjQHRgxdOMaLLfPTGEJo1px4ih5emmH96s28s8M5/gpW6uip+0V1Ux3FXXoXgz20y58M5V
7m6FqaPoEpbZidJVG+x+L4yiCSGG2JoAOiae6+Y6N+ZjWLvZFXSmxVHRoIgzq0oHwD0XLEJTPicG
aDZKTFch9Jq7nGz1S1PxDlWhgeTwpMRM/S/V1W5TH/Vp2NUgWKkQdk9i1rT9L93gDHdiKQjYS1Kq
xVXM2Xq+bXQzfhBzgVQvQODET4qjOM8d8sMwvDim9BTAlHcFsFkdMxdE6jRKoDa49RonRoRAaau9
mOgNr7w6pd3sYNLieWRynicaX9rLit4geIGb8AXH5m0aD2DK7Ct2R0SuiHz/tvo255fAMSRNWUue
526czoeHIPayi2hkA2mosUZAVwwRNP45UeUV1DSy7G1m53SaRXKiW/lRDvXc712iXskunq86667J
EQj6PSFWGB1Ru1CyIGPSpY0J0/ae65j7VEE1ZuKllJ2oQFyWXi5oLefxPI1wIYSXYjzUdbGrdIqX
/WjcZuT/YXny2qurqXzepp4WnUM0AC/klH9aQjfrpqgP/yDhME20eV1SwQCYlGjx2pVi6vRDB55A
CGj3nVNb12FqqMpFBbgkOhYrgXX1E8O6Goprbes+shazTVck5USF01GYxFLhC43Nok5VH4wiu4lJ
xfOC22Vm23wZp6XiuIWb5uj4VrunMJvi9DgfX00euVeJ3hCPnIY2bFSU7ev3fStVj5FubT1ZHcGa
tN4xBmG6DMRQt6J13HjVTswGRf8ldKdUPeic54JPr/CCWwXiew6EiFawdVEp6QZajmArhmNYgKJU
fOcshkoJ4lNKX1PNb+74pYpvi9BngXkYpoa18Mo1Q1qUJXh+MUwtCDtVBLf1go+tmWcoLUAHtK9y
K91y09UeSTZwJ4dI4HtgQr8NIf5XOAL7pYXU9+WDrw5PAFos+KYxKu88Pq4o3nVWtTxqx3ZqRE80
AVJUR6vw3QIOdGYk4FaLVotqCDcZRmX1oDl1+NpFtRM+5WlTv+Zy86Y0wca2iuI+72T1ibJ04JFl
xZNi4GtPPWiPlWd07lbMBjrnfVRLNAAYOA8ofx8jF5hUNDmXxBCvlIAfxKRYHxbfYpvTkLD4efjZ
KyUYridvKYfYf4RYXjYMeRXzVXsQDcVXsuE/dEabP1DMORJLkiG7HN0oXtoxx9VU1yFG/e1ft9lW
8w3jTrXUNzdBkKzvlPjSZdwpeZyEHR804qWZGjHRp6m59/rkuTaLX6ZpQZra+bk0w+XNvzG9Q+iP
50ZQlE7k86I3N/U/2IbE+Hd+87Iw5POfSXW/0mMvAivtwrgz6FQMTzWnauWrMAbRiF6bkydZiPGH
abCgwc4P3JOw33YQSz74zbZ3PjlcHRu+D2+KXKg8ZHDhd1eal4jex1eT6sSGeh7rFn90FDvOews/
zZeMdcFdBaZuNAKWnQ2rNJ/aKN8YE7e0GENtEgAeBtA427peQ8Po3Xha2AijWDM3pW2FhzzvpHuA
g8ZjW6XfpMzoTmJEyFXdcDYzVi2fm0eEQ3ZBlPWntLEVVHKo1BjMUEXfNFUvwiaaNjUgubTVbC2G
uTSC3S3acU/Mls9/U/ovoKEDKtSUBq3ALN3oztCco6hyqFMJvIM0Mb+yKYFrAEL+WHpg0D3/InqG
yq9NpjSwI/99ApUxoseu8Srs5piE0FBMLkr8o+pIJIk9ksz2IYfoVW5zkomCLLWht42FbzmQMHC/
xQiTHJM6zo5WH94HupFsw98mYS/M0s8XH7s9Fe1YeaNvq8X8O6ffuwnbn7fMXefX7nXubQE52Wul
c9JzFQctRAtUGuTUmCwCs/XfUmCeFBH94D/zSYMb63VUsnrlKnZ8yTKYBCH3U3eDWSgXk2e0ldk2
+ZLSfYfkQz2efB149qb0KSWyKqtfvTOKrmg0D4B6W2sucC0w22C71fE0Tw9Q3DeLxuVtQjf5yzwR
QA+LEhual3KSPfBry+0YOlIxolJCP1bZ+FmMRNPl+vSh6cq1Wg3Zg7DJAUQw5Wjz5cbkIppNqjZY
izl9MkF/om5HSWuWsy1JansxtIDV54366KuroF1+25VysANlcuFC7CFsqQO3rBv34UbYeDgKloUa
1Dt4Ri5ZPiDxgczSQ+uY/RnezHM4jSiTLx4GWPg3kKaNKzEUDTH8N4DyIdFJ3OLKcC4uGW+xSJhq
qq23MBu0yxJiaOqE+wEkmYs0Y5+rlxh0vJ6PwV09jYRd9U39yLPDQYxsedRBKapDsbWQ3FoI462p
ZPXiqkiFaQ1Mc8Lmd7J2pw/hokrKcG06UnEX5AbZWah5d7GlaHf83TaAZ0t5bk0SKHKr+9+HXFkm
kKFQzN3qh1QPsi9+QeGqDSsVZEeStI7GwjrpMJQcnErWtxZBkWtLPeQKChb51ciCr2S4yh9WuEVR
w9twnym3FtVz18ZRzWVWeNjMpnEWGc/mp6Z2DmLWlCIY7+OBjzhao+ZOBgu5j5G4WWlqaZ4om3+D
UsGngEJB0nsyzc1sM+Fo32VyQ705HsIu9UPewmX9axm1m//Ldv90VWGbXiHnLnXtgZQvp/RlPTXN
lHkVDcVGqxDA72k2CQ9PHZRNo8r8QydfYRPrxZBC0Afw7sZejOZ9qZJJ4QLZZpRLHRpg5ZPMcvJU
tDHFotZfUNk7l4oM21ClxS5T5eAu7Wqqfw3NvCcahPKU40KuhA7pAlkM46/eaB67iE+w1FdLoyPH
ySn/eONXfUe1KrqDk6jrstAplZmYVVXNoBG9qREu48TO2kxR62BMfoxqPly4o0Fz3fvtV4pVDgVl
la8e5EZb6svbXRG4ITI28leDz9gutS3odzIre+kpQNo69jisxbDq63aNUFO6FUN37MKVbGjhXgwd
dSK/QujiOHCrfPFgsqLcCOqtQpalM/rP4JpT6NcK2VafeyX9OSyneKsYOpHjQkXW/pwVw+Sa6+vB
k9/acXRgfjVlVIdiHaxvnUagoztOMKaCYgl/zCqRWvksRqJJ/GQislDfwk5Lk3Vv7VWTQD9hA41y
GFm79aaHdQpjio4kEIVmYkJHyuE2y1dNp0Rp8o5LQ13nagf37O9ppzC0fCV2vG1LZe1iSF1pXSMV
s2zjNjsYUYJOIHKxqxH8+VfZgIRBdf6Sxs5Yj4ofHJrSTh+1SPuKiGeyzT0PnE7jZWfR2G5fnzr7
Igb/R9h5bbeNhOn2ibAWcrglKSZRVJYl32A5IscCCuHpz0bRbdo9fWb6ohoVSVMkUPWH/U2iafrN
tdPSImPttEgsjX0z7AEavoVlQzJh0JqrwPS0c7cIhuANiO7LHNqSY1h/tNdNGdmrwQc+mXQ9dgOG
qVkQaOVhlihd4r5IP3oTRqXr+F+6IeJBl9Vw4iV5Gf3QSZgRVfAFTNAXo5bts21N2ZGtknED4nn4
krE9zq3gi42lDk9trRMLaxpP9uz/UPM4B/D4Ju3kcSTjEX9Eb/PcTZwLkkwfn23DNT6TUYp2JyEi
B3V0VEXBUSj2ah5Ty2lSFUlD2qfeNQiEl54Pabievbs6cDfqEOqni1xbGa2NsNPvRZbq95UIP9ok
Mg6qpgrVmWbhaiA37u7abpmmfepra26QqtRF8ObO1nznhsm0kjqigjOQuZvAHP2dqhaa84qq8xo1
VjQxFmyNbaQxn5oZn9RVNseFWKnLKPIzsbp26X7HoaU1iAxnyh8Df10i+7eyOzeA5jiPp3QpIqww
5aa1hnevcvud6kB9K0T6JKk+uXZJxmHdxoK/9UD0kLqMF+xOuohaLA+c06VYSD6X+mVQj8vNQOsL
INYSM62iogU8N4PjZ+yhMQqXWsNUjJ7rbO67RbtHEC7PUz219l1hmq+6DH/1gr5Lj9OAMhz7BH9F
Ll30dfayXZva9k8I+weR9hj5gDRwfAwPrvCqB2XIz81mXulRGd+qamTE8U2jgybzM+9VjDP6SNn8
2Q39ept3I8bHwGvfl/aqMafPpMyCZeUrjHtn3RAhdaz0MXm3/QyYcSBe+gkKZJHIH6rZL4Z4V1vj
yin2Lme0I+RuSM3Llf13ddLGYZEvpPtyeRkeE26FdDjw3N9z/rXOZbSBvEC5uq4ZBd6jRx7Eri29
4aRF1YDgPVJWzmDc92iZ24j50qZ6M30cTqqo2vJFGyNvl4nUDe9UG2gQYmjMul2pGQSZJJinl1Wb
cs72Bv6fGvFXtL7JSarzYZv9TubiD+jNK9XrJOlHJfR+P3eGSVbDMiOJOzxBtZuQpfd7oMoCA+nj
npzuC8fYLANtKdnQ1GxC2g4nxk5rM3dbwzODdm0a+iaKup91jSlfyxt0Asl7IbPiH7F3/q3IvvfD
rw4lAH9pWwgZ/+rwS4/k1+syarRSib8Ix/+9/n8tc227yMf/nlE6kFX47fJukuXdJIs8tBp9fa9O
bD5FdmmtDE00G2wM1QMKY+WDt1wRX0ACk3uvWlQxx6jItYPr/TE0yLuJ89D+MuX3CmMzFdzGwv5G
zVRL274uzxO2LNVkFzJG8cKxMSMncbqdUycKVgbP1bvaH24MVVXzijqvcGfq9laPSBsnzU/2p4SI
0Os7U69Ovq/HDX+Wu2tH0PXyVmB0vLwNW19EwLQNys3eY4HZqQ8wlJpO4z/mIrDviHs5qj59aaoG
D1CHNbE7Wqqqo6v74aY1gmBjpuzD15zgwpWgf1GD9i5j+KPeu8B7TmoV7gr9I2o2135i/7oDVJc7
z8/2ftI7586pcp6vBS5QQ+iE6EA2OKez7ZzVlR+11iHquufLODUlGvLvZVjO+4L/LAzfzPD4Sew7
YSUrd1lVjbsutcSFTl5dHS8vacDKSMjK2gyLt3GQfUQKXl3vVRWtc4SAHVKRVNUvQH20/TOCAf4t
+hLepfhXVXWoNhmkybae4hTyILF/VjrkK/Rt2kc05trHJMXnZdcmGV/D1PIxU5Bn8mebGsxTsNvk
A7QOVVXj1NwuZe9hY2C+zP3XekLE3a4W5GIbqJ7f2pX8VQS9dzuwaSAFHtISyVT/dCyS5Q1CCOA4
nVRU7RZ2OcwJMION0UQbtcIfl2pZNVr1hBBE+KEhjTTriEchvokkZl2gCd+lwYmUaYxsg4Naej0U
+uZSJwvVP11GTUEEwcKNv/7R46hJ1TIf6jnHb/IE2Ybn7FfsNtRuZ7IK2V9ROFmtIcOM1w+gj2kc
s7FOTgl5rtDnrWNa5NsIG+c+9UirmuvGOeKzdfeRPTxp1kCWNVTklTXLbssBavqcYUUg/3R6NyOY
CHxDum2by0t76bbzpX0ozD/a1fiZcJLLeDvvtTtUFUGyjOCThqY5t4u6bp5xPO7qKTnOi/bu4CEt
YCCgtxWL2K7FwWXPLyreqN4INOspdDMeUMvcppzcB11L9v0yFukD/+hH4RsI0/lRuNJaiRZqDyy4
FcRu64tl9MhjRDIBZ26T4moKc5WnQXaWSZ0/o7h030AT/yDMqty6kdAArAX1R0AmM/ajmmQ/NNpx
+KOaWNyRotnega5GQKhBBGjw20tT5MYAivDkt3dGq2FLKwjPVoPVGNWhqqqoPfLYwwhFnihemC/X
gepKW5DO1fDturxqVotc24Y4+dx7H/lYzdvWEpGxbWaXpEWN49oGIdJmzX1UsI1aupw0a05jb3EX
L4I032JAKlb/YxaxVOnRCqzNZRG13mWQnclPhma1+9RKk/O1cCuiqIdpfW0Bj5Sc4ViilTAnzgsm
yeig2q5D1JWo/XkdGoa2uXYYk880rKbRzpEFeYfLi10a1WXVEtkBvWlj5faf78LyMMX1df/Fb7Ph
GIWTPAa696tQbaqqOq7VP4akjZav/qj/XkabQ3sdIqu1Vr3Xyf/ftbzlhbWujvdoNh9Ae8y7ZPTi
VbsgtDrI/qAA/HpTa4F1W8YB6C2F2sqARt1l+HfWk5Ng7A3bSUflkjl6xR9lms1bNQT8QAJZCQGm
KKqd/Zh7HrvHVvsYBuNA5hw0bj0ecX4t7PKlvZmbH1YGqSNJY/Ncd/ZRxP120OQxFU71NS58wVPS
0l6T1G42o9CGB1d3kp0HW+PWR3pi3edTjbSdCfy+674UwktfrVrzHioSiUtwb68h/piXKjqqLlWA
fiCkWRfoBjKafcWjEPYKzd1vDVrBL5ll8vy0tLWqOYgZvXgjPzI/6zcTe+2NZ61cLcmeo7iXz9lY
pBu/CLtdXrjyWa+q9I474JvqVMUYhZ99dosnVQPH4e2ETe5mqmMWWrOYvywWePGvxWaR9zsMwXdT
3+Hwmyv2MAvER0LIJuZkqUI+ufE6c9fk0ICSRBt4CP+jxKOEcYxcAHZ2iC+9djSi/oLMiwdiGSuA
VsR4mcbsQUVaEWV433RF9qCCsJY+sdRUX5Sm90LP9dXUsevwnK7GXZjpK2L16yevsqsn9tIkS5Rz
uVNV1WFV5AmnqXdWTcKR7cnsvJfL+GVSpC1yqRGHnnySab4e7O5rGkT9rRqCJ8O/72Z3fZ1g6N1a
5yZ5Eoa9yjw2wVmdSAdUcB4egkK7T9tI47BE4OcZyTJ5LgaB/1/PSVoJQXnuLI+cBTSK2l0YGhYf
YijWjRPjIlseprmZwTZOkf1ZaqpQndUy4jrsf2+bJCp8oyC5N9NuKteHTsiZ2gc3cjOlhX87jnFz
j0ZJs0altfj2f48oWGP8e43eaNAksapo32R59ywm7T3kPZ6qpdaWfbyfh9FYa5otnq1q7J6z/N20
8+xJtThojKBk6Axb1ZdMgXe2RzhJkege89QkrLmxz5xNUeYupPw68MiOHS1977zA2orASg5Vprvn
npuBO/jhbctjriVdl8txDrQbvyYAEtV3HxzmjNjS3JmvE+ilS9WUrvnay9D7o3rtVYP/a26J7W8P
87aYze6kikCHfMBDtwLl+E+butJ7iBeYgkO8IOUS4DkVyOrqkCU3l8Z+iSZNe29fuNZ8nGvo2ArK
3qOAxDPJe5HGrO0n2ROqX5rJh95Ya6Cf8VcCJwkHS/xX00uRSKyJwckkYFcrOTuDZp4zCDIkN/Ez
ORVRfXPpdNPOO7iR/ikmpQFXT/hWCW4RgTv3O4mAzaYKZuuliW1xi/tDrlTVBA7+kIgMkZ5W69eW
9ckw6/5Z9bUAFjKtic+qZtRTvfbPc8Kt/AEGjn87ZVq2JgAAeZHJne5kM1tr5Jbir57lbdkpOZ9k
V0MVMSFkuZMWv9WLINgyQM3MFmGSdoTopGaytU6+zo2zLSfP+TQMQ72T2U0cgf6eiRhuvycNOodT
Z2hvrhy+tk6b3auabr6JvtNfCanrH3Gu3eV5hfJ3H+LJNPNorapmORQ7QoHdG+L03gvy4w9N65Yz
UfbavK+JujZzTEP6UjjxCHPq99VYQMrgMDBsVYcqjDp3L+M8gB+3QMPW1/m5wImC/FEvIECE8dYr
UdEa/Z6TcTtl56DXTe6YufEEqXlYZ7Xw+dDnaCW81gbHZY3r2o+qW7dvGv9yWYR1dWv4DiZor4bI
qH3rLejcGNwqpIZGwsAnnlKVNSCL03fDsxkumuGFnX7Lw3CN6bH/WaTywQZG9TFP/GBsq6kfuiCr
93JwsREahXm20kbfxAYOe5jdX9SkyT/UUIh+eM5QrGK9bF9LidB664Vy1UYogOMflBBF+c2JyW73
Xeb2L9gkFq0xYttVb1vFEU4e+5vq9KooeOaDUV2qQO78Df3u4E7VLFf4a8sfiDhblgZd/J9rqc5G
m/2/10oQPLEtI7izl8lqrdR8ifLC3iizm3T6HHWjpPtlr/ujLkfNXxc9xCGx7K07E/bHDA9mDyvC
ecmN1Ns2ssxuumWvLdMW9K3GHVguVX205jNWa/y+1DSjNp/H7FFNVIt5Tn1AwWPgmUc/AkEN2VpF
cKvW0q3xv18peq2jhEePFYWXIjI7h9DROEu2vRT9SvUEsvnVraqXMXohjANxHofr5LTmZBHBD1oZ
k8VttCXG7dZ00TYjjBVfYM79dWkKF+y5HhtTgiwTl5fRRUJwrWakxxlEnu4bH44eE2bc9eF2iKrp
szXDnvqnuW8g7apm3fvP5r9Gq0XKxab312jVHKfp96CCbTzqvtxzcnJ2GTT6F3uKvkm3nb4BCXnS
ABC92WbqkFzl6GRuthx/+nleqRFgFreDDMjmDOOagPb+k5Ua49rCA3/HbhLyqq511Z2q98SNDwsX
Khi+sbVGtquyf5ZRfUZXxv8YzBa1owartoc9ddfC2Tl6otdOUgbmzVwN4gWw+QBXTozfqtZabjz2
TwxDO6jDq74M5hdJYAt8Ep0Yr+VTc1rCPf6jHQ21u86u9ZfIhwU7OM6v8QlCUdfx1/ZlvFzGhx7j
1frqA/17/PV1I9b513j1fv4e/x/rq/ffLu/fm6qbEQfKixU4P2KrH771UKDnLEcfxl+RSZcA/HfK
PSYD8xv66d/H1PaOQG4lG07H2UMPSrehH06f4bWBYmu1T54J87hZ2hEvnj5D5Fnbv9tLEu0u7cv4
2bflHutJtyoQXLkVdta2q7zQ3NtmsDwEPKS5UT2qUB3XqrpqhcWUf3VXaX/s43HcX9snY3CwlMX6
M7LOcJmKzPyopXj18ar+hLdbaB68sX4e9iMaNesRDMs2r4MWtB8FelrtSVXVlSq0AXd5ZHcCEgqP
JI0UrXru7lSR1UF3lyyFqobO6KxBvHSba1tr99ixVT3S5nRr2dG8UvPUFNUx1VBlyelswft7+oec
LaTe2ui18p3kJAfPuLRPKYiTMXeR09RRJOFsYJ/lAP4ly4tj4/WoqOdEc+2CEuFu2O3aCUMveXMe
qciztfDvyvl5TDjeBBXHLW96Rh1kfvbRLiClVCK+uLSRdjMh7MqGI3FJ83PNB5LbpuduDEDgEpYB
+Thom3U0+mQU5OZZ9brJkmdFlNiNYcXzcw+IazkNs5ns1pZuBe9pPH0y4BL+zLMHD5JhtHJd4iPm
JU8QrP5Nn7NvMSvCDqTefzbJcBt2KM/FZxBQyxHTGpDyhcQ17nUvJjLAAOymN/VR1UZMI/fqqrkX
shkv1xrP2I1j5nxmI4FA5PCTNVREpJ43ZCbetWU9VrtWTmyZAeqtcU6Odw5pWyUsKEg/lvwaimo9
1pMN77bWbiK9SI6ZMcxPwklBzgKW24+6E9z4XSy2/ohirKFF41uXLcDHrowPZtqPb5OfGisOgCU6
DPTOTcYTBQE8u0hGVEoanhi/C0Qgf1U5H6VHLWjg0cMCOpMGJV+F16/Zi+A1SQ1uG1mEJs5SJc8e
6J0sN+lo8U+yvIWuWRFLjAn+xq2F+V5ri4a4yIJ7HG7trU10CdpQmiRfMo63LN6tmo7siNL3zUdV
sLm/t3QDlGEEu+zSDnbA1uoHQeT2Y5WTmJKYM9jtf6bYSTNgN4zfr00zkM69bmHQvi6DnxRhG56M
l6kCMOU6n/tyY4QIIbcE49xls2l9AsXfRHr3qXLM6OwD81ypZj0zUdCw3XcDqiX+fn+LBDtxUxkG
xY1mLuHKenloszbQNn3ackaqSns7S6O497OovBQFUicIQ4PAdglFOVdEVu50Cx02R/TTfRFJl+wb
w/sMonlb21H1oxq696o1xjfb04cbzUzFCYW34VR1VbMZzL57kU0RbnCRJ3thJPMb9gXCaKKW5IvB
mN5iv/+sEWtCmiA1PXLY3xTDs1129otO7BR/3vmtRJnnIZ6DJzWoWb4y5DwYKy+BtGyW/U7Tx2zb
2PD7yH0ZXy0ZnDSeu19cHw6mNRKckySoTpKSCZduHLovzUQKXeXl/uMIWex2MIgDmIjU/tJgfLMC
r/4EeT/fR16U7ETndB+Ly0gNQKUXBu5UymMrTfPZTJq3HrvrLsIWsG8X8GsXGMbLEnG0zVovOSL6
SxIkMKs1Yl/m11H72Zja9J2AUu5+5Is/xYGX7K06sfa+CPXHLoLtDXhs/k78EAAt7Vsb+TlxN8J8
iDxkq4X0kJwl1KGsRHobLARpVYTTrJ+I/Sm20xJacW27XPlApv2OL9Slx1kGxgYfsWfZNHq/1+Gz
cRFCRV6tqcvxGM0epsV/X6q6KkzbHo86aST/c5DeaTpu52gYj07asAoBjDExQqASdILMrMSQ56hN
nMe6HeVDGnxJbQtZ9byIy1M0hU+qzws65zGupb5vS2JSB1IK0nXmxPaNrFwDH9ZSj6DMrrk1V2Df
GB7YMB5rf1c0UP6m2jT2c4tLmmR2j32wgcdHzMR/I2Ap+wchEsL+9eGsagBv+4fa9bEwl5l5o9pU
sfAU0CowzgiZsJRq60LzvTC07ngZ4bybRXTEQjHDEpXkblXEWqAds8Q/Nqb3iPc+vc/1AJGZ2H8s
rMZ7LAunO6KpnaxUNfJG8x41RUx40p+/CGM4jiaRLlqQzftOs+0tmw79gwBE8KfaQYzaI5Yn+Th6
TXb0HTNYRWH0066zZcu3aFg7z27D3qTDb7YaISi/mlmab0TYCF4/RwiAKME7T7Bh8TxS1vWi9W/7
WBd4bCt5Hy5yBSBip+e+J0pwsrXiPYqQbfY8QHWuC12APO/HOhTZV1T8opUsbIQ9BpBqmS9MxCBS
QjM8WbyAi0ULq0+9xx7D3800En5I2rix7RpBNgaBB3u3NK1byab3EEk+Rl9f7hG62+3tecjuSP/m
VuSO2T1SizwWOQU8TouYSRPV8zPyZjrmEQTZRs93YK+Mxjv6CRkZh/yoPUC2Xew13219OtTlAuEP
HTKG+xmJgyKeVq40vNfZRR436VsO1VFLhrSZbQIRte9EIKEMYVXAhy2vfa/zFWeh6H3S3eoESiRf
q1G5R863lfvIjiyTQL5s/LwEi2oKeXZE2PKbdlukUBvtzY8DkiIDrBOVKZ+dSFvr0yl2zjKvEzRr
xvJoIqH0zarL747upB+6Qfhikvroyhouftc8nwmUdUFdFFF7VnI9JtB+z/Wb2lrpg5D3/pJGpjJp
VcYtsZgSHL588pd0XNU0ZBF0llyax8DP6+eZ3MUjItNy1bSZ3I/ExG2RR9Lvsy5J4FcYZ1UjUpbA
lKWAXNjtMvjEPCEjO71prMFcaXXhPoFjMVfT6IafZd/cowLhRysete4CtOVV75IyI3OkKZNtaVU8
KQcr0wiOytF0NVOPxIzOu8NMZc2biIQr9on96VJtZGhuOwcgk49bmj9Dmm79zND1o54JdLbAjK5y
M2zuVFEszpuWT368NGblHnqNfVKdemFDH8FGdtM4iHnkPlEhnR2l59wqtq4G+n4iDoyfcWU/pDKw
HuJKNmcSDKG6/tMklqsOwmQ4Tt7ttX3MNHvtCllvjSSL4EQj2Lm/LMcdkdidybkspRZGcrQ/iXb4
aYgZtv4YVz+Ksxj87oeWOf3K9pvp2W/ngH+pPRw52Qaboau+sgNwUdHAhSz1MsYTRoqdql47LlWc
V1kgyrt/tY92r29SuNobNexaVBUmDLt8UC22X9T+ZpyMfm3aQXkzhkfdjOSTKmKfjzY0pX5QVUjl
BsRfSDyjkE8a38InMJflLvJ91OWXWaoNmibZ60YaHNW4oSPxJZvD7WXCMqwy43Ir5nDaqFlDa8un
ttXfkCStTqpp9NGalSI9q0nE7lWojcT7Gg/F2RgwxE0GypVWO2CMBcvP3dP80KIi2tquFR0xKxtP
xgzeVY0YPfEV65b+LHS/PbSOGLZhh1awXqUHUdWOhciLGZ6bjnz/PnBOUElAuKIlsHHsBVKFNOEG
DGx7wG7pv7s8XJLas9/ixEhPAzFo6zp0/XcrFtwK9TbllF05b06I/Enhx+uuImLeMPzsIArLOBGf
luzSNB3uq66rb6CN6k9Y6921LUT61jSJAV+mgEvvTp81BCG+CZke6syyeLb50y4J55C8Eoo+5uYc
lJPJ6QZrvBsC1s+nj9DJ/XU3B/Ntk0nvNcndm7ieaYe/sjNmuKlOaY0fpYlVWoJ1DbFEoEJu4QJZ
pk8VYWFxPdb3fT23j2E8fFHTa990N4UDlt3Ee50lxR3GZusQBISa9/Uoz5bnlTcxarsvTmM4pLCW
yRfhoh6tjjztcEjk4P4EcvDquFn1kVRVs9aFYT6V4xRt1YoDR4/Lih7c1rNWDIhPjW710oyjQ2i/
kXxxYnlnZiaHKFYsiar4buDxmr4t2jOWGfsfbmLx9xhc62QVsf0cD4RhDLn3MViEsmjQBw42FOln
Pco5RQIomGu9RNCrvETRRaXd33Ln6Ncqio6o1n49lV9Dv0kQoAr9dWu05j4KqA4yB5Y0DKgmY68h
hrqzd4mGRLjqHTNOaDEh2WvVazUktXukFqLt59xqgelvYBZHX/P4hoe/8bXpjQ7RrkI/OYnI7yfN
LpdUtfFliTCrK/PQCnd65axfHyMzjW9UYNnf7cnSrgLR/m6v2S/8V7sar411i0eycPZ6nkbbIjBi
JOit9DWWlrbrM/gHXphmr4Op1UfXRPxS9VZGrnHumHgiLb1BYKKmPuZ3s7E4cTrxVYV72JrMj8MA
puAa/aHa8Hfijv8d/aGNdn5UbSpARHUIB7+AIDjUswAdByi03fmzhRtZS82PxufOLkwXyZP6o0Px
+q1dAPoYASGcLUPzH0627SuiGpWlwJ56+6yuzOUKoP/9qM35UTVd26vS7XbD71mqA4f4r6lh5/wx
y4zn7+0s7L1pGOl9X2TepiLdZ+PUUNZVmyoiUhv2Zh2gakUSz71oZc8Gl9w/8rzstZwzyb/w9xTU
wXZB0/u3l3FqrTAkabJbElf+aNT00N14M/EOvSMSbSPtqt23gG5XeSBiBDeXV8h4BbW2Wucye3kF
u5bepggN7E5WHzy6s0GmnTG23wPrR12l41enLq01H0Nxj2vZOcYIhG1N5HbvYyNz0EgT3o1WBJws
DVm+ubokO6cx+/24VEunBb2c+e1R9QJzkIQyxcNp0pPyzemLz0E6uGdyuss3O+Uoz6/q2MV8bfSc
VxWzXn8QwwfeKLbTc6oFxTOZQ/eq3fGriggNkoZnFJU+vKHeTIFbviH7bt/WQ/JreliAGEugqJ8t
N//P6RFBLR/uXF2mA2G3byMvMNdeYRGNYSXhOguw9mTWxFnA79NPon8PgBq9dq3QHqIcR3rhp596
K/aPmHg6NG3q7NPIqXWre4JoKf4mq0Bzxc6cQhTmrDY+jx3q7CN86L2YkEjSokluurh23ubE/Vnn
qFM0+SOpyWyxlyQM8jVWqVudfcseT0ppV+nxLk1835HjcP6R6P3d1DZoFg5FGhLC2vaHNm+eUujU
+o6cgO6PKtox/QGpqKem16tznLVkGIZBsbFsGwLiUhRF/zkHl3KYZINw4NSlxb0BcXydel6/VVU1
Tl86isnEidha5WWBdmw3gZUThSet6WUMsSKklnhHgbDBQz45G6KRFoMCwG2Y3PndyEPtzenyVeZk
3bttufoxHH1trWZFkdmvCweZaNWrv0/g/d4xtCSnIkdJjRzvjt17WmwmEdZHkejuBrNmvJU5T3AY
A9Ilj5ETmGdfLitA3YKA3BPxQ1hJJN7/LBbFwVowORv23v6qG1qe7zDK1lgf01e/y4jMQiv1RyGI
1Avd7ylhCJiNvfnZKpGhHUc7urUd8tlARSQ3mkfOvdNW6BXNmJvxpsNHdL4O3IVxDUagLZFN2I1h
7R3I3XbPIgmaTTDl5ntrOvfqhewk3mfkQiINx4O01mdCDaowvVdXrmi+a1rs4Qj8q71puwABe9TF
C0yf+1HjwCl1R56kK4aTuurL9NeVNzjarZ4QKs6Aa/O/hqKOPlx6e7lwVdwaw2SG2yzr42IfIGV1
cZsN/IHuGjN9V531Ei5SJasp9/MX5fzyNPsLW6XyTnWhH1BuTPQtdqqTLUh+WatJAu1YjLiT48yM
HhCxczYINRHalJDNrtrC5Qq7+42mm7iLUSm8tDehKfYS7+1KjbhOyBPQUoE3NkRp/rNIUvBW/ATI
z/Iyql3NyqRvb4IMOXLV8cfqvKB9n6R6/chRon8VpX+XTJJIkKXmG8WrpifBWdU8UX0Pi4XJMRXy
1UPRHa3Jej45S7UmnnnV2P5A6AQzdaA1azMK5LEXs3zNZDytC3TyDmouFm+kJVN73qu5o84Nexpi
e3d5DwaEkVCimqDm+ji5tr2l51vVO2ShQ+jjoq/XIMHZFi4SinKo30I33c+66X12bc3d5AQ/kDwU
1y/kDz5c2qFybDLO8yd9LLsn3za/qHa1TjIJ6JxBNz+4JbnXspv9z2NvG9xtu/Y+TrLg7JqOixnC
gCHYFeNGjMhKNn48PJCFOTxoS3p+y2Ny1gNCzn63O6YTb3BcOuzQGKE6IsdArKKEwLI0RbWuBYBd
p/sSsZJb1VbYWbrijulsmkOXEvxtsIu/aQJzOmQ4Nl+Gan7s2gGdoA5b4OQJ+eJ6JCOiEHAaltql
KYZm0sKcVbWUfDW0zPPhVlWnMC1vojyetmFGDKLf9+62VJk7ehz2q3q5RDx+a7cyXrYwtPVLdo9B
XG+96dKYIJwlDteYs10RzMey9rSPjluqU7Aj52i9BzLKt4uIyI+uCPaIqFWvPCTELYTYRWGXdhhB
3yZUb3Tj2RnKKt5MD3HTGLcJ2+xbizwZv8dCbnLTXjnD2D6VWhns4ykdd2OaTy+FOX7D9O9+S13u
I/ASPlW1nW99Ii+OGNOTBxC44GTczP3ml0+uPvZfOxOJXy9083NgEBQgBFGvmlfYt7ARxCpk38Nt
jqoqwmywbxfDDOH+S+Mfl4Fqtfqm2OIfhvm49HeOka2D5ajJ9n6NIEF4wn5t+5vB05NNomnepi86
74yCd8+ZJ+XXEtfNXlqWR3wNHZEjCBiVzkiSIjfrvWrEo+Vfup04JtkkcOVqhNS16Q14J7rlzk9o
5zq7RVgKCa+pK7gbjz8Qd2mRaUjnpyjgwAlk5axqagLeQ30zLkdVXav7go1tv25y0T6oISHPsMNc
Ge7Kggb85CxFZALfiMosOKiqJaP8HOt7Mp4fSLnHrN++OdAXohWJ8086b/kjjrIMuaSketbJXbnR
CyQGaqgsBy+c4wOnpeicBwl6SNhenuOo0Vb88LvPssl/rWjiA/lnRQE3axfMpX6DVKi5t40MpkXb
hu+AmH+0rtU+xGQSIPcYvKnmydIxrxRzsPOXUbVn7RwzMV44bc+IvpsOf2vaJXzczUgs9xFlKvFe
Fhv1/yQ/DaNrceQlnc6ranKx8/HPKuqW2gonlLsuphmhpcFuT6lGwul2Wi7lIgWkCmE0HtohjKkB
oHQr1XgdY0Hu3Tl1oa+TErOjUgY2zGlfdjiqUn6TK4cYzdfJy038QDN5wFEV3Qxt57917vINqj4h
LBacoyH5eakRtLkX7PY2sd1Xn6am6Li1huUhCrVk44eh3GoNcddmgFJXIXlShYPc8ZWt3kugJ/1i
uLVJgdlkdYb8JyDaRyfyshXSZvOXnkhSnmBF/mhmWY77NCJb8TeqUV0p4OKFynjp4aDNLjfcXsfJ
dCjWiVtY6xJtvqEvh4dpKfLGx44e1T/6AgaIqql2K0rIIm0m9qLwly/Dgrxt7mvnXY26NncTGxzH
rIr9taOpMWClHgGMajX1ekKXBvGuVpl9qYfoxubWcM7FiM5VPyX/j7Pz2pEbSdv0rQz6eImlZ/DH
zh6k91lVKqsTQmqp6b3n1e/DSE2XunqgBlYHgXBkqpJJMuL7XvOQgeVZ6jYo1LECwNAHeflZ05pn
TC/D75lBNlRveeq62jZrtYItoOkfdFFjKqVY340xMF7dcgyI4KTDo97HwyorSvOuQwJmo9dRfW51
GCV6b86Ezr5bvePlu2Bol6JwoeiRMCPD0gf1WQ7X8EFxhum/12wQtyXhYKR48hibuPx+am18dDRg
XJlSEHuPdczfMJrkaofNoQWP9wozT06PiLPs464OllXd5zueUsgu1pG5CuYHriyaJiqCWzu2qqxa
GDVM8t/+9b//7//5ffgf/3t+RyjFz7N/ZW16l4dZU//7N1v89q/i1r3/9u/fTEdjtUl+2DVUV3cs
zVQZ//3LQwjo8N+/af9LsDLuPRxtvyYaq5sh4/kkC0sgragr9d7Pq+GsWIbZr7RcG85aHl1qN2v2
73Nlv1roT/xQid0Lj+tilSrEs8F5xBMl2ZFATlay2WqWfqww3+ErZxRkgnc1vOgkW33tOY/Q3sEb
3UYNVpZIXl7lQK4PUKvKHF0zgVCX2SXrtjGKV1+EYi+mpFnJJlqD2bISaXQazKJ4bVcgqtPX2CAZ
lExaspST1LjrVi6h0L2ZhU+ZyC5TM1R3mukVO9fPu4Vm5NDHZWdWCuhqgXeSLUKq1V2lKeM6q914
Jcq0usud7suvr4v83j9eF4HMpxCmpgvH0f96XcYCNRRCs83XBuUcMHX5fTFW3X2v5E/SFN7IwBRl
k2VvpMV81KnPcha7iYTNNDsCX8u+FzNnRhZWp7V4+sTfgeZV91xy+qO4Pfw5y5ojJX92qb5tosqr
tsvCj4bnBN2KySNdIFtggyGjhM9Bk7QP2SQg8zLHV7z6ElkmUZG7X38ZtvO3H6mjCV13DaHpmjDU
+Uf8049UB/Q4dWwVv05V3Ww0s003JmvDPWHM5Cnq86swI/VLJlISLK0VEs8OomvgJspCDhTCfEJb
1/sE3Tg6dKk7ruOhxGavaj5hPopl5ZQED10TJftbM5hTBzJ/oBKQ3bZKhPFMkLRwMP8ckTmGET33
uMeq7D3jIGu6Yjjn92PlUe8n/Wkyx8vPlTPe+70BOCvSgfzegXIci2z0jw5M8/zWDgxsLPm2tnLU
nqe8z0MgL7gd4coj3oeTKM3sJabz/j88RXR9fkz89efqGo5mWLozb56FYf/1CtWqVqNnDrm7U8Jy
06eqi3sQ+j/ChVBJmIF9KdZol8irulPRuJD0u7x5dWo9PBpJl92HVpTdawnun0nvmnvZdys6mB9+
UGBIOs+TfYjbpsQuunYrm+1oZ/d9oQuCqEmzGeWHe15BUjcvuzWUEA8ZDGjKsWlkzWKoFHSZjZhq
CaKeEKmol7GjFSc3KeDB/FRtEBzeRZN356k1aPco4xvvE2vHvWmfpqGMt0NvhNc8SvQ1sNH+PuKO
WGHEGD/6HSEqdunes1L0UMyGSXlLguCrogI+V3RxQm96eoSL9VCZWrObAEYR5mzjO51Y552swZX5
xglQZvyzK28QOYya9Nl0p0HcDihKH2ZmCi70/fimg1boEYYLFe7GfBZ8m+y8jL8QVoGY7CCy5Kul
szStHp9f3YL2O9diZ0KqXVbrKXRvnbIJ0Nw8NH9YMblffwlWO57DgcnabQIgzLLw450pRmVPcjNG
wVqpjaUmAiwAINGfkMD3TonSdEfizRDgacl+269YQ/9UBdS8Ro19OrzPyV0WbSvZtnX7a2T69dbL
m32oFsFToLbFyiL2fsonU1xc8sNLYw52t+lsKJlYr7xi8g3ZQ3OPITf5Ua8lX1nZ4w2mL5H5g+dj
0Segcs5A/rFzibPWwI3kIODb6NpX8P0tbyqWZpWOi1GNsL+aJxuNS5o1Cz+D8W5Ok9urF9CSP4os
w4CGva6zZZ866Yu6S9VLpAHLQ7Z9I+fZ2nd1bIKr08TiPGZYsw+eHXx2e1gf8Wix3ehq684Z0HFz
cyP8XHU5xCNPJOBjTOUTaaaL2XneEzGZbuFGB3JE40XxKtVfd3hHktYERuaWxdVQ4A0gSYt1djqV
R9mXgeVE61IrrkQqnvoC7YiKHai/ZotHYAds525EpNhfFxaLNiUDFyGPk4fImhtEEGkS/pr3c00C
QfiEm2WdBAlfbAS2bG1OXrByWC6vtUbnzY1q/AWWQ360vMq+1o5uX8cINN2v3xym8fG5ZBi6qpmu
phqmBoPb/Otzaai8tPF7x/oyeN7amH0UtLkg8tay7admIW7ngU37T2cphmBVkR7/qU/ObkGHHeNc
MVEbmY+WbVkLBmTl1Skl+TQZSAs27Ybod8IW0o4vVcBjTxbdkEX4Zcg6sgqqihAPs2Tbr1xYRX53
lMfI/tsUIERP6Fn5KOrUmrrIrQw+m4HR9a+/J7mc+Mvz27AdwxWWLVxNN4VcJv70hrXKCHdjxS6+
KGaULR2iQtu8LPAWBcj01lko2KFr95wL0R6JJ6NfMPeLCKVEtbCmazIp3p1vmd/6wh7xqWX/wnKi
Plj6oL5EZbGQ/YFnhDuiocVGNrUMi1AQHI9E7YyTGQzV7bSlVrAgb9T0MllBukl0rcd4IQk3uvAF
z97YeemRN4pnUOyH/tRfmkWbf/bHWKx7jIH2CbqLL6Ga3wDGEVqlt37czNuXhHiyBPp+mJ/RLwHD
bqhE6Dgcw0rkn+a85KrIQnMjm8rY5FdYqbuYeFeB8LIOwzvo8n3U5sUnDLLJsDT193FUtPWvr5b4
23qId61DIszielk6aYy//qqrsjYEWczgSxe0OEFr+ctk1959lJbOpc+rftFYbf82tAH4Ad+1YSsL
7QmNnA2W2P2b1Q3JVrR6uLXMtFnXAUgXA3zJUZsLQWbtKJuyJvsCSydX4ziHSI+zO9Y7SLqo3DYl
Xsh3iAViFzvwcOlLtTh52tifCswynprRugZVNF0RJcqfXN36Tr6jOctWMAcpmyKoj7KZtmG/rFyn
31fzkaXPVs2fDGcrR0Nw42sjreqN7+rpIZghZ2Ag21M384nsWTu+XTZ1X59A7QG1lD1y7H1W2evI
iAt2C1mN0lQb9d946Ntzfi/VbfJjxDYfeI8VuziqCaYkKiGMWGWqEXfz1Lrxd44HObN2R+fsIOU2
LSwzd855ZV6q3Br35TwgR2W/1tjOP1x4eWF/vk11YpSWpjqGarJZ0z4uhHukqLve9Y3Po+5Xq9wu
QNRaSn8rYn7wqJG4z3kV2Ru2FNHZLoV9n04I7zoILMoWefDkanUmcFC2wLOpVLfOPTNcZDW4mrFH
ykwWaEVlF+Hw7PcbU2Exiue4QHWKUMtw6VgS73/9o/7bo1q3DJWfs6HChDUMQ/uwhIxNqxSGFmmf
Hc17qSE1nxueMj8VQ486H3xHjYXc5CxSxKXPoEb6lZl57l2Z6vkmZnuPkRIapFaWe4dShPZBBUKz
65JpOnvdUG0KrJnvoJ/1i94Ym2MRasTizaLeAboGJZRMa+Gl3t4Ev3eQtUKNulst+7P230bf+97n
kViL/+GV9rebX7dcWxeaKQzLnTfvH15pLOAm9uxj9TlK0+9ZdiU8752HKLIv4YzlkfgcS0/jFYpH
1uq9T9biVugnDYOt2wElGjULWY2mGURslONGnkBOlgMo2czRD+84krQef0C9OxQGymAM0FoR/fkG
/5ZVdahnqaYxWffEQMEdQBjVAfTADdPrqyN1TOY+J2y1820KqK9b05in+GiuLNCaHZGBrbO7qk4f
dWGZB2k2hBNxduerVrOzENGFgEVTFnJunsa3uSl4f7GwyqDd+cqw6SO9hu4rWm3RDuUZpLz4HKgJ
9vQCMB4REodNrPVqNr772e6dZglzAXURrRd3VYIYqz4PIDZEODgPsivIGv9aTB6im/NANrLGa7wR
M3AryM/toM7hIQaiqXgxAUT++jZx5H3wl2eAzZrGBdjqOAIQovExMoBkZaKhZfvZHkCOl3VI8At3
gXWk9M5zaXr9yqprexfMTaUHw60aTXaWo7y6ce8lKjwWlvWYscSU3aMNdoqX21fUQJ3nVgP/IXJT
XcpBV8eGxeNWoZhHRX4f9P0j7kTlxSot52z5ob5sUVb+CswdRpUxvk51AeoP15R9FvrFY6VUL3JC
p2T1wm7H5h65x/gY+FOyTrxB+dKECzkh1zN3VbjBePSKzMUn3uPVP58aP71H9gH2I6sYYzcYCm5k
kngpUpuwn99zfZE52qpaVN+PcwH950dflZnVvSyQSvm5T05+P1aJuvo2771Pj1BKYk3xl3N9PH/p
gApiO6mTPf/kOOolgBPylhjYC8XlkO3zWnFe+wjd+Np56xo4dEmnVqg1efabU2IHDmWRBXwHrgSD
EUTO6IdeCTWhzuy7LhvQvE6ghrpuue8KEn8IhSTcJoaPXTR0/wj6XDX2RxYeffDs5s0noYN90fP6
2YUgcJ7MRnwCzmasexdxtxA34k+jX3XY3OF7FCFdsWThAsJ8aK9y7jDh4JVUigdrlbm+RjKsyqdk
IUdvRd4sTTea7hM2jidr0Iyt/qdQitQ7+SB/8i6ygpH2tMWK+e69Sx7w4fgPzQ+na2H0rUpLtxfy
WCmz8n6+FMuxg1pgaZQ7zbrrc+POKrSGBAcfa8y1Ye6To2rh6rfar+flaIZvXJUcmzdj3G0Jd5dV
P/eejNY2bwPEprWTKxHyclTMs2WtGHzAKcyLyRFNBiSIibUYKGo1updF7jWIGXhhupzRNLe+xjKn
vZPNcOF5XjsXatPCb4n16/uhkdMqF31ql3006mvUjZ5M4Y73jjrVS63v6q1symLItHbRdyLdd00x
3cs+LQUerEB6ki3ZX4zuPhfFeH7vaq0I/fw2ussMq7mzsu+eRqq4TnA0ItQ6vmLr9Z18o3/nKpr5
MGjBpRmd4dUqbQM0DepNOKT8PKuPedJArbyMaQEuH8bgMhqNtFwm/sVD2uzBVZXhU+1HRBtIGW79
bho+6eVonGb+oXC7rCQ+iQcUOBeQgsztckVARuHlpMWfdN4R6PKP92yXi0/qkLZrW+v1tWyObhze
Z2O5lK3bjLHUlqavK1sYy4QYfWIJCHs51cbwTOMY6h2rvz7bYRPp7CzT7uu9HJBF0gP73LiWMWtZ
9dVCzpYjjaOeg6QoHzQX8eyysfpz7Ajt4rUAkgCRll8TBMhSZB1f8jTNthl6ijtLzYsnrL/u5YTP
oe47h8CplRA1OngdbmOeByEGYk/jcIUCm14gAyxuMzRWMkclNk/vM+Q0v8hwUbMbkMmmKlgsV4Io
QoA1+WAN83eWVEfNR0Q+SGkmduPts6w31qg1lChrEtBxBi/9aiCgU8b28A2jIoDFWGo+dJOPPE7a
2DsvUkeevcK5TUm451zb+d0mqSzZFXdZlo573scpihUvLUwvTPoGBADr/Efhzs33viI1uYwz0XID
ws1dBORyX7HqW0rlgLRy0N1TAWJGZe5cA5XXslQMmMbkwUlL/VT0fMtT0aP4jGrj50nMlCVNGS6p
SkjPxExEN9mkgvxeFo1WfoY3BPoocHO4NG37BjXXTrLy8wTIf+vVU7GVzUQ/FIMHPGwYy900mvVG
Howk5DKH5/bSKwryTl48rmV/UIe7JtKsp2JSu0PSm9ZKnkarnIuaEC70sh7pgBbdycSyTdiC3vBm
YmO8KB1pUDSN9xi5f5b9mg92G3y3NDYYXuPhGMzT9UZRdy6GfWs5q1Ctq1nbpHxBQJ8Nu1BQ7OyH
t9FqkAAoFzF+a8s+FtaTrbbOYmjq6bXx6xi3p3D8YkU+vPVK/2ZE2Y40iQ8IU/kjhxsZEdC5luzY
gwVp7k2fp9X32E/vlaEz7ic/zGBMW8NdBmx+CWHC28SxPmv7Kq23G/UmZ603BPXai5JFhX7i1bWU
zFsYGgzBiq90E2c+KvnRmx6oLjusslLOXq8p58FBByzWy6Pseu+XNbX3ev4oFpwfBszAUNYTH7at
BhuHrim+iiREtsdUvKcxMxIQza5y5+aFf88ORywMKBxkYumz/T67WHpwT4ryFKlGfzQGzbyqjW9d
8QuJZ1m2teySRQrQBpuWoT2QiiSC3bJkcFUteOpjALdAX2JQJG34hFKHc427kucVg7YXD59843te
huFToerVSowpnkfu0JyHuSj0CHmHrNqpXtacVeFQzDU5KKeVplEsLUh8a9n3YV6ZDNhe2o+QdrRT
pavTsXfTEgOdOnqcBtLgPuCL7yG+GY3pfe+sIFx4SE+Rb/WntQ9i7HYQBL5yEyXawgIqfXR0hGM1
GGkdgpVGt1PM5u7WRFXePI016jALZ23Ct3tqMgwMqoLbJLLS6qmEKLjGGCzYCt8unzIDOUue6g5u
MTT10sRIVOSIXs7N0HGcXYCW9FI2RduVBxaY0a2JoqJ7hJcI/mienE62etYL/1uiP3rxpH4BCv57
BETzbahLb+FXlvOYVHq9yoUd3MP+yzdRP6jnQSkHgvyjekhGLlJiF0is4OeztFW9vYNhG+9U/u1t
bWwukPKslV+NGpvs7pumBf0f3BpKlSR/RKzsFjHWCM9lOAbrqgAi/IfI9HQV2wl3gBrZ7qkv9R02
i9wAhWk/Z2VmHApvHO/mVtkUfFN+kD2BAk4WimZMiJiq6ZPjm0CifaU6yFFXy9BcRNceSDyjejf0
qNy500Y2yRpH256A3noas/QJPSpzkbZKfHLzOrjquvYHD8PuJQzSfFfAs1nbCFO++LmrEfYrVFRZ
GHW74KQHTf7QZDxBLB9hm7nbKc3qCJtZPlC7lwa923Ux1OpWjvJjQeU+qRLwWZyy71cVMKVnExm9
q9ObP30upMB0LY8x2mGjY89oq139gONYDjS5xLIrtsOLj9TiSlRp/YJc+gvMJH6fUb8k4+1+FZMH
UGs+yIJ7sh0CC6vw+aBAgNQysDV+mYLkdpAt+qWoCvHV71MEKpyofvDnT0r14OdPAgRXv2SV/2Ir
vvI9LbufPglW725S7AXPUguU6JyMlyl6WVRps/mHTd4c68hlsv6WlSeNppuqTeAMANLf4zxt5hWB
osKncKLAQPizjY96lenPqR69TX5UXxH+058DIwbBWlePQ8nSpx+9lZwEFxtbY6DWt0OCZjxEJqgi
2ZwBk1tU6AwuHKcQg9Kv0CYxdvKMSESCsihiknTz6BhG1xgLmjuNXfmB6E94yXMv2wUJPgus1hD+
sKbw5LtJvggitpR5OMAuTQecsRL7Uc7whxc037pPcjzAdoTPbi6yFWq8itJRTQ6jGzyL2rURTDHY
jav21qsMZQYSihPcUuhBc7NWsmgXx1EE3oimm5QD8pqus5NNs7FhhhaNfgzE+IkH8bMu7OzBibvs
IWbLARKTTEZXcC8s/YibN8zSoxwFMdKef30FNeNj5mHOhLquahGrsWEJWR/CWZHD06SsRc8Obxi3
BAgng+ztxIPRSxHHajDTjs6tpZpHu8r4UfG3QrTzSDTbo3XnZV91VUQPRZXHDyUm1nsRWw1pxAhi
uYuWqIow8bZWQ2U95kX3qna8mNvUaK5+LVBbKaZ9oujd69T1026ygHEGiMO9lgbKGxMhsItt4pAD
Pvx2OPSQZi9qbp1+PlvRwpB1hV2ee+xJnkfg2fLwupjyQ0EWHQMuppUznCIz0+qUgj59ET8+03Xr
+CjczFzKWb6FoJ/G0/Eoz4EmEknNcaWIaFgORALvdBTm7grMF3web5f3LtcCE2MMiLbJPll4WPFs
TNR1b4ci56ydzNJ+UTHRPfn4K+5yI0Xvba699/232q/nOZH743zun7UPZ4lD19oCnSbXqt7XneJt
oyAMl2zQpnmXNt1raZBsrLbLV+99vtZOq67VjLU8TA50pl4uzdTptu99jiUQTBv1cmP10zdw4Mhj
1prFneere8sgjDVZPUrVdSge0H/Pl3YWtG96Zz2CHwsA4ShrOiAwqaK8GGVXf/717/tvCX/DYI9A
Ws2GhU7YVo7/lDDKbDY5od4EbwjVhPHBdna1kT1C8Gq+26LdWmOtfVZ9YS0D3TGuJZr6+yqY7C1k
//yUo36/yAEOLkBY8SOfCwVZ/5UdgwSVTb1uLr/+LxsfsyaG41qOQXDTNoQpTOtD4MzWVD8MyEp9
nsZhFblTDUSEwkwKPJ8dp9mxTY4Xver96FMHB4tv/OwWemp2b05WH6H2ATfXoFiRRoA8lab9mw9e
f5FaqXru0Qz7pIzp1U7V/q2ouEA6ljK7NFhBmy78TD+PTUVoczDx184TXvK2KzRsExmRNVnIiSAV
enyrwvwfoBqG+PBg4g8Xjo2Isu2YZEXJM/41eQSLHiRGNtsP2DwwraTMT+Rn/NnIm6ozF6nu5yev
gHNOAHv/oV825Yz3ubIvsXK0WhMTr7/5JB/mvTffj81diDuwmiI0Yc3+wUDc/BhY7hvEAWIgtTli
0OD41kaYNaPzFJigywHm/J3sAq017HmSTmjTMihP0qvYONUiNHfI0Q0PalH2iGncWVHOKZWO36Zf
tai2zAfIkyheGSyAT/hHeRIYZuMlxjpODlp1G6+9ojdlouSYECNkyQmMIZ4LWWtqM18gs9yuPwxk
KVrtCznR5lZZ6hpCslVbOMjpxdMyMMLu0Uns8cIX8tCmHepec1EObzCm4k+3cZvQKIvk+iTHALHo
Wdac8gTPG7ts0HL1Aw3PBkM9JVr5oyb7ZBHPox8myz45Wjems7d81Gn6yS+OqtsSfBiTe0srCuLi
/ynk4CQQvN/k5lgcZft9WI2QNCZpMJCkdfHbVSZlY8xvXm0uVPArkdamFzG/h4HRxOepya797TUM
SH6DWWsLTmEend18kODMyCSCqpAn6cpUvbfajRyTs8J0qvaoro4sVOZ3+X/7VK0b96Fn/vjUKB3U
pRgsIBvpNKGgi0FjguTeWw3iB1Za4V4hboqrbPb6qLzpPVF8AwGGUzfo2TXNmi/4CxsXVOXNi6zZ
nskOEJcMuyxMtokTIBw5ELHPx0aiLtey+V7IIyp0Xd+7VJIPi1aLkUlpeuUMEAgxNj0Tm0C1lbPs
ey8C2w+WfhEmB6LH8RENLxwA55osasUb84WskrVKNmijXqM2SE6Rn6GAJYpsLbgMqyoqqnWKzAaq
EuhBE+QaIL61f/hljn5G32Wf6oa4dT/q6vrWrNv23sU2SDdML19aWUXopSw6/OiYHLh9e8mi6UTw
Jzn75PCQPbXEwmtM42UYdHvdWvW0lc0cc8CFOY3xtQxq/7lixaK5ifmSTGMHYfkvR9ndXQpJhuVm
ExEX0Ouv3M2HEXDfi2fn1Tbv2f7keVCgaBk+yAkovY0LJ/DsuyF0u6NV5EgID27xFTTofAJRKGKV
AZw6Iiyk37WjOS3kAFCxeyIlzVPn+QXqMgjKxhno9VDoBznBKtGkVgi6dAI/1WIZp57ZPfYum1YP
jTZ2ztVmJuF8GVYIJwKyiiGwsWQ2dl6om89mDTRrHo5EDJrbZr+S9pW9FoE1HGZwMbwvpOeUQDmW
UnFuUFeZg3iWJGb4RbwP6iKFl+s2xyH3fxA29KH7Rj6huMcDbbxUZUl6CgjmW21Oay1slCt6C+PD
6BJXKsCQ7uJMHx50VBbvW/Mkx2RPpTkF6KTAXsomsYt70zTtA56Kwb4ODWMTq1r+Omb1Rn4X9tB2
y6CZ6kualKTwRsu6fb0IMa+yLM/eNIObGlcedT8EQ/nJwvBJHplpMRJohQUnoQaopJi+u3aHMfgM
V+N2IXQPkb1eoNFp4NVxVZMyW9oVwghKh+RlZqJtWpfw5CC3lu6tMsoKTkK3yp9Do/r/M+fvH8F5
srqt5mXB+0covm79w2tZ//tbGWcqQwXkajqG7X58K1uW37ip3Q5PpjmJa5y0V+w7yjetxR+zQ6Nl
K5sZsh12pRMwq8gMLvuWEOTYr7zcV7qYr8cplhmCeJAElQhI/H9qium4rDLGaCtrt9HS/ofUJDIl
f922zisr0pK2g0EuECLj456HvUNdFmCoH82qR3gT1V21MrSdYyLGKWvvfe5/6ZPz3PyKa+hiVFKy
UmjGJPuQ4PShm0oij4nrHTq92I/ZFBlbbfCczdjy5rm1cafZoGeMJsqQvHVtk6yMunIOpYugqFV/
ihwlYVVmZ/swCFMezzSjsfuG+6J2B5XJgPQXfpOziACka0PgZCablffoAGl5KYBVbrpaVPYlGbIS
rbmweNFb1h910OD/ODfDIl/5hlc9+ulk3nP/seabATqjg/NS7uK4GbDTE7GXbAOUnK49Wd6T4w0b
2Rrj1r3KWtUKFZUx/PRiB/nphexU7PQNBS1v/z5ZHk+UaqPOh97mymOTlrex7OwGXMdD34Ala2je
1g/VkrVKX7wQAnZAAhTJQf4lkes+kLk0Cd6G3VPXZER4+Yts/AqWcMoHFLcyx3or0vBLEE3p7+EU
vZlVbrLsHzx+oAIEKOaQj/OEkPfEU2iVPOp6F8jcvFy6VeUaSh9jrqw2tvXSNPhPvC+sKq0tvOX7
UgqFUjwXYMdtp9ZMNyKcyj3rcfFImvjeMELjS2F5MYqJvnExjKC4+GXNS2geaIPpUnBjPblq5u+d
sOo2Zc8Dp45+l+OknoP1lGBJbzbq7M3g9WuD5f8lSVhX9JpbfNHd6AWWV4esn24dSOQqK9nPt76M
sAd+nbVUt33r1FuncJXXAPEaOSHBP2qt90Z1QF89esxCAjTzCVXfrJZinMQZ9rBxrYuOlMw80Hok
fFGyUu51r/aOU5qWKzu13Luoh+GCLulzXeU18mWF/2SxNyh8bXzpHKc4jZWJftKYjS/QPMJNExoZ
iHxGwwJhVQXrp4screA8OWb2gsrScKmwTWBLwqw4nKbt6CuIIbXh9NJEbbxUsb85yoMc11+3SLc9
KnWv3DkZTrLyg+G97B036FbyIEwXk1XjCXuPpFl9riK0WaZxAthRz7umMDKe3pv4RP1oloVXHQkt
/dyUo2FFyEEe28zuSmHpE9JNyT26Jol/K/AOod9ZP6q8+rrZn7r0Dho0bmX9tzF5hOJZayO2VTAh
+zjzPOu1HOoKyQ4E5wCqErKPSdB0ur1P8lmazitUfKWc6FiMnvUpnsTDrT9xbaJuIIlFM3j3rKa/
y/6aJckyrREEgLSU3KVN0SyCGWqijNi1pIEwr/ZU9hdwsvhBRMjqdi3AGsR5107WOIdbFb8a5yDb
HsmYLbabaOTwkkUMxzxnIzKWdYlVz62vLO1zqE7K4Sdwzdzna/cjkHaPhwXLV1BuXRR+rXr/wYm8
8HvXl1ucivNgUaRfUwzCo0XRXtkZW8EijyMULfzpez16V7sS/Vfcd75NVa696ZM5oAqGwN1A2HuB
Sjwyu57jICmYsIOAwObyHlI99DQ7QZBrrspJslYbDV5RQqRL2adUUGYWSsA5UnkOMgjhFv3OP+Tw
+3Gix3osCKZ83XnpsHCROYdrGvtrxS7NC3tcFTarpu0zN2rP4LaQibOC+pMSsFYWU9V9Rinu6vmg
FRfKys+67sZuCmdSk2Q2SRaT76faMZhA/sz8p2bEmsI20nzRVYMDAI2CYB80kQLPOtePWIhAZtU5
/R0Kat3BD+pXbfZnk4U7M4lbPz1jEK8cZZecageIQnronK7e5zoBzoOaFeySqLJWuj76Vz1tJtyr
7BFnusQ8N5HarXU3zx7xxdLh3hr+V2MAAlOzhl50cbGKkfX5PR/iWYFPM5/cEPFDeabK136cKZ8N
Wg1b0be2UllnQlu5FQZnMTcSlqHntJ8ShN36MtzUjjL7IjDiJGYEDxF/ziVISKImUbOjkp6GuRZp
ZXryi6rZ5TgQ3mrBn30fRnO/7tcqVH7QAerBJTYK+2auBraqHhSLQjZlYRkis9e3SSgbWjpGG0wV
sa0tc60I7zqkNxNhJC9AfvSDMNt6pdtQndHLQBksIDoAXS29E4mBD+s8gB5aserdVhxKP3Cfq6Rd
JrY54JECRSLru3Ejm+C+9jjJWY94+0SkiyGAJahvt/i58lWz+s7D2vuMaXu4TPNZoEwxqk2WhNkJ
WV6wzMjubsvJ7+41dxqXQQB7XU1IPhhzhMmfY01NH5p7kVUv712yJsreXIWzm6GK4Y8Wp+KEI7lg
0w9vDqU5a6nPTdkni6lg5bKAc4hFpECcD8Wg+4oA2FIjH4aQboGUgmxPc3uofVBMss1b/D9tP61e
TDVD8ytTX1Xww2mlZn+wQUS0M7PYLwE0CGLTfgArbG8CUYRH20n9cyvmhJPSVE9tnqF+gbLv9/Zr
ksT5H5kOhrSqdPGk8NgDOJA0Z7+v9EPupPE2KdvygV0nEh9pmXztMNyUR2ldcfVHnlb/j7Ez240b
2bLor1zUO2+TwTGAvv1AMmelZsmyXwjZljnPM7++F+Xqbjt9YTdQEEqQnKJSZMSJc/ZeG+Fe4LG0
7n7f+RPmz/YkpoSGtIVKW1iapq5yO/3c86JHGQ2OWgVfzHLFHyx6eMrp9eGB+SbasP2cp8vmxezB
XCcErHtpfJ4F0Xhai61YMbX4phfTgSQkIv/qQKciK6/jpGkPvfR1u4p3eVVG91Fxn6XdTamHxlFV
TP1It4BAl7LKvHjoUcAYmDI4NRl+qc5Qv6ZMZeng5XDQwvjc9h80QzH8bobfRt+u22E/oZ2sN1hq
uohYC+1oreIbW8U9BVD6RWjAtQr9JXlDOavfLuUTYXQSpQ8EY8F8k+Qop7hStUDb5U3/pMiFoKKQ
ASZee3PPNDX3MFYqJzt5oOkB1VuM7Y05k8QVDNiRYijSJ0W1GblDSHULclq3OcpUfwzIp3KizAtM
rdxidVO3Y5Dp28X80huiOAy0WjY2/XHPBGS6pQM+eXZTUXub/SFY4myPFxetzIJuKDVLF0Qvhk4y
1JSYS25LZjypCcM5r91JjZeHEWh0opDeOEfs+dh7YYqI1N6gY1I2CO+q7aw7wk2jkdF92tW+CpCN
5AdYMsooXtMSZN9gFfWmCIPCVZQ69/NQVPcJakAkBeIMxFqcO7xgqRb3JDJEHoSb6YjgWJ5IMAR8
3mIkY2YYPaSYJr1sErQcyXVDhFg3Bzh8PjxMhvlJd1jg2ANrqFxromOQLP2XXK31K+Qzn8NI39kR
NZNVl0nhBsNcH+mGh12YX+W68Twlln4MO9X2UxN8L1VL6CWa7MiOtFpmLI+c6vIrzPz5Vc0iPUdA
X3scGU0SVA+RUT2aZpcfzZhRdWCcaF/fgMWyXlh7D5FDuDu5405UnEvdSj40SrbT7HEk1CpuvZJx
5J2BmG5oDDeLbNQPVUQAHAl6OGUTdxiG7txbxwUZxGaleW4J9T33mbOcoxKBimIzFcfCdlUFpMyq
ONe29mSYx6pOnss8GM/BTFM2hZnhaE2w72dx53AedVmSnQPYUqDQYnrQkqa/fv8gbMiJU10QwRc1
iK5qVT/pc4tUTrevKqaxNyNKFH+2IvD9NjG0iG29MVjcTj2HtWM+Y9N0nSg61XSxj0quTIdZDh9z
/ONnQ0xoo3X+jDoCV0/oBAtzokfciH7SHxoACcHiiN1EJevnwvZiRf+ijvVGxILtZZ6ms1rktx3e
RdLp0ddikgePMeudnxY9Qeh5tKFhIXdZaJc+EGXfmsJXS+jDH5Y17eeeAasaVgDd1EzE4FgUfjFd
0lmTZYof7WsOXusIAdA6oR/xSTVPiAjKoDMRHRK4BS5Vl+ZhQA53RsC2cPALmo73+0VWaj8d/t+v
hpRwgK1Saow+L53kE5JzMXB7f5XUxFA4+oY46fJtcKLVQjN3/mLI1LUSuCHO5HzTlfRL33XTVT/K
5VAazq5WbSpomlh7KpXpGCgR8qcutrdaVEM5X2Ab9kP0giJJvW6X6DptbQ2pwRCf815ku55cCHPz
fhgnOPGDUsaBK6rkMe7rB9ZUuQmrMSdfKzN3jap/iDNiBxMDhphhpTDM1nZ30suetwskTl9b6kYL
h0Oet8KLTHXw5lBrSI6yMbWsnzaWlW3a0T6FGJFIIcjdfCKbEGzkN9nF0c6Mu4+iWAD9VeV96Rjy
KELtOMbKA6Sq5DnlHnI1R37OS9B1+tyrJ1Qixr4IWc5KJUt2ZiCaUxJumlVl2/ffzNm44e7Ek9Vk
m3mEZtoEaX8l1K5D4SmJEFCrU1f33TnLCQe2wrL3oOembqo6MV0L7RaUv8I0ISY3s52Xb7//+2u/
7LHciev9iDrdELbtXOyxJdxOuzbD4mthq9Pt0MiKsKfAGD2mDA9tJCjSK3q8Yr07q7qM7kwn+YM/
Rvu5AfV+D5q2iVGcPhqhSJfaeNh8hS0bWXxFiCc+lDMKQ9KU7EHBotbZCm0IbPxQ1TZVwDtrDGb1
jSQZexdR45EclF5papoeU3QnfTzM+OjZ7X7/NolfHpN1WIqog2dFZwZ5OTjVFLud8MkuX7Uy+0IM
WneF3CEDx5aHyDpBq7xPc0XanFFG7DiyhIdo1qYNPWD0wmPpbGNTfIbk358n0mVhqczKKcOEn8yF
6o/jIK6WkRzN31+2dtHb460F1a3ipHSEJtfh4YWeQUs5fyEEsr/GDc+Hmpqvsh+FT1IfVI0grA+F
baEpWbpnM9rQ7T5AG9c/lc50YK/DBUtwH7t2NV4rQ+XSrpTH1p4zN3GA+UP/9zRuK2pHR3uMa03d
zFG5B6ik+l0bnjQHWENA5p/V5j6BI9ZhCpfWp9Xo7EaH5tjYZYBJcgI2STNaudjZh0CZiq09gi+O
GO6eavSWmzoIQJeE8XBlWzMDEOaueHzJ8OzLpHXrZP5cGAwDIyyEXqrM/WYOJ3tbmk7Ewa0c/DYZ
auyDs9yGvb6NSrO508cux5Sf2ZuJoKttYBgJW7ikvDPDkXbY0mEQ02u/McLOCyoqPZm84qSL2vqz
Yhjmuc4oyBSFvFvNIWmzxv/u2kk80zwKHvGWycNoxN96CiVsPu/F5jQfYNZW+6rtkN/SptixxWpH
oLMxlN0vqk4OLkQNvRkIoiq76GCtwymD8ylxkTGRjJFxaMdw2owwvzxpmcWDBGO+l0P/ZsIezKkC
hLbXcJDdVi2l3Q2KHQ5EKkLTYzBfSVGl+6geNXcejHihvVB4Zp15M1nht7qtkMNaA38cVRkVLq1+
5S4uXgqDiT/RDVp+IqCSYqrQ/HD8Bp07f2hLw9obQ7t4HT1b1dRuIcKvuUDY78qla/+wU104aL7f
ygY8CZt+tYRTd+Gg6tVA8lzawVeriSPKj6FwU1uR2xTJzlZT454p7TBcW5Y5XBuhRiBmEp7KDM88
a8t2MoaHYU3ow+r3mPNH+f2TJn7Wfr1fHQ10HD6aYHhvGxfmTk0VWZPXVfI2EaZICgYxvaNa3nGf
lMS8z+Ne2ASPVYxOvIp26zbTWlcfESe/k/erBZBVMpPDoWdbXbPaLRoFOn1xl9+VaiE36hKJ7bIe
T4p0jPnzZ/rGyE1i88roQ8eS84df55f1zma4YEoEB5ol7F8AM7oYlyWdxvRtjPsbZMPagyaRuzco
jL2AndKf+ya77aChoZMYPE3MONI0R/M6kwVb0Un1blut/DQ5PQra1NYRQSbDgz0+ytL5PIdz9Rgy
8/+TWEReVjO88bpgEqPrjjRYSH4+MVpa3OYtkQVvSgj4ZgGpOJb2U5cllArgS7fWJCY3UoLygGeH
8RCy2Adow7d2Jo+FZpmH98PUoOpnpZ3Q6xUHMZKWVfacdzTyKdwQdaXdje1Z16pDQuNwpznhCizB
WAMxTR6bcVFdPWh3RAN9mVGKfdRTB+FK15yTPGh29IbTx3xoaJuxmHb99OH3f7kLBdv7jegYHN4c
1RRoXeWFXmbJe8gJU5q8ObloNzK1QnbwANt369zpcZWerEmzNnil3maFoKh+Oipza57yqdngXgJA
PEZnfVKbKzOPKvjW2otNcP2t7igHEgsHpTOeMfuSBolZw0e9GLt1mw0eTRXYJ0lYXy9F8KlXe9bo
gEMVPtenAF/Pqelhkf/+d+X++eXvjf6HokU43KSWZl2sCc2Ym60TFsVbZpqqj5J2vMYNLAnaHkL7
EFNm3uRx6qOTKc5yCR+MLvoW1IvwUlWY28yQ4fn9Qylp7ULuAfZgoqzEbpX0fXrHyhscKqf9SATz
dKXQ7nW6fBMrzTWByhOgCtqjuBuvDa7t1gA4FHNv7aURkmmfKcbtxLjvOi0+xvaBfTojzZIcB6gG
hdRds3Kwu6r6U231m4AZvZ4a2olQcrT83aBC2iUlrEc3U2CPr2y2Rvpe+yBMIq8nNMRtw2IdfnDE
Wu7NvHBnw1IINclBpWDQuQH7UFx1K/UozGVNhD1AcLQ0XJjZK8/KnNU+I4ob9IvltZgeu26J9xw5
Q/r0FqbuvKhIGR4yDyG48Bb9iZIQiWc7vvVWf5J1Q5YPmw8wcJehYnqTUUa7C4LWTULiiZuvHH7L
bIgqrotranZ5cqwyPjHEKt0uNcy9FgXTcXbmb1PcC6YOhXYM1kTXQBRvUV+DuqCP6RIaMF1VpHQE
NbmUHWy/iZV9a1J1YZGj4aEC91lboYa5duCGwXaJnjlNQwNULMmeLaMh03JN4BUOPTc0Q3hjtFMb
ze3ZGL4xoO9uMoohF4zIAdbbuDOCJn1G6H8MGnrE5fzZyZTwihW83k4hVO8GaZ2bzLAj6I2rJ3P9
gEPaJaG1ugqD6jOMorcGH/heK81rwM7GvdH3096GpjrCpb0RMZLKycy/FH1zNiyo9J0T3o7kbN0C
S/VaLb8nOaL8Zods7dY1vX37Q6EtljszejgVqrieTE08zFq0m50qvR05Y8I8m7s9yxL97TEaiRCK
cNKi19tbMa1/8KTUFlUuNwmVyQnF+3wOe1pViyPb25D8sz9U9PYvpwrb0kzdZDO0pYbe8GIdHkim
5K4z+jeL+BgvjWaquBxfliN71lAqoBvHqbkh260gy71ykxDgiaWFfkQw486Kly/5FJu7LAU4n5iA
xz/R9bBdMFnykCZrh4qTE9v5FQmRmEFA4bHEhWe8GW5qFSPpL4HlCh2bdDjOjq+FM/j+fJyv1PZT
mhV7HdHnPYiAkgDBoj/DIDG3Sal9e6fm4BrZkV2iH8yJGRD4svRj3g6Zj3WMXaSPOIbws8Y8Nrd4
YsQO8wDe0DAuTyNQrXTN+yzapn/oE6F5y/CYM/mCuzYlG7UAoRQtxdvkoDSypqHbhQEDpXS9hYMm
vh6SYT7HlnnbLVXz/QzzHz9R49p3ityXEqwYYrDu4tP/eixz/vvP9d/87/f8/C/+6xx/YSJZfut+
+127t/L6NX9rL7/pp1fmp/99df5r9/rTJ5uii7v5rn9r5vu3ts+6/6Hfrd/5//3iP97eX+Vxrt7+
9dfr1zwu/LjtmvhL99ffX1p1+RrEfHow/8vXW3/C319ef4V//XVV9nEbvxav/+Zfvb223b/+Uhzn
nyTw4UwxEKHalmmxq8IKXL8kjX+qlKX8x32u8RXzr38UZdNF//pL1/+57kzqqqvgQeBw+9c/WpJL
+ZLgBdfqigY3NaOq05f5n3fgb/7f9z/dv+cBUk3+tBECldB0g5OpxjlaY3G5LI7juRn7EijCoTAH
HnjiH+B2zo/1km7T2Yk9S1irtjiVu7mZPHPKx63InMqrB1+NavqBqdgSqKO50kqvHM2cd0V9nrre
vIPF8wSdzpcArX0aPspGZkzDOlbMXVChXyqm6JBr4CyNblf3ZU8WQPMxMwC7to0YvLgi+6dvCEto
PiDWi8Bv2U07EDjcuVX5gidh2RYJZBhETIdkUKQ3mf3oKoG9cpmYeiwGy1ve+in0ex894w5xO+EW
DRdR5691ZvR7lvlH8CqdS1hW7JUquOvBQMUJpA/3KajSumERKJT+rbMJLOkRjGVRHG5sKLJZpczb
JLeZ+xbZa5XzAviejlM9E6VVyxJ5fz1xliWyGRW9dMabZm73qKsQs0tsaviV9gm2yhZgq9ZUMDsU
fGoMET2nFOiwyql28ziB4KZBzg2HyJWG1WxzbbC9IhaMMxRn2fdWgJfKZrVzjE9zaup/UPlov94g
6L+EYXKXcM/9IvJJZqcZyqGqDpUuH9VOG7z3D5mDINq0Wg73cy+9ZVUw9VyUAWVgie2/38wfnq6/
794f6ZU/F+nrvWoYkCvBwCNBt3/ZHISiqVOYpqSiK40OH7r4qGPgbfal0t+GAmK2LN5iDha//6na
Wgv+nzvn/cfautDw6DJg5JR20QqB8qktbWRlB+y4V2oNFYMbm5UcLlqz6TrR7GYliamKyDDmxI/D
FdfwLhg7WCRIJEAnPf/+ii6aSt+viBEXRyweWEdVWTl+BCQmqmjHvGizg0G73E0KBketpAadx243
lSUWop4DvGUQ02IlaEeLbNkqWXpExtN7k24JLxzl2zBV0rPoJe9kme3eXwp/4mai2+a1QfLw+4vW
14u6fBtNCloIlyjHbOdiaw95ArDgAF00ZLNs43bGIuvMGCM49jLx0Hx6rbGvj6QoaDRc65DnMA6o
kAyplhu8qbU1FztddopLo/nOQoYfxfVTFugb4qVmiI1+IFKJLzT53JUVsRWCXO8hqJEwKPNn2bfQ
1Nc3QsRfJ2UCcGGWo4uW4l44dUdipnz8w2/889H+/c8kbUxdjg1u9ddD5ZQiY8pTNT4g7j/oCtnD
TR3nu3B8ipxFXNGs2GCbodMi6CJpxqLCqNMCN1ssoo5GO0S/NZHoNuRbm6AEV23MbdzrPqarkepC
kpFo0d8JrvsAJrNVsQjICjxekQWvssL0b/bEu5kkXW0LsyejkEMEbI4MPcraG2PSERo0RYM/PS8/
d2XXX5uJKwxTQ7UlHy9bhzQoYM33enLoGgnFox95y5cb3L+fMQX3u/pbMZd+ITRlg1CtJa3LbDbN
BsvpspVtE/o4TukCAnjWzD+e8//dtXF9AogMqFXjsh3b1DLTu8ZKDvW8V5vUPi5Z+VI6DVtCaz3S
gdFdmiWb9+0A2BCRQ8DJihB+rZ6hhB2HjdKtj3kvPrUE1a/y5k0XWnfclq3fDwSWl52ZYDdovpmY
7plzPS5yPprFyXHM25qZwl4RI6jCpMlJestv6TEavoLguNKqHPFY/Ck2AusPTaZ/s4SZKpU1FbVl
Sdu6hAilYTLGoVUlhwU5sm9mya3RLtIjJq/27AUwQg0UqSCoptNPMuCThTLR1eroPsmNfF/EffKn
I/jFvmIQxqAazI5UShkGCca66v7gKDJiZdRQG8WHKJA8q+pyo0awMjhAHorMNg5Rh74whEQi4Nj5
nd1cx/aoELyn/elK1oXnh4Xp/Uo4+XA7OLZqmO/9wx+uJMk7ZDKkLRw6QlqA2rXMTQ55BjQ6TkYm
hqurY47C40JSUYhKbNWh77u84hg6ErGld/ZT5hASEPULeF6Bb90Sf7hG/edzkfn9GnEgSIudj9Vk
fTd/uMbeAhFvlRNLSWtey06jX6SgDJdkPGJn/ETHmURY/I1xHeyr6LM9MJE2R6FemzGuCGl8BXMW
u071lb5y8kAjx1Phxg2Jk98KJUOoA3HCK5HbwRLJh1MilKe+j2qvnEV7ziaqPadJ4PVXf3z3L7aF
9TdjwsCejtR07TtdzJHIhU1jwKzxQTVmhQFgBwJ7mE+x44QMAxCc6Ah+C0GYC7gGygokERv4RAy+
2xISvD0eQXTYaaL84ZkxL6qN9cJoGfOG05alFncubtAhRFKxBHZ8GBFZ2N2cuG1SJuz186OpjglC
2nREuLrcO4GurW8gkwQ+bnEHTKLPKUJBbDU2gSPtFCgHU+KhrXT7YIiZYNGs3S6F5lmMLG7UAYu+
PRCSMcSOhhrL2scZwlq6afhFlkR5LaEfmzqBkrSsv06pUQHYJFwvIANwpNM+lmZ+1zNk2xJZAA6w
TBWvFkhfZDk2V5HTfQ2GfDmlPeYNkWo3xcDfsUv3tVl1r86SnCdx5K3eMD0gNyXLgDCFcqekS+J3
pbUQgBLkx4ALufv9DnnBoXy/rU1uZsn0jnQG1br441OuBuNiK8reoPzAkBeze+eRuxCY6ma9ad3q
+XAXSGLonIAgpLp2su1Ct3xrafSsgJfsWuSIrkwnk0aZjnwgT25nR/WJbqsOHNHfSt2ot5YR0gWT
LZnpo7O29ZHMUWa6OIMwfhHg6AVpILfwDG8qJBEfKwTggd9yckI5l2VbchRfkjCy/KQRxP+hJiXF
CCjz0hqUHUJ1M2X2qJ3W9WE6janqVf34bWTaB6sWH29o2IZvqXJ1KZDFyrP8GrXzzZKNM+hyzgsg
bOluyHA1RNdurESdFwZNtNfrbq85JVJESxl89PCfiP0kUrqcb7hiiMZNSXMfyrWxTEenMuWfZicX
+yUPgaNy/6uc3KhVrcs/kCqLrgT1HB+UGEt5V7Q3aVCo+2pCLDdrYCRghZYjSLTa6daRUfFoZWQb
2Ss2zMT2mtninCqETNKkbPFWtN3m97fQxXRnvYVg4vF4Mp5y+HjZMYoVQIOB0sbfa+F6HB4IYg03
pcre7ji84zxmLt4YBluENGcN9Q/mp09zTJlsz3rrwgIhK9bGTLRwAPvD1dEvuNhbHJXhuODoYEqH
SerP6/bstGZrTAl3WSOI8otV6YX9+ClL7HQbiIoG7TTOJ+Sw8wkVvu6ZyT5fiHb8vulF9Z/Q3SC6
L44z6xuGnMxGG8dRiku7qMOzpsIpXosArBrZFqbepvf08ENfcw60fpUXvrTtIlSOYYyuIa/eZCaq
V738qCW4Ykpdb77gVaBUJa9pXJzoZJDnjZSHzIqRPgsJL9so1m+DfGHkGNXOli4Wz/XAUzFo2MGH
7Dnsg/I4RKC60im8bWxEv+jfqwN/ynMytV9LIuPONJixZ5ELFIiS5zyEMmzzTm6jMHS8RQ76jnne
5yaJoquJnGQyPJphIxOqYIiKR+B1tz0VxjGSXOfQEOZlMCydXcH4z2iqo6FPcl8X4YkwW32XgMvY
moZNQJoa3ktrcQ4l3DsPNRh+4ICk+go4HfGJy7SLhvYbf+7Wq5NB34rZ+ao3+O2IVOeXyhOPzi6y
i2gZ9qquegLB5qkkScO3SZ+DWPiRN5tJSTHeB3hXmVmTRhwSCAaAhIZ2xywDxmlnboIsHJ8DOyOM
qTUOsmj8eGeFwndE1ZzYUD8p9rjc6YRYGjYtCRMEkge9zjxma+cC9w8jpjL7aGvKdIqzHi1TDLSV
Y1NxXAbjY14YJrVe7Kfgr4GXWGcQ49Mpd/rMrdl997JfqQ99hgw7CqJdiYXgZRG71BC7JsJw2eXi
27yk4r7PGHETEEIfaFZ2Dj5eINjrHmI5O2vUDf+FRfCawGt5Jo2JWXQXXKNgAKNYDIuXwFTfWc6w
xXsh9nqQV34TkfVc2XLcTN2EV35RottKYJDQjWIfCEPbcboRuw5yEZtorxwWAxWrrqBTZPj/HOJg
R2NQEIc7KdvYAiBTq1PrAW/46HRL5uGRLI9zzNTeGp0vjCKrbWGP6RU9IEQ6dda4yAGbR47NoLP6
1OZfzoWrKYgxgoF7OSrAJ1jN+HW0gdKHCkJlx6TtasDt99sSvLatMVhoQz+2getOKcFm8/hkLHXt
UlStCWe9P9Ra57YcpjaDQE6X4cAwZEtbCL2D37T2ThjNGf9zdE4thFQiIXzSQiGnaR1AC9PiXFxB
3qBPf4fWrNvaxUSd2k8z2KN+tULGppsFJGJPeX279OuPsHAeZaV6pxL0FA0cGzuBSnstupsi2CYS
VkGt5SRSWbbtpoW244gjDmVW5X7QaBv0+nTeGsSejt2LTWPr084OMJXSc/kQaIW9aVusOUy44tss
60x3adm+dOe5HOr4rtHIMO5ThBs4BIaz1IDq6AEPZCSehBJOz6JFlGe0+eIKCiZfiSLhTkMotiWZ
h2kQgpBHzmRVjrXN9JpzLfi3YrbO1EAVE9K9VMxlZ03GDSGJdPTzLwMgJBevpelPKfM6YgaBIbby
Rstw80SlBmIPQ65ncUrepvoSeQNZSL5EWcmqvKv1KLwW8xcr1xhZ4n1Mh0VxjaTMvcaoY1dJCvNK
Lcqcw6AW7mL69UYu9lGZJLiIdWOjKmzlUo32HaLyrLDUq4E8lcAaO0SskXqnTMjH1l+8bBgfaYPT
bIykn56dqsODnixPqQaNyS6UfZQXzY0juLg0jIMP2DGflUVFN6JI7bw4de9F6nCA8GzuUPbrz8iC
kcKW0XAadE657IZxlGagyGGqtSifCG0KPTtOjQ+FCC1fR2J3gjAM81lp1Y81pgU3Sa1bGEPGjqM7
75NDf0Iz2n2cWu2GocfoaZPzpRz1wS9CcMEK/G6Pps89JgT5YKF0cZs5ESfNTD5VWRfuqNQ6Ssnr
2Y43FBoc/evlxWhYetBj+FmGdaEJ3vKBrgGnxq+irFtS5/T+oLfKcBMvDW9hLu+GtMVIa09YVzqT
E04R7ns5aX4xGzWP5d60o8ecvLIbFSexb2CN4jyuV7t0PNs4XHINE9rYfLblZNLtZRKf9axDgzIw
bdXUF41CJje79jhG+CXyIjtlsdgtWX3H3AhUCxgaX5fmxFrfIglMQJ5nI8lBMdEUzfhalMZzN6rF
OU0qgbSUrKDKqI8xiXIVnfHr91fFxJt4auwEG2QSzYZwjWhraJ+MqWGtGs3Ci0jXFHMDBK9Qq/PS
ioOu5+jEdXLS8T0cKyGP77NnFaOf62hjsa2i05IkzV09O0BnWv24rCLwrh8eSOlLtlkIEy+XjbUF
ZTr5S2ndMwbSbiLa4TaKYo8pBaG6C5YXog3VgyZLbFPhQNItZikF+Cg5jTLARJGd5rjCIUHTNSgN
6fVFPZ/HsnnKsKIGqT68ZP1rl9O84cSiI+9Kr6eo6N2k4Q8cE7bF3B2JfZM1W9aLkWF3ElNVJjdl
Y14VlkX0dZQjRY9HAX/W4GVSdOc5m2Cdl/pD9O191q2Q6CJVlNiJUm7GAvcEyOcCjdveqCFvccce
ski8LBIGWmQzwkyjo2p3xBTllIC6ZI+uwKZyjOy7vQRLXzmPMuL0IOfumCtk0xv4GX0VYhOZnE6/
HkFtRK2DAAHSNyfVwqgcN8omiISGgLTSsQ4oRB+kxJDJxXlKJ/nV7tFeSyM6LjlNrj6peg+rlRum
wXxaxrbZKQNzvRTR65CYFueY3iutcLrJjELuJGjMnDFzpyYkqiv3mdFEmzZnhjKnUe1nKWIge0iP
TWsKhKhLAsxrORiZLHc2MxyXaUpECFuZIj4Zq4NMmmcnHj+NyocpR57sEpSqwC6sndXqtg48WMcP
PAWwn4ld3ptN8FQxzNd8pQDJ1up8rwgN7UrkG8eJH+KeNiOPXMumG7vlHObrWGfZ6SO8xLR7VePy
OLETT8BRFPrfLic/2k7NqnSttzN+H7rQDEha6zkcMXvVbWDSMwswt8tjytjTtTpF8YjxTYm2x1LQ
VUSB94xpqJ22jQYx0TAfKKl9EVsjcaKKG8a5s52HpacNk32eN0HRf65CAJwDzRgiJj+GdsWZPcj2
jpE+NrRGXFXpX/oRM+XANnAYMwfXT1cTt6wXmdfOVgsEgLJNpKdGrWI/h0yEebLyyEitWd4K6WKu
CTZMBcy9LtTYs7WNCkvXHdTBrz6MQ5Wyn6axX2VszXEoHsflRfQIQdKwj31DX3OnCKmBbQSXf6zn
r9Woo67MrK+aUT0nYxMxcGuDTaAkW8WhnAh68m7ScpM56sc40rd1is8qa9pdEpus7wF4CzLTYPBM
V6qcFPSjyosBgzG25lfO9honH2cXkWFgZBO+JDFg+EkzPF+icQO9JV0FMYZR2Ru+bzsMCtbmqPqs
WTppRAzUZzY5GjDRecB/5ybWLtGNzmvrKN80CTooogeaksHdEiKumJSbtNjIpbJxZYSubecxRpqa
t71PTW/Kg1tSqaApAXxIugxQwsIMPqHzjxwyutHD3WS7wYwVf+Lg1Ef2FTlfGQ1u8Rr31bmeFSQm
aXmFseGLKOaTxC5i4RZFAr/e9KuHtk+vu7Dp2K4b1YuCz6mT3eNoeqisZm8N1VNHv8FdaGv4teSQ
bhTXTQp3F5TlXoYsfJK2jIt4hge7Tr6kHdnWI1qVpX8ClRe79BI1Xw9SjiaKPFhpqPmfiGUp7iA3
QDG0NfBGJUvf2g1UBzHsmip6qBryzTGYNmdGgDwS9USw9tJ8ojhiyx6I57Qi+WTFKlunRviHUhfH
dv0wtHFxdIoAZ3deUKqsn75/4f1b3j/9/mEGhRyjL2Jbe//fMRg2nWMSIcirWPnIPvb+jZLx4d/f
8/75XKvEGHOMe//s+zci3ZNbOUE/fv93P/yo9aWhiYaLV+Pq3GsKqT7lmOyqOudP8fMri64Sy+bH
l51b4dOIL75fyft1/nBN33/YD68SSvEAASDblqj/F+/9MlQzhlgeoir8v39+cX0/vOTF91y8cZdv
zffXWX/FsC+eJGlX7hyeQyDNHs7x/ABwfbhhKrzHaPtajPb0KrN+T63a7yYF+1DlRMtRaex+Nw90
9he1nBmVdso2aY2MoLZhRBVHgQ9s/CWP+m2Uxq9DWpyzhjZoCzLDAzHYGHBiUAs8j91kcav3zkbt
0s7FHE2ozgTDMYL3YOeZX4NDPYBxKdjaDMuNc7LOirRqXU0fbgFYk+IeKPmhCaJjCxjmCnuoa2Ek
t5w8v9XlYbIgmwIdgrRG0DuckkBzLaF+ayMZ3icqVmLIVSKNCWNpYB8FEHu3zgGFFQXJtLwSB36X
4qwPR+Sc6qrrikuvptuHaYzVNMmmc2Ym4wFB6+w2o3pKGv2umdc5RFC2gHquUN6hWM3UfTksEJPn
7L+5O6/ltplsbV8RVA00gAZOwUwqUMGS7ROUZdnIOePq/we0Z+YbT6h/b52oNl3FsiWaAexevcIb
KKWcttvZqt6Fpv2EYaG8EROsMmSdNo3ZoyaqnTujq3A7x7pF9qk3lIoBudwHlqY9BJuaig1BRxPT
Ek0ppl1cNLhvTDe7iUw1xcbkMaLVDXtGfXd6FKJa6a4kug6eDZeMpeMp4w1pqAFsP6dROGx1q6w2
6PxB0vJbvJpr9JENLdpBA6kxZIjIe3p/XWTabTZW7p0G0ykbbuhrfBN6vytEtw4AdHoZ0j1eCBbb
U+2nGB2i69DNsJjh6kl3+lLqLnTWCwkMH5w207b90GIyNtRYM3dxRI82uS+lj7BugBTi6E9nMyWg
mmlwCrHE6O36dsit9JD7A3Ms+WL0GrpjPYlIpRKkM/EU8WTcXCPSkt05iP2DvFTCj67NSVqezqr3
MImsdn5mjkcEgnHimmL+r3swCKDbCNFeNH/Ep8TIJjjXWrSfswI1i4pJjm12R1DVnk7vwdcBNeV1
uZrtqcZOmJZHyCRzcvO1ymPbyzrOwElDacgRWuxd8kVbwx1Mm/RmnSIivEYoP9qXevSWjHm+zYR8
w3chhKk1AFdvbed2UcTUe94xOJN5bSgoQFNXnhf9GegUuJgwV77VYvyxI/UDsGmz1ny4EgZuFCv0
K7t9B1kpHTZQWqE2aB1XpqoOejSecsDsmD0G8aMa30zRiAP/KfTaEaONrCuQUbS/9n01nGr1Gs+P
uJWm+2p2aODL5mZyVmUf1ZsZ9KhnGvM3xMMtiDjDXZr7T0lgvjFFMmuFKJiaDomlHf2w5U1mqb/v
FT71oRmlsM8dBro+ui/57KIgmRSfxy5n6cvIIWe2fbpG1Z2McbOnc+QxaQbVphebsGYigEkPB3EN
5HCq6pNhFvomnl8dJPpWuY65DiCGGnOfrUjViwE/dDWmNJIY0z01DfBVxgNTN4yc2na0lVHzlDTB
tWW9Chn6dE21M6QzNFEzaPdKAidNJ7R0hBjbRYzhrk4RIEkNsKWOKPV9VVlf804RNMwggIoWZB5+
IC6IQxTaZdl+1nEwbJU+7jo5v4l49EiZH+GO7CBC+IG+Gkf72Hdus7GV/pMFOKyGMSWHiM1n0H1b
nzx/kZzKNp2mpi1soc5r52nvS4MFCBQFT65VLmnwUyaHXjXptOeMFEmYV3KMsQ0i0P7mcbZTbRW1
aG0vw+fAqB/cHAdGAsZzaslsm0TP2HR4pZGXx0ag6BfF+k2hxl0/G0fDdOmimv3BmqInDaDvipki
fteVD8ZbM7Nd/WbhuGwXDkmoRaMljyEea5lUmy7rn2LaFrKKf2aac++0goXmm+Nqns1N9NBA79qm
VcMeQawtS7KbyUKti2GBVPpbCytq07QtdKbqxUVpGUgkaIBuyJ7KWSBSmcVAjQd64K7f2ptxxo0L
JZytKmbyGYkqt0kzAYcEW+dlkqkpziDWghtN4C8TP5dlw3RCDt98YBP4LmOzPXUTo+s5eI4T84dR
4STcLK2nebaPmMAlXpMa6kG24VbJlUBjAI1uJa8bdkBYa68N9uHeoD5rdU7BUhvFTY+uimfB4cSx
VFRfJyHQczHwu2hRjg8a7SyqqNo5OlrFiU9rblaI+CtmZ6Ffdzstd55xiIpOlci+2CR6VSuMrdEp
Unifdhlu0lhPD3vdl7bXsEOTuQL1osWrIsJaD0Ez6lls+ixQ/nsMfxBqbyFwd/630Azx5JNtv+/S
4ibqrK8YbMVbt00YfagdTVFMrNvolLjGD3vksZ0MVzOmGKvId9EyipFNHhYdtoiVCex02jhGXnkA
8sp9ZmBRSL3hRBNkanw/tr06tj4CWPjmISDabiunpJ0XJdM1PFcMJQfcp/2qfUBVKud0TZ+abqvZ
0IIl0ZNSNYKm3NeHFOjoqcaizouaxoAk2iKcQ10Pm2JcdaXVb6Tdi11kkvFzVB1FA+Yd+hH1YI2I
S5yrtSb6dI9q/E9fzRCJqXpIRQjLA5PtuakpIlqzw97TpkdIh2ow/WzrFhycIpxOY5ztC3iUZd57
5ph5BE5I7PY6B5C7tpLok08jcwX711kZ0Xg2zOkpx6790MgICSlBN4/wPdjQAqo+WalAHrUmRHRg
LPYAqNuNlZlQxftw3S+bVLh+uuEVJz/OdsxbMU0UmWc6Aa5eWMkNHeZ2na6R00xYpwg9sDaZRQeE
ZkXNGMbLGdNdV8GPPErN9VwrZxMbZbShJ/QQd7h/dno5rdX4OBcyf6MvnlahWAGzKI+w2qOXIAle
OnSIaRI0JEd6ddJGxuh5CevdIgeqkV7G9hMuIlHH1tSJTfRmFYHDXCSRRwh8o1dJ41Yb4BDDqSM0
9MbnQI+2zjGYM3NPtUOjrim/Zs04Ii5a3iJCG99Wyj7AUUJLkwHmtlEiP9iV3Drxvi37+LimcENR
PRPq5GIKNoWZu5/E9IBoE+g5bdPgcWvHdU85AwMn+mpEA4qmm6icuDzIMXmFxkiodft1LbtylZbm
c+UOD1PRPFch4+wqtF+6coSnMd91mN2DX2pvREhKYmbtDRC+EyrxZ62puQLDQtYL72y2/4qBO4bB
PSKkVuWvnaXf2TQvfmePRDa1NkesvogkYl1Rj7FG9HHVjvMGQcGO0jrvj3pwXYztE3MCFLU0N4Ni
HD/M+rmtkd4wdRBPVeuiOYgyNk4Ehbdob85afQ0+0Nz0Y0/KtSh1WHZ162MmemNlw0On9/Q+C/qR
TN517W5s3ccMdcBjHsXdkdYtTek8soNNXNJN+fXDrme8XgMOQkeZwVI6DriTaSVHbCk/BQYzqi7Q
NHhMscFEZpg4jYp83ZlFQQFLMb+3Q6zpZ1ccL3cq0Ebgd6ROcTv8urP9uUALFXVuC0bMUS13jVEc
FYz8fZNjh1R03WeQfr5XwrM4QhAgWWzxwAXLH50G+xOcZOYEWjp/AZ27SWSn9nrijsdyrEGgSfRe
NVFDuuZOE+7vv3FcwcWhIbS6/AxfV2us4mNixPWxRQLqGC1/81ssAYlIQbsrdOtgNugaBLSljsPl
E/7j37LL1HqCGOoFmZLdyepiBNnLVtL5aYujPTMFzCPqBwhtuDHDpQhejCT1N7SEprj0D5fXxHqi
4Xd/f/mI7luT+e4+zuzhSMs6zjw3nxHUmLVHsxuHY/OFQXN9DJffXx40jiDeRiQXsTzzCdBto6Hn
lQyZZ+fWCu2D0AuUKDepXjNGz+Ex1sjYA72bJlSLrMSTUb7KK+za84jFmIu+xXyYtIIV0Jf0FrlL
miw9zrco1RfHDMFfBAZcOi8l0rKur6Yd7aD9r18u9TtfJIPC8XV2ZMkMDGWXY9XKgM+J3OmWYff9
uNSfl7uYo2I90rbyjFqrGFx11TFb5BAS6za2MzCoZRuvyeJ0JCGL+jgud4nWAJlhXN7u8WRcZ+1k
HKOJbHvQHONLAlH14MA+AMttHVUSfKvsStvInPXbYhjTTQkG9ssd/ey13ilS5QED4Sn1HToa7e9f
Xv6WLv+snZJJSuuGoLEZeoYaTjty6a2pfnxu0pJRTuUF+tLBMcKS5PJTYcuJVlr7hTPuCxHwez54
AKAA0fSpReJpABdIlKf14mdQ8GOkze9TB+F08WymUIfpa9DlFc8zda0HZPVsjPIFP/Fnq0fhApWx
FQKLD37UbxFYQaDA6A7kxD+KgLz5a2B1n6uMcahED4kxQn6ntOEeBOZz0w8ecB3UkslA8HkXvctr
61W71qpXuFjfAF/ejzUuZG4pxhWYpUPm5CeNJv/KQVHagweenWQLgJ3UbGagxagPUtSRqFSgizNd
JyGKuZcf/eOuoR/F0KGDZTQh27Y8PlVVtdNiavbld388FDUDFt/lKS+/Fl2rNvVovvzxuN7twddf
fnh53NxYzlZU5k2RZEyF8izf442Qrhg1/Kys4cZMQbtUbvTZZ4i3ruk2ZeWkfVJkAJ7K3PbY12Lt
aKcsRrq57jRgpymWGn5mr5gL3muNc+dD5wNkASGukq03BHwh2RB5Ue8/mHKZhFnaNkhcalgoWJbk
V43DaKOPKsbGbake2XK6+ImKTHtXjqsoR33IKuobneBxbaujOUTp2knCNQof8QOyXTEZPclNDuHp
aI/xaWyy8dYK2Vb10rsLUkzotLJ9rYB57gogn5WR7WkkGHutqJ4o+xU5XbWzLJNw14qtAUYZl/B8
3tgd7NUYuxCzC0i6MTVXDjnGxHG9k/atrN39GFbNGa/qXdWI9hj6xqG2QrXGZrjexc64DylZSBVB
XKO9KHd0Iqn1W/2nUiN71JzWTcIkKZbx53IsaNGg5qo486fhRcCCPyrkZfUIl3PDtr83qXOj7Oa+
rdKz3QZvJizAkwgROoNnxlGO9Yyxw9gIMqqDWKgg+Z2aXWs5PXpp4aesRjRnLhjU6dn0VjTOc2XI
YFstg4CmULfsjk+Ri4Y948zWy6SzddrwNW6Gz0R7PmJxMKVBLRGGT6Y7npUFyIl5/5yO8ypL2Gft
gLdLUQ3MXOZuB+Trh/ZGnTVcx479pOOvswGEqtZwJzCO0NujZU7zSmvTxexE/SyLwd81uHbmDbC1
Wh6ZY2auBi649rdWMj+aFCuZZeg7PXuRtvldLdJ6Fn3BFXO1abNgoVumsaPi/Ug/WrBUJfr8DJG6
3i93UZ2dafWS5VKcy3AzaMa+a7rrfJyLLaZEhAizX5kiOmtSx947PA9Bf44BA1gpBeVghgje+UEN
aKyidZ2sLU1sNHOpNDfYY52m0r6bca0FhwI5zeqok6FHBjpD4LwO3zSJIbistFNeNQCTUHPIsHxC
Xs0L5XBOCnWPwsit1loPYuhfwrT/nIdYrVt41dCzt+LShTyYfXUU+LMZSQWpsS3MAXH9PP/Gt5/A
Dgnu7TT8Tq41o9scHhDdvCbQC+ZKb3ZTXHf28ANLox8dI3kC9LcxBdAGbZXZSXeecwRYEaRGecU2
rlU2vWaN87MEaF4CJHDrWrA79bNs3sDAvPa6/dV4ajscZUEU9xA4i++TQF9+DKGoIfyrfAvrljG+
DTP5JZmXVoDBzKLpnyfXGKmJYsACcNrqtKVDISG+V+EX1mW0QXKFJnshb6dAPLd496xjcML04cW2
Wp4HvEhNUh/ETIYQYXPqR92B9dAwTaR1gpWej9UwWJ0FBqjI9QS2TDliBDV8gdSYr6WSDOl540kj
yrUwh6cYJ55dPueM+qtT2LVf2lTkjP5fIidJNh3HaqZDFFS9757qEQpwDX9WQxdmlNVOz5FygKA4
jmDI9Xxw14M+3srepguG3MXUQeurq2t7ZLBBcX0XBgan+l250IbM6lNNk9cOrOt2onellphlWA26
i+FBoHVkM5OitWZ+HwQwHCOu1pOjh2sjQNl7Ft2T08QPQzN4mNfoY8n4BIU2L9do/cLkIVqxAGOd
BJYPttdqZ88uXXDCh3ho7jupffNd54ErPJGJcLb35ykg9GTlRpvsdYfqpta1d13iH4sAuRmDzhdu
ekU2PNNggkj+E/Bz3rlMCFTyUBTTY9/OL+VQko7p6bGPsus6ZQCi8fX0FvhHdKVHHQ4eBVwq72UC
RUW17itsgmZRTAtX4SC3TYQKimb1K5y3m10uUbXxG6Ak3wKwdJ7b+1/nAYlEnfeRsitD7Wz5uJsJ
bDYq5pWdfKU1cZoteEpoZXxHcejFpK8Tlw1U2+lH2QFDq22f2ZWydlrbPIeR/YmpBU20jg5ylA4/
IAJzZurOvYiCXVd98YU/rqiybkWm3cT6/N2J3OcxYBTKpBBA3MZvkXkf/fxZqzltC7f8HoQxrcDS
5+BBAqR3fH3b0NhfTfjLmmbzmWESbmz4U++hKkDz6ntwbYYge0DtwzD6N7+lfkm6+VzbovX8MBOL
2ibN8vynoC3K4drfB7XPpgRNMMXVljL5aW6+axG0oy6pWS1tixqlzyIC0L9Ns8es1iGOVYDaCsSi
oDKQAmf9tylQ0U3k1i9BjrKE3Qj3LqCb6jFLftUZCuxhP0WbCAXEQ0gsMTUGEQATsrUG0209a1zP
2Ndn0KC0QGdDXhczfVahpmrdh+LWXWD0SPEdMQe5dUbbfKymRwnT1Y0L4BU6aDzLb2PmFPaGTwnu
Z2kvdcr+7pPUnKq54RIPcEUQzEUSOKjw6SuSRW4u9FIZ6J5fAl8vEO9Y4dqlM35ufib6sMfJtzpH
CeZqoWGUawWW0ZtroFV5l7XHqHXM7eiU1crS3aeLG2R7UXozm35Huhlt3K6jAd0m0Sm3pvuKed61
a7bq2o4qYwu3JAQoZhXXeuaW60A3blwjfQ16NV/78CgOIzMxBOOr6265c4oIB1Kdrxfunn00Ft7J
NKanYqRFLko0DiJJgYgMHp2lRe22Rsx5u9AwpzTT9/TP7uwY9NzlzsGIXMNlLKssd5dYajpGjQQT
RFs/sAeL1JpDVDe7DDhCQ3+Mo+T2cqdPIPc0F6S5OZ8dBve25w4LKxHQp6e37rWf+mBF7BFmYZyF
+x7Ur1EV2EpyGEKT7mq8V8dpNXaNeCRXRZTjUIZifnSsJIfAYRknuysMvACYfvVI3j+1Os7tsCLI
EuPY2DkxSy5oLe1eFp+CrlDnyz9sBIa3+jLDxx4C9r014CHN9lqbBojupGnm23AOOVdtsplSSE66
lsuDaKV5Hfb5j2bRkpVGbV+nM8wqvY72NhO6lV2hMCNCwD+LlYOrRmBzna9t7ARaREoneGWqwdzM
g9Hu8Emj5xpDlh/62iS11BiuZy3P1jMYngum/JOg59K6tyMaRLKcHnkW3Kja/cShfpfElb42e+QR
Vd6PK3uwec6dH0X6dTBxxDVGApjR0JAcTEbU2cyOkiGcDzNCYHsEkQ+aC8UoJJ1IYz0+dWPPgWXv
Y7d6wDkXbnqkb8OFZwmJjiHGjD9ibXVrJyR3tzuQd8Bj2jXbDBnl1t9rYzyzSKsJwOimrTiZoob/
LEWwtblku9KmEa+V9BWbBiWKoQd9AXgAEqV59CMAlY1syBXVMUjNc9HHB53GHxmU1sBeenYEtceF
0NuViMWKoMFQhMpvkB38PA7QjYnklm4G0wH6wU0wVuomjMd0N7c1Ttrm9dxkyJCq+kvSa2+uOZhg
STOvCxZ4S5FSEGRcCPA6lK4+fhc55GOSQHSXRiLM3L2a03Q740ZR5H3CzHNENqgJnHVIDodmI3wt
SC0RMoFWHUQbJ5sCjDLMn4k/1PuWbh4Qp/EWbWSEMBHetjh9YzWsfKwFXkJAYow1w3pIT45vPJVT
NN05g0b1SfyXJV6iU/hFS5F4azR0awIfIEsCwgtpKw7XkJ5n4ayjiFBtIrK4BgC10lCrZ27cmeve
CV7TuAFQKzHviKZivomj72luuQeKfRqodtMQpKZyZ+bAMCMfSrFmWzdJXlER11CyA5cmWI1kmU55
HMm4XXrNuDT6ghmZ/QJLJj63wfC5wrNVD7sOfTkKtnmIr924yTZ9Zp6msVso0+4I4XjwbL0tUPmV
AdlMG+7lSGUdZwI6ZBbg1Df4R4lOHYiWtH2QurGPzTc/cUNycBDXI6PVkx+H587qtYPPTLoN9GoF
NAGeUohaRjw62C8GALBSHAAzeoTLGhebTtIanjH6Pk2tvq1yDoxpdA5hV9YHAfkqtkyGPT1u03p6
DqvM3ucu8sfMO6Lr3MLaNEHskvPwkxjLL2whcQg1sJ4oQLsHpSPxUdDJM4zi2WAKtbO79jWP4+GI
ncgDqOKFbTJeT7F5Y3eRQxVMftHkw3Od1N5sD6BOmHmMNs1ZO8Avpmj7lR0zIZnnr1Vfd7QVretG
QB/A9xakPhoFHlNkHyplfGR9RfTyyrNVzyhadpB/VAn7PDcP3QyUJrjPy96EP26dHFTQLEDLTCWs
lxREhLR6B4ZJD6E7N1/1Wde2eeLQQ2cisYnGco1+0uuFGn+5YrjUYDge3aFr2PgNtND5U2nthaBr
Vzrq1HBp13ldYICJnZKHh3zgJWRWIMxhf4IQoQ9Mk8Ix4+vGte77biJjWujEF7KfGFprEfyBGWON
nacsa95bIPpvS2RJlkfVbQ1C04XTikwBYO+cHKQPGxBQYeXypSPvY7UAEQxnpwbb3UHDICuInVtd
NsXarUyvMvP4RgnmJpUNcCRBA8oFHHdTuA0iN0SzsK22F2qmCLTXYMqeqPWZmc3hntnLKdETkk3Y
NEXyGg6B2Os2zeBm1jeJFSHsBogVSEv4i2uv9+Z2GBjg5hkQJp8dUEagq2y8iXbhhugQrrJFSgAC
OCRNYHoaUlur9KssB2jewEY3xZR45IEt3w3kuQC/d5pxKyrMp9jkKVNZYiBZ+YdUcsXBRR2RLde9
BgZsZ4OZjdInsxp56QSqMT2TvVn2506ScaUN/z30QUv6dblpXB+Rt+WRCnvLXyE1sapsFZj+l7j3
n4IWWZKQGRLwNardDs+swdV+yr53V1mVZ6t+ZkKTLIqVUEPAWa1mIEZaZbwRTxcKW3LWS3pxyFMh
C+rwGkkVr5Fcz9aDUaD40l9HlvymdOJRIurbIiSjFiU0XYM4HzI/Bs7IXrDutMHkSzKsh4pFMvGu
nEZ7GlM45QiSfWk7ajG7ZOqjRXzZZimwJETzl9ZaKBqkXbkyDCNjJExI7hqUKlcjCA8anDsFuFBm
qbPu9PD1cp7MlTqkQX6Y4nNvWN/DktIB+4UIqW0SsVqCCeKhI7nkmPefw5nvTi/wbiiKHDo0IJSI
r+/WiO9MHbMEuxyzU+zG+r6GQNB07bjNQopcxyCdd9JB+2SH7XgcdHNfCXE7NzYWB4vQZsHMHcvM
9KCSfDwsObCdDtU5lQTNaDK/dMFgnnuUZsVo1BD+0o22iMMn7TLhmdfM2vL1MIzxPu/sL01Qp6fL
ndZ3X8NQC46IMlubtIjQp0W0bkVnrl/rFCGnfFYv4aABn7UmTOVQSd77M0xw4ugDw/Z+NxviobRa
e0sssU6y80+AUciHRlQTKfH3lVN9dVPdWFWNfh92LNF20jaDzSG5LCqxyDqEnflZUwwT43a5frTX
jtYEM830j7NJE5RPeT26B4Y9Lo7JVLMjorsAnMShdfaqSt0dTX7bA4vA4K4S63QQaCUnMJ4usFu9
6yVyb6gjdHx7JAa955ImDEulZtTYGTcMYNqC0R8bMTgUIvoc9yBBE5zukYyK762kvFVjAKVsxtZK
nZtMgTatI9bSoN0WZDJAHEiaUjt5NFsrB4bzA4YdPgQSALZOte4psEO8t3JaFXW1qQb7uS0dVF4z
0qUAdA+6z881mfEKqwhJIbfcYXKEuIJ0vRKXuZWfahab/XXOl2q0U9T+UXTXYpC1UswlmN2T3FZe
NUYUtzI/ZIqpP521fqOyuwx1a2hoeCMLVCLIFMGLoIK5YwpMvucSjbumf9E1CNc+aZmJLgypPiPj
tly1aX2E9QLatudQvVwn2/6sDWDTTOSPRgPG0OUNl/M4ewHZlhiCTzOJ4JrUlbMeDRQ9S72IIfo2
ZAkATNF/TFM4rtmTa60wYWN1gCWcwSdpHWlkwqqjo8BejQQqdkEe0zMgYBk6oSYB7tO2iwJRxNAh
LJmZqkORMMbDheRYq/B1If+3Tfqa5awmgLSAvXVtbaDMuxJO/xjo7fPEsoKjhJLK7yUoaobeMZzv
wOye9HWfELGSifiIkV5e3SbuxPnoHCI9/AyLvlnnA0Q0VCFIS3hQ0ardlFmUvn7t4qYlfggI7HTL
nLWoCfn+bTZPxGR7uKF1Pa1wN3FXEchPKwBkAj6gQaPb5QpAdUFMizr+VgsgCCodwNwSr/pm2wOK
ALNPfG4mCr6Eh2OJ4zCyJIopI351m+nm0lKHRiK9jCoemERBCy7GA9W0r9XSpyS0z1uUPFG5SLJz
qbqbiCDjadlrq3c41/t8mlLgmYypamXO+8xvwrVF+3zRWXbWv2JiNxw1PRm27hC/pgytVpWELJPq
68jo5SmNAVBYg4t4Obvdme6oScLbiimUl9G3fen7cDHrKYJtqoLpJYNzKHB/pZ3R/Yho6Oyr0RJn
pxA/xvExcAvjK40KEM85jnqRacd7S871KoCsvtZoUBUCW9+iKnBvMjpkAPtD1lP8IR1t3OCV6mXp
DM66mPyda7vsEx+FFET/YrD9LOcSyQOvUilPOKQYI+Do42j5q4WH2LFP2Y/LCsEp6HvrTp8MI79B
U+B2KJAD8WvkyiG9H0RtHuh9U+R0KHjSUMYym9VjiYogRZYolkgwugnHLEFFpppkS7HjzMD5OnfT
UaXwnG0zeVniIfsE1IHalGH0Gip0WZPqPp/Nz+0UvqWpvQ+HnKgWW523WJ4Cmun5StVjRXotBzqE
Mlo6+ynprrlsomrkhZqCxt5sLVTIDP8DROeh+rK8S9IOeLf49E403wQR2U3raJ2q/eXA9qlthXGC
NBd7QWCl65iBRxef+pNRO6+lcA4JmrFubhxCbOC8si2/+43DmmVxic56Gh3m5Ga2gs+cu9nk5RUh
egIEPOccvk7P0jYZpHD4xa82ZGovmN39sneNuJm3GW9n1JynsSXc1QKJQU1rbztBrtgt6cQo/S0S
ui2SRXd+yWYQOWzphla3FZi3BTg87/LO6x6WdmxPd5WjPXa9qTGOh/5GFlHO7q2xcIOnmYNAKuib
LfpufQjXalS3yODN+4sQ1WW7BDEeHWZ+o4GdprfI94v9E55EcbyySsKSDzgewsYzZgAoeshgRNtW
riGWEB3g164zhD8K3V1Nk3mrVSlXwVQo/gXC/xmZc75bfi4moFakrs467YEKARmqcYGgbcfEdLrB
Rxmx3+W1lsc2BDjkkZAWLtHMWcqdUgkDkXl2UhfdwIhauvQcOmGOMrcjcfc0aIfkGtMSm2BbdiwK
B05TamPXRLa0FF7pq5HJY5040McWnaw4yvepoqPoBwvAzuZjzy6ar1N2shz0qcKlts+0+SYprO9W
SaWCMw7QflrQKiwRpteEvSHzee5df6PVFHesfi/FjxY5PNaj0/oM0I2lUzjmGz8JEOakFM9SUgQc
y9cK8SOGOxAytEE+VoYVecDbbE7xemlXhADcKAWWY5PFgb1DPe+gaGibuYJ9lsDayKuvBd/cJk7c
Tw3EGj1CI7hBQCnKXKamZkfJiPKWX5tip2MItfab5tEcuud2qbLSWp0QcJxgUHBMO4JxeTicY7jd
63SOXgeDTV+b9q5zZyq2hLQWo1R4X1m9D4D4g7GcgZTMLi3jZT0OF32kojd5tz8vsRsuHY0GHQT7
WOyxQZvIG/nKRikfHYR5b9Vk/kizV2TMxs+MQcWkrmHRAcRPwfTCZMZJKpqOlV4nsJ9Nd22puFwB
a0juYnoPqzQuacLYCumizGUGXjiPjHNW+RAaa55iC1EYeBDsO50ddEB8cjO446ekm8K1WyeAcKaG
Eb9ooxXNw2ENpGcjBt2/0WYiFuLAT44EE8Xmh63RM1qp3HnfN80Z+9npFCuAbJNVH8xoqLb1dNfQ
8ZrBLTmx/+zmen0ooeWAw7F3fQBrcC7R00AzQo9QP0VPpt62suOMDUiAIDcUKxwl5u1YtWdkjyC1
TEn6oEuQNwXhGyJND6gPh7ybhgp+JWni5ZrIzyPV4sMMgLMDT/JLuvf/jDrhX4QM/0We8O9SfYu0
4LmI8vap+N896G8agP/+if7/9A5RPzbQf/gnvcPLm7pf1Bb/23Ok3xBl7N6QRDSNK9d1bcPW8YVY
bqgLpEUe/P41k3t1ZaE0aFro/lxulxf8y0X6T5fhv3/Cf9WC/Nfn+W+f4Jcg5KL6yHhz0ZB411WQ
zpVtGpZydKRNlhuX9a9XwRFXNnREieg3QwluyEbwgh/oKhi6tSgBvvcqSFst8hy/PyVP+Ner4BpX
pqIklKAhLjf00z7WVUAnw0Cv6H1XwbpyqNRg3vz+lH/sCMe+kgAnLBP5l8vt12X/QGtBWnLRx37f
VWDbsxkEUlO/PiUr/q9rQbFjECYzKDp//R7B7g+2FixhvHdHmEi+orHKnz8/vnFlEzRRxJC/tsKv
VfeRFoGNcOM7FwEfHwcGdGeQOvp1++dF4LhXCG3i2YbI5+X24cKisuWvIPVLO/nvp+3/4ITkbOBU
tKxFtOhyY6X/dSfowrpCaMYhLn68LYB253vXgLoCiS05G5H8Wm5/HI26IUgQbFRNf58aHy8QIIf7
7kXgXuE2gf+A+J0m/XkVdP0KiVTDANf34VYBZkbvPhT1K8xYHNPR/xHu/7oJXK4PxCXkQ38nUL8y
so8UD3VTf2+aSDw0pc3VVP9hLwhxZUhhotr5K/R+oM8P7dV+dyygWJAuz+T8sfyVdUUWjjo66Ju/
BYmPlQ3wpuV7swHJ129QBuim/ffj7q+bAJmqK0SuqRKcDxcE+fw6X9q7ckJTXOl8OPKBf18fKNIF
5cBl/L0I3A+3CTisFindd10FSeoHoxKR6P9QK8or08SXB7Xgv6+Sj7YXhHz3gUDA59Qn1P1O/Vjx
/7QXdPvKtiC+0zz4W9b0wa6CgQbSO9eCqV9ZhiIkINF8uf1ZMbu4SYhlofxeCx+uTFhk8t99FdSV
kJLQz5q/3P4olnThsmUoJ2354SICuZGOxuf7IoK8gkjucjb8jot/fH66R0sZTe70OzB+uBQRu4j3
JwdcBemgBUdb8tftj4hwKRS4CPLDHY46tpnvPhwNWgXIQkAp+7ebwJVXtFAFVgi/f//xFgHA/Xen
SMaVWrR9wV3920VAx8BGppta+ncx/fGuAlnse9fC0jLgXMBq+Z+3gLKv8ADB/hbt7Mvtw3UM/p2F
0v90pCDFlcupJ2BT/PPHd3XioE6R7PxuJ32400A3HefdW8C9wgkNttzfemZ/LAL6x4ajY9HrLvGA
20e8Cu+eqCy1goGFCn2zX0v9zy76/2Pu7HbbtqE4/irGHsCwJdmWL1ZgSLGl29INW9Zhl4zNxoQd
KZDkpnn7/ShSiUm7bZZjYPRda+cv8ujwfB+e5Rhi21TCICl6JZySw4xlIOWFwuYK+nHr3v6LrGRG
itlZChPanVPbPsPFpk48vT50SryE6azYv4U3fCImmE7xGAkec/NeevvPUVRCw3CKtiMggHNw+vVP
Z4SOswUzK9IzjIkW2TFWMsO4HBdM0bNhQSfqYvYv4Q/6onFHnZBwijclIUB2WRowKIigEzzF/ve5
okghoCoJrnLLFZPb3Sc5WWDD+1JeIKGISZSRVg2tgnKGPoRBoJHbfXL6kCTnUioKc046dT04CO4k
TOKjAHkIHU4YPpEoE+DdLqUCEYVQLpg3TqGF2+UxL9hhSZDAf5+ce8BhFbMCPtKcchOSqo4XIjMZ
A7EsCKhkzPR2n/9JHqzqfdXZsa1MtK0OR6ZmdvjXSzRDhPBcdpQvYXeSihOrYw/jhiSSUAiUVww+
gqN2QioBg62QCsNihl0IDzA52b1hFN8hFebLcYYCZiCfdxSTk4mIKc7uS3ggGtf7zAM2eMokuRmh
w5PWwYJzkhNon/qSnpR4YIrJLtw+g4FnNjqe5ZE9UFJmRRl+wTDjJ/kAoRPafmbll3D7vP15xijl
oZYsLjxcwB1TaoI5JO6IJCgI5Gn1YoxpQUCECGT/ieQAEWPqjKAAvkjPC84iT4gVqP2BfUVyIF+M
qaZjzuXU68PINMLuwI1aZERUPJX6ByZEhGxCL4+QChTissecUhpyRIe6gIMwnyAhEZOOR5zcTWn7
BUUP0u3jA+EOEy3xrmJsFKEMJkvCRck6SRmVIe54vj5gYr2EnHjIDCP4lDxYEDUrmcm8wGfuP8mF
TeAEWyEmEghFPp6XJKR43U8KMDoRVODMqU5NtQI3I8chFgg2a4hU9G+au3AiubAYl3lZ2thKonLB
prqErDAnQErvgW1OeGL4Q1ZgMvQYxYCl5D30hMRiWfpMp0Ae4A3Z+CF6wb3jyFSk7op4yrygIst9
/x/qC15Aqad2l4uN2a37Rhej27521vVvfPMHQxPIMYBv7rAdHNadDH54/XivHbRr87D/fhP4Eb01
fPDlYB33z/F/7jd4/OjgWcOuhv+8NLpRzWrz2H8xdNG8V3c0y/ywUzfqTh26wi4e8LyS778L1nnA
/t8AbrcRrj07YtzGcFNxCLy0VqsceKuqVrUDkn2N0+UMESVFvlA787FuKhOs2pmZYux6VzdqXQ+r
tKt2FeJy5KrSq86s9l0A3nvJUvC3eqceVKMPkZ1wESObtmu4wW9UfxzZSdx3NyHZbXXX8FR7ql7H
3T9CdbMO3ieVMtaBlq7/J11zJVSI7Er8pMiXUNyYYYU9e7uEkBT43VptAgb0iTYx7m5nqtqEJ5Kw
Pd6CGLpaMxYppLJLlIuR64cIti/EkcL+ciybXDZLDAzAfrV9HGja84VLjkihf633pj0i85Ig0PCw
1x/AK2WqQHr4GKZ0zVeqedypaj2s0JKD2h5bPyOHblu12uxb3XUBT3tfW4xvVhtzq8KwtstwyKHR
BW3dBZyduWoCOXbbMgjE3N8HsonuT1u6dQ70et/E0LYMQgxdV10kQ3zpqRT5vb5pVGQ9EVGztb1y
6E8q1Fu4t7Z0Wg78MLpUd/ftxoRq3bvP58D/WTetDiSV7wE4B/iV/mxWgRrzDRbnAP+nbrYDjXuR
4lpXxNA10/dGF6rhSspQm/nQzXke8FZt47Pvigik8L9tTEhxF3YTw253WCShV+Mz3mLoRt/GmcO+
0FgK/LuuKu5r+qQiN8HHXaTwf2zqtR69a490m8t7SOH/rPdfYERfjX6eBxwzooU/gz14DfV12+rA
pPCt99KlX+vPoVeZu+5FKe5fndocyhTSr7YpVAr7QTd3aLYByEorgpa2mk+MbPBsIvb2jf1S6L8V
eqe67cKjSWzdNguLwXXbjT6cWry7p0OMb9pVXXEl7bDUnuau2V2M/VgzJ+Q2RO7vWPk68qlI01PC
9jj+NNx9curPwuCa/cVqp1Xz5l8AAAD//w==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12700</xdr:colOff>
      <xdr:row>6</xdr:row>
      <xdr:rowOff>6350</xdr:rowOff>
    </xdr:from>
    <xdr:to>
      <xdr:col>7</xdr:col>
      <xdr:colOff>317500</xdr:colOff>
      <xdr:row>20</xdr:row>
      <xdr:rowOff>82550</xdr:rowOff>
    </xdr:to>
    <xdr:graphicFrame macro="">
      <xdr:nvGraphicFramePr>
        <xdr:cNvPr id="2" name="Chart 1">
          <a:extLst>
            <a:ext uri="{FF2B5EF4-FFF2-40B4-BE49-F238E27FC236}">
              <a16:creationId xmlns:a16="http://schemas.microsoft.com/office/drawing/2014/main" id="{3243A22C-06C1-EC8B-BFB5-E136FF538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46</xdr:row>
      <xdr:rowOff>133350</xdr:rowOff>
    </xdr:from>
    <xdr:to>
      <xdr:col>11</xdr:col>
      <xdr:colOff>171450</xdr:colOff>
      <xdr:row>61</xdr:row>
      <xdr:rowOff>19050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EFEE1EB-DA38-059E-26D8-178231AE12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11950" y="8896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25400</xdr:colOff>
      <xdr:row>15</xdr:row>
      <xdr:rowOff>139700</xdr:rowOff>
    </xdr:from>
    <xdr:to>
      <xdr:col>11</xdr:col>
      <xdr:colOff>114300</xdr:colOff>
      <xdr:row>31</xdr:row>
      <xdr:rowOff>88900</xdr:rowOff>
    </xdr:to>
    <xdr:graphicFrame macro="">
      <xdr:nvGraphicFramePr>
        <xdr:cNvPr id="3" name="Chart 2">
          <a:extLst>
            <a:ext uri="{FF2B5EF4-FFF2-40B4-BE49-F238E27FC236}">
              <a16:creationId xmlns:a16="http://schemas.microsoft.com/office/drawing/2014/main" id="{57B6EFB4-C26A-F54D-AB79-FB5D0134E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838200</xdr:colOff>
      <xdr:row>4</xdr:row>
      <xdr:rowOff>63500</xdr:rowOff>
    </xdr:from>
    <xdr:to>
      <xdr:col>11</xdr:col>
      <xdr:colOff>63500</xdr:colOff>
      <xdr:row>12</xdr:row>
      <xdr:rowOff>101600</xdr:rowOff>
    </xdr:to>
    <mc:AlternateContent xmlns:mc="http://schemas.openxmlformats.org/markup-compatibility/2006">
      <mc:Choice xmlns:tsle="http://schemas.microsoft.com/office/drawing/2012/timeslicer" Requires="tsle">
        <xdr:graphicFrame macro="">
          <xdr:nvGraphicFramePr>
            <xdr:cNvPr id="4" name="Sales Period">
              <a:extLst>
                <a:ext uri="{FF2B5EF4-FFF2-40B4-BE49-F238E27FC236}">
                  <a16:creationId xmlns:a16="http://schemas.microsoft.com/office/drawing/2014/main" id="{09709153-9686-6950-1D31-D68D391124D9}"/>
                </a:ext>
              </a:extLst>
            </xdr:cNvPr>
            <xdr:cNvGraphicFramePr/>
          </xdr:nvGraphicFramePr>
          <xdr:xfrm>
            <a:off x="0" y="0"/>
            <a:ext cx="0" cy="0"/>
          </xdr:xfrm>
          <a:graphic>
            <a:graphicData uri="http://schemas.microsoft.com/office/drawing/2012/timeslicer">
              <tsle:timeslicer xmlns:tsle="http://schemas.microsoft.com/office/drawing/2012/timeslicer" name="Sales Period"/>
            </a:graphicData>
          </a:graphic>
        </xdr:graphicFrame>
      </mc:Choice>
      <mc:Fallback>
        <xdr:sp macro="" textlink="">
          <xdr:nvSpPr>
            <xdr:cNvPr id="0" name=""/>
            <xdr:cNvSpPr>
              <a:spLocks noTextEdit="1"/>
            </xdr:cNvSpPr>
          </xdr:nvSpPr>
          <xdr:spPr>
            <a:xfrm>
              <a:off x="2159000" y="1079500"/>
              <a:ext cx="5816600" cy="1447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114300</xdr:colOff>
      <xdr:row>6</xdr:row>
      <xdr:rowOff>127000</xdr:rowOff>
    </xdr:from>
    <xdr:to>
      <xdr:col>22</xdr:col>
      <xdr:colOff>127000</xdr:colOff>
      <xdr:row>28</xdr:row>
      <xdr:rowOff>76200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7B662E6-3D05-3B45-9CE6-EB45436FE8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280400" y="1409700"/>
              <a:ext cx="6731000" cy="4140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177800</xdr:colOff>
      <xdr:row>4</xdr:row>
      <xdr:rowOff>63501</xdr:rowOff>
    </xdr:from>
    <xdr:to>
      <xdr:col>2</xdr:col>
      <xdr:colOff>685800</xdr:colOff>
      <xdr:row>12</xdr:row>
      <xdr:rowOff>50801</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27DB17D9-6221-7F8A-F0CD-038293FF3094}"/>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77800" y="1079501"/>
              <a:ext cx="18288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12</xdr:row>
      <xdr:rowOff>152401</xdr:rowOff>
    </xdr:from>
    <xdr:to>
      <xdr:col>2</xdr:col>
      <xdr:colOff>698500</xdr:colOff>
      <xdr:row>21</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D624AE-8E03-C767-229E-F47F11B6BA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0" y="2578101"/>
              <a:ext cx="1828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22</xdr:row>
      <xdr:rowOff>1</xdr:rowOff>
    </xdr:from>
    <xdr:to>
      <xdr:col>2</xdr:col>
      <xdr:colOff>698500</xdr:colOff>
      <xdr:row>31</xdr:row>
      <xdr:rowOff>177801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9B1D9186-9D9C-6EAE-F6D5-AA6B110961BE}"/>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90500" y="4330701"/>
              <a:ext cx="18288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pez, Kevin" refreshedDate="45161.710503240742" createdVersion="8" refreshedVersion="8" minRefreshableVersion="3" recordCount="3888" xr:uid="{B3906F0E-04B1-F54E-A852-DCB093DC700D}">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1"/>
          <s v="Jan"/>
          <s v="Feb"/>
          <s v="Mar"/>
          <s v="Apr"/>
          <s v="May"/>
          <s v="Jun"/>
          <s v="Jul"/>
          <s v="Aug"/>
          <s v="Sep"/>
          <s v="Oct"/>
          <s v="Nov"/>
          <s v="Dec"/>
          <s v="&gt;12/26/21"/>
        </groupItems>
      </fieldGroup>
    </cacheField>
  </cacheFields>
  <extLst>
    <ext xmlns:x14="http://schemas.microsoft.com/office/spreadsheetml/2009/9/main" uri="{725AE2AE-9491-48be-B2B4-4EB974FC3084}">
      <x14:pivotCacheDefinition pivotCacheId="702874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56CAFD-2760-DA4B-81C9-A06DE41FB3EE}" name="PivotTable6"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993E46-00CC-5449-BEA6-F92A879FEEE4}" name="PivotTable5"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4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B75AA-2D26-7D41-B68E-60AF4BD84436}" name="PivotTable4"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2" fld="8" baseField="0" baseItem="0"/>
    <dataField name="Sum of Total Sales" fld="9"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800DDCD5-6414-A746-9C1D-A405A6AAFBF1}" sourceName="Retailer">
  <pivotTables>
    <pivotTable tabId="4" name="PivotTable5"/>
    <pivotTable tabId="4" name="PivotTable4"/>
    <pivotTable tabId="4" name="PivotTable6"/>
  </pivotTables>
  <data>
    <tabular pivotCacheId="70287458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BE390B-7A7A-6945-B0B5-AC23641EF381}" sourceName="Region">
  <pivotTables>
    <pivotTable tabId="4" name="PivotTable5"/>
    <pivotTable tabId="4" name="PivotTable4"/>
    <pivotTable tabId="4" name="PivotTable6"/>
  </pivotTables>
  <data>
    <tabular pivotCacheId="702874585">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E5435364-8BBA-914E-9889-1EA292BAF0EA}" sourceName="Beverage Brand">
  <pivotTables>
    <pivotTable tabId="4" name="PivotTable5"/>
    <pivotTable tabId="4" name="PivotTable4"/>
    <pivotTable tabId="4" name="PivotTable6"/>
  </pivotTables>
  <data>
    <tabular pivotCacheId="702874585">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37773E78-BE4E-544C-BC82-E4AC5848D2F0}" cache="Slicer_Retailer" caption="Retailer" rowHeight="230716"/>
  <slicer name="Region" xr10:uid="{8952AFF9-8986-F14B-ADC2-633D7052A700}" cache="Slicer_Region" caption="Region" rowHeight="230716"/>
  <slicer name="Beverage Brand" xr10:uid="{21CF65BD-725F-B148-84C9-3ADF41A19813}" cache="Slicer_Beverage_Brand" caption="Beverage Bran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8DD201-D8D0-214B-9C6C-DEB8C0B9DDA9}" name="Table1" displayName="Table1" ref="B5:M3893" totalsRowShown="0" headerRowDxfId="35" dataDxfId="36">
  <autoFilter ref="B5:M3893" xr:uid="{368DD201-D8D0-214B-9C6C-DEB8C0B9DDA9}"/>
  <tableColumns count="12">
    <tableColumn id="1" xr3:uid="{3D57AC64-CE3E-7148-8C4B-1EAECB9D3125}" name="Retailer" dataDxfId="48"/>
    <tableColumn id="2" xr3:uid="{3EC8793B-36CE-CF48-8902-E4DBDA99DE66}" name="Retailer ID" dataDxfId="47"/>
    <tableColumn id="3" xr3:uid="{A6B01FDE-1FFA-4641-8ACF-B5DE7135F44D}" name="Invoice Date" dataDxfId="46"/>
    <tableColumn id="4" xr3:uid="{3D138F75-ACF1-FF41-8C2C-FE8EBD66CF1D}" name="Region" dataDxfId="45"/>
    <tableColumn id="5" xr3:uid="{3F8C2FC3-CFA5-F242-BE46-3B385D34C81C}" name="State" dataDxfId="44"/>
    <tableColumn id="6" xr3:uid="{2E23F749-8B49-4043-860D-64B57C143D7A}" name="City" dataDxfId="43"/>
    <tableColumn id="7" xr3:uid="{35DA4722-23B6-0D4D-AE17-5E9DA55CE936}" name="Beverage Brand" dataDxfId="42"/>
    <tableColumn id="8" xr3:uid="{0C189A56-5296-554B-85B8-7F01ADE6B470}" name="Price per Unit" dataDxfId="41"/>
    <tableColumn id="9" xr3:uid="{6C7C7121-9D23-3549-AA43-EE90A99C0D2A}" name="Units Sold" dataDxfId="40"/>
    <tableColumn id="10" xr3:uid="{396572B8-423E-4D43-95FE-5F5F7213906E}" name="Total Sales" dataDxfId="39">
      <calculatedColumnFormula>I6*J6</calculatedColumnFormula>
    </tableColumn>
    <tableColumn id="11" xr3:uid="{19277046-29C0-1047-BAA3-4DD31BE17E1D}" name="Operating Profit" dataDxfId="38">
      <calculatedColumnFormula>K6*M6</calculatedColumnFormula>
    </tableColumn>
    <tableColumn id="12" xr3:uid="{FFFC084C-9E1A-A44A-8B57-7270359AAD80}" name="Operating Margin" dataDxfId="3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5C2FF3A-E5ED-0142-AFC8-8BB709997C25}" sourceName="Invoice Date">
  <pivotTables>
    <pivotTable tabId="4" name="PivotTable5"/>
    <pivotTable tabId="4" name="PivotTable4"/>
    <pivotTable tabId="4" name="PivotTable6"/>
  </pivotTables>
  <state minimalRefreshVersion="6" lastRefreshVersion="6" pivotCacheId="702874585"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0838E517-C87D-374F-B729-19A4B45E8B0A}" cache="NativeTimeline_Invoice_Date" caption="Sales Period" level="2" selectionLevel="0" scrollPosition="2021-04-1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2" workbookViewId="0">
      <selection activeCell="Q17" sqref="Q17"/>
    </sheetView>
  </sheetViews>
  <sheetFormatPr baseColWidth="10" defaultColWidth="14.5" defaultRowHeight="15" customHeight="1" x14ac:dyDescent="0.2"/>
  <cols>
    <col min="1" max="1" width="8.6640625" customWidth="1"/>
    <col min="2" max="2" width="9.6640625" customWidth="1"/>
    <col min="3" max="3" width="11.6640625" customWidth="1"/>
    <col min="4" max="4" width="13.5" customWidth="1"/>
    <col min="5" max="5" width="10.5" customWidth="1"/>
    <col min="6" max="6" width="14.33203125" customWidth="1"/>
    <col min="7" max="7" width="13.1640625" customWidth="1"/>
    <col min="8" max="8" width="16.33203125" customWidth="1"/>
    <col min="9" max="9" width="14.5" customWidth="1"/>
    <col min="10" max="10" width="11.5" customWidth="1"/>
    <col min="11" max="11" width="11.83203125" customWidth="1"/>
    <col min="12" max="12" width="16.6640625" customWidth="1"/>
    <col min="13" max="13" width="18" customWidth="1"/>
    <col min="14" max="14" width="8.83203125" customWidth="1"/>
    <col min="15" max="15" width="10.83203125" customWidth="1"/>
    <col min="16" max="18" width="8.83203125" customWidth="1"/>
  </cols>
  <sheetData>
    <row r="1" spans="1:15" x14ac:dyDescent="0.2">
      <c r="A1" s="2"/>
    </row>
    <row r="2" spans="1:15" ht="24" x14ac:dyDescent="0.3">
      <c r="A2" s="2"/>
      <c r="B2" s="3" t="s">
        <v>0</v>
      </c>
      <c r="C2" s="4"/>
      <c r="D2" s="4"/>
      <c r="E2" s="4"/>
      <c r="F2" s="4"/>
      <c r="G2" s="4"/>
      <c r="H2" s="4"/>
      <c r="I2" s="4"/>
      <c r="J2" s="4"/>
      <c r="K2" s="4"/>
      <c r="L2" s="4"/>
      <c r="M2" s="4"/>
    </row>
    <row r="3" spans="1:15" ht="16" x14ac:dyDescent="0.2">
      <c r="A3" s="2"/>
      <c r="B3" s="5" t="s">
        <v>1</v>
      </c>
    </row>
    <row r="4" spans="1:15" x14ac:dyDescent="0.2">
      <c r="A4" s="2"/>
    </row>
    <row r="5" spans="1:15" x14ac:dyDescent="0.2">
      <c r="A5" s="2"/>
      <c r="B5" s="6" t="s">
        <v>2</v>
      </c>
      <c r="C5" s="6" t="s">
        <v>3</v>
      </c>
      <c r="D5" s="6" t="s">
        <v>4</v>
      </c>
      <c r="E5" s="6" t="s">
        <v>5</v>
      </c>
      <c r="F5" s="6" t="s">
        <v>6</v>
      </c>
      <c r="G5" s="6" t="s">
        <v>7</v>
      </c>
      <c r="H5" s="6" t="s">
        <v>8</v>
      </c>
      <c r="I5" s="6" t="s">
        <v>9</v>
      </c>
      <c r="J5" s="6" t="s">
        <v>10</v>
      </c>
      <c r="K5" s="6" t="s">
        <v>11</v>
      </c>
      <c r="L5" s="6" t="s">
        <v>12</v>
      </c>
      <c r="M5" s="6" t="s">
        <v>13</v>
      </c>
    </row>
    <row r="6" spans="1:15" x14ac:dyDescent="0.2">
      <c r="A6" s="2"/>
      <c r="B6" s="7" t="s">
        <v>14</v>
      </c>
      <c r="C6" s="7">
        <v>1185732</v>
      </c>
      <c r="D6" s="8">
        <v>44210</v>
      </c>
      <c r="E6" s="7" t="s">
        <v>15</v>
      </c>
      <c r="F6" s="7" t="s">
        <v>16</v>
      </c>
      <c r="G6" s="7" t="s">
        <v>16</v>
      </c>
      <c r="H6" s="7" t="s">
        <v>17</v>
      </c>
      <c r="I6" s="9">
        <v>0.5</v>
      </c>
      <c r="J6" s="10">
        <v>12000</v>
      </c>
      <c r="K6" s="11">
        <f t="shared" ref="K6:K260" si="0">I6*J6</f>
        <v>6000</v>
      </c>
      <c r="L6" s="11">
        <f t="shared" ref="L6:L260" si="1">K6*M6</f>
        <v>3000</v>
      </c>
      <c r="M6" s="12">
        <v>0.5</v>
      </c>
      <c r="O6" s="13"/>
    </row>
    <row r="7" spans="1:15" x14ac:dyDescent="0.2">
      <c r="A7" s="2"/>
      <c r="B7" s="7" t="s">
        <v>14</v>
      </c>
      <c r="C7" s="7">
        <v>1185732</v>
      </c>
      <c r="D7" s="8">
        <v>44210</v>
      </c>
      <c r="E7" s="7" t="s">
        <v>15</v>
      </c>
      <c r="F7" s="7" t="s">
        <v>16</v>
      </c>
      <c r="G7" s="7" t="s">
        <v>16</v>
      </c>
      <c r="H7" s="7" t="s">
        <v>18</v>
      </c>
      <c r="I7" s="9">
        <v>0.5</v>
      </c>
      <c r="J7" s="10">
        <v>10000</v>
      </c>
      <c r="K7" s="11">
        <f t="shared" si="0"/>
        <v>5000</v>
      </c>
      <c r="L7" s="11">
        <f t="shared" si="1"/>
        <v>1500</v>
      </c>
      <c r="M7" s="12">
        <v>0.3</v>
      </c>
      <c r="O7" s="13"/>
    </row>
    <row r="8" spans="1:15" x14ac:dyDescent="0.2">
      <c r="A8" s="2"/>
      <c r="B8" s="7" t="s">
        <v>14</v>
      </c>
      <c r="C8" s="7">
        <v>1185732</v>
      </c>
      <c r="D8" s="8">
        <v>44210</v>
      </c>
      <c r="E8" s="7" t="s">
        <v>15</v>
      </c>
      <c r="F8" s="7" t="s">
        <v>16</v>
      </c>
      <c r="G8" s="7" t="s">
        <v>16</v>
      </c>
      <c r="H8" s="7" t="s">
        <v>19</v>
      </c>
      <c r="I8" s="9">
        <v>0.4</v>
      </c>
      <c r="J8" s="10">
        <v>10000</v>
      </c>
      <c r="K8" s="11">
        <f t="shared" si="0"/>
        <v>4000</v>
      </c>
      <c r="L8" s="11">
        <f t="shared" si="1"/>
        <v>1400</v>
      </c>
      <c r="M8" s="12">
        <v>0.35</v>
      </c>
      <c r="O8" s="13"/>
    </row>
    <row r="9" spans="1:15" x14ac:dyDescent="0.2">
      <c r="A9" s="2"/>
      <c r="B9" s="7" t="s">
        <v>14</v>
      </c>
      <c r="C9" s="7">
        <v>1185732</v>
      </c>
      <c r="D9" s="8">
        <v>44210</v>
      </c>
      <c r="E9" s="7" t="s">
        <v>15</v>
      </c>
      <c r="F9" s="7" t="s">
        <v>16</v>
      </c>
      <c r="G9" s="7" t="s">
        <v>16</v>
      </c>
      <c r="H9" s="7" t="s">
        <v>20</v>
      </c>
      <c r="I9" s="9">
        <v>0.45</v>
      </c>
      <c r="J9" s="10">
        <v>8500</v>
      </c>
      <c r="K9" s="11">
        <f t="shared" si="0"/>
        <v>3825</v>
      </c>
      <c r="L9" s="11">
        <f t="shared" si="1"/>
        <v>1338.75</v>
      </c>
      <c r="M9" s="12">
        <v>0.35</v>
      </c>
      <c r="O9" s="13"/>
    </row>
    <row r="10" spans="1:15" x14ac:dyDescent="0.2">
      <c r="A10" s="2"/>
      <c r="B10" s="7" t="s">
        <v>14</v>
      </c>
      <c r="C10" s="7">
        <v>1185732</v>
      </c>
      <c r="D10" s="8">
        <v>44210</v>
      </c>
      <c r="E10" s="7" t="s">
        <v>15</v>
      </c>
      <c r="F10" s="7" t="s">
        <v>16</v>
      </c>
      <c r="G10" s="7" t="s">
        <v>16</v>
      </c>
      <c r="H10" s="7" t="s">
        <v>21</v>
      </c>
      <c r="I10" s="9">
        <v>0.6</v>
      </c>
      <c r="J10" s="10">
        <v>9000</v>
      </c>
      <c r="K10" s="11">
        <f t="shared" si="0"/>
        <v>5400</v>
      </c>
      <c r="L10" s="11">
        <f t="shared" si="1"/>
        <v>1620</v>
      </c>
      <c r="M10" s="12">
        <v>0.3</v>
      </c>
      <c r="O10" s="13"/>
    </row>
    <row r="11" spans="1:15" x14ac:dyDescent="0.2">
      <c r="A11" s="2"/>
      <c r="B11" s="7" t="s">
        <v>14</v>
      </c>
      <c r="C11" s="7">
        <v>1185732</v>
      </c>
      <c r="D11" s="8">
        <v>44210</v>
      </c>
      <c r="E11" s="7" t="s">
        <v>15</v>
      </c>
      <c r="F11" s="7" t="s">
        <v>16</v>
      </c>
      <c r="G11" s="7" t="s">
        <v>16</v>
      </c>
      <c r="H11" s="7" t="s">
        <v>22</v>
      </c>
      <c r="I11" s="9">
        <v>0.5</v>
      </c>
      <c r="J11" s="10">
        <v>10000</v>
      </c>
      <c r="K11" s="11">
        <f t="shared" si="0"/>
        <v>5000</v>
      </c>
      <c r="L11" s="11">
        <f t="shared" si="1"/>
        <v>1250</v>
      </c>
      <c r="M11" s="12">
        <v>0.25</v>
      </c>
      <c r="O11" s="13"/>
    </row>
    <row r="12" spans="1:15" x14ac:dyDescent="0.2">
      <c r="A12" s="2"/>
      <c r="B12" s="7" t="s">
        <v>14</v>
      </c>
      <c r="C12" s="7">
        <v>1185732</v>
      </c>
      <c r="D12" s="8">
        <v>44239</v>
      </c>
      <c r="E12" s="7" t="s">
        <v>15</v>
      </c>
      <c r="F12" s="7" t="s">
        <v>16</v>
      </c>
      <c r="G12" s="7" t="s">
        <v>16</v>
      </c>
      <c r="H12" s="7" t="s">
        <v>17</v>
      </c>
      <c r="I12" s="9">
        <v>0.5</v>
      </c>
      <c r="J12" s="10">
        <v>12500</v>
      </c>
      <c r="K12" s="11">
        <f t="shared" si="0"/>
        <v>6250</v>
      </c>
      <c r="L12" s="11">
        <f t="shared" si="1"/>
        <v>3125</v>
      </c>
      <c r="M12" s="12">
        <v>0.5</v>
      </c>
      <c r="O12" s="13"/>
    </row>
    <row r="13" spans="1:15" x14ac:dyDescent="0.2">
      <c r="A13" s="2"/>
      <c r="B13" s="7" t="s">
        <v>14</v>
      </c>
      <c r="C13" s="7">
        <v>1185732</v>
      </c>
      <c r="D13" s="8">
        <v>44239</v>
      </c>
      <c r="E13" s="7" t="s">
        <v>15</v>
      </c>
      <c r="F13" s="7" t="s">
        <v>16</v>
      </c>
      <c r="G13" s="7" t="s">
        <v>16</v>
      </c>
      <c r="H13" s="7" t="s">
        <v>18</v>
      </c>
      <c r="I13" s="9">
        <v>0.5</v>
      </c>
      <c r="J13" s="10">
        <v>9000</v>
      </c>
      <c r="K13" s="11">
        <f t="shared" si="0"/>
        <v>4500</v>
      </c>
      <c r="L13" s="11">
        <f t="shared" si="1"/>
        <v>1350</v>
      </c>
      <c r="M13" s="12">
        <v>0.3</v>
      </c>
      <c r="O13" s="13"/>
    </row>
    <row r="14" spans="1:15" x14ac:dyDescent="0.2">
      <c r="A14" s="2"/>
      <c r="B14" s="7" t="s">
        <v>14</v>
      </c>
      <c r="C14" s="7">
        <v>1185732</v>
      </c>
      <c r="D14" s="8">
        <v>44239</v>
      </c>
      <c r="E14" s="7" t="s">
        <v>15</v>
      </c>
      <c r="F14" s="7" t="s">
        <v>16</v>
      </c>
      <c r="G14" s="7" t="s">
        <v>16</v>
      </c>
      <c r="H14" s="7" t="s">
        <v>19</v>
      </c>
      <c r="I14" s="9">
        <v>0.4</v>
      </c>
      <c r="J14" s="10">
        <v>9500</v>
      </c>
      <c r="K14" s="11">
        <f t="shared" si="0"/>
        <v>3800</v>
      </c>
      <c r="L14" s="11">
        <f t="shared" si="1"/>
        <v>1330</v>
      </c>
      <c r="M14" s="12">
        <v>0.35</v>
      </c>
      <c r="O14" s="13"/>
    </row>
    <row r="15" spans="1:15" x14ac:dyDescent="0.2">
      <c r="A15" s="2"/>
      <c r="B15" s="7" t="s">
        <v>14</v>
      </c>
      <c r="C15" s="7">
        <v>1185732</v>
      </c>
      <c r="D15" s="8">
        <v>44239</v>
      </c>
      <c r="E15" s="7" t="s">
        <v>15</v>
      </c>
      <c r="F15" s="7" t="s">
        <v>16</v>
      </c>
      <c r="G15" s="7" t="s">
        <v>16</v>
      </c>
      <c r="H15" s="7" t="s">
        <v>20</v>
      </c>
      <c r="I15" s="9">
        <v>0.45</v>
      </c>
      <c r="J15" s="10">
        <v>8250</v>
      </c>
      <c r="K15" s="11">
        <f t="shared" si="0"/>
        <v>3712.5</v>
      </c>
      <c r="L15" s="11">
        <f t="shared" si="1"/>
        <v>1299.375</v>
      </c>
      <c r="M15" s="12">
        <v>0.35</v>
      </c>
      <c r="O15" s="13"/>
    </row>
    <row r="16" spans="1:15" x14ac:dyDescent="0.2">
      <c r="A16" s="2"/>
      <c r="B16" s="7" t="s">
        <v>14</v>
      </c>
      <c r="C16" s="7">
        <v>1185732</v>
      </c>
      <c r="D16" s="8">
        <v>44239</v>
      </c>
      <c r="E16" s="7" t="s">
        <v>15</v>
      </c>
      <c r="F16" s="7" t="s">
        <v>16</v>
      </c>
      <c r="G16" s="7" t="s">
        <v>16</v>
      </c>
      <c r="H16" s="7" t="s">
        <v>21</v>
      </c>
      <c r="I16" s="9">
        <v>0.6</v>
      </c>
      <c r="J16" s="10">
        <v>9000</v>
      </c>
      <c r="K16" s="11">
        <f t="shared" si="0"/>
        <v>5400</v>
      </c>
      <c r="L16" s="11">
        <f t="shared" si="1"/>
        <v>1620</v>
      </c>
      <c r="M16" s="12">
        <v>0.3</v>
      </c>
      <c r="O16" s="13"/>
    </row>
    <row r="17" spans="1:15" x14ac:dyDescent="0.2">
      <c r="A17" s="2"/>
      <c r="B17" s="7" t="s">
        <v>14</v>
      </c>
      <c r="C17" s="7">
        <v>1185732</v>
      </c>
      <c r="D17" s="8">
        <v>44239</v>
      </c>
      <c r="E17" s="7" t="s">
        <v>15</v>
      </c>
      <c r="F17" s="7" t="s">
        <v>16</v>
      </c>
      <c r="G17" s="7" t="s">
        <v>16</v>
      </c>
      <c r="H17" s="7" t="s">
        <v>22</v>
      </c>
      <c r="I17" s="9">
        <v>0.5</v>
      </c>
      <c r="J17" s="10">
        <v>10000</v>
      </c>
      <c r="K17" s="11">
        <f t="shared" si="0"/>
        <v>5000</v>
      </c>
      <c r="L17" s="11">
        <f t="shared" si="1"/>
        <v>1250</v>
      </c>
      <c r="M17" s="12">
        <v>0.25</v>
      </c>
      <c r="O17" s="13"/>
    </row>
    <row r="18" spans="1:15" x14ac:dyDescent="0.2">
      <c r="A18" s="2"/>
      <c r="B18" s="7" t="s">
        <v>14</v>
      </c>
      <c r="C18" s="7">
        <v>1185732</v>
      </c>
      <c r="D18" s="8">
        <v>44265</v>
      </c>
      <c r="E18" s="7" t="s">
        <v>15</v>
      </c>
      <c r="F18" s="7" t="s">
        <v>16</v>
      </c>
      <c r="G18" s="7" t="s">
        <v>16</v>
      </c>
      <c r="H18" s="7" t="s">
        <v>17</v>
      </c>
      <c r="I18" s="9">
        <v>0.5</v>
      </c>
      <c r="J18" s="10">
        <v>12200</v>
      </c>
      <c r="K18" s="11">
        <f t="shared" si="0"/>
        <v>6100</v>
      </c>
      <c r="L18" s="11">
        <f t="shared" si="1"/>
        <v>3050</v>
      </c>
      <c r="M18" s="12">
        <v>0.5</v>
      </c>
      <c r="O18" s="13"/>
    </row>
    <row r="19" spans="1:15" x14ac:dyDescent="0.2">
      <c r="A19" s="2"/>
      <c r="B19" s="7" t="s">
        <v>14</v>
      </c>
      <c r="C19" s="7">
        <v>1185732</v>
      </c>
      <c r="D19" s="8">
        <v>44265</v>
      </c>
      <c r="E19" s="7" t="s">
        <v>15</v>
      </c>
      <c r="F19" s="7" t="s">
        <v>16</v>
      </c>
      <c r="G19" s="7" t="s">
        <v>16</v>
      </c>
      <c r="H19" s="7" t="s">
        <v>18</v>
      </c>
      <c r="I19" s="9">
        <v>0.5</v>
      </c>
      <c r="J19" s="10">
        <v>9250</v>
      </c>
      <c r="K19" s="11">
        <f t="shared" si="0"/>
        <v>4625</v>
      </c>
      <c r="L19" s="11">
        <f t="shared" si="1"/>
        <v>1387.5</v>
      </c>
      <c r="M19" s="12">
        <v>0.3</v>
      </c>
      <c r="O19" s="13"/>
    </row>
    <row r="20" spans="1:15" x14ac:dyDescent="0.2">
      <c r="A20" s="2"/>
      <c r="B20" s="7" t="s">
        <v>14</v>
      </c>
      <c r="C20" s="7">
        <v>1185732</v>
      </c>
      <c r="D20" s="8">
        <v>44265</v>
      </c>
      <c r="E20" s="7" t="s">
        <v>15</v>
      </c>
      <c r="F20" s="7" t="s">
        <v>16</v>
      </c>
      <c r="G20" s="7" t="s">
        <v>16</v>
      </c>
      <c r="H20" s="7" t="s">
        <v>19</v>
      </c>
      <c r="I20" s="9">
        <v>0.4</v>
      </c>
      <c r="J20" s="10">
        <v>9500</v>
      </c>
      <c r="K20" s="11">
        <f t="shared" si="0"/>
        <v>3800</v>
      </c>
      <c r="L20" s="11">
        <f t="shared" si="1"/>
        <v>1330</v>
      </c>
      <c r="M20" s="12">
        <v>0.35</v>
      </c>
      <c r="O20" s="13"/>
    </row>
    <row r="21" spans="1:15" ht="15.75" customHeight="1" x14ac:dyDescent="0.2">
      <c r="A21" s="2"/>
      <c r="B21" s="7" t="s">
        <v>14</v>
      </c>
      <c r="C21" s="7">
        <v>1185732</v>
      </c>
      <c r="D21" s="8">
        <v>44265</v>
      </c>
      <c r="E21" s="7" t="s">
        <v>15</v>
      </c>
      <c r="F21" s="7" t="s">
        <v>16</v>
      </c>
      <c r="G21" s="7" t="s">
        <v>16</v>
      </c>
      <c r="H21" s="7" t="s">
        <v>20</v>
      </c>
      <c r="I21" s="9">
        <v>0.45</v>
      </c>
      <c r="J21" s="10">
        <v>8000</v>
      </c>
      <c r="K21" s="11">
        <f t="shared" si="0"/>
        <v>3600</v>
      </c>
      <c r="L21" s="11">
        <f t="shared" si="1"/>
        <v>1260</v>
      </c>
      <c r="M21" s="12">
        <v>0.35</v>
      </c>
      <c r="O21" s="13"/>
    </row>
    <row r="22" spans="1:15" ht="15.75" customHeight="1" x14ac:dyDescent="0.2">
      <c r="A22" s="2"/>
      <c r="B22" s="7" t="s">
        <v>14</v>
      </c>
      <c r="C22" s="7">
        <v>1185732</v>
      </c>
      <c r="D22" s="8">
        <v>44265</v>
      </c>
      <c r="E22" s="7" t="s">
        <v>15</v>
      </c>
      <c r="F22" s="7" t="s">
        <v>16</v>
      </c>
      <c r="G22" s="7" t="s">
        <v>16</v>
      </c>
      <c r="H22" s="7" t="s">
        <v>21</v>
      </c>
      <c r="I22" s="9">
        <v>0.6</v>
      </c>
      <c r="J22" s="10">
        <v>8500</v>
      </c>
      <c r="K22" s="11">
        <f t="shared" si="0"/>
        <v>5100</v>
      </c>
      <c r="L22" s="11">
        <f t="shared" si="1"/>
        <v>1530</v>
      </c>
      <c r="M22" s="12">
        <v>0.3</v>
      </c>
      <c r="O22" s="13"/>
    </row>
    <row r="23" spans="1:15" ht="15.75" customHeight="1" x14ac:dyDescent="0.2">
      <c r="A23" s="2"/>
      <c r="B23" s="7" t="s">
        <v>14</v>
      </c>
      <c r="C23" s="7">
        <v>1185732</v>
      </c>
      <c r="D23" s="8">
        <v>44265</v>
      </c>
      <c r="E23" s="7" t="s">
        <v>15</v>
      </c>
      <c r="F23" s="7" t="s">
        <v>16</v>
      </c>
      <c r="G23" s="7" t="s">
        <v>16</v>
      </c>
      <c r="H23" s="7" t="s">
        <v>22</v>
      </c>
      <c r="I23" s="9">
        <v>0.5</v>
      </c>
      <c r="J23" s="10">
        <v>9500</v>
      </c>
      <c r="K23" s="11">
        <f t="shared" si="0"/>
        <v>4750</v>
      </c>
      <c r="L23" s="11">
        <f t="shared" si="1"/>
        <v>1187.5</v>
      </c>
      <c r="M23" s="12">
        <v>0.25</v>
      </c>
      <c r="O23" s="13"/>
    </row>
    <row r="24" spans="1:15" ht="15.75" customHeight="1" x14ac:dyDescent="0.2">
      <c r="A24" s="2"/>
      <c r="B24" s="7" t="s">
        <v>14</v>
      </c>
      <c r="C24" s="7">
        <v>1185732</v>
      </c>
      <c r="D24" s="8">
        <v>44297</v>
      </c>
      <c r="E24" s="7" t="s">
        <v>15</v>
      </c>
      <c r="F24" s="7" t="s">
        <v>16</v>
      </c>
      <c r="G24" s="7" t="s">
        <v>16</v>
      </c>
      <c r="H24" s="7" t="s">
        <v>17</v>
      </c>
      <c r="I24" s="9">
        <v>0.5</v>
      </c>
      <c r="J24" s="10">
        <v>12000</v>
      </c>
      <c r="K24" s="11">
        <f t="shared" si="0"/>
        <v>6000</v>
      </c>
      <c r="L24" s="11">
        <f t="shared" si="1"/>
        <v>3000</v>
      </c>
      <c r="M24" s="12">
        <v>0.5</v>
      </c>
      <c r="O24" s="13"/>
    </row>
    <row r="25" spans="1:15" ht="15.75" customHeight="1" x14ac:dyDescent="0.2">
      <c r="A25" s="2"/>
      <c r="B25" s="7" t="s">
        <v>14</v>
      </c>
      <c r="C25" s="7">
        <v>1185732</v>
      </c>
      <c r="D25" s="8">
        <v>44297</v>
      </c>
      <c r="E25" s="7" t="s">
        <v>15</v>
      </c>
      <c r="F25" s="7" t="s">
        <v>16</v>
      </c>
      <c r="G25" s="7" t="s">
        <v>16</v>
      </c>
      <c r="H25" s="7" t="s">
        <v>18</v>
      </c>
      <c r="I25" s="9">
        <v>0.5</v>
      </c>
      <c r="J25" s="10">
        <v>9000</v>
      </c>
      <c r="K25" s="11">
        <f t="shared" si="0"/>
        <v>4500</v>
      </c>
      <c r="L25" s="11">
        <f t="shared" si="1"/>
        <v>1350</v>
      </c>
      <c r="M25" s="12">
        <v>0.3</v>
      </c>
      <c r="O25" s="13"/>
    </row>
    <row r="26" spans="1:15" ht="15.75" customHeight="1" x14ac:dyDescent="0.2">
      <c r="A26" s="2"/>
      <c r="B26" s="7" t="s">
        <v>14</v>
      </c>
      <c r="C26" s="7">
        <v>1185732</v>
      </c>
      <c r="D26" s="8">
        <v>44297</v>
      </c>
      <c r="E26" s="7" t="s">
        <v>15</v>
      </c>
      <c r="F26" s="7" t="s">
        <v>16</v>
      </c>
      <c r="G26" s="7" t="s">
        <v>16</v>
      </c>
      <c r="H26" s="7" t="s">
        <v>19</v>
      </c>
      <c r="I26" s="9">
        <v>0.4</v>
      </c>
      <c r="J26" s="10">
        <v>9000</v>
      </c>
      <c r="K26" s="11">
        <f t="shared" si="0"/>
        <v>3600</v>
      </c>
      <c r="L26" s="11">
        <f t="shared" si="1"/>
        <v>1260</v>
      </c>
      <c r="M26" s="12">
        <v>0.35</v>
      </c>
      <c r="O26" s="13"/>
    </row>
    <row r="27" spans="1:15" ht="15.75" customHeight="1" x14ac:dyDescent="0.2">
      <c r="A27" s="2"/>
      <c r="B27" s="7" t="s">
        <v>14</v>
      </c>
      <c r="C27" s="7">
        <v>1185732</v>
      </c>
      <c r="D27" s="8">
        <v>44297</v>
      </c>
      <c r="E27" s="7" t="s">
        <v>15</v>
      </c>
      <c r="F27" s="7" t="s">
        <v>16</v>
      </c>
      <c r="G27" s="7" t="s">
        <v>16</v>
      </c>
      <c r="H27" s="7" t="s">
        <v>20</v>
      </c>
      <c r="I27" s="9">
        <v>0.45</v>
      </c>
      <c r="J27" s="10">
        <v>8250</v>
      </c>
      <c r="K27" s="11">
        <f t="shared" si="0"/>
        <v>3712.5</v>
      </c>
      <c r="L27" s="11">
        <f t="shared" si="1"/>
        <v>1299.375</v>
      </c>
      <c r="M27" s="12">
        <v>0.35</v>
      </c>
      <c r="O27" s="13"/>
    </row>
    <row r="28" spans="1:15" ht="15.75" customHeight="1" x14ac:dyDescent="0.2">
      <c r="A28" s="2"/>
      <c r="B28" s="7" t="s">
        <v>14</v>
      </c>
      <c r="C28" s="7">
        <v>1185732</v>
      </c>
      <c r="D28" s="8">
        <v>44297</v>
      </c>
      <c r="E28" s="7" t="s">
        <v>15</v>
      </c>
      <c r="F28" s="7" t="s">
        <v>16</v>
      </c>
      <c r="G28" s="7" t="s">
        <v>16</v>
      </c>
      <c r="H28" s="7" t="s">
        <v>21</v>
      </c>
      <c r="I28" s="9">
        <v>0.6</v>
      </c>
      <c r="J28" s="10">
        <v>8250</v>
      </c>
      <c r="K28" s="11">
        <f t="shared" si="0"/>
        <v>4950</v>
      </c>
      <c r="L28" s="11">
        <f t="shared" si="1"/>
        <v>1485</v>
      </c>
      <c r="M28" s="12">
        <v>0.3</v>
      </c>
      <c r="O28" s="13"/>
    </row>
    <row r="29" spans="1:15" ht="15.75" customHeight="1" x14ac:dyDescent="0.2">
      <c r="A29" s="2"/>
      <c r="B29" s="7" t="s">
        <v>14</v>
      </c>
      <c r="C29" s="7">
        <v>1185732</v>
      </c>
      <c r="D29" s="8">
        <v>44297</v>
      </c>
      <c r="E29" s="7" t="s">
        <v>15</v>
      </c>
      <c r="F29" s="7" t="s">
        <v>16</v>
      </c>
      <c r="G29" s="7" t="s">
        <v>16</v>
      </c>
      <c r="H29" s="7" t="s">
        <v>22</v>
      </c>
      <c r="I29" s="9">
        <v>0.5</v>
      </c>
      <c r="J29" s="10">
        <v>9500</v>
      </c>
      <c r="K29" s="11">
        <f t="shared" si="0"/>
        <v>4750</v>
      </c>
      <c r="L29" s="11">
        <f t="shared" si="1"/>
        <v>1187.5</v>
      </c>
      <c r="M29" s="12">
        <v>0.25</v>
      </c>
      <c r="O29" s="13"/>
    </row>
    <row r="30" spans="1:15" ht="15.75" customHeight="1" x14ac:dyDescent="0.2">
      <c r="A30" s="2"/>
      <c r="B30" s="7" t="s">
        <v>14</v>
      </c>
      <c r="C30" s="7">
        <v>1185732</v>
      </c>
      <c r="D30" s="8">
        <v>44326</v>
      </c>
      <c r="E30" s="7" t="s">
        <v>15</v>
      </c>
      <c r="F30" s="7" t="s">
        <v>16</v>
      </c>
      <c r="G30" s="7" t="s">
        <v>16</v>
      </c>
      <c r="H30" s="7" t="s">
        <v>17</v>
      </c>
      <c r="I30" s="9">
        <v>0.6</v>
      </c>
      <c r="J30" s="10">
        <v>12200</v>
      </c>
      <c r="K30" s="11">
        <f t="shared" si="0"/>
        <v>7320</v>
      </c>
      <c r="L30" s="11">
        <f t="shared" si="1"/>
        <v>3660</v>
      </c>
      <c r="M30" s="12">
        <v>0.5</v>
      </c>
      <c r="O30" s="13"/>
    </row>
    <row r="31" spans="1:15" ht="15.75" customHeight="1" x14ac:dyDescent="0.2">
      <c r="A31" s="2"/>
      <c r="B31" s="7" t="s">
        <v>14</v>
      </c>
      <c r="C31" s="7">
        <v>1185732</v>
      </c>
      <c r="D31" s="8">
        <v>44326</v>
      </c>
      <c r="E31" s="7" t="s">
        <v>15</v>
      </c>
      <c r="F31" s="7" t="s">
        <v>16</v>
      </c>
      <c r="G31" s="7" t="s">
        <v>16</v>
      </c>
      <c r="H31" s="7" t="s">
        <v>18</v>
      </c>
      <c r="I31" s="9">
        <v>0.55000000000000004</v>
      </c>
      <c r="J31" s="10">
        <v>9250</v>
      </c>
      <c r="K31" s="11">
        <f t="shared" si="0"/>
        <v>5087.5</v>
      </c>
      <c r="L31" s="11">
        <f t="shared" si="1"/>
        <v>1526.25</v>
      </c>
      <c r="M31" s="12">
        <v>0.3</v>
      </c>
      <c r="O31" s="13"/>
    </row>
    <row r="32" spans="1:15" ht="15.75" customHeight="1" x14ac:dyDescent="0.2">
      <c r="A32" s="2"/>
      <c r="B32" s="7" t="s">
        <v>14</v>
      </c>
      <c r="C32" s="7">
        <v>1185732</v>
      </c>
      <c r="D32" s="8">
        <v>44326</v>
      </c>
      <c r="E32" s="7" t="s">
        <v>15</v>
      </c>
      <c r="F32" s="7" t="s">
        <v>16</v>
      </c>
      <c r="G32" s="7" t="s">
        <v>16</v>
      </c>
      <c r="H32" s="7" t="s">
        <v>19</v>
      </c>
      <c r="I32" s="9">
        <v>0.5</v>
      </c>
      <c r="J32" s="10">
        <v>9000</v>
      </c>
      <c r="K32" s="11">
        <f t="shared" si="0"/>
        <v>4500</v>
      </c>
      <c r="L32" s="11">
        <f t="shared" si="1"/>
        <v>1575</v>
      </c>
      <c r="M32" s="12">
        <v>0.35</v>
      </c>
      <c r="O32" s="13"/>
    </row>
    <row r="33" spans="1:15" ht="15.75" customHeight="1" x14ac:dyDescent="0.2">
      <c r="A33" s="2"/>
      <c r="B33" s="7" t="s">
        <v>14</v>
      </c>
      <c r="C33" s="7">
        <v>1185732</v>
      </c>
      <c r="D33" s="8">
        <v>44326</v>
      </c>
      <c r="E33" s="7" t="s">
        <v>15</v>
      </c>
      <c r="F33" s="7" t="s">
        <v>16</v>
      </c>
      <c r="G33" s="7" t="s">
        <v>16</v>
      </c>
      <c r="H33" s="7" t="s">
        <v>20</v>
      </c>
      <c r="I33" s="9">
        <v>0.5</v>
      </c>
      <c r="J33" s="10">
        <v>8500</v>
      </c>
      <c r="K33" s="11">
        <f t="shared" si="0"/>
        <v>4250</v>
      </c>
      <c r="L33" s="11">
        <f t="shared" si="1"/>
        <v>1487.5</v>
      </c>
      <c r="M33" s="12">
        <v>0.35</v>
      </c>
      <c r="O33" s="13"/>
    </row>
    <row r="34" spans="1:15" ht="15.75" customHeight="1" x14ac:dyDescent="0.2">
      <c r="A34" s="2"/>
      <c r="B34" s="7" t="s">
        <v>14</v>
      </c>
      <c r="C34" s="7">
        <v>1185732</v>
      </c>
      <c r="D34" s="8">
        <v>44326</v>
      </c>
      <c r="E34" s="7" t="s">
        <v>15</v>
      </c>
      <c r="F34" s="7" t="s">
        <v>16</v>
      </c>
      <c r="G34" s="7" t="s">
        <v>16</v>
      </c>
      <c r="H34" s="7" t="s">
        <v>21</v>
      </c>
      <c r="I34" s="9">
        <v>0.6</v>
      </c>
      <c r="J34" s="10">
        <v>8750</v>
      </c>
      <c r="K34" s="11">
        <f t="shared" si="0"/>
        <v>5250</v>
      </c>
      <c r="L34" s="11">
        <f t="shared" si="1"/>
        <v>1575</v>
      </c>
      <c r="M34" s="12">
        <v>0.3</v>
      </c>
      <c r="O34" s="13"/>
    </row>
    <row r="35" spans="1:15" ht="15.75" customHeight="1" x14ac:dyDescent="0.2">
      <c r="A35" s="2"/>
      <c r="B35" s="7" t="s">
        <v>14</v>
      </c>
      <c r="C35" s="7">
        <v>1185732</v>
      </c>
      <c r="D35" s="8">
        <v>44326</v>
      </c>
      <c r="E35" s="7" t="s">
        <v>15</v>
      </c>
      <c r="F35" s="7" t="s">
        <v>16</v>
      </c>
      <c r="G35" s="7" t="s">
        <v>16</v>
      </c>
      <c r="H35" s="7" t="s">
        <v>22</v>
      </c>
      <c r="I35" s="9">
        <v>0.65</v>
      </c>
      <c r="J35" s="10">
        <v>10000</v>
      </c>
      <c r="K35" s="11">
        <f t="shared" si="0"/>
        <v>6500</v>
      </c>
      <c r="L35" s="11">
        <f t="shared" si="1"/>
        <v>1625</v>
      </c>
      <c r="M35" s="12">
        <v>0.25</v>
      </c>
      <c r="O35" s="13"/>
    </row>
    <row r="36" spans="1:15" ht="15.75" customHeight="1" x14ac:dyDescent="0.2">
      <c r="A36" s="2"/>
      <c r="B36" s="7" t="s">
        <v>14</v>
      </c>
      <c r="C36" s="7">
        <v>1185732</v>
      </c>
      <c r="D36" s="8">
        <v>44359</v>
      </c>
      <c r="E36" s="7" t="s">
        <v>15</v>
      </c>
      <c r="F36" s="7" t="s">
        <v>16</v>
      </c>
      <c r="G36" s="7" t="s">
        <v>16</v>
      </c>
      <c r="H36" s="7" t="s">
        <v>17</v>
      </c>
      <c r="I36" s="9">
        <v>0.6</v>
      </c>
      <c r="J36" s="10">
        <v>12500</v>
      </c>
      <c r="K36" s="11">
        <f t="shared" si="0"/>
        <v>7500</v>
      </c>
      <c r="L36" s="11">
        <f t="shared" si="1"/>
        <v>3750</v>
      </c>
      <c r="M36" s="12">
        <v>0.5</v>
      </c>
      <c r="O36" s="13"/>
    </row>
    <row r="37" spans="1:15" ht="15.75" customHeight="1" x14ac:dyDescent="0.2">
      <c r="A37" s="2"/>
      <c r="B37" s="7" t="s">
        <v>14</v>
      </c>
      <c r="C37" s="7">
        <v>1185732</v>
      </c>
      <c r="D37" s="8">
        <v>44359</v>
      </c>
      <c r="E37" s="7" t="s">
        <v>15</v>
      </c>
      <c r="F37" s="7" t="s">
        <v>16</v>
      </c>
      <c r="G37" s="7" t="s">
        <v>16</v>
      </c>
      <c r="H37" s="7" t="s">
        <v>18</v>
      </c>
      <c r="I37" s="9">
        <v>0.55000000000000004</v>
      </c>
      <c r="J37" s="10">
        <v>10000</v>
      </c>
      <c r="K37" s="11">
        <f t="shared" si="0"/>
        <v>5500</v>
      </c>
      <c r="L37" s="11">
        <f t="shared" si="1"/>
        <v>1650</v>
      </c>
      <c r="M37" s="12">
        <v>0.3</v>
      </c>
      <c r="O37" s="13"/>
    </row>
    <row r="38" spans="1:15" ht="15.75" customHeight="1" x14ac:dyDescent="0.2">
      <c r="A38" s="2"/>
      <c r="B38" s="7" t="s">
        <v>14</v>
      </c>
      <c r="C38" s="7">
        <v>1185732</v>
      </c>
      <c r="D38" s="8">
        <v>44359</v>
      </c>
      <c r="E38" s="7" t="s">
        <v>15</v>
      </c>
      <c r="F38" s="7" t="s">
        <v>16</v>
      </c>
      <c r="G38" s="7" t="s">
        <v>16</v>
      </c>
      <c r="H38" s="7" t="s">
        <v>19</v>
      </c>
      <c r="I38" s="9">
        <v>0.5</v>
      </c>
      <c r="J38" s="10">
        <v>9250</v>
      </c>
      <c r="K38" s="11">
        <f t="shared" si="0"/>
        <v>4625</v>
      </c>
      <c r="L38" s="11">
        <f t="shared" si="1"/>
        <v>1618.75</v>
      </c>
      <c r="M38" s="12">
        <v>0.35</v>
      </c>
      <c r="O38" s="13"/>
    </row>
    <row r="39" spans="1:15" ht="15.75" customHeight="1" x14ac:dyDescent="0.2">
      <c r="A39" s="2"/>
      <c r="B39" s="7" t="s">
        <v>14</v>
      </c>
      <c r="C39" s="7">
        <v>1185732</v>
      </c>
      <c r="D39" s="8">
        <v>44359</v>
      </c>
      <c r="E39" s="7" t="s">
        <v>15</v>
      </c>
      <c r="F39" s="7" t="s">
        <v>16</v>
      </c>
      <c r="G39" s="7" t="s">
        <v>16</v>
      </c>
      <c r="H39" s="7" t="s">
        <v>20</v>
      </c>
      <c r="I39" s="9">
        <v>0.5</v>
      </c>
      <c r="J39" s="10">
        <v>9000</v>
      </c>
      <c r="K39" s="11">
        <f t="shared" si="0"/>
        <v>4500</v>
      </c>
      <c r="L39" s="11">
        <f t="shared" si="1"/>
        <v>1575</v>
      </c>
      <c r="M39" s="12">
        <v>0.35</v>
      </c>
      <c r="O39" s="13"/>
    </row>
    <row r="40" spans="1:15" ht="15.75" customHeight="1" x14ac:dyDescent="0.2">
      <c r="A40" s="2"/>
      <c r="B40" s="7" t="s">
        <v>14</v>
      </c>
      <c r="C40" s="7">
        <v>1185732</v>
      </c>
      <c r="D40" s="8">
        <v>44359</v>
      </c>
      <c r="E40" s="7" t="s">
        <v>15</v>
      </c>
      <c r="F40" s="7" t="s">
        <v>16</v>
      </c>
      <c r="G40" s="7" t="s">
        <v>16</v>
      </c>
      <c r="H40" s="7" t="s">
        <v>21</v>
      </c>
      <c r="I40" s="9">
        <v>0.6</v>
      </c>
      <c r="J40" s="10">
        <v>9000</v>
      </c>
      <c r="K40" s="11">
        <f t="shared" si="0"/>
        <v>5400</v>
      </c>
      <c r="L40" s="11">
        <f t="shared" si="1"/>
        <v>1620</v>
      </c>
      <c r="M40" s="12">
        <v>0.3</v>
      </c>
      <c r="O40" s="13"/>
    </row>
    <row r="41" spans="1:15" ht="15.75" customHeight="1" x14ac:dyDescent="0.2">
      <c r="A41" s="2"/>
      <c r="B41" s="7" t="s">
        <v>14</v>
      </c>
      <c r="C41" s="7">
        <v>1185732</v>
      </c>
      <c r="D41" s="8">
        <v>44359</v>
      </c>
      <c r="E41" s="7" t="s">
        <v>15</v>
      </c>
      <c r="F41" s="7" t="s">
        <v>16</v>
      </c>
      <c r="G41" s="7" t="s">
        <v>16</v>
      </c>
      <c r="H41" s="7" t="s">
        <v>22</v>
      </c>
      <c r="I41" s="9">
        <v>0.65</v>
      </c>
      <c r="J41" s="10">
        <v>10500</v>
      </c>
      <c r="K41" s="11">
        <f t="shared" si="0"/>
        <v>6825</v>
      </c>
      <c r="L41" s="11">
        <f t="shared" si="1"/>
        <v>1706.25</v>
      </c>
      <c r="M41" s="12">
        <v>0.25</v>
      </c>
      <c r="O41" s="13"/>
    </row>
    <row r="42" spans="1:15" ht="15.75" customHeight="1" x14ac:dyDescent="0.2">
      <c r="A42" s="2"/>
      <c r="B42" s="7" t="s">
        <v>14</v>
      </c>
      <c r="C42" s="7">
        <v>1185732</v>
      </c>
      <c r="D42" s="8">
        <v>44387</v>
      </c>
      <c r="E42" s="7" t="s">
        <v>15</v>
      </c>
      <c r="F42" s="7" t="s">
        <v>16</v>
      </c>
      <c r="G42" s="7" t="s">
        <v>16</v>
      </c>
      <c r="H42" s="7" t="s">
        <v>17</v>
      </c>
      <c r="I42" s="9">
        <v>0.6</v>
      </c>
      <c r="J42" s="10">
        <v>12750</v>
      </c>
      <c r="K42" s="11">
        <f t="shared" si="0"/>
        <v>7650</v>
      </c>
      <c r="L42" s="11">
        <f t="shared" si="1"/>
        <v>3825</v>
      </c>
      <c r="M42" s="12">
        <v>0.5</v>
      </c>
      <c r="O42" s="13"/>
    </row>
    <row r="43" spans="1:15" ht="15.75" customHeight="1" x14ac:dyDescent="0.2">
      <c r="A43" s="2"/>
      <c r="B43" s="7" t="s">
        <v>14</v>
      </c>
      <c r="C43" s="7">
        <v>1185732</v>
      </c>
      <c r="D43" s="8">
        <v>44387</v>
      </c>
      <c r="E43" s="7" t="s">
        <v>15</v>
      </c>
      <c r="F43" s="7" t="s">
        <v>16</v>
      </c>
      <c r="G43" s="7" t="s">
        <v>16</v>
      </c>
      <c r="H43" s="7" t="s">
        <v>18</v>
      </c>
      <c r="I43" s="9">
        <v>0.55000000000000004</v>
      </c>
      <c r="J43" s="10">
        <v>10250</v>
      </c>
      <c r="K43" s="11">
        <f t="shared" si="0"/>
        <v>5637.5000000000009</v>
      </c>
      <c r="L43" s="11">
        <f t="shared" si="1"/>
        <v>1691.2500000000002</v>
      </c>
      <c r="M43" s="12">
        <v>0.3</v>
      </c>
      <c r="O43" s="13"/>
    </row>
    <row r="44" spans="1:15" ht="15.75" customHeight="1" x14ac:dyDescent="0.2">
      <c r="A44" s="2"/>
      <c r="B44" s="7" t="s">
        <v>14</v>
      </c>
      <c r="C44" s="7">
        <v>1185732</v>
      </c>
      <c r="D44" s="8">
        <v>44387</v>
      </c>
      <c r="E44" s="7" t="s">
        <v>15</v>
      </c>
      <c r="F44" s="7" t="s">
        <v>16</v>
      </c>
      <c r="G44" s="7" t="s">
        <v>16</v>
      </c>
      <c r="H44" s="7" t="s">
        <v>19</v>
      </c>
      <c r="I44" s="9">
        <v>0.5</v>
      </c>
      <c r="J44" s="10">
        <v>9500</v>
      </c>
      <c r="K44" s="11">
        <f t="shared" si="0"/>
        <v>4750</v>
      </c>
      <c r="L44" s="11">
        <f t="shared" si="1"/>
        <v>1662.5</v>
      </c>
      <c r="M44" s="12">
        <v>0.35</v>
      </c>
      <c r="O44" s="13"/>
    </row>
    <row r="45" spans="1:15" ht="15.75" customHeight="1" x14ac:dyDescent="0.2">
      <c r="A45" s="2"/>
      <c r="B45" s="7" t="s">
        <v>14</v>
      </c>
      <c r="C45" s="7">
        <v>1185732</v>
      </c>
      <c r="D45" s="8">
        <v>44387</v>
      </c>
      <c r="E45" s="7" t="s">
        <v>15</v>
      </c>
      <c r="F45" s="7" t="s">
        <v>16</v>
      </c>
      <c r="G45" s="7" t="s">
        <v>16</v>
      </c>
      <c r="H45" s="7" t="s">
        <v>20</v>
      </c>
      <c r="I45" s="9">
        <v>0.5</v>
      </c>
      <c r="J45" s="10">
        <v>9000</v>
      </c>
      <c r="K45" s="11">
        <f t="shared" si="0"/>
        <v>4500</v>
      </c>
      <c r="L45" s="11">
        <f t="shared" si="1"/>
        <v>1575</v>
      </c>
      <c r="M45" s="12">
        <v>0.35</v>
      </c>
      <c r="O45" s="13"/>
    </row>
    <row r="46" spans="1:15" ht="15.75" customHeight="1" x14ac:dyDescent="0.2">
      <c r="A46" s="2"/>
      <c r="B46" s="7" t="s">
        <v>14</v>
      </c>
      <c r="C46" s="7">
        <v>1185732</v>
      </c>
      <c r="D46" s="8">
        <v>44387</v>
      </c>
      <c r="E46" s="7" t="s">
        <v>15</v>
      </c>
      <c r="F46" s="7" t="s">
        <v>16</v>
      </c>
      <c r="G46" s="7" t="s">
        <v>16</v>
      </c>
      <c r="H46" s="7" t="s">
        <v>21</v>
      </c>
      <c r="I46" s="9">
        <v>0.6</v>
      </c>
      <c r="J46" s="10">
        <v>9250</v>
      </c>
      <c r="K46" s="11">
        <f t="shared" si="0"/>
        <v>5550</v>
      </c>
      <c r="L46" s="11">
        <f t="shared" si="1"/>
        <v>1665</v>
      </c>
      <c r="M46" s="12">
        <v>0.3</v>
      </c>
      <c r="O46" s="13"/>
    </row>
    <row r="47" spans="1:15" ht="15.75" customHeight="1" x14ac:dyDescent="0.2">
      <c r="A47" s="2"/>
      <c r="B47" s="7" t="s">
        <v>14</v>
      </c>
      <c r="C47" s="7">
        <v>1185732</v>
      </c>
      <c r="D47" s="8">
        <v>44387</v>
      </c>
      <c r="E47" s="7" t="s">
        <v>15</v>
      </c>
      <c r="F47" s="7" t="s">
        <v>16</v>
      </c>
      <c r="G47" s="7" t="s">
        <v>16</v>
      </c>
      <c r="H47" s="7" t="s">
        <v>22</v>
      </c>
      <c r="I47" s="9">
        <v>0.65</v>
      </c>
      <c r="J47" s="10">
        <v>11000</v>
      </c>
      <c r="K47" s="11">
        <f t="shared" si="0"/>
        <v>7150</v>
      </c>
      <c r="L47" s="11">
        <f t="shared" si="1"/>
        <v>1787.5</v>
      </c>
      <c r="M47" s="12">
        <v>0.25</v>
      </c>
      <c r="O47" s="13"/>
    </row>
    <row r="48" spans="1:15" ht="15.75" customHeight="1" x14ac:dyDescent="0.2">
      <c r="A48" s="2"/>
      <c r="B48" s="7" t="s">
        <v>14</v>
      </c>
      <c r="C48" s="7">
        <v>1185732</v>
      </c>
      <c r="D48" s="8">
        <v>44419</v>
      </c>
      <c r="E48" s="7" t="s">
        <v>15</v>
      </c>
      <c r="F48" s="7" t="s">
        <v>16</v>
      </c>
      <c r="G48" s="7" t="s">
        <v>16</v>
      </c>
      <c r="H48" s="7" t="s">
        <v>17</v>
      </c>
      <c r="I48" s="9">
        <v>0.6</v>
      </c>
      <c r="J48" s="10">
        <v>12500</v>
      </c>
      <c r="K48" s="11">
        <f t="shared" si="0"/>
        <v>7500</v>
      </c>
      <c r="L48" s="11">
        <f t="shared" si="1"/>
        <v>3750</v>
      </c>
      <c r="M48" s="12">
        <v>0.5</v>
      </c>
      <c r="O48" s="13"/>
    </row>
    <row r="49" spans="1:15" ht="15.75" customHeight="1" x14ac:dyDescent="0.2">
      <c r="A49" s="2"/>
      <c r="B49" s="7" t="s">
        <v>14</v>
      </c>
      <c r="C49" s="7">
        <v>1185732</v>
      </c>
      <c r="D49" s="8">
        <v>44419</v>
      </c>
      <c r="E49" s="7" t="s">
        <v>15</v>
      </c>
      <c r="F49" s="7" t="s">
        <v>16</v>
      </c>
      <c r="G49" s="7" t="s">
        <v>16</v>
      </c>
      <c r="H49" s="7" t="s">
        <v>18</v>
      </c>
      <c r="I49" s="9">
        <v>0.55000000000000004</v>
      </c>
      <c r="J49" s="10">
        <v>10250</v>
      </c>
      <c r="K49" s="11">
        <f t="shared" si="0"/>
        <v>5637.5000000000009</v>
      </c>
      <c r="L49" s="11">
        <f t="shared" si="1"/>
        <v>1691.2500000000002</v>
      </c>
      <c r="M49" s="12">
        <v>0.3</v>
      </c>
      <c r="O49" s="13"/>
    </row>
    <row r="50" spans="1:15" ht="15.75" customHeight="1" x14ac:dyDescent="0.2">
      <c r="A50" s="2"/>
      <c r="B50" s="7" t="s">
        <v>14</v>
      </c>
      <c r="C50" s="7">
        <v>1185732</v>
      </c>
      <c r="D50" s="8">
        <v>44419</v>
      </c>
      <c r="E50" s="7" t="s">
        <v>15</v>
      </c>
      <c r="F50" s="7" t="s">
        <v>16</v>
      </c>
      <c r="G50" s="7" t="s">
        <v>16</v>
      </c>
      <c r="H50" s="7" t="s">
        <v>19</v>
      </c>
      <c r="I50" s="9">
        <v>0.5</v>
      </c>
      <c r="J50" s="10">
        <v>9500</v>
      </c>
      <c r="K50" s="11">
        <f t="shared" si="0"/>
        <v>4750</v>
      </c>
      <c r="L50" s="11">
        <f t="shared" si="1"/>
        <v>1662.5</v>
      </c>
      <c r="M50" s="12">
        <v>0.35</v>
      </c>
      <c r="O50" s="13"/>
    </row>
    <row r="51" spans="1:15" ht="15.75" customHeight="1" x14ac:dyDescent="0.2">
      <c r="A51" s="2"/>
      <c r="B51" s="7" t="s">
        <v>14</v>
      </c>
      <c r="C51" s="7">
        <v>1185732</v>
      </c>
      <c r="D51" s="8">
        <v>44419</v>
      </c>
      <c r="E51" s="7" t="s">
        <v>15</v>
      </c>
      <c r="F51" s="7" t="s">
        <v>16</v>
      </c>
      <c r="G51" s="7" t="s">
        <v>16</v>
      </c>
      <c r="H51" s="7" t="s">
        <v>20</v>
      </c>
      <c r="I51" s="9">
        <v>0.5</v>
      </c>
      <c r="J51" s="10">
        <v>9250</v>
      </c>
      <c r="K51" s="11">
        <f t="shared" si="0"/>
        <v>4625</v>
      </c>
      <c r="L51" s="11">
        <f t="shared" si="1"/>
        <v>1618.75</v>
      </c>
      <c r="M51" s="12">
        <v>0.35</v>
      </c>
      <c r="O51" s="13"/>
    </row>
    <row r="52" spans="1:15" ht="15.75" customHeight="1" x14ac:dyDescent="0.2">
      <c r="A52" s="2"/>
      <c r="B52" s="7" t="s">
        <v>14</v>
      </c>
      <c r="C52" s="7">
        <v>1185732</v>
      </c>
      <c r="D52" s="8">
        <v>44419</v>
      </c>
      <c r="E52" s="7" t="s">
        <v>15</v>
      </c>
      <c r="F52" s="7" t="s">
        <v>16</v>
      </c>
      <c r="G52" s="7" t="s">
        <v>16</v>
      </c>
      <c r="H52" s="7" t="s">
        <v>21</v>
      </c>
      <c r="I52" s="9">
        <v>0.6</v>
      </c>
      <c r="J52" s="10">
        <v>9000</v>
      </c>
      <c r="K52" s="11">
        <f t="shared" si="0"/>
        <v>5400</v>
      </c>
      <c r="L52" s="11">
        <f t="shared" si="1"/>
        <v>1620</v>
      </c>
      <c r="M52" s="12">
        <v>0.3</v>
      </c>
      <c r="O52" s="13"/>
    </row>
    <row r="53" spans="1:15" ht="15.75" customHeight="1" x14ac:dyDescent="0.2">
      <c r="A53" s="2"/>
      <c r="B53" s="7" t="s">
        <v>14</v>
      </c>
      <c r="C53" s="7">
        <v>1185732</v>
      </c>
      <c r="D53" s="8">
        <v>44419</v>
      </c>
      <c r="E53" s="7" t="s">
        <v>15</v>
      </c>
      <c r="F53" s="7" t="s">
        <v>16</v>
      </c>
      <c r="G53" s="7" t="s">
        <v>16</v>
      </c>
      <c r="H53" s="7" t="s">
        <v>22</v>
      </c>
      <c r="I53" s="9">
        <v>0.65</v>
      </c>
      <c r="J53" s="10">
        <v>10750</v>
      </c>
      <c r="K53" s="11">
        <f t="shared" si="0"/>
        <v>6987.5</v>
      </c>
      <c r="L53" s="11">
        <f t="shared" si="1"/>
        <v>1746.875</v>
      </c>
      <c r="M53" s="12">
        <v>0.25</v>
      </c>
      <c r="O53" s="13"/>
    </row>
    <row r="54" spans="1:15" ht="15.75" customHeight="1" x14ac:dyDescent="0.2">
      <c r="A54" s="2"/>
      <c r="B54" s="7" t="s">
        <v>14</v>
      </c>
      <c r="C54" s="7">
        <v>1185732</v>
      </c>
      <c r="D54" s="8">
        <v>44449</v>
      </c>
      <c r="E54" s="7" t="s">
        <v>15</v>
      </c>
      <c r="F54" s="7" t="s">
        <v>16</v>
      </c>
      <c r="G54" s="7" t="s">
        <v>16</v>
      </c>
      <c r="H54" s="7" t="s">
        <v>17</v>
      </c>
      <c r="I54" s="9">
        <v>0.6</v>
      </c>
      <c r="J54" s="10">
        <v>12000</v>
      </c>
      <c r="K54" s="11">
        <f t="shared" si="0"/>
        <v>7200</v>
      </c>
      <c r="L54" s="11">
        <f t="shared" si="1"/>
        <v>3600</v>
      </c>
      <c r="M54" s="12">
        <v>0.5</v>
      </c>
      <c r="O54" s="13"/>
    </row>
    <row r="55" spans="1:15" ht="15.75" customHeight="1" x14ac:dyDescent="0.2">
      <c r="A55" s="2"/>
      <c r="B55" s="7" t="s">
        <v>14</v>
      </c>
      <c r="C55" s="7">
        <v>1185732</v>
      </c>
      <c r="D55" s="8">
        <v>44449</v>
      </c>
      <c r="E55" s="7" t="s">
        <v>15</v>
      </c>
      <c r="F55" s="7" t="s">
        <v>16</v>
      </c>
      <c r="G55" s="7" t="s">
        <v>16</v>
      </c>
      <c r="H55" s="7" t="s">
        <v>18</v>
      </c>
      <c r="I55" s="9">
        <v>0.55000000000000004</v>
      </c>
      <c r="J55" s="10">
        <v>10000</v>
      </c>
      <c r="K55" s="11">
        <f t="shared" si="0"/>
        <v>5500</v>
      </c>
      <c r="L55" s="11">
        <f t="shared" si="1"/>
        <v>1650</v>
      </c>
      <c r="M55" s="12">
        <v>0.3</v>
      </c>
      <c r="O55" s="13"/>
    </row>
    <row r="56" spans="1:15" ht="15.75" customHeight="1" x14ac:dyDescent="0.2">
      <c r="A56" s="2"/>
      <c r="B56" s="7" t="s">
        <v>14</v>
      </c>
      <c r="C56" s="7">
        <v>1185732</v>
      </c>
      <c r="D56" s="8">
        <v>44449</v>
      </c>
      <c r="E56" s="7" t="s">
        <v>15</v>
      </c>
      <c r="F56" s="7" t="s">
        <v>16</v>
      </c>
      <c r="G56" s="7" t="s">
        <v>16</v>
      </c>
      <c r="H56" s="7" t="s">
        <v>19</v>
      </c>
      <c r="I56" s="9">
        <v>0.5</v>
      </c>
      <c r="J56" s="10">
        <v>9250</v>
      </c>
      <c r="K56" s="11">
        <f t="shared" si="0"/>
        <v>4625</v>
      </c>
      <c r="L56" s="11">
        <f t="shared" si="1"/>
        <v>1618.75</v>
      </c>
      <c r="M56" s="12">
        <v>0.35</v>
      </c>
      <c r="O56" s="13"/>
    </row>
    <row r="57" spans="1:15" ht="15.75" customHeight="1" x14ac:dyDescent="0.2">
      <c r="A57" s="2"/>
      <c r="B57" s="7" t="s">
        <v>14</v>
      </c>
      <c r="C57" s="7">
        <v>1185732</v>
      </c>
      <c r="D57" s="8">
        <v>44449</v>
      </c>
      <c r="E57" s="7" t="s">
        <v>15</v>
      </c>
      <c r="F57" s="7" t="s">
        <v>16</v>
      </c>
      <c r="G57" s="7" t="s">
        <v>16</v>
      </c>
      <c r="H57" s="7" t="s">
        <v>20</v>
      </c>
      <c r="I57" s="9">
        <v>0.5</v>
      </c>
      <c r="J57" s="10">
        <v>9000</v>
      </c>
      <c r="K57" s="11">
        <f t="shared" si="0"/>
        <v>4500</v>
      </c>
      <c r="L57" s="11">
        <f t="shared" si="1"/>
        <v>1575</v>
      </c>
      <c r="M57" s="12">
        <v>0.35</v>
      </c>
      <c r="O57" s="13"/>
    </row>
    <row r="58" spans="1:15" ht="15.75" customHeight="1" x14ac:dyDescent="0.2">
      <c r="A58" s="2"/>
      <c r="B58" s="7" t="s">
        <v>14</v>
      </c>
      <c r="C58" s="7">
        <v>1185732</v>
      </c>
      <c r="D58" s="8">
        <v>44449</v>
      </c>
      <c r="E58" s="7" t="s">
        <v>15</v>
      </c>
      <c r="F58" s="7" t="s">
        <v>16</v>
      </c>
      <c r="G58" s="7" t="s">
        <v>16</v>
      </c>
      <c r="H58" s="7" t="s">
        <v>21</v>
      </c>
      <c r="I58" s="9">
        <v>0.6</v>
      </c>
      <c r="J58" s="10">
        <v>9000</v>
      </c>
      <c r="K58" s="11">
        <f t="shared" si="0"/>
        <v>5400</v>
      </c>
      <c r="L58" s="11">
        <f t="shared" si="1"/>
        <v>1620</v>
      </c>
      <c r="M58" s="12">
        <v>0.3</v>
      </c>
      <c r="O58" s="13"/>
    </row>
    <row r="59" spans="1:15" ht="15.75" customHeight="1" x14ac:dyDescent="0.2">
      <c r="A59" s="2"/>
      <c r="B59" s="7" t="s">
        <v>14</v>
      </c>
      <c r="C59" s="7">
        <v>1185732</v>
      </c>
      <c r="D59" s="8">
        <v>44449</v>
      </c>
      <c r="E59" s="7" t="s">
        <v>15</v>
      </c>
      <c r="F59" s="7" t="s">
        <v>16</v>
      </c>
      <c r="G59" s="7" t="s">
        <v>16</v>
      </c>
      <c r="H59" s="7" t="s">
        <v>22</v>
      </c>
      <c r="I59" s="9">
        <v>0.65</v>
      </c>
      <c r="J59" s="10">
        <v>10000</v>
      </c>
      <c r="K59" s="11">
        <f t="shared" si="0"/>
        <v>6500</v>
      </c>
      <c r="L59" s="11">
        <f t="shared" si="1"/>
        <v>1625</v>
      </c>
      <c r="M59" s="12">
        <v>0.25</v>
      </c>
      <c r="O59" s="13"/>
    </row>
    <row r="60" spans="1:15" ht="15.75" customHeight="1" x14ac:dyDescent="0.2">
      <c r="A60" s="2"/>
      <c r="B60" s="7" t="s">
        <v>14</v>
      </c>
      <c r="C60" s="7">
        <v>1185732</v>
      </c>
      <c r="D60" s="8">
        <v>44481</v>
      </c>
      <c r="E60" s="7" t="s">
        <v>15</v>
      </c>
      <c r="F60" s="7" t="s">
        <v>16</v>
      </c>
      <c r="G60" s="7" t="s">
        <v>16</v>
      </c>
      <c r="H60" s="7" t="s">
        <v>17</v>
      </c>
      <c r="I60" s="9">
        <v>0.65</v>
      </c>
      <c r="J60" s="10">
        <v>11750</v>
      </c>
      <c r="K60" s="11">
        <f t="shared" si="0"/>
        <v>7637.5</v>
      </c>
      <c r="L60" s="11">
        <f t="shared" si="1"/>
        <v>3818.75</v>
      </c>
      <c r="M60" s="12">
        <v>0.5</v>
      </c>
      <c r="O60" s="13"/>
    </row>
    <row r="61" spans="1:15" ht="15.75" customHeight="1" x14ac:dyDescent="0.2">
      <c r="A61" s="2"/>
      <c r="B61" s="7" t="s">
        <v>14</v>
      </c>
      <c r="C61" s="7">
        <v>1185732</v>
      </c>
      <c r="D61" s="8">
        <v>44481</v>
      </c>
      <c r="E61" s="7" t="s">
        <v>15</v>
      </c>
      <c r="F61" s="7" t="s">
        <v>16</v>
      </c>
      <c r="G61" s="7" t="s">
        <v>16</v>
      </c>
      <c r="H61" s="7" t="s">
        <v>18</v>
      </c>
      <c r="I61" s="9">
        <v>0.55000000000000004</v>
      </c>
      <c r="J61" s="10">
        <v>10000</v>
      </c>
      <c r="K61" s="11">
        <f t="shared" si="0"/>
        <v>5500</v>
      </c>
      <c r="L61" s="11">
        <f t="shared" si="1"/>
        <v>1650</v>
      </c>
      <c r="M61" s="12">
        <v>0.3</v>
      </c>
      <c r="O61" s="13"/>
    </row>
    <row r="62" spans="1:15" ht="15.75" customHeight="1" x14ac:dyDescent="0.2">
      <c r="A62" s="2"/>
      <c r="B62" s="7" t="s">
        <v>14</v>
      </c>
      <c r="C62" s="7">
        <v>1185732</v>
      </c>
      <c r="D62" s="8">
        <v>44481</v>
      </c>
      <c r="E62" s="7" t="s">
        <v>15</v>
      </c>
      <c r="F62" s="7" t="s">
        <v>16</v>
      </c>
      <c r="G62" s="7" t="s">
        <v>16</v>
      </c>
      <c r="H62" s="7" t="s">
        <v>19</v>
      </c>
      <c r="I62" s="9">
        <v>0.55000000000000004</v>
      </c>
      <c r="J62" s="10">
        <v>9000</v>
      </c>
      <c r="K62" s="11">
        <f t="shared" si="0"/>
        <v>4950</v>
      </c>
      <c r="L62" s="11">
        <f t="shared" si="1"/>
        <v>1732.5</v>
      </c>
      <c r="M62" s="12">
        <v>0.35</v>
      </c>
      <c r="O62" s="13"/>
    </row>
    <row r="63" spans="1:15" ht="15.75" customHeight="1" x14ac:dyDescent="0.2">
      <c r="A63" s="2"/>
      <c r="B63" s="7" t="s">
        <v>14</v>
      </c>
      <c r="C63" s="7">
        <v>1185732</v>
      </c>
      <c r="D63" s="8">
        <v>44481</v>
      </c>
      <c r="E63" s="7" t="s">
        <v>15</v>
      </c>
      <c r="F63" s="7" t="s">
        <v>16</v>
      </c>
      <c r="G63" s="7" t="s">
        <v>16</v>
      </c>
      <c r="H63" s="7" t="s">
        <v>20</v>
      </c>
      <c r="I63" s="9">
        <v>0.55000000000000004</v>
      </c>
      <c r="J63" s="10">
        <v>8750</v>
      </c>
      <c r="K63" s="11">
        <f t="shared" si="0"/>
        <v>4812.5</v>
      </c>
      <c r="L63" s="11">
        <f t="shared" si="1"/>
        <v>1684.375</v>
      </c>
      <c r="M63" s="12">
        <v>0.35</v>
      </c>
      <c r="O63" s="13"/>
    </row>
    <row r="64" spans="1:15" ht="15.75" customHeight="1" x14ac:dyDescent="0.2">
      <c r="A64" s="2"/>
      <c r="B64" s="7" t="s">
        <v>14</v>
      </c>
      <c r="C64" s="7">
        <v>1185732</v>
      </c>
      <c r="D64" s="8">
        <v>44481</v>
      </c>
      <c r="E64" s="7" t="s">
        <v>15</v>
      </c>
      <c r="F64" s="7" t="s">
        <v>16</v>
      </c>
      <c r="G64" s="7" t="s">
        <v>16</v>
      </c>
      <c r="H64" s="7" t="s">
        <v>21</v>
      </c>
      <c r="I64" s="9">
        <v>0.65</v>
      </c>
      <c r="J64" s="10">
        <v>8750</v>
      </c>
      <c r="K64" s="11">
        <f t="shared" si="0"/>
        <v>5687.5</v>
      </c>
      <c r="L64" s="11">
        <f t="shared" si="1"/>
        <v>1706.25</v>
      </c>
      <c r="M64" s="12">
        <v>0.3</v>
      </c>
      <c r="O64" s="13"/>
    </row>
    <row r="65" spans="1:15" ht="15.75" customHeight="1" x14ac:dyDescent="0.2">
      <c r="A65" s="2"/>
      <c r="B65" s="7" t="s">
        <v>14</v>
      </c>
      <c r="C65" s="7">
        <v>1185732</v>
      </c>
      <c r="D65" s="8">
        <v>44481</v>
      </c>
      <c r="E65" s="7" t="s">
        <v>15</v>
      </c>
      <c r="F65" s="7" t="s">
        <v>16</v>
      </c>
      <c r="G65" s="7" t="s">
        <v>16</v>
      </c>
      <c r="H65" s="7" t="s">
        <v>22</v>
      </c>
      <c r="I65" s="9">
        <v>0.7</v>
      </c>
      <c r="J65" s="10">
        <v>10000</v>
      </c>
      <c r="K65" s="11">
        <f t="shared" si="0"/>
        <v>7000</v>
      </c>
      <c r="L65" s="11">
        <f t="shared" si="1"/>
        <v>1750</v>
      </c>
      <c r="M65" s="12">
        <v>0.25</v>
      </c>
      <c r="O65" s="13"/>
    </row>
    <row r="66" spans="1:15" ht="15.75" customHeight="1" x14ac:dyDescent="0.2">
      <c r="A66" s="2"/>
      <c r="B66" s="7" t="s">
        <v>14</v>
      </c>
      <c r="C66" s="7">
        <v>1185732</v>
      </c>
      <c r="D66" s="8">
        <v>44511</v>
      </c>
      <c r="E66" s="7" t="s">
        <v>15</v>
      </c>
      <c r="F66" s="7" t="s">
        <v>16</v>
      </c>
      <c r="G66" s="7" t="s">
        <v>16</v>
      </c>
      <c r="H66" s="7" t="s">
        <v>17</v>
      </c>
      <c r="I66" s="9">
        <v>0.65</v>
      </c>
      <c r="J66" s="10">
        <v>11500</v>
      </c>
      <c r="K66" s="11">
        <f t="shared" si="0"/>
        <v>7475</v>
      </c>
      <c r="L66" s="11">
        <f t="shared" si="1"/>
        <v>3737.5</v>
      </c>
      <c r="M66" s="12">
        <v>0.5</v>
      </c>
      <c r="O66" s="13"/>
    </row>
    <row r="67" spans="1:15" ht="15.75" customHeight="1" x14ac:dyDescent="0.2">
      <c r="A67" s="2"/>
      <c r="B67" s="7" t="s">
        <v>14</v>
      </c>
      <c r="C67" s="7">
        <v>1185732</v>
      </c>
      <c r="D67" s="8">
        <v>44511</v>
      </c>
      <c r="E67" s="7" t="s">
        <v>15</v>
      </c>
      <c r="F67" s="7" t="s">
        <v>16</v>
      </c>
      <c r="G67" s="7" t="s">
        <v>16</v>
      </c>
      <c r="H67" s="7" t="s">
        <v>18</v>
      </c>
      <c r="I67" s="9">
        <v>0.55000000000000004</v>
      </c>
      <c r="J67" s="10">
        <v>9750</v>
      </c>
      <c r="K67" s="11">
        <f t="shared" si="0"/>
        <v>5362.5</v>
      </c>
      <c r="L67" s="11">
        <f t="shared" si="1"/>
        <v>1608.75</v>
      </c>
      <c r="M67" s="12">
        <v>0.3</v>
      </c>
      <c r="O67" s="13"/>
    </row>
    <row r="68" spans="1:15" ht="15.75" customHeight="1" x14ac:dyDescent="0.2">
      <c r="A68" s="2"/>
      <c r="B68" s="7" t="s">
        <v>14</v>
      </c>
      <c r="C68" s="7">
        <v>1185732</v>
      </c>
      <c r="D68" s="8">
        <v>44511</v>
      </c>
      <c r="E68" s="7" t="s">
        <v>15</v>
      </c>
      <c r="F68" s="7" t="s">
        <v>16</v>
      </c>
      <c r="G68" s="7" t="s">
        <v>16</v>
      </c>
      <c r="H68" s="7" t="s">
        <v>19</v>
      </c>
      <c r="I68" s="9">
        <v>0.55000000000000004</v>
      </c>
      <c r="J68" s="10">
        <v>9200</v>
      </c>
      <c r="K68" s="11">
        <f t="shared" si="0"/>
        <v>5060</v>
      </c>
      <c r="L68" s="11">
        <f t="shared" si="1"/>
        <v>1771</v>
      </c>
      <c r="M68" s="12">
        <v>0.35</v>
      </c>
      <c r="O68" s="13"/>
    </row>
    <row r="69" spans="1:15" ht="15.75" customHeight="1" x14ac:dyDescent="0.2">
      <c r="A69" s="2"/>
      <c r="B69" s="7" t="s">
        <v>14</v>
      </c>
      <c r="C69" s="7">
        <v>1185732</v>
      </c>
      <c r="D69" s="8">
        <v>44511</v>
      </c>
      <c r="E69" s="7" t="s">
        <v>15</v>
      </c>
      <c r="F69" s="7" t="s">
        <v>16</v>
      </c>
      <c r="G69" s="7" t="s">
        <v>16</v>
      </c>
      <c r="H69" s="7" t="s">
        <v>20</v>
      </c>
      <c r="I69" s="9">
        <v>0.55000000000000004</v>
      </c>
      <c r="J69" s="10">
        <v>9000</v>
      </c>
      <c r="K69" s="11">
        <f t="shared" si="0"/>
        <v>4950</v>
      </c>
      <c r="L69" s="11">
        <f t="shared" si="1"/>
        <v>1732.5</v>
      </c>
      <c r="M69" s="12">
        <v>0.35</v>
      </c>
      <c r="O69" s="13"/>
    </row>
    <row r="70" spans="1:15" ht="15.75" customHeight="1" x14ac:dyDescent="0.2">
      <c r="A70" s="2"/>
      <c r="B70" s="7" t="s">
        <v>14</v>
      </c>
      <c r="C70" s="7">
        <v>1185732</v>
      </c>
      <c r="D70" s="8">
        <v>44511</v>
      </c>
      <c r="E70" s="7" t="s">
        <v>15</v>
      </c>
      <c r="F70" s="7" t="s">
        <v>16</v>
      </c>
      <c r="G70" s="7" t="s">
        <v>16</v>
      </c>
      <c r="H70" s="7" t="s">
        <v>21</v>
      </c>
      <c r="I70" s="9">
        <v>0.65</v>
      </c>
      <c r="J70" s="10">
        <v>8750</v>
      </c>
      <c r="K70" s="11">
        <f t="shared" si="0"/>
        <v>5687.5</v>
      </c>
      <c r="L70" s="11">
        <f t="shared" si="1"/>
        <v>1706.25</v>
      </c>
      <c r="M70" s="12">
        <v>0.3</v>
      </c>
      <c r="O70" s="13"/>
    </row>
    <row r="71" spans="1:15" ht="15.75" customHeight="1" x14ac:dyDescent="0.2">
      <c r="A71" s="2"/>
      <c r="B71" s="7" t="s">
        <v>14</v>
      </c>
      <c r="C71" s="7">
        <v>1185732</v>
      </c>
      <c r="D71" s="8">
        <v>44511</v>
      </c>
      <c r="E71" s="7" t="s">
        <v>15</v>
      </c>
      <c r="F71" s="7" t="s">
        <v>16</v>
      </c>
      <c r="G71" s="7" t="s">
        <v>16</v>
      </c>
      <c r="H71" s="7" t="s">
        <v>22</v>
      </c>
      <c r="I71" s="9">
        <v>0.7</v>
      </c>
      <c r="J71" s="10">
        <v>9750</v>
      </c>
      <c r="K71" s="11">
        <f t="shared" si="0"/>
        <v>6825</v>
      </c>
      <c r="L71" s="11">
        <f t="shared" si="1"/>
        <v>1706.25</v>
      </c>
      <c r="M71" s="12">
        <v>0.25</v>
      </c>
      <c r="O71" s="13"/>
    </row>
    <row r="72" spans="1:15" ht="15.75" customHeight="1" x14ac:dyDescent="0.2">
      <c r="A72" s="2"/>
      <c r="B72" s="7" t="s">
        <v>14</v>
      </c>
      <c r="C72" s="7">
        <v>1185732</v>
      </c>
      <c r="D72" s="8">
        <v>44540</v>
      </c>
      <c r="E72" s="7" t="s">
        <v>15</v>
      </c>
      <c r="F72" s="7" t="s">
        <v>16</v>
      </c>
      <c r="G72" s="7" t="s">
        <v>16</v>
      </c>
      <c r="H72" s="7" t="s">
        <v>17</v>
      </c>
      <c r="I72" s="9">
        <v>0.65</v>
      </c>
      <c r="J72" s="10">
        <v>12000</v>
      </c>
      <c r="K72" s="11">
        <f t="shared" si="0"/>
        <v>7800</v>
      </c>
      <c r="L72" s="11">
        <f t="shared" si="1"/>
        <v>3900</v>
      </c>
      <c r="M72" s="12">
        <v>0.5</v>
      </c>
      <c r="O72" s="13"/>
    </row>
    <row r="73" spans="1:15" ht="15.75" customHeight="1" x14ac:dyDescent="0.2">
      <c r="A73" s="2"/>
      <c r="B73" s="7" t="s">
        <v>14</v>
      </c>
      <c r="C73" s="7">
        <v>1185732</v>
      </c>
      <c r="D73" s="8">
        <v>44540</v>
      </c>
      <c r="E73" s="7" t="s">
        <v>15</v>
      </c>
      <c r="F73" s="7" t="s">
        <v>16</v>
      </c>
      <c r="G73" s="7" t="s">
        <v>16</v>
      </c>
      <c r="H73" s="7" t="s">
        <v>18</v>
      </c>
      <c r="I73" s="9">
        <v>0.55000000000000004</v>
      </c>
      <c r="J73" s="10">
        <v>10000</v>
      </c>
      <c r="K73" s="11">
        <f t="shared" si="0"/>
        <v>5500</v>
      </c>
      <c r="L73" s="11">
        <f t="shared" si="1"/>
        <v>1650</v>
      </c>
      <c r="M73" s="12">
        <v>0.3</v>
      </c>
      <c r="O73" s="13"/>
    </row>
    <row r="74" spans="1:15" ht="15.75" customHeight="1" x14ac:dyDescent="0.2">
      <c r="A74" s="2"/>
      <c r="B74" s="7" t="s">
        <v>14</v>
      </c>
      <c r="C74" s="7">
        <v>1185732</v>
      </c>
      <c r="D74" s="8">
        <v>44540</v>
      </c>
      <c r="E74" s="7" t="s">
        <v>15</v>
      </c>
      <c r="F74" s="7" t="s">
        <v>16</v>
      </c>
      <c r="G74" s="7" t="s">
        <v>16</v>
      </c>
      <c r="H74" s="7" t="s">
        <v>19</v>
      </c>
      <c r="I74" s="9">
        <v>0.55000000000000004</v>
      </c>
      <c r="J74" s="10">
        <v>9500</v>
      </c>
      <c r="K74" s="11">
        <f t="shared" si="0"/>
        <v>5225</v>
      </c>
      <c r="L74" s="11">
        <f t="shared" si="1"/>
        <v>1828.7499999999998</v>
      </c>
      <c r="M74" s="12">
        <v>0.35</v>
      </c>
      <c r="O74" s="13"/>
    </row>
    <row r="75" spans="1:15" ht="15.75" customHeight="1" x14ac:dyDescent="0.2">
      <c r="A75" s="2"/>
      <c r="B75" s="7" t="s">
        <v>14</v>
      </c>
      <c r="C75" s="7">
        <v>1185732</v>
      </c>
      <c r="D75" s="8">
        <v>44540</v>
      </c>
      <c r="E75" s="7" t="s">
        <v>15</v>
      </c>
      <c r="F75" s="7" t="s">
        <v>16</v>
      </c>
      <c r="G75" s="7" t="s">
        <v>16</v>
      </c>
      <c r="H75" s="7" t="s">
        <v>20</v>
      </c>
      <c r="I75" s="9">
        <v>0.55000000000000004</v>
      </c>
      <c r="J75" s="10">
        <v>9000</v>
      </c>
      <c r="K75" s="11">
        <f t="shared" si="0"/>
        <v>4950</v>
      </c>
      <c r="L75" s="11">
        <f t="shared" si="1"/>
        <v>1732.5</v>
      </c>
      <c r="M75" s="12">
        <v>0.35</v>
      </c>
      <c r="O75" s="13"/>
    </row>
    <row r="76" spans="1:15" ht="15.75" customHeight="1" x14ac:dyDescent="0.2">
      <c r="A76" s="2"/>
      <c r="B76" s="7" t="s">
        <v>14</v>
      </c>
      <c r="C76" s="7">
        <v>1185732</v>
      </c>
      <c r="D76" s="8">
        <v>44540</v>
      </c>
      <c r="E76" s="7" t="s">
        <v>15</v>
      </c>
      <c r="F76" s="7" t="s">
        <v>16</v>
      </c>
      <c r="G76" s="7" t="s">
        <v>16</v>
      </c>
      <c r="H76" s="7" t="s">
        <v>21</v>
      </c>
      <c r="I76" s="9">
        <v>0.65</v>
      </c>
      <c r="J76" s="10">
        <v>9000</v>
      </c>
      <c r="K76" s="11">
        <f t="shared" si="0"/>
        <v>5850</v>
      </c>
      <c r="L76" s="11">
        <f t="shared" si="1"/>
        <v>1755</v>
      </c>
      <c r="M76" s="12">
        <v>0.3</v>
      </c>
      <c r="O76" s="13"/>
    </row>
    <row r="77" spans="1:15" ht="15.75" customHeight="1" x14ac:dyDescent="0.2">
      <c r="A77" s="2"/>
      <c r="B77" s="7" t="s">
        <v>14</v>
      </c>
      <c r="C77" s="7">
        <v>1185732</v>
      </c>
      <c r="D77" s="8">
        <v>44540</v>
      </c>
      <c r="E77" s="7" t="s">
        <v>15</v>
      </c>
      <c r="F77" s="7" t="s">
        <v>16</v>
      </c>
      <c r="G77" s="7" t="s">
        <v>16</v>
      </c>
      <c r="H77" s="7" t="s">
        <v>22</v>
      </c>
      <c r="I77" s="9">
        <v>0.7</v>
      </c>
      <c r="J77" s="10">
        <v>10000</v>
      </c>
      <c r="K77" s="11">
        <f t="shared" si="0"/>
        <v>7000</v>
      </c>
      <c r="L77" s="11">
        <f t="shared" si="1"/>
        <v>1750</v>
      </c>
      <c r="M77" s="12">
        <v>0.25</v>
      </c>
      <c r="O77" s="13"/>
    </row>
    <row r="78" spans="1:15" ht="15.75" customHeight="1" x14ac:dyDescent="0.2">
      <c r="A78" s="2"/>
      <c r="B78" s="7" t="s">
        <v>23</v>
      </c>
      <c r="C78" s="7">
        <v>1197831</v>
      </c>
      <c r="D78" s="8">
        <v>44198</v>
      </c>
      <c r="E78" s="7" t="s">
        <v>24</v>
      </c>
      <c r="F78" s="7" t="s">
        <v>25</v>
      </c>
      <c r="G78" s="7" t="s">
        <v>26</v>
      </c>
      <c r="H78" s="7" t="s">
        <v>17</v>
      </c>
      <c r="I78" s="9">
        <v>0.25</v>
      </c>
      <c r="J78" s="10">
        <v>9000</v>
      </c>
      <c r="K78" s="11">
        <f t="shared" si="0"/>
        <v>2250</v>
      </c>
      <c r="L78" s="11">
        <f t="shared" si="1"/>
        <v>787.5</v>
      </c>
      <c r="M78" s="12">
        <v>0.35</v>
      </c>
      <c r="O78" s="13"/>
    </row>
    <row r="79" spans="1:15" ht="15.75" customHeight="1" x14ac:dyDescent="0.2">
      <c r="A79" s="2"/>
      <c r="B79" s="7" t="s">
        <v>23</v>
      </c>
      <c r="C79" s="7">
        <v>1197831</v>
      </c>
      <c r="D79" s="8">
        <v>44198</v>
      </c>
      <c r="E79" s="7" t="s">
        <v>24</v>
      </c>
      <c r="F79" s="7" t="s">
        <v>25</v>
      </c>
      <c r="G79" s="7" t="s">
        <v>26</v>
      </c>
      <c r="H79" s="7" t="s">
        <v>18</v>
      </c>
      <c r="I79" s="9">
        <v>0.35</v>
      </c>
      <c r="J79" s="10">
        <v>9000</v>
      </c>
      <c r="K79" s="11">
        <f t="shared" si="0"/>
        <v>3150</v>
      </c>
      <c r="L79" s="11">
        <f t="shared" si="1"/>
        <v>1102.5</v>
      </c>
      <c r="M79" s="12">
        <v>0.35</v>
      </c>
      <c r="O79" s="13"/>
    </row>
    <row r="80" spans="1:15" ht="15.75" customHeight="1" x14ac:dyDescent="0.2">
      <c r="A80" s="2"/>
      <c r="B80" s="7" t="s">
        <v>23</v>
      </c>
      <c r="C80" s="7">
        <v>1197831</v>
      </c>
      <c r="D80" s="8">
        <v>44198</v>
      </c>
      <c r="E80" s="7" t="s">
        <v>24</v>
      </c>
      <c r="F80" s="7" t="s">
        <v>25</v>
      </c>
      <c r="G80" s="7" t="s">
        <v>26</v>
      </c>
      <c r="H80" s="7" t="s">
        <v>19</v>
      </c>
      <c r="I80" s="9">
        <v>0.35</v>
      </c>
      <c r="J80" s="10">
        <v>7000</v>
      </c>
      <c r="K80" s="11">
        <f t="shared" si="0"/>
        <v>2450</v>
      </c>
      <c r="L80" s="11">
        <f t="shared" si="1"/>
        <v>857.5</v>
      </c>
      <c r="M80" s="12">
        <v>0.35</v>
      </c>
      <c r="O80" s="13"/>
    </row>
    <row r="81" spans="1:15" ht="15.75" customHeight="1" x14ac:dyDescent="0.2">
      <c r="A81" s="2"/>
      <c r="B81" s="7" t="s">
        <v>23</v>
      </c>
      <c r="C81" s="7">
        <v>1197831</v>
      </c>
      <c r="D81" s="8">
        <v>44198</v>
      </c>
      <c r="E81" s="7" t="s">
        <v>24</v>
      </c>
      <c r="F81" s="7" t="s">
        <v>25</v>
      </c>
      <c r="G81" s="7" t="s">
        <v>26</v>
      </c>
      <c r="H81" s="7" t="s">
        <v>20</v>
      </c>
      <c r="I81" s="9">
        <v>0.35</v>
      </c>
      <c r="J81" s="10">
        <v>7000</v>
      </c>
      <c r="K81" s="11">
        <f t="shared" si="0"/>
        <v>2450</v>
      </c>
      <c r="L81" s="11">
        <f t="shared" si="1"/>
        <v>1102.5</v>
      </c>
      <c r="M81" s="12">
        <v>0.45</v>
      </c>
      <c r="O81" s="13"/>
    </row>
    <row r="82" spans="1:15" ht="15.75" customHeight="1" x14ac:dyDescent="0.2">
      <c r="A82" s="2"/>
      <c r="B82" s="7" t="s">
        <v>23</v>
      </c>
      <c r="C82" s="7">
        <v>1197831</v>
      </c>
      <c r="D82" s="8">
        <v>44198</v>
      </c>
      <c r="E82" s="7" t="s">
        <v>24</v>
      </c>
      <c r="F82" s="7" t="s">
        <v>25</v>
      </c>
      <c r="G82" s="7" t="s">
        <v>26</v>
      </c>
      <c r="H82" s="7" t="s">
        <v>21</v>
      </c>
      <c r="I82" s="9">
        <v>0.4</v>
      </c>
      <c r="J82" s="10">
        <v>5500</v>
      </c>
      <c r="K82" s="11">
        <f t="shared" si="0"/>
        <v>2200</v>
      </c>
      <c r="L82" s="11">
        <f t="shared" si="1"/>
        <v>660</v>
      </c>
      <c r="M82" s="12">
        <v>0.3</v>
      </c>
      <c r="O82" s="13"/>
    </row>
    <row r="83" spans="1:15" ht="15.75" customHeight="1" x14ac:dyDescent="0.2">
      <c r="A83" s="2"/>
      <c r="B83" s="7" t="s">
        <v>23</v>
      </c>
      <c r="C83" s="7">
        <v>1197831</v>
      </c>
      <c r="D83" s="8">
        <v>44198</v>
      </c>
      <c r="E83" s="7" t="s">
        <v>24</v>
      </c>
      <c r="F83" s="7" t="s">
        <v>25</v>
      </c>
      <c r="G83" s="7" t="s">
        <v>26</v>
      </c>
      <c r="H83" s="7" t="s">
        <v>22</v>
      </c>
      <c r="I83" s="9">
        <v>0.35</v>
      </c>
      <c r="J83" s="10">
        <v>7000</v>
      </c>
      <c r="K83" s="11">
        <f t="shared" si="0"/>
        <v>2450</v>
      </c>
      <c r="L83" s="11">
        <f t="shared" si="1"/>
        <v>1225</v>
      </c>
      <c r="M83" s="12">
        <v>0.5</v>
      </c>
      <c r="O83" s="13"/>
    </row>
    <row r="84" spans="1:15" ht="15.75" customHeight="1" x14ac:dyDescent="0.2">
      <c r="A84" s="2"/>
      <c r="B84" s="7" t="s">
        <v>23</v>
      </c>
      <c r="C84" s="7">
        <v>1197831</v>
      </c>
      <c r="D84" s="8">
        <v>44228</v>
      </c>
      <c r="E84" s="7" t="s">
        <v>24</v>
      </c>
      <c r="F84" s="7" t="s">
        <v>25</v>
      </c>
      <c r="G84" s="7" t="s">
        <v>26</v>
      </c>
      <c r="H84" s="7" t="s">
        <v>17</v>
      </c>
      <c r="I84" s="9">
        <v>0.25</v>
      </c>
      <c r="J84" s="10">
        <v>8500</v>
      </c>
      <c r="K84" s="11">
        <f t="shared" si="0"/>
        <v>2125</v>
      </c>
      <c r="L84" s="11">
        <f t="shared" si="1"/>
        <v>743.75</v>
      </c>
      <c r="M84" s="12">
        <v>0.35</v>
      </c>
      <c r="O84" s="13"/>
    </row>
    <row r="85" spans="1:15" ht="15.75" customHeight="1" x14ac:dyDescent="0.2">
      <c r="A85" s="2"/>
      <c r="B85" s="7" t="s">
        <v>23</v>
      </c>
      <c r="C85" s="7">
        <v>1197831</v>
      </c>
      <c r="D85" s="8">
        <v>44228</v>
      </c>
      <c r="E85" s="7" t="s">
        <v>24</v>
      </c>
      <c r="F85" s="7" t="s">
        <v>25</v>
      </c>
      <c r="G85" s="7" t="s">
        <v>26</v>
      </c>
      <c r="H85" s="7" t="s">
        <v>18</v>
      </c>
      <c r="I85" s="9">
        <v>0.35</v>
      </c>
      <c r="J85" s="10">
        <v>8500</v>
      </c>
      <c r="K85" s="11">
        <f t="shared" si="0"/>
        <v>2975</v>
      </c>
      <c r="L85" s="11">
        <f t="shared" si="1"/>
        <v>1041.25</v>
      </c>
      <c r="M85" s="12">
        <v>0.35</v>
      </c>
      <c r="O85" s="13"/>
    </row>
    <row r="86" spans="1:15" ht="15.75" customHeight="1" x14ac:dyDescent="0.2">
      <c r="A86" s="2"/>
      <c r="B86" s="7" t="s">
        <v>23</v>
      </c>
      <c r="C86" s="7">
        <v>1197831</v>
      </c>
      <c r="D86" s="8">
        <v>44228</v>
      </c>
      <c r="E86" s="7" t="s">
        <v>24</v>
      </c>
      <c r="F86" s="7" t="s">
        <v>25</v>
      </c>
      <c r="G86" s="7" t="s">
        <v>26</v>
      </c>
      <c r="H86" s="7" t="s">
        <v>19</v>
      </c>
      <c r="I86" s="9">
        <v>0.35</v>
      </c>
      <c r="J86" s="10">
        <v>6750</v>
      </c>
      <c r="K86" s="11">
        <f t="shared" si="0"/>
        <v>2362.5</v>
      </c>
      <c r="L86" s="11">
        <f t="shared" si="1"/>
        <v>826.875</v>
      </c>
      <c r="M86" s="12">
        <v>0.35</v>
      </c>
      <c r="O86" s="13"/>
    </row>
    <row r="87" spans="1:15" ht="15.75" customHeight="1" x14ac:dyDescent="0.2">
      <c r="A87" s="2"/>
      <c r="B87" s="7" t="s">
        <v>23</v>
      </c>
      <c r="C87" s="7">
        <v>1197831</v>
      </c>
      <c r="D87" s="8">
        <v>44228</v>
      </c>
      <c r="E87" s="7" t="s">
        <v>24</v>
      </c>
      <c r="F87" s="7" t="s">
        <v>25</v>
      </c>
      <c r="G87" s="7" t="s">
        <v>26</v>
      </c>
      <c r="H87" s="7" t="s">
        <v>20</v>
      </c>
      <c r="I87" s="9">
        <v>0.35</v>
      </c>
      <c r="J87" s="10">
        <v>6250</v>
      </c>
      <c r="K87" s="11">
        <f t="shared" si="0"/>
        <v>2187.5</v>
      </c>
      <c r="L87" s="11">
        <f t="shared" si="1"/>
        <v>984.375</v>
      </c>
      <c r="M87" s="12">
        <v>0.45</v>
      </c>
      <c r="O87" s="13"/>
    </row>
    <row r="88" spans="1:15" ht="15.75" customHeight="1" x14ac:dyDescent="0.2">
      <c r="A88" s="2"/>
      <c r="B88" s="7" t="s">
        <v>23</v>
      </c>
      <c r="C88" s="7">
        <v>1197831</v>
      </c>
      <c r="D88" s="8">
        <v>44228</v>
      </c>
      <c r="E88" s="7" t="s">
        <v>24</v>
      </c>
      <c r="F88" s="7" t="s">
        <v>25</v>
      </c>
      <c r="G88" s="7" t="s">
        <v>26</v>
      </c>
      <c r="H88" s="7" t="s">
        <v>21</v>
      </c>
      <c r="I88" s="9">
        <v>0.4</v>
      </c>
      <c r="J88" s="10">
        <v>5000</v>
      </c>
      <c r="K88" s="11">
        <f t="shared" si="0"/>
        <v>2000</v>
      </c>
      <c r="L88" s="11">
        <f t="shared" si="1"/>
        <v>600</v>
      </c>
      <c r="M88" s="12">
        <v>0.3</v>
      </c>
      <c r="O88" s="13"/>
    </row>
    <row r="89" spans="1:15" ht="15.75" customHeight="1" x14ac:dyDescent="0.2">
      <c r="A89" s="2"/>
      <c r="B89" s="7" t="s">
        <v>23</v>
      </c>
      <c r="C89" s="7">
        <v>1197831</v>
      </c>
      <c r="D89" s="8">
        <v>44228</v>
      </c>
      <c r="E89" s="7" t="s">
        <v>24</v>
      </c>
      <c r="F89" s="7" t="s">
        <v>25</v>
      </c>
      <c r="G89" s="7" t="s">
        <v>26</v>
      </c>
      <c r="H89" s="7" t="s">
        <v>22</v>
      </c>
      <c r="I89" s="9">
        <v>0.35</v>
      </c>
      <c r="J89" s="10">
        <v>7000</v>
      </c>
      <c r="K89" s="11">
        <f t="shared" si="0"/>
        <v>2450</v>
      </c>
      <c r="L89" s="11">
        <f t="shared" si="1"/>
        <v>1225</v>
      </c>
      <c r="M89" s="12">
        <v>0.5</v>
      </c>
      <c r="O89" s="13"/>
    </row>
    <row r="90" spans="1:15" ht="15.75" customHeight="1" x14ac:dyDescent="0.2">
      <c r="A90" s="2"/>
      <c r="B90" s="7" t="s">
        <v>23</v>
      </c>
      <c r="C90" s="7">
        <v>1197831</v>
      </c>
      <c r="D90" s="8">
        <v>44258</v>
      </c>
      <c r="E90" s="7" t="s">
        <v>24</v>
      </c>
      <c r="F90" s="7" t="s">
        <v>25</v>
      </c>
      <c r="G90" s="7" t="s">
        <v>26</v>
      </c>
      <c r="H90" s="7" t="s">
        <v>17</v>
      </c>
      <c r="I90" s="9">
        <v>0.3</v>
      </c>
      <c r="J90" s="10">
        <v>8750</v>
      </c>
      <c r="K90" s="11">
        <f t="shared" si="0"/>
        <v>2625</v>
      </c>
      <c r="L90" s="11">
        <f t="shared" si="1"/>
        <v>918.74999999999989</v>
      </c>
      <c r="M90" s="12">
        <v>0.35</v>
      </c>
      <c r="O90" s="13"/>
    </row>
    <row r="91" spans="1:15" ht="15.75" customHeight="1" x14ac:dyDescent="0.2">
      <c r="A91" s="2"/>
      <c r="B91" s="7" t="s">
        <v>23</v>
      </c>
      <c r="C91" s="7">
        <v>1197831</v>
      </c>
      <c r="D91" s="8">
        <v>44258</v>
      </c>
      <c r="E91" s="7" t="s">
        <v>24</v>
      </c>
      <c r="F91" s="7" t="s">
        <v>25</v>
      </c>
      <c r="G91" s="7" t="s">
        <v>26</v>
      </c>
      <c r="H91" s="7" t="s">
        <v>18</v>
      </c>
      <c r="I91" s="9">
        <v>0.4</v>
      </c>
      <c r="J91" s="10">
        <v>8750</v>
      </c>
      <c r="K91" s="11">
        <f t="shared" si="0"/>
        <v>3500</v>
      </c>
      <c r="L91" s="11">
        <f t="shared" si="1"/>
        <v>1225</v>
      </c>
      <c r="M91" s="12">
        <v>0.35</v>
      </c>
      <c r="O91" s="13"/>
    </row>
    <row r="92" spans="1:15" ht="15.75" customHeight="1" x14ac:dyDescent="0.2">
      <c r="A92" s="2"/>
      <c r="B92" s="7" t="s">
        <v>23</v>
      </c>
      <c r="C92" s="7">
        <v>1197831</v>
      </c>
      <c r="D92" s="8">
        <v>44258</v>
      </c>
      <c r="E92" s="7" t="s">
        <v>24</v>
      </c>
      <c r="F92" s="7" t="s">
        <v>25</v>
      </c>
      <c r="G92" s="7" t="s">
        <v>26</v>
      </c>
      <c r="H92" s="7" t="s">
        <v>19</v>
      </c>
      <c r="I92" s="9">
        <v>0.35</v>
      </c>
      <c r="J92" s="10">
        <v>7000</v>
      </c>
      <c r="K92" s="11">
        <f t="shared" si="0"/>
        <v>2450</v>
      </c>
      <c r="L92" s="11">
        <f t="shared" si="1"/>
        <v>857.5</v>
      </c>
      <c r="M92" s="12">
        <v>0.35</v>
      </c>
      <c r="O92" s="13"/>
    </row>
    <row r="93" spans="1:15" ht="15.75" customHeight="1" x14ac:dyDescent="0.2">
      <c r="A93" s="2"/>
      <c r="B93" s="7" t="s">
        <v>23</v>
      </c>
      <c r="C93" s="7">
        <v>1197831</v>
      </c>
      <c r="D93" s="8">
        <v>44258</v>
      </c>
      <c r="E93" s="7" t="s">
        <v>24</v>
      </c>
      <c r="F93" s="7" t="s">
        <v>25</v>
      </c>
      <c r="G93" s="7" t="s">
        <v>26</v>
      </c>
      <c r="H93" s="7" t="s">
        <v>20</v>
      </c>
      <c r="I93" s="9">
        <v>0.4</v>
      </c>
      <c r="J93" s="10">
        <v>6000</v>
      </c>
      <c r="K93" s="11">
        <f t="shared" si="0"/>
        <v>2400</v>
      </c>
      <c r="L93" s="11">
        <f t="shared" si="1"/>
        <v>1080</v>
      </c>
      <c r="M93" s="12">
        <v>0.45</v>
      </c>
      <c r="O93" s="13"/>
    </row>
    <row r="94" spans="1:15" ht="15.75" customHeight="1" x14ac:dyDescent="0.2">
      <c r="A94" s="2"/>
      <c r="B94" s="7" t="s">
        <v>23</v>
      </c>
      <c r="C94" s="7">
        <v>1197831</v>
      </c>
      <c r="D94" s="8">
        <v>44258</v>
      </c>
      <c r="E94" s="7" t="s">
        <v>24</v>
      </c>
      <c r="F94" s="7" t="s">
        <v>25</v>
      </c>
      <c r="G94" s="7" t="s">
        <v>26</v>
      </c>
      <c r="H94" s="7" t="s">
        <v>21</v>
      </c>
      <c r="I94" s="9">
        <v>0.45</v>
      </c>
      <c r="J94" s="10">
        <v>5000</v>
      </c>
      <c r="K94" s="11">
        <f t="shared" si="0"/>
        <v>2250</v>
      </c>
      <c r="L94" s="11">
        <f t="shared" si="1"/>
        <v>675</v>
      </c>
      <c r="M94" s="12">
        <v>0.3</v>
      </c>
      <c r="O94" s="13"/>
    </row>
    <row r="95" spans="1:15" ht="15.75" customHeight="1" x14ac:dyDescent="0.2">
      <c r="A95" s="2"/>
      <c r="B95" s="7" t="s">
        <v>23</v>
      </c>
      <c r="C95" s="7">
        <v>1197831</v>
      </c>
      <c r="D95" s="8">
        <v>44258</v>
      </c>
      <c r="E95" s="7" t="s">
        <v>24</v>
      </c>
      <c r="F95" s="7" t="s">
        <v>25</v>
      </c>
      <c r="G95" s="7" t="s">
        <v>26</v>
      </c>
      <c r="H95" s="7" t="s">
        <v>22</v>
      </c>
      <c r="I95" s="9">
        <v>0.4</v>
      </c>
      <c r="J95" s="10">
        <v>6500</v>
      </c>
      <c r="K95" s="11">
        <f t="shared" si="0"/>
        <v>2600</v>
      </c>
      <c r="L95" s="11">
        <f t="shared" si="1"/>
        <v>1300</v>
      </c>
      <c r="M95" s="12">
        <v>0.5</v>
      </c>
      <c r="O95" s="13"/>
    </row>
    <row r="96" spans="1:15" ht="15.75" customHeight="1" x14ac:dyDescent="0.2">
      <c r="A96" s="2"/>
      <c r="B96" s="7" t="s">
        <v>23</v>
      </c>
      <c r="C96" s="7">
        <v>1197831</v>
      </c>
      <c r="D96" s="8">
        <v>44288</v>
      </c>
      <c r="E96" s="7" t="s">
        <v>24</v>
      </c>
      <c r="F96" s="7" t="s">
        <v>25</v>
      </c>
      <c r="G96" s="7" t="s">
        <v>26</v>
      </c>
      <c r="H96" s="7" t="s">
        <v>17</v>
      </c>
      <c r="I96" s="9">
        <v>0.3</v>
      </c>
      <c r="J96" s="10">
        <v>9000</v>
      </c>
      <c r="K96" s="11">
        <f t="shared" si="0"/>
        <v>2700</v>
      </c>
      <c r="L96" s="11">
        <f t="shared" si="1"/>
        <v>944.99999999999989</v>
      </c>
      <c r="M96" s="12">
        <v>0.35</v>
      </c>
      <c r="O96" s="13"/>
    </row>
    <row r="97" spans="1:15" ht="15.75" customHeight="1" x14ac:dyDescent="0.2">
      <c r="A97" s="2"/>
      <c r="B97" s="7" t="s">
        <v>23</v>
      </c>
      <c r="C97" s="7">
        <v>1197831</v>
      </c>
      <c r="D97" s="8">
        <v>44288</v>
      </c>
      <c r="E97" s="7" t="s">
        <v>24</v>
      </c>
      <c r="F97" s="7" t="s">
        <v>25</v>
      </c>
      <c r="G97" s="7" t="s">
        <v>26</v>
      </c>
      <c r="H97" s="7" t="s">
        <v>18</v>
      </c>
      <c r="I97" s="9">
        <v>0.4</v>
      </c>
      <c r="J97" s="10">
        <v>9000</v>
      </c>
      <c r="K97" s="11">
        <f t="shared" si="0"/>
        <v>3600</v>
      </c>
      <c r="L97" s="11">
        <f t="shared" si="1"/>
        <v>1260</v>
      </c>
      <c r="M97" s="12">
        <v>0.35</v>
      </c>
      <c r="O97" s="13"/>
    </row>
    <row r="98" spans="1:15" ht="15.75" customHeight="1" x14ac:dyDescent="0.2">
      <c r="A98" s="2"/>
      <c r="B98" s="7" t="s">
        <v>23</v>
      </c>
      <c r="C98" s="7">
        <v>1197831</v>
      </c>
      <c r="D98" s="8">
        <v>44288</v>
      </c>
      <c r="E98" s="7" t="s">
        <v>24</v>
      </c>
      <c r="F98" s="7" t="s">
        <v>25</v>
      </c>
      <c r="G98" s="7" t="s">
        <v>26</v>
      </c>
      <c r="H98" s="7" t="s">
        <v>19</v>
      </c>
      <c r="I98" s="9">
        <v>0.35</v>
      </c>
      <c r="J98" s="10">
        <v>7250</v>
      </c>
      <c r="K98" s="11">
        <f t="shared" si="0"/>
        <v>2537.5</v>
      </c>
      <c r="L98" s="11">
        <f t="shared" si="1"/>
        <v>888.125</v>
      </c>
      <c r="M98" s="12">
        <v>0.35</v>
      </c>
      <c r="O98" s="13"/>
    </row>
    <row r="99" spans="1:15" ht="15.75" customHeight="1" x14ac:dyDescent="0.2">
      <c r="A99" s="2"/>
      <c r="B99" s="7" t="s">
        <v>23</v>
      </c>
      <c r="C99" s="7">
        <v>1197831</v>
      </c>
      <c r="D99" s="8">
        <v>44288</v>
      </c>
      <c r="E99" s="7" t="s">
        <v>24</v>
      </c>
      <c r="F99" s="7" t="s">
        <v>25</v>
      </c>
      <c r="G99" s="7" t="s">
        <v>26</v>
      </c>
      <c r="H99" s="7" t="s">
        <v>20</v>
      </c>
      <c r="I99" s="9">
        <v>0.4</v>
      </c>
      <c r="J99" s="10">
        <v>6250</v>
      </c>
      <c r="K99" s="11">
        <f t="shared" si="0"/>
        <v>2500</v>
      </c>
      <c r="L99" s="11">
        <f t="shared" si="1"/>
        <v>1125</v>
      </c>
      <c r="M99" s="12">
        <v>0.45</v>
      </c>
      <c r="O99" s="13"/>
    </row>
    <row r="100" spans="1:15" ht="15.75" customHeight="1" x14ac:dyDescent="0.2">
      <c r="A100" s="2"/>
      <c r="B100" s="7" t="s">
        <v>23</v>
      </c>
      <c r="C100" s="7">
        <v>1197831</v>
      </c>
      <c r="D100" s="8">
        <v>44288</v>
      </c>
      <c r="E100" s="7" t="s">
        <v>24</v>
      </c>
      <c r="F100" s="7" t="s">
        <v>25</v>
      </c>
      <c r="G100" s="7" t="s">
        <v>26</v>
      </c>
      <c r="H100" s="7" t="s">
        <v>21</v>
      </c>
      <c r="I100" s="9">
        <v>0.45</v>
      </c>
      <c r="J100" s="10">
        <v>5250</v>
      </c>
      <c r="K100" s="11">
        <f t="shared" si="0"/>
        <v>2362.5</v>
      </c>
      <c r="L100" s="11">
        <f t="shared" si="1"/>
        <v>708.75</v>
      </c>
      <c r="M100" s="12">
        <v>0.3</v>
      </c>
      <c r="O100" s="13"/>
    </row>
    <row r="101" spans="1:15" ht="15.75" customHeight="1" x14ac:dyDescent="0.2">
      <c r="A101" s="2"/>
      <c r="B101" s="7" t="s">
        <v>23</v>
      </c>
      <c r="C101" s="7">
        <v>1197831</v>
      </c>
      <c r="D101" s="8">
        <v>44288</v>
      </c>
      <c r="E101" s="7" t="s">
        <v>24</v>
      </c>
      <c r="F101" s="7" t="s">
        <v>25</v>
      </c>
      <c r="G101" s="7" t="s">
        <v>26</v>
      </c>
      <c r="H101" s="7" t="s">
        <v>22</v>
      </c>
      <c r="I101" s="9">
        <v>0.4</v>
      </c>
      <c r="J101" s="10">
        <v>8000</v>
      </c>
      <c r="K101" s="11">
        <f t="shared" si="0"/>
        <v>3200</v>
      </c>
      <c r="L101" s="11">
        <f t="shared" si="1"/>
        <v>1600</v>
      </c>
      <c r="M101" s="12">
        <v>0.5</v>
      </c>
      <c r="O101" s="13"/>
    </row>
    <row r="102" spans="1:15" ht="15.75" customHeight="1" x14ac:dyDescent="0.2">
      <c r="A102" s="2"/>
      <c r="B102" s="7" t="s">
        <v>23</v>
      </c>
      <c r="C102" s="7">
        <v>1197831</v>
      </c>
      <c r="D102" s="8">
        <v>44318</v>
      </c>
      <c r="E102" s="7" t="s">
        <v>24</v>
      </c>
      <c r="F102" s="7" t="s">
        <v>25</v>
      </c>
      <c r="G102" s="7" t="s">
        <v>26</v>
      </c>
      <c r="H102" s="7" t="s">
        <v>17</v>
      </c>
      <c r="I102" s="9">
        <v>0.3</v>
      </c>
      <c r="J102" s="10">
        <v>9250</v>
      </c>
      <c r="K102" s="11">
        <f t="shared" si="0"/>
        <v>2775</v>
      </c>
      <c r="L102" s="11">
        <f t="shared" si="1"/>
        <v>971.24999999999989</v>
      </c>
      <c r="M102" s="12">
        <v>0.35</v>
      </c>
      <c r="O102" s="13"/>
    </row>
    <row r="103" spans="1:15" ht="15.75" customHeight="1" x14ac:dyDescent="0.2">
      <c r="A103" s="2"/>
      <c r="B103" s="7" t="s">
        <v>23</v>
      </c>
      <c r="C103" s="7">
        <v>1197831</v>
      </c>
      <c r="D103" s="8">
        <v>44318</v>
      </c>
      <c r="E103" s="7" t="s">
        <v>24</v>
      </c>
      <c r="F103" s="7" t="s">
        <v>25</v>
      </c>
      <c r="G103" s="7" t="s">
        <v>26</v>
      </c>
      <c r="H103" s="7" t="s">
        <v>18</v>
      </c>
      <c r="I103" s="9">
        <v>0.4</v>
      </c>
      <c r="J103" s="10">
        <v>9250</v>
      </c>
      <c r="K103" s="11">
        <f t="shared" si="0"/>
        <v>3700</v>
      </c>
      <c r="L103" s="11">
        <f t="shared" si="1"/>
        <v>1295</v>
      </c>
      <c r="M103" s="12">
        <v>0.35</v>
      </c>
      <c r="O103" s="13"/>
    </row>
    <row r="104" spans="1:15" ht="15.75" customHeight="1" x14ac:dyDescent="0.2">
      <c r="A104" s="2"/>
      <c r="B104" s="7" t="s">
        <v>23</v>
      </c>
      <c r="C104" s="7">
        <v>1197831</v>
      </c>
      <c r="D104" s="8">
        <v>44318</v>
      </c>
      <c r="E104" s="7" t="s">
        <v>24</v>
      </c>
      <c r="F104" s="7" t="s">
        <v>25</v>
      </c>
      <c r="G104" s="7" t="s">
        <v>26</v>
      </c>
      <c r="H104" s="7" t="s">
        <v>19</v>
      </c>
      <c r="I104" s="9">
        <v>0.35</v>
      </c>
      <c r="J104" s="10">
        <v>7750</v>
      </c>
      <c r="K104" s="11">
        <f t="shared" si="0"/>
        <v>2712.5</v>
      </c>
      <c r="L104" s="11">
        <f t="shared" si="1"/>
        <v>949.37499999999989</v>
      </c>
      <c r="M104" s="12">
        <v>0.35</v>
      </c>
      <c r="O104" s="13"/>
    </row>
    <row r="105" spans="1:15" ht="15.75" customHeight="1" x14ac:dyDescent="0.2">
      <c r="A105" s="2"/>
      <c r="B105" s="7" t="s">
        <v>23</v>
      </c>
      <c r="C105" s="7">
        <v>1197831</v>
      </c>
      <c r="D105" s="8">
        <v>44318</v>
      </c>
      <c r="E105" s="7" t="s">
        <v>24</v>
      </c>
      <c r="F105" s="7" t="s">
        <v>25</v>
      </c>
      <c r="G105" s="7" t="s">
        <v>26</v>
      </c>
      <c r="H105" s="7" t="s">
        <v>20</v>
      </c>
      <c r="I105" s="9">
        <v>0.4</v>
      </c>
      <c r="J105" s="10">
        <v>7000</v>
      </c>
      <c r="K105" s="11">
        <f t="shared" si="0"/>
        <v>2800</v>
      </c>
      <c r="L105" s="11">
        <f t="shared" si="1"/>
        <v>1260</v>
      </c>
      <c r="M105" s="12">
        <v>0.45</v>
      </c>
      <c r="O105" s="13"/>
    </row>
    <row r="106" spans="1:15" ht="15.75" customHeight="1" x14ac:dyDescent="0.2">
      <c r="A106" s="2"/>
      <c r="B106" s="7" t="s">
        <v>23</v>
      </c>
      <c r="C106" s="7">
        <v>1197831</v>
      </c>
      <c r="D106" s="8">
        <v>44318</v>
      </c>
      <c r="E106" s="7" t="s">
        <v>24</v>
      </c>
      <c r="F106" s="7" t="s">
        <v>25</v>
      </c>
      <c r="G106" s="7" t="s">
        <v>26</v>
      </c>
      <c r="H106" s="7" t="s">
        <v>21</v>
      </c>
      <c r="I106" s="9">
        <v>0.45</v>
      </c>
      <c r="J106" s="10">
        <v>6000</v>
      </c>
      <c r="K106" s="11">
        <f t="shared" si="0"/>
        <v>2700</v>
      </c>
      <c r="L106" s="11">
        <f t="shared" si="1"/>
        <v>810</v>
      </c>
      <c r="M106" s="12">
        <v>0.3</v>
      </c>
      <c r="O106" s="13"/>
    </row>
    <row r="107" spans="1:15" ht="15.75" customHeight="1" x14ac:dyDescent="0.2">
      <c r="A107" s="2"/>
      <c r="B107" s="7" t="s">
        <v>23</v>
      </c>
      <c r="C107" s="7">
        <v>1197831</v>
      </c>
      <c r="D107" s="8">
        <v>44318</v>
      </c>
      <c r="E107" s="7" t="s">
        <v>24</v>
      </c>
      <c r="F107" s="7" t="s">
        <v>25</v>
      </c>
      <c r="G107" s="7" t="s">
        <v>26</v>
      </c>
      <c r="H107" s="7" t="s">
        <v>22</v>
      </c>
      <c r="I107" s="9">
        <v>0.4</v>
      </c>
      <c r="J107" s="10">
        <v>9500</v>
      </c>
      <c r="K107" s="11">
        <f t="shared" si="0"/>
        <v>3800</v>
      </c>
      <c r="L107" s="11">
        <f t="shared" si="1"/>
        <v>1900</v>
      </c>
      <c r="M107" s="12">
        <v>0.5</v>
      </c>
      <c r="O107" s="13"/>
    </row>
    <row r="108" spans="1:15" ht="15.75" customHeight="1" x14ac:dyDescent="0.2">
      <c r="A108" s="2"/>
      <c r="B108" s="7" t="s">
        <v>23</v>
      </c>
      <c r="C108" s="7">
        <v>1197831</v>
      </c>
      <c r="D108" s="8">
        <v>44348</v>
      </c>
      <c r="E108" s="7" t="s">
        <v>24</v>
      </c>
      <c r="F108" s="7" t="s">
        <v>25</v>
      </c>
      <c r="G108" s="7" t="s">
        <v>26</v>
      </c>
      <c r="H108" s="7" t="s">
        <v>17</v>
      </c>
      <c r="I108" s="9">
        <v>0.4</v>
      </c>
      <c r="J108" s="10">
        <v>9500</v>
      </c>
      <c r="K108" s="11">
        <f t="shared" si="0"/>
        <v>3800</v>
      </c>
      <c r="L108" s="11">
        <f t="shared" si="1"/>
        <v>1330</v>
      </c>
      <c r="M108" s="12">
        <v>0.35</v>
      </c>
      <c r="O108" s="13"/>
    </row>
    <row r="109" spans="1:15" ht="15.75" customHeight="1" x14ac:dyDescent="0.2">
      <c r="A109" s="2"/>
      <c r="B109" s="7" t="s">
        <v>23</v>
      </c>
      <c r="C109" s="7">
        <v>1197831</v>
      </c>
      <c r="D109" s="8">
        <v>44348</v>
      </c>
      <c r="E109" s="7" t="s">
        <v>24</v>
      </c>
      <c r="F109" s="7" t="s">
        <v>25</v>
      </c>
      <c r="G109" s="7" t="s">
        <v>26</v>
      </c>
      <c r="H109" s="7" t="s">
        <v>18</v>
      </c>
      <c r="I109" s="9">
        <v>0.45</v>
      </c>
      <c r="J109" s="10">
        <v>9500</v>
      </c>
      <c r="K109" s="11">
        <f t="shared" si="0"/>
        <v>4275</v>
      </c>
      <c r="L109" s="11">
        <f t="shared" si="1"/>
        <v>1496.25</v>
      </c>
      <c r="M109" s="12">
        <v>0.35</v>
      </c>
      <c r="O109" s="13"/>
    </row>
    <row r="110" spans="1:15" ht="15.75" customHeight="1" x14ac:dyDescent="0.2">
      <c r="A110" s="2"/>
      <c r="B110" s="7" t="s">
        <v>23</v>
      </c>
      <c r="C110" s="7">
        <v>1197831</v>
      </c>
      <c r="D110" s="8">
        <v>44348</v>
      </c>
      <c r="E110" s="7" t="s">
        <v>24</v>
      </c>
      <c r="F110" s="7" t="s">
        <v>25</v>
      </c>
      <c r="G110" s="7" t="s">
        <v>26</v>
      </c>
      <c r="H110" s="7" t="s">
        <v>19</v>
      </c>
      <c r="I110" s="9">
        <v>0.4</v>
      </c>
      <c r="J110" s="10">
        <v>8000</v>
      </c>
      <c r="K110" s="11">
        <f t="shared" si="0"/>
        <v>3200</v>
      </c>
      <c r="L110" s="11">
        <f t="shared" si="1"/>
        <v>1120</v>
      </c>
      <c r="M110" s="12">
        <v>0.35</v>
      </c>
      <c r="O110" s="13"/>
    </row>
    <row r="111" spans="1:15" ht="15.75" customHeight="1" x14ac:dyDescent="0.2">
      <c r="A111" s="2"/>
      <c r="B111" s="7" t="s">
        <v>23</v>
      </c>
      <c r="C111" s="7">
        <v>1197831</v>
      </c>
      <c r="D111" s="8">
        <v>44348</v>
      </c>
      <c r="E111" s="7" t="s">
        <v>24</v>
      </c>
      <c r="F111" s="7" t="s">
        <v>25</v>
      </c>
      <c r="G111" s="7" t="s">
        <v>26</v>
      </c>
      <c r="H111" s="7" t="s">
        <v>20</v>
      </c>
      <c r="I111" s="9">
        <v>0.4</v>
      </c>
      <c r="J111" s="10">
        <v>7500</v>
      </c>
      <c r="K111" s="11">
        <f t="shared" si="0"/>
        <v>3000</v>
      </c>
      <c r="L111" s="11">
        <f t="shared" si="1"/>
        <v>1350</v>
      </c>
      <c r="M111" s="12">
        <v>0.45</v>
      </c>
      <c r="O111" s="13"/>
    </row>
    <row r="112" spans="1:15" ht="15.75" customHeight="1" x14ac:dyDescent="0.2">
      <c r="A112" s="2"/>
      <c r="B112" s="7" t="s">
        <v>23</v>
      </c>
      <c r="C112" s="7">
        <v>1197831</v>
      </c>
      <c r="D112" s="8">
        <v>44348</v>
      </c>
      <c r="E112" s="7" t="s">
        <v>24</v>
      </c>
      <c r="F112" s="7" t="s">
        <v>25</v>
      </c>
      <c r="G112" s="7" t="s">
        <v>26</v>
      </c>
      <c r="H112" s="7" t="s">
        <v>21</v>
      </c>
      <c r="I112" s="9">
        <v>0.45</v>
      </c>
      <c r="J112" s="10">
        <v>6500</v>
      </c>
      <c r="K112" s="11">
        <f t="shared" si="0"/>
        <v>2925</v>
      </c>
      <c r="L112" s="11">
        <f t="shared" si="1"/>
        <v>877.5</v>
      </c>
      <c r="M112" s="12">
        <v>0.3</v>
      </c>
      <c r="O112" s="13"/>
    </row>
    <row r="113" spans="1:15" ht="15.75" customHeight="1" x14ac:dyDescent="0.2">
      <c r="A113" s="2"/>
      <c r="B113" s="7" t="s">
        <v>23</v>
      </c>
      <c r="C113" s="7">
        <v>1197831</v>
      </c>
      <c r="D113" s="8">
        <v>44348</v>
      </c>
      <c r="E113" s="7" t="s">
        <v>24</v>
      </c>
      <c r="F113" s="7" t="s">
        <v>25</v>
      </c>
      <c r="G113" s="7" t="s">
        <v>26</v>
      </c>
      <c r="H113" s="7" t="s">
        <v>22</v>
      </c>
      <c r="I113" s="9">
        <v>0.5</v>
      </c>
      <c r="J113" s="10">
        <v>10000</v>
      </c>
      <c r="K113" s="11">
        <f t="shared" si="0"/>
        <v>5000</v>
      </c>
      <c r="L113" s="11">
        <f t="shared" si="1"/>
        <v>2500</v>
      </c>
      <c r="M113" s="12">
        <v>0.5</v>
      </c>
      <c r="O113" s="13"/>
    </row>
    <row r="114" spans="1:15" ht="15.75" customHeight="1" x14ac:dyDescent="0.2">
      <c r="A114" s="2"/>
      <c r="B114" s="7" t="s">
        <v>23</v>
      </c>
      <c r="C114" s="7">
        <v>1197831</v>
      </c>
      <c r="D114" s="8">
        <v>44380</v>
      </c>
      <c r="E114" s="7" t="s">
        <v>24</v>
      </c>
      <c r="F114" s="7" t="s">
        <v>25</v>
      </c>
      <c r="G114" s="7" t="s">
        <v>26</v>
      </c>
      <c r="H114" s="7" t="s">
        <v>17</v>
      </c>
      <c r="I114" s="9">
        <v>0.4</v>
      </c>
      <c r="J114" s="10">
        <v>9500</v>
      </c>
      <c r="K114" s="11">
        <f t="shared" si="0"/>
        <v>3800</v>
      </c>
      <c r="L114" s="11">
        <f t="shared" si="1"/>
        <v>1330</v>
      </c>
      <c r="M114" s="12">
        <v>0.35</v>
      </c>
      <c r="O114" s="13"/>
    </row>
    <row r="115" spans="1:15" ht="15.75" customHeight="1" x14ac:dyDescent="0.2">
      <c r="A115" s="2"/>
      <c r="B115" s="7" t="s">
        <v>23</v>
      </c>
      <c r="C115" s="7">
        <v>1197831</v>
      </c>
      <c r="D115" s="8">
        <v>44380</v>
      </c>
      <c r="E115" s="7" t="s">
        <v>24</v>
      </c>
      <c r="F115" s="7" t="s">
        <v>25</v>
      </c>
      <c r="G115" s="7" t="s">
        <v>26</v>
      </c>
      <c r="H115" s="7" t="s">
        <v>18</v>
      </c>
      <c r="I115" s="9">
        <v>0.45</v>
      </c>
      <c r="J115" s="10">
        <v>9500</v>
      </c>
      <c r="K115" s="11">
        <f t="shared" si="0"/>
        <v>4275</v>
      </c>
      <c r="L115" s="11">
        <f t="shared" si="1"/>
        <v>1496.25</v>
      </c>
      <c r="M115" s="12">
        <v>0.35</v>
      </c>
      <c r="O115" s="13"/>
    </row>
    <row r="116" spans="1:15" ht="15.75" customHeight="1" x14ac:dyDescent="0.2">
      <c r="A116" s="2"/>
      <c r="B116" s="7" t="s">
        <v>23</v>
      </c>
      <c r="C116" s="7">
        <v>1197831</v>
      </c>
      <c r="D116" s="8">
        <v>44380</v>
      </c>
      <c r="E116" s="7" t="s">
        <v>24</v>
      </c>
      <c r="F116" s="7" t="s">
        <v>25</v>
      </c>
      <c r="G116" s="7" t="s">
        <v>26</v>
      </c>
      <c r="H116" s="7" t="s">
        <v>19</v>
      </c>
      <c r="I116" s="9">
        <v>0.4</v>
      </c>
      <c r="J116" s="10">
        <v>11000</v>
      </c>
      <c r="K116" s="11">
        <f t="shared" si="0"/>
        <v>4400</v>
      </c>
      <c r="L116" s="11">
        <f t="shared" si="1"/>
        <v>1540</v>
      </c>
      <c r="M116" s="12">
        <v>0.35</v>
      </c>
      <c r="O116" s="13"/>
    </row>
    <row r="117" spans="1:15" ht="15.75" customHeight="1" x14ac:dyDescent="0.2">
      <c r="A117" s="2"/>
      <c r="B117" s="7" t="s">
        <v>23</v>
      </c>
      <c r="C117" s="7">
        <v>1197831</v>
      </c>
      <c r="D117" s="8">
        <v>44380</v>
      </c>
      <c r="E117" s="7" t="s">
        <v>24</v>
      </c>
      <c r="F117" s="7" t="s">
        <v>25</v>
      </c>
      <c r="G117" s="7" t="s">
        <v>26</v>
      </c>
      <c r="H117" s="7" t="s">
        <v>20</v>
      </c>
      <c r="I117" s="9">
        <v>0.4</v>
      </c>
      <c r="J117" s="10">
        <v>7000</v>
      </c>
      <c r="K117" s="11">
        <f t="shared" si="0"/>
        <v>2800</v>
      </c>
      <c r="L117" s="11">
        <f t="shared" si="1"/>
        <v>1260</v>
      </c>
      <c r="M117" s="12">
        <v>0.45</v>
      </c>
      <c r="O117" s="13"/>
    </row>
    <row r="118" spans="1:15" ht="15.75" customHeight="1" x14ac:dyDescent="0.2">
      <c r="A118" s="2"/>
      <c r="B118" s="7" t="s">
        <v>23</v>
      </c>
      <c r="C118" s="7">
        <v>1197831</v>
      </c>
      <c r="D118" s="8">
        <v>44380</v>
      </c>
      <c r="E118" s="7" t="s">
        <v>24</v>
      </c>
      <c r="F118" s="7" t="s">
        <v>25</v>
      </c>
      <c r="G118" s="7" t="s">
        <v>26</v>
      </c>
      <c r="H118" s="7" t="s">
        <v>21</v>
      </c>
      <c r="I118" s="9">
        <v>0.45</v>
      </c>
      <c r="J118" s="10">
        <v>7000</v>
      </c>
      <c r="K118" s="11">
        <f t="shared" si="0"/>
        <v>3150</v>
      </c>
      <c r="L118" s="11">
        <f t="shared" si="1"/>
        <v>945</v>
      </c>
      <c r="M118" s="12">
        <v>0.3</v>
      </c>
      <c r="O118" s="13"/>
    </row>
    <row r="119" spans="1:15" ht="15.75" customHeight="1" x14ac:dyDescent="0.2">
      <c r="A119" s="2"/>
      <c r="B119" s="7" t="s">
        <v>23</v>
      </c>
      <c r="C119" s="7">
        <v>1197831</v>
      </c>
      <c r="D119" s="8">
        <v>44380</v>
      </c>
      <c r="E119" s="7" t="s">
        <v>24</v>
      </c>
      <c r="F119" s="7" t="s">
        <v>25</v>
      </c>
      <c r="G119" s="7" t="s">
        <v>26</v>
      </c>
      <c r="H119" s="7" t="s">
        <v>22</v>
      </c>
      <c r="I119" s="9">
        <v>0.5</v>
      </c>
      <c r="J119" s="10">
        <v>9750</v>
      </c>
      <c r="K119" s="11">
        <f t="shared" si="0"/>
        <v>4875</v>
      </c>
      <c r="L119" s="11">
        <f t="shared" si="1"/>
        <v>2437.5</v>
      </c>
      <c r="M119" s="12">
        <v>0.5</v>
      </c>
      <c r="O119" s="13"/>
    </row>
    <row r="120" spans="1:15" ht="15.75" customHeight="1" x14ac:dyDescent="0.2">
      <c r="A120" s="2"/>
      <c r="B120" s="7" t="s">
        <v>23</v>
      </c>
      <c r="C120" s="7">
        <v>1197831</v>
      </c>
      <c r="D120" s="8">
        <v>44413</v>
      </c>
      <c r="E120" s="7" t="s">
        <v>24</v>
      </c>
      <c r="F120" s="7" t="s">
        <v>25</v>
      </c>
      <c r="G120" s="7" t="s">
        <v>26</v>
      </c>
      <c r="H120" s="7" t="s">
        <v>17</v>
      </c>
      <c r="I120" s="9">
        <v>0.4</v>
      </c>
      <c r="J120" s="10">
        <v>9250</v>
      </c>
      <c r="K120" s="11">
        <f t="shared" si="0"/>
        <v>3700</v>
      </c>
      <c r="L120" s="11">
        <f t="shared" si="1"/>
        <v>1295</v>
      </c>
      <c r="M120" s="12">
        <v>0.35</v>
      </c>
      <c r="O120" s="13"/>
    </row>
    <row r="121" spans="1:15" ht="15.75" customHeight="1" x14ac:dyDescent="0.2">
      <c r="A121" s="2"/>
      <c r="B121" s="7" t="s">
        <v>23</v>
      </c>
      <c r="C121" s="7">
        <v>1197831</v>
      </c>
      <c r="D121" s="8">
        <v>44413</v>
      </c>
      <c r="E121" s="7" t="s">
        <v>24</v>
      </c>
      <c r="F121" s="7" t="s">
        <v>25</v>
      </c>
      <c r="G121" s="7" t="s">
        <v>26</v>
      </c>
      <c r="H121" s="7" t="s">
        <v>18</v>
      </c>
      <c r="I121" s="9">
        <v>0.45</v>
      </c>
      <c r="J121" s="10">
        <v>9250</v>
      </c>
      <c r="K121" s="11">
        <f t="shared" si="0"/>
        <v>4162.5</v>
      </c>
      <c r="L121" s="11">
        <f t="shared" si="1"/>
        <v>1456.875</v>
      </c>
      <c r="M121" s="12">
        <v>0.35</v>
      </c>
      <c r="O121" s="13"/>
    </row>
    <row r="122" spans="1:15" ht="15.75" customHeight="1" x14ac:dyDescent="0.2">
      <c r="A122" s="2"/>
      <c r="B122" s="7" t="s">
        <v>23</v>
      </c>
      <c r="C122" s="7">
        <v>1197831</v>
      </c>
      <c r="D122" s="8">
        <v>44413</v>
      </c>
      <c r="E122" s="7" t="s">
        <v>24</v>
      </c>
      <c r="F122" s="7" t="s">
        <v>25</v>
      </c>
      <c r="G122" s="7" t="s">
        <v>26</v>
      </c>
      <c r="H122" s="7" t="s">
        <v>19</v>
      </c>
      <c r="I122" s="9">
        <v>0.4</v>
      </c>
      <c r="J122" s="10">
        <v>11000</v>
      </c>
      <c r="K122" s="11">
        <f t="shared" si="0"/>
        <v>4400</v>
      </c>
      <c r="L122" s="11">
        <f t="shared" si="1"/>
        <v>1540</v>
      </c>
      <c r="M122" s="12">
        <v>0.35</v>
      </c>
      <c r="O122" s="13"/>
    </row>
    <row r="123" spans="1:15" ht="15.75" customHeight="1" x14ac:dyDescent="0.2">
      <c r="A123" s="2"/>
      <c r="B123" s="7" t="s">
        <v>23</v>
      </c>
      <c r="C123" s="7">
        <v>1197831</v>
      </c>
      <c r="D123" s="8">
        <v>44413</v>
      </c>
      <c r="E123" s="7" t="s">
        <v>24</v>
      </c>
      <c r="F123" s="7" t="s">
        <v>25</v>
      </c>
      <c r="G123" s="7" t="s">
        <v>26</v>
      </c>
      <c r="H123" s="7" t="s">
        <v>20</v>
      </c>
      <c r="I123" s="9">
        <v>0.4</v>
      </c>
      <c r="J123" s="10">
        <v>6500</v>
      </c>
      <c r="K123" s="11">
        <f t="shared" si="0"/>
        <v>2600</v>
      </c>
      <c r="L123" s="11">
        <f t="shared" si="1"/>
        <v>1170</v>
      </c>
      <c r="M123" s="12">
        <v>0.45</v>
      </c>
      <c r="O123" s="13"/>
    </row>
    <row r="124" spans="1:15" ht="15.75" customHeight="1" x14ac:dyDescent="0.2">
      <c r="A124" s="2"/>
      <c r="B124" s="7" t="s">
        <v>23</v>
      </c>
      <c r="C124" s="7">
        <v>1197831</v>
      </c>
      <c r="D124" s="8">
        <v>44413</v>
      </c>
      <c r="E124" s="7" t="s">
        <v>24</v>
      </c>
      <c r="F124" s="7" t="s">
        <v>25</v>
      </c>
      <c r="G124" s="7" t="s">
        <v>26</v>
      </c>
      <c r="H124" s="7" t="s">
        <v>21</v>
      </c>
      <c r="I124" s="9">
        <v>0.45</v>
      </c>
      <c r="J124" s="10">
        <v>6500</v>
      </c>
      <c r="K124" s="11">
        <f t="shared" si="0"/>
        <v>2925</v>
      </c>
      <c r="L124" s="11">
        <f t="shared" si="1"/>
        <v>877.5</v>
      </c>
      <c r="M124" s="12">
        <v>0.3</v>
      </c>
      <c r="O124" s="13"/>
    </row>
    <row r="125" spans="1:15" ht="15.75" customHeight="1" x14ac:dyDescent="0.2">
      <c r="A125" s="2"/>
      <c r="B125" s="7" t="s">
        <v>23</v>
      </c>
      <c r="C125" s="7">
        <v>1197831</v>
      </c>
      <c r="D125" s="8">
        <v>44413</v>
      </c>
      <c r="E125" s="7" t="s">
        <v>24</v>
      </c>
      <c r="F125" s="7" t="s">
        <v>25</v>
      </c>
      <c r="G125" s="7" t="s">
        <v>26</v>
      </c>
      <c r="H125" s="7" t="s">
        <v>22</v>
      </c>
      <c r="I125" s="9">
        <v>0.5</v>
      </c>
      <c r="J125" s="10">
        <v>9000</v>
      </c>
      <c r="K125" s="11">
        <f t="shared" si="0"/>
        <v>4500</v>
      </c>
      <c r="L125" s="11">
        <f t="shared" si="1"/>
        <v>2250</v>
      </c>
      <c r="M125" s="12">
        <v>0.5</v>
      </c>
      <c r="O125" s="13"/>
    </row>
    <row r="126" spans="1:15" ht="15.75" customHeight="1" x14ac:dyDescent="0.2">
      <c r="A126" s="2"/>
      <c r="B126" s="7" t="s">
        <v>23</v>
      </c>
      <c r="C126" s="7">
        <v>1197831</v>
      </c>
      <c r="D126" s="8">
        <v>44441</v>
      </c>
      <c r="E126" s="7" t="s">
        <v>24</v>
      </c>
      <c r="F126" s="7" t="s">
        <v>25</v>
      </c>
      <c r="G126" s="7" t="s">
        <v>26</v>
      </c>
      <c r="H126" s="7" t="s">
        <v>17</v>
      </c>
      <c r="I126" s="9">
        <v>0.45</v>
      </c>
      <c r="J126" s="10">
        <v>8500</v>
      </c>
      <c r="K126" s="11">
        <f t="shared" si="0"/>
        <v>3825</v>
      </c>
      <c r="L126" s="11">
        <f t="shared" si="1"/>
        <v>1338.75</v>
      </c>
      <c r="M126" s="12">
        <v>0.35</v>
      </c>
      <c r="O126" s="13"/>
    </row>
    <row r="127" spans="1:15" ht="15.75" customHeight="1" x14ac:dyDescent="0.2">
      <c r="A127" s="2"/>
      <c r="B127" s="7" t="s">
        <v>23</v>
      </c>
      <c r="C127" s="7">
        <v>1197831</v>
      </c>
      <c r="D127" s="8">
        <v>44441</v>
      </c>
      <c r="E127" s="7" t="s">
        <v>24</v>
      </c>
      <c r="F127" s="7" t="s">
        <v>25</v>
      </c>
      <c r="G127" s="7" t="s">
        <v>26</v>
      </c>
      <c r="H127" s="7" t="s">
        <v>18</v>
      </c>
      <c r="I127" s="9">
        <v>0.45</v>
      </c>
      <c r="J127" s="10">
        <v>8500</v>
      </c>
      <c r="K127" s="11">
        <f t="shared" si="0"/>
        <v>3825</v>
      </c>
      <c r="L127" s="11">
        <f t="shared" si="1"/>
        <v>1338.75</v>
      </c>
      <c r="M127" s="12">
        <v>0.35</v>
      </c>
      <c r="O127" s="13"/>
    </row>
    <row r="128" spans="1:15" ht="15.75" customHeight="1" x14ac:dyDescent="0.2">
      <c r="A128" s="2"/>
      <c r="B128" s="7" t="s">
        <v>23</v>
      </c>
      <c r="C128" s="7">
        <v>1197831</v>
      </c>
      <c r="D128" s="8">
        <v>44441</v>
      </c>
      <c r="E128" s="7" t="s">
        <v>24</v>
      </c>
      <c r="F128" s="7" t="s">
        <v>25</v>
      </c>
      <c r="G128" s="7" t="s">
        <v>26</v>
      </c>
      <c r="H128" s="7" t="s">
        <v>19</v>
      </c>
      <c r="I128" s="9">
        <v>0.5</v>
      </c>
      <c r="J128" s="10">
        <v>9000</v>
      </c>
      <c r="K128" s="11">
        <f t="shared" si="0"/>
        <v>4500</v>
      </c>
      <c r="L128" s="11">
        <f t="shared" si="1"/>
        <v>1575</v>
      </c>
      <c r="M128" s="12">
        <v>0.35</v>
      </c>
      <c r="O128" s="13"/>
    </row>
    <row r="129" spans="1:15" ht="15.75" customHeight="1" x14ac:dyDescent="0.2">
      <c r="A129" s="2"/>
      <c r="B129" s="7" t="s">
        <v>23</v>
      </c>
      <c r="C129" s="7">
        <v>1197831</v>
      </c>
      <c r="D129" s="8">
        <v>44441</v>
      </c>
      <c r="E129" s="7" t="s">
        <v>24</v>
      </c>
      <c r="F129" s="7" t="s">
        <v>25</v>
      </c>
      <c r="G129" s="7" t="s">
        <v>26</v>
      </c>
      <c r="H129" s="7" t="s">
        <v>20</v>
      </c>
      <c r="I129" s="9">
        <v>0.5</v>
      </c>
      <c r="J129" s="10">
        <v>6250</v>
      </c>
      <c r="K129" s="11">
        <f t="shared" si="0"/>
        <v>3125</v>
      </c>
      <c r="L129" s="11">
        <f t="shared" si="1"/>
        <v>1406.25</v>
      </c>
      <c r="M129" s="12">
        <v>0.45</v>
      </c>
      <c r="O129" s="13"/>
    </row>
    <row r="130" spans="1:15" ht="15.75" customHeight="1" x14ac:dyDescent="0.2">
      <c r="A130" s="2"/>
      <c r="B130" s="7" t="s">
        <v>23</v>
      </c>
      <c r="C130" s="7">
        <v>1197831</v>
      </c>
      <c r="D130" s="8">
        <v>44441</v>
      </c>
      <c r="E130" s="7" t="s">
        <v>24</v>
      </c>
      <c r="F130" s="7" t="s">
        <v>25</v>
      </c>
      <c r="G130" s="7" t="s">
        <v>26</v>
      </c>
      <c r="H130" s="7" t="s">
        <v>21</v>
      </c>
      <c r="I130" s="9">
        <v>0.45</v>
      </c>
      <c r="J130" s="10">
        <v>6250</v>
      </c>
      <c r="K130" s="11">
        <f t="shared" si="0"/>
        <v>2812.5</v>
      </c>
      <c r="L130" s="11">
        <f t="shared" si="1"/>
        <v>843.75</v>
      </c>
      <c r="M130" s="12">
        <v>0.3</v>
      </c>
      <c r="O130" s="13"/>
    </row>
    <row r="131" spans="1:15" ht="15.75" customHeight="1" x14ac:dyDescent="0.2">
      <c r="A131" s="2"/>
      <c r="B131" s="7" t="s">
        <v>23</v>
      </c>
      <c r="C131" s="7">
        <v>1197831</v>
      </c>
      <c r="D131" s="8">
        <v>44441</v>
      </c>
      <c r="E131" s="7" t="s">
        <v>24</v>
      </c>
      <c r="F131" s="7" t="s">
        <v>25</v>
      </c>
      <c r="G131" s="7" t="s">
        <v>26</v>
      </c>
      <c r="H131" s="7" t="s">
        <v>22</v>
      </c>
      <c r="I131" s="9">
        <v>0.55000000000000004</v>
      </c>
      <c r="J131" s="10">
        <v>8500</v>
      </c>
      <c r="K131" s="11">
        <f t="shared" si="0"/>
        <v>4675</v>
      </c>
      <c r="L131" s="11">
        <f t="shared" si="1"/>
        <v>2337.5</v>
      </c>
      <c r="M131" s="12">
        <v>0.5</v>
      </c>
      <c r="O131" s="13"/>
    </row>
    <row r="132" spans="1:15" ht="15.75" customHeight="1" x14ac:dyDescent="0.2">
      <c r="A132" s="2"/>
      <c r="B132" s="7" t="s">
        <v>23</v>
      </c>
      <c r="C132" s="7">
        <v>1197831</v>
      </c>
      <c r="D132" s="8">
        <v>44470</v>
      </c>
      <c r="E132" s="7" t="s">
        <v>24</v>
      </c>
      <c r="F132" s="7" t="s">
        <v>25</v>
      </c>
      <c r="G132" s="7" t="s">
        <v>26</v>
      </c>
      <c r="H132" s="7" t="s">
        <v>17</v>
      </c>
      <c r="I132" s="9">
        <v>0.45</v>
      </c>
      <c r="J132" s="10">
        <v>8000</v>
      </c>
      <c r="K132" s="11">
        <f t="shared" si="0"/>
        <v>3600</v>
      </c>
      <c r="L132" s="11">
        <f t="shared" si="1"/>
        <v>1260</v>
      </c>
      <c r="M132" s="12">
        <v>0.35</v>
      </c>
      <c r="O132" s="13"/>
    </row>
    <row r="133" spans="1:15" ht="15.75" customHeight="1" x14ac:dyDescent="0.2">
      <c r="A133" s="2"/>
      <c r="B133" s="7" t="s">
        <v>23</v>
      </c>
      <c r="C133" s="7">
        <v>1197831</v>
      </c>
      <c r="D133" s="8">
        <v>44470</v>
      </c>
      <c r="E133" s="7" t="s">
        <v>24</v>
      </c>
      <c r="F133" s="7" t="s">
        <v>25</v>
      </c>
      <c r="G133" s="7" t="s">
        <v>26</v>
      </c>
      <c r="H133" s="7" t="s">
        <v>18</v>
      </c>
      <c r="I133" s="9">
        <v>0.45</v>
      </c>
      <c r="J133" s="10">
        <v>8000</v>
      </c>
      <c r="K133" s="11">
        <f t="shared" si="0"/>
        <v>3600</v>
      </c>
      <c r="L133" s="11">
        <f t="shared" si="1"/>
        <v>1260</v>
      </c>
      <c r="M133" s="12">
        <v>0.35</v>
      </c>
      <c r="O133" s="13"/>
    </row>
    <row r="134" spans="1:15" ht="15.75" customHeight="1" x14ac:dyDescent="0.2">
      <c r="A134" s="2"/>
      <c r="B134" s="7" t="s">
        <v>23</v>
      </c>
      <c r="C134" s="7">
        <v>1197831</v>
      </c>
      <c r="D134" s="8">
        <v>44470</v>
      </c>
      <c r="E134" s="7" t="s">
        <v>24</v>
      </c>
      <c r="F134" s="7" t="s">
        <v>25</v>
      </c>
      <c r="G134" s="7" t="s">
        <v>26</v>
      </c>
      <c r="H134" s="7" t="s">
        <v>19</v>
      </c>
      <c r="I134" s="9">
        <v>0.5</v>
      </c>
      <c r="J134" s="10">
        <v>7500</v>
      </c>
      <c r="K134" s="11">
        <f t="shared" si="0"/>
        <v>3750</v>
      </c>
      <c r="L134" s="11">
        <f t="shared" si="1"/>
        <v>1312.5</v>
      </c>
      <c r="M134" s="12">
        <v>0.35</v>
      </c>
      <c r="O134" s="13"/>
    </row>
    <row r="135" spans="1:15" ht="15.75" customHeight="1" x14ac:dyDescent="0.2">
      <c r="A135" s="2"/>
      <c r="B135" s="7" t="s">
        <v>23</v>
      </c>
      <c r="C135" s="7">
        <v>1197831</v>
      </c>
      <c r="D135" s="8">
        <v>44470</v>
      </c>
      <c r="E135" s="7" t="s">
        <v>24</v>
      </c>
      <c r="F135" s="7" t="s">
        <v>25</v>
      </c>
      <c r="G135" s="7" t="s">
        <v>26</v>
      </c>
      <c r="H135" s="7" t="s">
        <v>20</v>
      </c>
      <c r="I135" s="9">
        <v>0.5</v>
      </c>
      <c r="J135" s="10">
        <v>6000</v>
      </c>
      <c r="K135" s="11">
        <f t="shared" si="0"/>
        <v>3000</v>
      </c>
      <c r="L135" s="11">
        <f t="shared" si="1"/>
        <v>1350</v>
      </c>
      <c r="M135" s="12">
        <v>0.45</v>
      </c>
      <c r="O135" s="13"/>
    </row>
    <row r="136" spans="1:15" ht="15.75" customHeight="1" x14ac:dyDescent="0.2">
      <c r="A136" s="2"/>
      <c r="B136" s="7" t="s">
        <v>23</v>
      </c>
      <c r="C136" s="7">
        <v>1197831</v>
      </c>
      <c r="D136" s="8">
        <v>44470</v>
      </c>
      <c r="E136" s="7" t="s">
        <v>24</v>
      </c>
      <c r="F136" s="7" t="s">
        <v>25</v>
      </c>
      <c r="G136" s="7" t="s">
        <v>26</v>
      </c>
      <c r="H136" s="7" t="s">
        <v>21</v>
      </c>
      <c r="I136" s="9">
        <v>0.45</v>
      </c>
      <c r="J136" s="10">
        <v>5750</v>
      </c>
      <c r="K136" s="11">
        <f t="shared" si="0"/>
        <v>2587.5</v>
      </c>
      <c r="L136" s="11">
        <f t="shared" si="1"/>
        <v>776.25</v>
      </c>
      <c r="M136" s="12">
        <v>0.3</v>
      </c>
      <c r="O136" s="13"/>
    </row>
    <row r="137" spans="1:15" ht="15.75" customHeight="1" x14ac:dyDescent="0.2">
      <c r="A137" s="2"/>
      <c r="B137" s="7" t="s">
        <v>23</v>
      </c>
      <c r="C137" s="7">
        <v>1197831</v>
      </c>
      <c r="D137" s="8">
        <v>44470</v>
      </c>
      <c r="E137" s="7" t="s">
        <v>24</v>
      </c>
      <c r="F137" s="7" t="s">
        <v>25</v>
      </c>
      <c r="G137" s="7" t="s">
        <v>26</v>
      </c>
      <c r="H137" s="7" t="s">
        <v>22</v>
      </c>
      <c r="I137" s="9">
        <v>0.55000000000000004</v>
      </c>
      <c r="J137" s="10">
        <v>7500</v>
      </c>
      <c r="K137" s="11">
        <f t="shared" si="0"/>
        <v>4125</v>
      </c>
      <c r="L137" s="11">
        <f t="shared" si="1"/>
        <v>2062.5</v>
      </c>
      <c r="M137" s="12">
        <v>0.5</v>
      </c>
      <c r="O137" s="13"/>
    </row>
    <row r="138" spans="1:15" ht="15.75" customHeight="1" x14ac:dyDescent="0.2">
      <c r="A138" s="2"/>
      <c r="B138" s="7" t="s">
        <v>23</v>
      </c>
      <c r="C138" s="7">
        <v>1197831</v>
      </c>
      <c r="D138" s="8">
        <v>44502</v>
      </c>
      <c r="E138" s="7" t="s">
        <v>24</v>
      </c>
      <c r="F138" s="7" t="s">
        <v>25</v>
      </c>
      <c r="G138" s="7" t="s">
        <v>26</v>
      </c>
      <c r="H138" s="7" t="s">
        <v>17</v>
      </c>
      <c r="I138" s="9">
        <v>0.45</v>
      </c>
      <c r="J138" s="10">
        <v>9000</v>
      </c>
      <c r="K138" s="11">
        <f t="shared" si="0"/>
        <v>4050</v>
      </c>
      <c r="L138" s="11">
        <f t="shared" si="1"/>
        <v>1417.5</v>
      </c>
      <c r="M138" s="12">
        <v>0.35</v>
      </c>
      <c r="O138" s="13"/>
    </row>
    <row r="139" spans="1:15" ht="15.75" customHeight="1" x14ac:dyDescent="0.2">
      <c r="A139" s="2"/>
      <c r="B139" s="7" t="s">
        <v>23</v>
      </c>
      <c r="C139" s="7">
        <v>1197831</v>
      </c>
      <c r="D139" s="8">
        <v>44502</v>
      </c>
      <c r="E139" s="7" t="s">
        <v>24</v>
      </c>
      <c r="F139" s="7" t="s">
        <v>25</v>
      </c>
      <c r="G139" s="7" t="s">
        <v>26</v>
      </c>
      <c r="H139" s="7" t="s">
        <v>18</v>
      </c>
      <c r="I139" s="9">
        <v>0.45</v>
      </c>
      <c r="J139" s="10">
        <v>9000</v>
      </c>
      <c r="K139" s="11">
        <f t="shared" si="0"/>
        <v>4050</v>
      </c>
      <c r="L139" s="11">
        <f t="shared" si="1"/>
        <v>1417.5</v>
      </c>
      <c r="M139" s="12">
        <v>0.35</v>
      </c>
      <c r="O139" s="13"/>
    </row>
    <row r="140" spans="1:15" ht="15.75" customHeight="1" x14ac:dyDescent="0.2">
      <c r="A140" s="2"/>
      <c r="B140" s="7" t="s">
        <v>23</v>
      </c>
      <c r="C140" s="7">
        <v>1197831</v>
      </c>
      <c r="D140" s="8">
        <v>44502</v>
      </c>
      <c r="E140" s="7" t="s">
        <v>24</v>
      </c>
      <c r="F140" s="7" t="s">
        <v>25</v>
      </c>
      <c r="G140" s="7" t="s">
        <v>26</v>
      </c>
      <c r="H140" s="7" t="s">
        <v>19</v>
      </c>
      <c r="I140" s="9">
        <v>0.5</v>
      </c>
      <c r="J140" s="10">
        <v>8250</v>
      </c>
      <c r="K140" s="11">
        <f t="shared" si="0"/>
        <v>4125</v>
      </c>
      <c r="L140" s="11">
        <f t="shared" si="1"/>
        <v>1443.75</v>
      </c>
      <c r="M140" s="12">
        <v>0.35</v>
      </c>
      <c r="O140" s="13"/>
    </row>
    <row r="141" spans="1:15" ht="15.75" customHeight="1" x14ac:dyDescent="0.2">
      <c r="A141" s="2"/>
      <c r="B141" s="7" t="s">
        <v>23</v>
      </c>
      <c r="C141" s="7">
        <v>1197831</v>
      </c>
      <c r="D141" s="8">
        <v>44502</v>
      </c>
      <c r="E141" s="7" t="s">
        <v>24</v>
      </c>
      <c r="F141" s="7" t="s">
        <v>25</v>
      </c>
      <c r="G141" s="7" t="s">
        <v>26</v>
      </c>
      <c r="H141" s="7" t="s">
        <v>20</v>
      </c>
      <c r="I141" s="9">
        <v>0.5</v>
      </c>
      <c r="J141" s="10">
        <v>6750</v>
      </c>
      <c r="K141" s="11">
        <f t="shared" si="0"/>
        <v>3375</v>
      </c>
      <c r="L141" s="11">
        <f t="shared" si="1"/>
        <v>1518.75</v>
      </c>
      <c r="M141" s="12">
        <v>0.45</v>
      </c>
      <c r="O141" s="13"/>
    </row>
    <row r="142" spans="1:15" ht="15.75" customHeight="1" x14ac:dyDescent="0.2">
      <c r="A142" s="2"/>
      <c r="B142" s="7" t="s">
        <v>23</v>
      </c>
      <c r="C142" s="7">
        <v>1197831</v>
      </c>
      <c r="D142" s="8">
        <v>44502</v>
      </c>
      <c r="E142" s="7" t="s">
        <v>24</v>
      </c>
      <c r="F142" s="7" t="s">
        <v>25</v>
      </c>
      <c r="G142" s="7" t="s">
        <v>26</v>
      </c>
      <c r="H142" s="7" t="s">
        <v>21</v>
      </c>
      <c r="I142" s="9">
        <v>0.45</v>
      </c>
      <c r="J142" s="10">
        <v>6500</v>
      </c>
      <c r="K142" s="11">
        <f t="shared" si="0"/>
        <v>2925</v>
      </c>
      <c r="L142" s="11">
        <f t="shared" si="1"/>
        <v>877.5</v>
      </c>
      <c r="M142" s="12">
        <v>0.3</v>
      </c>
      <c r="O142" s="13"/>
    </row>
    <row r="143" spans="1:15" ht="15.75" customHeight="1" x14ac:dyDescent="0.2">
      <c r="A143" s="2"/>
      <c r="B143" s="7" t="s">
        <v>23</v>
      </c>
      <c r="C143" s="7">
        <v>1197831</v>
      </c>
      <c r="D143" s="8">
        <v>44502</v>
      </c>
      <c r="E143" s="7" t="s">
        <v>24</v>
      </c>
      <c r="F143" s="7" t="s">
        <v>25</v>
      </c>
      <c r="G143" s="7" t="s">
        <v>26</v>
      </c>
      <c r="H143" s="7" t="s">
        <v>22</v>
      </c>
      <c r="I143" s="9">
        <v>0.55000000000000004</v>
      </c>
      <c r="J143" s="10">
        <v>8500</v>
      </c>
      <c r="K143" s="11">
        <f t="shared" si="0"/>
        <v>4675</v>
      </c>
      <c r="L143" s="11">
        <f t="shared" si="1"/>
        <v>2337.5</v>
      </c>
      <c r="M143" s="12">
        <v>0.5</v>
      </c>
      <c r="O143" s="13"/>
    </row>
    <row r="144" spans="1:15" ht="15.75" customHeight="1" x14ac:dyDescent="0.2">
      <c r="A144" s="2"/>
      <c r="B144" s="7" t="s">
        <v>23</v>
      </c>
      <c r="C144" s="7">
        <v>1197831</v>
      </c>
      <c r="D144" s="8">
        <v>44531</v>
      </c>
      <c r="E144" s="7" t="s">
        <v>24</v>
      </c>
      <c r="F144" s="7" t="s">
        <v>25</v>
      </c>
      <c r="G144" s="7" t="s">
        <v>26</v>
      </c>
      <c r="H144" s="7" t="s">
        <v>17</v>
      </c>
      <c r="I144" s="9">
        <v>0.45</v>
      </c>
      <c r="J144" s="10">
        <v>9500</v>
      </c>
      <c r="K144" s="11">
        <f t="shared" si="0"/>
        <v>4275</v>
      </c>
      <c r="L144" s="11">
        <f t="shared" si="1"/>
        <v>1496.25</v>
      </c>
      <c r="M144" s="12">
        <v>0.35</v>
      </c>
      <c r="O144" s="13"/>
    </row>
    <row r="145" spans="1:15" ht="15.75" customHeight="1" x14ac:dyDescent="0.2">
      <c r="A145" s="2"/>
      <c r="B145" s="7" t="s">
        <v>23</v>
      </c>
      <c r="C145" s="7">
        <v>1197831</v>
      </c>
      <c r="D145" s="8">
        <v>44531</v>
      </c>
      <c r="E145" s="7" t="s">
        <v>24</v>
      </c>
      <c r="F145" s="7" t="s">
        <v>25</v>
      </c>
      <c r="G145" s="7" t="s">
        <v>26</v>
      </c>
      <c r="H145" s="7" t="s">
        <v>18</v>
      </c>
      <c r="I145" s="9">
        <v>0.45</v>
      </c>
      <c r="J145" s="10">
        <v>9500</v>
      </c>
      <c r="K145" s="11">
        <f t="shared" si="0"/>
        <v>4275</v>
      </c>
      <c r="L145" s="11">
        <f t="shared" si="1"/>
        <v>1496.25</v>
      </c>
      <c r="M145" s="12">
        <v>0.35</v>
      </c>
      <c r="O145" s="13"/>
    </row>
    <row r="146" spans="1:15" ht="15.75" customHeight="1" x14ac:dyDescent="0.2">
      <c r="A146" s="2"/>
      <c r="B146" s="7" t="s">
        <v>23</v>
      </c>
      <c r="C146" s="7">
        <v>1197831</v>
      </c>
      <c r="D146" s="8">
        <v>44531</v>
      </c>
      <c r="E146" s="7" t="s">
        <v>24</v>
      </c>
      <c r="F146" s="7" t="s">
        <v>25</v>
      </c>
      <c r="G146" s="7" t="s">
        <v>26</v>
      </c>
      <c r="H146" s="7" t="s">
        <v>19</v>
      </c>
      <c r="I146" s="9">
        <v>0.5</v>
      </c>
      <c r="J146" s="10">
        <v>8500</v>
      </c>
      <c r="K146" s="11">
        <f t="shared" si="0"/>
        <v>4250</v>
      </c>
      <c r="L146" s="11">
        <f t="shared" si="1"/>
        <v>1487.5</v>
      </c>
      <c r="M146" s="12">
        <v>0.35</v>
      </c>
      <c r="O146" s="13"/>
    </row>
    <row r="147" spans="1:15" ht="15.75" customHeight="1" x14ac:dyDescent="0.2">
      <c r="A147" s="2"/>
      <c r="B147" s="7" t="s">
        <v>23</v>
      </c>
      <c r="C147" s="7">
        <v>1197831</v>
      </c>
      <c r="D147" s="8">
        <v>44531</v>
      </c>
      <c r="E147" s="7" t="s">
        <v>24</v>
      </c>
      <c r="F147" s="7" t="s">
        <v>25</v>
      </c>
      <c r="G147" s="7" t="s">
        <v>26</v>
      </c>
      <c r="H147" s="7" t="s">
        <v>20</v>
      </c>
      <c r="I147" s="9">
        <v>0.5</v>
      </c>
      <c r="J147" s="10">
        <v>7000</v>
      </c>
      <c r="K147" s="11">
        <f t="shared" si="0"/>
        <v>3500</v>
      </c>
      <c r="L147" s="11">
        <f t="shared" si="1"/>
        <v>1575</v>
      </c>
      <c r="M147" s="12">
        <v>0.45</v>
      </c>
      <c r="O147" s="13"/>
    </row>
    <row r="148" spans="1:15" ht="15.75" customHeight="1" x14ac:dyDescent="0.2">
      <c r="A148" s="2"/>
      <c r="B148" s="7" t="s">
        <v>23</v>
      </c>
      <c r="C148" s="7">
        <v>1197831</v>
      </c>
      <c r="D148" s="8">
        <v>44531</v>
      </c>
      <c r="E148" s="7" t="s">
        <v>24</v>
      </c>
      <c r="F148" s="7" t="s">
        <v>25</v>
      </c>
      <c r="G148" s="7" t="s">
        <v>26</v>
      </c>
      <c r="H148" s="7" t="s">
        <v>21</v>
      </c>
      <c r="I148" s="9">
        <v>0.45</v>
      </c>
      <c r="J148" s="10">
        <v>6500</v>
      </c>
      <c r="K148" s="11">
        <f t="shared" si="0"/>
        <v>2925</v>
      </c>
      <c r="L148" s="11">
        <f t="shared" si="1"/>
        <v>877.5</v>
      </c>
      <c r="M148" s="12">
        <v>0.3</v>
      </c>
      <c r="O148" s="13"/>
    </row>
    <row r="149" spans="1:15" ht="15.75" customHeight="1" x14ac:dyDescent="0.2">
      <c r="A149" s="2"/>
      <c r="B149" s="7" t="s">
        <v>23</v>
      </c>
      <c r="C149" s="7">
        <v>1197831</v>
      </c>
      <c r="D149" s="8">
        <v>44531</v>
      </c>
      <c r="E149" s="7" t="s">
        <v>24</v>
      </c>
      <c r="F149" s="7" t="s">
        <v>25</v>
      </c>
      <c r="G149" s="7" t="s">
        <v>26</v>
      </c>
      <c r="H149" s="7" t="s">
        <v>22</v>
      </c>
      <c r="I149" s="9">
        <v>0.55000000000000004</v>
      </c>
      <c r="J149" s="10">
        <v>9000</v>
      </c>
      <c r="K149" s="11">
        <f t="shared" si="0"/>
        <v>4950</v>
      </c>
      <c r="L149" s="11">
        <f t="shared" si="1"/>
        <v>2475</v>
      </c>
      <c r="M149" s="12">
        <v>0.5</v>
      </c>
      <c r="O149" s="13"/>
    </row>
    <row r="150" spans="1:15" ht="15.75" customHeight="1" x14ac:dyDescent="0.2">
      <c r="A150" s="2"/>
      <c r="B150" s="7" t="s">
        <v>27</v>
      </c>
      <c r="C150" s="7">
        <v>1128299</v>
      </c>
      <c r="D150" s="8">
        <v>44216</v>
      </c>
      <c r="E150" s="7" t="s">
        <v>28</v>
      </c>
      <c r="F150" s="7" t="s">
        <v>29</v>
      </c>
      <c r="G150" s="7" t="s">
        <v>30</v>
      </c>
      <c r="H150" s="7" t="s">
        <v>17</v>
      </c>
      <c r="I150" s="9">
        <v>0.39999999999999997</v>
      </c>
      <c r="J150" s="10">
        <v>7750</v>
      </c>
      <c r="K150" s="11">
        <f t="shared" si="0"/>
        <v>3099.9999999999995</v>
      </c>
      <c r="L150" s="11">
        <f t="shared" si="1"/>
        <v>1085</v>
      </c>
      <c r="M150" s="12">
        <v>0.35000000000000003</v>
      </c>
      <c r="O150" s="2"/>
    </row>
    <row r="151" spans="1:15" ht="15.75" customHeight="1" x14ac:dyDescent="0.2">
      <c r="A151" s="2"/>
      <c r="B151" s="7" t="s">
        <v>27</v>
      </c>
      <c r="C151" s="7">
        <v>1128299</v>
      </c>
      <c r="D151" s="8">
        <v>44216</v>
      </c>
      <c r="E151" s="7" t="s">
        <v>28</v>
      </c>
      <c r="F151" s="7" t="s">
        <v>29</v>
      </c>
      <c r="G151" s="7" t="s">
        <v>30</v>
      </c>
      <c r="H151" s="7" t="s">
        <v>18</v>
      </c>
      <c r="I151" s="9">
        <v>0.5</v>
      </c>
      <c r="J151" s="10">
        <v>7750</v>
      </c>
      <c r="K151" s="11">
        <f t="shared" si="0"/>
        <v>3875</v>
      </c>
      <c r="L151" s="11">
        <f t="shared" si="1"/>
        <v>775</v>
      </c>
      <c r="M151" s="12">
        <v>0.2</v>
      </c>
      <c r="O151" s="2"/>
    </row>
    <row r="152" spans="1:15" ht="15.75" customHeight="1" x14ac:dyDescent="0.2">
      <c r="A152" s="2"/>
      <c r="B152" s="7" t="s">
        <v>27</v>
      </c>
      <c r="C152" s="7">
        <v>1128299</v>
      </c>
      <c r="D152" s="8">
        <v>44216</v>
      </c>
      <c r="E152" s="7" t="s">
        <v>28</v>
      </c>
      <c r="F152" s="7" t="s">
        <v>29</v>
      </c>
      <c r="G152" s="7" t="s">
        <v>30</v>
      </c>
      <c r="H152" s="7" t="s">
        <v>19</v>
      </c>
      <c r="I152" s="9">
        <v>0.5</v>
      </c>
      <c r="J152" s="10">
        <v>7750</v>
      </c>
      <c r="K152" s="11">
        <f t="shared" si="0"/>
        <v>3875</v>
      </c>
      <c r="L152" s="11">
        <f t="shared" si="1"/>
        <v>1356.2500000000002</v>
      </c>
      <c r="M152" s="12">
        <v>0.35000000000000003</v>
      </c>
      <c r="O152" s="2"/>
    </row>
    <row r="153" spans="1:15" ht="15.75" customHeight="1" x14ac:dyDescent="0.2">
      <c r="A153" s="2"/>
      <c r="B153" s="7" t="s">
        <v>27</v>
      </c>
      <c r="C153" s="7">
        <v>1128299</v>
      </c>
      <c r="D153" s="8">
        <v>44216</v>
      </c>
      <c r="E153" s="7" t="s">
        <v>28</v>
      </c>
      <c r="F153" s="7" t="s">
        <v>29</v>
      </c>
      <c r="G153" s="7" t="s">
        <v>30</v>
      </c>
      <c r="H153" s="7" t="s">
        <v>20</v>
      </c>
      <c r="I153" s="9">
        <v>0.5</v>
      </c>
      <c r="J153" s="10">
        <v>6250</v>
      </c>
      <c r="K153" s="11">
        <f t="shared" si="0"/>
        <v>3125</v>
      </c>
      <c r="L153" s="11">
        <f t="shared" si="1"/>
        <v>937.5</v>
      </c>
      <c r="M153" s="12">
        <v>0.3</v>
      </c>
      <c r="O153" s="2"/>
    </row>
    <row r="154" spans="1:15" ht="15.75" customHeight="1" x14ac:dyDescent="0.2">
      <c r="A154" s="2"/>
      <c r="B154" s="7" t="s">
        <v>27</v>
      </c>
      <c r="C154" s="7">
        <v>1128299</v>
      </c>
      <c r="D154" s="8">
        <v>44216</v>
      </c>
      <c r="E154" s="7" t="s">
        <v>28</v>
      </c>
      <c r="F154" s="7" t="s">
        <v>29</v>
      </c>
      <c r="G154" s="7" t="s">
        <v>30</v>
      </c>
      <c r="H154" s="7" t="s">
        <v>21</v>
      </c>
      <c r="I154" s="9">
        <v>0.55000000000000004</v>
      </c>
      <c r="J154" s="10">
        <v>5750</v>
      </c>
      <c r="K154" s="11">
        <f t="shared" si="0"/>
        <v>3162.5000000000005</v>
      </c>
      <c r="L154" s="11">
        <f t="shared" si="1"/>
        <v>1581.2500000000002</v>
      </c>
      <c r="M154" s="12">
        <v>0.5</v>
      </c>
      <c r="O154" s="2"/>
    </row>
    <row r="155" spans="1:15" ht="15.75" customHeight="1" x14ac:dyDescent="0.2">
      <c r="A155" s="2"/>
      <c r="B155" s="7" t="s">
        <v>27</v>
      </c>
      <c r="C155" s="7">
        <v>1128299</v>
      </c>
      <c r="D155" s="8">
        <v>44216</v>
      </c>
      <c r="E155" s="7" t="s">
        <v>28</v>
      </c>
      <c r="F155" s="7" t="s">
        <v>29</v>
      </c>
      <c r="G155" s="7" t="s">
        <v>30</v>
      </c>
      <c r="H155" s="7" t="s">
        <v>22</v>
      </c>
      <c r="I155" s="9">
        <v>0.5</v>
      </c>
      <c r="J155" s="10">
        <v>7750</v>
      </c>
      <c r="K155" s="11">
        <f t="shared" si="0"/>
        <v>3875</v>
      </c>
      <c r="L155" s="11">
        <f t="shared" si="1"/>
        <v>581.25000000000011</v>
      </c>
      <c r="M155" s="12">
        <v>0.15000000000000002</v>
      </c>
      <c r="O155" s="2"/>
    </row>
    <row r="156" spans="1:15" ht="15.75" customHeight="1" x14ac:dyDescent="0.2">
      <c r="A156" s="2"/>
      <c r="B156" s="7" t="s">
        <v>27</v>
      </c>
      <c r="C156" s="7">
        <v>1128299</v>
      </c>
      <c r="D156" s="8">
        <v>44247</v>
      </c>
      <c r="E156" s="7" t="s">
        <v>28</v>
      </c>
      <c r="F156" s="7" t="s">
        <v>29</v>
      </c>
      <c r="G156" s="7" t="s">
        <v>30</v>
      </c>
      <c r="H156" s="7" t="s">
        <v>17</v>
      </c>
      <c r="I156" s="9">
        <v>0.39999999999999997</v>
      </c>
      <c r="J156" s="10">
        <v>8250</v>
      </c>
      <c r="K156" s="11">
        <f t="shared" si="0"/>
        <v>3299.9999999999995</v>
      </c>
      <c r="L156" s="11">
        <f t="shared" si="1"/>
        <v>1155</v>
      </c>
      <c r="M156" s="12">
        <v>0.35000000000000003</v>
      </c>
      <c r="O156" s="2"/>
    </row>
    <row r="157" spans="1:15" ht="15.75" customHeight="1" x14ac:dyDescent="0.2">
      <c r="A157" s="2"/>
      <c r="B157" s="7" t="s">
        <v>27</v>
      </c>
      <c r="C157" s="7">
        <v>1128299</v>
      </c>
      <c r="D157" s="8">
        <v>44247</v>
      </c>
      <c r="E157" s="7" t="s">
        <v>28</v>
      </c>
      <c r="F157" s="7" t="s">
        <v>29</v>
      </c>
      <c r="G157" s="7" t="s">
        <v>30</v>
      </c>
      <c r="H157" s="7" t="s">
        <v>18</v>
      </c>
      <c r="I157" s="9">
        <v>0.5</v>
      </c>
      <c r="J157" s="10">
        <v>7250</v>
      </c>
      <c r="K157" s="11">
        <f t="shared" si="0"/>
        <v>3625</v>
      </c>
      <c r="L157" s="11">
        <f t="shared" si="1"/>
        <v>725</v>
      </c>
      <c r="M157" s="12">
        <v>0.2</v>
      </c>
      <c r="O157" s="2"/>
    </row>
    <row r="158" spans="1:15" ht="15.75" customHeight="1" x14ac:dyDescent="0.2">
      <c r="A158" s="2"/>
      <c r="B158" s="7" t="s">
        <v>27</v>
      </c>
      <c r="C158" s="7">
        <v>1128299</v>
      </c>
      <c r="D158" s="8">
        <v>44247</v>
      </c>
      <c r="E158" s="7" t="s">
        <v>28</v>
      </c>
      <c r="F158" s="7" t="s">
        <v>29</v>
      </c>
      <c r="G158" s="7" t="s">
        <v>30</v>
      </c>
      <c r="H158" s="7" t="s">
        <v>19</v>
      </c>
      <c r="I158" s="9">
        <v>0.5</v>
      </c>
      <c r="J158" s="10">
        <v>7250</v>
      </c>
      <c r="K158" s="11">
        <f t="shared" si="0"/>
        <v>3625</v>
      </c>
      <c r="L158" s="11">
        <f t="shared" si="1"/>
        <v>1268.7500000000002</v>
      </c>
      <c r="M158" s="12">
        <v>0.35000000000000003</v>
      </c>
      <c r="O158" s="2"/>
    </row>
    <row r="159" spans="1:15" ht="15.75" customHeight="1" x14ac:dyDescent="0.2">
      <c r="A159" s="2"/>
      <c r="B159" s="7" t="s">
        <v>27</v>
      </c>
      <c r="C159" s="7">
        <v>1128299</v>
      </c>
      <c r="D159" s="8">
        <v>44247</v>
      </c>
      <c r="E159" s="7" t="s">
        <v>28</v>
      </c>
      <c r="F159" s="7" t="s">
        <v>29</v>
      </c>
      <c r="G159" s="7" t="s">
        <v>30</v>
      </c>
      <c r="H159" s="7" t="s">
        <v>20</v>
      </c>
      <c r="I159" s="9">
        <v>0.5</v>
      </c>
      <c r="J159" s="10">
        <v>5750</v>
      </c>
      <c r="K159" s="11">
        <f t="shared" si="0"/>
        <v>2875</v>
      </c>
      <c r="L159" s="11">
        <f t="shared" si="1"/>
        <v>862.5</v>
      </c>
      <c r="M159" s="12">
        <v>0.3</v>
      </c>
      <c r="O159" s="2"/>
    </row>
    <row r="160" spans="1:15" ht="15.75" customHeight="1" x14ac:dyDescent="0.2">
      <c r="A160" s="2"/>
      <c r="B160" s="7" t="s">
        <v>27</v>
      </c>
      <c r="C160" s="7">
        <v>1128299</v>
      </c>
      <c r="D160" s="8">
        <v>44247</v>
      </c>
      <c r="E160" s="7" t="s">
        <v>28</v>
      </c>
      <c r="F160" s="7" t="s">
        <v>29</v>
      </c>
      <c r="G160" s="7" t="s">
        <v>30</v>
      </c>
      <c r="H160" s="7" t="s">
        <v>21</v>
      </c>
      <c r="I160" s="9">
        <v>0.55000000000000004</v>
      </c>
      <c r="J160" s="10">
        <v>5000</v>
      </c>
      <c r="K160" s="11">
        <f t="shared" si="0"/>
        <v>2750</v>
      </c>
      <c r="L160" s="11">
        <f t="shared" si="1"/>
        <v>1375</v>
      </c>
      <c r="M160" s="12">
        <v>0.5</v>
      </c>
      <c r="O160" s="2"/>
    </row>
    <row r="161" spans="1:15" ht="15.75" customHeight="1" x14ac:dyDescent="0.2">
      <c r="A161" s="2"/>
      <c r="B161" s="7" t="s">
        <v>27</v>
      </c>
      <c r="C161" s="7">
        <v>1128299</v>
      </c>
      <c r="D161" s="8">
        <v>44247</v>
      </c>
      <c r="E161" s="7" t="s">
        <v>28</v>
      </c>
      <c r="F161" s="7" t="s">
        <v>29</v>
      </c>
      <c r="G161" s="7" t="s">
        <v>30</v>
      </c>
      <c r="H161" s="7" t="s">
        <v>22</v>
      </c>
      <c r="I161" s="9">
        <v>0.5</v>
      </c>
      <c r="J161" s="10">
        <v>7000</v>
      </c>
      <c r="K161" s="11">
        <f t="shared" si="0"/>
        <v>3500</v>
      </c>
      <c r="L161" s="11">
        <f t="shared" si="1"/>
        <v>525.00000000000011</v>
      </c>
      <c r="M161" s="12">
        <v>0.15000000000000002</v>
      </c>
      <c r="O161" s="2"/>
    </row>
    <row r="162" spans="1:15" ht="15.75" customHeight="1" x14ac:dyDescent="0.2">
      <c r="A162" s="2"/>
      <c r="B162" s="7" t="s">
        <v>27</v>
      </c>
      <c r="C162" s="7">
        <v>1128299</v>
      </c>
      <c r="D162" s="8">
        <v>44274</v>
      </c>
      <c r="E162" s="7" t="s">
        <v>28</v>
      </c>
      <c r="F162" s="7" t="s">
        <v>29</v>
      </c>
      <c r="G162" s="7" t="s">
        <v>30</v>
      </c>
      <c r="H162" s="7" t="s">
        <v>17</v>
      </c>
      <c r="I162" s="9">
        <v>0.5</v>
      </c>
      <c r="J162" s="10">
        <v>8500</v>
      </c>
      <c r="K162" s="11">
        <f t="shared" si="0"/>
        <v>4250</v>
      </c>
      <c r="L162" s="11">
        <f t="shared" si="1"/>
        <v>1487.5000000000002</v>
      </c>
      <c r="M162" s="12">
        <v>0.35000000000000003</v>
      </c>
      <c r="O162" s="2"/>
    </row>
    <row r="163" spans="1:15" ht="15.75" customHeight="1" x14ac:dyDescent="0.2">
      <c r="A163" s="2"/>
      <c r="B163" s="7" t="s">
        <v>27</v>
      </c>
      <c r="C163" s="7">
        <v>1128299</v>
      </c>
      <c r="D163" s="8">
        <v>44274</v>
      </c>
      <c r="E163" s="7" t="s">
        <v>28</v>
      </c>
      <c r="F163" s="7" t="s">
        <v>29</v>
      </c>
      <c r="G163" s="7" t="s">
        <v>30</v>
      </c>
      <c r="H163" s="7" t="s">
        <v>18</v>
      </c>
      <c r="I163" s="9">
        <v>0.6</v>
      </c>
      <c r="J163" s="10">
        <v>7000</v>
      </c>
      <c r="K163" s="11">
        <f t="shared" si="0"/>
        <v>4200</v>
      </c>
      <c r="L163" s="11">
        <f t="shared" si="1"/>
        <v>840</v>
      </c>
      <c r="M163" s="12">
        <v>0.2</v>
      </c>
      <c r="O163" s="2"/>
    </row>
    <row r="164" spans="1:15" ht="15.75" customHeight="1" x14ac:dyDescent="0.2">
      <c r="A164" s="2"/>
      <c r="B164" s="7" t="s">
        <v>27</v>
      </c>
      <c r="C164" s="7">
        <v>1128299</v>
      </c>
      <c r="D164" s="8">
        <v>44274</v>
      </c>
      <c r="E164" s="7" t="s">
        <v>28</v>
      </c>
      <c r="F164" s="7" t="s">
        <v>29</v>
      </c>
      <c r="G164" s="7" t="s">
        <v>30</v>
      </c>
      <c r="H164" s="7" t="s">
        <v>19</v>
      </c>
      <c r="I164" s="9">
        <v>0.6</v>
      </c>
      <c r="J164" s="10">
        <v>7000</v>
      </c>
      <c r="K164" s="11">
        <f t="shared" si="0"/>
        <v>4200</v>
      </c>
      <c r="L164" s="11">
        <f t="shared" si="1"/>
        <v>1470.0000000000002</v>
      </c>
      <c r="M164" s="12">
        <v>0.35000000000000003</v>
      </c>
      <c r="O164" s="2"/>
    </row>
    <row r="165" spans="1:15" ht="15.75" customHeight="1" x14ac:dyDescent="0.2">
      <c r="A165" s="2"/>
      <c r="B165" s="7" t="s">
        <v>27</v>
      </c>
      <c r="C165" s="7">
        <v>1128299</v>
      </c>
      <c r="D165" s="8">
        <v>44274</v>
      </c>
      <c r="E165" s="7" t="s">
        <v>28</v>
      </c>
      <c r="F165" s="7" t="s">
        <v>29</v>
      </c>
      <c r="G165" s="7" t="s">
        <v>30</v>
      </c>
      <c r="H165" s="7" t="s">
        <v>20</v>
      </c>
      <c r="I165" s="9">
        <v>0.6</v>
      </c>
      <c r="J165" s="10">
        <v>6000</v>
      </c>
      <c r="K165" s="11">
        <f t="shared" si="0"/>
        <v>3600</v>
      </c>
      <c r="L165" s="11">
        <f t="shared" si="1"/>
        <v>1080</v>
      </c>
      <c r="M165" s="12">
        <v>0.3</v>
      </c>
      <c r="O165" s="2"/>
    </row>
    <row r="166" spans="1:15" ht="15.75" customHeight="1" x14ac:dyDescent="0.2">
      <c r="A166" s="2"/>
      <c r="B166" s="7" t="s">
        <v>27</v>
      </c>
      <c r="C166" s="7">
        <v>1128299</v>
      </c>
      <c r="D166" s="8">
        <v>44274</v>
      </c>
      <c r="E166" s="7" t="s">
        <v>28</v>
      </c>
      <c r="F166" s="7" t="s">
        <v>29</v>
      </c>
      <c r="G166" s="7" t="s">
        <v>30</v>
      </c>
      <c r="H166" s="7" t="s">
        <v>21</v>
      </c>
      <c r="I166" s="9">
        <v>0.65</v>
      </c>
      <c r="J166" s="10">
        <v>5000</v>
      </c>
      <c r="K166" s="11">
        <f t="shared" si="0"/>
        <v>3250</v>
      </c>
      <c r="L166" s="11">
        <f t="shared" si="1"/>
        <v>1625</v>
      </c>
      <c r="M166" s="12">
        <v>0.5</v>
      </c>
      <c r="O166" s="2"/>
    </row>
    <row r="167" spans="1:15" ht="15.75" customHeight="1" x14ac:dyDescent="0.2">
      <c r="A167" s="2"/>
      <c r="B167" s="7" t="s">
        <v>27</v>
      </c>
      <c r="C167" s="7">
        <v>1128299</v>
      </c>
      <c r="D167" s="8">
        <v>44274</v>
      </c>
      <c r="E167" s="7" t="s">
        <v>28</v>
      </c>
      <c r="F167" s="7" t="s">
        <v>29</v>
      </c>
      <c r="G167" s="7" t="s">
        <v>30</v>
      </c>
      <c r="H167" s="7" t="s">
        <v>22</v>
      </c>
      <c r="I167" s="9">
        <v>0.6</v>
      </c>
      <c r="J167" s="10">
        <v>7000</v>
      </c>
      <c r="K167" s="11">
        <f t="shared" si="0"/>
        <v>4200</v>
      </c>
      <c r="L167" s="11">
        <f t="shared" si="1"/>
        <v>630.00000000000011</v>
      </c>
      <c r="M167" s="12">
        <v>0.15000000000000002</v>
      </c>
      <c r="O167" s="2"/>
    </row>
    <row r="168" spans="1:15" ht="15.75" customHeight="1" x14ac:dyDescent="0.2">
      <c r="A168" s="2"/>
      <c r="B168" s="7" t="s">
        <v>27</v>
      </c>
      <c r="C168" s="7">
        <v>1128299</v>
      </c>
      <c r="D168" s="8">
        <v>44306</v>
      </c>
      <c r="E168" s="7" t="s">
        <v>28</v>
      </c>
      <c r="F168" s="7" t="s">
        <v>29</v>
      </c>
      <c r="G168" s="7" t="s">
        <v>30</v>
      </c>
      <c r="H168" s="7" t="s">
        <v>17</v>
      </c>
      <c r="I168" s="9">
        <v>0.6</v>
      </c>
      <c r="J168" s="10">
        <v>8750</v>
      </c>
      <c r="K168" s="11">
        <f t="shared" si="0"/>
        <v>5250</v>
      </c>
      <c r="L168" s="11">
        <f t="shared" si="1"/>
        <v>1837.5000000000002</v>
      </c>
      <c r="M168" s="12">
        <v>0.35000000000000003</v>
      </c>
      <c r="O168" s="2"/>
    </row>
    <row r="169" spans="1:15" ht="15.75" customHeight="1" x14ac:dyDescent="0.2">
      <c r="A169" s="2"/>
      <c r="B169" s="7" t="s">
        <v>27</v>
      </c>
      <c r="C169" s="7">
        <v>1128299</v>
      </c>
      <c r="D169" s="8">
        <v>44306</v>
      </c>
      <c r="E169" s="7" t="s">
        <v>28</v>
      </c>
      <c r="F169" s="7" t="s">
        <v>29</v>
      </c>
      <c r="G169" s="7" t="s">
        <v>30</v>
      </c>
      <c r="H169" s="7" t="s">
        <v>18</v>
      </c>
      <c r="I169" s="9">
        <v>0.65</v>
      </c>
      <c r="J169" s="10">
        <v>6750</v>
      </c>
      <c r="K169" s="11">
        <f t="shared" si="0"/>
        <v>4387.5</v>
      </c>
      <c r="L169" s="11">
        <f t="shared" si="1"/>
        <v>877.5</v>
      </c>
      <c r="M169" s="12">
        <v>0.2</v>
      </c>
      <c r="O169" s="2"/>
    </row>
    <row r="170" spans="1:15" ht="15.75" customHeight="1" x14ac:dyDescent="0.2">
      <c r="A170" s="2"/>
      <c r="B170" s="7" t="s">
        <v>27</v>
      </c>
      <c r="C170" s="7">
        <v>1128299</v>
      </c>
      <c r="D170" s="8">
        <v>44306</v>
      </c>
      <c r="E170" s="7" t="s">
        <v>28</v>
      </c>
      <c r="F170" s="7" t="s">
        <v>29</v>
      </c>
      <c r="G170" s="7" t="s">
        <v>30</v>
      </c>
      <c r="H170" s="7" t="s">
        <v>19</v>
      </c>
      <c r="I170" s="9">
        <v>0.65</v>
      </c>
      <c r="J170" s="10">
        <v>7250</v>
      </c>
      <c r="K170" s="11">
        <f t="shared" si="0"/>
        <v>4712.5</v>
      </c>
      <c r="L170" s="11">
        <f t="shared" si="1"/>
        <v>1649.3750000000002</v>
      </c>
      <c r="M170" s="12">
        <v>0.35000000000000003</v>
      </c>
      <c r="O170" s="2"/>
    </row>
    <row r="171" spans="1:15" ht="15.75" customHeight="1" x14ac:dyDescent="0.2">
      <c r="A171" s="2"/>
      <c r="B171" s="7" t="s">
        <v>27</v>
      </c>
      <c r="C171" s="7">
        <v>1128299</v>
      </c>
      <c r="D171" s="8">
        <v>44306</v>
      </c>
      <c r="E171" s="7" t="s">
        <v>28</v>
      </c>
      <c r="F171" s="7" t="s">
        <v>29</v>
      </c>
      <c r="G171" s="7" t="s">
        <v>30</v>
      </c>
      <c r="H171" s="7" t="s">
        <v>20</v>
      </c>
      <c r="I171" s="9">
        <v>0.6</v>
      </c>
      <c r="J171" s="10">
        <v>6250</v>
      </c>
      <c r="K171" s="11">
        <f t="shared" si="0"/>
        <v>3750</v>
      </c>
      <c r="L171" s="11">
        <f t="shared" si="1"/>
        <v>1125</v>
      </c>
      <c r="M171" s="12">
        <v>0.3</v>
      </c>
      <c r="O171" s="2"/>
    </row>
    <row r="172" spans="1:15" ht="15.75" customHeight="1" x14ac:dyDescent="0.2">
      <c r="A172" s="2"/>
      <c r="B172" s="7" t="s">
        <v>27</v>
      </c>
      <c r="C172" s="7">
        <v>1128299</v>
      </c>
      <c r="D172" s="8">
        <v>44306</v>
      </c>
      <c r="E172" s="7" t="s">
        <v>28</v>
      </c>
      <c r="F172" s="7" t="s">
        <v>29</v>
      </c>
      <c r="G172" s="7" t="s">
        <v>30</v>
      </c>
      <c r="H172" s="7" t="s">
        <v>21</v>
      </c>
      <c r="I172" s="9">
        <v>0.65</v>
      </c>
      <c r="J172" s="10">
        <v>5250</v>
      </c>
      <c r="K172" s="11">
        <f t="shared" si="0"/>
        <v>3412.5</v>
      </c>
      <c r="L172" s="11">
        <f t="shared" si="1"/>
        <v>1706.25</v>
      </c>
      <c r="M172" s="12">
        <v>0.5</v>
      </c>
      <c r="O172" s="2"/>
    </row>
    <row r="173" spans="1:15" ht="15.75" customHeight="1" x14ac:dyDescent="0.2">
      <c r="A173" s="2"/>
      <c r="B173" s="7" t="s">
        <v>27</v>
      </c>
      <c r="C173" s="7">
        <v>1128299</v>
      </c>
      <c r="D173" s="8">
        <v>44306</v>
      </c>
      <c r="E173" s="7" t="s">
        <v>28</v>
      </c>
      <c r="F173" s="7" t="s">
        <v>29</v>
      </c>
      <c r="G173" s="7" t="s">
        <v>30</v>
      </c>
      <c r="H173" s="7" t="s">
        <v>22</v>
      </c>
      <c r="I173" s="9">
        <v>0.8</v>
      </c>
      <c r="J173" s="10">
        <v>7000</v>
      </c>
      <c r="K173" s="11">
        <f t="shared" si="0"/>
        <v>5600</v>
      </c>
      <c r="L173" s="11">
        <f t="shared" si="1"/>
        <v>840.00000000000011</v>
      </c>
      <c r="M173" s="12">
        <v>0.15000000000000002</v>
      </c>
      <c r="O173" s="2"/>
    </row>
    <row r="174" spans="1:15" ht="15.75" customHeight="1" x14ac:dyDescent="0.2">
      <c r="A174" s="2"/>
      <c r="B174" s="7" t="s">
        <v>27</v>
      </c>
      <c r="C174" s="7">
        <v>1128299</v>
      </c>
      <c r="D174" s="8">
        <v>44337</v>
      </c>
      <c r="E174" s="7" t="s">
        <v>28</v>
      </c>
      <c r="F174" s="7" t="s">
        <v>29</v>
      </c>
      <c r="G174" s="7" t="s">
        <v>30</v>
      </c>
      <c r="H174" s="7" t="s">
        <v>17</v>
      </c>
      <c r="I174" s="9">
        <v>0.6</v>
      </c>
      <c r="J174" s="10">
        <v>9000</v>
      </c>
      <c r="K174" s="11">
        <f t="shared" si="0"/>
        <v>5400</v>
      </c>
      <c r="L174" s="11">
        <f t="shared" si="1"/>
        <v>2160</v>
      </c>
      <c r="M174" s="12">
        <v>0.4</v>
      </c>
      <c r="O174" s="2"/>
    </row>
    <row r="175" spans="1:15" ht="15.75" customHeight="1" x14ac:dyDescent="0.2">
      <c r="A175" s="2"/>
      <c r="B175" s="7" t="s">
        <v>27</v>
      </c>
      <c r="C175" s="7">
        <v>1128299</v>
      </c>
      <c r="D175" s="8">
        <v>44337</v>
      </c>
      <c r="E175" s="7" t="s">
        <v>28</v>
      </c>
      <c r="F175" s="7" t="s">
        <v>29</v>
      </c>
      <c r="G175" s="7" t="s">
        <v>30</v>
      </c>
      <c r="H175" s="7" t="s">
        <v>18</v>
      </c>
      <c r="I175" s="9">
        <v>0.65</v>
      </c>
      <c r="J175" s="10">
        <v>7500</v>
      </c>
      <c r="K175" s="11">
        <f t="shared" si="0"/>
        <v>4875</v>
      </c>
      <c r="L175" s="11">
        <f t="shared" si="1"/>
        <v>1218.75</v>
      </c>
      <c r="M175" s="12">
        <v>0.25</v>
      </c>
      <c r="O175" s="2"/>
    </row>
    <row r="176" spans="1:15" ht="15.75" customHeight="1" x14ac:dyDescent="0.2">
      <c r="A176" s="2"/>
      <c r="B176" s="7" t="s">
        <v>27</v>
      </c>
      <c r="C176" s="7">
        <v>1128299</v>
      </c>
      <c r="D176" s="8">
        <v>44337</v>
      </c>
      <c r="E176" s="7" t="s">
        <v>28</v>
      </c>
      <c r="F176" s="7" t="s">
        <v>29</v>
      </c>
      <c r="G176" s="7" t="s">
        <v>30</v>
      </c>
      <c r="H176" s="7" t="s">
        <v>19</v>
      </c>
      <c r="I176" s="9">
        <v>0.65</v>
      </c>
      <c r="J176" s="10">
        <v>7500</v>
      </c>
      <c r="K176" s="11">
        <f t="shared" si="0"/>
        <v>4875</v>
      </c>
      <c r="L176" s="11">
        <f t="shared" si="1"/>
        <v>1950</v>
      </c>
      <c r="M176" s="12">
        <v>0.4</v>
      </c>
      <c r="O176" s="2"/>
    </row>
    <row r="177" spans="1:15" ht="15.75" customHeight="1" x14ac:dyDescent="0.2">
      <c r="A177" s="2"/>
      <c r="B177" s="7" t="s">
        <v>27</v>
      </c>
      <c r="C177" s="7">
        <v>1128299</v>
      </c>
      <c r="D177" s="8">
        <v>44337</v>
      </c>
      <c r="E177" s="7" t="s">
        <v>28</v>
      </c>
      <c r="F177" s="7" t="s">
        <v>29</v>
      </c>
      <c r="G177" s="7" t="s">
        <v>30</v>
      </c>
      <c r="H177" s="7" t="s">
        <v>20</v>
      </c>
      <c r="I177" s="9">
        <v>0.6</v>
      </c>
      <c r="J177" s="10">
        <v>6500</v>
      </c>
      <c r="K177" s="11">
        <f t="shared" si="0"/>
        <v>3900</v>
      </c>
      <c r="L177" s="11">
        <f t="shared" si="1"/>
        <v>1365</v>
      </c>
      <c r="M177" s="12">
        <v>0.35</v>
      </c>
      <c r="O177" s="2"/>
    </row>
    <row r="178" spans="1:15" ht="15.75" customHeight="1" x14ac:dyDescent="0.2">
      <c r="A178" s="2"/>
      <c r="B178" s="7" t="s">
        <v>27</v>
      </c>
      <c r="C178" s="7">
        <v>1128299</v>
      </c>
      <c r="D178" s="8">
        <v>44337</v>
      </c>
      <c r="E178" s="7" t="s">
        <v>28</v>
      </c>
      <c r="F178" s="7" t="s">
        <v>29</v>
      </c>
      <c r="G178" s="7" t="s">
        <v>30</v>
      </c>
      <c r="H178" s="7" t="s">
        <v>21</v>
      </c>
      <c r="I178" s="9">
        <v>0.65</v>
      </c>
      <c r="J178" s="10">
        <v>5500</v>
      </c>
      <c r="K178" s="11">
        <f t="shared" si="0"/>
        <v>3575</v>
      </c>
      <c r="L178" s="11">
        <f t="shared" si="1"/>
        <v>1966.2500000000002</v>
      </c>
      <c r="M178" s="12">
        <v>0.55000000000000004</v>
      </c>
      <c r="O178" s="2"/>
    </row>
    <row r="179" spans="1:15" ht="15.75" customHeight="1" x14ac:dyDescent="0.2">
      <c r="A179" s="2"/>
      <c r="B179" s="7" t="s">
        <v>27</v>
      </c>
      <c r="C179" s="7">
        <v>1128299</v>
      </c>
      <c r="D179" s="8">
        <v>44337</v>
      </c>
      <c r="E179" s="7" t="s">
        <v>28</v>
      </c>
      <c r="F179" s="7" t="s">
        <v>29</v>
      </c>
      <c r="G179" s="7" t="s">
        <v>30</v>
      </c>
      <c r="H179" s="7" t="s">
        <v>22</v>
      </c>
      <c r="I179" s="9">
        <v>0.8</v>
      </c>
      <c r="J179" s="10">
        <v>7250</v>
      </c>
      <c r="K179" s="11">
        <f t="shared" si="0"/>
        <v>5800</v>
      </c>
      <c r="L179" s="11">
        <f t="shared" si="1"/>
        <v>1160</v>
      </c>
      <c r="M179" s="12">
        <v>0.2</v>
      </c>
      <c r="O179" s="2"/>
    </row>
    <row r="180" spans="1:15" ht="15.75" customHeight="1" x14ac:dyDescent="0.2">
      <c r="A180" s="2"/>
      <c r="B180" s="7" t="s">
        <v>27</v>
      </c>
      <c r="C180" s="7">
        <v>1128299</v>
      </c>
      <c r="D180" s="8">
        <v>44367</v>
      </c>
      <c r="E180" s="7" t="s">
        <v>28</v>
      </c>
      <c r="F180" s="7" t="s">
        <v>29</v>
      </c>
      <c r="G180" s="7" t="s">
        <v>30</v>
      </c>
      <c r="H180" s="7" t="s">
        <v>17</v>
      </c>
      <c r="I180" s="9">
        <v>0.6</v>
      </c>
      <c r="J180" s="10">
        <v>9750</v>
      </c>
      <c r="K180" s="11">
        <f t="shared" si="0"/>
        <v>5850</v>
      </c>
      <c r="L180" s="11">
        <f t="shared" si="1"/>
        <v>2340</v>
      </c>
      <c r="M180" s="12">
        <v>0.4</v>
      </c>
      <c r="O180" s="2"/>
    </row>
    <row r="181" spans="1:15" ht="15.75" customHeight="1" x14ac:dyDescent="0.2">
      <c r="A181" s="2"/>
      <c r="B181" s="7" t="s">
        <v>27</v>
      </c>
      <c r="C181" s="7">
        <v>1128299</v>
      </c>
      <c r="D181" s="8">
        <v>44367</v>
      </c>
      <c r="E181" s="7" t="s">
        <v>28</v>
      </c>
      <c r="F181" s="7" t="s">
        <v>29</v>
      </c>
      <c r="G181" s="7" t="s">
        <v>30</v>
      </c>
      <c r="H181" s="7" t="s">
        <v>18</v>
      </c>
      <c r="I181" s="9">
        <v>0.65</v>
      </c>
      <c r="J181" s="10">
        <v>8250</v>
      </c>
      <c r="K181" s="11">
        <f t="shared" si="0"/>
        <v>5362.5</v>
      </c>
      <c r="L181" s="11">
        <f t="shared" si="1"/>
        <v>1340.625</v>
      </c>
      <c r="M181" s="12">
        <v>0.25</v>
      </c>
      <c r="O181" s="2"/>
    </row>
    <row r="182" spans="1:15" ht="15.75" customHeight="1" x14ac:dyDescent="0.2">
      <c r="A182" s="2"/>
      <c r="B182" s="7" t="s">
        <v>27</v>
      </c>
      <c r="C182" s="7">
        <v>1128299</v>
      </c>
      <c r="D182" s="8">
        <v>44367</v>
      </c>
      <c r="E182" s="7" t="s">
        <v>28</v>
      </c>
      <c r="F182" s="7" t="s">
        <v>29</v>
      </c>
      <c r="G182" s="7" t="s">
        <v>30</v>
      </c>
      <c r="H182" s="7" t="s">
        <v>19</v>
      </c>
      <c r="I182" s="9">
        <v>0.65</v>
      </c>
      <c r="J182" s="10">
        <v>8250</v>
      </c>
      <c r="K182" s="11">
        <f t="shared" si="0"/>
        <v>5362.5</v>
      </c>
      <c r="L182" s="11">
        <f t="shared" si="1"/>
        <v>2145</v>
      </c>
      <c r="M182" s="12">
        <v>0.4</v>
      </c>
      <c r="O182" s="2"/>
    </row>
    <row r="183" spans="1:15" ht="15.75" customHeight="1" x14ac:dyDescent="0.2">
      <c r="A183" s="2"/>
      <c r="B183" s="7" t="s">
        <v>27</v>
      </c>
      <c r="C183" s="7">
        <v>1128299</v>
      </c>
      <c r="D183" s="8">
        <v>44367</v>
      </c>
      <c r="E183" s="7" t="s">
        <v>28</v>
      </c>
      <c r="F183" s="7" t="s">
        <v>29</v>
      </c>
      <c r="G183" s="7" t="s">
        <v>30</v>
      </c>
      <c r="H183" s="7" t="s">
        <v>20</v>
      </c>
      <c r="I183" s="9">
        <v>0.6</v>
      </c>
      <c r="J183" s="10">
        <v>7000</v>
      </c>
      <c r="K183" s="11">
        <f t="shared" si="0"/>
        <v>4200</v>
      </c>
      <c r="L183" s="11">
        <f t="shared" si="1"/>
        <v>1470</v>
      </c>
      <c r="M183" s="12">
        <v>0.35</v>
      </c>
      <c r="O183" s="2"/>
    </row>
    <row r="184" spans="1:15" ht="15.75" customHeight="1" x14ac:dyDescent="0.2">
      <c r="A184" s="2"/>
      <c r="B184" s="7" t="s">
        <v>27</v>
      </c>
      <c r="C184" s="7">
        <v>1128299</v>
      </c>
      <c r="D184" s="8">
        <v>44367</v>
      </c>
      <c r="E184" s="7" t="s">
        <v>28</v>
      </c>
      <c r="F184" s="7" t="s">
        <v>29</v>
      </c>
      <c r="G184" s="7" t="s">
        <v>30</v>
      </c>
      <c r="H184" s="7" t="s">
        <v>21</v>
      </c>
      <c r="I184" s="9">
        <v>0.65</v>
      </c>
      <c r="J184" s="10">
        <v>5750</v>
      </c>
      <c r="K184" s="11">
        <f t="shared" si="0"/>
        <v>3737.5</v>
      </c>
      <c r="L184" s="11">
        <f t="shared" si="1"/>
        <v>2055.625</v>
      </c>
      <c r="M184" s="12">
        <v>0.55000000000000004</v>
      </c>
      <c r="O184" s="2"/>
    </row>
    <row r="185" spans="1:15" ht="15.75" customHeight="1" x14ac:dyDescent="0.2">
      <c r="A185" s="2"/>
      <c r="B185" s="7" t="s">
        <v>27</v>
      </c>
      <c r="C185" s="7">
        <v>1128299</v>
      </c>
      <c r="D185" s="8">
        <v>44367</v>
      </c>
      <c r="E185" s="7" t="s">
        <v>28</v>
      </c>
      <c r="F185" s="7" t="s">
        <v>29</v>
      </c>
      <c r="G185" s="7" t="s">
        <v>30</v>
      </c>
      <c r="H185" s="7" t="s">
        <v>22</v>
      </c>
      <c r="I185" s="9">
        <v>0.8</v>
      </c>
      <c r="J185" s="10">
        <v>8750</v>
      </c>
      <c r="K185" s="11">
        <f t="shared" si="0"/>
        <v>7000</v>
      </c>
      <c r="L185" s="11">
        <f t="shared" si="1"/>
        <v>1400</v>
      </c>
      <c r="M185" s="12">
        <v>0.2</v>
      </c>
      <c r="O185" s="2"/>
    </row>
    <row r="186" spans="1:15" ht="15.75" customHeight="1" x14ac:dyDescent="0.2">
      <c r="A186" s="2"/>
      <c r="B186" s="7" t="s">
        <v>27</v>
      </c>
      <c r="C186" s="7">
        <v>1128299</v>
      </c>
      <c r="D186" s="8">
        <v>44396</v>
      </c>
      <c r="E186" s="7" t="s">
        <v>28</v>
      </c>
      <c r="F186" s="7" t="s">
        <v>29</v>
      </c>
      <c r="G186" s="7" t="s">
        <v>30</v>
      </c>
      <c r="H186" s="7" t="s">
        <v>17</v>
      </c>
      <c r="I186" s="9">
        <v>0.6</v>
      </c>
      <c r="J186" s="10">
        <v>10250</v>
      </c>
      <c r="K186" s="11">
        <f t="shared" si="0"/>
        <v>6150</v>
      </c>
      <c r="L186" s="11">
        <f t="shared" si="1"/>
        <v>2152.5</v>
      </c>
      <c r="M186" s="12">
        <v>0.35000000000000003</v>
      </c>
      <c r="O186" s="2"/>
    </row>
    <row r="187" spans="1:15" ht="15.75" customHeight="1" x14ac:dyDescent="0.2">
      <c r="A187" s="2"/>
      <c r="B187" s="7" t="s">
        <v>27</v>
      </c>
      <c r="C187" s="7">
        <v>1128299</v>
      </c>
      <c r="D187" s="8">
        <v>44396</v>
      </c>
      <c r="E187" s="7" t="s">
        <v>28</v>
      </c>
      <c r="F187" s="7" t="s">
        <v>29</v>
      </c>
      <c r="G187" s="7" t="s">
        <v>30</v>
      </c>
      <c r="H187" s="7" t="s">
        <v>18</v>
      </c>
      <c r="I187" s="9">
        <v>0.65</v>
      </c>
      <c r="J187" s="10">
        <v>8750</v>
      </c>
      <c r="K187" s="11">
        <f t="shared" si="0"/>
        <v>5687.5</v>
      </c>
      <c r="L187" s="11">
        <f t="shared" si="1"/>
        <v>1137.5</v>
      </c>
      <c r="M187" s="12">
        <v>0.2</v>
      </c>
      <c r="O187" s="2"/>
    </row>
    <row r="188" spans="1:15" ht="15.75" customHeight="1" x14ac:dyDescent="0.2">
      <c r="A188" s="2"/>
      <c r="B188" s="7" t="s">
        <v>27</v>
      </c>
      <c r="C188" s="7">
        <v>1128299</v>
      </c>
      <c r="D188" s="8">
        <v>44396</v>
      </c>
      <c r="E188" s="7" t="s">
        <v>28</v>
      </c>
      <c r="F188" s="7" t="s">
        <v>29</v>
      </c>
      <c r="G188" s="7" t="s">
        <v>30</v>
      </c>
      <c r="H188" s="7" t="s">
        <v>19</v>
      </c>
      <c r="I188" s="9">
        <v>0.65</v>
      </c>
      <c r="J188" s="10">
        <v>8250</v>
      </c>
      <c r="K188" s="11">
        <f t="shared" si="0"/>
        <v>5362.5</v>
      </c>
      <c r="L188" s="11">
        <f t="shared" si="1"/>
        <v>1876.8750000000002</v>
      </c>
      <c r="M188" s="12">
        <v>0.35000000000000003</v>
      </c>
      <c r="O188" s="2"/>
    </row>
    <row r="189" spans="1:15" ht="15.75" customHeight="1" x14ac:dyDescent="0.2">
      <c r="A189" s="2"/>
      <c r="B189" s="7" t="s">
        <v>27</v>
      </c>
      <c r="C189" s="7">
        <v>1128299</v>
      </c>
      <c r="D189" s="8">
        <v>44396</v>
      </c>
      <c r="E189" s="7" t="s">
        <v>28</v>
      </c>
      <c r="F189" s="7" t="s">
        <v>29</v>
      </c>
      <c r="G189" s="7" t="s">
        <v>30</v>
      </c>
      <c r="H189" s="7" t="s">
        <v>20</v>
      </c>
      <c r="I189" s="9">
        <v>0.6</v>
      </c>
      <c r="J189" s="10">
        <v>7250</v>
      </c>
      <c r="K189" s="11">
        <f t="shared" si="0"/>
        <v>4350</v>
      </c>
      <c r="L189" s="11">
        <f t="shared" si="1"/>
        <v>1305</v>
      </c>
      <c r="M189" s="12">
        <v>0.3</v>
      </c>
      <c r="O189" s="2"/>
    </row>
    <row r="190" spans="1:15" ht="15.75" customHeight="1" x14ac:dyDescent="0.2">
      <c r="A190" s="2"/>
      <c r="B190" s="7" t="s">
        <v>27</v>
      </c>
      <c r="C190" s="7">
        <v>1128299</v>
      </c>
      <c r="D190" s="8">
        <v>44396</v>
      </c>
      <c r="E190" s="7" t="s">
        <v>28</v>
      </c>
      <c r="F190" s="7" t="s">
        <v>29</v>
      </c>
      <c r="G190" s="7" t="s">
        <v>30</v>
      </c>
      <c r="H190" s="7" t="s">
        <v>21</v>
      </c>
      <c r="I190" s="9">
        <v>0.65</v>
      </c>
      <c r="J190" s="10">
        <v>7750</v>
      </c>
      <c r="K190" s="11">
        <f t="shared" si="0"/>
        <v>5037.5</v>
      </c>
      <c r="L190" s="11">
        <f t="shared" si="1"/>
        <v>2518.75</v>
      </c>
      <c r="M190" s="12">
        <v>0.5</v>
      </c>
      <c r="O190" s="2"/>
    </row>
    <row r="191" spans="1:15" ht="15.75" customHeight="1" x14ac:dyDescent="0.2">
      <c r="A191" s="2"/>
      <c r="B191" s="7" t="s">
        <v>27</v>
      </c>
      <c r="C191" s="7">
        <v>1128299</v>
      </c>
      <c r="D191" s="8">
        <v>44396</v>
      </c>
      <c r="E191" s="7" t="s">
        <v>28</v>
      </c>
      <c r="F191" s="7" t="s">
        <v>29</v>
      </c>
      <c r="G191" s="7" t="s">
        <v>30</v>
      </c>
      <c r="H191" s="7" t="s">
        <v>22</v>
      </c>
      <c r="I191" s="9">
        <v>0.8</v>
      </c>
      <c r="J191" s="10">
        <v>7750</v>
      </c>
      <c r="K191" s="11">
        <f t="shared" si="0"/>
        <v>6200</v>
      </c>
      <c r="L191" s="11">
        <f t="shared" si="1"/>
        <v>930.00000000000011</v>
      </c>
      <c r="M191" s="12">
        <v>0.15000000000000002</v>
      </c>
      <c r="O191" s="2"/>
    </row>
    <row r="192" spans="1:15" ht="15.75" customHeight="1" x14ac:dyDescent="0.2">
      <c r="A192" s="2"/>
      <c r="B192" s="7" t="s">
        <v>27</v>
      </c>
      <c r="C192" s="7">
        <v>1128299</v>
      </c>
      <c r="D192" s="8">
        <v>44428</v>
      </c>
      <c r="E192" s="7" t="s">
        <v>28</v>
      </c>
      <c r="F192" s="7" t="s">
        <v>29</v>
      </c>
      <c r="G192" s="7" t="s">
        <v>30</v>
      </c>
      <c r="H192" s="7" t="s">
        <v>17</v>
      </c>
      <c r="I192" s="9">
        <v>0.65</v>
      </c>
      <c r="J192" s="10">
        <v>9750</v>
      </c>
      <c r="K192" s="11">
        <f t="shared" si="0"/>
        <v>6337.5</v>
      </c>
      <c r="L192" s="11">
        <f t="shared" si="1"/>
        <v>2218.125</v>
      </c>
      <c r="M192" s="12">
        <v>0.35000000000000003</v>
      </c>
      <c r="O192" s="2"/>
    </row>
    <row r="193" spans="1:15" ht="15.75" customHeight="1" x14ac:dyDescent="0.2">
      <c r="A193" s="2"/>
      <c r="B193" s="7" t="s">
        <v>27</v>
      </c>
      <c r="C193" s="7">
        <v>1128299</v>
      </c>
      <c r="D193" s="8">
        <v>44428</v>
      </c>
      <c r="E193" s="7" t="s">
        <v>28</v>
      </c>
      <c r="F193" s="7" t="s">
        <v>29</v>
      </c>
      <c r="G193" s="7" t="s">
        <v>30</v>
      </c>
      <c r="H193" s="7" t="s">
        <v>18</v>
      </c>
      <c r="I193" s="9">
        <v>0.70000000000000007</v>
      </c>
      <c r="J193" s="10">
        <v>9250</v>
      </c>
      <c r="K193" s="11">
        <f t="shared" si="0"/>
        <v>6475.0000000000009</v>
      </c>
      <c r="L193" s="11">
        <f t="shared" si="1"/>
        <v>1295.0000000000002</v>
      </c>
      <c r="M193" s="12">
        <v>0.2</v>
      </c>
      <c r="O193" s="2"/>
    </row>
    <row r="194" spans="1:15" ht="15.75" customHeight="1" x14ac:dyDescent="0.2">
      <c r="A194" s="2"/>
      <c r="B194" s="7" t="s">
        <v>27</v>
      </c>
      <c r="C194" s="7">
        <v>1128299</v>
      </c>
      <c r="D194" s="8">
        <v>44428</v>
      </c>
      <c r="E194" s="7" t="s">
        <v>28</v>
      </c>
      <c r="F194" s="7" t="s">
        <v>29</v>
      </c>
      <c r="G194" s="7" t="s">
        <v>30</v>
      </c>
      <c r="H194" s="7" t="s">
        <v>19</v>
      </c>
      <c r="I194" s="9">
        <v>0.65</v>
      </c>
      <c r="J194" s="10">
        <v>8000</v>
      </c>
      <c r="K194" s="11">
        <f t="shared" si="0"/>
        <v>5200</v>
      </c>
      <c r="L194" s="11">
        <f t="shared" si="1"/>
        <v>1820.0000000000002</v>
      </c>
      <c r="M194" s="12">
        <v>0.35000000000000003</v>
      </c>
      <c r="O194" s="2"/>
    </row>
    <row r="195" spans="1:15" ht="15.75" customHeight="1" x14ac:dyDescent="0.2">
      <c r="A195" s="2"/>
      <c r="B195" s="7" t="s">
        <v>27</v>
      </c>
      <c r="C195" s="7">
        <v>1128299</v>
      </c>
      <c r="D195" s="8">
        <v>44428</v>
      </c>
      <c r="E195" s="7" t="s">
        <v>28</v>
      </c>
      <c r="F195" s="7" t="s">
        <v>29</v>
      </c>
      <c r="G195" s="7" t="s">
        <v>30</v>
      </c>
      <c r="H195" s="7" t="s">
        <v>20</v>
      </c>
      <c r="I195" s="9">
        <v>0.65</v>
      </c>
      <c r="J195" s="10">
        <v>7500</v>
      </c>
      <c r="K195" s="11">
        <f t="shared" si="0"/>
        <v>4875</v>
      </c>
      <c r="L195" s="11">
        <f t="shared" si="1"/>
        <v>1462.5</v>
      </c>
      <c r="M195" s="12">
        <v>0.3</v>
      </c>
      <c r="O195" s="2"/>
    </row>
    <row r="196" spans="1:15" ht="15.75" customHeight="1" x14ac:dyDescent="0.2">
      <c r="A196" s="2"/>
      <c r="B196" s="7" t="s">
        <v>27</v>
      </c>
      <c r="C196" s="7">
        <v>1128299</v>
      </c>
      <c r="D196" s="8">
        <v>44428</v>
      </c>
      <c r="E196" s="7" t="s">
        <v>28</v>
      </c>
      <c r="F196" s="7" t="s">
        <v>29</v>
      </c>
      <c r="G196" s="7" t="s">
        <v>30</v>
      </c>
      <c r="H196" s="7" t="s">
        <v>21</v>
      </c>
      <c r="I196" s="9">
        <v>0.75</v>
      </c>
      <c r="J196" s="10">
        <v>7500</v>
      </c>
      <c r="K196" s="11">
        <f t="shared" si="0"/>
        <v>5625</v>
      </c>
      <c r="L196" s="11">
        <f t="shared" si="1"/>
        <v>2812.5</v>
      </c>
      <c r="M196" s="12">
        <v>0.5</v>
      </c>
      <c r="O196" s="2"/>
    </row>
    <row r="197" spans="1:15" ht="15.75" customHeight="1" x14ac:dyDescent="0.2">
      <c r="A197" s="2"/>
      <c r="B197" s="7" t="s">
        <v>27</v>
      </c>
      <c r="C197" s="7">
        <v>1128299</v>
      </c>
      <c r="D197" s="8">
        <v>44428</v>
      </c>
      <c r="E197" s="7" t="s">
        <v>28</v>
      </c>
      <c r="F197" s="7" t="s">
        <v>29</v>
      </c>
      <c r="G197" s="7" t="s">
        <v>30</v>
      </c>
      <c r="H197" s="7" t="s">
        <v>22</v>
      </c>
      <c r="I197" s="9">
        <v>0.8</v>
      </c>
      <c r="J197" s="10">
        <v>7250</v>
      </c>
      <c r="K197" s="11">
        <f t="shared" si="0"/>
        <v>5800</v>
      </c>
      <c r="L197" s="11">
        <f t="shared" si="1"/>
        <v>870.00000000000011</v>
      </c>
      <c r="M197" s="12">
        <v>0.15000000000000002</v>
      </c>
      <c r="O197" s="2"/>
    </row>
    <row r="198" spans="1:15" ht="15.75" customHeight="1" x14ac:dyDescent="0.2">
      <c r="A198" s="2"/>
      <c r="B198" s="7" t="s">
        <v>27</v>
      </c>
      <c r="C198" s="7">
        <v>1128299</v>
      </c>
      <c r="D198" s="8">
        <v>44460</v>
      </c>
      <c r="E198" s="7" t="s">
        <v>28</v>
      </c>
      <c r="F198" s="7" t="s">
        <v>29</v>
      </c>
      <c r="G198" s="7" t="s">
        <v>30</v>
      </c>
      <c r="H198" s="7" t="s">
        <v>17</v>
      </c>
      <c r="I198" s="9">
        <v>0.55000000000000004</v>
      </c>
      <c r="J198" s="10">
        <v>9250</v>
      </c>
      <c r="K198" s="11">
        <f t="shared" si="0"/>
        <v>5087.5</v>
      </c>
      <c r="L198" s="11">
        <f t="shared" si="1"/>
        <v>1526.2500000000002</v>
      </c>
      <c r="M198" s="12">
        <v>0.30000000000000004</v>
      </c>
      <c r="O198" s="2"/>
    </row>
    <row r="199" spans="1:15" ht="15.75" customHeight="1" x14ac:dyDescent="0.2">
      <c r="A199" s="2"/>
      <c r="B199" s="7" t="s">
        <v>27</v>
      </c>
      <c r="C199" s="7">
        <v>1128299</v>
      </c>
      <c r="D199" s="8">
        <v>44460</v>
      </c>
      <c r="E199" s="7" t="s">
        <v>28</v>
      </c>
      <c r="F199" s="7" t="s">
        <v>29</v>
      </c>
      <c r="G199" s="7" t="s">
        <v>30</v>
      </c>
      <c r="H199" s="7" t="s">
        <v>18</v>
      </c>
      <c r="I199" s="9">
        <v>0.60000000000000009</v>
      </c>
      <c r="J199" s="10">
        <v>9250</v>
      </c>
      <c r="K199" s="11">
        <f t="shared" si="0"/>
        <v>5550.0000000000009</v>
      </c>
      <c r="L199" s="11">
        <f t="shared" si="1"/>
        <v>832.50000000000011</v>
      </c>
      <c r="M199" s="12">
        <v>0.15</v>
      </c>
      <c r="O199" s="2"/>
    </row>
    <row r="200" spans="1:15" ht="15.75" customHeight="1" x14ac:dyDescent="0.2">
      <c r="A200" s="2"/>
      <c r="B200" s="7" t="s">
        <v>27</v>
      </c>
      <c r="C200" s="7">
        <v>1128299</v>
      </c>
      <c r="D200" s="8">
        <v>44460</v>
      </c>
      <c r="E200" s="7" t="s">
        <v>28</v>
      </c>
      <c r="F200" s="7" t="s">
        <v>29</v>
      </c>
      <c r="G200" s="7" t="s">
        <v>30</v>
      </c>
      <c r="H200" s="7" t="s">
        <v>19</v>
      </c>
      <c r="I200" s="9">
        <v>0.55000000000000004</v>
      </c>
      <c r="J200" s="10">
        <v>7750</v>
      </c>
      <c r="K200" s="11">
        <f t="shared" si="0"/>
        <v>4262.5</v>
      </c>
      <c r="L200" s="11">
        <f t="shared" si="1"/>
        <v>1278.7500000000002</v>
      </c>
      <c r="M200" s="12">
        <v>0.30000000000000004</v>
      </c>
      <c r="O200" s="2"/>
    </row>
    <row r="201" spans="1:15" ht="15.75" customHeight="1" x14ac:dyDescent="0.2">
      <c r="A201" s="2"/>
      <c r="B201" s="7" t="s">
        <v>27</v>
      </c>
      <c r="C201" s="7">
        <v>1128299</v>
      </c>
      <c r="D201" s="8">
        <v>44460</v>
      </c>
      <c r="E201" s="7" t="s">
        <v>28</v>
      </c>
      <c r="F201" s="7" t="s">
        <v>29</v>
      </c>
      <c r="G201" s="7" t="s">
        <v>30</v>
      </c>
      <c r="H201" s="7" t="s">
        <v>20</v>
      </c>
      <c r="I201" s="9">
        <v>0.55000000000000004</v>
      </c>
      <c r="J201" s="10">
        <v>7250</v>
      </c>
      <c r="K201" s="11">
        <f t="shared" si="0"/>
        <v>3987.5000000000005</v>
      </c>
      <c r="L201" s="11">
        <f t="shared" si="1"/>
        <v>996.875</v>
      </c>
      <c r="M201" s="12">
        <v>0.24999999999999997</v>
      </c>
      <c r="O201" s="2"/>
    </row>
    <row r="202" spans="1:15" ht="15.75" customHeight="1" x14ac:dyDescent="0.2">
      <c r="A202" s="2"/>
      <c r="B202" s="7" t="s">
        <v>27</v>
      </c>
      <c r="C202" s="7">
        <v>1128299</v>
      </c>
      <c r="D202" s="8">
        <v>44460</v>
      </c>
      <c r="E202" s="7" t="s">
        <v>28</v>
      </c>
      <c r="F202" s="7" t="s">
        <v>29</v>
      </c>
      <c r="G202" s="7" t="s">
        <v>30</v>
      </c>
      <c r="H202" s="7" t="s">
        <v>21</v>
      </c>
      <c r="I202" s="9">
        <v>0.65</v>
      </c>
      <c r="J202" s="10">
        <v>7250</v>
      </c>
      <c r="K202" s="11">
        <f t="shared" si="0"/>
        <v>4712.5</v>
      </c>
      <c r="L202" s="11">
        <f t="shared" si="1"/>
        <v>2120.6250000000005</v>
      </c>
      <c r="M202" s="12">
        <v>0.45000000000000007</v>
      </c>
      <c r="O202" s="2"/>
    </row>
    <row r="203" spans="1:15" ht="15.75" customHeight="1" x14ac:dyDescent="0.2">
      <c r="A203" s="2"/>
      <c r="B203" s="7" t="s">
        <v>27</v>
      </c>
      <c r="C203" s="7">
        <v>1128299</v>
      </c>
      <c r="D203" s="8">
        <v>44460</v>
      </c>
      <c r="E203" s="7" t="s">
        <v>28</v>
      </c>
      <c r="F203" s="7" t="s">
        <v>29</v>
      </c>
      <c r="G203" s="7" t="s">
        <v>30</v>
      </c>
      <c r="H203" s="7" t="s">
        <v>22</v>
      </c>
      <c r="I203" s="9">
        <v>0.70000000000000007</v>
      </c>
      <c r="J203" s="10">
        <v>7750</v>
      </c>
      <c r="K203" s="11">
        <f t="shared" si="0"/>
        <v>5425.0000000000009</v>
      </c>
      <c r="L203" s="11">
        <f t="shared" si="1"/>
        <v>542.50000000000011</v>
      </c>
      <c r="M203" s="12">
        <v>0.1</v>
      </c>
      <c r="O203" s="2"/>
    </row>
    <row r="204" spans="1:15" ht="15.75" customHeight="1" x14ac:dyDescent="0.2">
      <c r="A204" s="2"/>
      <c r="B204" s="7" t="s">
        <v>27</v>
      </c>
      <c r="C204" s="7">
        <v>1128299</v>
      </c>
      <c r="D204" s="8">
        <v>44489</v>
      </c>
      <c r="E204" s="7" t="s">
        <v>28</v>
      </c>
      <c r="F204" s="7" t="s">
        <v>29</v>
      </c>
      <c r="G204" s="7" t="s">
        <v>30</v>
      </c>
      <c r="H204" s="7" t="s">
        <v>17</v>
      </c>
      <c r="I204" s="9">
        <v>0.55000000000000004</v>
      </c>
      <c r="J204" s="10">
        <v>8750</v>
      </c>
      <c r="K204" s="11">
        <f t="shared" si="0"/>
        <v>4812.5</v>
      </c>
      <c r="L204" s="11">
        <f t="shared" si="1"/>
        <v>1443.7500000000002</v>
      </c>
      <c r="M204" s="12">
        <v>0.30000000000000004</v>
      </c>
      <c r="O204" s="2"/>
    </row>
    <row r="205" spans="1:15" ht="15.75" customHeight="1" x14ac:dyDescent="0.2">
      <c r="A205" s="2"/>
      <c r="B205" s="7" t="s">
        <v>27</v>
      </c>
      <c r="C205" s="7">
        <v>1128299</v>
      </c>
      <c r="D205" s="8">
        <v>44489</v>
      </c>
      <c r="E205" s="7" t="s">
        <v>28</v>
      </c>
      <c r="F205" s="7" t="s">
        <v>29</v>
      </c>
      <c r="G205" s="7" t="s">
        <v>30</v>
      </c>
      <c r="H205" s="7" t="s">
        <v>18</v>
      </c>
      <c r="I205" s="9">
        <v>0.60000000000000009</v>
      </c>
      <c r="J205" s="10">
        <v>8750</v>
      </c>
      <c r="K205" s="11">
        <f t="shared" si="0"/>
        <v>5250.0000000000009</v>
      </c>
      <c r="L205" s="11">
        <f t="shared" si="1"/>
        <v>787.50000000000011</v>
      </c>
      <c r="M205" s="12">
        <v>0.15</v>
      </c>
      <c r="O205" s="2"/>
    </row>
    <row r="206" spans="1:15" ht="15.75" customHeight="1" x14ac:dyDescent="0.2">
      <c r="A206" s="2"/>
      <c r="B206" s="7" t="s">
        <v>27</v>
      </c>
      <c r="C206" s="7">
        <v>1128299</v>
      </c>
      <c r="D206" s="8">
        <v>44489</v>
      </c>
      <c r="E206" s="7" t="s">
        <v>28</v>
      </c>
      <c r="F206" s="7" t="s">
        <v>29</v>
      </c>
      <c r="G206" s="7" t="s">
        <v>30</v>
      </c>
      <c r="H206" s="7" t="s">
        <v>19</v>
      </c>
      <c r="I206" s="9">
        <v>0.55000000000000004</v>
      </c>
      <c r="J206" s="10">
        <v>7000</v>
      </c>
      <c r="K206" s="11">
        <f t="shared" si="0"/>
        <v>3850.0000000000005</v>
      </c>
      <c r="L206" s="11">
        <f t="shared" si="1"/>
        <v>1155.0000000000002</v>
      </c>
      <c r="M206" s="12">
        <v>0.30000000000000004</v>
      </c>
      <c r="O206" s="2"/>
    </row>
    <row r="207" spans="1:15" ht="15.75" customHeight="1" x14ac:dyDescent="0.2">
      <c r="A207" s="2"/>
      <c r="B207" s="7" t="s">
        <v>27</v>
      </c>
      <c r="C207" s="7">
        <v>1128299</v>
      </c>
      <c r="D207" s="8">
        <v>44489</v>
      </c>
      <c r="E207" s="7" t="s">
        <v>28</v>
      </c>
      <c r="F207" s="7" t="s">
        <v>29</v>
      </c>
      <c r="G207" s="7" t="s">
        <v>30</v>
      </c>
      <c r="H207" s="7" t="s">
        <v>20</v>
      </c>
      <c r="I207" s="9">
        <v>0.55000000000000004</v>
      </c>
      <c r="J207" s="10">
        <v>6750</v>
      </c>
      <c r="K207" s="11">
        <f t="shared" si="0"/>
        <v>3712.5000000000005</v>
      </c>
      <c r="L207" s="11">
        <f t="shared" si="1"/>
        <v>928.125</v>
      </c>
      <c r="M207" s="12">
        <v>0.24999999999999997</v>
      </c>
      <c r="O207" s="2"/>
    </row>
    <row r="208" spans="1:15" ht="15.75" customHeight="1" x14ac:dyDescent="0.2">
      <c r="A208" s="2"/>
      <c r="B208" s="7" t="s">
        <v>27</v>
      </c>
      <c r="C208" s="7">
        <v>1128299</v>
      </c>
      <c r="D208" s="8">
        <v>44489</v>
      </c>
      <c r="E208" s="7" t="s">
        <v>28</v>
      </c>
      <c r="F208" s="7" t="s">
        <v>29</v>
      </c>
      <c r="G208" s="7" t="s">
        <v>30</v>
      </c>
      <c r="H208" s="7" t="s">
        <v>21</v>
      </c>
      <c r="I208" s="9">
        <v>0.65</v>
      </c>
      <c r="J208" s="10">
        <v>6500</v>
      </c>
      <c r="K208" s="11">
        <f t="shared" si="0"/>
        <v>4225</v>
      </c>
      <c r="L208" s="11">
        <f t="shared" si="1"/>
        <v>1901.2500000000002</v>
      </c>
      <c r="M208" s="12">
        <v>0.45000000000000007</v>
      </c>
      <c r="O208" s="2"/>
    </row>
    <row r="209" spans="1:15" ht="15.75" customHeight="1" x14ac:dyDescent="0.2">
      <c r="A209" s="2"/>
      <c r="B209" s="7" t="s">
        <v>27</v>
      </c>
      <c r="C209" s="7">
        <v>1128299</v>
      </c>
      <c r="D209" s="8">
        <v>44489</v>
      </c>
      <c r="E209" s="7" t="s">
        <v>28</v>
      </c>
      <c r="F209" s="7" t="s">
        <v>29</v>
      </c>
      <c r="G209" s="7" t="s">
        <v>30</v>
      </c>
      <c r="H209" s="7" t="s">
        <v>22</v>
      </c>
      <c r="I209" s="9">
        <v>0.70000000000000007</v>
      </c>
      <c r="J209" s="10">
        <v>7000</v>
      </c>
      <c r="K209" s="11">
        <f t="shared" si="0"/>
        <v>4900.0000000000009</v>
      </c>
      <c r="L209" s="11">
        <f t="shared" si="1"/>
        <v>490.00000000000011</v>
      </c>
      <c r="M209" s="12">
        <v>0.1</v>
      </c>
      <c r="O209" s="2"/>
    </row>
    <row r="210" spans="1:15" ht="15.75" customHeight="1" x14ac:dyDescent="0.2">
      <c r="A210" s="2"/>
      <c r="B210" s="7" t="s">
        <v>27</v>
      </c>
      <c r="C210" s="7">
        <v>1128299</v>
      </c>
      <c r="D210" s="8">
        <v>44520</v>
      </c>
      <c r="E210" s="7" t="s">
        <v>28</v>
      </c>
      <c r="F210" s="7" t="s">
        <v>29</v>
      </c>
      <c r="G210" s="7" t="s">
        <v>30</v>
      </c>
      <c r="H210" s="7" t="s">
        <v>17</v>
      </c>
      <c r="I210" s="9">
        <v>0.55000000000000004</v>
      </c>
      <c r="J210" s="10">
        <v>8750</v>
      </c>
      <c r="K210" s="11">
        <f t="shared" si="0"/>
        <v>4812.5</v>
      </c>
      <c r="L210" s="11">
        <f t="shared" si="1"/>
        <v>1443.7500000000002</v>
      </c>
      <c r="M210" s="12">
        <v>0.30000000000000004</v>
      </c>
      <c r="O210" s="2"/>
    </row>
    <row r="211" spans="1:15" ht="15.75" customHeight="1" x14ac:dyDescent="0.2">
      <c r="A211" s="2"/>
      <c r="B211" s="7" t="s">
        <v>27</v>
      </c>
      <c r="C211" s="7">
        <v>1128299</v>
      </c>
      <c r="D211" s="8">
        <v>44520</v>
      </c>
      <c r="E211" s="7" t="s">
        <v>28</v>
      </c>
      <c r="F211" s="7" t="s">
        <v>29</v>
      </c>
      <c r="G211" s="7" t="s">
        <v>30</v>
      </c>
      <c r="H211" s="7" t="s">
        <v>18</v>
      </c>
      <c r="I211" s="9">
        <v>0.60000000000000009</v>
      </c>
      <c r="J211" s="10">
        <v>8750</v>
      </c>
      <c r="K211" s="11">
        <f t="shared" si="0"/>
        <v>5250.0000000000009</v>
      </c>
      <c r="L211" s="11">
        <f t="shared" si="1"/>
        <v>787.50000000000011</v>
      </c>
      <c r="M211" s="12">
        <v>0.15</v>
      </c>
      <c r="O211" s="2"/>
    </row>
    <row r="212" spans="1:15" ht="15.75" customHeight="1" x14ac:dyDescent="0.2">
      <c r="A212" s="2"/>
      <c r="B212" s="7" t="s">
        <v>27</v>
      </c>
      <c r="C212" s="7">
        <v>1128299</v>
      </c>
      <c r="D212" s="8">
        <v>44520</v>
      </c>
      <c r="E212" s="7" t="s">
        <v>28</v>
      </c>
      <c r="F212" s="7" t="s">
        <v>29</v>
      </c>
      <c r="G212" s="7" t="s">
        <v>30</v>
      </c>
      <c r="H212" s="7" t="s">
        <v>19</v>
      </c>
      <c r="I212" s="9">
        <v>0.55000000000000004</v>
      </c>
      <c r="J212" s="10">
        <v>7250</v>
      </c>
      <c r="K212" s="11">
        <f t="shared" si="0"/>
        <v>3987.5000000000005</v>
      </c>
      <c r="L212" s="11">
        <f t="shared" si="1"/>
        <v>1196.2500000000002</v>
      </c>
      <c r="M212" s="12">
        <v>0.30000000000000004</v>
      </c>
      <c r="O212" s="2"/>
    </row>
    <row r="213" spans="1:15" ht="15.75" customHeight="1" x14ac:dyDescent="0.2">
      <c r="A213" s="2"/>
      <c r="B213" s="7" t="s">
        <v>27</v>
      </c>
      <c r="C213" s="7">
        <v>1128299</v>
      </c>
      <c r="D213" s="8">
        <v>44520</v>
      </c>
      <c r="E213" s="7" t="s">
        <v>28</v>
      </c>
      <c r="F213" s="7" t="s">
        <v>29</v>
      </c>
      <c r="G213" s="7" t="s">
        <v>30</v>
      </c>
      <c r="H213" s="7" t="s">
        <v>20</v>
      </c>
      <c r="I213" s="9">
        <v>0.55000000000000004</v>
      </c>
      <c r="J213" s="10">
        <v>7000</v>
      </c>
      <c r="K213" s="11">
        <f t="shared" si="0"/>
        <v>3850.0000000000005</v>
      </c>
      <c r="L213" s="11">
        <f t="shared" si="1"/>
        <v>962.5</v>
      </c>
      <c r="M213" s="12">
        <v>0.24999999999999997</v>
      </c>
      <c r="O213" s="2"/>
    </row>
    <row r="214" spans="1:15" ht="15.75" customHeight="1" x14ac:dyDescent="0.2">
      <c r="A214" s="2"/>
      <c r="B214" s="7" t="s">
        <v>27</v>
      </c>
      <c r="C214" s="7">
        <v>1128299</v>
      </c>
      <c r="D214" s="8">
        <v>44520</v>
      </c>
      <c r="E214" s="7" t="s">
        <v>28</v>
      </c>
      <c r="F214" s="7" t="s">
        <v>29</v>
      </c>
      <c r="G214" s="7" t="s">
        <v>30</v>
      </c>
      <c r="H214" s="7" t="s">
        <v>21</v>
      </c>
      <c r="I214" s="9">
        <v>0.65</v>
      </c>
      <c r="J214" s="10">
        <v>6500</v>
      </c>
      <c r="K214" s="11">
        <f t="shared" si="0"/>
        <v>4225</v>
      </c>
      <c r="L214" s="11">
        <f t="shared" si="1"/>
        <v>1901.2500000000002</v>
      </c>
      <c r="M214" s="12">
        <v>0.45000000000000007</v>
      </c>
      <c r="O214" s="2"/>
    </row>
    <row r="215" spans="1:15" ht="15.75" customHeight="1" x14ac:dyDescent="0.2">
      <c r="A215" s="2"/>
      <c r="B215" s="7" t="s">
        <v>27</v>
      </c>
      <c r="C215" s="7">
        <v>1128299</v>
      </c>
      <c r="D215" s="8">
        <v>44520</v>
      </c>
      <c r="E215" s="7" t="s">
        <v>28</v>
      </c>
      <c r="F215" s="7" t="s">
        <v>29</v>
      </c>
      <c r="G215" s="7" t="s">
        <v>30</v>
      </c>
      <c r="H215" s="7" t="s">
        <v>22</v>
      </c>
      <c r="I215" s="9">
        <v>0.70000000000000007</v>
      </c>
      <c r="J215" s="10">
        <v>7750</v>
      </c>
      <c r="K215" s="11">
        <f t="shared" si="0"/>
        <v>5425.0000000000009</v>
      </c>
      <c r="L215" s="11">
        <f t="shared" si="1"/>
        <v>542.50000000000011</v>
      </c>
      <c r="M215" s="12">
        <v>0.1</v>
      </c>
      <c r="O215" s="2"/>
    </row>
    <row r="216" spans="1:15" ht="15.75" customHeight="1" x14ac:dyDescent="0.2">
      <c r="A216" s="2"/>
      <c r="B216" s="7" t="s">
        <v>27</v>
      </c>
      <c r="C216" s="7">
        <v>1128299</v>
      </c>
      <c r="D216" s="8">
        <v>44549</v>
      </c>
      <c r="E216" s="7" t="s">
        <v>28</v>
      </c>
      <c r="F216" s="7" t="s">
        <v>29</v>
      </c>
      <c r="G216" s="7" t="s">
        <v>30</v>
      </c>
      <c r="H216" s="7" t="s">
        <v>17</v>
      </c>
      <c r="I216" s="9">
        <v>0.55000000000000004</v>
      </c>
      <c r="J216" s="10">
        <v>9750</v>
      </c>
      <c r="K216" s="11">
        <f t="shared" si="0"/>
        <v>5362.5</v>
      </c>
      <c r="L216" s="11">
        <f t="shared" si="1"/>
        <v>1608.7500000000002</v>
      </c>
      <c r="M216" s="12">
        <v>0.30000000000000004</v>
      </c>
      <c r="O216" s="2"/>
    </row>
    <row r="217" spans="1:15" ht="15.75" customHeight="1" x14ac:dyDescent="0.2">
      <c r="A217" s="2"/>
      <c r="B217" s="7" t="s">
        <v>27</v>
      </c>
      <c r="C217" s="7">
        <v>1128299</v>
      </c>
      <c r="D217" s="8">
        <v>44549</v>
      </c>
      <c r="E217" s="7" t="s">
        <v>28</v>
      </c>
      <c r="F217" s="7" t="s">
        <v>29</v>
      </c>
      <c r="G217" s="7" t="s">
        <v>30</v>
      </c>
      <c r="H217" s="7" t="s">
        <v>18</v>
      </c>
      <c r="I217" s="9">
        <v>0.60000000000000009</v>
      </c>
      <c r="J217" s="10">
        <v>9750</v>
      </c>
      <c r="K217" s="11">
        <f t="shared" si="0"/>
        <v>5850.0000000000009</v>
      </c>
      <c r="L217" s="11">
        <f t="shared" si="1"/>
        <v>877.50000000000011</v>
      </c>
      <c r="M217" s="12">
        <v>0.15</v>
      </c>
      <c r="O217" s="2"/>
    </row>
    <row r="218" spans="1:15" ht="15.75" customHeight="1" x14ac:dyDescent="0.2">
      <c r="A218" s="2"/>
      <c r="B218" s="7" t="s">
        <v>27</v>
      </c>
      <c r="C218" s="7">
        <v>1128299</v>
      </c>
      <c r="D218" s="8">
        <v>44549</v>
      </c>
      <c r="E218" s="7" t="s">
        <v>28</v>
      </c>
      <c r="F218" s="7" t="s">
        <v>29</v>
      </c>
      <c r="G218" s="7" t="s">
        <v>30</v>
      </c>
      <c r="H218" s="7" t="s">
        <v>19</v>
      </c>
      <c r="I218" s="9">
        <v>0.55000000000000004</v>
      </c>
      <c r="J218" s="10">
        <v>7750</v>
      </c>
      <c r="K218" s="11">
        <f t="shared" si="0"/>
        <v>4262.5</v>
      </c>
      <c r="L218" s="11">
        <f t="shared" si="1"/>
        <v>1278.7500000000002</v>
      </c>
      <c r="M218" s="12">
        <v>0.30000000000000004</v>
      </c>
      <c r="O218" s="2"/>
    </row>
    <row r="219" spans="1:15" ht="15.75" customHeight="1" x14ac:dyDescent="0.2">
      <c r="A219" s="2"/>
      <c r="B219" s="7" t="s">
        <v>27</v>
      </c>
      <c r="C219" s="7">
        <v>1128299</v>
      </c>
      <c r="D219" s="8">
        <v>44549</v>
      </c>
      <c r="E219" s="7" t="s">
        <v>28</v>
      </c>
      <c r="F219" s="7" t="s">
        <v>29</v>
      </c>
      <c r="G219" s="7" t="s">
        <v>30</v>
      </c>
      <c r="H219" s="7" t="s">
        <v>20</v>
      </c>
      <c r="I219" s="9">
        <v>0.55000000000000004</v>
      </c>
      <c r="J219" s="10">
        <v>7750</v>
      </c>
      <c r="K219" s="11">
        <f t="shared" si="0"/>
        <v>4262.5</v>
      </c>
      <c r="L219" s="11">
        <f t="shared" si="1"/>
        <v>1065.6249999999998</v>
      </c>
      <c r="M219" s="12">
        <v>0.24999999999999997</v>
      </c>
      <c r="O219" s="2"/>
    </row>
    <row r="220" spans="1:15" ht="15.75" customHeight="1" x14ac:dyDescent="0.2">
      <c r="A220" s="2"/>
      <c r="B220" s="7" t="s">
        <v>27</v>
      </c>
      <c r="C220" s="7">
        <v>1128299</v>
      </c>
      <c r="D220" s="8">
        <v>44549</v>
      </c>
      <c r="E220" s="7" t="s">
        <v>28</v>
      </c>
      <c r="F220" s="7" t="s">
        <v>29</v>
      </c>
      <c r="G220" s="7" t="s">
        <v>30</v>
      </c>
      <c r="H220" s="7" t="s">
        <v>21</v>
      </c>
      <c r="I220" s="9">
        <v>0.65</v>
      </c>
      <c r="J220" s="10">
        <v>7000</v>
      </c>
      <c r="K220" s="11">
        <f t="shared" si="0"/>
        <v>4550</v>
      </c>
      <c r="L220" s="11">
        <f t="shared" si="1"/>
        <v>2047.5000000000002</v>
      </c>
      <c r="M220" s="12">
        <v>0.45000000000000007</v>
      </c>
      <c r="O220" s="2"/>
    </row>
    <row r="221" spans="1:15" ht="15.75" customHeight="1" x14ac:dyDescent="0.2">
      <c r="A221" s="2"/>
      <c r="B221" s="7" t="s">
        <v>27</v>
      </c>
      <c r="C221" s="7">
        <v>1128299</v>
      </c>
      <c r="D221" s="8">
        <v>44549</v>
      </c>
      <c r="E221" s="7" t="s">
        <v>28</v>
      </c>
      <c r="F221" s="7" t="s">
        <v>29</v>
      </c>
      <c r="G221" s="7" t="s">
        <v>30</v>
      </c>
      <c r="H221" s="7" t="s">
        <v>22</v>
      </c>
      <c r="I221" s="9">
        <v>0.70000000000000007</v>
      </c>
      <c r="J221" s="10">
        <v>8000</v>
      </c>
      <c r="K221" s="11">
        <f t="shared" si="0"/>
        <v>5600.0000000000009</v>
      </c>
      <c r="L221" s="11">
        <f t="shared" si="1"/>
        <v>560.00000000000011</v>
      </c>
      <c r="M221" s="12">
        <v>0.1</v>
      </c>
      <c r="O221" s="2"/>
    </row>
    <row r="222" spans="1:15" ht="15.75" customHeight="1" x14ac:dyDescent="0.2">
      <c r="A222" s="2"/>
      <c r="B222" s="7" t="s">
        <v>31</v>
      </c>
      <c r="C222" s="7">
        <v>1189833</v>
      </c>
      <c r="D222" s="8">
        <v>44211</v>
      </c>
      <c r="E222" s="7" t="s">
        <v>28</v>
      </c>
      <c r="F222" s="7" t="s">
        <v>29</v>
      </c>
      <c r="G222" s="7" t="s">
        <v>32</v>
      </c>
      <c r="H222" s="7" t="s">
        <v>17</v>
      </c>
      <c r="I222" s="9">
        <v>0.35</v>
      </c>
      <c r="J222" s="10">
        <v>7000</v>
      </c>
      <c r="K222" s="11">
        <f t="shared" si="0"/>
        <v>2450</v>
      </c>
      <c r="L222" s="11">
        <f t="shared" si="1"/>
        <v>980</v>
      </c>
      <c r="M222" s="12">
        <v>0.4</v>
      </c>
      <c r="O222" s="2"/>
    </row>
    <row r="223" spans="1:15" ht="15.75" customHeight="1" x14ac:dyDescent="0.2">
      <c r="A223" s="2"/>
      <c r="B223" s="7" t="s">
        <v>31</v>
      </c>
      <c r="C223" s="7">
        <v>1189833</v>
      </c>
      <c r="D223" s="8">
        <v>44211</v>
      </c>
      <c r="E223" s="7" t="s">
        <v>28</v>
      </c>
      <c r="F223" s="7" t="s">
        <v>29</v>
      </c>
      <c r="G223" s="7" t="s">
        <v>32</v>
      </c>
      <c r="H223" s="7" t="s">
        <v>18</v>
      </c>
      <c r="I223" s="9">
        <v>0.45</v>
      </c>
      <c r="J223" s="10">
        <v>7000</v>
      </c>
      <c r="K223" s="11">
        <f t="shared" si="0"/>
        <v>3150</v>
      </c>
      <c r="L223" s="11">
        <f t="shared" si="1"/>
        <v>787.5</v>
      </c>
      <c r="M223" s="12">
        <v>0.25</v>
      </c>
      <c r="O223" s="2"/>
    </row>
    <row r="224" spans="1:15" ht="15.75" customHeight="1" x14ac:dyDescent="0.2">
      <c r="A224" s="2"/>
      <c r="B224" s="7" t="s">
        <v>31</v>
      </c>
      <c r="C224" s="7">
        <v>1189833</v>
      </c>
      <c r="D224" s="8">
        <v>44211</v>
      </c>
      <c r="E224" s="7" t="s">
        <v>28</v>
      </c>
      <c r="F224" s="7" t="s">
        <v>29</v>
      </c>
      <c r="G224" s="7" t="s">
        <v>32</v>
      </c>
      <c r="H224" s="7" t="s">
        <v>19</v>
      </c>
      <c r="I224" s="9">
        <v>0.45</v>
      </c>
      <c r="J224" s="10">
        <v>7000</v>
      </c>
      <c r="K224" s="11">
        <f t="shared" si="0"/>
        <v>3150</v>
      </c>
      <c r="L224" s="11">
        <f t="shared" si="1"/>
        <v>1260</v>
      </c>
      <c r="M224" s="12">
        <v>0.4</v>
      </c>
      <c r="O224" s="2"/>
    </row>
    <row r="225" spans="1:15" ht="15.75" customHeight="1" x14ac:dyDescent="0.2">
      <c r="A225" s="2"/>
      <c r="B225" s="7" t="s">
        <v>31</v>
      </c>
      <c r="C225" s="7">
        <v>1189833</v>
      </c>
      <c r="D225" s="8">
        <v>44211</v>
      </c>
      <c r="E225" s="7" t="s">
        <v>28</v>
      </c>
      <c r="F225" s="7" t="s">
        <v>29</v>
      </c>
      <c r="G225" s="7" t="s">
        <v>32</v>
      </c>
      <c r="H225" s="7" t="s">
        <v>20</v>
      </c>
      <c r="I225" s="9">
        <v>0.45</v>
      </c>
      <c r="J225" s="10">
        <v>5500</v>
      </c>
      <c r="K225" s="11">
        <f t="shared" si="0"/>
        <v>2475</v>
      </c>
      <c r="L225" s="11">
        <f t="shared" si="1"/>
        <v>866.25</v>
      </c>
      <c r="M225" s="12">
        <v>0.35</v>
      </c>
      <c r="O225" s="2"/>
    </row>
    <row r="226" spans="1:15" ht="15.75" customHeight="1" x14ac:dyDescent="0.2">
      <c r="A226" s="2"/>
      <c r="B226" s="7" t="s">
        <v>31</v>
      </c>
      <c r="C226" s="7">
        <v>1189833</v>
      </c>
      <c r="D226" s="8">
        <v>44211</v>
      </c>
      <c r="E226" s="7" t="s">
        <v>28</v>
      </c>
      <c r="F226" s="7" t="s">
        <v>29</v>
      </c>
      <c r="G226" s="7" t="s">
        <v>32</v>
      </c>
      <c r="H226" s="7" t="s">
        <v>21</v>
      </c>
      <c r="I226" s="9">
        <v>0.5</v>
      </c>
      <c r="J226" s="10">
        <v>5000</v>
      </c>
      <c r="K226" s="11">
        <f t="shared" si="0"/>
        <v>2500</v>
      </c>
      <c r="L226" s="11">
        <f t="shared" si="1"/>
        <v>1375</v>
      </c>
      <c r="M226" s="12">
        <v>0.55000000000000004</v>
      </c>
      <c r="O226" s="2"/>
    </row>
    <row r="227" spans="1:15" ht="15.75" customHeight="1" x14ac:dyDescent="0.2">
      <c r="A227" s="2"/>
      <c r="B227" s="7" t="s">
        <v>31</v>
      </c>
      <c r="C227" s="7">
        <v>1189833</v>
      </c>
      <c r="D227" s="8">
        <v>44211</v>
      </c>
      <c r="E227" s="7" t="s">
        <v>28</v>
      </c>
      <c r="F227" s="7" t="s">
        <v>29</v>
      </c>
      <c r="G227" s="7" t="s">
        <v>32</v>
      </c>
      <c r="H227" s="7" t="s">
        <v>22</v>
      </c>
      <c r="I227" s="9">
        <v>0.45</v>
      </c>
      <c r="J227" s="10">
        <v>7000</v>
      </c>
      <c r="K227" s="11">
        <f t="shared" si="0"/>
        <v>3150</v>
      </c>
      <c r="L227" s="11">
        <f t="shared" si="1"/>
        <v>630</v>
      </c>
      <c r="M227" s="12">
        <v>0.2</v>
      </c>
      <c r="O227" s="2"/>
    </row>
    <row r="228" spans="1:15" ht="15.75" customHeight="1" x14ac:dyDescent="0.2">
      <c r="A228" s="2"/>
      <c r="B228" s="7" t="s">
        <v>31</v>
      </c>
      <c r="C228" s="7">
        <v>1189833</v>
      </c>
      <c r="D228" s="8">
        <v>44242</v>
      </c>
      <c r="E228" s="7" t="s">
        <v>28</v>
      </c>
      <c r="F228" s="7" t="s">
        <v>29</v>
      </c>
      <c r="G228" s="7" t="s">
        <v>32</v>
      </c>
      <c r="H228" s="7" t="s">
        <v>17</v>
      </c>
      <c r="I228" s="9">
        <v>0.35</v>
      </c>
      <c r="J228" s="10">
        <v>7500</v>
      </c>
      <c r="K228" s="11">
        <f t="shared" si="0"/>
        <v>2625</v>
      </c>
      <c r="L228" s="11">
        <f t="shared" si="1"/>
        <v>1050</v>
      </c>
      <c r="M228" s="12">
        <v>0.4</v>
      </c>
      <c r="O228" s="2"/>
    </row>
    <row r="229" spans="1:15" ht="15.75" customHeight="1" x14ac:dyDescent="0.2">
      <c r="A229" s="2"/>
      <c r="B229" s="7" t="s">
        <v>31</v>
      </c>
      <c r="C229" s="7">
        <v>1189833</v>
      </c>
      <c r="D229" s="8">
        <v>44242</v>
      </c>
      <c r="E229" s="7" t="s">
        <v>28</v>
      </c>
      <c r="F229" s="7" t="s">
        <v>29</v>
      </c>
      <c r="G229" s="7" t="s">
        <v>32</v>
      </c>
      <c r="H229" s="7" t="s">
        <v>18</v>
      </c>
      <c r="I229" s="9">
        <v>0.45</v>
      </c>
      <c r="J229" s="10">
        <v>6500</v>
      </c>
      <c r="K229" s="11">
        <f t="shared" si="0"/>
        <v>2925</v>
      </c>
      <c r="L229" s="11">
        <f t="shared" si="1"/>
        <v>731.25</v>
      </c>
      <c r="M229" s="12">
        <v>0.25</v>
      </c>
      <c r="O229" s="2"/>
    </row>
    <row r="230" spans="1:15" ht="15.75" customHeight="1" x14ac:dyDescent="0.2">
      <c r="A230" s="2"/>
      <c r="B230" s="7" t="s">
        <v>31</v>
      </c>
      <c r="C230" s="7">
        <v>1189833</v>
      </c>
      <c r="D230" s="8">
        <v>44242</v>
      </c>
      <c r="E230" s="7" t="s">
        <v>28</v>
      </c>
      <c r="F230" s="7" t="s">
        <v>29</v>
      </c>
      <c r="G230" s="7" t="s">
        <v>32</v>
      </c>
      <c r="H230" s="7" t="s">
        <v>19</v>
      </c>
      <c r="I230" s="9">
        <v>0.45</v>
      </c>
      <c r="J230" s="10">
        <v>6750</v>
      </c>
      <c r="K230" s="11">
        <f t="shared" si="0"/>
        <v>3037.5</v>
      </c>
      <c r="L230" s="11">
        <f t="shared" si="1"/>
        <v>1215</v>
      </c>
      <c r="M230" s="12">
        <v>0.4</v>
      </c>
      <c r="O230" s="2"/>
    </row>
    <row r="231" spans="1:15" ht="15.75" customHeight="1" x14ac:dyDescent="0.2">
      <c r="A231" s="2"/>
      <c r="B231" s="7" t="s">
        <v>31</v>
      </c>
      <c r="C231" s="7">
        <v>1189833</v>
      </c>
      <c r="D231" s="8">
        <v>44242</v>
      </c>
      <c r="E231" s="7" t="s">
        <v>28</v>
      </c>
      <c r="F231" s="7" t="s">
        <v>29</v>
      </c>
      <c r="G231" s="7" t="s">
        <v>32</v>
      </c>
      <c r="H231" s="7" t="s">
        <v>20</v>
      </c>
      <c r="I231" s="9">
        <v>0.45</v>
      </c>
      <c r="J231" s="10">
        <v>5250</v>
      </c>
      <c r="K231" s="11">
        <f t="shared" si="0"/>
        <v>2362.5</v>
      </c>
      <c r="L231" s="11">
        <f t="shared" si="1"/>
        <v>826.875</v>
      </c>
      <c r="M231" s="12">
        <v>0.35</v>
      </c>
      <c r="O231" s="2"/>
    </row>
    <row r="232" spans="1:15" ht="15.75" customHeight="1" x14ac:dyDescent="0.2">
      <c r="A232" s="2"/>
      <c r="B232" s="7" t="s">
        <v>31</v>
      </c>
      <c r="C232" s="7">
        <v>1189833</v>
      </c>
      <c r="D232" s="8">
        <v>44242</v>
      </c>
      <c r="E232" s="7" t="s">
        <v>28</v>
      </c>
      <c r="F232" s="7" t="s">
        <v>29</v>
      </c>
      <c r="G232" s="7" t="s">
        <v>32</v>
      </c>
      <c r="H232" s="7" t="s">
        <v>21</v>
      </c>
      <c r="I232" s="9">
        <v>0.5</v>
      </c>
      <c r="J232" s="10">
        <v>4500</v>
      </c>
      <c r="K232" s="11">
        <f t="shared" si="0"/>
        <v>2250</v>
      </c>
      <c r="L232" s="11">
        <f t="shared" si="1"/>
        <v>1237.5</v>
      </c>
      <c r="M232" s="12">
        <v>0.55000000000000004</v>
      </c>
      <c r="O232" s="2"/>
    </row>
    <row r="233" spans="1:15" ht="15.75" customHeight="1" x14ac:dyDescent="0.2">
      <c r="A233" s="2"/>
      <c r="B233" s="7" t="s">
        <v>31</v>
      </c>
      <c r="C233" s="7">
        <v>1189833</v>
      </c>
      <c r="D233" s="8">
        <v>44242</v>
      </c>
      <c r="E233" s="7" t="s">
        <v>28</v>
      </c>
      <c r="F233" s="7" t="s">
        <v>29</v>
      </c>
      <c r="G233" s="7" t="s">
        <v>32</v>
      </c>
      <c r="H233" s="7" t="s">
        <v>22</v>
      </c>
      <c r="I233" s="9">
        <v>0.45</v>
      </c>
      <c r="J233" s="10">
        <v>6500</v>
      </c>
      <c r="K233" s="11">
        <f t="shared" si="0"/>
        <v>2925</v>
      </c>
      <c r="L233" s="11">
        <f t="shared" si="1"/>
        <v>585</v>
      </c>
      <c r="M233" s="12">
        <v>0.2</v>
      </c>
      <c r="O233" s="2"/>
    </row>
    <row r="234" spans="1:15" ht="15.75" customHeight="1" x14ac:dyDescent="0.2">
      <c r="A234" s="2"/>
      <c r="B234" s="7" t="s">
        <v>31</v>
      </c>
      <c r="C234" s="7">
        <v>1189833</v>
      </c>
      <c r="D234" s="8">
        <v>44269</v>
      </c>
      <c r="E234" s="7" t="s">
        <v>28</v>
      </c>
      <c r="F234" s="7" t="s">
        <v>29</v>
      </c>
      <c r="G234" s="7" t="s">
        <v>32</v>
      </c>
      <c r="H234" s="7" t="s">
        <v>17</v>
      </c>
      <c r="I234" s="9">
        <v>0.35</v>
      </c>
      <c r="J234" s="10">
        <v>8000</v>
      </c>
      <c r="K234" s="11">
        <f t="shared" si="0"/>
        <v>2800</v>
      </c>
      <c r="L234" s="11">
        <f t="shared" si="1"/>
        <v>1120</v>
      </c>
      <c r="M234" s="12">
        <v>0.4</v>
      </c>
      <c r="O234" s="2"/>
    </row>
    <row r="235" spans="1:15" ht="15.75" customHeight="1" x14ac:dyDescent="0.2">
      <c r="A235" s="2"/>
      <c r="B235" s="7" t="s">
        <v>31</v>
      </c>
      <c r="C235" s="7">
        <v>1189833</v>
      </c>
      <c r="D235" s="8">
        <v>44269</v>
      </c>
      <c r="E235" s="7" t="s">
        <v>28</v>
      </c>
      <c r="F235" s="7" t="s">
        <v>29</v>
      </c>
      <c r="G235" s="7" t="s">
        <v>32</v>
      </c>
      <c r="H235" s="7" t="s">
        <v>18</v>
      </c>
      <c r="I235" s="9">
        <v>0.45</v>
      </c>
      <c r="J235" s="10">
        <v>6500</v>
      </c>
      <c r="K235" s="11">
        <f t="shared" si="0"/>
        <v>2925</v>
      </c>
      <c r="L235" s="11">
        <f t="shared" si="1"/>
        <v>731.25</v>
      </c>
      <c r="M235" s="12">
        <v>0.25</v>
      </c>
      <c r="O235" s="2"/>
    </row>
    <row r="236" spans="1:15" ht="15.75" customHeight="1" x14ac:dyDescent="0.2">
      <c r="A236" s="2"/>
      <c r="B236" s="7" t="s">
        <v>31</v>
      </c>
      <c r="C236" s="7">
        <v>1189833</v>
      </c>
      <c r="D236" s="8">
        <v>44269</v>
      </c>
      <c r="E236" s="7" t="s">
        <v>28</v>
      </c>
      <c r="F236" s="7" t="s">
        <v>29</v>
      </c>
      <c r="G236" s="7" t="s">
        <v>32</v>
      </c>
      <c r="H236" s="7" t="s">
        <v>19</v>
      </c>
      <c r="I236" s="9">
        <v>0.45</v>
      </c>
      <c r="J236" s="10">
        <v>6500</v>
      </c>
      <c r="K236" s="11">
        <f t="shared" si="0"/>
        <v>2925</v>
      </c>
      <c r="L236" s="11">
        <f t="shared" si="1"/>
        <v>1170</v>
      </c>
      <c r="M236" s="12">
        <v>0.4</v>
      </c>
      <c r="O236" s="2"/>
    </row>
    <row r="237" spans="1:15" ht="15.75" customHeight="1" x14ac:dyDescent="0.2">
      <c r="A237" s="2"/>
      <c r="B237" s="7" t="s">
        <v>31</v>
      </c>
      <c r="C237" s="7">
        <v>1189833</v>
      </c>
      <c r="D237" s="8">
        <v>44269</v>
      </c>
      <c r="E237" s="7" t="s">
        <v>28</v>
      </c>
      <c r="F237" s="7" t="s">
        <v>29</v>
      </c>
      <c r="G237" s="7" t="s">
        <v>32</v>
      </c>
      <c r="H237" s="7" t="s">
        <v>20</v>
      </c>
      <c r="I237" s="9">
        <v>0.45</v>
      </c>
      <c r="J237" s="10">
        <v>5500</v>
      </c>
      <c r="K237" s="11">
        <f t="shared" si="0"/>
        <v>2475</v>
      </c>
      <c r="L237" s="11">
        <f t="shared" si="1"/>
        <v>866.25</v>
      </c>
      <c r="M237" s="12">
        <v>0.35</v>
      </c>
      <c r="O237" s="2"/>
    </row>
    <row r="238" spans="1:15" ht="15.75" customHeight="1" x14ac:dyDescent="0.2">
      <c r="A238" s="2"/>
      <c r="B238" s="7" t="s">
        <v>31</v>
      </c>
      <c r="C238" s="7">
        <v>1189833</v>
      </c>
      <c r="D238" s="8">
        <v>44269</v>
      </c>
      <c r="E238" s="7" t="s">
        <v>28</v>
      </c>
      <c r="F238" s="7" t="s">
        <v>29</v>
      </c>
      <c r="G238" s="7" t="s">
        <v>32</v>
      </c>
      <c r="H238" s="7" t="s">
        <v>21</v>
      </c>
      <c r="I238" s="9">
        <v>0.5</v>
      </c>
      <c r="J238" s="10">
        <v>4250</v>
      </c>
      <c r="K238" s="11">
        <f t="shared" si="0"/>
        <v>2125</v>
      </c>
      <c r="L238" s="11">
        <f t="shared" si="1"/>
        <v>1168.75</v>
      </c>
      <c r="M238" s="12">
        <v>0.55000000000000004</v>
      </c>
      <c r="O238" s="2"/>
    </row>
    <row r="239" spans="1:15" ht="15.75" customHeight="1" x14ac:dyDescent="0.2">
      <c r="A239" s="2"/>
      <c r="B239" s="7" t="s">
        <v>31</v>
      </c>
      <c r="C239" s="7">
        <v>1189833</v>
      </c>
      <c r="D239" s="8">
        <v>44269</v>
      </c>
      <c r="E239" s="7" t="s">
        <v>28</v>
      </c>
      <c r="F239" s="7" t="s">
        <v>29</v>
      </c>
      <c r="G239" s="7" t="s">
        <v>32</v>
      </c>
      <c r="H239" s="7" t="s">
        <v>22</v>
      </c>
      <c r="I239" s="9">
        <v>0.45</v>
      </c>
      <c r="J239" s="10">
        <v>6250</v>
      </c>
      <c r="K239" s="11">
        <f t="shared" si="0"/>
        <v>2812.5</v>
      </c>
      <c r="L239" s="11">
        <f t="shared" si="1"/>
        <v>562.5</v>
      </c>
      <c r="M239" s="12">
        <v>0.2</v>
      </c>
      <c r="O239" s="2"/>
    </row>
    <row r="240" spans="1:15" ht="15.75" customHeight="1" x14ac:dyDescent="0.2">
      <c r="A240" s="2"/>
      <c r="B240" s="7" t="s">
        <v>31</v>
      </c>
      <c r="C240" s="7">
        <v>1189833</v>
      </c>
      <c r="D240" s="8">
        <v>44301</v>
      </c>
      <c r="E240" s="7" t="s">
        <v>28</v>
      </c>
      <c r="F240" s="7" t="s">
        <v>29</v>
      </c>
      <c r="G240" s="7" t="s">
        <v>32</v>
      </c>
      <c r="H240" s="7" t="s">
        <v>17</v>
      </c>
      <c r="I240" s="9">
        <v>0.45</v>
      </c>
      <c r="J240" s="10">
        <v>8000</v>
      </c>
      <c r="K240" s="11">
        <f t="shared" si="0"/>
        <v>3600</v>
      </c>
      <c r="L240" s="11">
        <f t="shared" si="1"/>
        <v>1440</v>
      </c>
      <c r="M240" s="12">
        <v>0.4</v>
      </c>
      <c r="O240" s="2"/>
    </row>
    <row r="241" spans="1:15" ht="15.75" customHeight="1" x14ac:dyDescent="0.2">
      <c r="A241" s="2"/>
      <c r="B241" s="7" t="s">
        <v>31</v>
      </c>
      <c r="C241" s="7">
        <v>1189833</v>
      </c>
      <c r="D241" s="8">
        <v>44301</v>
      </c>
      <c r="E241" s="7" t="s">
        <v>28</v>
      </c>
      <c r="F241" s="7" t="s">
        <v>29</v>
      </c>
      <c r="G241" s="7" t="s">
        <v>32</v>
      </c>
      <c r="H241" s="7" t="s">
        <v>18</v>
      </c>
      <c r="I241" s="9">
        <v>0.5</v>
      </c>
      <c r="J241" s="10">
        <v>6000</v>
      </c>
      <c r="K241" s="11">
        <f t="shared" si="0"/>
        <v>3000</v>
      </c>
      <c r="L241" s="11">
        <f t="shared" si="1"/>
        <v>750</v>
      </c>
      <c r="M241" s="12">
        <v>0.25</v>
      </c>
      <c r="O241" s="2"/>
    </row>
    <row r="242" spans="1:15" ht="15.75" customHeight="1" x14ac:dyDescent="0.2">
      <c r="A242" s="2"/>
      <c r="B242" s="7" t="s">
        <v>31</v>
      </c>
      <c r="C242" s="7">
        <v>1189833</v>
      </c>
      <c r="D242" s="8">
        <v>44301</v>
      </c>
      <c r="E242" s="7" t="s">
        <v>28</v>
      </c>
      <c r="F242" s="7" t="s">
        <v>29</v>
      </c>
      <c r="G242" s="7" t="s">
        <v>32</v>
      </c>
      <c r="H242" s="7" t="s">
        <v>19</v>
      </c>
      <c r="I242" s="9">
        <v>0.5</v>
      </c>
      <c r="J242" s="10">
        <v>6250</v>
      </c>
      <c r="K242" s="11">
        <f t="shared" si="0"/>
        <v>3125</v>
      </c>
      <c r="L242" s="11">
        <f t="shared" si="1"/>
        <v>1250</v>
      </c>
      <c r="M242" s="12">
        <v>0.4</v>
      </c>
      <c r="O242" s="2"/>
    </row>
    <row r="243" spans="1:15" ht="15.75" customHeight="1" x14ac:dyDescent="0.2">
      <c r="A243" s="2"/>
      <c r="B243" s="7" t="s">
        <v>31</v>
      </c>
      <c r="C243" s="7">
        <v>1189833</v>
      </c>
      <c r="D243" s="8">
        <v>44301</v>
      </c>
      <c r="E243" s="7" t="s">
        <v>28</v>
      </c>
      <c r="F243" s="7" t="s">
        <v>29</v>
      </c>
      <c r="G243" s="7" t="s">
        <v>32</v>
      </c>
      <c r="H243" s="7" t="s">
        <v>20</v>
      </c>
      <c r="I243" s="9">
        <v>0.45</v>
      </c>
      <c r="J243" s="10">
        <v>5250</v>
      </c>
      <c r="K243" s="11">
        <f t="shared" si="0"/>
        <v>2362.5</v>
      </c>
      <c r="L243" s="11">
        <f t="shared" si="1"/>
        <v>826.875</v>
      </c>
      <c r="M243" s="12">
        <v>0.35</v>
      </c>
      <c r="O243" s="2"/>
    </row>
    <row r="244" spans="1:15" ht="15.75" customHeight="1" x14ac:dyDescent="0.2">
      <c r="A244" s="2"/>
      <c r="B244" s="7" t="s">
        <v>31</v>
      </c>
      <c r="C244" s="7">
        <v>1189833</v>
      </c>
      <c r="D244" s="8">
        <v>44301</v>
      </c>
      <c r="E244" s="7" t="s">
        <v>28</v>
      </c>
      <c r="F244" s="7" t="s">
        <v>29</v>
      </c>
      <c r="G244" s="7" t="s">
        <v>32</v>
      </c>
      <c r="H244" s="7" t="s">
        <v>21</v>
      </c>
      <c r="I244" s="9">
        <v>0.5</v>
      </c>
      <c r="J244" s="10">
        <v>4250</v>
      </c>
      <c r="K244" s="11">
        <f t="shared" si="0"/>
        <v>2125</v>
      </c>
      <c r="L244" s="11">
        <f t="shared" si="1"/>
        <v>1168.75</v>
      </c>
      <c r="M244" s="12">
        <v>0.55000000000000004</v>
      </c>
      <c r="O244" s="2"/>
    </row>
    <row r="245" spans="1:15" ht="15.75" customHeight="1" x14ac:dyDescent="0.2">
      <c r="A245" s="2"/>
      <c r="B245" s="7" t="s">
        <v>31</v>
      </c>
      <c r="C245" s="7">
        <v>1189833</v>
      </c>
      <c r="D245" s="8">
        <v>44301</v>
      </c>
      <c r="E245" s="7" t="s">
        <v>28</v>
      </c>
      <c r="F245" s="7" t="s">
        <v>29</v>
      </c>
      <c r="G245" s="7" t="s">
        <v>32</v>
      </c>
      <c r="H245" s="7" t="s">
        <v>22</v>
      </c>
      <c r="I245" s="9">
        <v>0.65</v>
      </c>
      <c r="J245" s="10">
        <v>6000</v>
      </c>
      <c r="K245" s="11">
        <f t="shared" si="0"/>
        <v>3900</v>
      </c>
      <c r="L245" s="11">
        <f t="shared" si="1"/>
        <v>780</v>
      </c>
      <c r="M245" s="12">
        <v>0.2</v>
      </c>
      <c r="O245" s="2"/>
    </row>
    <row r="246" spans="1:15" ht="15.75" customHeight="1" x14ac:dyDescent="0.2">
      <c r="A246" s="2"/>
      <c r="B246" s="7" t="s">
        <v>31</v>
      </c>
      <c r="C246" s="7">
        <v>1189833</v>
      </c>
      <c r="D246" s="8">
        <v>44332</v>
      </c>
      <c r="E246" s="7" t="s">
        <v>28</v>
      </c>
      <c r="F246" s="7" t="s">
        <v>29</v>
      </c>
      <c r="G246" s="7" t="s">
        <v>32</v>
      </c>
      <c r="H246" s="7" t="s">
        <v>17</v>
      </c>
      <c r="I246" s="9">
        <v>0.45</v>
      </c>
      <c r="J246" s="10">
        <v>8000</v>
      </c>
      <c r="K246" s="11">
        <f t="shared" si="0"/>
        <v>3600</v>
      </c>
      <c r="L246" s="11">
        <f t="shared" si="1"/>
        <v>1440</v>
      </c>
      <c r="M246" s="12">
        <v>0.4</v>
      </c>
      <c r="O246" s="2"/>
    </row>
    <row r="247" spans="1:15" ht="15.75" customHeight="1" x14ac:dyDescent="0.2">
      <c r="A247" s="2"/>
      <c r="B247" s="7" t="s">
        <v>31</v>
      </c>
      <c r="C247" s="7">
        <v>1189833</v>
      </c>
      <c r="D247" s="8">
        <v>44332</v>
      </c>
      <c r="E247" s="7" t="s">
        <v>28</v>
      </c>
      <c r="F247" s="7" t="s">
        <v>29</v>
      </c>
      <c r="G247" s="7" t="s">
        <v>32</v>
      </c>
      <c r="H247" s="7" t="s">
        <v>18</v>
      </c>
      <c r="I247" s="9">
        <v>0.5</v>
      </c>
      <c r="J247" s="10">
        <v>6500</v>
      </c>
      <c r="K247" s="11">
        <f t="shared" si="0"/>
        <v>3250</v>
      </c>
      <c r="L247" s="11">
        <f t="shared" si="1"/>
        <v>812.5</v>
      </c>
      <c r="M247" s="12">
        <v>0.25</v>
      </c>
      <c r="O247" s="2"/>
    </row>
    <row r="248" spans="1:15" ht="15.75" customHeight="1" x14ac:dyDescent="0.2">
      <c r="A248" s="2"/>
      <c r="B248" s="7" t="s">
        <v>31</v>
      </c>
      <c r="C248" s="7">
        <v>1189833</v>
      </c>
      <c r="D248" s="8">
        <v>44332</v>
      </c>
      <c r="E248" s="7" t="s">
        <v>28</v>
      </c>
      <c r="F248" s="7" t="s">
        <v>29</v>
      </c>
      <c r="G248" s="7" t="s">
        <v>32</v>
      </c>
      <c r="H248" s="7" t="s">
        <v>19</v>
      </c>
      <c r="I248" s="9">
        <v>0.5</v>
      </c>
      <c r="J248" s="10">
        <v>6500</v>
      </c>
      <c r="K248" s="11">
        <f t="shared" si="0"/>
        <v>3250</v>
      </c>
      <c r="L248" s="11">
        <f t="shared" si="1"/>
        <v>1300</v>
      </c>
      <c r="M248" s="12">
        <v>0.4</v>
      </c>
      <c r="O248" s="2"/>
    </row>
    <row r="249" spans="1:15" ht="15.75" customHeight="1" x14ac:dyDescent="0.2">
      <c r="A249" s="2"/>
      <c r="B249" s="7" t="s">
        <v>31</v>
      </c>
      <c r="C249" s="7">
        <v>1189833</v>
      </c>
      <c r="D249" s="8">
        <v>44332</v>
      </c>
      <c r="E249" s="7" t="s">
        <v>28</v>
      </c>
      <c r="F249" s="7" t="s">
        <v>29</v>
      </c>
      <c r="G249" s="7" t="s">
        <v>32</v>
      </c>
      <c r="H249" s="7" t="s">
        <v>20</v>
      </c>
      <c r="I249" s="9">
        <v>0.45</v>
      </c>
      <c r="J249" s="10">
        <v>5500</v>
      </c>
      <c r="K249" s="11">
        <f t="shared" si="0"/>
        <v>2475</v>
      </c>
      <c r="L249" s="11">
        <f t="shared" si="1"/>
        <v>866.25</v>
      </c>
      <c r="M249" s="12">
        <v>0.35</v>
      </c>
      <c r="O249" s="2"/>
    </row>
    <row r="250" spans="1:15" ht="15.75" customHeight="1" x14ac:dyDescent="0.2">
      <c r="A250" s="2"/>
      <c r="B250" s="7" t="s">
        <v>31</v>
      </c>
      <c r="C250" s="7">
        <v>1189833</v>
      </c>
      <c r="D250" s="8">
        <v>44332</v>
      </c>
      <c r="E250" s="7" t="s">
        <v>28</v>
      </c>
      <c r="F250" s="7" t="s">
        <v>29</v>
      </c>
      <c r="G250" s="7" t="s">
        <v>32</v>
      </c>
      <c r="H250" s="7" t="s">
        <v>21</v>
      </c>
      <c r="I250" s="9">
        <v>0.5</v>
      </c>
      <c r="J250" s="10">
        <v>4500</v>
      </c>
      <c r="K250" s="11">
        <f t="shared" si="0"/>
        <v>2250</v>
      </c>
      <c r="L250" s="11">
        <f t="shared" si="1"/>
        <v>1237.5</v>
      </c>
      <c r="M250" s="12">
        <v>0.55000000000000004</v>
      </c>
      <c r="O250" s="2"/>
    </row>
    <row r="251" spans="1:15" ht="15.75" customHeight="1" x14ac:dyDescent="0.2">
      <c r="A251" s="2"/>
      <c r="B251" s="7" t="s">
        <v>31</v>
      </c>
      <c r="C251" s="7">
        <v>1189833</v>
      </c>
      <c r="D251" s="8">
        <v>44332</v>
      </c>
      <c r="E251" s="7" t="s">
        <v>28</v>
      </c>
      <c r="F251" s="7" t="s">
        <v>29</v>
      </c>
      <c r="G251" s="7" t="s">
        <v>32</v>
      </c>
      <c r="H251" s="7" t="s">
        <v>22</v>
      </c>
      <c r="I251" s="9">
        <v>0.65</v>
      </c>
      <c r="J251" s="10">
        <v>6250</v>
      </c>
      <c r="K251" s="11">
        <f t="shared" si="0"/>
        <v>4062.5</v>
      </c>
      <c r="L251" s="11">
        <f t="shared" si="1"/>
        <v>812.5</v>
      </c>
      <c r="M251" s="12">
        <v>0.2</v>
      </c>
      <c r="O251" s="2"/>
    </row>
    <row r="252" spans="1:15" ht="15.75" customHeight="1" x14ac:dyDescent="0.2">
      <c r="A252" s="2"/>
      <c r="B252" s="7" t="s">
        <v>31</v>
      </c>
      <c r="C252" s="7">
        <v>1189833</v>
      </c>
      <c r="D252" s="8">
        <v>44362</v>
      </c>
      <c r="E252" s="7" t="s">
        <v>28</v>
      </c>
      <c r="F252" s="7" t="s">
        <v>29</v>
      </c>
      <c r="G252" s="7" t="s">
        <v>32</v>
      </c>
      <c r="H252" s="7" t="s">
        <v>17</v>
      </c>
      <c r="I252" s="9">
        <v>0.45</v>
      </c>
      <c r="J252" s="10">
        <v>9000</v>
      </c>
      <c r="K252" s="11">
        <f t="shared" si="0"/>
        <v>4050</v>
      </c>
      <c r="L252" s="11">
        <f t="shared" si="1"/>
        <v>1620</v>
      </c>
      <c r="M252" s="12">
        <v>0.4</v>
      </c>
      <c r="O252" s="2"/>
    </row>
    <row r="253" spans="1:15" ht="15.75" customHeight="1" x14ac:dyDescent="0.2">
      <c r="A253" s="2"/>
      <c r="B253" s="7" t="s">
        <v>31</v>
      </c>
      <c r="C253" s="7">
        <v>1189833</v>
      </c>
      <c r="D253" s="8">
        <v>44362</v>
      </c>
      <c r="E253" s="7" t="s">
        <v>28</v>
      </c>
      <c r="F253" s="7" t="s">
        <v>29</v>
      </c>
      <c r="G253" s="7" t="s">
        <v>32</v>
      </c>
      <c r="H253" s="7" t="s">
        <v>18</v>
      </c>
      <c r="I253" s="9">
        <v>0.5</v>
      </c>
      <c r="J253" s="10">
        <v>7500</v>
      </c>
      <c r="K253" s="11">
        <f t="shared" si="0"/>
        <v>3750</v>
      </c>
      <c r="L253" s="11">
        <f t="shared" si="1"/>
        <v>937.5</v>
      </c>
      <c r="M253" s="12">
        <v>0.25</v>
      </c>
      <c r="O253" s="2"/>
    </row>
    <row r="254" spans="1:15" ht="15.75" customHeight="1" x14ac:dyDescent="0.2">
      <c r="A254" s="2"/>
      <c r="B254" s="7" t="s">
        <v>31</v>
      </c>
      <c r="C254" s="7">
        <v>1189833</v>
      </c>
      <c r="D254" s="8">
        <v>44362</v>
      </c>
      <c r="E254" s="7" t="s">
        <v>28</v>
      </c>
      <c r="F254" s="7" t="s">
        <v>29</v>
      </c>
      <c r="G254" s="7" t="s">
        <v>32</v>
      </c>
      <c r="H254" s="7" t="s">
        <v>19</v>
      </c>
      <c r="I254" s="9">
        <v>0.5</v>
      </c>
      <c r="J254" s="10">
        <v>7500</v>
      </c>
      <c r="K254" s="11">
        <f t="shared" si="0"/>
        <v>3750</v>
      </c>
      <c r="L254" s="11">
        <f t="shared" si="1"/>
        <v>1500</v>
      </c>
      <c r="M254" s="12">
        <v>0.4</v>
      </c>
      <c r="O254" s="2"/>
    </row>
    <row r="255" spans="1:15" ht="15.75" customHeight="1" x14ac:dyDescent="0.2">
      <c r="A255" s="2"/>
      <c r="B255" s="7" t="s">
        <v>31</v>
      </c>
      <c r="C255" s="7">
        <v>1189833</v>
      </c>
      <c r="D255" s="8">
        <v>44362</v>
      </c>
      <c r="E255" s="7" t="s">
        <v>28</v>
      </c>
      <c r="F255" s="7" t="s">
        <v>29</v>
      </c>
      <c r="G255" s="7" t="s">
        <v>32</v>
      </c>
      <c r="H255" s="7" t="s">
        <v>20</v>
      </c>
      <c r="I255" s="9">
        <v>0.45</v>
      </c>
      <c r="J255" s="10">
        <v>6250</v>
      </c>
      <c r="K255" s="11">
        <f t="shared" si="0"/>
        <v>2812.5</v>
      </c>
      <c r="L255" s="11">
        <f t="shared" si="1"/>
        <v>984.37499999999989</v>
      </c>
      <c r="M255" s="12">
        <v>0.35</v>
      </c>
      <c r="O255" s="2"/>
    </row>
    <row r="256" spans="1:15" ht="15.75" customHeight="1" x14ac:dyDescent="0.2">
      <c r="A256" s="2"/>
      <c r="B256" s="7" t="s">
        <v>31</v>
      </c>
      <c r="C256" s="7">
        <v>1189833</v>
      </c>
      <c r="D256" s="8">
        <v>44362</v>
      </c>
      <c r="E256" s="7" t="s">
        <v>28</v>
      </c>
      <c r="F256" s="7" t="s">
        <v>29</v>
      </c>
      <c r="G256" s="7" t="s">
        <v>32</v>
      </c>
      <c r="H256" s="7" t="s">
        <v>21</v>
      </c>
      <c r="I256" s="9">
        <v>0.5</v>
      </c>
      <c r="J256" s="10">
        <v>5000</v>
      </c>
      <c r="K256" s="11">
        <f t="shared" si="0"/>
        <v>2500</v>
      </c>
      <c r="L256" s="11">
        <f t="shared" si="1"/>
        <v>1375</v>
      </c>
      <c r="M256" s="12">
        <v>0.55000000000000004</v>
      </c>
      <c r="O256" s="2"/>
    </row>
    <row r="257" spans="1:15" ht="15.75" customHeight="1" x14ac:dyDescent="0.2">
      <c r="A257" s="2"/>
      <c r="B257" s="7" t="s">
        <v>31</v>
      </c>
      <c r="C257" s="7">
        <v>1189833</v>
      </c>
      <c r="D257" s="8">
        <v>44362</v>
      </c>
      <c r="E257" s="7" t="s">
        <v>28</v>
      </c>
      <c r="F257" s="7" t="s">
        <v>29</v>
      </c>
      <c r="G257" s="7" t="s">
        <v>32</v>
      </c>
      <c r="H257" s="7" t="s">
        <v>22</v>
      </c>
      <c r="I257" s="9">
        <v>0.65</v>
      </c>
      <c r="J257" s="10">
        <v>8000</v>
      </c>
      <c r="K257" s="11">
        <f t="shared" si="0"/>
        <v>5200</v>
      </c>
      <c r="L257" s="11">
        <f t="shared" si="1"/>
        <v>1040</v>
      </c>
      <c r="M257" s="12">
        <v>0.2</v>
      </c>
      <c r="O257" s="2"/>
    </row>
    <row r="258" spans="1:15" ht="15.75" customHeight="1" x14ac:dyDescent="0.2">
      <c r="A258" s="2"/>
      <c r="B258" s="7" t="s">
        <v>31</v>
      </c>
      <c r="C258" s="7">
        <v>1189833</v>
      </c>
      <c r="D258" s="8">
        <v>44391</v>
      </c>
      <c r="E258" s="7" t="s">
        <v>28</v>
      </c>
      <c r="F258" s="7" t="s">
        <v>29</v>
      </c>
      <c r="G258" s="7" t="s">
        <v>32</v>
      </c>
      <c r="H258" s="7" t="s">
        <v>17</v>
      </c>
      <c r="I258" s="9">
        <v>0.45</v>
      </c>
      <c r="J258" s="10">
        <v>9500</v>
      </c>
      <c r="K258" s="11">
        <f t="shared" si="0"/>
        <v>4275</v>
      </c>
      <c r="L258" s="11">
        <f t="shared" si="1"/>
        <v>1710</v>
      </c>
      <c r="M258" s="12">
        <v>0.4</v>
      </c>
      <c r="O258" s="2"/>
    </row>
    <row r="259" spans="1:15" ht="15.75" customHeight="1" x14ac:dyDescent="0.2">
      <c r="A259" s="2"/>
      <c r="B259" s="7" t="s">
        <v>31</v>
      </c>
      <c r="C259" s="7">
        <v>1189833</v>
      </c>
      <c r="D259" s="8">
        <v>44391</v>
      </c>
      <c r="E259" s="7" t="s">
        <v>28</v>
      </c>
      <c r="F259" s="7" t="s">
        <v>29</v>
      </c>
      <c r="G259" s="7" t="s">
        <v>32</v>
      </c>
      <c r="H259" s="7" t="s">
        <v>18</v>
      </c>
      <c r="I259" s="9">
        <v>0.5</v>
      </c>
      <c r="J259" s="10">
        <v>8000</v>
      </c>
      <c r="K259" s="11">
        <f t="shared" si="0"/>
        <v>4000</v>
      </c>
      <c r="L259" s="11">
        <f t="shared" si="1"/>
        <v>1000</v>
      </c>
      <c r="M259" s="12">
        <v>0.25</v>
      </c>
      <c r="O259" s="2"/>
    </row>
    <row r="260" spans="1:15" ht="15.75" customHeight="1" x14ac:dyDescent="0.2">
      <c r="A260" s="2"/>
      <c r="B260" s="7" t="s">
        <v>31</v>
      </c>
      <c r="C260" s="7">
        <v>1189833</v>
      </c>
      <c r="D260" s="8">
        <v>44391</v>
      </c>
      <c r="E260" s="7" t="s">
        <v>28</v>
      </c>
      <c r="F260" s="7" t="s">
        <v>29</v>
      </c>
      <c r="G260" s="7" t="s">
        <v>32</v>
      </c>
      <c r="H260" s="7" t="s">
        <v>19</v>
      </c>
      <c r="I260" s="9">
        <v>0.5</v>
      </c>
      <c r="J260" s="10">
        <v>7500</v>
      </c>
      <c r="K260" s="11">
        <f t="shared" si="0"/>
        <v>3750</v>
      </c>
      <c r="L260" s="11">
        <f t="shared" si="1"/>
        <v>1500</v>
      </c>
      <c r="M260" s="12">
        <v>0.4</v>
      </c>
      <c r="O260" s="2"/>
    </row>
    <row r="261" spans="1:15" ht="15.75" customHeight="1" x14ac:dyDescent="0.2">
      <c r="A261" s="2"/>
      <c r="B261" s="7" t="s">
        <v>31</v>
      </c>
      <c r="C261" s="7">
        <v>1189833</v>
      </c>
      <c r="D261" s="8">
        <v>44391</v>
      </c>
      <c r="E261" s="7" t="s">
        <v>28</v>
      </c>
      <c r="F261" s="7" t="s">
        <v>29</v>
      </c>
      <c r="G261" s="7" t="s">
        <v>32</v>
      </c>
      <c r="H261" s="7" t="s">
        <v>20</v>
      </c>
      <c r="I261" s="9">
        <v>0.45</v>
      </c>
      <c r="J261" s="10">
        <v>6500</v>
      </c>
      <c r="K261" s="11">
        <f t="shared" ref="K261:K515" si="2">I261*J261</f>
        <v>2925</v>
      </c>
      <c r="L261" s="11">
        <f t="shared" ref="L261:L515" si="3">K261*M261</f>
        <v>1023.7499999999999</v>
      </c>
      <c r="M261" s="12">
        <v>0.35</v>
      </c>
      <c r="O261" s="2"/>
    </row>
    <row r="262" spans="1:15" ht="15.75" customHeight="1" x14ac:dyDescent="0.2">
      <c r="A262" s="2"/>
      <c r="B262" s="7" t="s">
        <v>31</v>
      </c>
      <c r="C262" s="7">
        <v>1189833</v>
      </c>
      <c r="D262" s="8">
        <v>44391</v>
      </c>
      <c r="E262" s="7" t="s">
        <v>28</v>
      </c>
      <c r="F262" s="7" t="s">
        <v>29</v>
      </c>
      <c r="G262" s="7" t="s">
        <v>32</v>
      </c>
      <c r="H262" s="7" t="s">
        <v>21</v>
      </c>
      <c r="I262" s="9">
        <v>0.5</v>
      </c>
      <c r="J262" s="10">
        <v>7000</v>
      </c>
      <c r="K262" s="11">
        <f t="shared" si="2"/>
        <v>3500</v>
      </c>
      <c r="L262" s="11">
        <f t="shared" si="3"/>
        <v>1925.0000000000002</v>
      </c>
      <c r="M262" s="12">
        <v>0.55000000000000004</v>
      </c>
      <c r="O262" s="2"/>
    </row>
    <row r="263" spans="1:15" ht="15.75" customHeight="1" x14ac:dyDescent="0.2">
      <c r="A263" s="2"/>
      <c r="B263" s="7" t="s">
        <v>31</v>
      </c>
      <c r="C263" s="7">
        <v>1189833</v>
      </c>
      <c r="D263" s="8">
        <v>44391</v>
      </c>
      <c r="E263" s="7" t="s">
        <v>28</v>
      </c>
      <c r="F263" s="7" t="s">
        <v>29</v>
      </c>
      <c r="G263" s="7" t="s">
        <v>32</v>
      </c>
      <c r="H263" s="7" t="s">
        <v>22</v>
      </c>
      <c r="I263" s="9">
        <v>0.65</v>
      </c>
      <c r="J263" s="10">
        <v>7000</v>
      </c>
      <c r="K263" s="11">
        <f t="shared" si="2"/>
        <v>4550</v>
      </c>
      <c r="L263" s="11">
        <f t="shared" si="3"/>
        <v>910</v>
      </c>
      <c r="M263" s="12">
        <v>0.2</v>
      </c>
      <c r="O263" s="2"/>
    </row>
    <row r="264" spans="1:15" ht="15.75" customHeight="1" x14ac:dyDescent="0.2">
      <c r="A264" s="2"/>
      <c r="B264" s="7" t="s">
        <v>31</v>
      </c>
      <c r="C264" s="7">
        <v>1189833</v>
      </c>
      <c r="D264" s="8">
        <v>44423</v>
      </c>
      <c r="E264" s="7" t="s">
        <v>28</v>
      </c>
      <c r="F264" s="7" t="s">
        <v>29</v>
      </c>
      <c r="G264" s="7" t="s">
        <v>32</v>
      </c>
      <c r="H264" s="7" t="s">
        <v>17</v>
      </c>
      <c r="I264" s="9">
        <v>0.5</v>
      </c>
      <c r="J264" s="10">
        <v>9000</v>
      </c>
      <c r="K264" s="11">
        <f t="shared" si="2"/>
        <v>4500</v>
      </c>
      <c r="L264" s="11">
        <f t="shared" si="3"/>
        <v>1800</v>
      </c>
      <c r="M264" s="12">
        <v>0.4</v>
      </c>
      <c r="O264" s="2"/>
    </row>
    <row r="265" spans="1:15" ht="15.75" customHeight="1" x14ac:dyDescent="0.2">
      <c r="A265" s="2"/>
      <c r="B265" s="7" t="s">
        <v>31</v>
      </c>
      <c r="C265" s="7">
        <v>1189833</v>
      </c>
      <c r="D265" s="8">
        <v>44423</v>
      </c>
      <c r="E265" s="7" t="s">
        <v>28</v>
      </c>
      <c r="F265" s="7" t="s">
        <v>29</v>
      </c>
      <c r="G265" s="7" t="s">
        <v>32</v>
      </c>
      <c r="H265" s="7" t="s">
        <v>18</v>
      </c>
      <c r="I265" s="9">
        <v>0.55000000000000004</v>
      </c>
      <c r="J265" s="10">
        <v>8500</v>
      </c>
      <c r="K265" s="11">
        <f t="shared" si="2"/>
        <v>4675</v>
      </c>
      <c r="L265" s="11">
        <f t="shared" si="3"/>
        <v>1168.75</v>
      </c>
      <c r="M265" s="12">
        <v>0.25</v>
      </c>
      <c r="O265" s="2"/>
    </row>
    <row r="266" spans="1:15" ht="15.75" customHeight="1" x14ac:dyDescent="0.2">
      <c r="A266" s="2"/>
      <c r="B266" s="7" t="s">
        <v>31</v>
      </c>
      <c r="C266" s="7">
        <v>1189833</v>
      </c>
      <c r="D266" s="8">
        <v>44423</v>
      </c>
      <c r="E266" s="7" t="s">
        <v>28</v>
      </c>
      <c r="F266" s="7" t="s">
        <v>29</v>
      </c>
      <c r="G266" s="7" t="s">
        <v>32</v>
      </c>
      <c r="H266" s="7" t="s">
        <v>19</v>
      </c>
      <c r="I266" s="9">
        <v>0.5</v>
      </c>
      <c r="J266" s="10">
        <v>7250</v>
      </c>
      <c r="K266" s="11">
        <f t="shared" si="2"/>
        <v>3625</v>
      </c>
      <c r="L266" s="11">
        <f t="shared" si="3"/>
        <v>1450</v>
      </c>
      <c r="M266" s="12">
        <v>0.4</v>
      </c>
      <c r="O266" s="2"/>
    </row>
    <row r="267" spans="1:15" ht="15.75" customHeight="1" x14ac:dyDescent="0.2">
      <c r="A267" s="2"/>
      <c r="B267" s="7" t="s">
        <v>31</v>
      </c>
      <c r="C267" s="7">
        <v>1189833</v>
      </c>
      <c r="D267" s="8">
        <v>44423</v>
      </c>
      <c r="E267" s="7" t="s">
        <v>28</v>
      </c>
      <c r="F267" s="7" t="s">
        <v>29</v>
      </c>
      <c r="G267" s="7" t="s">
        <v>32</v>
      </c>
      <c r="H267" s="7" t="s">
        <v>20</v>
      </c>
      <c r="I267" s="9">
        <v>0.5</v>
      </c>
      <c r="J267" s="10">
        <v>6750</v>
      </c>
      <c r="K267" s="11">
        <f t="shared" si="2"/>
        <v>3375</v>
      </c>
      <c r="L267" s="11">
        <f t="shared" si="3"/>
        <v>1181.25</v>
      </c>
      <c r="M267" s="12">
        <v>0.35</v>
      </c>
      <c r="O267" s="2"/>
    </row>
    <row r="268" spans="1:15" ht="15.75" customHeight="1" x14ac:dyDescent="0.2">
      <c r="A268" s="2"/>
      <c r="B268" s="7" t="s">
        <v>31</v>
      </c>
      <c r="C268" s="7">
        <v>1189833</v>
      </c>
      <c r="D268" s="8">
        <v>44423</v>
      </c>
      <c r="E268" s="7" t="s">
        <v>28</v>
      </c>
      <c r="F268" s="7" t="s">
        <v>29</v>
      </c>
      <c r="G268" s="7" t="s">
        <v>32</v>
      </c>
      <c r="H268" s="7" t="s">
        <v>21</v>
      </c>
      <c r="I268" s="9">
        <v>0.6</v>
      </c>
      <c r="J268" s="10">
        <v>6750</v>
      </c>
      <c r="K268" s="11">
        <f t="shared" si="2"/>
        <v>4050</v>
      </c>
      <c r="L268" s="11">
        <f t="shared" si="3"/>
        <v>2227.5</v>
      </c>
      <c r="M268" s="12">
        <v>0.55000000000000004</v>
      </c>
      <c r="O268" s="2"/>
    </row>
    <row r="269" spans="1:15" ht="15.75" customHeight="1" x14ac:dyDescent="0.2">
      <c r="A269" s="2"/>
      <c r="B269" s="7" t="s">
        <v>31</v>
      </c>
      <c r="C269" s="7">
        <v>1189833</v>
      </c>
      <c r="D269" s="8">
        <v>44423</v>
      </c>
      <c r="E269" s="7" t="s">
        <v>28</v>
      </c>
      <c r="F269" s="7" t="s">
        <v>29</v>
      </c>
      <c r="G269" s="7" t="s">
        <v>32</v>
      </c>
      <c r="H269" s="7" t="s">
        <v>22</v>
      </c>
      <c r="I269" s="9">
        <v>0.65</v>
      </c>
      <c r="J269" s="10">
        <v>6500</v>
      </c>
      <c r="K269" s="11">
        <f t="shared" si="2"/>
        <v>4225</v>
      </c>
      <c r="L269" s="11">
        <f t="shared" si="3"/>
        <v>845</v>
      </c>
      <c r="M269" s="12">
        <v>0.2</v>
      </c>
      <c r="O269" s="2"/>
    </row>
    <row r="270" spans="1:15" ht="15.75" customHeight="1" x14ac:dyDescent="0.2">
      <c r="A270" s="2"/>
      <c r="B270" s="7" t="s">
        <v>31</v>
      </c>
      <c r="C270" s="7">
        <v>1189833</v>
      </c>
      <c r="D270" s="8">
        <v>44455</v>
      </c>
      <c r="E270" s="7" t="s">
        <v>28</v>
      </c>
      <c r="F270" s="7" t="s">
        <v>29</v>
      </c>
      <c r="G270" s="7" t="s">
        <v>32</v>
      </c>
      <c r="H270" s="7" t="s">
        <v>17</v>
      </c>
      <c r="I270" s="9">
        <v>0.5</v>
      </c>
      <c r="J270" s="10">
        <v>8500</v>
      </c>
      <c r="K270" s="11">
        <f t="shared" si="2"/>
        <v>4250</v>
      </c>
      <c r="L270" s="11">
        <f t="shared" si="3"/>
        <v>1700</v>
      </c>
      <c r="M270" s="12">
        <v>0.4</v>
      </c>
      <c r="O270" s="2"/>
    </row>
    <row r="271" spans="1:15" ht="15.75" customHeight="1" x14ac:dyDescent="0.2">
      <c r="A271" s="2"/>
      <c r="B271" s="7" t="s">
        <v>31</v>
      </c>
      <c r="C271" s="7">
        <v>1189833</v>
      </c>
      <c r="D271" s="8">
        <v>44455</v>
      </c>
      <c r="E271" s="7" t="s">
        <v>28</v>
      </c>
      <c r="F271" s="7" t="s">
        <v>29</v>
      </c>
      <c r="G271" s="7" t="s">
        <v>32</v>
      </c>
      <c r="H271" s="7" t="s">
        <v>18</v>
      </c>
      <c r="I271" s="9">
        <v>0.55000000000000004</v>
      </c>
      <c r="J271" s="10">
        <v>8500</v>
      </c>
      <c r="K271" s="11">
        <f t="shared" si="2"/>
        <v>4675</v>
      </c>
      <c r="L271" s="11">
        <f t="shared" si="3"/>
        <v>1168.75</v>
      </c>
      <c r="M271" s="12">
        <v>0.25</v>
      </c>
      <c r="O271" s="2"/>
    </row>
    <row r="272" spans="1:15" ht="15.75" customHeight="1" x14ac:dyDescent="0.2">
      <c r="A272" s="2"/>
      <c r="B272" s="7" t="s">
        <v>31</v>
      </c>
      <c r="C272" s="7">
        <v>1189833</v>
      </c>
      <c r="D272" s="8">
        <v>44455</v>
      </c>
      <c r="E272" s="7" t="s">
        <v>28</v>
      </c>
      <c r="F272" s="7" t="s">
        <v>29</v>
      </c>
      <c r="G272" s="7" t="s">
        <v>32</v>
      </c>
      <c r="H272" s="7" t="s">
        <v>19</v>
      </c>
      <c r="I272" s="9">
        <v>0.5</v>
      </c>
      <c r="J272" s="10">
        <v>7000</v>
      </c>
      <c r="K272" s="11">
        <f t="shared" si="2"/>
        <v>3500</v>
      </c>
      <c r="L272" s="11">
        <f t="shared" si="3"/>
        <v>1400</v>
      </c>
      <c r="M272" s="12">
        <v>0.4</v>
      </c>
      <c r="O272" s="2"/>
    </row>
    <row r="273" spans="1:15" ht="15.75" customHeight="1" x14ac:dyDescent="0.2">
      <c r="A273" s="2"/>
      <c r="B273" s="7" t="s">
        <v>31</v>
      </c>
      <c r="C273" s="7">
        <v>1189833</v>
      </c>
      <c r="D273" s="8">
        <v>44455</v>
      </c>
      <c r="E273" s="7" t="s">
        <v>28</v>
      </c>
      <c r="F273" s="7" t="s">
        <v>29</v>
      </c>
      <c r="G273" s="7" t="s">
        <v>32</v>
      </c>
      <c r="H273" s="7" t="s">
        <v>20</v>
      </c>
      <c r="I273" s="9">
        <v>0.5</v>
      </c>
      <c r="J273" s="10">
        <v>6500</v>
      </c>
      <c r="K273" s="11">
        <f t="shared" si="2"/>
        <v>3250</v>
      </c>
      <c r="L273" s="11">
        <f t="shared" si="3"/>
        <v>1137.5</v>
      </c>
      <c r="M273" s="12">
        <v>0.35</v>
      </c>
      <c r="O273" s="2"/>
    </row>
    <row r="274" spans="1:15" ht="15.75" customHeight="1" x14ac:dyDescent="0.2">
      <c r="A274" s="2"/>
      <c r="B274" s="7" t="s">
        <v>31</v>
      </c>
      <c r="C274" s="7">
        <v>1189833</v>
      </c>
      <c r="D274" s="8">
        <v>44455</v>
      </c>
      <c r="E274" s="7" t="s">
        <v>28</v>
      </c>
      <c r="F274" s="7" t="s">
        <v>29</v>
      </c>
      <c r="G274" s="7" t="s">
        <v>32</v>
      </c>
      <c r="H274" s="7" t="s">
        <v>21</v>
      </c>
      <c r="I274" s="9">
        <v>0.6</v>
      </c>
      <c r="J274" s="10">
        <v>6500</v>
      </c>
      <c r="K274" s="11">
        <f t="shared" si="2"/>
        <v>3900</v>
      </c>
      <c r="L274" s="11">
        <f t="shared" si="3"/>
        <v>2145</v>
      </c>
      <c r="M274" s="12">
        <v>0.55000000000000004</v>
      </c>
      <c r="O274" s="2"/>
    </row>
    <row r="275" spans="1:15" ht="15.75" customHeight="1" x14ac:dyDescent="0.2">
      <c r="A275" s="2"/>
      <c r="B275" s="7" t="s">
        <v>31</v>
      </c>
      <c r="C275" s="7">
        <v>1189833</v>
      </c>
      <c r="D275" s="8">
        <v>44455</v>
      </c>
      <c r="E275" s="7" t="s">
        <v>28</v>
      </c>
      <c r="F275" s="7" t="s">
        <v>29</v>
      </c>
      <c r="G275" s="7" t="s">
        <v>32</v>
      </c>
      <c r="H275" s="7" t="s">
        <v>22</v>
      </c>
      <c r="I275" s="9">
        <v>0.65</v>
      </c>
      <c r="J275" s="10">
        <v>7000</v>
      </c>
      <c r="K275" s="11">
        <f t="shared" si="2"/>
        <v>4550</v>
      </c>
      <c r="L275" s="11">
        <f t="shared" si="3"/>
        <v>910</v>
      </c>
      <c r="M275" s="12">
        <v>0.2</v>
      </c>
      <c r="O275" s="2"/>
    </row>
    <row r="276" spans="1:15" ht="15.75" customHeight="1" x14ac:dyDescent="0.2">
      <c r="A276" s="2"/>
      <c r="B276" s="7" t="s">
        <v>31</v>
      </c>
      <c r="C276" s="7">
        <v>1189833</v>
      </c>
      <c r="D276" s="8">
        <v>44484</v>
      </c>
      <c r="E276" s="7" t="s">
        <v>28</v>
      </c>
      <c r="F276" s="7" t="s">
        <v>29</v>
      </c>
      <c r="G276" s="7" t="s">
        <v>32</v>
      </c>
      <c r="H276" s="7" t="s">
        <v>17</v>
      </c>
      <c r="I276" s="9">
        <v>0.5</v>
      </c>
      <c r="J276" s="10">
        <v>8000</v>
      </c>
      <c r="K276" s="11">
        <f t="shared" si="2"/>
        <v>4000</v>
      </c>
      <c r="L276" s="11">
        <f t="shared" si="3"/>
        <v>1600</v>
      </c>
      <c r="M276" s="12">
        <v>0.4</v>
      </c>
      <c r="O276" s="2"/>
    </row>
    <row r="277" spans="1:15" ht="15.75" customHeight="1" x14ac:dyDescent="0.2">
      <c r="A277" s="2"/>
      <c r="B277" s="7" t="s">
        <v>31</v>
      </c>
      <c r="C277" s="7">
        <v>1189833</v>
      </c>
      <c r="D277" s="8">
        <v>44484</v>
      </c>
      <c r="E277" s="7" t="s">
        <v>28</v>
      </c>
      <c r="F277" s="7" t="s">
        <v>29</v>
      </c>
      <c r="G277" s="7" t="s">
        <v>32</v>
      </c>
      <c r="H277" s="7" t="s">
        <v>18</v>
      </c>
      <c r="I277" s="9">
        <v>0.55000000000000004</v>
      </c>
      <c r="J277" s="10">
        <v>8000</v>
      </c>
      <c r="K277" s="11">
        <f t="shared" si="2"/>
        <v>4400</v>
      </c>
      <c r="L277" s="11">
        <f t="shared" si="3"/>
        <v>1100</v>
      </c>
      <c r="M277" s="12">
        <v>0.25</v>
      </c>
      <c r="O277" s="2"/>
    </row>
    <row r="278" spans="1:15" ht="15.75" customHeight="1" x14ac:dyDescent="0.2">
      <c r="A278" s="2"/>
      <c r="B278" s="7" t="s">
        <v>31</v>
      </c>
      <c r="C278" s="7">
        <v>1189833</v>
      </c>
      <c r="D278" s="8">
        <v>44484</v>
      </c>
      <c r="E278" s="7" t="s">
        <v>28</v>
      </c>
      <c r="F278" s="7" t="s">
        <v>29</v>
      </c>
      <c r="G278" s="7" t="s">
        <v>32</v>
      </c>
      <c r="H278" s="7" t="s">
        <v>19</v>
      </c>
      <c r="I278" s="9">
        <v>0.5</v>
      </c>
      <c r="J278" s="10">
        <v>6500</v>
      </c>
      <c r="K278" s="11">
        <f t="shared" si="2"/>
        <v>3250</v>
      </c>
      <c r="L278" s="11">
        <f t="shared" si="3"/>
        <v>1300</v>
      </c>
      <c r="M278" s="12">
        <v>0.4</v>
      </c>
      <c r="O278" s="2"/>
    </row>
    <row r="279" spans="1:15" ht="15.75" customHeight="1" x14ac:dyDescent="0.2">
      <c r="A279" s="2"/>
      <c r="B279" s="7" t="s">
        <v>31</v>
      </c>
      <c r="C279" s="7">
        <v>1189833</v>
      </c>
      <c r="D279" s="8">
        <v>44484</v>
      </c>
      <c r="E279" s="7" t="s">
        <v>28</v>
      </c>
      <c r="F279" s="7" t="s">
        <v>29</v>
      </c>
      <c r="G279" s="7" t="s">
        <v>32</v>
      </c>
      <c r="H279" s="7" t="s">
        <v>20</v>
      </c>
      <c r="I279" s="9">
        <v>0.5</v>
      </c>
      <c r="J279" s="10">
        <v>6250</v>
      </c>
      <c r="K279" s="11">
        <f t="shared" si="2"/>
        <v>3125</v>
      </c>
      <c r="L279" s="11">
        <f t="shared" si="3"/>
        <v>1093.75</v>
      </c>
      <c r="M279" s="12">
        <v>0.35</v>
      </c>
      <c r="O279" s="2"/>
    </row>
    <row r="280" spans="1:15" ht="15.75" customHeight="1" x14ac:dyDescent="0.2">
      <c r="A280" s="2"/>
      <c r="B280" s="7" t="s">
        <v>31</v>
      </c>
      <c r="C280" s="7">
        <v>1189833</v>
      </c>
      <c r="D280" s="8">
        <v>44484</v>
      </c>
      <c r="E280" s="7" t="s">
        <v>28</v>
      </c>
      <c r="F280" s="7" t="s">
        <v>29</v>
      </c>
      <c r="G280" s="7" t="s">
        <v>32</v>
      </c>
      <c r="H280" s="7" t="s">
        <v>21</v>
      </c>
      <c r="I280" s="9">
        <v>0.6</v>
      </c>
      <c r="J280" s="10">
        <v>6000</v>
      </c>
      <c r="K280" s="11">
        <f t="shared" si="2"/>
        <v>3600</v>
      </c>
      <c r="L280" s="11">
        <f t="shared" si="3"/>
        <v>1980.0000000000002</v>
      </c>
      <c r="M280" s="12">
        <v>0.55000000000000004</v>
      </c>
      <c r="O280" s="2"/>
    </row>
    <row r="281" spans="1:15" ht="15.75" customHeight="1" x14ac:dyDescent="0.2">
      <c r="A281" s="2"/>
      <c r="B281" s="7" t="s">
        <v>31</v>
      </c>
      <c r="C281" s="7">
        <v>1189833</v>
      </c>
      <c r="D281" s="8">
        <v>44484</v>
      </c>
      <c r="E281" s="7" t="s">
        <v>28</v>
      </c>
      <c r="F281" s="7" t="s">
        <v>29</v>
      </c>
      <c r="G281" s="7" t="s">
        <v>32</v>
      </c>
      <c r="H281" s="7" t="s">
        <v>22</v>
      </c>
      <c r="I281" s="9">
        <v>0.65</v>
      </c>
      <c r="J281" s="10">
        <v>6500</v>
      </c>
      <c r="K281" s="11">
        <f t="shared" si="2"/>
        <v>4225</v>
      </c>
      <c r="L281" s="11">
        <f t="shared" si="3"/>
        <v>845</v>
      </c>
      <c r="M281" s="12">
        <v>0.2</v>
      </c>
      <c r="O281" s="2"/>
    </row>
    <row r="282" spans="1:15" ht="15.75" customHeight="1" x14ac:dyDescent="0.2">
      <c r="A282" s="2"/>
      <c r="B282" s="7" t="s">
        <v>31</v>
      </c>
      <c r="C282" s="7">
        <v>1189833</v>
      </c>
      <c r="D282" s="8">
        <v>44515</v>
      </c>
      <c r="E282" s="7" t="s">
        <v>28</v>
      </c>
      <c r="F282" s="7" t="s">
        <v>29</v>
      </c>
      <c r="G282" s="7" t="s">
        <v>32</v>
      </c>
      <c r="H282" s="7" t="s">
        <v>17</v>
      </c>
      <c r="I282" s="9">
        <v>0.5</v>
      </c>
      <c r="J282" s="10">
        <v>8250</v>
      </c>
      <c r="K282" s="11">
        <f t="shared" si="2"/>
        <v>4125</v>
      </c>
      <c r="L282" s="11">
        <f t="shared" si="3"/>
        <v>1650</v>
      </c>
      <c r="M282" s="12">
        <v>0.4</v>
      </c>
      <c r="O282" s="2"/>
    </row>
    <row r="283" spans="1:15" ht="15.75" customHeight="1" x14ac:dyDescent="0.2">
      <c r="A283" s="2"/>
      <c r="B283" s="7" t="s">
        <v>31</v>
      </c>
      <c r="C283" s="7">
        <v>1189833</v>
      </c>
      <c r="D283" s="8">
        <v>44515</v>
      </c>
      <c r="E283" s="7" t="s">
        <v>28</v>
      </c>
      <c r="F283" s="7" t="s">
        <v>29</v>
      </c>
      <c r="G283" s="7" t="s">
        <v>32</v>
      </c>
      <c r="H283" s="7" t="s">
        <v>18</v>
      </c>
      <c r="I283" s="9">
        <v>0.55000000000000004</v>
      </c>
      <c r="J283" s="10">
        <v>8250</v>
      </c>
      <c r="K283" s="11">
        <f t="shared" si="2"/>
        <v>4537.5</v>
      </c>
      <c r="L283" s="11">
        <f t="shared" si="3"/>
        <v>1134.375</v>
      </c>
      <c r="M283" s="12">
        <v>0.25</v>
      </c>
      <c r="O283" s="2"/>
    </row>
    <row r="284" spans="1:15" ht="15.75" customHeight="1" x14ac:dyDescent="0.2">
      <c r="A284" s="2"/>
      <c r="B284" s="7" t="s">
        <v>31</v>
      </c>
      <c r="C284" s="7">
        <v>1189833</v>
      </c>
      <c r="D284" s="8">
        <v>44515</v>
      </c>
      <c r="E284" s="7" t="s">
        <v>28</v>
      </c>
      <c r="F284" s="7" t="s">
        <v>29</v>
      </c>
      <c r="G284" s="7" t="s">
        <v>32</v>
      </c>
      <c r="H284" s="7" t="s">
        <v>19</v>
      </c>
      <c r="I284" s="9">
        <v>0.5</v>
      </c>
      <c r="J284" s="10">
        <v>6750</v>
      </c>
      <c r="K284" s="11">
        <f t="shared" si="2"/>
        <v>3375</v>
      </c>
      <c r="L284" s="11">
        <f t="shared" si="3"/>
        <v>1350</v>
      </c>
      <c r="M284" s="12">
        <v>0.4</v>
      </c>
      <c r="O284" s="2"/>
    </row>
    <row r="285" spans="1:15" ht="15.75" customHeight="1" x14ac:dyDescent="0.2">
      <c r="A285" s="2"/>
      <c r="B285" s="7" t="s">
        <v>31</v>
      </c>
      <c r="C285" s="7">
        <v>1189833</v>
      </c>
      <c r="D285" s="8">
        <v>44515</v>
      </c>
      <c r="E285" s="7" t="s">
        <v>28</v>
      </c>
      <c r="F285" s="7" t="s">
        <v>29</v>
      </c>
      <c r="G285" s="7" t="s">
        <v>32</v>
      </c>
      <c r="H285" s="7" t="s">
        <v>20</v>
      </c>
      <c r="I285" s="9">
        <v>0.5</v>
      </c>
      <c r="J285" s="10">
        <v>6500</v>
      </c>
      <c r="K285" s="11">
        <f t="shared" si="2"/>
        <v>3250</v>
      </c>
      <c r="L285" s="11">
        <f t="shared" si="3"/>
        <v>1137.5</v>
      </c>
      <c r="M285" s="12">
        <v>0.35</v>
      </c>
      <c r="O285" s="2"/>
    </row>
    <row r="286" spans="1:15" ht="15.75" customHeight="1" x14ac:dyDescent="0.2">
      <c r="A286" s="2"/>
      <c r="B286" s="7" t="s">
        <v>31</v>
      </c>
      <c r="C286" s="7">
        <v>1189833</v>
      </c>
      <c r="D286" s="8">
        <v>44515</v>
      </c>
      <c r="E286" s="7" t="s">
        <v>28</v>
      </c>
      <c r="F286" s="7" t="s">
        <v>29</v>
      </c>
      <c r="G286" s="7" t="s">
        <v>32</v>
      </c>
      <c r="H286" s="7" t="s">
        <v>21</v>
      </c>
      <c r="I286" s="9">
        <v>0.6</v>
      </c>
      <c r="J286" s="10">
        <v>6000</v>
      </c>
      <c r="K286" s="11">
        <f t="shared" si="2"/>
        <v>3600</v>
      </c>
      <c r="L286" s="11">
        <f t="shared" si="3"/>
        <v>1980.0000000000002</v>
      </c>
      <c r="M286" s="12">
        <v>0.55000000000000004</v>
      </c>
      <c r="O286" s="2"/>
    </row>
    <row r="287" spans="1:15" ht="15.75" customHeight="1" x14ac:dyDescent="0.2">
      <c r="A287" s="2"/>
      <c r="B287" s="7" t="s">
        <v>31</v>
      </c>
      <c r="C287" s="7">
        <v>1189833</v>
      </c>
      <c r="D287" s="8">
        <v>44515</v>
      </c>
      <c r="E287" s="7" t="s">
        <v>28</v>
      </c>
      <c r="F287" s="7" t="s">
        <v>29</v>
      </c>
      <c r="G287" s="7" t="s">
        <v>32</v>
      </c>
      <c r="H287" s="7" t="s">
        <v>22</v>
      </c>
      <c r="I287" s="9">
        <v>0.65</v>
      </c>
      <c r="J287" s="10">
        <v>7000</v>
      </c>
      <c r="K287" s="11">
        <f t="shared" si="2"/>
        <v>4550</v>
      </c>
      <c r="L287" s="11">
        <f t="shared" si="3"/>
        <v>910</v>
      </c>
      <c r="M287" s="12">
        <v>0.2</v>
      </c>
      <c r="O287" s="2"/>
    </row>
    <row r="288" spans="1:15" ht="15.75" customHeight="1" x14ac:dyDescent="0.2">
      <c r="A288" s="2"/>
      <c r="B288" s="7" t="s">
        <v>31</v>
      </c>
      <c r="C288" s="7">
        <v>1189833</v>
      </c>
      <c r="D288" s="8">
        <v>44544</v>
      </c>
      <c r="E288" s="7" t="s">
        <v>28</v>
      </c>
      <c r="F288" s="7" t="s">
        <v>29</v>
      </c>
      <c r="G288" s="7" t="s">
        <v>32</v>
      </c>
      <c r="H288" s="7" t="s">
        <v>17</v>
      </c>
      <c r="I288" s="9">
        <v>0.5</v>
      </c>
      <c r="J288" s="10">
        <v>9000</v>
      </c>
      <c r="K288" s="11">
        <f t="shared" si="2"/>
        <v>4500</v>
      </c>
      <c r="L288" s="11">
        <f t="shared" si="3"/>
        <v>1800</v>
      </c>
      <c r="M288" s="12">
        <v>0.4</v>
      </c>
      <c r="O288" s="2"/>
    </row>
    <row r="289" spans="1:16" ht="15.75" customHeight="1" x14ac:dyDescent="0.2">
      <c r="A289" s="2"/>
      <c r="B289" s="7" t="s">
        <v>31</v>
      </c>
      <c r="C289" s="7">
        <v>1189833</v>
      </c>
      <c r="D289" s="8">
        <v>44544</v>
      </c>
      <c r="E289" s="7" t="s">
        <v>28</v>
      </c>
      <c r="F289" s="7" t="s">
        <v>29</v>
      </c>
      <c r="G289" s="7" t="s">
        <v>32</v>
      </c>
      <c r="H289" s="7" t="s">
        <v>18</v>
      </c>
      <c r="I289" s="9">
        <v>0.55000000000000004</v>
      </c>
      <c r="J289" s="10">
        <v>9000</v>
      </c>
      <c r="K289" s="11">
        <f t="shared" si="2"/>
        <v>4950</v>
      </c>
      <c r="L289" s="11">
        <f t="shared" si="3"/>
        <v>1237.5</v>
      </c>
      <c r="M289" s="12">
        <v>0.25</v>
      </c>
      <c r="O289" s="2"/>
    </row>
    <row r="290" spans="1:16" ht="15.75" customHeight="1" x14ac:dyDescent="0.2">
      <c r="A290" s="2"/>
      <c r="B290" s="7" t="s">
        <v>31</v>
      </c>
      <c r="C290" s="7">
        <v>1189833</v>
      </c>
      <c r="D290" s="8">
        <v>44544</v>
      </c>
      <c r="E290" s="7" t="s">
        <v>28</v>
      </c>
      <c r="F290" s="7" t="s">
        <v>29</v>
      </c>
      <c r="G290" s="7" t="s">
        <v>32</v>
      </c>
      <c r="H290" s="7" t="s">
        <v>19</v>
      </c>
      <c r="I290" s="9">
        <v>0.5</v>
      </c>
      <c r="J290" s="10">
        <v>7000</v>
      </c>
      <c r="K290" s="11">
        <f t="shared" si="2"/>
        <v>3500</v>
      </c>
      <c r="L290" s="11">
        <f t="shared" si="3"/>
        <v>1400</v>
      </c>
      <c r="M290" s="12">
        <v>0.4</v>
      </c>
      <c r="O290" s="2"/>
    </row>
    <row r="291" spans="1:16" ht="15.75" customHeight="1" x14ac:dyDescent="0.2">
      <c r="A291" s="2"/>
      <c r="B291" s="7" t="s">
        <v>31</v>
      </c>
      <c r="C291" s="7">
        <v>1189833</v>
      </c>
      <c r="D291" s="8">
        <v>44544</v>
      </c>
      <c r="E291" s="7" t="s">
        <v>28</v>
      </c>
      <c r="F291" s="7" t="s">
        <v>29</v>
      </c>
      <c r="G291" s="7" t="s">
        <v>32</v>
      </c>
      <c r="H291" s="7" t="s">
        <v>20</v>
      </c>
      <c r="I291" s="9">
        <v>0.5</v>
      </c>
      <c r="J291" s="10">
        <v>7000</v>
      </c>
      <c r="K291" s="11">
        <f t="shared" si="2"/>
        <v>3500</v>
      </c>
      <c r="L291" s="11">
        <f t="shared" si="3"/>
        <v>1225</v>
      </c>
      <c r="M291" s="12">
        <v>0.35</v>
      </c>
      <c r="O291" s="2"/>
    </row>
    <row r="292" spans="1:16" ht="15.75" customHeight="1" x14ac:dyDescent="0.2">
      <c r="A292" s="2"/>
      <c r="B292" s="7" t="s">
        <v>31</v>
      </c>
      <c r="C292" s="7">
        <v>1189833</v>
      </c>
      <c r="D292" s="8">
        <v>44544</v>
      </c>
      <c r="E292" s="7" t="s">
        <v>28</v>
      </c>
      <c r="F292" s="7" t="s">
        <v>29</v>
      </c>
      <c r="G292" s="7" t="s">
        <v>32</v>
      </c>
      <c r="H292" s="7" t="s">
        <v>21</v>
      </c>
      <c r="I292" s="9">
        <v>0.6</v>
      </c>
      <c r="J292" s="10">
        <v>6250</v>
      </c>
      <c r="K292" s="11">
        <f t="shared" si="2"/>
        <v>3750</v>
      </c>
      <c r="L292" s="11">
        <f t="shared" si="3"/>
        <v>2062.5</v>
      </c>
      <c r="M292" s="12">
        <v>0.55000000000000004</v>
      </c>
      <c r="O292" s="2"/>
    </row>
    <row r="293" spans="1:16" ht="15.75" customHeight="1" x14ac:dyDescent="0.2">
      <c r="A293" s="2"/>
      <c r="B293" s="7" t="s">
        <v>31</v>
      </c>
      <c r="C293" s="7">
        <v>1189833</v>
      </c>
      <c r="D293" s="8">
        <v>44544</v>
      </c>
      <c r="E293" s="7" t="s">
        <v>28</v>
      </c>
      <c r="F293" s="7" t="s">
        <v>29</v>
      </c>
      <c r="G293" s="7" t="s">
        <v>32</v>
      </c>
      <c r="H293" s="7" t="s">
        <v>22</v>
      </c>
      <c r="I293" s="9">
        <v>0.65</v>
      </c>
      <c r="J293" s="10">
        <v>7250</v>
      </c>
      <c r="K293" s="11">
        <f t="shared" si="2"/>
        <v>4712.5</v>
      </c>
      <c r="L293" s="11">
        <f t="shared" si="3"/>
        <v>942.5</v>
      </c>
      <c r="M293" s="12">
        <v>0.2</v>
      </c>
      <c r="O293" s="2"/>
    </row>
    <row r="294" spans="1:16" ht="15.75" customHeight="1" x14ac:dyDescent="0.2">
      <c r="A294" s="2"/>
      <c r="B294" s="7" t="s">
        <v>14</v>
      </c>
      <c r="C294" s="7">
        <v>1185732</v>
      </c>
      <c r="D294" s="8">
        <v>44211</v>
      </c>
      <c r="E294" s="7" t="s">
        <v>33</v>
      </c>
      <c r="F294" s="7" t="s">
        <v>34</v>
      </c>
      <c r="G294" s="7" t="s">
        <v>35</v>
      </c>
      <c r="H294" s="7" t="s">
        <v>17</v>
      </c>
      <c r="I294" s="9">
        <v>0.45</v>
      </c>
      <c r="J294" s="10">
        <v>4750</v>
      </c>
      <c r="K294" s="11">
        <f t="shared" si="2"/>
        <v>2137.5</v>
      </c>
      <c r="L294" s="11">
        <f t="shared" si="3"/>
        <v>855</v>
      </c>
      <c r="M294" s="12">
        <v>0.4</v>
      </c>
      <c r="O294" s="14"/>
      <c r="P294" s="13"/>
    </row>
    <row r="295" spans="1:16" ht="15.75" customHeight="1" x14ac:dyDescent="0.2">
      <c r="A295" s="2"/>
      <c r="B295" s="7" t="s">
        <v>14</v>
      </c>
      <c r="C295" s="7">
        <v>1185732</v>
      </c>
      <c r="D295" s="8">
        <v>44211</v>
      </c>
      <c r="E295" s="7" t="s">
        <v>33</v>
      </c>
      <c r="F295" s="7" t="s">
        <v>34</v>
      </c>
      <c r="G295" s="7" t="s">
        <v>35</v>
      </c>
      <c r="H295" s="7" t="s">
        <v>18</v>
      </c>
      <c r="I295" s="9">
        <v>0.45</v>
      </c>
      <c r="J295" s="10">
        <v>2750</v>
      </c>
      <c r="K295" s="11">
        <f t="shared" si="2"/>
        <v>1237.5</v>
      </c>
      <c r="L295" s="11">
        <f t="shared" si="3"/>
        <v>433.125</v>
      </c>
      <c r="M295" s="12">
        <v>0.35</v>
      </c>
      <c r="O295" s="14"/>
      <c r="P295" s="13"/>
    </row>
    <row r="296" spans="1:16" ht="15.75" customHeight="1" x14ac:dyDescent="0.2">
      <c r="A296" s="2"/>
      <c r="B296" s="7" t="s">
        <v>14</v>
      </c>
      <c r="C296" s="7">
        <v>1185732</v>
      </c>
      <c r="D296" s="8">
        <v>44211</v>
      </c>
      <c r="E296" s="7" t="s">
        <v>33</v>
      </c>
      <c r="F296" s="7" t="s">
        <v>34</v>
      </c>
      <c r="G296" s="7" t="s">
        <v>35</v>
      </c>
      <c r="H296" s="7" t="s">
        <v>19</v>
      </c>
      <c r="I296" s="9">
        <v>0.35000000000000003</v>
      </c>
      <c r="J296" s="10">
        <v>2750</v>
      </c>
      <c r="K296" s="11">
        <f t="shared" si="2"/>
        <v>962.50000000000011</v>
      </c>
      <c r="L296" s="11">
        <f t="shared" si="3"/>
        <v>336.875</v>
      </c>
      <c r="M296" s="12">
        <v>0.35</v>
      </c>
      <c r="O296" s="14"/>
      <c r="P296" s="13"/>
    </row>
    <row r="297" spans="1:16" ht="15.75" customHeight="1" x14ac:dyDescent="0.2">
      <c r="A297" s="2"/>
      <c r="B297" s="7" t="s">
        <v>14</v>
      </c>
      <c r="C297" s="7">
        <v>1185732</v>
      </c>
      <c r="D297" s="8">
        <v>44211</v>
      </c>
      <c r="E297" s="7" t="s">
        <v>33</v>
      </c>
      <c r="F297" s="7" t="s">
        <v>34</v>
      </c>
      <c r="G297" s="7" t="s">
        <v>35</v>
      </c>
      <c r="H297" s="7" t="s">
        <v>20</v>
      </c>
      <c r="I297" s="9">
        <v>0.4</v>
      </c>
      <c r="J297" s="10">
        <v>1250</v>
      </c>
      <c r="K297" s="11">
        <f t="shared" si="2"/>
        <v>500</v>
      </c>
      <c r="L297" s="11">
        <f t="shared" si="3"/>
        <v>200</v>
      </c>
      <c r="M297" s="12">
        <v>0.4</v>
      </c>
      <c r="O297" s="15"/>
      <c r="P297" s="13"/>
    </row>
    <row r="298" spans="1:16" ht="15.75" customHeight="1" x14ac:dyDescent="0.2">
      <c r="A298" s="2"/>
      <c r="B298" s="7" t="s">
        <v>14</v>
      </c>
      <c r="C298" s="7">
        <v>1185732</v>
      </c>
      <c r="D298" s="8">
        <v>44211</v>
      </c>
      <c r="E298" s="7" t="s">
        <v>33</v>
      </c>
      <c r="F298" s="7" t="s">
        <v>34</v>
      </c>
      <c r="G298" s="7" t="s">
        <v>35</v>
      </c>
      <c r="H298" s="7" t="s">
        <v>21</v>
      </c>
      <c r="I298" s="9">
        <v>0.54999999999999993</v>
      </c>
      <c r="J298" s="10">
        <v>1750</v>
      </c>
      <c r="K298" s="11">
        <f t="shared" si="2"/>
        <v>962.49999999999989</v>
      </c>
      <c r="L298" s="11">
        <f t="shared" si="3"/>
        <v>336.87499999999994</v>
      </c>
      <c r="M298" s="12">
        <v>0.35</v>
      </c>
      <c r="O298" s="15"/>
      <c r="P298" s="13"/>
    </row>
    <row r="299" spans="1:16" ht="15.75" customHeight="1" x14ac:dyDescent="0.2">
      <c r="A299" s="2"/>
      <c r="B299" s="7" t="s">
        <v>14</v>
      </c>
      <c r="C299" s="7">
        <v>1185732</v>
      </c>
      <c r="D299" s="8">
        <v>44211</v>
      </c>
      <c r="E299" s="7" t="s">
        <v>33</v>
      </c>
      <c r="F299" s="7" t="s">
        <v>34</v>
      </c>
      <c r="G299" s="7" t="s">
        <v>35</v>
      </c>
      <c r="H299" s="7" t="s">
        <v>22</v>
      </c>
      <c r="I299" s="9">
        <v>0.45</v>
      </c>
      <c r="J299" s="10">
        <v>2750</v>
      </c>
      <c r="K299" s="11">
        <f t="shared" si="2"/>
        <v>1237.5</v>
      </c>
      <c r="L299" s="11">
        <f t="shared" si="3"/>
        <v>618.75</v>
      </c>
      <c r="M299" s="12">
        <v>0.5</v>
      </c>
      <c r="O299" s="15"/>
      <c r="P299" s="13"/>
    </row>
    <row r="300" spans="1:16" ht="15.75" customHeight="1" x14ac:dyDescent="0.2">
      <c r="A300" s="2"/>
      <c r="B300" s="7" t="s">
        <v>14</v>
      </c>
      <c r="C300" s="7">
        <v>1185732</v>
      </c>
      <c r="D300" s="8">
        <v>44242</v>
      </c>
      <c r="E300" s="7" t="s">
        <v>33</v>
      </c>
      <c r="F300" s="7" t="s">
        <v>34</v>
      </c>
      <c r="G300" s="7" t="s">
        <v>35</v>
      </c>
      <c r="H300" s="7" t="s">
        <v>17</v>
      </c>
      <c r="I300" s="9">
        <v>0.45</v>
      </c>
      <c r="J300" s="10">
        <v>5250</v>
      </c>
      <c r="K300" s="11">
        <f t="shared" si="2"/>
        <v>2362.5</v>
      </c>
      <c r="L300" s="11">
        <f t="shared" si="3"/>
        <v>945</v>
      </c>
      <c r="M300" s="12">
        <v>0.4</v>
      </c>
      <c r="O300" s="15"/>
      <c r="P300" s="13"/>
    </row>
    <row r="301" spans="1:16" ht="15.75" customHeight="1" x14ac:dyDescent="0.2">
      <c r="A301" s="2"/>
      <c r="B301" s="7" t="s">
        <v>14</v>
      </c>
      <c r="C301" s="7">
        <v>1185732</v>
      </c>
      <c r="D301" s="8">
        <v>44242</v>
      </c>
      <c r="E301" s="7" t="s">
        <v>33</v>
      </c>
      <c r="F301" s="7" t="s">
        <v>34</v>
      </c>
      <c r="G301" s="7" t="s">
        <v>35</v>
      </c>
      <c r="H301" s="7" t="s">
        <v>18</v>
      </c>
      <c r="I301" s="9">
        <v>0.45</v>
      </c>
      <c r="J301" s="10">
        <v>1750</v>
      </c>
      <c r="K301" s="11">
        <f t="shared" si="2"/>
        <v>787.5</v>
      </c>
      <c r="L301" s="11">
        <f t="shared" si="3"/>
        <v>275.625</v>
      </c>
      <c r="M301" s="12">
        <v>0.35</v>
      </c>
      <c r="O301" s="15"/>
      <c r="P301" s="13"/>
    </row>
    <row r="302" spans="1:16" ht="15.75" customHeight="1" x14ac:dyDescent="0.2">
      <c r="A302" s="2"/>
      <c r="B302" s="7" t="s">
        <v>14</v>
      </c>
      <c r="C302" s="7">
        <v>1185732</v>
      </c>
      <c r="D302" s="8">
        <v>44242</v>
      </c>
      <c r="E302" s="7" t="s">
        <v>33</v>
      </c>
      <c r="F302" s="7" t="s">
        <v>34</v>
      </c>
      <c r="G302" s="7" t="s">
        <v>35</v>
      </c>
      <c r="H302" s="7" t="s">
        <v>19</v>
      </c>
      <c r="I302" s="9">
        <v>0.35000000000000003</v>
      </c>
      <c r="J302" s="10">
        <v>2250</v>
      </c>
      <c r="K302" s="11">
        <f t="shared" si="2"/>
        <v>787.50000000000011</v>
      </c>
      <c r="L302" s="11">
        <f t="shared" si="3"/>
        <v>275.625</v>
      </c>
      <c r="M302" s="12">
        <v>0.35</v>
      </c>
      <c r="O302" s="15"/>
      <c r="P302" s="13"/>
    </row>
    <row r="303" spans="1:16" ht="15.75" customHeight="1" x14ac:dyDescent="0.2">
      <c r="A303" s="2"/>
      <c r="B303" s="7" t="s">
        <v>14</v>
      </c>
      <c r="C303" s="7">
        <v>1185732</v>
      </c>
      <c r="D303" s="8">
        <v>44242</v>
      </c>
      <c r="E303" s="7" t="s">
        <v>33</v>
      </c>
      <c r="F303" s="7" t="s">
        <v>34</v>
      </c>
      <c r="G303" s="7" t="s">
        <v>35</v>
      </c>
      <c r="H303" s="7" t="s">
        <v>20</v>
      </c>
      <c r="I303" s="9">
        <v>0.4</v>
      </c>
      <c r="J303" s="10">
        <v>1000</v>
      </c>
      <c r="K303" s="11">
        <f t="shared" si="2"/>
        <v>400</v>
      </c>
      <c r="L303" s="11">
        <f t="shared" si="3"/>
        <v>160</v>
      </c>
      <c r="M303" s="12">
        <v>0.4</v>
      </c>
      <c r="O303" s="15"/>
      <c r="P303" s="13"/>
    </row>
    <row r="304" spans="1:16" ht="15.75" customHeight="1" x14ac:dyDescent="0.2">
      <c r="A304" s="2"/>
      <c r="B304" s="7" t="s">
        <v>14</v>
      </c>
      <c r="C304" s="7">
        <v>1185732</v>
      </c>
      <c r="D304" s="8">
        <v>44242</v>
      </c>
      <c r="E304" s="7" t="s">
        <v>33</v>
      </c>
      <c r="F304" s="7" t="s">
        <v>34</v>
      </c>
      <c r="G304" s="7" t="s">
        <v>35</v>
      </c>
      <c r="H304" s="7" t="s">
        <v>21</v>
      </c>
      <c r="I304" s="9">
        <v>0.54999999999999993</v>
      </c>
      <c r="J304" s="10">
        <v>1750</v>
      </c>
      <c r="K304" s="11">
        <f t="shared" si="2"/>
        <v>962.49999999999989</v>
      </c>
      <c r="L304" s="11">
        <f t="shared" si="3"/>
        <v>336.87499999999994</v>
      </c>
      <c r="M304" s="12">
        <v>0.35</v>
      </c>
      <c r="O304" s="15"/>
      <c r="P304" s="13"/>
    </row>
    <row r="305" spans="1:16" ht="15.75" customHeight="1" x14ac:dyDescent="0.2">
      <c r="A305" s="2"/>
      <c r="B305" s="7" t="s">
        <v>14</v>
      </c>
      <c r="C305" s="7">
        <v>1185732</v>
      </c>
      <c r="D305" s="8">
        <v>44242</v>
      </c>
      <c r="E305" s="7" t="s">
        <v>33</v>
      </c>
      <c r="F305" s="7" t="s">
        <v>34</v>
      </c>
      <c r="G305" s="7" t="s">
        <v>35</v>
      </c>
      <c r="H305" s="7" t="s">
        <v>22</v>
      </c>
      <c r="I305" s="9">
        <v>0.45</v>
      </c>
      <c r="J305" s="10">
        <v>2750</v>
      </c>
      <c r="K305" s="11">
        <f t="shared" si="2"/>
        <v>1237.5</v>
      </c>
      <c r="L305" s="11">
        <f t="shared" si="3"/>
        <v>618.75</v>
      </c>
      <c r="M305" s="12">
        <v>0.5</v>
      </c>
      <c r="O305" s="15"/>
      <c r="P305" s="13"/>
    </row>
    <row r="306" spans="1:16" ht="15.75" customHeight="1" x14ac:dyDescent="0.2">
      <c r="A306" s="2"/>
      <c r="B306" s="7" t="s">
        <v>14</v>
      </c>
      <c r="C306" s="7">
        <v>1185732</v>
      </c>
      <c r="D306" s="8">
        <v>44269</v>
      </c>
      <c r="E306" s="7" t="s">
        <v>33</v>
      </c>
      <c r="F306" s="7" t="s">
        <v>34</v>
      </c>
      <c r="G306" s="7" t="s">
        <v>35</v>
      </c>
      <c r="H306" s="7" t="s">
        <v>17</v>
      </c>
      <c r="I306" s="9">
        <v>0.5</v>
      </c>
      <c r="J306" s="10">
        <v>4950</v>
      </c>
      <c r="K306" s="11">
        <f t="shared" si="2"/>
        <v>2475</v>
      </c>
      <c r="L306" s="11">
        <f t="shared" si="3"/>
        <v>990</v>
      </c>
      <c r="M306" s="12">
        <v>0.4</v>
      </c>
      <c r="O306" s="15"/>
      <c r="P306" s="13"/>
    </row>
    <row r="307" spans="1:16" ht="15.75" customHeight="1" x14ac:dyDescent="0.2">
      <c r="A307" s="2"/>
      <c r="B307" s="7" t="s">
        <v>14</v>
      </c>
      <c r="C307" s="7">
        <v>1185732</v>
      </c>
      <c r="D307" s="8">
        <v>44269</v>
      </c>
      <c r="E307" s="7" t="s">
        <v>33</v>
      </c>
      <c r="F307" s="7" t="s">
        <v>34</v>
      </c>
      <c r="G307" s="7" t="s">
        <v>35</v>
      </c>
      <c r="H307" s="7" t="s">
        <v>18</v>
      </c>
      <c r="I307" s="9">
        <v>0.5</v>
      </c>
      <c r="J307" s="10">
        <v>2000</v>
      </c>
      <c r="K307" s="11">
        <f t="shared" si="2"/>
        <v>1000</v>
      </c>
      <c r="L307" s="11">
        <f t="shared" si="3"/>
        <v>350</v>
      </c>
      <c r="M307" s="12">
        <v>0.35</v>
      </c>
      <c r="O307" s="15"/>
      <c r="P307" s="13"/>
    </row>
    <row r="308" spans="1:16" ht="15.75" customHeight="1" x14ac:dyDescent="0.2">
      <c r="A308" s="2"/>
      <c r="B308" s="7" t="s">
        <v>14</v>
      </c>
      <c r="C308" s="7">
        <v>1185732</v>
      </c>
      <c r="D308" s="8">
        <v>44269</v>
      </c>
      <c r="E308" s="7" t="s">
        <v>33</v>
      </c>
      <c r="F308" s="7" t="s">
        <v>34</v>
      </c>
      <c r="G308" s="7" t="s">
        <v>35</v>
      </c>
      <c r="H308" s="7" t="s">
        <v>19</v>
      </c>
      <c r="I308" s="9">
        <v>0.4</v>
      </c>
      <c r="J308" s="10">
        <v>2250</v>
      </c>
      <c r="K308" s="11">
        <f t="shared" si="2"/>
        <v>900</v>
      </c>
      <c r="L308" s="11">
        <f t="shared" si="3"/>
        <v>315</v>
      </c>
      <c r="M308" s="12">
        <v>0.35</v>
      </c>
      <c r="O308" s="15"/>
      <c r="P308" s="13"/>
    </row>
    <row r="309" spans="1:16" ht="15.75" customHeight="1" x14ac:dyDescent="0.2">
      <c r="A309" s="2"/>
      <c r="B309" s="7" t="s">
        <v>14</v>
      </c>
      <c r="C309" s="7">
        <v>1185732</v>
      </c>
      <c r="D309" s="8">
        <v>44269</v>
      </c>
      <c r="E309" s="7" t="s">
        <v>33</v>
      </c>
      <c r="F309" s="7" t="s">
        <v>34</v>
      </c>
      <c r="G309" s="7" t="s">
        <v>35</v>
      </c>
      <c r="H309" s="7" t="s">
        <v>20</v>
      </c>
      <c r="I309" s="9">
        <v>0.45</v>
      </c>
      <c r="J309" s="10">
        <v>750</v>
      </c>
      <c r="K309" s="11">
        <f t="shared" si="2"/>
        <v>337.5</v>
      </c>
      <c r="L309" s="11">
        <f t="shared" si="3"/>
        <v>135</v>
      </c>
      <c r="M309" s="12">
        <v>0.4</v>
      </c>
      <c r="O309" s="15"/>
      <c r="P309" s="13"/>
    </row>
    <row r="310" spans="1:16" ht="15.75" customHeight="1" x14ac:dyDescent="0.2">
      <c r="A310" s="2"/>
      <c r="B310" s="7" t="s">
        <v>14</v>
      </c>
      <c r="C310" s="7">
        <v>1185732</v>
      </c>
      <c r="D310" s="8">
        <v>44269</v>
      </c>
      <c r="E310" s="7" t="s">
        <v>33</v>
      </c>
      <c r="F310" s="7" t="s">
        <v>34</v>
      </c>
      <c r="G310" s="7" t="s">
        <v>35</v>
      </c>
      <c r="H310" s="7" t="s">
        <v>21</v>
      </c>
      <c r="I310" s="9">
        <v>0.6</v>
      </c>
      <c r="J310" s="10">
        <v>1250</v>
      </c>
      <c r="K310" s="11">
        <f t="shared" si="2"/>
        <v>750</v>
      </c>
      <c r="L310" s="11">
        <f t="shared" si="3"/>
        <v>262.5</v>
      </c>
      <c r="M310" s="12">
        <v>0.35</v>
      </c>
      <c r="O310" s="15"/>
      <c r="P310" s="13"/>
    </row>
    <row r="311" spans="1:16" ht="15.75" customHeight="1" x14ac:dyDescent="0.2">
      <c r="A311" s="2"/>
      <c r="B311" s="7" t="s">
        <v>14</v>
      </c>
      <c r="C311" s="7">
        <v>1185732</v>
      </c>
      <c r="D311" s="8">
        <v>44269</v>
      </c>
      <c r="E311" s="7" t="s">
        <v>33</v>
      </c>
      <c r="F311" s="7" t="s">
        <v>34</v>
      </c>
      <c r="G311" s="7" t="s">
        <v>35</v>
      </c>
      <c r="H311" s="7" t="s">
        <v>22</v>
      </c>
      <c r="I311" s="9">
        <v>0.5</v>
      </c>
      <c r="J311" s="10">
        <v>2250</v>
      </c>
      <c r="K311" s="11">
        <f t="shared" si="2"/>
        <v>1125</v>
      </c>
      <c r="L311" s="11">
        <f t="shared" si="3"/>
        <v>562.5</v>
      </c>
      <c r="M311" s="12">
        <v>0.5</v>
      </c>
      <c r="O311" s="15"/>
      <c r="P311" s="13"/>
    </row>
    <row r="312" spans="1:16" ht="15.75" customHeight="1" x14ac:dyDescent="0.2">
      <c r="A312" s="2"/>
      <c r="B312" s="7" t="s">
        <v>14</v>
      </c>
      <c r="C312" s="7">
        <v>1185732</v>
      </c>
      <c r="D312" s="8">
        <v>44301</v>
      </c>
      <c r="E312" s="7" t="s">
        <v>33</v>
      </c>
      <c r="F312" s="7" t="s">
        <v>34</v>
      </c>
      <c r="G312" s="7" t="s">
        <v>35</v>
      </c>
      <c r="H312" s="7" t="s">
        <v>17</v>
      </c>
      <c r="I312" s="9">
        <v>0.5</v>
      </c>
      <c r="J312" s="10">
        <v>4500</v>
      </c>
      <c r="K312" s="11">
        <f t="shared" si="2"/>
        <v>2250</v>
      </c>
      <c r="L312" s="11">
        <f t="shared" si="3"/>
        <v>900</v>
      </c>
      <c r="M312" s="12">
        <v>0.4</v>
      </c>
      <c r="O312" s="15"/>
      <c r="P312" s="13"/>
    </row>
    <row r="313" spans="1:16" ht="15.75" customHeight="1" x14ac:dyDescent="0.2">
      <c r="A313" s="2"/>
      <c r="B313" s="7" t="s">
        <v>14</v>
      </c>
      <c r="C313" s="7">
        <v>1185732</v>
      </c>
      <c r="D313" s="8">
        <v>44301</v>
      </c>
      <c r="E313" s="7" t="s">
        <v>33</v>
      </c>
      <c r="F313" s="7" t="s">
        <v>34</v>
      </c>
      <c r="G313" s="7" t="s">
        <v>35</v>
      </c>
      <c r="H313" s="7" t="s">
        <v>18</v>
      </c>
      <c r="I313" s="9">
        <v>0.5</v>
      </c>
      <c r="J313" s="10">
        <v>1500</v>
      </c>
      <c r="K313" s="11">
        <f t="shared" si="2"/>
        <v>750</v>
      </c>
      <c r="L313" s="11">
        <f t="shared" si="3"/>
        <v>262.5</v>
      </c>
      <c r="M313" s="12">
        <v>0.35</v>
      </c>
      <c r="O313" s="15"/>
      <c r="P313" s="13"/>
    </row>
    <row r="314" spans="1:16" ht="15.75" customHeight="1" x14ac:dyDescent="0.2">
      <c r="A314" s="2"/>
      <c r="B314" s="7" t="s">
        <v>14</v>
      </c>
      <c r="C314" s="7">
        <v>1185732</v>
      </c>
      <c r="D314" s="8">
        <v>44301</v>
      </c>
      <c r="E314" s="7" t="s">
        <v>33</v>
      </c>
      <c r="F314" s="7" t="s">
        <v>34</v>
      </c>
      <c r="G314" s="7" t="s">
        <v>35</v>
      </c>
      <c r="H314" s="7" t="s">
        <v>19</v>
      </c>
      <c r="I314" s="9">
        <v>0.4</v>
      </c>
      <c r="J314" s="10">
        <v>1500</v>
      </c>
      <c r="K314" s="11">
        <f t="shared" si="2"/>
        <v>600</v>
      </c>
      <c r="L314" s="11">
        <f t="shared" si="3"/>
        <v>210</v>
      </c>
      <c r="M314" s="12">
        <v>0.35</v>
      </c>
      <c r="O314" s="15"/>
      <c r="P314" s="13"/>
    </row>
    <row r="315" spans="1:16" ht="15.75" customHeight="1" x14ac:dyDescent="0.2">
      <c r="A315" s="2"/>
      <c r="B315" s="7" t="s">
        <v>14</v>
      </c>
      <c r="C315" s="7">
        <v>1185732</v>
      </c>
      <c r="D315" s="8">
        <v>44301</v>
      </c>
      <c r="E315" s="7" t="s">
        <v>33</v>
      </c>
      <c r="F315" s="7" t="s">
        <v>34</v>
      </c>
      <c r="G315" s="7" t="s">
        <v>35</v>
      </c>
      <c r="H315" s="7" t="s">
        <v>20</v>
      </c>
      <c r="I315" s="9">
        <v>0.45</v>
      </c>
      <c r="J315" s="10">
        <v>750</v>
      </c>
      <c r="K315" s="11">
        <f t="shared" si="2"/>
        <v>337.5</v>
      </c>
      <c r="L315" s="11">
        <f t="shared" si="3"/>
        <v>135</v>
      </c>
      <c r="M315" s="12">
        <v>0.4</v>
      </c>
      <c r="O315" s="15"/>
      <c r="P315" s="13"/>
    </row>
    <row r="316" spans="1:16" ht="15.75" customHeight="1" x14ac:dyDescent="0.2">
      <c r="A316" s="2"/>
      <c r="B316" s="7" t="s">
        <v>14</v>
      </c>
      <c r="C316" s="7">
        <v>1185732</v>
      </c>
      <c r="D316" s="8">
        <v>44301</v>
      </c>
      <c r="E316" s="7" t="s">
        <v>33</v>
      </c>
      <c r="F316" s="7" t="s">
        <v>34</v>
      </c>
      <c r="G316" s="7" t="s">
        <v>35</v>
      </c>
      <c r="H316" s="7" t="s">
        <v>21</v>
      </c>
      <c r="I316" s="9">
        <v>0.6</v>
      </c>
      <c r="J316" s="10">
        <v>1000</v>
      </c>
      <c r="K316" s="11">
        <f t="shared" si="2"/>
        <v>600</v>
      </c>
      <c r="L316" s="11">
        <f t="shared" si="3"/>
        <v>210</v>
      </c>
      <c r="M316" s="12">
        <v>0.35</v>
      </c>
      <c r="O316" s="15"/>
      <c r="P316" s="13"/>
    </row>
    <row r="317" spans="1:16" ht="15.75" customHeight="1" x14ac:dyDescent="0.2">
      <c r="A317" s="2"/>
      <c r="B317" s="7" t="s">
        <v>14</v>
      </c>
      <c r="C317" s="7">
        <v>1185732</v>
      </c>
      <c r="D317" s="8">
        <v>44301</v>
      </c>
      <c r="E317" s="7" t="s">
        <v>33</v>
      </c>
      <c r="F317" s="7" t="s">
        <v>34</v>
      </c>
      <c r="G317" s="7" t="s">
        <v>35</v>
      </c>
      <c r="H317" s="7" t="s">
        <v>22</v>
      </c>
      <c r="I317" s="9">
        <v>0.5</v>
      </c>
      <c r="J317" s="10">
        <v>2250</v>
      </c>
      <c r="K317" s="11">
        <f t="shared" si="2"/>
        <v>1125</v>
      </c>
      <c r="L317" s="11">
        <f t="shared" si="3"/>
        <v>562.5</v>
      </c>
      <c r="M317" s="12">
        <v>0.5</v>
      </c>
      <c r="O317" s="15"/>
      <c r="P317" s="13"/>
    </row>
    <row r="318" spans="1:16" ht="15.75" customHeight="1" x14ac:dyDescent="0.2">
      <c r="A318" s="2"/>
      <c r="B318" s="7" t="s">
        <v>14</v>
      </c>
      <c r="C318" s="7">
        <v>1185732</v>
      </c>
      <c r="D318" s="8">
        <v>44332</v>
      </c>
      <c r="E318" s="7" t="s">
        <v>33</v>
      </c>
      <c r="F318" s="7" t="s">
        <v>34</v>
      </c>
      <c r="G318" s="7" t="s">
        <v>35</v>
      </c>
      <c r="H318" s="7" t="s">
        <v>17</v>
      </c>
      <c r="I318" s="9">
        <v>0.6</v>
      </c>
      <c r="J318" s="10">
        <v>4950</v>
      </c>
      <c r="K318" s="11">
        <f t="shared" si="2"/>
        <v>2970</v>
      </c>
      <c r="L318" s="11">
        <f t="shared" si="3"/>
        <v>1188</v>
      </c>
      <c r="M318" s="12">
        <v>0.4</v>
      </c>
      <c r="O318" s="15"/>
      <c r="P318" s="13"/>
    </row>
    <row r="319" spans="1:16" ht="15.75" customHeight="1" x14ac:dyDescent="0.2">
      <c r="A319" s="2"/>
      <c r="B319" s="7" t="s">
        <v>14</v>
      </c>
      <c r="C319" s="7">
        <v>1185732</v>
      </c>
      <c r="D319" s="8">
        <v>44332</v>
      </c>
      <c r="E319" s="7" t="s">
        <v>33</v>
      </c>
      <c r="F319" s="7" t="s">
        <v>34</v>
      </c>
      <c r="G319" s="7" t="s">
        <v>35</v>
      </c>
      <c r="H319" s="7" t="s">
        <v>18</v>
      </c>
      <c r="I319" s="9">
        <v>0.55000000000000004</v>
      </c>
      <c r="J319" s="10">
        <v>2000</v>
      </c>
      <c r="K319" s="11">
        <f t="shared" si="2"/>
        <v>1100</v>
      </c>
      <c r="L319" s="11">
        <f t="shared" si="3"/>
        <v>385</v>
      </c>
      <c r="M319" s="12">
        <v>0.35</v>
      </c>
      <c r="O319" s="15"/>
      <c r="P319" s="13"/>
    </row>
    <row r="320" spans="1:16" ht="15.75" customHeight="1" x14ac:dyDescent="0.2">
      <c r="A320" s="2"/>
      <c r="B320" s="7" t="s">
        <v>14</v>
      </c>
      <c r="C320" s="7">
        <v>1185732</v>
      </c>
      <c r="D320" s="8">
        <v>44332</v>
      </c>
      <c r="E320" s="7" t="s">
        <v>33</v>
      </c>
      <c r="F320" s="7" t="s">
        <v>34</v>
      </c>
      <c r="G320" s="7" t="s">
        <v>35</v>
      </c>
      <c r="H320" s="7" t="s">
        <v>19</v>
      </c>
      <c r="I320" s="9">
        <v>0.5</v>
      </c>
      <c r="J320" s="10">
        <v>1750</v>
      </c>
      <c r="K320" s="11">
        <f t="shared" si="2"/>
        <v>875</v>
      </c>
      <c r="L320" s="11">
        <f t="shared" si="3"/>
        <v>306.25</v>
      </c>
      <c r="M320" s="12">
        <v>0.35</v>
      </c>
      <c r="O320" s="15"/>
      <c r="P320" s="13"/>
    </row>
    <row r="321" spans="1:16" ht="15.75" customHeight="1" x14ac:dyDescent="0.2">
      <c r="A321" s="2"/>
      <c r="B321" s="7" t="s">
        <v>14</v>
      </c>
      <c r="C321" s="7">
        <v>1185732</v>
      </c>
      <c r="D321" s="8">
        <v>44332</v>
      </c>
      <c r="E321" s="7" t="s">
        <v>33</v>
      </c>
      <c r="F321" s="7" t="s">
        <v>34</v>
      </c>
      <c r="G321" s="7" t="s">
        <v>35</v>
      </c>
      <c r="H321" s="7" t="s">
        <v>20</v>
      </c>
      <c r="I321" s="9">
        <v>0.5</v>
      </c>
      <c r="J321" s="10">
        <v>1000</v>
      </c>
      <c r="K321" s="11">
        <f t="shared" si="2"/>
        <v>500</v>
      </c>
      <c r="L321" s="11">
        <f t="shared" si="3"/>
        <v>200</v>
      </c>
      <c r="M321" s="12">
        <v>0.4</v>
      </c>
      <c r="O321" s="15"/>
      <c r="P321" s="13"/>
    </row>
    <row r="322" spans="1:16" ht="15.75" customHeight="1" x14ac:dyDescent="0.2">
      <c r="A322" s="2"/>
      <c r="B322" s="7" t="s">
        <v>14</v>
      </c>
      <c r="C322" s="7">
        <v>1185732</v>
      </c>
      <c r="D322" s="8">
        <v>44332</v>
      </c>
      <c r="E322" s="7" t="s">
        <v>33</v>
      </c>
      <c r="F322" s="7" t="s">
        <v>34</v>
      </c>
      <c r="G322" s="7" t="s">
        <v>35</v>
      </c>
      <c r="H322" s="7" t="s">
        <v>21</v>
      </c>
      <c r="I322" s="9">
        <v>0.6</v>
      </c>
      <c r="J322" s="10">
        <v>1250</v>
      </c>
      <c r="K322" s="11">
        <f t="shared" si="2"/>
        <v>750</v>
      </c>
      <c r="L322" s="11">
        <f t="shared" si="3"/>
        <v>262.5</v>
      </c>
      <c r="M322" s="12">
        <v>0.35</v>
      </c>
      <c r="O322" s="15"/>
      <c r="P322" s="13"/>
    </row>
    <row r="323" spans="1:16" ht="15.75" customHeight="1" x14ac:dyDescent="0.2">
      <c r="A323" s="2"/>
      <c r="B323" s="7" t="s">
        <v>14</v>
      </c>
      <c r="C323" s="7">
        <v>1185732</v>
      </c>
      <c r="D323" s="8">
        <v>44332</v>
      </c>
      <c r="E323" s="7" t="s">
        <v>33</v>
      </c>
      <c r="F323" s="7" t="s">
        <v>34</v>
      </c>
      <c r="G323" s="7" t="s">
        <v>35</v>
      </c>
      <c r="H323" s="7" t="s">
        <v>22</v>
      </c>
      <c r="I323" s="9">
        <v>0.65</v>
      </c>
      <c r="J323" s="10">
        <v>2500</v>
      </c>
      <c r="K323" s="11">
        <f t="shared" si="2"/>
        <v>1625</v>
      </c>
      <c r="L323" s="11">
        <f t="shared" si="3"/>
        <v>812.5</v>
      </c>
      <c r="M323" s="12">
        <v>0.5</v>
      </c>
      <c r="O323" s="15"/>
      <c r="P323" s="13"/>
    </row>
    <row r="324" spans="1:16" ht="15.75" customHeight="1" x14ac:dyDescent="0.2">
      <c r="A324" s="2"/>
      <c r="B324" s="7" t="s">
        <v>14</v>
      </c>
      <c r="C324" s="7">
        <v>1185732</v>
      </c>
      <c r="D324" s="8">
        <v>44362</v>
      </c>
      <c r="E324" s="7" t="s">
        <v>33</v>
      </c>
      <c r="F324" s="7" t="s">
        <v>34</v>
      </c>
      <c r="G324" s="7" t="s">
        <v>35</v>
      </c>
      <c r="H324" s="7" t="s">
        <v>17</v>
      </c>
      <c r="I324" s="9">
        <v>0.5</v>
      </c>
      <c r="J324" s="10">
        <v>5000</v>
      </c>
      <c r="K324" s="11">
        <f t="shared" si="2"/>
        <v>2500</v>
      </c>
      <c r="L324" s="11">
        <f t="shared" si="3"/>
        <v>1000</v>
      </c>
      <c r="M324" s="12">
        <v>0.4</v>
      </c>
      <c r="O324" s="15"/>
      <c r="P324" s="13"/>
    </row>
    <row r="325" spans="1:16" ht="15.75" customHeight="1" x14ac:dyDescent="0.2">
      <c r="A325" s="2"/>
      <c r="B325" s="7" t="s">
        <v>14</v>
      </c>
      <c r="C325" s="7">
        <v>1185732</v>
      </c>
      <c r="D325" s="8">
        <v>44362</v>
      </c>
      <c r="E325" s="7" t="s">
        <v>33</v>
      </c>
      <c r="F325" s="7" t="s">
        <v>34</v>
      </c>
      <c r="G325" s="7" t="s">
        <v>35</v>
      </c>
      <c r="H325" s="7" t="s">
        <v>18</v>
      </c>
      <c r="I325" s="9">
        <v>0.45000000000000007</v>
      </c>
      <c r="J325" s="10">
        <v>2500</v>
      </c>
      <c r="K325" s="11">
        <f t="shared" si="2"/>
        <v>1125.0000000000002</v>
      </c>
      <c r="L325" s="11">
        <f t="shared" si="3"/>
        <v>393.75000000000006</v>
      </c>
      <c r="M325" s="12">
        <v>0.35</v>
      </c>
      <c r="O325" s="15"/>
      <c r="P325" s="13"/>
    </row>
    <row r="326" spans="1:16" ht="15.75" customHeight="1" x14ac:dyDescent="0.2">
      <c r="A326" s="2"/>
      <c r="B326" s="7" t="s">
        <v>14</v>
      </c>
      <c r="C326" s="7">
        <v>1185732</v>
      </c>
      <c r="D326" s="8">
        <v>44362</v>
      </c>
      <c r="E326" s="7" t="s">
        <v>33</v>
      </c>
      <c r="F326" s="7" t="s">
        <v>34</v>
      </c>
      <c r="G326" s="7" t="s">
        <v>35</v>
      </c>
      <c r="H326" s="7" t="s">
        <v>19</v>
      </c>
      <c r="I326" s="9">
        <v>0.4</v>
      </c>
      <c r="J326" s="10">
        <v>2000</v>
      </c>
      <c r="K326" s="11">
        <f t="shared" si="2"/>
        <v>800</v>
      </c>
      <c r="L326" s="11">
        <f t="shared" si="3"/>
        <v>280</v>
      </c>
      <c r="M326" s="12">
        <v>0.35</v>
      </c>
      <c r="O326" s="15"/>
      <c r="P326" s="13"/>
    </row>
    <row r="327" spans="1:16" ht="15.75" customHeight="1" x14ac:dyDescent="0.2">
      <c r="A327" s="2"/>
      <c r="B327" s="7" t="s">
        <v>14</v>
      </c>
      <c r="C327" s="7">
        <v>1185732</v>
      </c>
      <c r="D327" s="8">
        <v>44362</v>
      </c>
      <c r="E327" s="7" t="s">
        <v>33</v>
      </c>
      <c r="F327" s="7" t="s">
        <v>34</v>
      </c>
      <c r="G327" s="7" t="s">
        <v>35</v>
      </c>
      <c r="H327" s="7" t="s">
        <v>20</v>
      </c>
      <c r="I327" s="9">
        <v>0.4</v>
      </c>
      <c r="J327" s="10">
        <v>1750</v>
      </c>
      <c r="K327" s="11">
        <f t="shared" si="2"/>
        <v>700</v>
      </c>
      <c r="L327" s="11">
        <f t="shared" si="3"/>
        <v>280</v>
      </c>
      <c r="M327" s="12">
        <v>0.4</v>
      </c>
      <c r="O327" s="15"/>
      <c r="P327" s="13"/>
    </row>
    <row r="328" spans="1:16" ht="15.75" customHeight="1" x14ac:dyDescent="0.2">
      <c r="A328" s="2"/>
      <c r="B328" s="7" t="s">
        <v>14</v>
      </c>
      <c r="C328" s="7">
        <v>1185732</v>
      </c>
      <c r="D328" s="8">
        <v>44362</v>
      </c>
      <c r="E328" s="7" t="s">
        <v>33</v>
      </c>
      <c r="F328" s="7" t="s">
        <v>34</v>
      </c>
      <c r="G328" s="7" t="s">
        <v>35</v>
      </c>
      <c r="H328" s="7" t="s">
        <v>21</v>
      </c>
      <c r="I328" s="9">
        <v>0.5</v>
      </c>
      <c r="J328" s="10">
        <v>1750</v>
      </c>
      <c r="K328" s="11">
        <f t="shared" si="2"/>
        <v>875</v>
      </c>
      <c r="L328" s="11">
        <f t="shared" si="3"/>
        <v>306.25</v>
      </c>
      <c r="M328" s="12">
        <v>0.35</v>
      </c>
      <c r="O328" s="15"/>
      <c r="P328" s="13"/>
    </row>
    <row r="329" spans="1:16" ht="15.75" customHeight="1" x14ac:dyDescent="0.2">
      <c r="A329" s="2"/>
      <c r="B329" s="7" t="s">
        <v>14</v>
      </c>
      <c r="C329" s="7">
        <v>1185732</v>
      </c>
      <c r="D329" s="8">
        <v>44362</v>
      </c>
      <c r="E329" s="7" t="s">
        <v>33</v>
      </c>
      <c r="F329" s="7" t="s">
        <v>34</v>
      </c>
      <c r="G329" s="7" t="s">
        <v>35</v>
      </c>
      <c r="H329" s="7" t="s">
        <v>22</v>
      </c>
      <c r="I329" s="9">
        <v>0.55000000000000004</v>
      </c>
      <c r="J329" s="10">
        <v>3500</v>
      </c>
      <c r="K329" s="11">
        <f t="shared" si="2"/>
        <v>1925.0000000000002</v>
      </c>
      <c r="L329" s="11">
        <f t="shared" si="3"/>
        <v>962.50000000000011</v>
      </c>
      <c r="M329" s="12">
        <v>0.5</v>
      </c>
      <c r="O329" s="15"/>
      <c r="P329" s="13"/>
    </row>
    <row r="330" spans="1:16" ht="15.75" customHeight="1" x14ac:dyDescent="0.2">
      <c r="A330" s="2"/>
      <c r="B330" s="7" t="s">
        <v>14</v>
      </c>
      <c r="C330" s="7">
        <v>1185732</v>
      </c>
      <c r="D330" s="8">
        <v>44391</v>
      </c>
      <c r="E330" s="7" t="s">
        <v>33</v>
      </c>
      <c r="F330" s="7" t="s">
        <v>34</v>
      </c>
      <c r="G330" s="7" t="s">
        <v>35</v>
      </c>
      <c r="H330" s="7" t="s">
        <v>17</v>
      </c>
      <c r="I330" s="9">
        <v>0.5</v>
      </c>
      <c r="J330" s="10">
        <v>5750</v>
      </c>
      <c r="K330" s="11">
        <f t="shared" si="2"/>
        <v>2875</v>
      </c>
      <c r="L330" s="11">
        <f t="shared" si="3"/>
        <v>1150</v>
      </c>
      <c r="M330" s="12">
        <v>0.4</v>
      </c>
      <c r="O330" s="15"/>
      <c r="P330" s="13"/>
    </row>
    <row r="331" spans="1:16" ht="15.75" customHeight="1" x14ac:dyDescent="0.2">
      <c r="A331" s="2"/>
      <c r="B331" s="7" t="s">
        <v>14</v>
      </c>
      <c r="C331" s="7">
        <v>1185732</v>
      </c>
      <c r="D331" s="8">
        <v>44391</v>
      </c>
      <c r="E331" s="7" t="s">
        <v>33</v>
      </c>
      <c r="F331" s="7" t="s">
        <v>34</v>
      </c>
      <c r="G331" s="7" t="s">
        <v>35</v>
      </c>
      <c r="H331" s="7" t="s">
        <v>18</v>
      </c>
      <c r="I331" s="9">
        <v>0.45000000000000007</v>
      </c>
      <c r="J331" s="10">
        <v>3250</v>
      </c>
      <c r="K331" s="11">
        <f t="shared" si="2"/>
        <v>1462.5000000000002</v>
      </c>
      <c r="L331" s="11">
        <f t="shared" si="3"/>
        <v>511.87500000000006</v>
      </c>
      <c r="M331" s="12">
        <v>0.35</v>
      </c>
      <c r="O331" s="15"/>
      <c r="P331" s="13"/>
    </row>
    <row r="332" spans="1:16" ht="15.75" customHeight="1" x14ac:dyDescent="0.2">
      <c r="A332" s="2"/>
      <c r="B332" s="7" t="s">
        <v>14</v>
      </c>
      <c r="C332" s="7">
        <v>1185732</v>
      </c>
      <c r="D332" s="8">
        <v>44391</v>
      </c>
      <c r="E332" s="7" t="s">
        <v>33</v>
      </c>
      <c r="F332" s="7" t="s">
        <v>34</v>
      </c>
      <c r="G332" s="7" t="s">
        <v>35</v>
      </c>
      <c r="H332" s="7" t="s">
        <v>19</v>
      </c>
      <c r="I332" s="9">
        <v>0.4</v>
      </c>
      <c r="J332" s="10">
        <v>2500</v>
      </c>
      <c r="K332" s="11">
        <f t="shared" si="2"/>
        <v>1000</v>
      </c>
      <c r="L332" s="11">
        <f t="shared" si="3"/>
        <v>350</v>
      </c>
      <c r="M332" s="12">
        <v>0.35</v>
      </c>
      <c r="O332" s="15"/>
      <c r="P332" s="13"/>
    </row>
    <row r="333" spans="1:16" ht="15.75" customHeight="1" x14ac:dyDescent="0.2">
      <c r="A333" s="2"/>
      <c r="B333" s="7" t="s">
        <v>14</v>
      </c>
      <c r="C333" s="7">
        <v>1185732</v>
      </c>
      <c r="D333" s="8">
        <v>44391</v>
      </c>
      <c r="E333" s="7" t="s">
        <v>33</v>
      </c>
      <c r="F333" s="7" t="s">
        <v>34</v>
      </c>
      <c r="G333" s="7" t="s">
        <v>35</v>
      </c>
      <c r="H333" s="7" t="s">
        <v>20</v>
      </c>
      <c r="I333" s="9">
        <v>0.4</v>
      </c>
      <c r="J333" s="10">
        <v>2000</v>
      </c>
      <c r="K333" s="11">
        <f t="shared" si="2"/>
        <v>800</v>
      </c>
      <c r="L333" s="11">
        <f t="shared" si="3"/>
        <v>320</v>
      </c>
      <c r="M333" s="12">
        <v>0.4</v>
      </c>
      <c r="O333" s="15"/>
      <c r="P333" s="13"/>
    </row>
    <row r="334" spans="1:16" ht="15.75" customHeight="1" x14ac:dyDescent="0.2">
      <c r="A334" s="2"/>
      <c r="B334" s="7" t="s">
        <v>14</v>
      </c>
      <c r="C334" s="7">
        <v>1185732</v>
      </c>
      <c r="D334" s="8">
        <v>44391</v>
      </c>
      <c r="E334" s="7" t="s">
        <v>33</v>
      </c>
      <c r="F334" s="7" t="s">
        <v>34</v>
      </c>
      <c r="G334" s="7" t="s">
        <v>35</v>
      </c>
      <c r="H334" s="7" t="s">
        <v>21</v>
      </c>
      <c r="I334" s="9">
        <v>0.5</v>
      </c>
      <c r="J334" s="10">
        <v>2250</v>
      </c>
      <c r="K334" s="11">
        <f t="shared" si="2"/>
        <v>1125</v>
      </c>
      <c r="L334" s="11">
        <f t="shared" si="3"/>
        <v>393.75</v>
      </c>
      <c r="M334" s="12">
        <v>0.35</v>
      </c>
      <c r="O334" s="15"/>
      <c r="P334" s="13"/>
    </row>
    <row r="335" spans="1:16" ht="15.75" customHeight="1" x14ac:dyDescent="0.2">
      <c r="A335" s="2"/>
      <c r="B335" s="7" t="s">
        <v>14</v>
      </c>
      <c r="C335" s="7">
        <v>1185732</v>
      </c>
      <c r="D335" s="8">
        <v>44391</v>
      </c>
      <c r="E335" s="7" t="s">
        <v>33</v>
      </c>
      <c r="F335" s="7" t="s">
        <v>34</v>
      </c>
      <c r="G335" s="7" t="s">
        <v>35</v>
      </c>
      <c r="H335" s="7" t="s">
        <v>22</v>
      </c>
      <c r="I335" s="9">
        <v>0.55000000000000004</v>
      </c>
      <c r="J335" s="10">
        <v>4000</v>
      </c>
      <c r="K335" s="11">
        <f t="shared" si="2"/>
        <v>2200</v>
      </c>
      <c r="L335" s="11">
        <f t="shared" si="3"/>
        <v>1100</v>
      </c>
      <c r="M335" s="12">
        <v>0.5</v>
      </c>
      <c r="O335" s="15"/>
      <c r="P335" s="13"/>
    </row>
    <row r="336" spans="1:16" ht="15.75" customHeight="1" x14ac:dyDescent="0.2">
      <c r="A336" s="2"/>
      <c r="B336" s="7" t="s">
        <v>14</v>
      </c>
      <c r="C336" s="7">
        <v>1185732</v>
      </c>
      <c r="D336" s="8">
        <v>44423</v>
      </c>
      <c r="E336" s="7" t="s">
        <v>33</v>
      </c>
      <c r="F336" s="7" t="s">
        <v>34</v>
      </c>
      <c r="G336" s="7" t="s">
        <v>35</v>
      </c>
      <c r="H336" s="7" t="s">
        <v>17</v>
      </c>
      <c r="I336" s="9">
        <v>0.5</v>
      </c>
      <c r="J336" s="10">
        <v>5500</v>
      </c>
      <c r="K336" s="11">
        <f t="shared" si="2"/>
        <v>2750</v>
      </c>
      <c r="L336" s="11">
        <f t="shared" si="3"/>
        <v>1100</v>
      </c>
      <c r="M336" s="12">
        <v>0.4</v>
      </c>
      <c r="O336" s="15"/>
      <c r="P336" s="13"/>
    </row>
    <row r="337" spans="1:16" ht="15.75" customHeight="1" x14ac:dyDescent="0.2">
      <c r="A337" s="2"/>
      <c r="B337" s="7" t="s">
        <v>14</v>
      </c>
      <c r="C337" s="7">
        <v>1185732</v>
      </c>
      <c r="D337" s="8">
        <v>44423</v>
      </c>
      <c r="E337" s="7" t="s">
        <v>33</v>
      </c>
      <c r="F337" s="7" t="s">
        <v>34</v>
      </c>
      <c r="G337" s="7" t="s">
        <v>35</v>
      </c>
      <c r="H337" s="7" t="s">
        <v>18</v>
      </c>
      <c r="I337" s="9">
        <v>0.45000000000000007</v>
      </c>
      <c r="J337" s="10">
        <v>3250</v>
      </c>
      <c r="K337" s="11">
        <f t="shared" si="2"/>
        <v>1462.5000000000002</v>
      </c>
      <c r="L337" s="11">
        <f t="shared" si="3"/>
        <v>511.87500000000006</v>
      </c>
      <c r="M337" s="12">
        <v>0.35</v>
      </c>
      <c r="O337" s="15"/>
      <c r="P337" s="13"/>
    </row>
    <row r="338" spans="1:16" ht="15.75" customHeight="1" x14ac:dyDescent="0.2">
      <c r="A338" s="2"/>
      <c r="B338" s="7" t="s">
        <v>14</v>
      </c>
      <c r="C338" s="7">
        <v>1185732</v>
      </c>
      <c r="D338" s="8">
        <v>44423</v>
      </c>
      <c r="E338" s="7" t="s">
        <v>33</v>
      </c>
      <c r="F338" s="7" t="s">
        <v>34</v>
      </c>
      <c r="G338" s="7" t="s">
        <v>35</v>
      </c>
      <c r="H338" s="7" t="s">
        <v>19</v>
      </c>
      <c r="I338" s="9">
        <v>0.4</v>
      </c>
      <c r="J338" s="10">
        <v>2500</v>
      </c>
      <c r="K338" s="11">
        <f t="shared" si="2"/>
        <v>1000</v>
      </c>
      <c r="L338" s="11">
        <f t="shared" si="3"/>
        <v>350</v>
      </c>
      <c r="M338" s="12">
        <v>0.35</v>
      </c>
      <c r="O338" s="15"/>
      <c r="P338" s="13"/>
    </row>
    <row r="339" spans="1:16" ht="15.75" customHeight="1" x14ac:dyDescent="0.2">
      <c r="A339" s="2"/>
      <c r="B339" s="7" t="s">
        <v>14</v>
      </c>
      <c r="C339" s="7">
        <v>1185732</v>
      </c>
      <c r="D339" s="8">
        <v>44423</v>
      </c>
      <c r="E339" s="7" t="s">
        <v>33</v>
      </c>
      <c r="F339" s="7" t="s">
        <v>34</v>
      </c>
      <c r="G339" s="7" t="s">
        <v>35</v>
      </c>
      <c r="H339" s="7" t="s">
        <v>20</v>
      </c>
      <c r="I339" s="9">
        <v>0.4</v>
      </c>
      <c r="J339" s="10">
        <v>2250</v>
      </c>
      <c r="K339" s="11">
        <f t="shared" si="2"/>
        <v>900</v>
      </c>
      <c r="L339" s="11">
        <f t="shared" si="3"/>
        <v>360</v>
      </c>
      <c r="M339" s="12">
        <v>0.4</v>
      </c>
      <c r="O339" s="15"/>
      <c r="P339" s="13"/>
    </row>
    <row r="340" spans="1:16" ht="15.75" customHeight="1" x14ac:dyDescent="0.2">
      <c r="A340" s="2"/>
      <c r="B340" s="7" t="s">
        <v>14</v>
      </c>
      <c r="C340" s="7">
        <v>1185732</v>
      </c>
      <c r="D340" s="8">
        <v>44423</v>
      </c>
      <c r="E340" s="7" t="s">
        <v>33</v>
      </c>
      <c r="F340" s="7" t="s">
        <v>34</v>
      </c>
      <c r="G340" s="7" t="s">
        <v>35</v>
      </c>
      <c r="H340" s="7" t="s">
        <v>21</v>
      </c>
      <c r="I340" s="9">
        <v>0.5</v>
      </c>
      <c r="J340" s="10">
        <v>2000</v>
      </c>
      <c r="K340" s="11">
        <f t="shared" si="2"/>
        <v>1000</v>
      </c>
      <c r="L340" s="11">
        <f t="shared" si="3"/>
        <v>350</v>
      </c>
      <c r="M340" s="12">
        <v>0.35</v>
      </c>
      <c r="O340" s="15"/>
      <c r="P340" s="13"/>
    </row>
    <row r="341" spans="1:16" ht="15.75" customHeight="1" x14ac:dyDescent="0.2">
      <c r="A341" s="2"/>
      <c r="B341" s="7" t="s">
        <v>14</v>
      </c>
      <c r="C341" s="7">
        <v>1185732</v>
      </c>
      <c r="D341" s="8">
        <v>44423</v>
      </c>
      <c r="E341" s="7" t="s">
        <v>33</v>
      </c>
      <c r="F341" s="7" t="s">
        <v>34</v>
      </c>
      <c r="G341" s="7" t="s">
        <v>35</v>
      </c>
      <c r="H341" s="7" t="s">
        <v>22</v>
      </c>
      <c r="I341" s="9">
        <v>0.55000000000000004</v>
      </c>
      <c r="J341" s="10">
        <v>3750</v>
      </c>
      <c r="K341" s="11">
        <f t="shared" si="2"/>
        <v>2062.5</v>
      </c>
      <c r="L341" s="11">
        <f t="shared" si="3"/>
        <v>1031.25</v>
      </c>
      <c r="M341" s="12">
        <v>0.5</v>
      </c>
      <c r="O341" s="15"/>
      <c r="P341" s="13"/>
    </row>
    <row r="342" spans="1:16" ht="15.75" customHeight="1" x14ac:dyDescent="0.2">
      <c r="A342" s="2"/>
      <c r="B342" s="7" t="s">
        <v>14</v>
      </c>
      <c r="C342" s="7">
        <v>1185732</v>
      </c>
      <c r="D342" s="8">
        <v>44455</v>
      </c>
      <c r="E342" s="7" t="s">
        <v>33</v>
      </c>
      <c r="F342" s="7" t="s">
        <v>34</v>
      </c>
      <c r="G342" s="7" t="s">
        <v>35</v>
      </c>
      <c r="H342" s="7" t="s">
        <v>17</v>
      </c>
      <c r="I342" s="9">
        <v>0.5</v>
      </c>
      <c r="J342" s="10">
        <v>5000</v>
      </c>
      <c r="K342" s="11">
        <f t="shared" si="2"/>
        <v>2500</v>
      </c>
      <c r="L342" s="11">
        <f t="shared" si="3"/>
        <v>1000</v>
      </c>
      <c r="M342" s="12">
        <v>0.4</v>
      </c>
      <c r="O342" s="15"/>
      <c r="P342" s="13"/>
    </row>
    <row r="343" spans="1:16" ht="15.75" customHeight="1" x14ac:dyDescent="0.2">
      <c r="A343" s="2"/>
      <c r="B343" s="7" t="s">
        <v>14</v>
      </c>
      <c r="C343" s="7">
        <v>1185732</v>
      </c>
      <c r="D343" s="8">
        <v>44455</v>
      </c>
      <c r="E343" s="7" t="s">
        <v>33</v>
      </c>
      <c r="F343" s="7" t="s">
        <v>34</v>
      </c>
      <c r="G343" s="7" t="s">
        <v>35</v>
      </c>
      <c r="H343" s="7" t="s">
        <v>18</v>
      </c>
      <c r="I343" s="9">
        <v>0.45000000000000007</v>
      </c>
      <c r="J343" s="10">
        <v>3000</v>
      </c>
      <c r="K343" s="11">
        <f t="shared" si="2"/>
        <v>1350.0000000000002</v>
      </c>
      <c r="L343" s="11">
        <f t="shared" si="3"/>
        <v>472.50000000000006</v>
      </c>
      <c r="M343" s="12">
        <v>0.35</v>
      </c>
      <c r="O343" s="15"/>
      <c r="P343" s="13"/>
    </row>
    <row r="344" spans="1:16" ht="15.75" customHeight="1" x14ac:dyDescent="0.2">
      <c r="A344" s="2"/>
      <c r="B344" s="7" t="s">
        <v>14</v>
      </c>
      <c r="C344" s="7">
        <v>1185732</v>
      </c>
      <c r="D344" s="8">
        <v>44455</v>
      </c>
      <c r="E344" s="7" t="s">
        <v>33</v>
      </c>
      <c r="F344" s="7" t="s">
        <v>34</v>
      </c>
      <c r="G344" s="7" t="s">
        <v>35</v>
      </c>
      <c r="H344" s="7" t="s">
        <v>19</v>
      </c>
      <c r="I344" s="9">
        <v>0.4</v>
      </c>
      <c r="J344" s="10">
        <v>2000</v>
      </c>
      <c r="K344" s="11">
        <f t="shared" si="2"/>
        <v>800</v>
      </c>
      <c r="L344" s="11">
        <f t="shared" si="3"/>
        <v>280</v>
      </c>
      <c r="M344" s="12">
        <v>0.35</v>
      </c>
      <c r="O344" s="15"/>
      <c r="P344" s="13"/>
    </row>
    <row r="345" spans="1:16" ht="15.75" customHeight="1" x14ac:dyDescent="0.2">
      <c r="A345" s="2"/>
      <c r="B345" s="7" t="s">
        <v>14</v>
      </c>
      <c r="C345" s="7">
        <v>1185732</v>
      </c>
      <c r="D345" s="8">
        <v>44455</v>
      </c>
      <c r="E345" s="7" t="s">
        <v>33</v>
      </c>
      <c r="F345" s="7" t="s">
        <v>34</v>
      </c>
      <c r="G345" s="7" t="s">
        <v>35</v>
      </c>
      <c r="H345" s="7" t="s">
        <v>20</v>
      </c>
      <c r="I345" s="9">
        <v>0.4</v>
      </c>
      <c r="J345" s="10">
        <v>1750</v>
      </c>
      <c r="K345" s="11">
        <f t="shared" si="2"/>
        <v>700</v>
      </c>
      <c r="L345" s="11">
        <f t="shared" si="3"/>
        <v>280</v>
      </c>
      <c r="M345" s="12">
        <v>0.4</v>
      </c>
      <c r="O345" s="15"/>
      <c r="P345" s="13"/>
    </row>
    <row r="346" spans="1:16" ht="15.75" customHeight="1" x14ac:dyDescent="0.2">
      <c r="A346" s="2"/>
      <c r="B346" s="7" t="s">
        <v>14</v>
      </c>
      <c r="C346" s="7">
        <v>1185732</v>
      </c>
      <c r="D346" s="8">
        <v>44455</v>
      </c>
      <c r="E346" s="7" t="s">
        <v>33</v>
      </c>
      <c r="F346" s="7" t="s">
        <v>34</v>
      </c>
      <c r="G346" s="7" t="s">
        <v>35</v>
      </c>
      <c r="H346" s="7" t="s">
        <v>21</v>
      </c>
      <c r="I346" s="9">
        <v>0.5</v>
      </c>
      <c r="J346" s="10">
        <v>1750</v>
      </c>
      <c r="K346" s="11">
        <f t="shared" si="2"/>
        <v>875</v>
      </c>
      <c r="L346" s="11">
        <f t="shared" si="3"/>
        <v>306.25</v>
      </c>
      <c r="M346" s="12">
        <v>0.35</v>
      </c>
      <c r="O346" s="15"/>
      <c r="P346" s="13"/>
    </row>
    <row r="347" spans="1:16" ht="15.75" customHeight="1" x14ac:dyDescent="0.2">
      <c r="A347" s="2"/>
      <c r="B347" s="7" t="s">
        <v>14</v>
      </c>
      <c r="C347" s="7">
        <v>1185732</v>
      </c>
      <c r="D347" s="8">
        <v>44455</v>
      </c>
      <c r="E347" s="7" t="s">
        <v>33</v>
      </c>
      <c r="F347" s="7" t="s">
        <v>34</v>
      </c>
      <c r="G347" s="7" t="s">
        <v>35</v>
      </c>
      <c r="H347" s="7" t="s">
        <v>22</v>
      </c>
      <c r="I347" s="9">
        <v>0.55000000000000004</v>
      </c>
      <c r="J347" s="10">
        <v>2500</v>
      </c>
      <c r="K347" s="11">
        <f t="shared" si="2"/>
        <v>1375</v>
      </c>
      <c r="L347" s="11">
        <f t="shared" si="3"/>
        <v>687.5</v>
      </c>
      <c r="M347" s="12">
        <v>0.5</v>
      </c>
      <c r="O347" s="15"/>
      <c r="P347" s="13"/>
    </row>
    <row r="348" spans="1:16" ht="15.75" customHeight="1" x14ac:dyDescent="0.2">
      <c r="A348" s="2"/>
      <c r="B348" s="7" t="s">
        <v>14</v>
      </c>
      <c r="C348" s="7">
        <v>1185732</v>
      </c>
      <c r="D348" s="8">
        <v>44484</v>
      </c>
      <c r="E348" s="7" t="s">
        <v>33</v>
      </c>
      <c r="F348" s="7" t="s">
        <v>34</v>
      </c>
      <c r="G348" s="7" t="s">
        <v>35</v>
      </c>
      <c r="H348" s="7" t="s">
        <v>17</v>
      </c>
      <c r="I348" s="9">
        <v>0.6</v>
      </c>
      <c r="J348" s="10">
        <v>4250</v>
      </c>
      <c r="K348" s="11">
        <f t="shared" si="2"/>
        <v>2550</v>
      </c>
      <c r="L348" s="11">
        <f t="shared" si="3"/>
        <v>1020</v>
      </c>
      <c r="M348" s="12">
        <v>0.4</v>
      </c>
      <c r="O348" s="15"/>
      <c r="P348" s="13"/>
    </row>
    <row r="349" spans="1:16" ht="15.75" customHeight="1" x14ac:dyDescent="0.2">
      <c r="A349" s="2"/>
      <c r="B349" s="7" t="s">
        <v>14</v>
      </c>
      <c r="C349" s="7">
        <v>1185732</v>
      </c>
      <c r="D349" s="8">
        <v>44484</v>
      </c>
      <c r="E349" s="7" t="s">
        <v>33</v>
      </c>
      <c r="F349" s="7" t="s">
        <v>34</v>
      </c>
      <c r="G349" s="7" t="s">
        <v>35</v>
      </c>
      <c r="H349" s="7" t="s">
        <v>18</v>
      </c>
      <c r="I349" s="9">
        <v>0.5</v>
      </c>
      <c r="J349" s="10">
        <v>2500</v>
      </c>
      <c r="K349" s="11">
        <f t="shared" si="2"/>
        <v>1250</v>
      </c>
      <c r="L349" s="11">
        <f t="shared" si="3"/>
        <v>437.5</v>
      </c>
      <c r="M349" s="12">
        <v>0.35</v>
      </c>
      <c r="O349" s="15"/>
      <c r="P349" s="13"/>
    </row>
    <row r="350" spans="1:16" ht="15.75" customHeight="1" x14ac:dyDescent="0.2">
      <c r="A350" s="2"/>
      <c r="B350" s="7" t="s">
        <v>14</v>
      </c>
      <c r="C350" s="7">
        <v>1185732</v>
      </c>
      <c r="D350" s="8">
        <v>44484</v>
      </c>
      <c r="E350" s="7" t="s">
        <v>33</v>
      </c>
      <c r="F350" s="7" t="s">
        <v>34</v>
      </c>
      <c r="G350" s="7" t="s">
        <v>35</v>
      </c>
      <c r="H350" s="7" t="s">
        <v>19</v>
      </c>
      <c r="I350" s="9">
        <v>0.5</v>
      </c>
      <c r="J350" s="10">
        <v>1500</v>
      </c>
      <c r="K350" s="11">
        <f t="shared" si="2"/>
        <v>750</v>
      </c>
      <c r="L350" s="11">
        <f t="shared" si="3"/>
        <v>262.5</v>
      </c>
      <c r="M350" s="12">
        <v>0.35</v>
      </c>
      <c r="O350" s="15"/>
      <c r="P350" s="13"/>
    </row>
    <row r="351" spans="1:16" ht="15.75" customHeight="1" x14ac:dyDescent="0.2">
      <c r="A351" s="2"/>
      <c r="B351" s="7" t="s">
        <v>14</v>
      </c>
      <c r="C351" s="7">
        <v>1185732</v>
      </c>
      <c r="D351" s="8">
        <v>44484</v>
      </c>
      <c r="E351" s="7" t="s">
        <v>33</v>
      </c>
      <c r="F351" s="7" t="s">
        <v>34</v>
      </c>
      <c r="G351" s="7" t="s">
        <v>35</v>
      </c>
      <c r="H351" s="7" t="s">
        <v>20</v>
      </c>
      <c r="I351" s="9">
        <v>0.5</v>
      </c>
      <c r="J351" s="10">
        <v>1250</v>
      </c>
      <c r="K351" s="11">
        <f t="shared" si="2"/>
        <v>625</v>
      </c>
      <c r="L351" s="11">
        <f t="shared" si="3"/>
        <v>250</v>
      </c>
      <c r="M351" s="12">
        <v>0.4</v>
      </c>
      <c r="O351" s="15"/>
      <c r="P351" s="13"/>
    </row>
    <row r="352" spans="1:16" ht="15.75" customHeight="1" x14ac:dyDescent="0.2">
      <c r="A352" s="2"/>
      <c r="B352" s="7" t="s">
        <v>14</v>
      </c>
      <c r="C352" s="7">
        <v>1185732</v>
      </c>
      <c r="D352" s="8">
        <v>44484</v>
      </c>
      <c r="E352" s="7" t="s">
        <v>33</v>
      </c>
      <c r="F352" s="7" t="s">
        <v>34</v>
      </c>
      <c r="G352" s="7" t="s">
        <v>35</v>
      </c>
      <c r="H352" s="7" t="s">
        <v>21</v>
      </c>
      <c r="I352" s="9">
        <v>0.6</v>
      </c>
      <c r="J352" s="10">
        <v>1250</v>
      </c>
      <c r="K352" s="11">
        <f t="shared" si="2"/>
        <v>750</v>
      </c>
      <c r="L352" s="11">
        <f t="shared" si="3"/>
        <v>262.5</v>
      </c>
      <c r="M352" s="12">
        <v>0.35</v>
      </c>
      <c r="O352" s="15"/>
      <c r="P352" s="13"/>
    </row>
    <row r="353" spans="1:16" ht="15.75" customHeight="1" x14ac:dyDescent="0.2">
      <c r="A353" s="2"/>
      <c r="B353" s="7" t="s">
        <v>14</v>
      </c>
      <c r="C353" s="7">
        <v>1185732</v>
      </c>
      <c r="D353" s="8">
        <v>44484</v>
      </c>
      <c r="E353" s="7" t="s">
        <v>33</v>
      </c>
      <c r="F353" s="7" t="s">
        <v>34</v>
      </c>
      <c r="G353" s="7" t="s">
        <v>35</v>
      </c>
      <c r="H353" s="7" t="s">
        <v>22</v>
      </c>
      <c r="I353" s="9">
        <v>0.64999999999999991</v>
      </c>
      <c r="J353" s="10">
        <v>2500</v>
      </c>
      <c r="K353" s="11">
        <f t="shared" si="2"/>
        <v>1624.9999999999998</v>
      </c>
      <c r="L353" s="11">
        <f t="shared" si="3"/>
        <v>812.49999999999989</v>
      </c>
      <c r="M353" s="12">
        <v>0.5</v>
      </c>
      <c r="O353" s="15"/>
      <c r="P353" s="13"/>
    </row>
    <row r="354" spans="1:16" ht="15.75" customHeight="1" x14ac:dyDescent="0.2">
      <c r="A354" s="2"/>
      <c r="B354" s="7" t="s">
        <v>14</v>
      </c>
      <c r="C354" s="7">
        <v>1185732</v>
      </c>
      <c r="D354" s="8">
        <v>44515</v>
      </c>
      <c r="E354" s="7" t="s">
        <v>33</v>
      </c>
      <c r="F354" s="7" t="s">
        <v>34</v>
      </c>
      <c r="G354" s="7" t="s">
        <v>35</v>
      </c>
      <c r="H354" s="7" t="s">
        <v>17</v>
      </c>
      <c r="I354" s="9">
        <v>0.6</v>
      </c>
      <c r="J354" s="10">
        <v>4000</v>
      </c>
      <c r="K354" s="11">
        <f t="shared" si="2"/>
        <v>2400</v>
      </c>
      <c r="L354" s="11">
        <f t="shared" si="3"/>
        <v>960</v>
      </c>
      <c r="M354" s="12">
        <v>0.4</v>
      </c>
      <c r="O354" s="15"/>
      <c r="P354" s="13"/>
    </row>
    <row r="355" spans="1:16" ht="15.75" customHeight="1" x14ac:dyDescent="0.2">
      <c r="A355" s="2"/>
      <c r="B355" s="7" t="s">
        <v>14</v>
      </c>
      <c r="C355" s="7">
        <v>1185732</v>
      </c>
      <c r="D355" s="8">
        <v>44515</v>
      </c>
      <c r="E355" s="7" t="s">
        <v>33</v>
      </c>
      <c r="F355" s="7" t="s">
        <v>34</v>
      </c>
      <c r="G355" s="7" t="s">
        <v>35</v>
      </c>
      <c r="H355" s="7" t="s">
        <v>18</v>
      </c>
      <c r="I355" s="9">
        <v>0.5</v>
      </c>
      <c r="J355" s="10">
        <v>2500</v>
      </c>
      <c r="K355" s="11">
        <f t="shared" si="2"/>
        <v>1250</v>
      </c>
      <c r="L355" s="11">
        <f t="shared" si="3"/>
        <v>437.5</v>
      </c>
      <c r="M355" s="12">
        <v>0.35</v>
      </c>
      <c r="O355" s="15"/>
      <c r="P355" s="13"/>
    </row>
    <row r="356" spans="1:16" ht="15.75" customHeight="1" x14ac:dyDescent="0.2">
      <c r="A356" s="2"/>
      <c r="B356" s="7" t="s">
        <v>14</v>
      </c>
      <c r="C356" s="7">
        <v>1185732</v>
      </c>
      <c r="D356" s="8">
        <v>44515</v>
      </c>
      <c r="E356" s="7" t="s">
        <v>33</v>
      </c>
      <c r="F356" s="7" t="s">
        <v>34</v>
      </c>
      <c r="G356" s="7" t="s">
        <v>35</v>
      </c>
      <c r="H356" s="7" t="s">
        <v>19</v>
      </c>
      <c r="I356" s="9">
        <v>0.5</v>
      </c>
      <c r="J356" s="10">
        <v>1950</v>
      </c>
      <c r="K356" s="11">
        <f t="shared" si="2"/>
        <v>975</v>
      </c>
      <c r="L356" s="11">
        <f t="shared" si="3"/>
        <v>341.25</v>
      </c>
      <c r="M356" s="12">
        <v>0.35</v>
      </c>
      <c r="O356" s="15"/>
      <c r="P356" s="13"/>
    </row>
    <row r="357" spans="1:16" ht="15.75" customHeight="1" x14ac:dyDescent="0.2">
      <c r="A357" s="2"/>
      <c r="B357" s="7" t="s">
        <v>14</v>
      </c>
      <c r="C357" s="7">
        <v>1185732</v>
      </c>
      <c r="D357" s="8">
        <v>44515</v>
      </c>
      <c r="E357" s="7" t="s">
        <v>33</v>
      </c>
      <c r="F357" s="7" t="s">
        <v>34</v>
      </c>
      <c r="G357" s="7" t="s">
        <v>35</v>
      </c>
      <c r="H357" s="7" t="s">
        <v>20</v>
      </c>
      <c r="I357" s="9">
        <v>0.5</v>
      </c>
      <c r="J357" s="10">
        <v>1750</v>
      </c>
      <c r="K357" s="11">
        <f t="shared" si="2"/>
        <v>875</v>
      </c>
      <c r="L357" s="11">
        <f t="shared" si="3"/>
        <v>350</v>
      </c>
      <c r="M357" s="12">
        <v>0.4</v>
      </c>
      <c r="O357" s="15"/>
      <c r="P357" s="13"/>
    </row>
    <row r="358" spans="1:16" ht="15.75" customHeight="1" x14ac:dyDescent="0.2">
      <c r="A358" s="2"/>
      <c r="B358" s="7" t="s">
        <v>14</v>
      </c>
      <c r="C358" s="7">
        <v>1185732</v>
      </c>
      <c r="D358" s="8">
        <v>44515</v>
      </c>
      <c r="E358" s="7" t="s">
        <v>33</v>
      </c>
      <c r="F358" s="7" t="s">
        <v>34</v>
      </c>
      <c r="G358" s="7" t="s">
        <v>35</v>
      </c>
      <c r="H358" s="7" t="s">
        <v>21</v>
      </c>
      <c r="I358" s="9">
        <v>0.6</v>
      </c>
      <c r="J358" s="10">
        <v>1500</v>
      </c>
      <c r="K358" s="11">
        <f t="shared" si="2"/>
        <v>900</v>
      </c>
      <c r="L358" s="11">
        <f t="shared" si="3"/>
        <v>315</v>
      </c>
      <c r="M358" s="12">
        <v>0.35</v>
      </c>
      <c r="O358" s="15"/>
      <c r="P358" s="13"/>
    </row>
    <row r="359" spans="1:16" ht="15.75" customHeight="1" x14ac:dyDescent="0.2">
      <c r="A359" s="2"/>
      <c r="B359" s="7" t="s">
        <v>14</v>
      </c>
      <c r="C359" s="7">
        <v>1185732</v>
      </c>
      <c r="D359" s="8">
        <v>44515</v>
      </c>
      <c r="E359" s="7" t="s">
        <v>33</v>
      </c>
      <c r="F359" s="7" t="s">
        <v>34</v>
      </c>
      <c r="G359" s="7" t="s">
        <v>35</v>
      </c>
      <c r="H359" s="7" t="s">
        <v>22</v>
      </c>
      <c r="I359" s="9">
        <v>0.64999999999999991</v>
      </c>
      <c r="J359" s="10">
        <v>2500</v>
      </c>
      <c r="K359" s="11">
        <f t="shared" si="2"/>
        <v>1624.9999999999998</v>
      </c>
      <c r="L359" s="11">
        <f t="shared" si="3"/>
        <v>812.49999999999989</v>
      </c>
      <c r="M359" s="12">
        <v>0.5</v>
      </c>
      <c r="O359" s="15"/>
      <c r="P359" s="13"/>
    </row>
    <row r="360" spans="1:16" ht="15.75" customHeight="1" x14ac:dyDescent="0.2">
      <c r="A360" s="2"/>
      <c r="B360" s="7" t="s">
        <v>14</v>
      </c>
      <c r="C360" s="7">
        <v>1185732</v>
      </c>
      <c r="D360" s="8">
        <v>44544</v>
      </c>
      <c r="E360" s="7" t="s">
        <v>33</v>
      </c>
      <c r="F360" s="7" t="s">
        <v>34</v>
      </c>
      <c r="G360" s="7" t="s">
        <v>35</v>
      </c>
      <c r="H360" s="7" t="s">
        <v>17</v>
      </c>
      <c r="I360" s="9">
        <v>0.6</v>
      </c>
      <c r="J360" s="10">
        <v>5000</v>
      </c>
      <c r="K360" s="11">
        <f t="shared" si="2"/>
        <v>3000</v>
      </c>
      <c r="L360" s="11">
        <f t="shared" si="3"/>
        <v>1200</v>
      </c>
      <c r="M360" s="12">
        <v>0.4</v>
      </c>
      <c r="O360" s="15"/>
      <c r="P360" s="13"/>
    </row>
    <row r="361" spans="1:16" ht="15.75" customHeight="1" x14ac:dyDescent="0.2">
      <c r="A361" s="2"/>
      <c r="B361" s="7" t="s">
        <v>14</v>
      </c>
      <c r="C361" s="7">
        <v>1185732</v>
      </c>
      <c r="D361" s="8">
        <v>44544</v>
      </c>
      <c r="E361" s="7" t="s">
        <v>33</v>
      </c>
      <c r="F361" s="7" t="s">
        <v>34</v>
      </c>
      <c r="G361" s="7" t="s">
        <v>35</v>
      </c>
      <c r="H361" s="7" t="s">
        <v>18</v>
      </c>
      <c r="I361" s="9">
        <v>0.5</v>
      </c>
      <c r="J361" s="10">
        <v>3000</v>
      </c>
      <c r="K361" s="11">
        <f t="shared" si="2"/>
        <v>1500</v>
      </c>
      <c r="L361" s="11">
        <f t="shared" si="3"/>
        <v>525</v>
      </c>
      <c r="M361" s="12">
        <v>0.35</v>
      </c>
      <c r="O361" s="15"/>
      <c r="P361" s="13"/>
    </row>
    <row r="362" spans="1:16" ht="15.75" customHeight="1" x14ac:dyDescent="0.2">
      <c r="A362" s="2"/>
      <c r="B362" s="7" t="s">
        <v>14</v>
      </c>
      <c r="C362" s="7">
        <v>1185732</v>
      </c>
      <c r="D362" s="8">
        <v>44544</v>
      </c>
      <c r="E362" s="7" t="s">
        <v>33</v>
      </c>
      <c r="F362" s="7" t="s">
        <v>34</v>
      </c>
      <c r="G362" s="7" t="s">
        <v>35</v>
      </c>
      <c r="H362" s="7" t="s">
        <v>19</v>
      </c>
      <c r="I362" s="9">
        <v>0.5</v>
      </c>
      <c r="J362" s="10">
        <v>2500</v>
      </c>
      <c r="K362" s="11">
        <f t="shared" si="2"/>
        <v>1250</v>
      </c>
      <c r="L362" s="11">
        <f t="shared" si="3"/>
        <v>437.5</v>
      </c>
      <c r="M362" s="12">
        <v>0.35</v>
      </c>
      <c r="O362" s="15"/>
      <c r="P362" s="13"/>
    </row>
    <row r="363" spans="1:16" ht="15.75" customHeight="1" x14ac:dyDescent="0.2">
      <c r="A363" s="2"/>
      <c r="B363" s="7" t="s">
        <v>14</v>
      </c>
      <c r="C363" s="7">
        <v>1185732</v>
      </c>
      <c r="D363" s="8">
        <v>44544</v>
      </c>
      <c r="E363" s="7" t="s">
        <v>33</v>
      </c>
      <c r="F363" s="7" t="s">
        <v>34</v>
      </c>
      <c r="G363" s="7" t="s">
        <v>35</v>
      </c>
      <c r="H363" s="7" t="s">
        <v>20</v>
      </c>
      <c r="I363" s="9">
        <v>0.5</v>
      </c>
      <c r="J363" s="10">
        <v>2000</v>
      </c>
      <c r="K363" s="11">
        <f t="shared" si="2"/>
        <v>1000</v>
      </c>
      <c r="L363" s="11">
        <f t="shared" si="3"/>
        <v>400</v>
      </c>
      <c r="M363" s="12">
        <v>0.4</v>
      </c>
      <c r="O363" s="15"/>
      <c r="P363" s="13"/>
    </row>
    <row r="364" spans="1:16" ht="15.75" customHeight="1" x14ac:dyDescent="0.2">
      <c r="A364" s="2"/>
      <c r="B364" s="7" t="s">
        <v>14</v>
      </c>
      <c r="C364" s="7">
        <v>1185732</v>
      </c>
      <c r="D364" s="8">
        <v>44544</v>
      </c>
      <c r="E364" s="7" t="s">
        <v>33</v>
      </c>
      <c r="F364" s="7" t="s">
        <v>34</v>
      </c>
      <c r="G364" s="7" t="s">
        <v>35</v>
      </c>
      <c r="H364" s="7" t="s">
        <v>21</v>
      </c>
      <c r="I364" s="9">
        <v>0.6</v>
      </c>
      <c r="J364" s="10">
        <v>2000</v>
      </c>
      <c r="K364" s="11">
        <f t="shared" si="2"/>
        <v>1200</v>
      </c>
      <c r="L364" s="11">
        <f t="shared" si="3"/>
        <v>420</v>
      </c>
      <c r="M364" s="12">
        <v>0.35</v>
      </c>
      <c r="O364" s="15"/>
      <c r="P364" s="13"/>
    </row>
    <row r="365" spans="1:16" ht="15.75" customHeight="1" x14ac:dyDescent="0.2">
      <c r="A365" s="2"/>
      <c r="B365" s="7" t="s">
        <v>14</v>
      </c>
      <c r="C365" s="7">
        <v>1185732</v>
      </c>
      <c r="D365" s="8">
        <v>44544</v>
      </c>
      <c r="E365" s="7" t="s">
        <v>33</v>
      </c>
      <c r="F365" s="7" t="s">
        <v>34</v>
      </c>
      <c r="G365" s="7" t="s">
        <v>35</v>
      </c>
      <c r="H365" s="7" t="s">
        <v>22</v>
      </c>
      <c r="I365" s="9">
        <v>0.64999999999999991</v>
      </c>
      <c r="J365" s="10">
        <v>3000</v>
      </c>
      <c r="K365" s="11">
        <f t="shared" si="2"/>
        <v>1949.9999999999998</v>
      </c>
      <c r="L365" s="11">
        <f t="shared" si="3"/>
        <v>974.99999999999989</v>
      </c>
      <c r="M365" s="12">
        <v>0.5</v>
      </c>
      <c r="O365" s="15"/>
      <c r="P365" s="13"/>
    </row>
    <row r="366" spans="1:16" ht="15.75" customHeight="1" x14ac:dyDescent="0.2">
      <c r="A366" s="2"/>
      <c r="B366" s="7" t="s">
        <v>23</v>
      </c>
      <c r="C366" s="7">
        <v>1197831</v>
      </c>
      <c r="D366" s="8">
        <v>44198</v>
      </c>
      <c r="E366" s="7" t="s">
        <v>24</v>
      </c>
      <c r="F366" s="7" t="s">
        <v>25</v>
      </c>
      <c r="G366" s="7" t="s">
        <v>36</v>
      </c>
      <c r="H366" s="7" t="s">
        <v>17</v>
      </c>
      <c r="I366" s="9">
        <v>0.2</v>
      </c>
      <c r="J366" s="10">
        <v>7250</v>
      </c>
      <c r="K366" s="11">
        <f t="shared" si="2"/>
        <v>1450</v>
      </c>
      <c r="L366" s="11">
        <f t="shared" si="3"/>
        <v>435</v>
      </c>
      <c r="M366" s="12">
        <v>0.3</v>
      </c>
      <c r="O366" s="14"/>
      <c r="P366" s="13"/>
    </row>
    <row r="367" spans="1:16" ht="15.75" customHeight="1" x14ac:dyDescent="0.2">
      <c r="A367" s="2"/>
      <c r="B367" s="7" t="s">
        <v>23</v>
      </c>
      <c r="C367" s="7">
        <v>1197831</v>
      </c>
      <c r="D367" s="8">
        <v>44198</v>
      </c>
      <c r="E367" s="7" t="s">
        <v>24</v>
      </c>
      <c r="F367" s="7" t="s">
        <v>25</v>
      </c>
      <c r="G367" s="7" t="s">
        <v>36</v>
      </c>
      <c r="H367" s="7" t="s">
        <v>18</v>
      </c>
      <c r="I367" s="9">
        <v>0.3</v>
      </c>
      <c r="J367" s="10">
        <v>7250</v>
      </c>
      <c r="K367" s="11">
        <f t="shared" si="2"/>
        <v>2175</v>
      </c>
      <c r="L367" s="11">
        <f t="shared" si="3"/>
        <v>652.5</v>
      </c>
      <c r="M367" s="12">
        <v>0.3</v>
      </c>
      <c r="O367" s="14"/>
      <c r="P367" s="13"/>
    </row>
    <row r="368" spans="1:16" ht="15.75" customHeight="1" x14ac:dyDescent="0.2">
      <c r="A368" s="2"/>
      <c r="B368" s="7" t="s">
        <v>23</v>
      </c>
      <c r="C368" s="7">
        <v>1197831</v>
      </c>
      <c r="D368" s="8">
        <v>44198</v>
      </c>
      <c r="E368" s="7" t="s">
        <v>24</v>
      </c>
      <c r="F368" s="7" t="s">
        <v>25</v>
      </c>
      <c r="G368" s="7" t="s">
        <v>36</v>
      </c>
      <c r="H368" s="7" t="s">
        <v>19</v>
      </c>
      <c r="I368" s="9">
        <v>0.3</v>
      </c>
      <c r="J368" s="10">
        <v>5250</v>
      </c>
      <c r="K368" s="11">
        <f t="shared" si="2"/>
        <v>1575</v>
      </c>
      <c r="L368" s="11">
        <f t="shared" si="3"/>
        <v>472.5</v>
      </c>
      <c r="M368" s="12">
        <v>0.3</v>
      </c>
      <c r="O368" s="14"/>
      <c r="P368" s="13"/>
    </row>
    <row r="369" spans="1:16" ht="15.75" customHeight="1" x14ac:dyDescent="0.2">
      <c r="A369" s="2"/>
      <c r="B369" s="7" t="s">
        <v>23</v>
      </c>
      <c r="C369" s="7">
        <v>1197831</v>
      </c>
      <c r="D369" s="8">
        <v>44198</v>
      </c>
      <c r="E369" s="7" t="s">
        <v>24</v>
      </c>
      <c r="F369" s="7" t="s">
        <v>25</v>
      </c>
      <c r="G369" s="7" t="s">
        <v>36</v>
      </c>
      <c r="H369" s="7" t="s">
        <v>20</v>
      </c>
      <c r="I369" s="9">
        <v>0.35</v>
      </c>
      <c r="J369" s="10">
        <v>5250</v>
      </c>
      <c r="K369" s="11">
        <f t="shared" si="2"/>
        <v>1837.4999999999998</v>
      </c>
      <c r="L369" s="11">
        <f t="shared" si="3"/>
        <v>735</v>
      </c>
      <c r="M369" s="12">
        <v>0.4</v>
      </c>
      <c r="O369" s="14"/>
      <c r="P369" s="13"/>
    </row>
    <row r="370" spans="1:16" ht="15.75" customHeight="1" x14ac:dyDescent="0.2">
      <c r="A370" s="2"/>
      <c r="B370" s="7" t="s">
        <v>23</v>
      </c>
      <c r="C370" s="7">
        <v>1197831</v>
      </c>
      <c r="D370" s="8">
        <v>44198</v>
      </c>
      <c r="E370" s="7" t="s">
        <v>24</v>
      </c>
      <c r="F370" s="7" t="s">
        <v>25</v>
      </c>
      <c r="G370" s="7" t="s">
        <v>36</v>
      </c>
      <c r="H370" s="7" t="s">
        <v>21</v>
      </c>
      <c r="I370" s="9">
        <v>0.4</v>
      </c>
      <c r="J370" s="10">
        <v>3750</v>
      </c>
      <c r="K370" s="11">
        <f t="shared" si="2"/>
        <v>1500</v>
      </c>
      <c r="L370" s="11">
        <f t="shared" si="3"/>
        <v>375</v>
      </c>
      <c r="M370" s="12">
        <v>0.25</v>
      </c>
      <c r="O370" s="14"/>
      <c r="P370" s="13"/>
    </row>
    <row r="371" spans="1:16" ht="15.75" customHeight="1" x14ac:dyDescent="0.2">
      <c r="A371" s="2"/>
      <c r="B371" s="7" t="s">
        <v>23</v>
      </c>
      <c r="C371" s="7">
        <v>1197831</v>
      </c>
      <c r="D371" s="8">
        <v>44198</v>
      </c>
      <c r="E371" s="7" t="s">
        <v>24</v>
      </c>
      <c r="F371" s="7" t="s">
        <v>25</v>
      </c>
      <c r="G371" s="7" t="s">
        <v>36</v>
      </c>
      <c r="H371" s="7" t="s">
        <v>22</v>
      </c>
      <c r="I371" s="9">
        <v>0.35</v>
      </c>
      <c r="J371" s="10">
        <v>5250</v>
      </c>
      <c r="K371" s="11">
        <f t="shared" si="2"/>
        <v>1837.4999999999998</v>
      </c>
      <c r="L371" s="11">
        <f t="shared" si="3"/>
        <v>826.87499999999989</v>
      </c>
      <c r="M371" s="12">
        <v>0.45</v>
      </c>
      <c r="O371" s="14"/>
      <c r="P371" s="13"/>
    </row>
    <row r="372" spans="1:16" ht="15.75" customHeight="1" x14ac:dyDescent="0.2">
      <c r="A372" s="2"/>
      <c r="B372" s="7" t="s">
        <v>23</v>
      </c>
      <c r="C372" s="7">
        <v>1197831</v>
      </c>
      <c r="D372" s="8">
        <v>44228</v>
      </c>
      <c r="E372" s="7" t="s">
        <v>24</v>
      </c>
      <c r="F372" s="7" t="s">
        <v>25</v>
      </c>
      <c r="G372" s="7" t="s">
        <v>36</v>
      </c>
      <c r="H372" s="7" t="s">
        <v>17</v>
      </c>
      <c r="I372" s="9">
        <v>0.25</v>
      </c>
      <c r="J372" s="10">
        <v>6750</v>
      </c>
      <c r="K372" s="11">
        <f t="shared" si="2"/>
        <v>1687.5</v>
      </c>
      <c r="L372" s="11">
        <f t="shared" si="3"/>
        <v>506.25</v>
      </c>
      <c r="M372" s="12">
        <v>0.3</v>
      </c>
      <c r="O372" s="14"/>
      <c r="P372" s="13"/>
    </row>
    <row r="373" spans="1:16" ht="15.75" customHeight="1" x14ac:dyDescent="0.2">
      <c r="A373" s="2"/>
      <c r="B373" s="7" t="s">
        <v>23</v>
      </c>
      <c r="C373" s="7">
        <v>1197831</v>
      </c>
      <c r="D373" s="8">
        <v>44228</v>
      </c>
      <c r="E373" s="7" t="s">
        <v>24</v>
      </c>
      <c r="F373" s="7" t="s">
        <v>25</v>
      </c>
      <c r="G373" s="7" t="s">
        <v>36</v>
      </c>
      <c r="H373" s="7" t="s">
        <v>18</v>
      </c>
      <c r="I373" s="9">
        <v>0.35</v>
      </c>
      <c r="J373" s="10">
        <v>6500</v>
      </c>
      <c r="K373" s="11">
        <f t="shared" si="2"/>
        <v>2275</v>
      </c>
      <c r="L373" s="11">
        <f t="shared" si="3"/>
        <v>682.5</v>
      </c>
      <c r="M373" s="12">
        <v>0.3</v>
      </c>
      <c r="O373" s="14"/>
      <c r="P373" s="13"/>
    </row>
    <row r="374" spans="1:16" ht="15.75" customHeight="1" x14ac:dyDescent="0.2">
      <c r="A374" s="2"/>
      <c r="B374" s="7" t="s">
        <v>23</v>
      </c>
      <c r="C374" s="7">
        <v>1197831</v>
      </c>
      <c r="D374" s="8">
        <v>44228</v>
      </c>
      <c r="E374" s="7" t="s">
        <v>24</v>
      </c>
      <c r="F374" s="7" t="s">
        <v>25</v>
      </c>
      <c r="G374" s="7" t="s">
        <v>36</v>
      </c>
      <c r="H374" s="7" t="s">
        <v>19</v>
      </c>
      <c r="I374" s="9">
        <v>0.35</v>
      </c>
      <c r="J374" s="10">
        <v>4750</v>
      </c>
      <c r="K374" s="11">
        <f t="shared" si="2"/>
        <v>1662.5</v>
      </c>
      <c r="L374" s="11">
        <f t="shared" si="3"/>
        <v>498.75</v>
      </c>
      <c r="M374" s="12">
        <v>0.3</v>
      </c>
      <c r="O374" s="14"/>
      <c r="P374" s="13"/>
    </row>
    <row r="375" spans="1:16" ht="15.75" customHeight="1" x14ac:dyDescent="0.2">
      <c r="A375" s="2"/>
      <c r="B375" s="7" t="s">
        <v>23</v>
      </c>
      <c r="C375" s="7">
        <v>1197831</v>
      </c>
      <c r="D375" s="8">
        <v>44228</v>
      </c>
      <c r="E375" s="7" t="s">
        <v>24</v>
      </c>
      <c r="F375" s="7" t="s">
        <v>25</v>
      </c>
      <c r="G375" s="7" t="s">
        <v>36</v>
      </c>
      <c r="H375" s="7" t="s">
        <v>20</v>
      </c>
      <c r="I375" s="9">
        <v>0.35</v>
      </c>
      <c r="J375" s="10">
        <v>4250</v>
      </c>
      <c r="K375" s="11">
        <f t="shared" si="2"/>
        <v>1487.5</v>
      </c>
      <c r="L375" s="11">
        <f t="shared" si="3"/>
        <v>595</v>
      </c>
      <c r="M375" s="12">
        <v>0.4</v>
      </c>
      <c r="O375" s="14"/>
      <c r="P375" s="13"/>
    </row>
    <row r="376" spans="1:16" ht="15.75" customHeight="1" x14ac:dyDescent="0.2">
      <c r="A376" s="2"/>
      <c r="B376" s="7" t="s">
        <v>23</v>
      </c>
      <c r="C376" s="7">
        <v>1197831</v>
      </c>
      <c r="D376" s="8">
        <v>44228</v>
      </c>
      <c r="E376" s="7" t="s">
        <v>24</v>
      </c>
      <c r="F376" s="7" t="s">
        <v>25</v>
      </c>
      <c r="G376" s="7" t="s">
        <v>36</v>
      </c>
      <c r="H376" s="7" t="s">
        <v>21</v>
      </c>
      <c r="I376" s="9">
        <v>0.4</v>
      </c>
      <c r="J376" s="10">
        <v>3000</v>
      </c>
      <c r="K376" s="11">
        <f t="shared" si="2"/>
        <v>1200</v>
      </c>
      <c r="L376" s="11">
        <f t="shared" si="3"/>
        <v>300</v>
      </c>
      <c r="M376" s="12">
        <v>0.25</v>
      </c>
      <c r="O376" s="14"/>
      <c r="P376" s="13"/>
    </row>
    <row r="377" spans="1:16" ht="15.75" customHeight="1" x14ac:dyDescent="0.2">
      <c r="A377" s="2"/>
      <c r="B377" s="7" t="s">
        <v>23</v>
      </c>
      <c r="C377" s="7">
        <v>1197831</v>
      </c>
      <c r="D377" s="8">
        <v>44228</v>
      </c>
      <c r="E377" s="7" t="s">
        <v>24</v>
      </c>
      <c r="F377" s="7" t="s">
        <v>25</v>
      </c>
      <c r="G377" s="7" t="s">
        <v>36</v>
      </c>
      <c r="H377" s="7" t="s">
        <v>22</v>
      </c>
      <c r="I377" s="9">
        <v>0.35</v>
      </c>
      <c r="J377" s="10">
        <v>5000</v>
      </c>
      <c r="K377" s="11">
        <f t="shared" si="2"/>
        <v>1750</v>
      </c>
      <c r="L377" s="11">
        <f t="shared" si="3"/>
        <v>787.5</v>
      </c>
      <c r="M377" s="12">
        <v>0.45</v>
      </c>
      <c r="O377" s="14"/>
      <c r="P377" s="13"/>
    </row>
    <row r="378" spans="1:16" ht="15.75" customHeight="1" x14ac:dyDescent="0.2">
      <c r="A378" s="2"/>
      <c r="B378" s="7" t="s">
        <v>23</v>
      </c>
      <c r="C378" s="7">
        <v>1197831</v>
      </c>
      <c r="D378" s="8">
        <v>44258</v>
      </c>
      <c r="E378" s="7" t="s">
        <v>24</v>
      </c>
      <c r="F378" s="7" t="s">
        <v>25</v>
      </c>
      <c r="G378" s="7" t="s">
        <v>36</v>
      </c>
      <c r="H378" s="7" t="s">
        <v>17</v>
      </c>
      <c r="I378" s="9">
        <v>0.3</v>
      </c>
      <c r="J378" s="10">
        <v>6750</v>
      </c>
      <c r="K378" s="11">
        <f t="shared" si="2"/>
        <v>2025</v>
      </c>
      <c r="L378" s="11">
        <f t="shared" si="3"/>
        <v>708.75</v>
      </c>
      <c r="M378" s="12">
        <v>0.35</v>
      </c>
      <c r="O378" s="14"/>
      <c r="P378" s="13"/>
    </row>
    <row r="379" spans="1:16" ht="15.75" customHeight="1" x14ac:dyDescent="0.2">
      <c r="A379" s="2"/>
      <c r="B379" s="7" t="s">
        <v>23</v>
      </c>
      <c r="C379" s="7">
        <v>1197831</v>
      </c>
      <c r="D379" s="8">
        <v>44258</v>
      </c>
      <c r="E379" s="7" t="s">
        <v>24</v>
      </c>
      <c r="F379" s="7" t="s">
        <v>25</v>
      </c>
      <c r="G379" s="7" t="s">
        <v>36</v>
      </c>
      <c r="H379" s="7" t="s">
        <v>18</v>
      </c>
      <c r="I379" s="9">
        <v>0.4</v>
      </c>
      <c r="J379" s="10">
        <v>6750</v>
      </c>
      <c r="K379" s="11">
        <f t="shared" si="2"/>
        <v>2700</v>
      </c>
      <c r="L379" s="11">
        <f t="shared" si="3"/>
        <v>944.99999999999989</v>
      </c>
      <c r="M379" s="12">
        <v>0.35</v>
      </c>
      <c r="O379" s="14"/>
      <c r="P379" s="13"/>
    </row>
    <row r="380" spans="1:16" ht="15.75" customHeight="1" x14ac:dyDescent="0.2">
      <c r="A380" s="2"/>
      <c r="B380" s="7" t="s">
        <v>23</v>
      </c>
      <c r="C380" s="7">
        <v>1197831</v>
      </c>
      <c r="D380" s="8">
        <v>44258</v>
      </c>
      <c r="E380" s="7" t="s">
        <v>24</v>
      </c>
      <c r="F380" s="7" t="s">
        <v>25</v>
      </c>
      <c r="G380" s="7" t="s">
        <v>36</v>
      </c>
      <c r="H380" s="7" t="s">
        <v>19</v>
      </c>
      <c r="I380" s="9">
        <v>0.3</v>
      </c>
      <c r="J380" s="10">
        <v>5000</v>
      </c>
      <c r="K380" s="11">
        <f t="shared" si="2"/>
        <v>1500</v>
      </c>
      <c r="L380" s="11">
        <f t="shared" si="3"/>
        <v>525</v>
      </c>
      <c r="M380" s="12">
        <v>0.35</v>
      </c>
      <c r="O380" s="14"/>
      <c r="P380" s="13"/>
    </row>
    <row r="381" spans="1:16" ht="15.75" customHeight="1" x14ac:dyDescent="0.2">
      <c r="A381" s="2"/>
      <c r="B381" s="7" t="s">
        <v>23</v>
      </c>
      <c r="C381" s="7">
        <v>1197831</v>
      </c>
      <c r="D381" s="8">
        <v>44258</v>
      </c>
      <c r="E381" s="7" t="s">
        <v>24</v>
      </c>
      <c r="F381" s="7" t="s">
        <v>25</v>
      </c>
      <c r="G381" s="7" t="s">
        <v>36</v>
      </c>
      <c r="H381" s="7" t="s">
        <v>20</v>
      </c>
      <c r="I381" s="9">
        <v>0.35000000000000003</v>
      </c>
      <c r="J381" s="10">
        <v>4000</v>
      </c>
      <c r="K381" s="11">
        <f t="shared" si="2"/>
        <v>1400.0000000000002</v>
      </c>
      <c r="L381" s="11">
        <f t="shared" si="3"/>
        <v>630.00000000000011</v>
      </c>
      <c r="M381" s="12">
        <v>0.45</v>
      </c>
      <c r="O381" s="14"/>
      <c r="P381" s="13"/>
    </row>
    <row r="382" spans="1:16" ht="15.75" customHeight="1" x14ac:dyDescent="0.2">
      <c r="A382" s="2"/>
      <c r="B382" s="7" t="s">
        <v>23</v>
      </c>
      <c r="C382" s="7">
        <v>1197831</v>
      </c>
      <c r="D382" s="8">
        <v>44258</v>
      </c>
      <c r="E382" s="7" t="s">
        <v>24</v>
      </c>
      <c r="F382" s="7" t="s">
        <v>25</v>
      </c>
      <c r="G382" s="7" t="s">
        <v>36</v>
      </c>
      <c r="H382" s="7" t="s">
        <v>21</v>
      </c>
      <c r="I382" s="9">
        <v>0.4</v>
      </c>
      <c r="J382" s="10">
        <v>3000</v>
      </c>
      <c r="K382" s="11">
        <f t="shared" si="2"/>
        <v>1200</v>
      </c>
      <c r="L382" s="11">
        <f t="shared" si="3"/>
        <v>360</v>
      </c>
      <c r="M382" s="12">
        <v>0.3</v>
      </c>
      <c r="O382" s="14"/>
      <c r="P382" s="13"/>
    </row>
    <row r="383" spans="1:16" ht="15.75" customHeight="1" x14ac:dyDescent="0.2">
      <c r="A383" s="2"/>
      <c r="B383" s="7" t="s">
        <v>23</v>
      </c>
      <c r="C383" s="7">
        <v>1197831</v>
      </c>
      <c r="D383" s="8">
        <v>44258</v>
      </c>
      <c r="E383" s="7" t="s">
        <v>24</v>
      </c>
      <c r="F383" s="7" t="s">
        <v>25</v>
      </c>
      <c r="G383" s="7" t="s">
        <v>36</v>
      </c>
      <c r="H383" s="7" t="s">
        <v>22</v>
      </c>
      <c r="I383" s="9">
        <v>0.35000000000000003</v>
      </c>
      <c r="J383" s="10">
        <v>4500</v>
      </c>
      <c r="K383" s="11">
        <f t="shared" si="2"/>
        <v>1575.0000000000002</v>
      </c>
      <c r="L383" s="11">
        <f t="shared" si="3"/>
        <v>787.50000000000011</v>
      </c>
      <c r="M383" s="12">
        <v>0.5</v>
      </c>
      <c r="O383" s="14"/>
      <c r="P383" s="13"/>
    </row>
    <row r="384" spans="1:16" ht="15.75" customHeight="1" x14ac:dyDescent="0.2">
      <c r="A384" s="2"/>
      <c r="B384" s="7" t="s">
        <v>23</v>
      </c>
      <c r="C384" s="7">
        <v>1197831</v>
      </c>
      <c r="D384" s="8">
        <v>44288</v>
      </c>
      <c r="E384" s="7" t="s">
        <v>24</v>
      </c>
      <c r="F384" s="7" t="s">
        <v>25</v>
      </c>
      <c r="G384" s="7" t="s">
        <v>36</v>
      </c>
      <c r="H384" s="7" t="s">
        <v>17</v>
      </c>
      <c r="I384" s="9">
        <v>0.19999999999999998</v>
      </c>
      <c r="J384" s="10">
        <v>7000</v>
      </c>
      <c r="K384" s="11">
        <f t="shared" si="2"/>
        <v>1399.9999999999998</v>
      </c>
      <c r="L384" s="11">
        <f t="shared" si="3"/>
        <v>489.99999999999989</v>
      </c>
      <c r="M384" s="12">
        <v>0.35</v>
      </c>
      <c r="O384" s="14"/>
      <c r="P384" s="13"/>
    </row>
    <row r="385" spans="1:16" ht="15.75" customHeight="1" x14ac:dyDescent="0.2">
      <c r="A385" s="2"/>
      <c r="B385" s="7" t="s">
        <v>23</v>
      </c>
      <c r="C385" s="7">
        <v>1197831</v>
      </c>
      <c r="D385" s="8">
        <v>44288</v>
      </c>
      <c r="E385" s="7" t="s">
        <v>24</v>
      </c>
      <c r="F385" s="7" t="s">
        <v>25</v>
      </c>
      <c r="G385" s="7" t="s">
        <v>36</v>
      </c>
      <c r="H385" s="7" t="s">
        <v>18</v>
      </c>
      <c r="I385" s="9">
        <v>0.30000000000000004</v>
      </c>
      <c r="J385" s="10">
        <v>7000</v>
      </c>
      <c r="K385" s="11">
        <f t="shared" si="2"/>
        <v>2100.0000000000005</v>
      </c>
      <c r="L385" s="11">
        <f t="shared" si="3"/>
        <v>735.00000000000011</v>
      </c>
      <c r="M385" s="12">
        <v>0.35</v>
      </c>
      <c r="O385" s="14"/>
      <c r="P385" s="13"/>
    </row>
    <row r="386" spans="1:16" ht="15.75" customHeight="1" x14ac:dyDescent="0.2">
      <c r="A386" s="2"/>
      <c r="B386" s="7" t="s">
        <v>23</v>
      </c>
      <c r="C386" s="7">
        <v>1197831</v>
      </c>
      <c r="D386" s="8">
        <v>44288</v>
      </c>
      <c r="E386" s="7" t="s">
        <v>24</v>
      </c>
      <c r="F386" s="7" t="s">
        <v>25</v>
      </c>
      <c r="G386" s="7" t="s">
        <v>36</v>
      </c>
      <c r="H386" s="7" t="s">
        <v>19</v>
      </c>
      <c r="I386" s="9">
        <v>0.24999999999999997</v>
      </c>
      <c r="J386" s="10">
        <v>5250</v>
      </c>
      <c r="K386" s="11">
        <f t="shared" si="2"/>
        <v>1312.4999999999998</v>
      </c>
      <c r="L386" s="11">
        <f t="shared" si="3"/>
        <v>459.37499999999989</v>
      </c>
      <c r="M386" s="12">
        <v>0.35</v>
      </c>
      <c r="O386" s="14"/>
      <c r="P386" s="13"/>
    </row>
    <row r="387" spans="1:16" ht="15.75" customHeight="1" x14ac:dyDescent="0.2">
      <c r="A387" s="2"/>
      <c r="B387" s="7" t="s">
        <v>23</v>
      </c>
      <c r="C387" s="7">
        <v>1197831</v>
      </c>
      <c r="D387" s="8">
        <v>44288</v>
      </c>
      <c r="E387" s="7" t="s">
        <v>24</v>
      </c>
      <c r="F387" s="7" t="s">
        <v>25</v>
      </c>
      <c r="G387" s="7" t="s">
        <v>36</v>
      </c>
      <c r="H387" s="7" t="s">
        <v>20</v>
      </c>
      <c r="I387" s="9">
        <v>0.30000000000000004</v>
      </c>
      <c r="J387" s="10">
        <v>4250</v>
      </c>
      <c r="K387" s="11">
        <f t="shared" si="2"/>
        <v>1275.0000000000002</v>
      </c>
      <c r="L387" s="11">
        <f t="shared" si="3"/>
        <v>573.75000000000011</v>
      </c>
      <c r="M387" s="12">
        <v>0.45</v>
      </c>
      <c r="O387" s="14"/>
      <c r="P387" s="13"/>
    </row>
    <row r="388" spans="1:16" ht="15.75" customHeight="1" x14ac:dyDescent="0.2">
      <c r="A388" s="2"/>
      <c r="B388" s="7" t="s">
        <v>23</v>
      </c>
      <c r="C388" s="7">
        <v>1197831</v>
      </c>
      <c r="D388" s="8">
        <v>44288</v>
      </c>
      <c r="E388" s="7" t="s">
        <v>24</v>
      </c>
      <c r="F388" s="7" t="s">
        <v>25</v>
      </c>
      <c r="G388" s="7" t="s">
        <v>36</v>
      </c>
      <c r="H388" s="7" t="s">
        <v>21</v>
      </c>
      <c r="I388" s="9">
        <v>0.35</v>
      </c>
      <c r="J388" s="10">
        <v>3250</v>
      </c>
      <c r="K388" s="11">
        <f t="shared" si="2"/>
        <v>1137.5</v>
      </c>
      <c r="L388" s="11">
        <f t="shared" si="3"/>
        <v>341.25</v>
      </c>
      <c r="M388" s="12">
        <v>0.3</v>
      </c>
      <c r="O388" s="14"/>
      <c r="P388" s="13"/>
    </row>
    <row r="389" spans="1:16" ht="15.75" customHeight="1" x14ac:dyDescent="0.2">
      <c r="A389" s="2"/>
      <c r="B389" s="7" t="s">
        <v>23</v>
      </c>
      <c r="C389" s="7">
        <v>1197831</v>
      </c>
      <c r="D389" s="8">
        <v>44288</v>
      </c>
      <c r="E389" s="7" t="s">
        <v>24</v>
      </c>
      <c r="F389" s="7" t="s">
        <v>25</v>
      </c>
      <c r="G389" s="7" t="s">
        <v>36</v>
      </c>
      <c r="H389" s="7" t="s">
        <v>22</v>
      </c>
      <c r="I389" s="9">
        <v>0.30000000000000004</v>
      </c>
      <c r="J389" s="10">
        <v>6000</v>
      </c>
      <c r="K389" s="11">
        <f t="shared" si="2"/>
        <v>1800.0000000000002</v>
      </c>
      <c r="L389" s="11">
        <f t="shared" si="3"/>
        <v>900.00000000000011</v>
      </c>
      <c r="M389" s="12">
        <v>0.5</v>
      </c>
      <c r="O389" s="14"/>
      <c r="P389" s="13"/>
    </row>
    <row r="390" spans="1:16" ht="15.75" customHeight="1" x14ac:dyDescent="0.2">
      <c r="A390" s="2"/>
      <c r="B390" s="7" t="s">
        <v>23</v>
      </c>
      <c r="C390" s="7">
        <v>1197831</v>
      </c>
      <c r="D390" s="8">
        <v>44318</v>
      </c>
      <c r="E390" s="7" t="s">
        <v>24</v>
      </c>
      <c r="F390" s="7" t="s">
        <v>25</v>
      </c>
      <c r="G390" s="7" t="s">
        <v>36</v>
      </c>
      <c r="H390" s="7" t="s">
        <v>17</v>
      </c>
      <c r="I390" s="9">
        <v>0.19999999999999998</v>
      </c>
      <c r="J390" s="10">
        <v>7500</v>
      </c>
      <c r="K390" s="11">
        <f t="shared" si="2"/>
        <v>1499.9999999999998</v>
      </c>
      <c r="L390" s="11">
        <f t="shared" si="3"/>
        <v>524.99999999999989</v>
      </c>
      <c r="M390" s="12">
        <v>0.35</v>
      </c>
      <c r="O390" s="14"/>
      <c r="P390" s="13"/>
    </row>
    <row r="391" spans="1:16" ht="15.75" customHeight="1" x14ac:dyDescent="0.2">
      <c r="A391" s="2"/>
      <c r="B391" s="7" t="s">
        <v>23</v>
      </c>
      <c r="C391" s="7">
        <v>1197831</v>
      </c>
      <c r="D391" s="8">
        <v>44318</v>
      </c>
      <c r="E391" s="7" t="s">
        <v>24</v>
      </c>
      <c r="F391" s="7" t="s">
        <v>25</v>
      </c>
      <c r="G391" s="7" t="s">
        <v>36</v>
      </c>
      <c r="H391" s="7" t="s">
        <v>18</v>
      </c>
      <c r="I391" s="9">
        <v>0.30000000000000004</v>
      </c>
      <c r="J391" s="10">
        <v>7750</v>
      </c>
      <c r="K391" s="11">
        <f t="shared" si="2"/>
        <v>2325.0000000000005</v>
      </c>
      <c r="L391" s="11">
        <f t="shared" si="3"/>
        <v>813.75000000000011</v>
      </c>
      <c r="M391" s="12">
        <v>0.35</v>
      </c>
      <c r="O391" s="14"/>
      <c r="P391" s="13"/>
    </row>
    <row r="392" spans="1:16" ht="15.75" customHeight="1" x14ac:dyDescent="0.2">
      <c r="A392" s="2"/>
      <c r="B392" s="7" t="s">
        <v>23</v>
      </c>
      <c r="C392" s="7">
        <v>1197831</v>
      </c>
      <c r="D392" s="8">
        <v>44318</v>
      </c>
      <c r="E392" s="7" t="s">
        <v>24</v>
      </c>
      <c r="F392" s="7" t="s">
        <v>25</v>
      </c>
      <c r="G392" s="7" t="s">
        <v>36</v>
      </c>
      <c r="H392" s="7" t="s">
        <v>19</v>
      </c>
      <c r="I392" s="9">
        <v>0.24999999999999997</v>
      </c>
      <c r="J392" s="10">
        <v>6250</v>
      </c>
      <c r="K392" s="11">
        <f t="shared" si="2"/>
        <v>1562.4999999999998</v>
      </c>
      <c r="L392" s="11">
        <f t="shared" si="3"/>
        <v>546.87499999999989</v>
      </c>
      <c r="M392" s="12">
        <v>0.35</v>
      </c>
      <c r="O392" s="14"/>
      <c r="P392" s="13"/>
    </row>
    <row r="393" spans="1:16" ht="15.75" customHeight="1" x14ac:dyDescent="0.2">
      <c r="A393" s="2"/>
      <c r="B393" s="7" t="s">
        <v>23</v>
      </c>
      <c r="C393" s="7">
        <v>1197831</v>
      </c>
      <c r="D393" s="8">
        <v>44318</v>
      </c>
      <c r="E393" s="7" t="s">
        <v>24</v>
      </c>
      <c r="F393" s="7" t="s">
        <v>25</v>
      </c>
      <c r="G393" s="7" t="s">
        <v>36</v>
      </c>
      <c r="H393" s="7" t="s">
        <v>20</v>
      </c>
      <c r="I393" s="9">
        <v>0.35000000000000003</v>
      </c>
      <c r="J393" s="10">
        <v>5500</v>
      </c>
      <c r="K393" s="11">
        <f t="shared" si="2"/>
        <v>1925.0000000000002</v>
      </c>
      <c r="L393" s="11">
        <f t="shared" si="3"/>
        <v>866.25000000000011</v>
      </c>
      <c r="M393" s="12">
        <v>0.45</v>
      </c>
      <c r="O393" s="14"/>
      <c r="P393" s="13"/>
    </row>
    <row r="394" spans="1:16" ht="15.75" customHeight="1" x14ac:dyDescent="0.2">
      <c r="A394" s="2"/>
      <c r="B394" s="7" t="s">
        <v>23</v>
      </c>
      <c r="C394" s="7">
        <v>1197831</v>
      </c>
      <c r="D394" s="8">
        <v>44318</v>
      </c>
      <c r="E394" s="7" t="s">
        <v>24</v>
      </c>
      <c r="F394" s="7" t="s">
        <v>25</v>
      </c>
      <c r="G394" s="7" t="s">
        <v>36</v>
      </c>
      <c r="H394" s="7" t="s">
        <v>21</v>
      </c>
      <c r="I394" s="9">
        <v>0.5</v>
      </c>
      <c r="J394" s="10">
        <v>4500</v>
      </c>
      <c r="K394" s="11">
        <f t="shared" si="2"/>
        <v>2250</v>
      </c>
      <c r="L394" s="11">
        <f t="shared" si="3"/>
        <v>675</v>
      </c>
      <c r="M394" s="12">
        <v>0.3</v>
      </c>
      <c r="O394" s="14"/>
      <c r="P394" s="13"/>
    </row>
    <row r="395" spans="1:16" ht="15.75" customHeight="1" x14ac:dyDescent="0.2">
      <c r="A395" s="2"/>
      <c r="B395" s="7" t="s">
        <v>23</v>
      </c>
      <c r="C395" s="7">
        <v>1197831</v>
      </c>
      <c r="D395" s="8">
        <v>44318</v>
      </c>
      <c r="E395" s="7" t="s">
        <v>24</v>
      </c>
      <c r="F395" s="7" t="s">
        <v>25</v>
      </c>
      <c r="G395" s="7" t="s">
        <v>36</v>
      </c>
      <c r="H395" s="7" t="s">
        <v>22</v>
      </c>
      <c r="I395" s="9">
        <v>0.45</v>
      </c>
      <c r="J395" s="10">
        <v>8000</v>
      </c>
      <c r="K395" s="11">
        <f t="shared" si="2"/>
        <v>3600</v>
      </c>
      <c r="L395" s="11">
        <f t="shared" si="3"/>
        <v>1800</v>
      </c>
      <c r="M395" s="12">
        <v>0.5</v>
      </c>
      <c r="O395" s="14"/>
      <c r="P395" s="13"/>
    </row>
    <row r="396" spans="1:16" ht="15.75" customHeight="1" x14ac:dyDescent="0.2">
      <c r="A396" s="2"/>
      <c r="B396" s="7" t="s">
        <v>23</v>
      </c>
      <c r="C396" s="7">
        <v>1197831</v>
      </c>
      <c r="D396" s="8">
        <v>44348</v>
      </c>
      <c r="E396" s="7" t="s">
        <v>24</v>
      </c>
      <c r="F396" s="7" t="s">
        <v>25</v>
      </c>
      <c r="G396" s="7" t="s">
        <v>36</v>
      </c>
      <c r="H396" s="7" t="s">
        <v>17</v>
      </c>
      <c r="I396" s="9">
        <v>0.45</v>
      </c>
      <c r="J396" s="10">
        <v>8000</v>
      </c>
      <c r="K396" s="11">
        <f t="shared" si="2"/>
        <v>3600</v>
      </c>
      <c r="L396" s="11">
        <f t="shared" si="3"/>
        <v>1260</v>
      </c>
      <c r="M396" s="12">
        <v>0.35</v>
      </c>
      <c r="O396" s="14"/>
      <c r="P396" s="13"/>
    </row>
    <row r="397" spans="1:16" ht="15.75" customHeight="1" x14ac:dyDescent="0.2">
      <c r="A397" s="2"/>
      <c r="B397" s="7" t="s">
        <v>23</v>
      </c>
      <c r="C397" s="7">
        <v>1197831</v>
      </c>
      <c r="D397" s="8">
        <v>44348</v>
      </c>
      <c r="E397" s="7" t="s">
        <v>24</v>
      </c>
      <c r="F397" s="7" t="s">
        <v>25</v>
      </c>
      <c r="G397" s="7" t="s">
        <v>36</v>
      </c>
      <c r="H397" s="7" t="s">
        <v>18</v>
      </c>
      <c r="I397" s="9">
        <v>0.5</v>
      </c>
      <c r="J397" s="10">
        <v>8000</v>
      </c>
      <c r="K397" s="11">
        <f t="shared" si="2"/>
        <v>4000</v>
      </c>
      <c r="L397" s="11">
        <f t="shared" si="3"/>
        <v>1400</v>
      </c>
      <c r="M397" s="12">
        <v>0.35</v>
      </c>
      <c r="O397" s="14"/>
      <c r="P397" s="13"/>
    </row>
    <row r="398" spans="1:16" ht="15.75" customHeight="1" x14ac:dyDescent="0.2">
      <c r="A398" s="2"/>
      <c r="B398" s="7" t="s">
        <v>23</v>
      </c>
      <c r="C398" s="7">
        <v>1197831</v>
      </c>
      <c r="D398" s="8">
        <v>44348</v>
      </c>
      <c r="E398" s="7" t="s">
        <v>24</v>
      </c>
      <c r="F398" s="7" t="s">
        <v>25</v>
      </c>
      <c r="G398" s="7" t="s">
        <v>36</v>
      </c>
      <c r="H398" s="7" t="s">
        <v>19</v>
      </c>
      <c r="I398" s="9">
        <v>0.45</v>
      </c>
      <c r="J398" s="10">
        <v>6500</v>
      </c>
      <c r="K398" s="11">
        <f t="shared" si="2"/>
        <v>2925</v>
      </c>
      <c r="L398" s="11">
        <f t="shared" si="3"/>
        <v>1023.7499999999999</v>
      </c>
      <c r="M398" s="12">
        <v>0.35</v>
      </c>
      <c r="O398" s="14"/>
      <c r="P398" s="13"/>
    </row>
    <row r="399" spans="1:16" ht="15.75" customHeight="1" x14ac:dyDescent="0.2">
      <c r="A399" s="2"/>
      <c r="B399" s="7" t="s">
        <v>23</v>
      </c>
      <c r="C399" s="7">
        <v>1197831</v>
      </c>
      <c r="D399" s="8">
        <v>44348</v>
      </c>
      <c r="E399" s="7" t="s">
        <v>24</v>
      </c>
      <c r="F399" s="7" t="s">
        <v>25</v>
      </c>
      <c r="G399" s="7" t="s">
        <v>36</v>
      </c>
      <c r="H399" s="7" t="s">
        <v>20</v>
      </c>
      <c r="I399" s="9">
        <v>0.45</v>
      </c>
      <c r="J399" s="10">
        <v>6000</v>
      </c>
      <c r="K399" s="11">
        <f t="shared" si="2"/>
        <v>2700</v>
      </c>
      <c r="L399" s="11">
        <f t="shared" si="3"/>
        <v>1215</v>
      </c>
      <c r="M399" s="12">
        <v>0.45</v>
      </c>
      <c r="O399" s="14"/>
      <c r="P399" s="13"/>
    </row>
    <row r="400" spans="1:16" ht="15.75" customHeight="1" x14ac:dyDescent="0.2">
      <c r="A400" s="2"/>
      <c r="B400" s="7" t="s">
        <v>23</v>
      </c>
      <c r="C400" s="7">
        <v>1197831</v>
      </c>
      <c r="D400" s="8">
        <v>44348</v>
      </c>
      <c r="E400" s="7" t="s">
        <v>24</v>
      </c>
      <c r="F400" s="7" t="s">
        <v>25</v>
      </c>
      <c r="G400" s="7" t="s">
        <v>36</v>
      </c>
      <c r="H400" s="7" t="s">
        <v>21</v>
      </c>
      <c r="I400" s="9">
        <v>0.5</v>
      </c>
      <c r="J400" s="10">
        <v>5000</v>
      </c>
      <c r="K400" s="11">
        <f t="shared" si="2"/>
        <v>2500</v>
      </c>
      <c r="L400" s="11">
        <f t="shared" si="3"/>
        <v>750</v>
      </c>
      <c r="M400" s="12">
        <v>0.3</v>
      </c>
      <c r="O400" s="14"/>
      <c r="P400" s="13"/>
    </row>
    <row r="401" spans="1:16" ht="15.75" customHeight="1" x14ac:dyDescent="0.2">
      <c r="A401" s="2"/>
      <c r="B401" s="7" t="s">
        <v>23</v>
      </c>
      <c r="C401" s="7">
        <v>1197831</v>
      </c>
      <c r="D401" s="8">
        <v>44348</v>
      </c>
      <c r="E401" s="7" t="s">
        <v>24</v>
      </c>
      <c r="F401" s="7" t="s">
        <v>25</v>
      </c>
      <c r="G401" s="7" t="s">
        <v>36</v>
      </c>
      <c r="H401" s="7" t="s">
        <v>22</v>
      </c>
      <c r="I401" s="9">
        <v>0.55000000000000004</v>
      </c>
      <c r="J401" s="10">
        <v>8750</v>
      </c>
      <c r="K401" s="11">
        <f t="shared" si="2"/>
        <v>4812.5</v>
      </c>
      <c r="L401" s="11">
        <f t="shared" si="3"/>
        <v>2406.25</v>
      </c>
      <c r="M401" s="12">
        <v>0.5</v>
      </c>
      <c r="O401" s="14"/>
      <c r="P401" s="13"/>
    </row>
    <row r="402" spans="1:16" ht="15.75" customHeight="1" x14ac:dyDescent="0.2">
      <c r="A402" s="2"/>
      <c r="B402" s="7" t="s">
        <v>23</v>
      </c>
      <c r="C402" s="7">
        <v>1197831</v>
      </c>
      <c r="D402" s="8">
        <v>44380</v>
      </c>
      <c r="E402" s="7" t="s">
        <v>24</v>
      </c>
      <c r="F402" s="7" t="s">
        <v>25</v>
      </c>
      <c r="G402" s="7" t="s">
        <v>36</v>
      </c>
      <c r="H402" s="7" t="s">
        <v>17</v>
      </c>
      <c r="I402" s="9">
        <v>0.45</v>
      </c>
      <c r="J402" s="10">
        <v>8250</v>
      </c>
      <c r="K402" s="11">
        <f t="shared" si="2"/>
        <v>3712.5</v>
      </c>
      <c r="L402" s="11">
        <f t="shared" si="3"/>
        <v>1484.9999999999998</v>
      </c>
      <c r="M402" s="12">
        <v>0.39999999999999997</v>
      </c>
      <c r="O402" s="14"/>
      <c r="P402" s="13"/>
    </row>
    <row r="403" spans="1:16" ht="15.75" customHeight="1" x14ac:dyDescent="0.2">
      <c r="A403" s="2"/>
      <c r="B403" s="7" t="s">
        <v>23</v>
      </c>
      <c r="C403" s="7">
        <v>1197831</v>
      </c>
      <c r="D403" s="8">
        <v>44380</v>
      </c>
      <c r="E403" s="7" t="s">
        <v>24</v>
      </c>
      <c r="F403" s="7" t="s">
        <v>25</v>
      </c>
      <c r="G403" s="7" t="s">
        <v>36</v>
      </c>
      <c r="H403" s="7" t="s">
        <v>18</v>
      </c>
      <c r="I403" s="9">
        <v>0.5</v>
      </c>
      <c r="J403" s="10">
        <v>8250</v>
      </c>
      <c r="K403" s="11">
        <f t="shared" si="2"/>
        <v>4125</v>
      </c>
      <c r="L403" s="11">
        <f t="shared" si="3"/>
        <v>1649.9999999999998</v>
      </c>
      <c r="M403" s="12">
        <v>0.39999999999999997</v>
      </c>
      <c r="O403" s="14"/>
      <c r="P403" s="13"/>
    </row>
    <row r="404" spans="1:16" ht="15.75" customHeight="1" x14ac:dyDescent="0.2">
      <c r="A404" s="2"/>
      <c r="B404" s="7" t="s">
        <v>23</v>
      </c>
      <c r="C404" s="7">
        <v>1197831</v>
      </c>
      <c r="D404" s="8">
        <v>44380</v>
      </c>
      <c r="E404" s="7" t="s">
        <v>24</v>
      </c>
      <c r="F404" s="7" t="s">
        <v>25</v>
      </c>
      <c r="G404" s="7" t="s">
        <v>36</v>
      </c>
      <c r="H404" s="7" t="s">
        <v>19</v>
      </c>
      <c r="I404" s="9">
        <v>0.45</v>
      </c>
      <c r="J404" s="10">
        <v>9750</v>
      </c>
      <c r="K404" s="11">
        <f t="shared" si="2"/>
        <v>4387.5</v>
      </c>
      <c r="L404" s="11">
        <f t="shared" si="3"/>
        <v>1754.9999999999998</v>
      </c>
      <c r="M404" s="12">
        <v>0.39999999999999997</v>
      </c>
      <c r="O404" s="14"/>
      <c r="P404" s="13"/>
    </row>
    <row r="405" spans="1:16" ht="15.75" customHeight="1" x14ac:dyDescent="0.2">
      <c r="A405" s="2"/>
      <c r="B405" s="7" t="s">
        <v>23</v>
      </c>
      <c r="C405" s="7">
        <v>1197831</v>
      </c>
      <c r="D405" s="8">
        <v>44380</v>
      </c>
      <c r="E405" s="7" t="s">
        <v>24</v>
      </c>
      <c r="F405" s="7" t="s">
        <v>25</v>
      </c>
      <c r="G405" s="7" t="s">
        <v>36</v>
      </c>
      <c r="H405" s="7" t="s">
        <v>20</v>
      </c>
      <c r="I405" s="9">
        <v>0.45</v>
      </c>
      <c r="J405" s="10">
        <v>5750</v>
      </c>
      <c r="K405" s="11">
        <f t="shared" si="2"/>
        <v>2587.5</v>
      </c>
      <c r="L405" s="11">
        <f t="shared" si="3"/>
        <v>1293.75</v>
      </c>
      <c r="M405" s="12">
        <v>0.5</v>
      </c>
      <c r="O405" s="14"/>
      <c r="P405" s="13"/>
    </row>
    <row r="406" spans="1:16" ht="15.75" customHeight="1" x14ac:dyDescent="0.2">
      <c r="A406" s="2"/>
      <c r="B406" s="7" t="s">
        <v>23</v>
      </c>
      <c r="C406" s="7">
        <v>1197831</v>
      </c>
      <c r="D406" s="8">
        <v>44380</v>
      </c>
      <c r="E406" s="7" t="s">
        <v>24</v>
      </c>
      <c r="F406" s="7" t="s">
        <v>25</v>
      </c>
      <c r="G406" s="7" t="s">
        <v>36</v>
      </c>
      <c r="H406" s="7" t="s">
        <v>21</v>
      </c>
      <c r="I406" s="9">
        <v>0.5</v>
      </c>
      <c r="J406" s="10">
        <v>5750</v>
      </c>
      <c r="K406" s="11">
        <f t="shared" si="2"/>
        <v>2875</v>
      </c>
      <c r="L406" s="11">
        <f t="shared" si="3"/>
        <v>1006.2499999999999</v>
      </c>
      <c r="M406" s="12">
        <v>0.35</v>
      </c>
      <c r="O406" s="14"/>
      <c r="P406" s="13"/>
    </row>
    <row r="407" spans="1:16" ht="15.75" customHeight="1" x14ac:dyDescent="0.2">
      <c r="A407" s="2"/>
      <c r="B407" s="7" t="s">
        <v>23</v>
      </c>
      <c r="C407" s="7">
        <v>1197831</v>
      </c>
      <c r="D407" s="8">
        <v>44380</v>
      </c>
      <c r="E407" s="7" t="s">
        <v>24</v>
      </c>
      <c r="F407" s="7" t="s">
        <v>25</v>
      </c>
      <c r="G407" s="7" t="s">
        <v>36</v>
      </c>
      <c r="H407" s="7" t="s">
        <v>22</v>
      </c>
      <c r="I407" s="9">
        <v>0.6</v>
      </c>
      <c r="J407" s="10">
        <v>8500</v>
      </c>
      <c r="K407" s="11">
        <f t="shared" si="2"/>
        <v>5100</v>
      </c>
      <c r="L407" s="11">
        <f t="shared" si="3"/>
        <v>2805</v>
      </c>
      <c r="M407" s="12">
        <v>0.55000000000000004</v>
      </c>
      <c r="O407" s="14"/>
      <c r="P407" s="13"/>
    </row>
    <row r="408" spans="1:16" ht="15.75" customHeight="1" x14ac:dyDescent="0.2">
      <c r="A408" s="2"/>
      <c r="B408" s="7" t="s">
        <v>23</v>
      </c>
      <c r="C408" s="7">
        <v>1197831</v>
      </c>
      <c r="D408" s="8">
        <v>44413</v>
      </c>
      <c r="E408" s="7" t="s">
        <v>24</v>
      </c>
      <c r="F408" s="7" t="s">
        <v>25</v>
      </c>
      <c r="G408" s="7" t="s">
        <v>36</v>
      </c>
      <c r="H408" s="7" t="s">
        <v>17</v>
      </c>
      <c r="I408" s="9">
        <v>0.5</v>
      </c>
      <c r="J408" s="10">
        <v>8000</v>
      </c>
      <c r="K408" s="11">
        <f t="shared" si="2"/>
        <v>4000</v>
      </c>
      <c r="L408" s="11">
        <f t="shared" si="3"/>
        <v>1599.9999999999998</v>
      </c>
      <c r="M408" s="12">
        <v>0.39999999999999997</v>
      </c>
      <c r="O408" s="14"/>
      <c r="P408" s="13"/>
    </row>
    <row r="409" spans="1:16" ht="15.75" customHeight="1" x14ac:dyDescent="0.2">
      <c r="A409" s="2"/>
      <c r="B409" s="7" t="s">
        <v>23</v>
      </c>
      <c r="C409" s="7">
        <v>1197831</v>
      </c>
      <c r="D409" s="8">
        <v>44413</v>
      </c>
      <c r="E409" s="7" t="s">
        <v>24</v>
      </c>
      <c r="F409" s="7" t="s">
        <v>25</v>
      </c>
      <c r="G409" s="7" t="s">
        <v>36</v>
      </c>
      <c r="H409" s="7" t="s">
        <v>18</v>
      </c>
      <c r="I409" s="9">
        <v>0.55000000000000004</v>
      </c>
      <c r="J409" s="10">
        <v>8000</v>
      </c>
      <c r="K409" s="11">
        <f t="shared" si="2"/>
        <v>4400</v>
      </c>
      <c r="L409" s="11">
        <f t="shared" si="3"/>
        <v>1759.9999999999998</v>
      </c>
      <c r="M409" s="12">
        <v>0.39999999999999997</v>
      </c>
      <c r="O409" s="14"/>
      <c r="P409" s="13"/>
    </row>
    <row r="410" spans="1:16" ht="15.75" customHeight="1" x14ac:dyDescent="0.2">
      <c r="A410" s="2"/>
      <c r="B410" s="7" t="s">
        <v>23</v>
      </c>
      <c r="C410" s="7">
        <v>1197831</v>
      </c>
      <c r="D410" s="8">
        <v>44413</v>
      </c>
      <c r="E410" s="7" t="s">
        <v>24</v>
      </c>
      <c r="F410" s="7" t="s">
        <v>25</v>
      </c>
      <c r="G410" s="7" t="s">
        <v>36</v>
      </c>
      <c r="H410" s="7" t="s">
        <v>19</v>
      </c>
      <c r="I410" s="9">
        <v>0.5</v>
      </c>
      <c r="J410" s="10">
        <v>9750</v>
      </c>
      <c r="K410" s="11">
        <f t="shared" si="2"/>
        <v>4875</v>
      </c>
      <c r="L410" s="11">
        <f t="shared" si="3"/>
        <v>1949.9999999999998</v>
      </c>
      <c r="M410" s="12">
        <v>0.39999999999999997</v>
      </c>
      <c r="O410" s="14"/>
      <c r="P410" s="13"/>
    </row>
    <row r="411" spans="1:16" ht="15.75" customHeight="1" x14ac:dyDescent="0.2">
      <c r="A411" s="2"/>
      <c r="B411" s="7" t="s">
        <v>23</v>
      </c>
      <c r="C411" s="7">
        <v>1197831</v>
      </c>
      <c r="D411" s="8">
        <v>44413</v>
      </c>
      <c r="E411" s="7" t="s">
        <v>24</v>
      </c>
      <c r="F411" s="7" t="s">
        <v>25</v>
      </c>
      <c r="G411" s="7" t="s">
        <v>36</v>
      </c>
      <c r="H411" s="7" t="s">
        <v>20</v>
      </c>
      <c r="I411" s="9">
        <v>0.5</v>
      </c>
      <c r="J411" s="10">
        <v>5250</v>
      </c>
      <c r="K411" s="11">
        <f t="shared" si="2"/>
        <v>2625</v>
      </c>
      <c r="L411" s="11">
        <f t="shared" si="3"/>
        <v>1312.5</v>
      </c>
      <c r="M411" s="12">
        <v>0.5</v>
      </c>
      <c r="O411" s="14"/>
      <c r="P411" s="13"/>
    </row>
    <row r="412" spans="1:16" ht="15.75" customHeight="1" x14ac:dyDescent="0.2">
      <c r="A412" s="2"/>
      <c r="B412" s="7" t="s">
        <v>23</v>
      </c>
      <c r="C412" s="7">
        <v>1197831</v>
      </c>
      <c r="D412" s="8">
        <v>44413</v>
      </c>
      <c r="E412" s="7" t="s">
        <v>24</v>
      </c>
      <c r="F412" s="7" t="s">
        <v>25</v>
      </c>
      <c r="G412" s="7" t="s">
        <v>36</v>
      </c>
      <c r="H412" s="7" t="s">
        <v>21</v>
      </c>
      <c r="I412" s="9">
        <v>0.55000000000000004</v>
      </c>
      <c r="J412" s="10">
        <v>5250</v>
      </c>
      <c r="K412" s="11">
        <f t="shared" si="2"/>
        <v>2887.5000000000005</v>
      </c>
      <c r="L412" s="11">
        <f t="shared" si="3"/>
        <v>1010.6250000000001</v>
      </c>
      <c r="M412" s="12">
        <v>0.35</v>
      </c>
      <c r="O412" s="14"/>
      <c r="P412" s="13"/>
    </row>
    <row r="413" spans="1:16" ht="15.75" customHeight="1" x14ac:dyDescent="0.2">
      <c r="A413" s="2"/>
      <c r="B413" s="7" t="s">
        <v>23</v>
      </c>
      <c r="C413" s="7">
        <v>1197831</v>
      </c>
      <c r="D413" s="8">
        <v>44413</v>
      </c>
      <c r="E413" s="7" t="s">
        <v>24</v>
      </c>
      <c r="F413" s="7" t="s">
        <v>25</v>
      </c>
      <c r="G413" s="7" t="s">
        <v>36</v>
      </c>
      <c r="H413" s="7" t="s">
        <v>22</v>
      </c>
      <c r="I413" s="9">
        <v>0.6</v>
      </c>
      <c r="J413" s="10">
        <v>7750</v>
      </c>
      <c r="K413" s="11">
        <f t="shared" si="2"/>
        <v>4650</v>
      </c>
      <c r="L413" s="11">
        <f t="shared" si="3"/>
        <v>2557.5</v>
      </c>
      <c r="M413" s="12">
        <v>0.55000000000000004</v>
      </c>
      <c r="O413" s="14"/>
      <c r="P413" s="13"/>
    </row>
    <row r="414" spans="1:16" ht="15.75" customHeight="1" x14ac:dyDescent="0.2">
      <c r="A414" s="2"/>
      <c r="B414" s="7" t="s">
        <v>23</v>
      </c>
      <c r="C414" s="7">
        <v>1197831</v>
      </c>
      <c r="D414" s="8">
        <v>44441</v>
      </c>
      <c r="E414" s="7" t="s">
        <v>24</v>
      </c>
      <c r="F414" s="7" t="s">
        <v>25</v>
      </c>
      <c r="G414" s="7" t="s">
        <v>36</v>
      </c>
      <c r="H414" s="7" t="s">
        <v>17</v>
      </c>
      <c r="I414" s="9">
        <v>0.55000000000000004</v>
      </c>
      <c r="J414" s="10">
        <v>7250</v>
      </c>
      <c r="K414" s="11">
        <f t="shared" si="2"/>
        <v>3987.5000000000005</v>
      </c>
      <c r="L414" s="11">
        <f t="shared" si="3"/>
        <v>1595</v>
      </c>
      <c r="M414" s="12">
        <v>0.39999999999999997</v>
      </c>
      <c r="O414" s="14"/>
      <c r="P414" s="13"/>
    </row>
    <row r="415" spans="1:16" ht="15.75" customHeight="1" x14ac:dyDescent="0.2">
      <c r="A415" s="2"/>
      <c r="B415" s="7" t="s">
        <v>23</v>
      </c>
      <c r="C415" s="7">
        <v>1197831</v>
      </c>
      <c r="D415" s="8">
        <v>44441</v>
      </c>
      <c r="E415" s="7" t="s">
        <v>24</v>
      </c>
      <c r="F415" s="7" t="s">
        <v>25</v>
      </c>
      <c r="G415" s="7" t="s">
        <v>36</v>
      </c>
      <c r="H415" s="7" t="s">
        <v>18</v>
      </c>
      <c r="I415" s="9">
        <v>0.55000000000000004</v>
      </c>
      <c r="J415" s="10">
        <v>6750</v>
      </c>
      <c r="K415" s="11">
        <f t="shared" si="2"/>
        <v>3712.5000000000005</v>
      </c>
      <c r="L415" s="11">
        <f t="shared" si="3"/>
        <v>1485</v>
      </c>
      <c r="M415" s="12">
        <v>0.39999999999999997</v>
      </c>
      <c r="O415" s="14"/>
      <c r="P415" s="13"/>
    </row>
    <row r="416" spans="1:16" ht="15.75" customHeight="1" x14ac:dyDescent="0.2">
      <c r="A416" s="2"/>
      <c r="B416" s="7" t="s">
        <v>23</v>
      </c>
      <c r="C416" s="7">
        <v>1197831</v>
      </c>
      <c r="D416" s="8">
        <v>44441</v>
      </c>
      <c r="E416" s="7" t="s">
        <v>24</v>
      </c>
      <c r="F416" s="7" t="s">
        <v>25</v>
      </c>
      <c r="G416" s="7" t="s">
        <v>36</v>
      </c>
      <c r="H416" s="7" t="s">
        <v>19</v>
      </c>
      <c r="I416" s="9">
        <v>0.6</v>
      </c>
      <c r="J416" s="10">
        <v>7250</v>
      </c>
      <c r="K416" s="11">
        <f t="shared" si="2"/>
        <v>4350</v>
      </c>
      <c r="L416" s="11">
        <f t="shared" si="3"/>
        <v>1739.9999999999998</v>
      </c>
      <c r="M416" s="12">
        <v>0.39999999999999997</v>
      </c>
      <c r="O416" s="14"/>
      <c r="P416" s="13"/>
    </row>
    <row r="417" spans="1:16" ht="15.75" customHeight="1" x14ac:dyDescent="0.2">
      <c r="A417" s="2"/>
      <c r="B417" s="7" t="s">
        <v>23</v>
      </c>
      <c r="C417" s="7">
        <v>1197831</v>
      </c>
      <c r="D417" s="8">
        <v>44441</v>
      </c>
      <c r="E417" s="7" t="s">
        <v>24</v>
      </c>
      <c r="F417" s="7" t="s">
        <v>25</v>
      </c>
      <c r="G417" s="7" t="s">
        <v>36</v>
      </c>
      <c r="H417" s="7" t="s">
        <v>20</v>
      </c>
      <c r="I417" s="9">
        <v>0.6</v>
      </c>
      <c r="J417" s="10">
        <v>4500</v>
      </c>
      <c r="K417" s="11">
        <f t="shared" si="2"/>
        <v>2700</v>
      </c>
      <c r="L417" s="11">
        <f t="shared" si="3"/>
        <v>1350</v>
      </c>
      <c r="M417" s="12">
        <v>0.5</v>
      </c>
      <c r="O417" s="14"/>
      <c r="P417" s="13"/>
    </row>
    <row r="418" spans="1:16" ht="15.75" customHeight="1" x14ac:dyDescent="0.2">
      <c r="A418" s="2"/>
      <c r="B418" s="7" t="s">
        <v>23</v>
      </c>
      <c r="C418" s="7">
        <v>1197831</v>
      </c>
      <c r="D418" s="8">
        <v>44441</v>
      </c>
      <c r="E418" s="7" t="s">
        <v>24</v>
      </c>
      <c r="F418" s="7" t="s">
        <v>25</v>
      </c>
      <c r="G418" s="7" t="s">
        <v>36</v>
      </c>
      <c r="H418" s="7" t="s">
        <v>21</v>
      </c>
      <c r="I418" s="9">
        <v>0.55000000000000004</v>
      </c>
      <c r="J418" s="10">
        <v>4500</v>
      </c>
      <c r="K418" s="11">
        <f t="shared" si="2"/>
        <v>2475</v>
      </c>
      <c r="L418" s="11">
        <f t="shared" si="3"/>
        <v>866.25</v>
      </c>
      <c r="M418" s="12">
        <v>0.35</v>
      </c>
      <c r="O418" s="14"/>
      <c r="P418" s="13"/>
    </row>
    <row r="419" spans="1:16" ht="15.75" customHeight="1" x14ac:dyDescent="0.2">
      <c r="A419" s="2"/>
      <c r="B419" s="7" t="s">
        <v>23</v>
      </c>
      <c r="C419" s="7">
        <v>1197831</v>
      </c>
      <c r="D419" s="8">
        <v>44441</v>
      </c>
      <c r="E419" s="7" t="s">
        <v>24</v>
      </c>
      <c r="F419" s="7" t="s">
        <v>25</v>
      </c>
      <c r="G419" s="7" t="s">
        <v>36</v>
      </c>
      <c r="H419" s="7" t="s">
        <v>22</v>
      </c>
      <c r="I419" s="9">
        <v>0.5</v>
      </c>
      <c r="J419" s="10">
        <v>6750</v>
      </c>
      <c r="K419" s="11">
        <f t="shared" si="2"/>
        <v>3375</v>
      </c>
      <c r="L419" s="11">
        <f t="shared" si="3"/>
        <v>1856.2500000000002</v>
      </c>
      <c r="M419" s="12">
        <v>0.55000000000000004</v>
      </c>
      <c r="O419" s="14"/>
      <c r="P419" s="13"/>
    </row>
    <row r="420" spans="1:16" ht="15.75" customHeight="1" x14ac:dyDescent="0.2">
      <c r="A420" s="2"/>
      <c r="B420" s="7" t="s">
        <v>23</v>
      </c>
      <c r="C420" s="7">
        <v>1197831</v>
      </c>
      <c r="D420" s="8">
        <v>44470</v>
      </c>
      <c r="E420" s="7" t="s">
        <v>24</v>
      </c>
      <c r="F420" s="7" t="s">
        <v>25</v>
      </c>
      <c r="G420" s="7" t="s">
        <v>36</v>
      </c>
      <c r="H420" s="7" t="s">
        <v>17</v>
      </c>
      <c r="I420" s="9">
        <v>0.4</v>
      </c>
      <c r="J420" s="10">
        <v>6250</v>
      </c>
      <c r="K420" s="11">
        <f t="shared" si="2"/>
        <v>2500</v>
      </c>
      <c r="L420" s="11">
        <f t="shared" si="3"/>
        <v>999.99999999999989</v>
      </c>
      <c r="M420" s="12">
        <v>0.39999999999999997</v>
      </c>
      <c r="O420" s="14"/>
      <c r="P420" s="13"/>
    </row>
    <row r="421" spans="1:16" ht="15.75" customHeight="1" x14ac:dyDescent="0.2">
      <c r="A421" s="2"/>
      <c r="B421" s="7" t="s">
        <v>23</v>
      </c>
      <c r="C421" s="7">
        <v>1197831</v>
      </c>
      <c r="D421" s="8">
        <v>44470</v>
      </c>
      <c r="E421" s="7" t="s">
        <v>24</v>
      </c>
      <c r="F421" s="7" t="s">
        <v>25</v>
      </c>
      <c r="G421" s="7" t="s">
        <v>36</v>
      </c>
      <c r="H421" s="7" t="s">
        <v>18</v>
      </c>
      <c r="I421" s="9">
        <v>0.4</v>
      </c>
      <c r="J421" s="10">
        <v>6250</v>
      </c>
      <c r="K421" s="11">
        <f t="shared" si="2"/>
        <v>2500</v>
      </c>
      <c r="L421" s="11">
        <f t="shared" si="3"/>
        <v>999.99999999999989</v>
      </c>
      <c r="M421" s="12">
        <v>0.39999999999999997</v>
      </c>
      <c r="O421" s="14"/>
      <c r="P421" s="13"/>
    </row>
    <row r="422" spans="1:16" ht="15.75" customHeight="1" x14ac:dyDescent="0.2">
      <c r="A422" s="2"/>
      <c r="B422" s="7" t="s">
        <v>23</v>
      </c>
      <c r="C422" s="7">
        <v>1197831</v>
      </c>
      <c r="D422" s="8">
        <v>44470</v>
      </c>
      <c r="E422" s="7" t="s">
        <v>24</v>
      </c>
      <c r="F422" s="7" t="s">
        <v>25</v>
      </c>
      <c r="G422" s="7" t="s">
        <v>36</v>
      </c>
      <c r="H422" s="7" t="s">
        <v>19</v>
      </c>
      <c r="I422" s="9">
        <v>0.45</v>
      </c>
      <c r="J422" s="10">
        <v>5750</v>
      </c>
      <c r="K422" s="11">
        <f t="shared" si="2"/>
        <v>2587.5</v>
      </c>
      <c r="L422" s="11">
        <f t="shared" si="3"/>
        <v>1035</v>
      </c>
      <c r="M422" s="12">
        <v>0.39999999999999997</v>
      </c>
      <c r="O422" s="14"/>
      <c r="P422" s="13"/>
    </row>
    <row r="423" spans="1:16" ht="15.75" customHeight="1" x14ac:dyDescent="0.2">
      <c r="A423" s="2"/>
      <c r="B423" s="7" t="s">
        <v>23</v>
      </c>
      <c r="C423" s="7">
        <v>1197831</v>
      </c>
      <c r="D423" s="8">
        <v>44470</v>
      </c>
      <c r="E423" s="7" t="s">
        <v>24</v>
      </c>
      <c r="F423" s="7" t="s">
        <v>25</v>
      </c>
      <c r="G423" s="7" t="s">
        <v>36</v>
      </c>
      <c r="H423" s="7" t="s">
        <v>20</v>
      </c>
      <c r="I423" s="9">
        <v>0.45</v>
      </c>
      <c r="J423" s="10">
        <v>4250</v>
      </c>
      <c r="K423" s="11">
        <f t="shared" si="2"/>
        <v>1912.5</v>
      </c>
      <c r="L423" s="11">
        <f t="shared" si="3"/>
        <v>956.25</v>
      </c>
      <c r="M423" s="12">
        <v>0.5</v>
      </c>
      <c r="O423" s="14"/>
      <c r="P423" s="13"/>
    </row>
    <row r="424" spans="1:16" ht="15.75" customHeight="1" x14ac:dyDescent="0.2">
      <c r="A424" s="2"/>
      <c r="B424" s="7" t="s">
        <v>23</v>
      </c>
      <c r="C424" s="7">
        <v>1197831</v>
      </c>
      <c r="D424" s="8">
        <v>44470</v>
      </c>
      <c r="E424" s="7" t="s">
        <v>24</v>
      </c>
      <c r="F424" s="7" t="s">
        <v>25</v>
      </c>
      <c r="G424" s="7" t="s">
        <v>36</v>
      </c>
      <c r="H424" s="7" t="s">
        <v>21</v>
      </c>
      <c r="I424" s="9">
        <v>0.4</v>
      </c>
      <c r="J424" s="10">
        <v>4000</v>
      </c>
      <c r="K424" s="11">
        <f t="shared" si="2"/>
        <v>1600</v>
      </c>
      <c r="L424" s="11">
        <f t="shared" si="3"/>
        <v>560</v>
      </c>
      <c r="M424" s="12">
        <v>0.35</v>
      </c>
      <c r="O424" s="14"/>
      <c r="P424" s="13"/>
    </row>
    <row r="425" spans="1:16" ht="15.75" customHeight="1" x14ac:dyDescent="0.2">
      <c r="A425" s="2"/>
      <c r="B425" s="7" t="s">
        <v>23</v>
      </c>
      <c r="C425" s="7">
        <v>1197831</v>
      </c>
      <c r="D425" s="8">
        <v>44470</v>
      </c>
      <c r="E425" s="7" t="s">
        <v>24</v>
      </c>
      <c r="F425" s="7" t="s">
        <v>25</v>
      </c>
      <c r="G425" s="7" t="s">
        <v>36</v>
      </c>
      <c r="H425" s="7" t="s">
        <v>22</v>
      </c>
      <c r="I425" s="9">
        <v>0.5</v>
      </c>
      <c r="J425" s="10">
        <v>5750</v>
      </c>
      <c r="K425" s="11">
        <f t="shared" si="2"/>
        <v>2875</v>
      </c>
      <c r="L425" s="11">
        <f t="shared" si="3"/>
        <v>1581.2500000000002</v>
      </c>
      <c r="M425" s="12">
        <v>0.55000000000000004</v>
      </c>
      <c r="O425" s="14"/>
      <c r="P425" s="13"/>
    </row>
    <row r="426" spans="1:16" ht="15.75" customHeight="1" x14ac:dyDescent="0.2">
      <c r="A426" s="2"/>
      <c r="B426" s="7" t="s">
        <v>23</v>
      </c>
      <c r="C426" s="7">
        <v>1197831</v>
      </c>
      <c r="D426" s="8">
        <v>44502</v>
      </c>
      <c r="E426" s="7" t="s">
        <v>24</v>
      </c>
      <c r="F426" s="7" t="s">
        <v>25</v>
      </c>
      <c r="G426" s="7" t="s">
        <v>36</v>
      </c>
      <c r="H426" s="7" t="s">
        <v>17</v>
      </c>
      <c r="I426" s="9">
        <v>0.4</v>
      </c>
      <c r="J426" s="10">
        <v>7250</v>
      </c>
      <c r="K426" s="11">
        <f t="shared" si="2"/>
        <v>2900</v>
      </c>
      <c r="L426" s="11">
        <f t="shared" si="3"/>
        <v>1160</v>
      </c>
      <c r="M426" s="12">
        <v>0.39999999999999997</v>
      </c>
      <c r="O426" s="14"/>
      <c r="P426" s="13"/>
    </row>
    <row r="427" spans="1:16" ht="15.75" customHeight="1" x14ac:dyDescent="0.2">
      <c r="A427" s="2"/>
      <c r="B427" s="7" t="s">
        <v>23</v>
      </c>
      <c r="C427" s="7">
        <v>1197831</v>
      </c>
      <c r="D427" s="8">
        <v>44502</v>
      </c>
      <c r="E427" s="7" t="s">
        <v>24</v>
      </c>
      <c r="F427" s="7" t="s">
        <v>25</v>
      </c>
      <c r="G427" s="7" t="s">
        <v>36</v>
      </c>
      <c r="H427" s="7" t="s">
        <v>18</v>
      </c>
      <c r="I427" s="9">
        <v>0.4</v>
      </c>
      <c r="J427" s="10">
        <v>7250</v>
      </c>
      <c r="K427" s="11">
        <f t="shared" si="2"/>
        <v>2900</v>
      </c>
      <c r="L427" s="11">
        <f t="shared" si="3"/>
        <v>1160</v>
      </c>
      <c r="M427" s="12">
        <v>0.39999999999999997</v>
      </c>
      <c r="O427" s="14"/>
      <c r="P427" s="13"/>
    </row>
    <row r="428" spans="1:16" ht="15.75" customHeight="1" x14ac:dyDescent="0.2">
      <c r="A428" s="2"/>
      <c r="B428" s="7" t="s">
        <v>23</v>
      </c>
      <c r="C428" s="7">
        <v>1197831</v>
      </c>
      <c r="D428" s="8">
        <v>44502</v>
      </c>
      <c r="E428" s="7" t="s">
        <v>24</v>
      </c>
      <c r="F428" s="7" t="s">
        <v>25</v>
      </c>
      <c r="G428" s="7" t="s">
        <v>36</v>
      </c>
      <c r="H428" s="7" t="s">
        <v>19</v>
      </c>
      <c r="I428" s="9">
        <v>0.65</v>
      </c>
      <c r="J428" s="10">
        <v>6500</v>
      </c>
      <c r="K428" s="11">
        <f t="shared" si="2"/>
        <v>4225</v>
      </c>
      <c r="L428" s="11">
        <f t="shared" si="3"/>
        <v>1689.9999999999998</v>
      </c>
      <c r="M428" s="12">
        <v>0.39999999999999997</v>
      </c>
      <c r="O428" s="14"/>
      <c r="P428" s="13"/>
    </row>
    <row r="429" spans="1:16" ht="15.75" customHeight="1" x14ac:dyDescent="0.2">
      <c r="A429" s="2"/>
      <c r="B429" s="7" t="s">
        <v>23</v>
      </c>
      <c r="C429" s="7">
        <v>1197831</v>
      </c>
      <c r="D429" s="8">
        <v>44502</v>
      </c>
      <c r="E429" s="7" t="s">
        <v>24</v>
      </c>
      <c r="F429" s="7" t="s">
        <v>25</v>
      </c>
      <c r="G429" s="7" t="s">
        <v>36</v>
      </c>
      <c r="H429" s="7" t="s">
        <v>20</v>
      </c>
      <c r="I429" s="9">
        <v>0.65</v>
      </c>
      <c r="J429" s="10">
        <v>5000</v>
      </c>
      <c r="K429" s="11">
        <f t="shared" si="2"/>
        <v>3250</v>
      </c>
      <c r="L429" s="11">
        <f t="shared" si="3"/>
        <v>1625</v>
      </c>
      <c r="M429" s="12">
        <v>0.5</v>
      </c>
      <c r="O429" s="14"/>
      <c r="P429" s="13"/>
    </row>
    <row r="430" spans="1:16" ht="15.75" customHeight="1" x14ac:dyDescent="0.2">
      <c r="A430" s="2"/>
      <c r="B430" s="7" t="s">
        <v>23</v>
      </c>
      <c r="C430" s="7">
        <v>1197831</v>
      </c>
      <c r="D430" s="8">
        <v>44502</v>
      </c>
      <c r="E430" s="7" t="s">
        <v>24</v>
      </c>
      <c r="F430" s="7" t="s">
        <v>25</v>
      </c>
      <c r="G430" s="7" t="s">
        <v>36</v>
      </c>
      <c r="H430" s="7" t="s">
        <v>21</v>
      </c>
      <c r="I430" s="9">
        <v>0.6</v>
      </c>
      <c r="J430" s="10">
        <v>4750</v>
      </c>
      <c r="K430" s="11">
        <f t="shared" si="2"/>
        <v>2850</v>
      </c>
      <c r="L430" s="11">
        <f t="shared" si="3"/>
        <v>997.49999999999989</v>
      </c>
      <c r="M430" s="12">
        <v>0.35</v>
      </c>
      <c r="O430" s="14"/>
      <c r="P430" s="13"/>
    </row>
    <row r="431" spans="1:16" ht="15.75" customHeight="1" x14ac:dyDescent="0.2">
      <c r="A431" s="2"/>
      <c r="B431" s="7" t="s">
        <v>23</v>
      </c>
      <c r="C431" s="7">
        <v>1197831</v>
      </c>
      <c r="D431" s="8">
        <v>44502</v>
      </c>
      <c r="E431" s="7" t="s">
        <v>24</v>
      </c>
      <c r="F431" s="7" t="s">
        <v>25</v>
      </c>
      <c r="G431" s="7" t="s">
        <v>36</v>
      </c>
      <c r="H431" s="7" t="s">
        <v>22</v>
      </c>
      <c r="I431" s="9">
        <v>0.70000000000000007</v>
      </c>
      <c r="J431" s="10">
        <v>6750</v>
      </c>
      <c r="K431" s="11">
        <f t="shared" si="2"/>
        <v>4725</v>
      </c>
      <c r="L431" s="11">
        <f t="shared" si="3"/>
        <v>2598.75</v>
      </c>
      <c r="M431" s="12">
        <v>0.55000000000000004</v>
      </c>
      <c r="O431" s="14"/>
      <c r="P431" s="13"/>
    </row>
    <row r="432" spans="1:16" ht="15.75" customHeight="1" x14ac:dyDescent="0.2">
      <c r="A432" s="2"/>
      <c r="B432" s="7" t="s">
        <v>23</v>
      </c>
      <c r="C432" s="7">
        <v>1197831</v>
      </c>
      <c r="D432" s="8">
        <v>44531</v>
      </c>
      <c r="E432" s="7" t="s">
        <v>24</v>
      </c>
      <c r="F432" s="7" t="s">
        <v>25</v>
      </c>
      <c r="G432" s="7" t="s">
        <v>36</v>
      </c>
      <c r="H432" s="7" t="s">
        <v>17</v>
      </c>
      <c r="I432" s="9">
        <v>0.6</v>
      </c>
      <c r="J432" s="10">
        <v>8250</v>
      </c>
      <c r="K432" s="11">
        <f t="shared" si="2"/>
        <v>4950</v>
      </c>
      <c r="L432" s="11">
        <f t="shared" si="3"/>
        <v>1979.9999999999998</v>
      </c>
      <c r="M432" s="12">
        <v>0.39999999999999997</v>
      </c>
      <c r="O432" s="14"/>
      <c r="P432" s="13"/>
    </row>
    <row r="433" spans="1:17" ht="15.75" customHeight="1" x14ac:dyDescent="0.2">
      <c r="A433" s="2"/>
      <c r="B433" s="7" t="s">
        <v>23</v>
      </c>
      <c r="C433" s="7">
        <v>1197831</v>
      </c>
      <c r="D433" s="8">
        <v>44531</v>
      </c>
      <c r="E433" s="7" t="s">
        <v>24</v>
      </c>
      <c r="F433" s="7" t="s">
        <v>25</v>
      </c>
      <c r="G433" s="7" t="s">
        <v>36</v>
      </c>
      <c r="H433" s="7" t="s">
        <v>18</v>
      </c>
      <c r="I433" s="9">
        <v>0.6</v>
      </c>
      <c r="J433" s="10">
        <v>8250</v>
      </c>
      <c r="K433" s="11">
        <f t="shared" si="2"/>
        <v>4950</v>
      </c>
      <c r="L433" s="11">
        <f t="shared" si="3"/>
        <v>1979.9999999999998</v>
      </c>
      <c r="M433" s="12">
        <v>0.39999999999999997</v>
      </c>
      <c r="O433" s="14"/>
      <c r="P433" s="13"/>
    </row>
    <row r="434" spans="1:17" ht="15.75" customHeight="1" x14ac:dyDescent="0.2">
      <c r="A434" s="2"/>
      <c r="B434" s="7" t="s">
        <v>23</v>
      </c>
      <c r="C434" s="7">
        <v>1197831</v>
      </c>
      <c r="D434" s="8">
        <v>44531</v>
      </c>
      <c r="E434" s="7" t="s">
        <v>24</v>
      </c>
      <c r="F434" s="7" t="s">
        <v>25</v>
      </c>
      <c r="G434" s="7" t="s">
        <v>36</v>
      </c>
      <c r="H434" s="7" t="s">
        <v>19</v>
      </c>
      <c r="I434" s="9">
        <v>0.65</v>
      </c>
      <c r="J434" s="10">
        <v>7250</v>
      </c>
      <c r="K434" s="11">
        <f t="shared" si="2"/>
        <v>4712.5</v>
      </c>
      <c r="L434" s="11">
        <f t="shared" si="3"/>
        <v>1884.9999999999998</v>
      </c>
      <c r="M434" s="12">
        <v>0.39999999999999997</v>
      </c>
      <c r="O434" s="14"/>
      <c r="P434" s="13"/>
    </row>
    <row r="435" spans="1:17" ht="15.75" customHeight="1" x14ac:dyDescent="0.2">
      <c r="A435" s="2"/>
      <c r="B435" s="7" t="s">
        <v>23</v>
      </c>
      <c r="C435" s="7">
        <v>1197831</v>
      </c>
      <c r="D435" s="8">
        <v>44531</v>
      </c>
      <c r="E435" s="7" t="s">
        <v>24</v>
      </c>
      <c r="F435" s="7" t="s">
        <v>25</v>
      </c>
      <c r="G435" s="7" t="s">
        <v>36</v>
      </c>
      <c r="H435" s="7" t="s">
        <v>20</v>
      </c>
      <c r="I435" s="9">
        <v>0.65</v>
      </c>
      <c r="J435" s="10">
        <v>5750</v>
      </c>
      <c r="K435" s="11">
        <f t="shared" si="2"/>
        <v>3737.5</v>
      </c>
      <c r="L435" s="11">
        <f t="shared" si="3"/>
        <v>1868.75</v>
      </c>
      <c r="M435" s="12">
        <v>0.5</v>
      </c>
      <c r="O435" s="14"/>
      <c r="P435" s="13"/>
    </row>
    <row r="436" spans="1:17" ht="15.75" customHeight="1" x14ac:dyDescent="0.2">
      <c r="A436" s="2"/>
      <c r="B436" s="7" t="s">
        <v>23</v>
      </c>
      <c r="C436" s="7">
        <v>1197831</v>
      </c>
      <c r="D436" s="8">
        <v>44531</v>
      </c>
      <c r="E436" s="7" t="s">
        <v>24</v>
      </c>
      <c r="F436" s="7" t="s">
        <v>25</v>
      </c>
      <c r="G436" s="7" t="s">
        <v>36</v>
      </c>
      <c r="H436" s="7" t="s">
        <v>21</v>
      </c>
      <c r="I436" s="9">
        <v>0.6</v>
      </c>
      <c r="J436" s="10">
        <v>5250</v>
      </c>
      <c r="K436" s="11">
        <f t="shared" si="2"/>
        <v>3150</v>
      </c>
      <c r="L436" s="11">
        <f t="shared" si="3"/>
        <v>1102.5</v>
      </c>
      <c r="M436" s="12">
        <v>0.35</v>
      </c>
      <c r="O436" s="14"/>
      <c r="P436" s="13"/>
    </row>
    <row r="437" spans="1:17" ht="15.75" customHeight="1" x14ac:dyDescent="0.2">
      <c r="A437" s="2"/>
      <c r="B437" s="7" t="s">
        <v>23</v>
      </c>
      <c r="C437" s="7">
        <v>1197831</v>
      </c>
      <c r="D437" s="8">
        <v>44531</v>
      </c>
      <c r="E437" s="7" t="s">
        <v>24</v>
      </c>
      <c r="F437" s="7" t="s">
        <v>25</v>
      </c>
      <c r="G437" s="7" t="s">
        <v>36</v>
      </c>
      <c r="H437" s="7" t="s">
        <v>22</v>
      </c>
      <c r="I437" s="9">
        <v>0.70000000000000007</v>
      </c>
      <c r="J437" s="10">
        <v>7750</v>
      </c>
      <c r="K437" s="11">
        <f t="shared" si="2"/>
        <v>5425.0000000000009</v>
      </c>
      <c r="L437" s="11">
        <f t="shared" si="3"/>
        <v>2983.7500000000009</v>
      </c>
      <c r="M437" s="12">
        <v>0.55000000000000004</v>
      </c>
      <c r="O437" s="14"/>
      <c r="P437" s="13"/>
    </row>
    <row r="438" spans="1:17" ht="15.75" customHeight="1" x14ac:dyDescent="0.2">
      <c r="A438" s="2"/>
      <c r="B438" s="7" t="s">
        <v>14</v>
      </c>
      <c r="C438" s="7">
        <v>1185732</v>
      </c>
      <c r="D438" s="8">
        <v>44203</v>
      </c>
      <c r="E438" s="7" t="s">
        <v>15</v>
      </c>
      <c r="F438" s="7" t="s">
        <v>37</v>
      </c>
      <c r="G438" s="7" t="s">
        <v>38</v>
      </c>
      <c r="H438" s="7" t="s">
        <v>17</v>
      </c>
      <c r="I438" s="9">
        <v>0.45</v>
      </c>
      <c r="J438" s="10">
        <v>4250</v>
      </c>
      <c r="K438" s="11">
        <f t="shared" si="2"/>
        <v>1912.5</v>
      </c>
      <c r="L438" s="11">
        <f t="shared" si="3"/>
        <v>1051.875</v>
      </c>
      <c r="M438" s="12">
        <v>0.55000000000000004</v>
      </c>
      <c r="O438" s="15"/>
      <c r="P438" s="13"/>
      <c r="Q438" s="16"/>
    </row>
    <row r="439" spans="1:17" ht="15.75" customHeight="1" x14ac:dyDescent="0.2">
      <c r="A439" s="2"/>
      <c r="B439" s="7" t="s">
        <v>14</v>
      </c>
      <c r="C439" s="7">
        <v>1185732</v>
      </c>
      <c r="D439" s="8">
        <v>44203</v>
      </c>
      <c r="E439" s="7" t="s">
        <v>15</v>
      </c>
      <c r="F439" s="7" t="s">
        <v>37</v>
      </c>
      <c r="G439" s="7" t="s">
        <v>38</v>
      </c>
      <c r="H439" s="7" t="s">
        <v>18</v>
      </c>
      <c r="I439" s="9">
        <v>0.45</v>
      </c>
      <c r="J439" s="10">
        <v>2250</v>
      </c>
      <c r="K439" s="11">
        <f t="shared" si="2"/>
        <v>1012.5</v>
      </c>
      <c r="L439" s="11">
        <f t="shared" si="3"/>
        <v>354.375</v>
      </c>
      <c r="M439" s="12">
        <v>0.35</v>
      </c>
      <c r="O439" s="15"/>
      <c r="P439" s="13"/>
      <c r="Q439" s="16"/>
    </row>
    <row r="440" spans="1:17" ht="15.75" customHeight="1" x14ac:dyDescent="0.2">
      <c r="A440" s="2"/>
      <c r="B440" s="7" t="s">
        <v>14</v>
      </c>
      <c r="C440" s="7">
        <v>1185732</v>
      </c>
      <c r="D440" s="8">
        <v>44203</v>
      </c>
      <c r="E440" s="7" t="s">
        <v>15</v>
      </c>
      <c r="F440" s="7" t="s">
        <v>37</v>
      </c>
      <c r="G440" s="7" t="s">
        <v>38</v>
      </c>
      <c r="H440" s="7" t="s">
        <v>19</v>
      </c>
      <c r="I440" s="9">
        <v>0.35000000000000003</v>
      </c>
      <c r="J440" s="10">
        <v>2250</v>
      </c>
      <c r="K440" s="11">
        <f t="shared" si="2"/>
        <v>787.50000000000011</v>
      </c>
      <c r="L440" s="11">
        <f t="shared" si="3"/>
        <v>315</v>
      </c>
      <c r="M440" s="12">
        <v>0.39999999999999997</v>
      </c>
      <c r="O440" s="15"/>
      <c r="P440" s="13"/>
      <c r="Q440" s="16"/>
    </row>
    <row r="441" spans="1:17" ht="15.75" customHeight="1" x14ac:dyDescent="0.2">
      <c r="A441" s="2"/>
      <c r="B441" s="7" t="s">
        <v>14</v>
      </c>
      <c r="C441" s="7">
        <v>1185732</v>
      </c>
      <c r="D441" s="8">
        <v>44203</v>
      </c>
      <c r="E441" s="7" t="s">
        <v>15</v>
      </c>
      <c r="F441" s="7" t="s">
        <v>37</v>
      </c>
      <c r="G441" s="7" t="s">
        <v>38</v>
      </c>
      <c r="H441" s="7" t="s">
        <v>20</v>
      </c>
      <c r="I441" s="9">
        <v>0.4</v>
      </c>
      <c r="J441" s="10">
        <v>750</v>
      </c>
      <c r="K441" s="11">
        <f t="shared" si="2"/>
        <v>300</v>
      </c>
      <c r="L441" s="11">
        <f t="shared" si="3"/>
        <v>119.99999999999999</v>
      </c>
      <c r="M441" s="12">
        <v>0.39999999999999997</v>
      </c>
      <c r="O441" s="15"/>
      <c r="P441" s="13"/>
      <c r="Q441" s="16"/>
    </row>
    <row r="442" spans="1:17" ht="15.75" customHeight="1" x14ac:dyDescent="0.2">
      <c r="A442" s="2"/>
      <c r="B442" s="7" t="s">
        <v>14</v>
      </c>
      <c r="C442" s="7">
        <v>1185732</v>
      </c>
      <c r="D442" s="8">
        <v>44203</v>
      </c>
      <c r="E442" s="7" t="s">
        <v>15</v>
      </c>
      <c r="F442" s="7" t="s">
        <v>37</v>
      </c>
      <c r="G442" s="7" t="s">
        <v>38</v>
      </c>
      <c r="H442" s="7" t="s">
        <v>21</v>
      </c>
      <c r="I442" s="9">
        <v>0.54999999999999993</v>
      </c>
      <c r="J442" s="10">
        <v>1250</v>
      </c>
      <c r="K442" s="11">
        <f t="shared" si="2"/>
        <v>687.49999999999989</v>
      </c>
      <c r="L442" s="11">
        <f t="shared" si="3"/>
        <v>240.62499999999994</v>
      </c>
      <c r="M442" s="12">
        <v>0.35</v>
      </c>
      <c r="O442" s="15"/>
      <c r="P442" s="13"/>
      <c r="Q442" s="16"/>
    </row>
    <row r="443" spans="1:17" ht="15.75" customHeight="1" x14ac:dyDescent="0.2">
      <c r="A443" s="2"/>
      <c r="B443" s="7" t="s">
        <v>14</v>
      </c>
      <c r="C443" s="7">
        <v>1185732</v>
      </c>
      <c r="D443" s="8">
        <v>44203</v>
      </c>
      <c r="E443" s="7" t="s">
        <v>15</v>
      </c>
      <c r="F443" s="7" t="s">
        <v>37</v>
      </c>
      <c r="G443" s="7" t="s">
        <v>38</v>
      </c>
      <c r="H443" s="7" t="s">
        <v>22</v>
      </c>
      <c r="I443" s="9">
        <v>0.45</v>
      </c>
      <c r="J443" s="10">
        <v>2250</v>
      </c>
      <c r="K443" s="11">
        <f t="shared" si="2"/>
        <v>1012.5</v>
      </c>
      <c r="L443" s="11">
        <f t="shared" si="3"/>
        <v>303.75</v>
      </c>
      <c r="M443" s="12">
        <v>0.3</v>
      </c>
      <c r="O443" s="15"/>
      <c r="P443" s="13"/>
      <c r="Q443" s="16"/>
    </row>
    <row r="444" spans="1:17" ht="15.75" customHeight="1" x14ac:dyDescent="0.2">
      <c r="A444" s="2"/>
      <c r="B444" s="7" t="s">
        <v>14</v>
      </c>
      <c r="C444" s="7">
        <v>1185732</v>
      </c>
      <c r="D444" s="8">
        <v>44232</v>
      </c>
      <c r="E444" s="7" t="s">
        <v>15</v>
      </c>
      <c r="F444" s="7" t="s">
        <v>37</v>
      </c>
      <c r="G444" s="7" t="s">
        <v>38</v>
      </c>
      <c r="H444" s="7" t="s">
        <v>17</v>
      </c>
      <c r="I444" s="9">
        <v>0.45</v>
      </c>
      <c r="J444" s="10">
        <v>4750</v>
      </c>
      <c r="K444" s="11">
        <f t="shared" si="2"/>
        <v>2137.5</v>
      </c>
      <c r="L444" s="11">
        <f t="shared" si="3"/>
        <v>1175.625</v>
      </c>
      <c r="M444" s="12">
        <v>0.55000000000000004</v>
      </c>
      <c r="O444" s="15"/>
      <c r="P444" s="13"/>
      <c r="Q444" s="16"/>
    </row>
    <row r="445" spans="1:17" ht="15.75" customHeight="1" x14ac:dyDescent="0.2">
      <c r="A445" s="2"/>
      <c r="B445" s="7" t="s">
        <v>14</v>
      </c>
      <c r="C445" s="7">
        <v>1185732</v>
      </c>
      <c r="D445" s="8">
        <v>44232</v>
      </c>
      <c r="E445" s="7" t="s">
        <v>15</v>
      </c>
      <c r="F445" s="7" t="s">
        <v>37</v>
      </c>
      <c r="G445" s="7" t="s">
        <v>38</v>
      </c>
      <c r="H445" s="7" t="s">
        <v>18</v>
      </c>
      <c r="I445" s="9">
        <v>0.45</v>
      </c>
      <c r="J445" s="10">
        <v>1250</v>
      </c>
      <c r="K445" s="11">
        <f t="shared" si="2"/>
        <v>562.5</v>
      </c>
      <c r="L445" s="11">
        <f t="shared" si="3"/>
        <v>196.875</v>
      </c>
      <c r="M445" s="12">
        <v>0.35</v>
      </c>
      <c r="O445" s="15"/>
      <c r="P445" s="13"/>
      <c r="Q445" s="16"/>
    </row>
    <row r="446" spans="1:17" ht="15.75" customHeight="1" x14ac:dyDescent="0.2">
      <c r="A446" s="2"/>
      <c r="B446" s="7" t="s">
        <v>14</v>
      </c>
      <c r="C446" s="7">
        <v>1185732</v>
      </c>
      <c r="D446" s="8">
        <v>44232</v>
      </c>
      <c r="E446" s="7" t="s">
        <v>15</v>
      </c>
      <c r="F446" s="7" t="s">
        <v>37</v>
      </c>
      <c r="G446" s="7" t="s">
        <v>38</v>
      </c>
      <c r="H446" s="7" t="s">
        <v>19</v>
      </c>
      <c r="I446" s="9">
        <v>0.35000000000000003</v>
      </c>
      <c r="J446" s="10">
        <v>1750</v>
      </c>
      <c r="K446" s="11">
        <f t="shared" si="2"/>
        <v>612.50000000000011</v>
      </c>
      <c r="L446" s="11">
        <f t="shared" si="3"/>
        <v>245.00000000000003</v>
      </c>
      <c r="M446" s="12">
        <v>0.39999999999999997</v>
      </c>
      <c r="O446" s="15"/>
      <c r="P446" s="13"/>
      <c r="Q446" s="16"/>
    </row>
    <row r="447" spans="1:17" ht="15.75" customHeight="1" x14ac:dyDescent="0.2">
      <c r="A447" s="2"/>
      <c r="B447" s="7" t="s">
        <v>14</v>
      </c>
      <c r="C447" s="7">
        <v>1185732</v>
      </c>
      <c r="D447" s="8">
        <v>44232</v>
      </c>
      <c r="E447" s="7" t="s">
        <v>15</v>
      </c>
      <c r="F447" s="7" t="s">
        <v>37</v>
      </c>
      <c r="G447" s="7" t="s">
        <v>38</v>
      </c>
      <c r="H447" s="7" t="s">
        <v>20</v>
      </c>
      <c r="I447" s="9">
        <v>0.4</v>
      </c>
      <c r="J447" s="10">
        <v>500</v>
      </c>
      <c r="K447" s="11">
        <f t="shared" si="2"/>
        <v>200</v>
      </c>
      <c r="L447" s="11">
        <f t="shared" si="3"/>
        <v>80</v>
      </c>
      <c r="M447" s="12">
        <v>0.39999999999999997</v>
      </c>
      <c r="O447" s="15"/>
      <c r="P447" s="13"/>
      <c r="Q447" s="16"/>
    </row>
    <row r="448" spans="1:17" ht="15.75" customHeight="1" x14ac:dyDescent="0.2">
      <c r="A448" s="2"/>
      <c r="B448" s="7" t="s">
        <v>14</v>
      </c>
      <c r="C448" s="7">
        <v>1185732</v>
      </c>
      <c r="D448" s="8">
        <v>44232</v>
      </c>
      <c r="E448" s="7" t="s">
        <v>15</v>
      </c>
      <c r="F448" s="7" t="s">
        <v>37</v>
      </c>
      <c r="G448" s="7" t="s">
        <v>38</v>
      </c>
      <c r="H448" s="7" t="s">
        <v>21</v>
      </c>
      <c r="I448" s="9">
        <v>0.54999999999999993</v>
      </c>
      <c r="J448" s="10">
        <v>1250</v>
      </c>
      <c r="K448" s="11">
        <f t="shared" si="2"/>
        <v>687.49999999999989</v>
      </c>
      <c r="L448" s="11">
        <f t="shared" si="3"/>
        <v>240.62499999999994</v>
      </c>
      <c r="M448" s="12">
        <v>0.35</v>
      </c>
      <c r="O448" s="15"/>
      <c r="P448" s="13"/>
      <c r="Q448" s="16"/>
    </row>
    <row r="449" spans="1:17" ht="15.75" customHeight="1" x14ac:dyDescent="0.2">
      <c r="A449" s="2"/>
      <c r="B449" s="7" t="s">
        <v>14</v>
      </c>
      <c r="C449" s="7">
        <v>1185732</v>
      </c>
      <c r="D449" s="8">
        <v>44232</v>
      </c>
      <c r="E449" s="7" t="s">
        <v>15</v>
      </c>
      <c r="F449" s="7" t="s">
        <v>37</v>
      </c>
      <c r="G449" s="7" t="s">
        <v>38</v>
      </c>
      <c r="H449" s="7" t="s">
        <v>22</v>
      </c>
      <c r="I449" s="9">
        <v>0.45</v>
      </c>
      <c r="J449" s="10">
        <v>2250</v>
      </c>
      <c r="K449" s="11">
        <f t="shared" si="2"/>
        <v>1012.5</v>
      </c>
      <c r="L449" s="11">
        <f t="shared" si="3"/>
        <v>303.75</v>
      </c>
      <c r="M449" s="12">
        <v>0.3</v>
      </c>
      <c r="O449" s="15"/>
      <c r="P449" s="13"/>
      <c r="Q449" s="16"/>
    </row>
    <row r="450" spans="1:17" ht="15.75" customHeight="1" x14ac:dyDescent="0.2">
      <c r="A450" s="2"/>
      <c r="B450" s="7" t="s">
        <v>14</v>
      </c>
      <c r="C450" s="7">
        <v>1185732</v>
      </c>
      <c r="D450" s="8">
        <v>44258</v>
      </c>
      <c r="E450" s="7" t="s">
        <v>15</v>
      </c>
      <c r="F450" s="7" t="s">
        <v>37</v>
      </c>
      <c r="G450" s="7" t="s">
        <v>38</v>
      </c>
      <c r="H450" s="7" t="s">
        <v>17</v>
      </c>
      <c r="I450" s="9">
        <v>0.5</v>
      </c>
      <c r="J450" s="10">
        <v>4450</v>
      </c>
      <c r="K450" s="11">
        <f t="shared" si="2"/>
        <v>2225</v>
      </c>
      <c r="L450" s="11">
        <f t="shared" si="3"/>
        <v>1223.75</v>
      </c>
      <c r="M450" s="12">
        <v>0.55000000000000004</v>
      </c>
      <c r="O450" s="15"/>
      <c r="P450" s="13"/>
      <c r="Q450" s="16"/>
    </row>
    <row r="451" spans="1:17" ht="15.75" customHeight="1" x14ac:dyDescent="0.2">
      <c r="A451" s="2"/>
      <c r="B451" s="7" t="s">
        <v>14</v>
      </c>
      <c r="C451" s="7">
        <v>1185732</v>
      </c>
      <c r="D451" s="8">
        <v>44258</v>
      </c>
      <c r="E451" s="7" t="s">
        <v>15</v>
      </c>
      <c r="F451" s="7" t="s">
        <v>37</v>
      </c>
      <c r="G451" s="7" t="s">
        <v>38</v>
      </c>
      <c r="H451" s="7" t="s">
        <v>18</v>
      </c>
      <c r="I451" s="9">
        <v>0.5</v>
      </c>
      <c r="J451" s="10">
        <v>1500</v>
      </c>
      <c r="K451" s="11">
        <f t="shared" si="2"/>
        <v>750</v>
      </c>
      <c r="L451" s="11">
        <f t="shared" si="3"/>
        <v>262.5</v>
      </c>
      <c r="M451" s="12">
        <v>0.35</v>
      </c>
      <c r="O451" s="15"/>
      <c r="P451" s="13"/>
      <c r="Q451" s="16"/>
    </row>
    <row r="452" spans="1:17" ht="15.75" customHeight="1" x14ac:dyDescent="0.2">
      <c r="A452" s="2"/>
      <c r="B452" s="7" t="s">
        <v>14</v>
      </c>
      <c r="C452" s="7">
        <v>1185732</v>
      </c>
      <c r="D452" s="8">
        <v>44258</v>
      </c>
      <c r="E452" s="7" t="s">
        <v>15</v>
      </c>
      <c r="F452" s="7" t="s">
        <v>37</v>
      </c>
      <c r="G452" s="7" t="s">
        <v>38</v>
      </c>
      <c r="H452" s="7" t="s">
        <v>19</v>
      </c>
      <c r="I452" s="9">
        <v>0.4</v>
      </c>
      <c r="J452" s="10">
        <v>1750</v>
      </c>
      <c r="K452" s="11">
        <f t="shared" si="2"/>
        <v>700</v>
      </c>
      <c r="L452" s="11">
        <f t="shared" si="3"/>
        <v>280</v>
      </c>
      <c r="M452" s="12">
        <v>0.39999999999999997</v>
      </c>
      <c r="O452" s="15"/>
      <c r="P452" s="13"/>
      <c r="Q452" s="16"/>
    </row>
    <row r="453" spans="1:17" ht="15.75" customHeight="1" x14ac:dyDescent="0.2">
      <c r="A453" s="2"/>
      <c r="B453" s="7" t="s">
        <v>14</v>
      </c>
      <c r="C453" s="7">
        <v>1185732</v>
      </c>
      <c r="D453" s="8">
        <v>44258</v>
      </c>
      <c r="E453" s="7" t="s">
        <v>15</v>
      </c>
      <c r="F453" s="7" t="s">
        <v>37</v>
      </c>
      <c r="G453" s="7" t="s">
        <v>38</v>
      </c>
      <c r="H453" s="7" t="s">
        <v>20</v>
      </c>
      <c r="I453" s="9">
        <v>0.45</v>
      </c>
      <c r="J453" s="10">
        <v>250</v>
      </c>
      <c r="K453" s="11">
        <f t="shared" si="2"/>
        <v>112.5</v>
      </c>
      <c r="L453" s="11">
        <f t="shared" si="3"/>
        <v>44.999999999999993</v>
      </c>
      <c r="M453" s="12">
        <v>0.39999999999999997</v>
      </c>
      <c r="O453" s="15"/>
      <c r="P453" s="13"/>
      <c r="Q453" s="16"/>
    </row>
    <row r="454" spans="1:17" ht="15.75" customHeight="1" x14ac:dyDescent="0.2">
      <c r="A454" s="2"/>
      <c r="B454" s="7" t="s">
        <v>14</v>
      </c>
      <c r="C454" s="7">
        <v>1185732</v>
      </c>
      <c r="D454" s="8">
        <v>44258</v>
      </c>
      <c r="E454" s="7" t="s">
        <v>15</v>
      </c>
      <c r="F454" s="7" t="s">
        <v>37</v>
      </c>
      <c r="G454" s="7" t="s">
        <v>38</v>
      </c>
      <c r="H454" s="7" t="s">
        <v>21</v>
      </c>
      <c r="I454" s="9">
        <v>0.6</v>
      </c>
      <c r="J454" s="10">
        <v>750</v>
      </c>
      <c r="K454" s="11">
        <f t="shared" si="2"/>
        <v>450</v>
      </c>
      <c r="L454" s="11">
        <f t="shared" si="3"/>
        <v>135</v>
      </c>
      <c r="M454" s="12">
        <v>0.3</v>
      </c>
      <c r="O454" s="15"/>
      <c r="P454" s="13"/>
      <c r="Q454" s="16"/>
    </row>
    <row r="455" spans="1:17" ht="15.75" customHeight="1" x14ac:dyDescent="0.2">
      <c r="A455" s="2"/>
      <c r="B455" s="7" t="s">
        <v>14</v>
      </c>
      <c r="C455" s="7">
        <v>1185732</v>
      </c>
      <c r="D455" s="8">
        <v>44258</v>
      </c>
      <c r="E455" s="7" t="s">
        <v>15</v>
      </c>
      <c r="F455" s="7" t="s">
        <v>37</v>
      </c>
      <c r="G455" s="7" t="s">
        <v>38</v>
      </c>
      <c r="H455" s="7" t="s">
        <v>22</v>
      </c>
      <c r="I455" s="9">
        <v>0.5</v>
      </c>
      <c r="J455" s="10">
        <v>1750</v>
      </c>
      <c r="K455" s="11">
        <f t="shared" si="2"/>
        <v>875</v>
      </c>
      <c r="L455" s="11">
        <f t="shared" si="3"/>
        <v>218.75</v>
      </c>
      <c r="M455" s="12">
        <v>0.25</v>
      </c>
      <c r="O455" s="15"/>
      <c r="P455" s="13"/>
      <c r="Q455" s="16"/>
    </row>
    <row r="456" spans="1:17" ht="15.75" customHeight="1" x14ac:dyDescent="0.2">
      <c r="A456" s="2"/>
      <c r="B456" s="7" t="s">
        <v>14</v>
      </c>
      <c r="C456" s="7">
        <v>1185732</v>
      </c>
      <c r="D456" s="8">
        <v>44290</v>
      </c>
      <c r="E456" s="7" t="s">
        <v>15</v>
      </c>
      <c r="F456" s="7" t="s">
        <v>37</v>
      </c>
      <c r="G456" s="7" t="s">
        <v>38</v>
      </c>
      <c r="H456" s="7" t="s">
        <v>17</v>
      </c>
      <c r="I456" s="9">
        <v>0.5</v>
      </c>
      <c r="J456" s="10">
        <v>4500</v>
      </c>
      <c r="K456" s="11">
        <f t="shared" si="2"/>
        <v>2250</v>
      </c>
      <c r="L456" s="11">
        <f t="shared" si="3"/>
        <v>1125</v>
      </c>
      <c r="M456" s="12">
        <v>0.5</v>
      </c>
      <c r="O456" s="15"/>
      <c r="P456" s="13"/>
      <c r="Q456" s="16"/>
    </row>
    <row r="457" spans="1:17" ht="15.75" customHeight="1" x14ac:dyDescent="0.2">
      <c r="A457" s="2"/>
      <c r="B457" s="7" t="s">
        <v>14</v>
      </c>
      <c r="C457" s="7">
        <v>1185732</v>
      </c>
      <c r="D457" s="8">
        <v>44290</v>
      </c>
      <c r="E457" s="7" t="s">
        <v>15</v>
      </c>
      <c r="F457" s="7" t="s">
        <v>37</v>
      </c>
      <c r="G457" s="7" t="s">
        <v>38</v>
      </c>
      <c r="H457" s="7" t="s">
        <v>18</v>
      </c>
      <c r="I457" s="9">
        <v>0.5</v>
      </c>
      <c r="J457" s="10">
        <v>1500</v>
      </c>
      <c r="K457" s="11">
        <f t="shared" si="2"/>
        <v>750</v>
      </c>
      <c r="L457" s="11">
        <f t="shared" si="3"/>
        <v>225</v>
      </c>
      <c r="M457" s="12">
        <v>0.3</v>
      </c>
      <c r="O457" s="15"/>
      <c r="P457" s="13"/>
      <c r="Q457" s="16"/>
    </row>
    <row r="458" spans="1:17" ht="15.75" customHeight="1" x14ac:dyDescent="0.2">
      <c r="A458" s="2"/>
      <c r="B458" s="7" t="s">
        <v>14</v>
      </c>
      <c r="C458" s="7">
        <v>1185732</v>
      </c>
      <c r="D458" s="8">
        <v>44290</v>
      </c>
      <c r="E458" s="7" t="s">
        <v>15</v>
      </c>
      <c r="F458" s="7" t="s">
        <v>37</v>
      </c>
      <c r="G458" s="7" t="s">
        <v>38</v>
      </c>
      <c r="H458" s="7" t="s">
        <v>19</v>
      </c>
      <c r="I458" s="9">
        <v>0.4</v>
      </c>
      <c r="J458" s="10">
        <v>1500</v>
      </c>
      <c r="K458" s="11">
        <f t="shared" si="2"/>
        <v>600</v>
      </c>
      <c r="L458" s="11">
        <f t="shared" si="3"/>
        <v>210</v>
      </c>
      <c r="M458" s="12">
        <v>0.35</v>
      </c>
      <c r="O458" s="15"/>
      <c r="P458" s="13"/>
      <c r="Q458" s="16"/>
    </row>
    <row r="459" spans="1:17" ht="15.75" customHeight="1" x14ac:dyDescent="0.2">
      <c r="A459" s="2"/>
      <c r="B459" s="7" t="s">
        <v>14</v>
      </c>
      <c r="C459" s="7">
        <v>1185732</v>
      </c>
      <c r="D459" s="8">
        <v>44290</v>
      </c>
      <c r="E459" s="7" t="s">
        <v>15</v>
      </c>
      <c r="F459" s="7" t="s">
        <v>37</v>
      </c>
      <c r="G459" s="7" t="s">
        <v>38</v>
      </c>
      <c r="H459" s="7" t="s">
        <v>20</v>
      </c>
      <c r="I459" s="9">
        <v>0.45</v>
      </c>
      <c r="J459" s="10">
        <v>750</v>
      </c>
      <c r="K459" s="11">
        <f t="shared" si="2"/>
        <v>337.5</v>
      </c>
      <c r="L459" s="11">
        <f t="shared" si="3"/>
        <v>118.12499999999999</v>
      </c>
      <c r="M459" s="12">
        <v>0.35</v>
      </c>
      <c r="O459" s="15"/>
      <c r="P459" s="13"/>
      <c r="Q459" s="16"/>
    </row>
    <row r="460" spans="1:17" ht="15.75" customHeight="1" x14ac:dyDescent="0.2">
      <c r="A460" s="2"/>
      <c r="B460" s="7" t="s">
        <v>14</v>
      </c>
      <c r="C460" s="7">
        <v>1185732</v>
      </c>
      <c r="D460" s="8">
        <v>44290</v>
      </c>
      <c r="E460" s="7" t="s">
        <v>15</v>
      </c>
      <c r="F460" s="7" t="s">
        <v>37</v>
      </c>
      <c r="G460" s="7" t="s">
        <v>38</v>
      </c>
      <c r="H460" s="7" t="s">
        <v>21</v>
      </c>
      <c r="I460" s="9">
        <v>0.6</v>
      </c>
      <c r="J460" s="10">
        <v>750</v>
      </c>
      <c r="K460" s="11">
        <f t="shared" si="2"/>
        <v>450</v>
      </c>
      <c r="L460" s="11">
        <f t="shared" si="3"/>
        <v>135</v>
      </c>
      <c r="M460" s="12">
        <v>0.3</v>
      </c>
      <c r="O460" s="15"/>
      <c r="P460" s="13"/>
      <c r="Q460" s="16"/>
    </row>
    <row r="461" spans="1:17" ht="15.75" customHeight="1" x14ac:dyDescent="0.2">
      <c r="A461" s="2"/>
      <c r="B461" s="7" t="s">
        <v>14</v>
      </c>
      <c r="C461" s="7">
        <v>1185732</v>
      </c>
      <c r="D461" s="8">
        <v>44290</v>
      </c>
      <c r="E461" s="7" t="s">
        <v>15</v>
      </c>
      <c r="F461" s="7" t="s">
        <v>37</v>
      </c>
      <c r="G461" s="7" t="s">
        <v>38</v>
      </c>
      <c r="H461" s="7" t="s">
        <v>22</v>
      </c>
      <c r="I461" s="9">
        <v>0.5</v>
      </c>
      <c r="J461" s="10">
        <v>2000</v>
      </c>
      <c r="K461" s="11">
        <f t="shared" si="2"/>
        <v>1000</v>
      </c>
      <c r="L461" s="11">
        <f t="shared" si="3"/>
        <v>250</v>
      </c>
      <c r="M461" s="12">
        <v>0.25</v>
      </c>
      <c r="O461" s="15"/>
      <c r="P461" s="13"/>
      <c r="Q461" s="16"/>
    </row>
    <row r="462" spans="1:17" ht="15.75" customHeight="1" x14ac:dyDescent="0.2">
      <c r="A462" s="2"/>
      <c r="B462" s="7" t="s">
        <v>14</v>
      </c>
      <c r="C462" s="7">
        <v>1185732</v>
      </c>
      <c r="D462" s="8">
        <v>44319</v>
      </c>
      <c r="E462" s="7" t="s">
        <v>15</v>
      </c>
      <c r="F462" s="7" t="s">
        <v>37</v>
      </c>
      <c r="G462" s="7" t="s">
        <v>38</v>
      </c>
      <c r="H462" s="7" t="s">
        <v>17</v>
      </c>
      <c r="I462" s="9">
        <v>0.6</v>
      </c>
      <c r="J462" s="10">
        <v>4700</v>
      </c>
      <c r="K462" s="11">
        <f t="shared" si="2"/>
        <v>2820</v>
      </c>
      <c r="L462" s="11">
        <f t="shared" si="3"/>
        <v>1410</v>
      </c>
      <c r="M462" s="12">
        <v>0.5</v>
      </c>
      <c r="O462" s="15"/>
      <c r="P462" s="13"/>
      <c r="Q462" s="16"/>
    </row>
    <row r="463" spans="1:17" ht="15.75" customHeight="1" x14ac:dyDescent="0.2">
      <c r="A463" s="2"/>
      <c r="B463" s="7" t="s">
        <v>14</v>
      </c>
      <c r="C463" s="7">
        <v>1185732</v>
      </c>
      <c r="D463" s="8">
        <v>44319</v>
      </c>
      <c r="E463" s="7" t="s">
        <v>15</v>
      </c>
      <c r="F463" s="7" t="s">
        <v>37</v>
      </c>
      <c r="G463" s="7" t="s">
        <v>38</v>
      </c>
      <c r="H463" s="7" t="s">
        <v>18</v>
      </c>
      <c r="I463" s="9">
        <v>0.60000000000000009</v>
      </c>
      <c r="J463" s="10">
        <v>1750</v>
      </c>
      <c r="K463" s="11">
        <f t="shared" si="2"/>
        <v>1050.0000000000002</v>
      </c>
      <c r="L463" s="11">
        <f t="shared" si="3"/>
        <v>315.00000000000006</v>
      </c>
      <c r="M463" s="12">
        <v>0.3</v>
      </c>
      <c r="O463" s="15"/>
      <c r="P463" s="13"/>
      <c r="Q463" s="16"/>
    </row>
    <row r="464" spans="1:17" ht="15.75" customHeight="1" x14ac:dyDescent="0.2">
      <c r="A464" s="2"/>
      <c r="B464" s="7" t="s">
        <v>14</v>
      </c>
      <c r="C464" s="7">
        <v>1185732</v>
      </c>
      <c r="D464" s="8">
        <v>44319</v>
      </c>
      <c r="E464" s="7" t="s">
        <v>15</v>
      </c>
      <c r="F464" s="7" t="s">
        <v>37</v>
      </c>
      <c r="G464" s="7" t="s">
        <v>38</v>
      </c>
      <c r="H464" s="7" t="s">
        <v>19</v>
      </c>
      <c r="I464" s="9">
        <v>0.55000000000000004</v>
      </c>
      <c r="J464" s="10">
        <v>1500</v>
      </c>
      <c r="K464" s="11">
        <f t="shared" si="2"/>
        <v>825.00000000000011</v>
      </c>
      <c r="L464" s="11">
        <f t="shared" si="3"/>
        <v>288.75</v>
      </c>
      <c r="M464" s="12">
        <v>0.35</v>
      </c>
      <c r="O464" s="15"/>
      <c r="P464" s="13"/>
      <c r="Q464" s="16"/>
    </row>
    <row r="465" spans="1:17" ht="15.75" customHeight="1" x14ac:dyDescent="0.2">
      <c r="A465" s="2"/>
      <c r="B465" s="7" t="s">
        <v>14</v>
      </c>
      <c r="C465" s="7">
        <v>1185732</v>
      </c>
      <c r="D465" s="8">
        <v>44319</v>
      </c>
      <c r="E465" s="7" t="s">
        <v>15</v>
      </c>
      <c r="F465" s="7" t="s">
        <v>37</v>
      </c>
      <c r="G465" s="7" t="s">
        <v>38</v>
      </c>
      <c r="H465" s="7" t="s">
        <v>20</v>
      </c>
      <c r="I465" s="9">
        <v>0.55000000000000004</v>
      </c>
      <c r="J465" s="10">
        <v>1000</v>
      </c>
      <c r="K465" s="11">
        <f t="shared" si="2"/>
        <v>550</v>
      </c>
      <c r="L465" s="11">
        <f t="shared" si="3"/>
        <v>192.5</v>
      </c>
      <c r="M465" s="12">
        <v>0.35</v>
      </c>
      <c r="O465" s="15"/>
      <c r="P465" s="13"/>
      <c r="Q465" s="16"/>
    </row>
    <row r="466" spans="1:17" ht="15.75" customHeight="1" x14ac:dyDescent="0.2">
      <c r="A466" s="2"/>
      <c r="B466" s="7" t="s">
        <v>14</v>
      </c>
      <c r="C466" s="7">
        <v>1185732</v>
      </c>
      <c r="D466" s="8">
        <v>44319</v>
      </c>
      <c r="E466" s="7" t="s">
        <v>15</v>
      </c>
      <c r="F466" s="7" t="s">
        <v>37</v>
      </c>
      <c r="G466" s="7" t="s">
        <v>38</v>
      </c>
      <c r="H466" s="7" t="s">
        <v>21</v>
      </c>
      <c r="I466" s="9">
        <v>0.65</v>
      </c>
      <c r="J466" s="10">
        <v>1250</v>
      </c>
      <c r="K466" s="11">
        <f t="shared" si="2"/>
        <v>812.5</v>
      </c>
      <c r="L466" s="11">
        <f t="shared" si="3"/>
        <v>243.75</v>
      </c>
      <c r="M466" s="12">
        <v>0.3</v>
      </c>
      <c r="O466" s="15"/>
      <c r="P466" s="13"/>
      <c r="Q466" s="16"/>
    </row>
    <row r="467" spans="1:17" ht="15.75" customHeight="1" x14ac:dyDescent="0.2">
      <c r="A467" s="2"/>
      <c r="B467" s="7" t="s">
        <v>14</v>
      </c>
      <c r="C467" s="7">
        <v>1185732</v>
      </c>
      <c r="D467" s="8">
        <v>44319</v>
      </c>
      <c r="E467" s="7" t="s">
        <v>15</v>
      </c>
      <c r="F467" s="7" t="s">
        <v>37</v>
      </c>
      <c r="G467" s="7" t="s">
        <v>38</v>
      </c>
      <c r="H467" s="7" t="s">
        <v>22</v>
      </c>
      <c r="I467" s="9">
        <v>0.70000000000000007</v>
      </c>
      <c r="J467" s="10">
        <v>2500</v>
      </c>
      <c r="K467" s="11">
        <f t="shared" si="2"/>
        <v>1750.0000000000002</v>
      </c>
      <c r="L467" s="11">
        <f t="shared" si="3"/>
        <v>525</v>
      </c>
      <c r="M467" s="12">
        <v>0.3</v>
      </c>
      <c r="O467" s="15"/>
      <c r="P467" s="13"/>
      <c r="Q467" s="16"/>
    </row>
    <row r="468" spans="1:17" ht="15.75" customHeight="1" x14ac:dyDescent="0.2">
      <c r="A468" s="2"/>
      <c r="B468" s="7" t="s">
        <v>14</v>
      </c>
      <c r="C468" s="7">
        <v>1185732</v>
      </c>
      <c r="D468" s="8">
        <v>44352</v>
      </c>
      <c r="E468" s="7" t="s">
        <v>15</v>
      </c>
      <c r="F468" s="7" t="s">
        <v>37</v>
      </c>
      <c r="G468" s="7" t="s">
        <v>38</v>
      </c>
      <c r="H468" s="7" t="s">
        <v>17</v>
      </c>
      <c r="I468" s="9">
        <v>0.65</v>
      </c>
      <c r="J468" s="10">
        <v>5000</v>
      </c>
      <c r="K468" s="11">
        <f t="shared" si="2"/>
        <v>3250</v>
      </c>
      <c r="L468" s="11">
        <f t="shared" si="3"/>
        <v>1787.5000000000002</v>
      </c>
      <c r="M468" s="12">
        <v>0.55000000000000004</v>
      </c>
      <c r="O468" s="15"/>
      <c r="P468" s="13"/>
      <c r="Q468" s="16"/>
    </row>
    <row r="469" spans="1:17" ht="15.75" customHeight="1" x14ac:dyDescent="0.2">
      <c r="A469" s="2"/>
      <c r="B469" s="7" t="s">
        <v>14</v>
      </c>
      <c r="C469" s="7">
        <v>1185732</v>
      </c>
      <c r="D469" s="8">
        <v>44352</v>
      </c>
      <c r="E469" s="7" t="s">
        <v>15</v>
      </c>
      <c r="F469" s="7" t="s">
        <v>37</v>
      </c>
      <c r="G469" s="7" t="s">
        <v>38</v>
      </c>
      <c r="H469" s="7" t="s">
        <v>18</v>
      </c>
      <c r="I469" s="9">
        <v>0.60000000000000009</v>
      </c>
      <c r="J469" s="10">
        <v>2500</v>
      </c>
      <c r="K469" s="11">
        <f t="shared" si="2"/>
        <v>1500.0000000000002</v>
      </c>
      <c r="L469" s="11">
        <f t="shared" si="3"/>
        <v>525</v>
      </c>
      <c r="M469" s="12">
        <v>0.35</v>
      </c>
      <c r="O469" s="15"/>
      <c r="P469" s="13"/>
      <c r="Q469" s="16"/>
    </row>
    <row r="470" spans="1:17" ht="15.75" customHeight="1" x14ac:dyDescent="0.2">
      <c r="A470" s="2"/>
      <c r="B470" s="7" t="s">
        <v>14</v>
      </c>
      <c r="C470" s="7">
        <v>1185732</v>
      </c>
      <c r="D470" s="8">
        <v>44352</v>
      </c>
      <c r="E470" s="7" t="s">
        <v>15</v>
      </c>
      <c r="F470" s="7" t="s">
        <v>37</v>
      </c>
      <c r="G470" s="7" t="s">
        <v>38</v>
      </c>
      <c r="H470" s="7" t="s">
        <v>19</v>
      </c>
      <c r="I470" s="9">
        <v>0.55000000000000004</v>
      </c>
      <c r="J470" s="10">
        <v>1750</v>
      </c>
      <c r="K470" s="11">
        <f t="shared" si="2"/>
        <v>962.50000000000011</v>
      </c>
      <c r="L470" s="11">
        <f t="shared" si="3"/>
        <v>385</v>
      </c>
      <c r="M470" s="12">
        <v>0.39999999999999997</v>
      </c>
      <c r="O470" s="15"/>
      <c r="P470" s="13"/>
      <c r="Q470" s="16"/>
    </row>
    <row r="471" spans="1:17" ht="15.75" customHeight="1" x14ac:dyDescent="0.2">
      <c r="A471" s="2"/>
      <c r="B471" s="7" t="s">
        <v>14</v>
      </c>
      <c r="C471" s="7">
        <v>1185732</v>
      </c>
      <c r="D471" s="8">
        <v>44352</v>
      </c>
      <c r="E471" s="7" t="s">
        <v>15</v>
      </c>
      <c r="F471" s="7" t="s">
        <v>37</v>
      </c>
      <c r="G471" s="7" t="s">
        <v>38</v>
      </c>
      <c r="H471" s="7" t="s">
        <v>20</v>
      </c>
      <c r="I471" s="9">
        <v>0.55000000000000004</v>
      </c>
      <c r="J471" s="10">
        <v>1500</v>
      </c>
      <c r="K471" s="11">
        <f t="shared" si="2"/>
        <v>825.00000000000011</v>
      </c>
      <c r="L471" s="11">
        <f t="shared" si="3"/>
        <v>330</v>
      </c>
      <c r="M471" s="12">
        <v>0.39999999999999997</v>
      </c>
      <c r="O471" s="15"/>
      <c r="P471" s="13"/>
      <c r="Q471" s="16"/>
    </row>
    <row r="472" spans="1:17" ht="15.75" customHeight="1" x14ac:dyDescent="0.2">
      <c r="A472" s="2"/>
      <c r="B472" s="7" t="s">
        <v>14</v>
      </c>
      <c r="C472" s="7">
        <v>1185732</v>
      </c>
      <c r="D472" s="8">
        <v>44352</v>
      </c>
      <c r="E472" s="7" t="s">
        <v>15</v>
      </c>
      <c r="F472" s="7" t="s">
        <v>37</v>
      </c>
      <c r="G472" s="7" t="s">
        <v>38</v>
      </c>
      <c r="H472" s="7" t="s">
        <v>21</v>
      </c>
      <c r="I472" s="9">
        <v>0.65</v>
      </c>
      <c r="J472" s="10">
        <v>1500</v>
      </c>
      <c r="K472" s="11">
        <f t="shared" si="2"/>
        <v>975</v>
      </c>
      <c r="L472" s="11">
        <f t="shared" si="3"/>
        <v>341.25</v>
      </c>
      <c r="M472" s="12">
        <v>0.35</v>
      </c>
      <c r="O472" s="15"/>
      <c r="P472" s="13"/>
      <c r="Q472" s="16"/>
    </row>
    <row r="473" spans="1:17" ht="15.75" customHeight="1" x14ac:dyDescent="0.2">
      <c r="A473" s="2"/>
      <c r="B473" s="7" t="s">
        <v>14</v>
      </c>
      <c r="C473" s="7">
        <v>1185732</v>
      </c>
      <c r="D473" s="8">
        <v>44352</v>
      </c>
      <c r="E473" s="7" t="s">
        <v>15</v>
      </c>
      <c r="F473" s="7" t="s">
        <v>37</v>
      </c>
      <c r="G473" s="7" t="s">
        <v>38</v>
      </c>
      <c r="H473" s="7" t="s">
        <v>22</v>
      </c>
      <c r="I473" s="9">
        <v>0.70000000000000007</v>
      </c>
      <c r="J473" s="10">
        <v>3000</v>
      </c>
      <c r="K473" s="11">
        <f t="shared" si="2"/>
        <v>2100</v>
      </c>
      <c r="L473" s="11">
        <f t="shared" si="3"/>
        <v>630</v>
      </c>
      <c r="M473" s="12">
        <v>0.3</v>
      </c>
      <c r="O473" s="15"/>
      <c r="P473" s="13"/>
      <c r="Q473" s="16"/>
    </row>
    <row r="474" spans="1:17" ht="15.75" customHeight="1" x14ac:dyDescent="0.2">
      <c r="A474" s="2"/>
      <c r="B474" s="7" t="s">
        <v>14</v>
      </c>
      <c r="C474" s="7">
        <v>1185732</v>
      </c>
      <c r="D474" s="8">
        <v>44380</v>
      </c>
      <c r="E474" s="7" t="s">
        <v>15</v>
      </c>
      <c r="F474" s="7" t="s">
        <v>37</v>
      </c>
      <c r="G474" s="7" t="s">
        <v>38</v>
      </c>
      <c r="H474" s="7" t="s">
        <v>17</v>
      </c>
      <c r="I474" s="9">
        <v>0.65</v>
      </c>
      <c r="J474" s="10">
        <v>5000</v>
      </c>
      <c r="K474" s="11">
        <f t="shared" si="2"/>
        <v>3250</v>
      </c>
      <c r="L474" s="11">
        <f t="shared" si="3"/>
        <v>1787.5000000000002</v>
      </c>
      <c r="M474" s="12">
        <v>0.55000000000000004</v>
      </c>
      <c r="O474" s="15"/>
      <c r="P474" s="13"/>
      <c r="Q474" s="16"/>
    </row>
    <row r="475" spans="1:17" ht="15.75" customHeight="1" x14ac:dyDescent="0.2">
      <c r="A475" s="2"/>
      <c r="B475" s="7" t="s">
        <v>14</v>
      </c>
      <c r="C475" s="7">
        <v>1185732</v>
      </c>
      <c r="D475" s="8">
        <v>44380</v>
      </c>
      <c r="E475" s="7" t="s">
        <v>15</v>
      </c>
      <c r="F475" s="7" t="s">
        <v>37</v>
      </c>
      <c r="G475" s="7" t="s">
        <v>38</v>
      </c>
      <c r="H475" s="7" t="s">
        <v>18</v>
      </c>
      <c r="I475" s="9">
        <v>0.60000000000000009</v>
      </c>
      <c r="J475" s="10">
        <v>3000</v>
      </c>
      <c r="K475" s="11">
        <f t="shared" si="2"/>
        <v>1800.0000000000002</v>
      </c>
      <c r="L475" s="11">
        <f t="shared" si="3"/>
        <v>630</v>
      </c>
      <c r="M475" s="12">
        <v>0.35</v>
      </c>
      <c r="O475" s="15"/>
      <c r="P475" s="13"/>
      <c r="Q475" s="16"/>
    </row>
    <row r="476" spans="1:17" ht="15.75" customHeight="1" x14ac:dyDescent="0.2">
      <c r="A476" s="2"/>
      <c r="B476" s="7" t="s">
        <v>14</v>
      </c>
      <c r="C476" s="7">
        <v>1185732</v>
      </c>
      <c r="D476" s="8">
        <v>44380</v>
      </c>
      <c r="E476" s="7" t="s">
        <v>15</v>
      </c>
      <c r="F476" s="7" t="s">
        <v>37</v>
      </c>
      <c r="G476" s="7" t="s">
        <v>38</v>
      </c>
      <c r="H476" s="7" t="s">
        <v>19</v>
      </c>
      <c r="I476" s="9">
        <v>0.55000000000000004</v>
      </c>
      <c r="J476" s="10">
        <v>2250</v>
      </c>
      <c r="K476" s="11">
        <f t="shared" si="2"/>
        <v>1237.5</v>
      </c>
      <c r="L476" s="11">
        <f t="shared" si="3"/>
        <v>494.99999999999994</v>
      </c>
      <c r="M476" s="12">
        <v>0.39999999999999997</v>
      </c>
      <c r="O476" s="15"/>
      <c r="P476" s="13"/>
      <c r="Q476" s="16"/>
    </row>
    <row r="477" spans="1:17" ht="15.75" customHeight="1" x14ac:dyDescent="0.2">
      <c r="A477" s="2"/>
      <c r="B477" s="7" t="s">
        <v>14</v>
      </c>
      <c r="C477" s="7">
        <v>1185732</v>
      </c>
      <c r="D477" s="8">
        <v>44380</v>
      </c>
      <c r="E477" s="7" t="s">
        <v>15</v>
      </c>
      <c r="F477" s="7" t="s">
        <v>37</v>
      </c>
      <c r="G477" s="7" t="s">
        <v>38</v>
      </c>
      <c r="H477" s="7" t="s">
        <v>20</v>
      </c>
      <c r="I477" s="9">
        <v>0.55000000000000004</v>
      </c>
      <c r="J477" s="10">
        <v>1750</v>
      </c>
      <c r="K477" s="11">
        <f t="shared" si="2"/>
        <v>962.50000000000011</v>
      </c>
      <c r="L477" s="11">
        <f t="shared" si="3"/>
        <v>385</v>
      </c>
      <c r="M477" s="12">
        <v>0.39999999999999997</v>
      </c>
      <c r="O477" s="15"/>
      <c r="P477" s="13"/>
      <c r="Q477" s="16"/>
    </row>
    <row r="478" spans="1:17" ht="15.75" customHeight="1" x14ac:dyDescent="0.2">
      <c r="A478" s="2"/>
      <c r="B478" s="7" t="s">
        <v>14</v>
      </c>
      <c r="C478" s="7">
        <v>1185732</v>
      </c>
      <c r="D478" s="8">
        <v>44380</v>
      </c>
      <c r="E478" s="7" t="s">
        <v>15</v>
      </c>
      <c r="F478" s="7" t="s">
        <v>37</v>
      </c>
      <c r="G478" s="7" t="s">
        <v>38</v>
      </c>
      <c r="H478" s="7" t="s">
        <v>21</v>
      </c>
      <c r="I478" s="9">
        <v>0.65</v>
      </c>
      <c r="J478" s="10">
        <v>2000</v>
      </c>
      <c r="K478" s="11">
        <f t="shared" si="2"/>
        <v>1300</v>
      </c>
      <c r="L478" s="11">
        <f t="shared" si="3"/>
        <v>454.99999999999994</v>
      </c>
      <c r="M478" s="12">
        <v>0.35</v>
      </c>
      <c r="O478" s="15"/>
      <c r="P478" s="13"/>
      <c r="Q478" s="16"/>
    </row>
    <row r="479" spans="1:17" ht="15.75" customHeight="1" x14ac:dyDescent="0.2">
      <c r="A479" s="2"/>
      <c r="B479" s="7" t="s">
        <v>14</v>
      </c>
      <c r="C479" s="7">
        <v>1185732</v>
      </c>
      <c r="D479" s="8">
        <v>44380</v>
      </c>
      <c r="E479" s="7" t="s">
        <v>15</v>
      </c>
      <c r="F479" s="7" t="s">
        <v>37</v>
      </c>
      <c r="G479" s="7" t="s">
        <v>38</v>
      </c>
      <c r="H479" s="7" t="s">
        <v>22</v>
      </c>
      <c r="I479" s="9">
        <v>0.70000000000000007</v>
      </c>
      <c r="J479" s="10">
        <v>3750</v>
      </c>
      <c r="K479" s="11">
        <f t="shared" si="2"/>
        <v>2625.0000000000005</v>
      </c>
      <c r="L479" s="11">
        <f t="shared" si="3"/>
        <v>787.50000000000011</v>
      </c>
      <c r="M479" s="12">
        <v>0.3</v>
      </c>
      <c r="O479" s="15"/>
      <c r="P479" s="13"/>
      <c r="Q479" s="16"/>
    </row>
    <row r="480" spans="1:17" ht="15.75" customHeight="1" x14ac:dyDescent="0.2">
      <c r="A480" s="2"/>
      <c r="B480" s="7" t="s">
        <v>14</v>
      </c>
      <c r="C480" s="7">
        <v>1185732</v>
      </c>
      <c r="D480" s="8">
        <v>44412</v>
      </c>
      <c r="E480" s="7" t="s">
        <v>15</v>
      </c>
      <c r="F480" s="7" t="s">
        <v>37</v>
      </c>
      <c r="G480" s="7" t="s">
        <v>38</v>
      </c>
      <c r="H480" s="7" t="s">
        <v>17</v>
      </c>
      <c r="I480" s="9">
        <v>0.65</v>
      </c>
      <c r="J480" s="10">
        <v>5250</v>
      </c>
      <c r="K480" s="11">
        <f t="shared" si="2"/>
        <v>3412.5</v>
      </c>
      <c r="L480" s="11">
        <f t="shared" si="3"/>
        <v>1876.8750000000002</v>
      </c>
      <c r="M480" s="12">
        <v>0.55000000000000004</v>
      </c>
      <c r="O480" s="15"/>
      <c r="P480" s="13"/>
      <c r="Q480" s="16"/>
    </row>
    <row r="481" spans="1:17" ht="15.75" customHeight="1" x14ac:dyDescent="0.2">
      <c r="A481" s="2"/>
      <c r="B481" s="7" t="s">
        <v>14</v>
      </c>
      <c r="C481" s="7">
        <v>1185732</v>
      </c>
      <c r="D481" s="8">
        <v>44412</v>
      </c>
      <c r="E481" s="7" t="s">
        <v>15</v>
      </c>
      <c r="F481" s="7" t="s">
        <v>37</v>
      </c>
      <c r="G481" s="7" t="s">
        <v>38</v>
      </c>
      <c r="H481" s="7" t="s">
        <v>18</v>
      </c>
      <c r="I481" s="9">
        <v>0.60000000000000009</v>
      </c>
      <c r="J481" s="10">
        <v>3000</v>
      </c>
      <c r="K481" s="11">
        <f t="shared" si="2"/>
        <v>1800.0000000000002</v>
      </c>
      <c r="L481" s="11">
        <f t="shared" si="3"/>
        <v>630</v>
      </c>
      <c r="M481" s="12">
        <v>0.35</v>
      </c>
      <c r="O481" s="15"/>
      <c r="P481" s="13"/>
      <c r="Q481" s="16"/>
    </row>
    <row r="482" spans="1:17" ht="15.75" customHeight="1" x14ac:dyDescent="0.2">
      <c r="A482" s="2"/>
      <c r="B482" s="7" t="s">
        <v>14</v>
      </c>
      <c r="C482" s="7">
        <v>1185732</v>
      </c>
      <c r="D482" s="8">
        <v>44412</v>
      </c>
      <c r="E482" s="7" t="s">
        <v>15</v>
      </c>
      <c r="F482" s="7" t="s">
        <v>37</v>
      </c>
      <c r="G482" s="7" t="s">
        <v>38</v>
      </c>
      <c r="H482" s="7" t="s">
        <v>19</v>
      </c>
      <c r="I482" s="9">
        <v>0.55000000000000004</v>
      </c>
      <c r="J482" s="10">
        <v>2250</v>
      </c>
      <c r="K482" s="11">
        <f t="shared" si="2"/>
        <v>1237.5</v>
      </c>
      <c r="L482" s="11">
        <f t="shared" si="3"/>
        <v>494.99999999999994</v>
      </c>
      <c r="M482" s="12">
        <v>0.39999999999999997</v>
      </c>
      <c r="O482" s="15"/>
      <c r="P482" s="13"/>
      <c r="Q482" s="16"/>
    </row>
    <row r="483" spans="1:17" ht="15.75" customHeight="1" x14ac:dyDescent="0.2">
      <c r="A483" s="2"/>
      <c r="B483" s="7" t="s">
        <v>14</v>
      </c>
      <c r="C483" s="7">
        <v>1185732</v>
      </c>
      <c r="D483" s="8">
        <v>44412</v>
      </c>
      <c r="E483" s="7" t="s">
        <v>15</v>
      </c>
      <c r="F483" s="7" t="s">
        <v>37</v>
      </c>
      <c r="G483" s="7" t="s">
        <v>38</v>
      </c>
      <c r="H483" s="7" t="s">
        <v>20</v>
      </c>
      <c r="I483" s="9">
        <v>0.55000000000000004</v>
      </c>
      <c r="J483" s="10">
        <v>2000</v>
      </c>
      <c r="K483" s="11">
        <f t="shared" si="2"/>
        <v>1100</v>
      </c>
      <c r="L483" s="11">
        <f t="shared" si="3"/>
        <v>439.99999999999994</v>
      </c>
      <c r="M483" s="12">
        <v>0.39999999999999997</v>
      </c>
      <c r="O483" s="15"/>
      <c r="P483" s="13"/>
      <c r="Q483" s="16"/>
    </row>
    <row r="484" spans="1:17" ht="15.75" customHeight="1" x14ac:dyDescent="0.2">
      <c r="A484" s="2"/>
      <c r="B484" s="7" t="s">
        <v>14</v>
      </c>
      <c r="C484" s="7">
        <v>1185732</v>
      </c>
      <c r="D484" s="8">
        <v>44412</v>
      </c>
      <c r="E484" s="7" t="s">
        <v>15</v>
      </c>
      <c r="F484" s="7" t="s">
        <v>37</v>
      </c>
      <c r="G484" s="7" t="s">
        <v>38</v>
      </c>
      <c r="H484" s="7" t="s">
        <v>21</v>
      </c>
      <c r="I484" s="9">
        <v>0.65</v>
      </c>
      <c r="J484" s="10">
        <v>1750</v>
      </c>
      <c r="K484" s="11">
        <f t="shared" si="2"/>
        <v>1137.5</v>
      </c>
      <c r="L484" s="11">
        <f t="shared" si="3"/>
        <v>398.125</v>
      </c>
      <c r="M484" s="12">
        <v>0.35</v>
      </c>
      <c r="O484" s="15"/>
      <c r="P484" s="13"/>
      <c r="Q484" s="16"/>
    </row>
    <row r="485" spans="1:17" ht="15.75" customHeight="1" x14ac:dyDescent="0.2">
      <c r="A485" s="2"/>
      <c r="B485" s="7" t="s">
        <v>14</v>
      </c>
      <c r="C485" s="7">
        <v>1185732</v>
      </c>
      <c r="D485" s="8">
        <v>44412</v>
      </c>
      <c r="E485" s="7" t="s">
        <v>15</v>
      </c>
      <c r="F485" s="7" t="s">
        <v>37</v>
      </c>
      <c r="G485" s="7" t="s">
        <v>38</v>
      </c>
      <c r="H485" s="7" t="s">
        <v>22</v>
      </c>
      <c r="I485" s="9">
        <v>0.70000000000000007</v>
      </c>
      <c r="J485" s="10">
        <v>3500</v>
      </c>
      <c r="K485" s="11">
        <f t="shared" si="2"/>
        <v>2450.0000000000005</v>
      </c>
      <c r="L485" s="11">
        <f t="shared" si="3"/>
        <v>735.00000000000011</v>
      </c>
      <c r="M485" s="12">
        <v>0.3</v>
      </c>
      <c r="O485" s="15"/>
      <c r="P485" s="13"/>
      <c r="Q485" s="16"/>
    </row>
    <row r="486" spans="1:17" ht="15.75" customHeight="1" x14ac:dyDescent="0.2">
      <c r="A486" s="2"/>
      <c r="B486" s="7" t="s">
        <v>14</v>
      </c>
      <c r="C486" s="7">
        <v>1185732</v>
      </c>
      <c r="D486" s="8">
        <v>44442</v>
      </c>
      <c r="E486" s="7" t="s">
        <v>15</v>
      </c>
      <c r="F486" s="7" t="s">
        <v>37</v>
      </c>
      <c r="G486" s="7" t="s">
        <v>38</v>
      </c>
      <c r="H486" s="7" t="s">
        <v>17</v>
      </c>
      <c r="I486" s="9">
        <v>0.65</v>
      </c>
      <c r="J486" s="10">
        <v>4750</v>
      </c>
      <c r="K486" s="11">
        <f t="shared" si="2"/>
        <v>3087.5</v>
      </c>
      <c r="L486" s="11">
        <f t="shared" si="3"/>
        <v>1543.75</v>
      </c>
      <c r="M486" s="12">
        <v>0.5</v>
      </c>
      <c r="O486" s="15"/>
      <c r="P486" s="13"/>
      <c r="Q486" s="16"/>
    </row>
    <row r="487" spans="1:17" ht="15.75" customHeight="1" x14ac:dyDescent="0.2">
      <c r="A487" s="2"/>
      <c r="B487" s="7" t="s">
        <v>14</v>
      </c>
      <c r="C487" s="7">
        <v>1185732</v>
      </c>
      <c r="D487" s="8">
        <v>44442</v>
      </c>
      <c r="E487" s="7" t="s">
        <v>15</v>
      </c>
      <c r="F487" s="7" t="s">
        <v>37</v>
      </c>
      <c r="G487" s="7" t="s">
        <v>38</v>
      </c>
      <c r="H487" s="7" t="s">
        <v>18</v>
      </c>
      <c r="I487" s="9">
        <v>0.5</v>
      </c>
      <c r="J487" s="10">
        <v>2750</v>
      </c>
      <c r="K487" s="11">
        <f t="shared" si="2"/>
        <v>1375</v>
      </c>
      <c r="L487" s="11">
        <f t="shared" si="3"/>
        <v>412.5</v>
      </c>
      <c r="M487" s="12">
        <v>0.3</v>
      </c>
      <c r="O487" s="15"/>
      <c r="P487" s="13"/>
      <c r="Q487" s="16"/>
    </row>
    <row r="488" spans="1:17" ht="15.75" customHeight="1" x14ac:dyDescent="0.2">
      <c r="A488" s="2"/>
      <c r="B488" s="7" t="s">
        <v>14</v>
      </c>
      <c r="C488" s="7">
        <v>1185732</v>
      </c>
      <c r="D488" s="8">
        <v>44442</v>
      </c>
      <c r="E488" s="7" t="s">
        <v>15</v>
      </c>
      <c r="F488" s="7" t="s">
        <v>37</v>
      </c>
      <c r="G488" s="7" t="s">
        <v>38</v>
      </c>
      <c r="H488" s="7" t="s">
        <v>19</v>
      </c>
      <c r="I488" s="9">
        <v>0.45</v>
      </c>
      <c r="J488" s="10">
        <v>2000</v>
      </c>
      <c r="K488" s="11">
        <f t="shared" si="2"/>
        <v>900</v>
      </c>
      <c r="L488" s="11">
        <f t="shared" si="3"/>
        <v>315</v>
      </c>
      <c r="M488" s="12">
        <v>0.35</v>
      </c>
      <c r="O488" s="15"/>
      <c r="P488" s="13"/>
      <c r="Q488" s="16"/>
    </row>
    <row r="489" spans="1:17" ht="15.75" customHeight="1" x14ac:dyDescent="0.2">
      <c r="A489" s="2"/>
      <c r="B489" s="7" t="s">
        <v>14</v>
      </c>
      <c r="C489" s="7">
        <v>1185732</v>
      </c>
      <c r="D489" s="8">
        <v>44442</v>
      </c>
      <c r="E489" s="7" t="s">
        <v>15</v>
      </c>
      <c r="F489" s="7" t="s">
        <v>37</v>
      </c>
      <c r="G489" s="7" t="s">
        <v>38</v>
      </c>
      <c r="H489" s="7" t="s">
        <v>20</v>
      </c>
      <c r="I489" s="9">
        <v>0.45</v>
      </c>
      <c r="J489" s="10">
        <v>1750</v>
      </c>
      <c r="K489" s="11">
        <f t="shared" si="2"/>
        <v>787.5</v>
      </c>
      <c r="L489" s="11">
        <f t="shared" si="3"/>
        <v>275.625</v>
      </c>
      <c r="M489" s="12">
        <v>0.35</v>
      </c>
      <c r="O489" s="15"/>
      <c r="P489" s="13"/>
      <c r="Q489" s="16"/>
    </row>
    <row r="490" spans="1:17" ht="15.75" customHeight="1" x14ac:dyDescent="0.2">
      <c r="A490" s="2"/>
      <c r="B490" s="7" t="s">
        <v>14</v>
      </c>
      <c r="C490" s="7">
        <v>1185732</v>
      </c>
      <c r="D490" s="8">
        <v>44442</v>
      </c>
      <c r="E490" s="7" t="s">
        <v>15</v>
      </c>
      <c r="F490" s="7" t="s">
        <v>37</v>
      </c>
      <c r="G490" s="7" t="s">
        <v>38</v>
      </c>
      <c r="H490" s="7" t="s">
        <v>21</v>
      </c>
      <c r="I490" s="9">
        <v>0.54999999999999993</v>
      </c>
      <c r="J490" s="10">
        <v>1250</v>
      </c>
      <c r="K490" s="11">
        <f t="shared" si="2"/>
        <v>687.49999999999989</v>
      </c>
      <c r="L490" s="11">
        <f t="shared" si="3"/>
        <v>206.24999999999997</v>
      </c>
      <c r="M490" s="12">
        <v>0.3</v>
      </c>
      <c r="O490" s="15"/>
      <c r="P490" s="13"/>
      <c r="Q490" s="16"/>
    </row>
    <row r="491" spans="1:17" ht="15.75" customHeight="1" x14ac:dyDescent="0.2">
      <c r="A491" s="2"/>
      <c r="B491" s="7" t="s">
        <v>14</v>
      </c>
      <c r="C491" s="7">
        <v>1185732</v>
      </c>
      <c r="D491" s="8">
        <v>44442</v>
      </c>
      <c r="E491" s="7" t="s">
        <v>15</v>
      </c>
      <c r="F491" s="7" t="s">
        <v>37</v>
      </c>
      <c r="G491" s="7" t="s">
        <v>38</v>
      </c>
      <c r="H491" s="7" t="s">
        <v>22</v>
      </c>
      <c r="I491" s="9">
        <v>0.6</v>
      </c>
      <c r="J491" s="10">
        <v>2250</v>
      </c>
      <c r="K491" s="11">
        <f t="shared" si="2"/>
        <v>1350</v>
      </c>
      <c r="L491" s="11">
        <f t="shared" si="3"/>
        <v>337.5</v>
      </c>
      <c r="M491" s="12">
        <v>0.25</v>
      </c>
      <c r="O491" s="15"/>
      <c r="P491" s="13"/>
      <c r="Q491" s="16"/>
    </row>
    <row r="492" spans="1:17" ht="15.75" customHeight="1" x14ac:dyDescent="0.2">
      <c r="A492" s="2"/>
      <c r="B492" s="7" t="s">
        <v>14</v>
      </c>
      <c r="C492" s="7">
        <v>1185732</v>
      </c>
      <c r="D492" s="8">
        <v>44474</v>
      </c>
      <c r="E492" s="7" t="s">
        <v>15</v>
      </c>
      <c r="F492" s="7" t="s">
        <v>37</v>
      </c>
      <c r="G492" s="7" t="s">
        <v>38</v>
      </c>
      <c r="H492" s="7" t="s">
        <v>17</v>
      </c>
      <c r="I492" s="9">
        <v>0.6</v>
      </c>
      <c r="J492" s="10">
        <v>4000</v>
      </c>
      <c r="K492" s="11">
        <f t="shared" si="2"/>
        <v>2400</v>
      </c>
      <c r="L492" s="11">
        <f t="shared" si="3"/>
        <v>1200</v>
      </c>
      <c r="M492" s="12">
        <v>0.5</v>
      </c>
      <c r="O492" s="15"/>
      <c r="P492" s="13"/>
      <c r="Q492" s="16"/>
    </row>
    <row r="493" spans="1:17" ht="15.75" customHeight="1" x14ac:dyDescent="0.2">
      <c r="A493" s="2"/>
      <c r="B493" s="7" t="s">
        <v>14</v>
      </c>
      <c r="C493" s="7">
        <v>1185732</v>
      </c>
      <c r="D493" s="8">
        <v>44474</v>
      </c>
      <c r="E493" s="7" t="s">
        <v>15</v>
      </c>
      <c r="F493" s="7" t="s">
        <v>37</v>
      </c>
      <c r="G493" s="7" t="s">
        <v>38</v>
      </c>
      <c r="H493" s="7" t="s">
        <v>18</v>
      </c>
      <c r="I493" s="9">
        <v>0.5</v>
      </c>
      <c r="J493" s="10">
        <v>2250</v>
      </c>
      <c r="K493" s="11">
        <f t="shared" si="2"/>
        <v>1125</v>
      </c>
      <c r="L493" s="11">
        <f t="shared" si="3"/>
        <v>337.5</v>
      </c>
      <c r="M493" s="12">
        <v>0.3</v>
      </c>
      <c r="O493" s="15"/>
      <c r="P493" s="13"/>
      <c r="Q493" s="16"/>
    </row>
    <row r="494" spans="1:17" ht="15.75" customHeight="1" x14ac:dyDescent="0.2">
      <c r="A494" s="2"/>
      <c r="B494" s="7" t="s">
        <v>14</v>
      </c>
      <c r="C494" s="7">
        <v>1185732</v>
      </c>
      <c r="D494" s="8">
        <v>44474</v>
      </c>
      <c r="E494" s="7" t="s">
        <v>15</v>
      </c>
      <c r="F494" s="7" t="s">
        <v>37</v>
      </c>
      <c r="G494" s="7" t="s">
        <v>38</v>
      </c>
      <c r="H494" s="7" t="s">
        <v>19</v>
      </c>
      <c r="I494" s="9">
        <v>0.5</v>
      </c>
      <c r="J494" s="10">
        <v>1250</v>
      </c>
      <c r="K494" s="11">
        <f t="shared" si="2"/>
        <v>625</v>
      </c>
      <c r="L494" s="11">
        <f t="shared" si="3"/>
        <v>218.75</v>
      </c>
      <c r="M494" s="12">
        <v>0.35</v>
      </c>
      <c r="O494" s="15"/>
      <c r="P494" s="13"/>
      <c r="Q494" s="16"/>
    </row>
    <row r="495" spans="1:17" ht="15.75" customHeight="1" x14ac:dyDescent="0.2">
      <c r="A495" s="2"/>
      <c r="B495" s="7" t="s">
        <v>14</v>
      </c>
      <c r="C495" s="7">
        <v>1185732</v>
      </c>
      <c r="D495" s="8">
        <v>44474</v>
      </c>
      <c r="E495" s="7" t="s">
        <v>15</v>
      </c>
      <c r="F495" s="7" t="s">
        <v>37</v>
      </c>
      <c r="G495" s="7" t="s">
        <v>38</v>
      </c>
      <c r="H495" s="7" t="s">
        <v>20</v>
      </c>
      <c r="I495" s="9">
        <v>0.5</v>
      </c>
      <c r="J495" s="10">
        <v>1000</v>
      </c>
      <c r="K495" s="11">
        <f t="shared" si="2"/>
        <v>500</v>
      </c>
      <c r="L495" s="11">
        <f t="shared" si="3"/>
        <v>175</v>
      </c>
      <c r="M495" s="12">
        <v>0.35</v>
      </c>
      <c r="O495" s="15"/>
      <c r="P495" s="13"/>
      <c r="Q495" s="16"/>
    </row>
    <row r="496" spans="1:17" ht="15.75" customHeight="1" x14ac:dyDescent="0.2">
      <c r="A496" s="2"/>
      <c r="B496" s="7" t="s">
        <v>14</v>
      </c>
      <c r="C496" s="7">
        <v>1185732</v>
      </c>
      <c r="D496" s="8">
        <v>44474</v>
      </c>
      <c r="E496" s="7" t="s">
        <v>15</v>
      </c>
      <c r="F496" s="7" t="s">
        <v>37</v>
      </c>
      <c r="G496" s="7" t="s">
        <v>38</v>
      </c>
      <c r="H496" s="7" t="s">
        <v>21</v>
      </c>
      <c r="I496" s="9">
        <v>0.6</v>
      </c>
      <c r="J496" s="10">
        <v>1000</v>
      </c>
      <c r="K496" s="11">
        <f t="shared" si="2"/>
        <v>600</v>
      </c>
      <c r="L496" s="11">
        <f t="shared" si="3"/>
        <v>180</v>
      </c>
      <c r="M496" s="12">
        <v>0.3</v>
      </c>
      <c r="O496" s="15"/>
      <c r="P496" s="13"/>
      <c r="Q496" s="16"/>
    </row>
    <row r="497" spans="1:18" ht="15.75" customHeight="1" x14ac:dyDescent="0.2">
      <c r="A497" s="2"/>
      <c r="B497" s="7" t="s">
        <v>14</v>
      </c>
      <c r="C497" s="7">
        <v>1185732</v>
      </c>
      <c r="D497" s="8">
        <v>44474</v>
      </c>
      <c r="E497" s="7" t="s">
        <v>15</v>
      </c>
      <c r="F497" s="7" t="s">
        <v>37</v>
      </c>
      <c r="G497" s="7" t="s">
        <v>38</v>
      </c>
      <c r="H497" s="7" t="s">
        <v>22</v>
      </c>
      <c r="I497" s="9">
        <v>0.64999999999999991</v>
      </c>
      <c r="J497" s="10">
        <v>2250</v>
      </c>
      <c r="K497" s="11">
        <f t="shared" si="2"/>
        <v>1462.4999999999998</v>
      </c>
      <c r="L497" s="11">
        <f t="shared" si="3"/>
        <v>365.62499999999994</v>
      </c>
      <c r="M497" s="12">
        <v>0.25</v>
      </c>
      <c r="O497" s="15"/>
      <c r="P497" s="13"/>
      <c r="Q497" s="16"/>
    </row>
    <row r="498" spans="1:18" ht="15.75" customHeight="1" x14ac:dyDescent="0.2">
      <c r="A498" s="2"/>
      <c r="B498" s="7" t="s">
        <v>14</v>
      </c>
      <c r="C498" s="7">
        <v>1185732</v>
      </c>
      <c r="D498" s="8">
        <v>44504</v>
      </c>
      <c r="E498" s="7" t="s">
        <v>15</v>
      </c>
      <c r="F498" s="7" t="s">
        <v>37</v>
      </c>
      <c r="G498" s="7" t="s">
        <v>38</v>
      </c>
      <c r="H498" s="7" t="s">
        <v>17</v>
      </c>
      <c r="I498" s="9">
        <v>0.70000000000000007</v>
      </c>
      <c r="J498" s="10">
        <v>3750</v>
      </c>
      <c r="K498" s="11">
        <f t="shared" si="2"/>
        <v>2625.0000000000005</v>
      </c>
      <c r="L498" s="11">
        <f t="shared" si="3"/>
        <v>1443.7500000000005</v>
      </c>
      <c r="M498" s="12">
        <v>0.55000000000000004</v>
      </c>
      <c r="O498" s="15"/>
      <c r="P498" s="13"/>
      <c r="Q498" s="16"/>
    </row>
    <row r="499" spans="1:18" ht="15.75" customHeight="1" x14ac:dyDescent="0.2">
      <c r="A499" s="2"/>
      <c r="B499" s="7" t="s">
        <v>14</v>
      </c>
      <c r="C499" s="7">
        <v>1185732</v>
      </c>
      <c r="D499" s="8">
        <v>44504</v>
      </c>
      <c r="E499" s="7" t="s">
        <v>15</v>
      </c>
      <c r="F499" s="7" t="s">
        <v>37</v>
      </c>
      <c r="G499" s="7" t="s">
        <v>38</v>
      </c>
      <c r="H499" s="7" t="s">
        <v>18</v>
      </c>
      <c r="I499" s="9">
        <v>0.60000000000000009</v>
      </c>
      <c r="J499" s="10">
        <v>2000</v>
      </c>
      <c r="K499" s="11">
        <f t="shared" si="2"/>
        <v>1200.0000000000002</v>
      </c>
      <c r="L499" s="11">
        <f t="shared" si="3"/>
        <v>420.00000000000006</v>
      </c>
      <c r="M499" s="12">
        <v>0.35</v>
      </c>
      <c r="O499" s="15"/>
      <c r="P499" s="13"/>
      <c r="Q499" s="16"/>
    </row>
    <row r="500" spans="1:18" ht="15.75" customHeight="1" x14ac:dyDescent="0.2">
      <c r="A500" s="2"/>
      <c r="B500" s="7" t="s">
        <v>14</v>
      </c>
      <c r="C500" s="7">
        <v>1185732</v>
      </c>
      <c r="D500" s="8">
        <v>44504</v>
      </c>
      <c r="E500" s="7" t="s">
        <v>15</v>
      </c>
      <c r="F500" s="7" t="s">
        <v>37</v>
      </c>
      <c r="G500" s="7" t="s">
        <v>38</v>
      </c>
      <c r="H500" s="7" t="s">
        <v>19</v>
      </c>
      <c r="I500" s="9">
        <v>0.60000000000000009</v>
      </c>
      <c r="J500" s="10">
        <v>1950</v>
      </c>
      <c r="K500" s="11">
        <f t="shared" si="2"/>
        <v>1170.0000000000002</v>
      </c>
      <c r="L500" s="11">
        <f t="shared" si="3"/>
        <v>468.00000000000006</v>
      </c>
      <c r="M500" s="12">
        <v>0.39999999999999997</v>
      </c>
      <c r="O500" s="15"/>
      <c r="P500" s="13"/>
      <c r="Q500" s="16"/>
    </row>
    <row r="501" spans="1:18" ht="15.75" customHeight="1" x14ac:dyDescent="0.2">
      <c r="A501" s="2"/>
      <c r="B501" s="7" t="s">
        <v>14</v>
      </c>
      <c r="C501" s="7">
        <v>1185732</v>
      </c>
      <c r="D501" s="8">
        <v>44504</v>
      </c>
      <c r="E501" s="7" t="s">
        <v>15</v>
      </c>
      <c r="F501" s="7" t="s">
        <v>37</v>
      </c>
      <c r="G501" s="7" t="s">
        <v>38</v>
      </c>
      <c r="H501" s="7" t="s">
        <v>20</v>
      </c>
      <c r="I501" s="9">
        <v>0.60000000000000009</v>
      </c>
      <c r="J501" s="10">
        <v>1750</v>
      </c>
      <c r="K501" s="11">
        <f t="shared" si="2"/>
        <v>1050.0000000000002</v>
      </c>
      <c r="L501" s="11">
        <f t="shared" si="3"/>
        <v>420.00000000000006</v>
      </c>
      <c r="M501" s="12">
        <v>0.39999999999999997</v>
      </c>
      <c r="O501" s="15"/>
      <c r="P501" s="13"/>
      <c r="Q501" s="16"/>
    </row>
    <row r="502" spans="1:18" ht="15.75" customHeight="1" x14ac:dyDescent="0.2">
      <c r="A502" s="2"/>
      <c r="B502" s="7" t="s">
        <v>14</v>
      </c>
      <c r="C502" s="7">
        <v>1185732</v>
      </c>
      <c r="D502" s="8">
        <v>44504</v>
      </c>
      <c r="E502" s="7" t="s">
        <v>15</v>
      </c>
      <c r="F502" s="7" t="s">
        <v>37</v>
      </c>
      <c r="G502" s="7" t="s">
        <v>38</v>
      </c>
      <c r="H502" s="7" t="s">
        <v>21</v>
      </c>
      <c r="I502" s="9">
        <v>0.70000000000000007</v>
      </c>
      <c r="J502" s="10">
        <v>1500</v>
      </c>
      <c r="K502" s="11">
        <f t="shared" si="2"/>
        <v>1050</v>
      </c>
      <c r="L502" s="11">
        <f t="shared" si="3"/>
        <v>367.5</v>
      </c>
      <c r="M502" s="12">
        <v>0.35</v>
      </c>
      <c r="O502" s="15"/>
      <c r="P502" s="13"/>
      <c r="Q502" s="16"/>
    </row>
    <row r="503" spans="1:18" ht="15.75" customHeight="1" x14ac:dyDescent="0.2">
      <c r="A503" s="2"/>
      <c r="B503" s="7" t="s">
        <v>14</v>
      </c>
      <c r="C503" s="7">
        <v>1185732</v>
      </c>
      <c r="D503" s="8">
        <v>44504</v>
      </c>
      <c r="E503" s="7" t="s">
        <v>15</v>
      </c>
      <c r="F503" s="7" t="s">
        <v>37</v>
      </c>
      <c r="G503" s="7" t="s">
        <v>38</v>
      </c>
      <c r="H503" s="7" t="s">
        <v>22</v>
      </c>
      <c r="I503" s="9">
        <v>0.75</v>
      </c>
      <c r="J503" s="10">
        <v>2500</v>
      </c>
      <c r="K503" s="11">
        <f t="shared" si="2"/>
        <v>1875</v>
      </c>
      <c r="L503" s="11">
        <f t="shared" si="3"/>
        <v>562.5</v>
      </c>
      <c r="M503" s="12">
        <v>0.3</v>
      </c>
      <c r="O503" s="15"/>
      <c r="P503" s="13"/>
      <c r="Q503" s="16"/>
    </row>
    <row r="504" spans="1:18" ht="15.75" customHeight="1" x14ac:dyDescent="0.2">
      <c r="A504" s="2"/>
      <c r="B504" s="7" t="s">
        <v>14</v>
      </c>
      <c r="C504" s="7">
        <v>1185732</v>
      </c>
      <c r="D504" s="8">
        <v>44533</v>
      </c>
      <c r="E504" s="7" t="s">
        <v>15</v>
      </c>
      <c r="F504" s="7" t="s">
        <v>37</v>
      </c>
      <c r="G504" s="7" t="s">
        <v>38</v>
      </c>
      <c r="H504" s="7" t="s">
        <v>17</v>
      </c>
      <c r="I504" s="9">
        <v>0.70000000000000007</v>
      </c>
      <c r="J504" s="10">
        <v>4750</v>
      </c>
      <c r="K504" s="11">
        <f t="shared" si="2"/>
        <v>3325.0000000000005</v>
      </c>
      <c r="L504" s="11">
        <f t="shared" si="3"/>
        <v>1828.7500000000005</v>
      </c>
      <c r="M504" s="12">
        <v>0.55000000000000004</v>
      </c>
      <c r="O504" s="15"/>
      <c r="P504" s="13"/>
      <c r="Q504" s="16"/>
    </row>
    <row r="505" spans="1:18" ht="15.75" customHeight="1" x14ac:dyDescent="0.2">
      <c r="A505" s="2"/>
      <c r="B505" s="7" t="s">
        <v>14</v>
      </c>
      <c r="C505" s="7">
        <v>1185732</v>
      </c>
      <c r="D505" s="8">
        <v>44533</v>
      </c>
      <c r="E505" s="7" t="s">
        <v>15</v>
      </c>
      <c r="F505" s="7" t="s">
        <v>37</v>
      </c>
      <c r="G505" s="7" t="s">
        <v>38</v>
      </c>
      <c r="H505" s="7" t="s">
        <v>18</v>
      </c>
      <c r="I505" s="9">
        <v>0.60000000000000009</v>
      </c>
      <c r="J505" s="10">
        <v>2750</v>
      </c>
      <c r="K505" s="11">
        <f t="shared" si="2"/>
        <v>1650.0000000000002</v>
      </c>
      <c r="L505" s="11">
        <f t="shared" si="3"/>
        <v>577.5</v>
      </c>
      <c r="M505" s="12">
        <v>0.35</v>
      </c>
      <c r="O505" s="15"/>
      <c r="P505" s="13"/>
      <c r="Q505" s="16"/>
    </row>
    <row r="506" spans="1:18" ht="15.75" customHeight="1" x14ac:dyDescent="0.2">
      <c r="A506" s="2"/>
      <c r="B506" s="7" t="s">
        <v>14</v>
      </c>
      <c r="C506" s="7">
        <v>1185732</v>
      </c>
      <c r="D506" s="8">
        <v>44533</v>
      </c>
      <c r="E506" s="7" t="s">
        <v>15</v>
      </c>
      <c r="F506" s="7" t="s">
        <v>37</v>
      </c>
      <c r="G506" s="7" t="s">
        <v>38</v>
      </c>
      <c r="H506" s="7" t="s">
        <v>19</v>
      </c>
      <c r="I506" s="9">
        <v>0.60000000000000009</v>
      </c>
      <c r="J506" s="10">
        <v>2250</v>
      </c>
      <c r="K506" s="11">
        <f t="shared" si="2"/>
        <v>1350.0000000000002</v>
      </c>
      <c r="L506" s="11">
        <f t="shared" si="3"/>
        <v>540</v>
      </c>
      <c r="M506" s="12">
        <v>0.39999999999999997</v>
      </c>
      <c r="O506" s="15"/>
      <c r="P506" s="13"/>
      <c r="Q506" s="16"/>
    </row>
    <row r="507" spans="1:18" ht="15.75" customHeight="1" x14ac:dyDescent="0.2">
      <c r="A507" s="2"/>
      <c r="B507" s="7" t="s">
        <v>14</v>
      </c>
      <c r="C507" s="7">
        <v>1185732</v>
      </c>
      <c r="D507" s="8">
        <v>44533</v>
      </c>
      <c r="E507" s="7" t="s">
        <v>15</v>
      </c>
      <c r="F507" s="7" t="s">
        <v>37</v>
      </c>
      <c r="G507" s="7" t="s">
        <v>38</v>
      </c>
      <c r="H507" s="7" t="s">
        <v>20</v>
      </c>
      <c r="I507" s="9">
        <v>0.60000000000000009</v>
      </c>
      <c r="J507" s="10">
        <v>1750</v>
      </c>
      <c r="K507" s="11">
        <f t="shared" si="2"/>
        <v>1050.0000000000002</v>
      </c>
      <c r="L507" s="11">
        <f t="shared" si="3"/>
        <v>420.00000000000006</v>
      </c>
      <c r="M507" s="12">
        <v>0.39999999999999997</v>
      </c>
      <c r="O507" s="15"/>
      <c r="P507" s="13"/>
      <c r="Q507" s="16"/>
    </row>
    <row r="508" spans="1:18" ht="15.75" customHeight="1" x14ac:dyDescent="0.2">
      <c r="A508" s="2"/>
      <c r="B508" s="7" t="s">
        <v>14</v>
      </c>
      <c r="C508" s="7">
        <v>1185732</v>
      </c>
      <c r="D508" s="8">
        <v>44533</v>
      </c>
      <c r="E508" s="7" t="s">
        <v>15</v>
      </c>
      <c r="F508" s="7" t="s">
        <v>37</v>
      </c>
      <c r="G508" s="7" t="s">
        <v>38</v>
      </c>
      <c r="H508" s="7" t="s">
        <v>21</v>
      </c>
      <c r="I508" s="9">
        <v>0.70000000000000007</v>
      </c>
      <c r="J508" s="10">
        <v>1750</v>
      </c>
      <c r="K508" s="11">
        <f t="shared" si="2"/>
        <v>1225.0000000000002</v>
      </c>
      <c r="L508" s="11">
        <f t="shared" si="3"/>
        <v>428.75000000000006</v>
      </c>
      <c r="M508" s="12">
        <v>0.35</v>
      </c>
      <c r="O508" s="15"/>
      <c r="P508" s="13"/>
      <c r="Q508" s="16"/>
    </row>
    <row r="509" spans="1:18" ht="15.75" customHeight="1" x14ac:dyDescent="0.2">
      <c r="A509" s="2"/>
      <c r="B509" s="7" t="s">
        <v>14</v>
      </c>
      <c r="C509" s="7">
        <v>1185732</v>
      </c>
      <c r="D509" s="8">
        <v>44533</v>
      </c>
      <c r="E509" s="7" t="s">
        <v>15</v>
      </c>
      <c r="F509" s="7" t="s">
        <v>37</v>
      </c>
      <c r="G509" s="7" t="s">
        <v>38</v>
      </c>
      <c r="H509" s="7" t="s">
        <v>22</v>
      </c>
      <c r="I509" s="9">
        <v>0.75</v>
      </c>
      <c r="J509" s="10">
        <v>2750</v>
      </c>
      <c r="K509" s="11">
        <f t="shared" si="2"/>
        <v>2062.5</v>
      </c>
      <c r="L509" s="11">
        <f t="shared" si="3"/>
        <v>618.75</v>
      </c>
      <c r="M509" s="12">
        <v>0.3</v>
      </c>
      <c r="O509" s="15"/>
      <c r="P509" s="13"/>
      <c r="Q509" s="16"/>
    </row>
    <row r="510" spans="1:18" ht="15.75" customHeight="1" x14ac:dyDescent="0.2">
      <c r="A510" s="2" t="s">
        <v>39</v>
      </c>
      <c r="B510" s="7" t="s">
        <v>27</v>
      </c>
      <c r="C510" s="7">
        <v>1128299</v>
      </c>
      <c r="D510" s="8">
        <v>44211</v>
      </c>
      <c r="E510" s="7" t="s">
        <v>28</v>
      </c>
      <c r="F510" s="7" t="s">
        <v>40</v>
      </c>
      <c r="G510" s="7" t="s">
        <v>41</v>
      </c>
      <c r="H510" s="7" t="s">
        <v>17</v>
      </c>
      <c r="I510" s="9">
        <v>0.35</v>
      </c>
      <c r="J510" s="10">
        <v>4500</v>
      </c>
      <c r="K510" s="11">
        <f t="shared" si="2"/>
        <v>1575</v>
      </c>
      <c r="L510" s="11">
        <f t="shared" si="3"/>
        <v>630</v>
      </c>
      <c r="M510" s="12">
        <v>0.4</v>
      </c>
      <c r="O510" s="17"/>
      <c r="P510" s="15"/>
      <c r="Q510" s="13"/>
      <c r="R510" s="14"/>
    </row>
    <row r="511" spans="1:18" ht="15.75" customHeight="1" x14ac:dyDescent="0.2">
      <c r="A511" s="2"/>
      <c r="B511" s="7" t="s">
        <v>27</v>
      </c>
      <c r="C511" s="7">
        <v>1128299</v>
      </c>
      <c r="D511" s="8">
        <v>44211</v>
      </c>
      <c r="E511" s="7" t="s">
        <v>28</v>
      </c>
      <c r="F511" s="7" t="s">
        <v>40</v>
      </c>
      <c r="G511" s="7" t="s">
        <v>41</v>
      </c>
      <c r="H511" s="7" t="s">
        <v>18</v>
      </c>
      <c r="I511" s="9">
        <v>0.45</v>
      </c>
      <c r="J511" s="10">
        <v>4500</v>
      </c>
      <c r="K511" s="11">
        <f t="shared" si="2"/>
        <v>2025</v>
      </c>
      <c r="L511" s="11">
        <f t="shared" si="3"/>
        <v>506.25</v>
      </c>
      <c r="M511" s="12">
        <v>0.25</v>
      </c>
      <c r="O511" s="17"/>
      <c r="P511" s="15"/>
      <c r="Q511" s="13"/>
      <c r="R511" s="14"/>
    </row>
    <row r="512" spans="1:18" ht="15.75" customHeight="1" x14ac:dyDescent="0.2">
      <c r="A512" s="2"/>
      <c r="B512" s="7" t="s">
        <v>27</v>
      </c>
      <c r="C512" s="7">
        <v>1128299</v>
      </c>
      <c r="D512" s="8">
        <v>44211</v>
      </c>
      <c r="E512" s="7" t="s">
        <v>28</v>
      </c>
      <c r="F512" s="7" t="s">
        <v>40</v>
      </c>
      <c r="G512" s="7" t="s">
        <v>41</v>
      </c>
      <c r="H512" s="7" t="s">
        <v>19</v>
      </c>
      <c r="I512" s="9">
        <v>0.45</v>
      </c>
      <c r="J512" s="10">
        <v>4500</v>
      </c>
      <c r="K512" s="11">
        <f t="shared" si="2"/>
        <v>2025</v>
      </c>
      <c r="L512" s="11">
        <f t="shared" si="3"/>
        <v>810</v>
      </c>
      <c r="M512" s="12">
        <v>0.4</v>
      </c>
      <c r="O512" s="17"/>
      <c r="P512" s="15"/>
      <c r="Q512" s="13"/>
      <c r="R512" s="14"/>
    </row>
    <row r="513" spans="1:18" ht="15.75" customHeight="1" x14ac:dyDescent="0.2">
      <c r="A513" s="2"/>
      <c r="B513" s="7" t="s">
        <v>27</v>
      </c>
      <c r="C513" s="7">
        <v>1128299</v>
      </c>
      <c r="D513" s="8">
        <v>44211</v>
      </c>
      <c r="E513" s="7" t="s">
        <v>28</v>
      </c>
      <c r="F513" s="7" t="s">
        <v>40</v>
      </c>
      <c r="G513" s="7" t="s">
        <v>41</v>
      </c>
      <c r="H513" s="7" t="s">
        <v>20</v>
      </c>
      <c r="I513" s="9">
        <v>0.45</v>
      </c>
      <c r="J513" s="10">
        <v>3000</v>
      </c>
      <c r="K513" s="11">
        <f t="shared" si="2"/>
        <v>1350</v>
      </c>
      <c r="L513" s="11">
        <f t="shared" si="3"/>
        <v>472.49999999999994</v>
      </c>
      <c r="M513" s="12">
        <v>0.35</v>
      </c>
      <c r="O513" s="17"/>
      <c r="P513" s="15"/>
      <c r="Q513" s="13"/>
      <c r="R513" s="14"/>
    </row>
    <row r="514" spans="1:18" ht="15.75" customHeight="1" x14ac:dyDescent="0.2">
      <c r="A514" s="2"/>
      <c r="B514" s="7" t="s">
        <v>27</v>
      </c>
      <c r="C514" s="7">
        <v>1128299</v>
      </c>
      <c r="D514" s="8">
        <v>44211</v>
      </c>
      <c r="E514" s="7" t="s">
        <v>28</v>
      </c>
      <c r="F514" s="7" t="s">
        <v>40</v>
      </c>
      <c r="G514" s="7" t="s">
        <v>41</v>
      </c>
      <c r="H514" s="7" t="s">
        <v>21</v>
      </c>
      <c r="I514" s="9">
        <v>0.5</v>
      </c>
      <c r="J514" s="10">
        <v>2500</v>
      </c>
      <c r="K514" s="11">
        <f t="shared" si="2"/>
        <v>1250</v>
      </c>
      <c r="L514" s="11">
        <f t="shared" si="3"/>
        <v>687.5</v>
      </c>
      <c r="M514" s="12">
        <v>0.55000000000000004</v>
      </c>
      <c r="O514" s="17"/>
      <c r="P514" s="15"/>
      <c r="Q514" s="13"/>
      <c r="R514" s="14"/>
    </row>
    <row r="515" spans="1:18" ht="15.75" customHeight="1" x14ac:dyDescent="0.2">
      <c r="A515" s="2"/>
      <c r="B515" s="7" t="s">
        <v>27</v>
      </c>
      <c r="C515" s="7">
        <v>1128299</v>
      </c>
      <c r="D515" s="8">
        <v>44211</v>
      </c>
      <c r="E515" s="7" t="s">
        <v>28</v>
      </c>
      <c r="F515" s="7" t="s">
        <v>40</v>
      </c>
      <c r="G515" s="7" t="s">
        <v>41</v>
      </c>
      <c r="H515" s="7" t="s">
        <v>22</v>
      </c>
      <c r="I515" s="9">
        <v>0.45</v>
      </c>
      <c r="J515" s="10">
        <v>4750</v>
      </c>
      <c r="K515" s="11">
        <f t="shared" si="2"/>
        <v>2137.5</v>
      </c>
      <c r="L515" s="11">
        <f t="shared" si="3"/>
        <v>427.5</v>
      </c>
      <c r="M515" s="12">
        <v>0.2</v>
      </c>
      <c r="O515" s="17"/>
      <c r="P515" s="15"/>
      <c r="Q515" s="13"/>
      <c r="R515" s="14"/>
    </row>
    <row r="516" spans="1:18" ht="15.75" customHeight="1" x14ac:dyDescent="0.2">
      <c r="A516" s="2"/>
      <c r="B516" s="7" t="s">
        <v>27</v>
      </c>
      <c r="C516" s="7">
        <v>1128299</v>
      </c>
      <c r="D516" s="8">
        <v>44242</v>
      </c>
      <c r="E516" s="7" t="s">
        <v>28</v>
      </c>
      <c r="F516" s="7" t="s">
        <v>40</v>
      </c>
      <c r="G516" s="7" t="s">
        <v>41</v>
      </c>
      <c r="H516" s="7" t="s">
        <v>17</v>
      </c>
      <c r="I516" s="9">
        <v>0.35</v>
      </c>
      <c r="J516" s="10">
        <v>5250</v>
      </c>
      <c r="K516" s="11">
        <f t="shared" ref="K516:K770" si="4">I516*J516</f>
        <v>1837.4999999999998</v>
      </c>
      <c r="L516" s="11">
        <f t="shared" ref="L516:L770" si="5">K516*M516</f>
        <v>735</v>
      </c>
      <c r="M516" s="12">
        <v>0.4</v>
      </c>
      <c r="O516" s="17"/>
      <c r="P516" s="15"/>
      <c r="Q516" s="13"/>
      <c r="R516" s="14"/>
    </row>
    <row r="517" spans="1:18" ht="15.75" customHeight="1" x14ac:dyDescent="0.2">
      <c r="A517" s="2"/>
      <c r="B517" s="7" t="s">
        <v>27</v>
      </c>
      <c r="C517" s="7">
        <v>1128299</v>
      </c>
      <c r="D517" s="8">
        <v>44242</v>
      </c>
      <c r="E517" s="7" t="s">
        <v>28</v>
      </c>
      <c r="F517" s="7" t="s">
        <v>40</v>
      </c>
      <c r="G517" s="7" t="s">
        <v>41</v>
      </c>
      <c r="H517" s="7" t="s">
        <v>18</v>
      </c>
      <c r="I517" s="9">
        <v>0.45</v>
      </c>
      <c r="J517" s="10">
        <v>4250</v>
      </c>
      <c r="K517" s="11">
        <f t="shared" si="4"/>
        <v>1912.5</v>
      </c>
      <c r="L517" s="11">
        <f t="shared" si="5"/>
        <v>478.125</v>
      </c>
      <c r="M517" s="12">
        <v>0.25</v>
      </c>
      <c r="O517" s="17"/>
      <c r="P517" s="15"/>
      <c r="Q517" s="13"/>
      <c r="R517" s="14"/>
    </row>
    <row r="518" spans="1:18" ht="15.75" customHeight="1" x14ac:dyDescent="0.2">
      <c r="A518" s="2"/>
      <c r="B518" s="7" t="s">
        <v>27</v>
      </c>
      <c r="C518" s="7">
        <v>1128299</v>
      </c>
      <c r="D518" s="8">
        <v>44242</v>
      </c>
      <c r="E518" s="7" t="s">
        <v>28</v>
      </c>
      <c r="F518" s="7" t="s">
        <v>40</v>
      </c>
      <c r="G518" s="7" t="s">
        <v>41</v>
      </c>
      <c r="H518" s="7" t="s">
        <v>19</v>
      </c>
      <c r="I518" s="9">
        <v>0.45</v>
      </c>
      <c r="J518" s="10">
        <v>4250</v>
      </c>
      <c r="K518" s="11">
        <f t="shared" si="4"/>
        <v>1912.5</v>
      </c>
      <c r="L518" s="11">
        <f t="shared" si="5"/>
        <v>765</v>
      </c>
      <c r="M518" s="12">
        <v>0.4</v>
      </c>
      <c r="O518" s="17"/>
      <c r="P518" s="15"/>
      <c r="Q518" s="13"/>
      <c r="R518" s="14"/>
    </row>
    <row r="519" spans="1:18" ht="15.75" customHeight="1" x14ac:dyDescent="0.2">
      <c r="A519" s="2"/>
      <c r="B519" s="7" t="s">
        <v>27</v>
      </c>
      <c r="C519" s="7">
        <v>1128299</v>
      </c>
      <c r="D519" s="8">
        <v>44242</v>
      </c>
      <c r="E519" s="7" t="s">
        <v>28</v>
      </c>
      <c r="F519" s="7" t="s">
        <v>40</v>
      </c>
      <c r="G519" s="7" t="s">
        <v>41</v>
      </c>
      <c r="H519" s="7" t="s">
        <v>20</v>
      </c>
      <c r="I519" s="9">
        <v>0.45</v>
      </c>
      <c r="J519" s="10">
        <v>2750</v>
      </c>
      <c r="K519" s="11">
        <f t="shared" si="4"/>
        <v>1237.5</v>
      </c>
      <c r="L519" s="11">
        <f t="shared" si="5"/>
        <v>433.125</v>
      </c>
      <c r="M519" s="12">
        <v>0.35</v>
      </c>
      <c r="O519" s="17"/>
      <c r="P519" s="15"/>
      <c r="Q519" s="13"/>
      <c r="R519" s="14"/>
    </row>
    <row r="520" spans="1:18" ht="15.75" customHeight="1" x14ac:dyDescent="0.2">
      <c r="A520" s="2"/>
      <c r="B520" s="7" t="s">
        <v>27</v>
      </c>
      <c r="C520" s="7">
        <v>1128299</v>
      </c>
      <c r="D520" s="8">
        <v>44242</v>
      </c>
      <c r="E520" s="7" t="s">
        <v>28</v>
      </c>
      <c r="F520" s="7" t="s">
        <v>40</v>
      </c>
      <c r="G520" s="7" t="s">
        <v>41</v>
      </c>
      <c r="H520" s="7" t="s">
        <v>21</v>
      </c>
      <c r="I520" s="9">
        <v>0.5</v>
      </c>
      <c r="J520" s="10">
        <v>2000</v>
      </c>
      <c r="K520" s="11">
        <f t="shared" si="4"/>
        <v>1000</v>
      </c>
      <c r="L520" s="11">
        <f t="shared" si="5"/>
        <v>550</v>
      </c>
      <c r="M520" s="12">
        <v>0.55000000000000004</v>
      </c>
      <c r="O520" s="17"/>
      <c r="P520" s="15"/>
      <c r="Q520" s="13"/>
      <c r="R520" s="14"/>
    </row>
    <row r="521" spans="1:18" ht="15.75" customHeight="1" x14ac:dyDescent="0.2">
      <c r="A521" s="2"/>
      <c r="B521" s="7" t="s">
        <v>27</v>
      </c>
      <c r="C521" s="7">
        <v>1128299</v>
      </c>
      <c r="D521" s="8">
        <v>44242</v>
      </c>
      <c r="E521" s="7" t="s">
        <v>28</v>
      </c>
      <c r="F521" s="7" t="s">
        <v>40</v>
      </c>
      <c r="G521" s="7" t="s">
        <v>41</v>
      </c>
      <c r="H521" s="7" t="s">
        <v>22</v>
      </c>
      <c r="I521" s="9">
        <v>0.45</v>
      </c>
      <c r="J521" s="10">
        <v>4000</v>
      </c>
      <c r="K521" s="11">
        <f t="shared" si="4"/>
        <v>1800</v>
      </c>
      <c r="L521" s="11">
        <f t="shared" si="5"/>
        <v>360</v>
      </c>
      <c r="M521" s="12">
        <v>0.2</v>
      </c>
      <c r="O521" s="17"/>
      <c r="P521" s="15"/>
      <c r="Q521" s="13"/>
      <c r="R521" s="14"/>
    </row>
    <row r="522" spans="1:18" ht="15.75" customHeight="1" x14ac:dyDescent="0.2">
      <c r="A522" s="2"/>
      <c r="B522" s="7" t="s">
        <v>27</v>
      </c>
      <c r="C522" s="7">
        <v>1128299</v>
      </c>
      <c r="D522" s="8">
        <v>44269</v>
      </c>
      <c r="E522" s="7" t="s">
        <v>28</v>
      </c>
      <c r="F522" s="7" t="s">
        <v>40</v>
      </c>
      <c r="G522" s="7" t="s">
        <v>41</v>
      </c>
      <c r="H522" s="7" t="s">
        <v>17</v>
      </c>
      <c r="I522" s="9">
        <v>0.45</v>
      </c>
      <c r="J522" s="10">
        <v>5500</v>
      </c>
      <c r="K522" s="11">
        <f t="shared" si="4"/>
        <v>2475</v>
      </c>
      <c r="L522" s="11">
        <f t="shared" si="5"/>
        <v>990</v>
      </c>
      <c r="M522" s="12">
        <v>0.4</v>
      </c>
      <c r="O522" s="17"/>
      <c r="P522" s="15"/>
      <c r="Q522" s="13"/>
      <c r="R522" s="14"/>
    </row>
    <row r="523" spans="1:18" ht="15.75" customHeight="1" x14ac:dyDescent="0.2">
      <c r="A523" s="2"/>
      <c r="B523" s="7" t="s">
        <v>27</v>
      </c>
      <c r="C523" s="7">
        <v>1128299</v>
      </c>
      <c r="D523" s="8">
        <v>44269</v>
      </c>
      <c r="E523" s="7" t="s">
        <v>28</v>
      </c>
      <c r="F523" s="7" t="s">
        <v>40</v>
      </c>
      <c r="G523" s="7" t="s">
        <v>41</v>
      </c>
      <c r="H523" s="7" t="s">
        <v>18</v>
      </c>
      <c r="I523" s="9">
        <v>0.54999999999999993</v>
      </c>
      <c r="J523" s="10">
        <v>4000</v>
      </c>
      <c r="K523" s="11">
        <f t="shared" si="4"/>
        <v>2199.9999999999995</v>
      </c>
      <c r="L523" s="11">
        <f t="shared" si="5"/>
        <v>549.99999999999989</v>
      </c>
      <c r="M523" s="12">
        <v>0.25</v>
      </c>
      <c r="O523" s="17"/>
      <c r="P523" s="15"/>
      <c r="Q523" s="13"/>
      <c r="R523" s="14"/>
    </row>
    <row r="524" spans="1:18" ht="15.75" customHeight="1" x14ac:dyDescent="0.2">
      <c r="A524" s="2"/>
      <c r="B524" s="7" t="s">
        <v>27</v>
      </c>
      <c r="C524" s="7">
        <v>1128299</v>
      </c>
      <c r="D524" s="8">
        <v>44269</v>
      </c>
      <c r="E524" s="7" t="s">
        <v>28</v>
      </c>
      <c r="F524" s="7" t="s">
        <v>40</v>
      </c>
      <c r="G524" s="7" t="s">
        <v>41</v>
      </c>
      <c r="H524" s="7" t="s">
        <v>19</v>
      </c>
      <c r="I524" s="9">
        <v>0.54999999999999993</v>
      </c>
      <c r="J524" s="10">
        <v>4000</v>
      </c>
      <c r="K524" s="11">
        <f t="shared" si="4"/>
        <v>2199.9999999999995</v>
      </c>
      <c r="L524" s="11">
        <f t="shared" si="5"/>
        <v>879.99999999999989</v>
      </c>
      <c r="M524" s="12">
        <v>0.4</v>
      </c>
      <c r="O524" s="17"/>
      <c r="P524" s="15"/>
      <c r="Q524" s="13"/>
      <c r="R524" s="14"/>
    </row>
    <row r="525" spans="1:18" ht="15.75" customHeight="1" x14ac:dyDescent="0.2">
      <c r="A525" s="2"/>
      <c r="B525" s="7" t="s">
        <v>27</v>
      </c>
      <c r="C525" s="7">
        <v>1128299</v>
      </c>
      <c r="D525" s="8">
        <v>44269</v>
      </c>
      <c r="E525" s="7" t="s">
        <v>28</v>
      </c>
      <c r="F525" s="7" t="s">
        <v>40</v>
      </c>
      <c r="G525" s="7" t="s">
        <v>41</v>
      </c>
      <c r="H525" s="7" t="s">
        <v>20</v>
      </c>
      <c r="I525" s="9">
        <v>0.54999999999999993</v>
      </c>
      <c r="J525" s="10">
        <v>3000</v>
      </c>
      <c r="K525" s="11">
        <f t="shared" si="4"/>
        <v>1649.9999999999998</v>
      </c>
      <c r="L525" s="11">
        <f t="shared" si="5"/>
        <v>577.49999999999989</v>
      </c>
      <c r="M525" s="12">
        <v>0.35</v>
      </c>
      <c r="O525" s="17"/>
      <c r="P525" s="15"/>
      <c r="Q525" s="13"/>
      <c r="R525" s="14"/>
    </row>
    <row r="526" spans="1:18" ht="15.75" customHeight="1" x14ac:dyDescent="0.2">
      <c r="A526" s="2"/>
      <c r="B526" s="7" t="s">
        <v>27</v>
      </c>
      <c r="C526" s="7">
        <v>1128299</v>
      </c>
      <c r="D526" s="8">
        <v>44269</v>
      </c>
      <c r="E526" s="7" t="s">
        <v>28</v>
      </c>
      <c r="F526" s="7" t="s">
        <v>40</v>
      </c>
      <c r="G526" s="7" t="s">
        <v>41</v>
      </c>
      <c r="H526" s="7" t="s">
        <v>21</v>
      </c>
      <c r="I526" s="9">
        <v>0.6</v>
      </c>
      <c r="J526" s="10">
        <v>1750</v>
      </c>
      <c r="K526" s="11">
        <f t="shared" si="4"/>
        <v>1050</v>
      </c>
      <c r="L526" s="11">
        <f t="shared" si="5"/>
        <v>577.5</v>
      </c>
      <c r="M526" s="12">
        <v>0.55000000000000004</v>
      </c>
      <c r="O526" s="17"/>
      <c r="P526" s="15"/>
      <c r="Q526" s="13"/>
      <c r="R526" s="14"/>
    </row>
    <row r="527" spans="1:18" ht="15.75" customHeight="1" x14ac:dyDescent="0.2">
      <c r="A527" s="2"/>
      <c r="B527" s="7" t="s">
        <v>27</v>
      </c>
      <c r="C527" s="7">
        <v>1128299</v>
      </c>
      <c r="D527" s="8">
        <v>44269</v>
      </c>
      <c r="E527" s="7" t="s">
        <v>28</v>
      </c>
      <c r="F527" s="7" t="s">
        <v>40</v>
      </c>
      <c r="G527" s="7" t="s">
        <v>41</v>
      </c>
      <c r="H527" s="7" t="s">
        <v>22</v>
      </c>
      <c r="I527" s="9">
        <v>0.54999999999999993</v>
      </c>
      <c r="J527" s="10">
        <v>3750</v>
      </c>
      <c r="K527" s="11">
        <f t="shared" si="4"/>
        <v>2062.4999999999995</v>
      </c>
      <c r="L527" s="11">
        <f t="shared" si="5"/>
        <v>412.49999999999994</v>
      </c>
      <c r="M527" s="12">
        <v>0.2</v>
      </c>
      <c r="O527" s="17"/>
      <c r="P527" s="15"/>
      <c r="Q527" s="13"/>
      <c r="R527" s="14"/>
    </row>
    <row r="528" spans="1:18" ht="15.75" customHeight="1" x14ac:dyDescent="0.2">
      <c r="A528" s="2"/>
      <c r="B528" s="7" t="s">
        <v>27</v>
      </c>
      <c r="C528" s="7">
        <v>1128299</v>
      </c>
      <c r="D528" s="8">
        <v>44301</v>
      </c>
      <c r="E528" s="7" t="s">
        <v>28</v>
      </c>
      <c r="F528" s="7" t="s">
        <v>40</v>
      </c>
      <c r="G528" s="7" t="s">
        <v>41</v>
      </c>
      <c r="H528" s="7" t="s">
        <v>17</v>
      </c>
      <c r="I528" s="9">
        <v>0.6</v>
      </c>
      <c r="J528" s="10">
        <v>5500</v>
      </c>
      <c r="K528" s="11">
        <f t="shared" si="4"/>
        <v>3300</v>
      </c>
      <c r="L528" s="11">
        <f t="shared" si="5"/>
        <v>1320</v>
      </c>
      <c r="M528" s="12">
        <v>0.4</v>
      </c>
      <c r="O528" s="17"/>
      <c r="P528" s="15"/>
      <c r="Q528" s="13"/>
      <c r="R528" s="14"/>
    </row>
    <row r="529" spans="1:18" ht="15.75" customHeight="1" x14ac:dyDescent="0.2">
      <c r="A529" s="2"/>
      <c r="B529" s="7" t="s">
        <v>27</v>
      </c>
      <c r="C529" s="7">
        <v>1128299</v>
      </c>
      <c r="D529" s="8">
        <v>44301</v>
      </c>
      <c r="E529" s="7" t="s">
        <v>28</v>
      </c>
      <c r="F529" s="7" t="s">
        <v>40</v>
      </c>
      <c r="G529" s="7" t="s">
        <v>41</v>
      </c>
      <c r="H529" s="7" t="s">
        <v>18</v>
      </c>
      <c r="I529" s="9">
        <v>0.65</v>
      </c>
      <c r="J529" s="10">
        <v>3500</v>
      </c>
      <c r="K529" s="11">
        <f t="shared" si="4"/>
        <v>2275</v>
      </c>
      <c r="L529" s="11">
        <f t="shared" si="5"/>
        <v>568.75</v>
      </c>
      <c r="M529" s="12">
        <v>0.25</v>
      </c>
      <c r="O529" s="17"/>
      <c r="P529" s="15"/>
      <c r="Q529" s="13"/>
      <c r="R529" s="14"/>
    </row>
    <row r="530" spans="1:18" ht="15.75" customHeight="1" x14ac:dyDescent="0.2">
      <c r="A530" s="2"/>
      <c r="B530" s="7" t="s">
        <v>27</v>
      </c>
      <c r="C530" s="7">
        <v>1128299</v>
      </c>
      <c r="D530" s="8">
        <v>44301</v>
      </c>
      <c r="E530" s="7" t="s">
        <v>28</v>
      </c>
      <c r="F530" s="7" t="s">
        <v>40</v>
      </c>
      <c r="G530" s="7" t="s">
        <v>41</v>
      </c>
      <c r="H530" s="7" t="s">
        <v>19</v>
      </c>
      <c r="I530" s="9">
        <v>0.65</v>
      </c>
      <c r="J530" s="10">
        <v>4000</v>
      </c>
      <c r="K530" s="11">
        <f t="shared" si="4"/>
        <v>2600</v>
      </c>
      <c r="L530" s="11">
        <f t="shared" si="5"/>
        <v>1040</v>
      </c>
      <c r="M530" s="12">
        <v>0.4</v>
      </c>
      <c r="O530" s="17"/>
      <c r="P530" s="15"/>
      <c r="Q530" s="13"/>
      <c r="R530" s="14"/>
    </row>
    <row r="531" spans="1:18" ht="15.75" customHeight="1" x14ac:dyDescent="0.2">
      <c r="A531" s="2"/>
      <c r="B531" s="7" t="s">
        <v>27</v>
      </c>
      <c r="C531" s="7">
        <v>1128299</v>
      </c>
      <c r="D531" s="8">
        <v>44301</v>
      </c>
      <c r="E531" s="7" t="s">
        <v>28</v>
      </c>
      <c r="F531" s="7" t="s">
        <v>40</v>
      </c>
      <c r="G531" s="7" t="s">
        <v>41</v>
      </c>
      <c r="H531" s="7" t="s">
        <v>20</v>
      </c>
      <c r="I531" s="9">
        <v>0.6</v>
      </c>
      <c r="J531" s="10">
        <v>3000</v>
      </c>
      <c r="K531" s="11">
        <f t="shared" si="4"/>
        <v>1800</v>
      </c>
      <c r="L531" s="11">
        <f t="shared" si="5"/>
        <v>630</v>
      </c>
      <c r="M531" s="12">
        <v>0.35</v>
      </c>
      <c r="O531" s="17"/>
      <c r="P531" s="15"/>
      <c r="Q531" s="13"/>
      <c r="R531" s="14"/>
    </row>
    <row r="532" spans="1:18" ht="15.75" customHeight="1" x14ac:dyDescent="0.2">
      <c r="A532" s="2"/>
      <c r="B532" s="7" t="s">
        <v>27</v>
      </c>
      <c r="C532" s="7">
        <v>1128299</v>
      </c>
      <c r="D532" s="8">
        <v>44301</v>
      </c>
      <c r="E532" s="7" t="s">
        <v>28</v>
      </c>
      <c r="F532" s="7" t="s">
        <v>40</v>
      </c>
      <c r="G532" s="7" t="s">
        <v>41</v>
      </c>
      <c r="H532" s="7" t="s">
        <v>21</v>
      </c>
      <c r="I532" s="9">
        <v>0.65</v>
      </c>
      <c r="J532" s="10">
        <v>2000</v>
      </c>
      <c r="K532" s="11">
        <f t="shared" si="4"/>
        <v>1300</v>
      </c>
      <c r="L532" s="11">
        <f t="shared" si="5"/>
        <v>715.00000000000011</v>
      </c>
      <c r="M532" s="12">
        <v>0.55000000000000004</v>
      </c>
      <c r="O532" s="17"/>
      <c r="P532" s="15"/>
      <c r="Q532" s="13"/>
      <c r="R532" s="14"/>
    </row>
    <row r="533" spans="1:18" ht="15.75" customHeight="1" x14ac:dyDescent="0.2">
      <c r="A533" s="2"/>
      <c r="B533" s="7" t="s">
        <v>27</v>
      </c>
      <c r="C533" s="7">
        <v>1128299</v>
      </c>
      <c r="D533" s="8">
        <v>44301</v>
      </c>
      <c r="E533" s="7" t="s">
        <v>28</v>
      </c>
      <c r="F533" s="7" t="s">
        <v>40</v>
      </c>
      <c r="G533" s="7" t="s">
        <v>41</v>
      </c>
      <c r="H533" s="7" t="s">
        <v>22</v>
      </c>
      <c r="I533" s="9">
        <v>0.8</v>
      </c>
      <c r="J533" s="10">
        <v>3500</v>
      </c>
      <c r="K533" s="11">
        <f t="shared" si="4"/>
        <v>2800</v>
      </c>
      <c r="L533" s="11">
        <f t="shared" si="5"/>
        <v>560</v>
      </c>
      <c r="M533" s="12">
        <v>0.2</v>
      </c>
      <c r="O533" s="17"/>
      <c r="P533" s="15"/>
      <c r="Q533" s="13"/>
      <c r="R533" s="14"/>
    </row>
    <row r="534" spans="1:18" ht="15.75" customHeight="1" x14ac:dyDescent="0.2">
      <c r="A534" s="2"/>
      <c r="B534" s="7" t="s">
        <v>27</v>
      </c>
      <c r="C534" s="7">
        <v>1128299</v>
      </c>
      <c r="D534" s="8">
        <v>44332</v>
      </c>
      <c r="E534" s="7" t="s">
        <v>28</v>
      </c>
      <c r="F534" s="7" t="s">
        <v>40</v>
      </c>
      <c r="G534" s="7" t="s">
        <v>41</v>
      </c>
      <c r="H534" s="7" t="s">
        <v>17</v>
      </c>
      <c r="I534" s="9">
        <v>0.6</v>
      </c>
      <c r="J534" s="10">
        <v>5500</v>
      </c>
      <c r="K534" s="11">
        <f t="shared" si="4"/>
        <v>3300</v>
      </c>
      <c r="L534" s="11">
        <f t="shared" si="5"/>
        <v>1485</v>
      </c>
      <c r="M534" s="12">
        <v>0.45</v>
      </c>
      <c r="O534" s="17"/>
      <c r="P534" s="15"/>
      <c r="Q534" s="13"/>
      <c r="R534" s="14"/>
    </row>
    <row r="535" spans="1:18" ht="15.75" customHeight="1" x14ac:dyDescent="0.2">
      <c r="A535" s="2"/>
      <c r="B535" s="7" t="s">
        <v>27</v>
      </c>
      <c r="C535" s="7">
        <v>1128299</v>
      </c>
      <c r="D535" s="8">
        <v>44332</v>
      </c>
      <c r="E535" s="7" t="s">
        <v>28</v>
      </c>
      <c r="F535" s="7" t="s">
        <v>40</v>
      </c>
      <c r="G535" s="7" t="s">
        <v>41</v>
      </c>
      <c r="H535" s="7" t="s">
        <v>18</v>
      </c>
      <c r="I535" s="9">
        <v>0.65</v>
      </c>
      <c r="J535" s="10">
        <v>4000</v>
      </c>
      <c r="K535" s="11">
        <f t="shared" si="4"/>
        <v>2600</v>
      </c>
      <c r="L535" s="11">
        <f t="shared" si="5"/>
        <v>780</v>
      </c>
      <c r="M535" s="12">
        <v>0.3</v>
      </c>
      <c r="O535" s="17"/>
      <c r="P535" s="15"/>
      <c r="Q535" s="13"/>
      <c r="R535" s="14"/>
    </row>
    <row r="536" spans="1:18" ht="15.75" customHeight="1" x14ac:dyDescent="0.2">
      <c r="A536" s="2"/>
      <c r="B536" s="7" t="s">
        <v>27</v>
      </c>
      <c r="C536" s="7">
        <v>1128299</v>
      </c>
      <c r="D536" s="8">
        <v>44332</v>
      </c>
      <c r="E536" s="7" t="s">
        <v>28</v>
      </c>
      <c r="F536" s="7" t="s">
        <v>40</v>
      </c>
      <c r="G536" s="7" t="s">
        <v>41</v>
      </c>
      <c r="H536" s="7" t="s">
        <v>19</v>
      </c>
      <c r="I536" s="9">
        <v>0.65</v>
      </c>
      <c r="J536" s="10">
        <v>4000</v>
      </c>
      <c r="K536" s="11">
        <f t="shared" si="4"/>
        <v>2600</v>
      </c>
      <c r="L536" s="11">
        <f t="shared" si="5"/>
        <v>1170</v>
      </c>
      <c r="M536" s="12">
        <v>0.45</v>
      </c>
      <c r="O536" s="17"/>
      <c r="P536" s="15"/>
      <c r="Q536" s="13"/>
      <c r="R536" s="14"/>
    </row>
    <row r="537" spans="1:18" ht="15.75" customHeight="1" x14ac:dyDescent="0.2">
      <c r="A537" s="2"/>
      <c r="B537" s="7" t="s">
        <v>27</v>
      </c>
      <c r="C537" s="7">
        <v>1128299</v>
      </c>
      <c r="D537" s="8">
        <v>44332</v>
      </c>
      <c r="E537" s="7" t="s">
        <v>28</v>
      </c>
      <c r="F537" s="7" t="s">
        <v>40</v>
      </c>
      <c r="G537" s="7" t="s">
        <v>41</v>
      </c>
      <c r="H537" s="7" t="s">
        <v>20</v>
      </c>
      <c r="I537" s="9">
        <v>0.6</v>
      </c>
      <c r="J537" s="10">
        <v>3000</v>
      </c>
      <c r="K537" s="11">
        <f t="shared" si="4"/>
        <v>1800</v>
      </c>
      <c r="L537" s="11">
        <f t="shared" si="5"/>
        <v>719.99999999999989</v>
      </c>
      <c r="M537" s="12">
        <v>0.39999999999999997</v>
      </c>
      <c r="O537" s="17"/>
      <c r="P537" s="15"/>
      <c r="Q537" s="13"/>
      <c r="R537" s="14"/>
    </row>
    <row r="538" spans="1:18" ht="15.75" customHeight="1" x14ac:dyDescent="0.2">
      <c r="A538" s="2"/>
      <c r="B538" s="7" t="s">
        <v>27</v>
      </c>
      <c r="C538" s="7">
        <v>1128299</v>
      </c>
      <c r="D538" s="8">
        <v>44332</v>
      </c>
      <c r="E538" s="7" t="s">
        <v>28</v>
      </c>
      <c r="F538" s="7" t="s">
        <v>40</v>
      </c>
      <c r="G538" s="7" t="s">
        <v>41</v>
      </c>
      <c r="H538" s="7" t="s">
        <v>21</v>
      </c>
      <c r="I538" s="9">
        <v>0.65</v>
      </c>
      <c r="J538" s="10">
        <v>2000</v>
      </c>
      <c r="K538" s="11">
        <f t="shared" si="4"/>
        <v>1300</v>
      </c>
      <c r="L538" s="11">
        <f t="shared" si="5"/>
        <v>780.00000000000011</v>
      </c>
      <c r="M538" s="12">
        <v>0.60000000000000009</v>
      </c>
      <c r="O538" s="17"/>
      <c r="P538" s="15"/>
      <c r="Q538" s="13"/>
      <c r="R538" s="14"/>
    </row>
    <row r="539" spans="1:18" ht="15.75" customHeight="1" x14ac:dyDescent="0.2">
      <c r="A539" s="2"/>
      <c r="B539" s="7" t="s">
        <v>27</v>
      </c>
      <c r="C539" s="7">
        <v>1128299</v>
      </c>
      <c r="D539" s="8">
        <v>44332</v>
      </c>
      <c r="E539" s="7" t="s">
        <v>28</v>
      </c>
      <c r="F539" s="7" t="s">
        <v>40</v>
      </c>
      <c r="G539" s="7" t="s">
        <v>41</v>
      </c>
      <c r="H539" s="7" t="s">
        <v>22</v>
      </c>
      <c r="I539" s="9">
        <v>0.8</v>
      </c>
      <c r="J539" s="10">
        <v>4500</v>
      </c>
      <c r="K539" s="11">
        <f t="shared" si="4"/>
        <v>3600</v>
      </c>
      <c r="L539" s="11">
        <f t="shared" si="5"/>
        <v>900</v>
      </c>
      <c r="M539" s="12">
        <v>0.25</v>
      </c>
      <c r="O539" s="17"/>
      <c r="P539" s="15"/>
      <c r="Q539" s="13"/>
      <c r="R539" s="14"/>
    </row>
    <row r="540" spans="1:18" ht="15.75" customHeight="1" x14ac:dyDescent="0.2">
      <c r="A540" s="2"/>
      <c r="B540" s="7" t="s">
        <v>27</v>
      </c>
      <c r="C540" s="7">
        <v>1128299</v>
      </c>
      <c r="D540" s="8">
        <v>44362</v>
      </c>
      <c r="E540" s="7" t="s">
        <v>28</v>
      </c>
      <c r="F540" s="7" t="s">
        <v>40</v>
      </c>
      <c r="G540" s="7" t="s">
        <v>41</v>
      </c>
      <c r="H540" s="7" t="s">
        <v>17</v>
      </c>
      <c r="I540" s="9">
        <v>0.6</v>
      </c>
      <c r="J540" s="10">
        <v>7000</v>
      </c>
      <c r="K540" s="11">
        <f t="shared" si="4"/>
        <v>4200</v>
      </c>
      <c r="L540" s="11">
        <f t="shared" si="5"/>
        <v>1890</v>
      </c>
      <c r="M540" s="12">
        <v>0.45</v>
      </c>
      <c r="O540" s="17"/>
      <c r="P540" s="15"/>
      <c r="Q540" s="13"/>
      <c r="R540" s="14"/>
    </row>
    <row r="541" spans="1:18" ht="15.75" customHeight="1" x14ac:dyDescent="0.2">
      <c r="A541" s="2"/>
      <c r="B541" s="7" t="s">
        <v>27</v>
      </c>
      <c r="C541" s="7">
        <v>1128299</v>
      </c>
      <c r="D541" s="8">
        <v>44362</v>
      </c>
      <c r="E541" s="7" t="s">
        <v>28</v>
      </c>
      <c r="F541" s="7" t="s">
        <v>40</v>
      </c>
      <c r="G541" s="7" t="s">
        <v>41</v>
      </c>
      <c r="H541" s="7" t="s">
        <v>18</v>
      </c>
      <c r="I541" s="9">
        <v>0.65</v>
      </c>
      <c r="J541" s="10">
        <v>5500</v>
      </c>
      <c r="K541" s="11">
        <f t="shared" si="4"/>
        <v>3575</v>
      </c>
      <c r="L541" s="11">
        <f t="shared" si="5"/>
        <v>1072.5</v>
      </c>
      <c r="M541" s="12">
        <v>0.3</v>
      </c>
      <c r="O541" s="17"/>
      <c r="P541" s="15"/>
      <c r="Q541" s="13"/>
      <c r="R541" s="14"/>
    </row>
    <row r="542" spans="1:18" ht="15.75" customHeight="1" x14ac:dyDescent="0.2">
      <c r="A542" s="2"/>
      <c r="B542" s="7" t="s">
        <v>27</v>
      </c>
      <c r="C542" s="7">
        <v>1128299</v>
      </c>
      <c r="D542" s="8">
        <v>44362</v>
      </c>
      <c r="E542" s="7" t="s">
        <v>28</v>
      </c>
      <c r="F542" s="7" t="s">
        <v>40</v>
      </c>
      <c r="G542" s="7" t="s">
        <v>41</v>
      </c>
      <c r="H542" s="7" t="s">
        <v>19</v>
      </c>
      <c r="I542" s="9">
        <v>0.65</v>
      </c>
      <c r="J542" s="10">
        <v>5500</v>
      </c>
      <c r="K542" s="11">
        <f t="shared" si="4"/>
        <v>3575</v>
      </c>
      <c r="L542" s="11">
        <f t="shared" si="5"/>
        <v>1608.75</v>
      </c>
      <c r="M542" s="12">
        <v>0.45</v>
      </c>
      <c r="O542" s="17"/>
      <c r="P542" s="15"/>
      <c r="Q542" s="13"/>
      <c r="R542" s="14"/>
    </row>
    <row r="543" spans="1:18" ht="15.75" customHeight="1" x14ac:dyDescent="0.2">
      <c r="A543" s="2"/>
      <c r="B543" s="7" t="s">
        <v>27</v>
      </c>
      <c r="C543" s="7">
        <v>1128299</v>
      </c>
      <c r="D543" s="8">
        <v>44362</v>
      </c>
      <c r="E543" s="7" t="s">
        <v>28</v>
      </c>
      <c r="F543" s="7" t="s">
        <v>40</v>
      </c>
      <c r="G543" s="7" t="s">
        <v>41</v>
      </c>
      <c r="H543" s="7" t="s">
        <v>20</v>
      </c>
      <c r="I543" s="9">
        <v>0.6</v>
      </c>
      <c r="J543" s="10">
        <v>4250</v>
      </c>
      <c r="K543" s="11">
        <f t="shared" si="4"/>
        <v>2550</v>
      </c>
      <c r="L543" s="11">
        <f t="shared" si="5"/>
        <v>1019.9999999999999</v>
      </c>
      <c r="M543" s="12">
        <v>0.39999999999999997</v>
      </c>
      <c r="O543" s="17"/>
      <c r="P543" s="15"/>
      <c r="Q543" s="13"/>
      <c r="R543" s="14"/>
    </row>
    <row r="544" spans="1:18" ht="15.75" customHeight="1" x14ac:dyDescent="0.2">
      <c r="A544" s="2"/>
      <c r="B544" s="7" t="s">
        <v>27</v>
      </c>
      <c r="C544" s="7">
        <v>1128299</v>
      </c>
      <c r="D544" s="8">
        <v>44362</v>
      </c>
      <c r="E544" s="7" t="s">
        <v>28</v>
      </c>
      <c r="F544" s="7" t="s">
        <v>40</v>
      </c>
      <c r="G544" s="7" t="s">
        <v>41</v>
      </c>
      <c r="H544" s="7" t="s">
        <v>21</v>
      </c>
      <c r="I544" s="9">
        <v>0.65</v>
      </c>
      <c r="J544" s="10">
        <v>3000</v>
      </c>
      <c r="K544" s="11">
        <f t="shared" si="4"/>
        <v>1950</v>
      </c>
      <c r="L544" s="11">
        <f t="shared" si="5"/>
        <v>1170.0000000000002</v>
      </c>
      <c r="M544" s="12">
        <v>0.60000000000000009</v>
      </c>
      <c r="O544" s="17"/>
      <c r="P544" s="15"/>
      <c r="Q544" s="13"/>
      <c r="R544" s="14"/>
    </row>
    <row r="545" spans="1:18" ht="15.75" customHeight="1" x14ac:dyDescent="0.2">
      <c r="A545" s="2"/>
      <c r="B545" s="7" t="s">
        <v>27</v>
      </c>
      <c r="C545" s="7">
        <v>1128299</v>
      </c>
      <c r="D545" s="8">
        <v>44362</v>
      </c>
      <c r="E545" s="7" t="s">
        <v>28</v>
      </c>
      <c r="F545" s="7" t="s">
        <v>40</v>
      </c>
      <c r="G545" s="7" t="s">
        <v>41</v>
      </c>
      <c r="H545" s="7" t="s">
        <v>22</v>
      </c>
      <c r="I545" s="9">
        <v>0.8</v>
      </c>
      <c r="J545" s="10">
        <v>6000</v>
      </c>
      <c r="K545" s="11">
        <f t="shared" si="4"/>
        <v>4800</v>
      </c>
      <c r="L545" s="11">
        <f t="shared" si="5"/>
        <v>1200</v>
      </c>
      <c r="M545" s="12">
        <v>0.25</v>
      </c>
      <c r="O545" s="17"/>
      <c r="P545" s="15"/>
      <c r="Q545" s="13"/>
      <c r="R545" s="14"/>
    </row>
    <row r="546" spans="1:18" ht="15.75" customHeight="1" x14ac:dyDescent="0.2">
      <c r="A546" s="2"/>
      <c r="B546" s="7" t="s">
        <v>27</v>
      </c>
      <c r="C546" s="7">
        <v>1128299</v>
      </c>
      <c r="D546" s="8">
        <v>44391</v>
      </c>
      <c r="E546" s="7" t="s">
        <v>28</v>
      </c>
      <c r="F546" s="7" t="s">
        <v>40</v>
      </c>
      <c r="G546" s="7" t="s">
        <v>41</v>
      </c>
      <c r="H546" s="7" t="s">
        <v>17</v>
      </c>
      <c r="I546" s="9">
        <v>0.6</v>
      </c>
      <c r="J546" s="10">
        <v>7500</v>
      </c>
      <c r="K546" s="11">
        <f t="shared" si="4"/>
        <v>4500</v>
      </c>
      <c r="L546" s="11">
        <f t="shared" si="5"/>
        <v>1800</v>
      </c>
      <c r="M546" s="12">
        <v>0.4</v>
      </c>
      <c r="O546" s="17"/>
      <c r="P546" s="15"/>
      <c r="Q546" s="13"/>
      <c r="R546" s="14"/>
    </row>
    <row r="547" spans="1:18" ht="15.75" customHeight="1" x14ac:dyDescent="0.2">
      <c r="A547" s="2"/>
      <c r="B547" s="7" t="s">
        <v>27</v>
      </c>
      <c r="C547" s="7">
        <v>1128299</v>
      </c>
      <c r="D547" s="8">
        <v>44391</v>
      </c>
      <c r="E547" s="7" t="s">
        <v>28</v>
      </c>
      <c r="F547" s="7" t="s">
        <v>40</v>
      </c>
      <c r="G547" s="7" t="s">
        <v>41</v>
      </c>
      <c r="H547" s="7" t="s">
        <v>18</v>
      </c>
      <c r="I547" s="9">
        <v>0.65</v>
      </c>
      <c r="J547" s="10">
        <v>6000</v>
      </c>
      <c r="K547" s="11">
        <f t="shared" si="4"/>
        <v>3900</v>
      </c>
      <c r="L547" s="11">
        <f t="shared" si="5"/>
        <v>975</v>
      </c>
      <c r="M547" s="12">
        <v>0.25</v>
      </c>
      <c r="O547" s="17"/>
      <c r="P547" s="15"/>
      <c r="Q547" s="13"/>
      <c r="R547" s="14"/>
    </row>
    <row r="548" spans="1:18" ht="15.75" customHeight="1" x14ac:dyDescent="0.2">
      <c r="A548" s="2"/>
      <c r="B548" s="7" t="s">
        <v>27</v>
      </c>
      <c r="C548" s="7">
        <v>1128299</v>
      </c>
      <c r="D548" s="8">
        <v>44391</v>
      </c>
      <c r="E548" s="7" t="s">
        <v>28</v>
      </c>
      <c r="F548" s="7" t="s">
        <v>40</v>
      </c>
      <c r="G548" s="7" t="s">
        <v>41</v>
      </c>
      <c r="H548" s="7" t="s">
        <v>19</v>
      </c>
      <c r="I548" s="9">
        <v>0.65</v>
      </c>
      <c r="J548" s="10">
        <v>5500</v>
      </c>
      <c r="K548" s="11">
        <f t="shared" si="4"/>
        <v>3575</v>
      </c>
      <c r="L548" s="11">
        <f t="shared" si="5"/>
        <v>1430</v>
      </c>
      <c r="M548" s="12">
        <v>0.4</v>
      </c>
      <c r="O548" s="17"/>
      <c r="P548" s="15"/>
      <c r="Q548" s="13"/>
      <c r="R548" s="14"/>
    </row>
    <row r="549" spans="1:18" ht="15.75" customHeight="1" x14ac:dyDescent="0.2">
      <c r="A549" s="2"/>
      <c r="B549" s="7" t="s">
        <v>27</v>
      </c>
      <c r="C549" s="7">
        <v>1128299</v>
      </c>
      <c r="D549" s="8">
        <v>44391</v>
      </c>
      <c r="E549" s="7" t="s">
        <v>28</v>
      </c>
      <c r="F549" s="7" t="s">
        <v>40</v>
      </c>
      <c r="G549" s="7" t="s">
        <v>41</v>
      </c>
      <c r="H549" s="7" t="s">
        <v>20</v>
      </c>
      <c r="I549" s="9">
        <v>0.6</v>
      </c>
      <c r="J549" s="10">
        <v>4500</v>
      </c>
      <c r="K549" s="11">
        <f t="shared" si="4"/>
        <v>2700</v>
      </c>
      <c r="L549" s="11">
        <f t="shared" si="5"/>
        <v>944.99999999999989</v>
      </c>
      <c r="M549" s="12">
        <v>0.35</v>
      </c>
      <c r="O549" s="17"/>
      <c r="P549" s="15"/>
      <c r="Q549" s="13"/>
      <c r="R549" s="14"/>
    </row>
    <row r="550" spans="1:18" ht="15.75" customHeight="1" x14ac:dyDescent="0.2">
      <c r="A550" s="2"/>
      <c r="B550" s="7" t="s">
        <v>27</v>
      </c>
      <c r="C550" s="7">
        <v>1128299</v>
      </c>
      <c r="D550" s="8">
        <v>44391</v>
      </c>
      <c r="E550" s="7" t="s">
        <v>28</v>
      </c>
      <c r="F550" s="7" t="s">
        <v>40</v>
      </c>
      <c r="G550" s="7" t="s">
        <v>41</v>
      </c>
      <c r="H550" s="7" t="s">
        <v>21</v>
      </c>
      <c r="I550" s="9">
        <v>0.65</v>
      </c>
      <c r="J550" s="10">
        <v>5000</v>
      </c>
      <c r="K550" s="11">
        <f t="shared" si="4"/>
        <v>3250</v>
      </c>
      <c r="L550" s="11">
        <f t="shared" si="5"/>
        <v>1787.5000000000002</v>
      </c>
      <c r="M550" s="12">
        <v>0.55000000000000004</v>
      </c>
      <c r="O550" s="17"/>
      <c r="P550" s="15"/>
      <c r="Q550" s="13"/>
      <c r="R550" s="14"/>
    </row>
    <row r="551" spans="1:18" ht="15.75" customHeight="1" x14ac:dyDescent="0.2">
      <c r="A551" s="2"/>
      <c r="B551" s="7" t="s">
        <v>27</v>
      </c>
      <c r="C551" s="7">
        <v>1128299</v>
      </c>
      <c r="D551" s="8">
        <v>44391</v>
      </c>
      <c r="E551" s="7" t="s">
        <v>28</v>
      </c>
      <c r="F551" s="7" t="s">
        <v>40</v>
      </c>
      <c r="G551" s="7" t="s">
        <v>41</v>
      </c>
      <c r="H551" s="7" t="s">
        <v>22</v>
      </c>
      <c r="I551" s="9">
        <v>0.8</v>
      </c>
      <c r="J551" s="10">
        <v>5000</v>
      </c>
      <c r="K551" s="11">
        <f t="shared" si="4"/>
        <v>4000</v>
      </c>
      <c r="L551" s="11">
        <f t="shared" si="5"/>
        <v>800</v>
      </c>
      <c r="M551" s="12">
        <v>0.2</v>
      </c>
      <c r="O551" s="17"/>
      <c r="P551" s="15"/>
      <c r="Q551" s="13"/>
      <c r="R551" s="14"/>
    </row>
    <row r="552" spans="1:18" ht="15.75" customHeight="1" x14ac:dyDescent="0.2">
      <c r="A552" s="2"/>
      <c r="B552" s="7" t="s">
        <v>27</v>
      </c>
      <c r="C552" s="7">
        <v>1128299</v>
      </c>
      <c r="D552" s="8">
        <v>44423</v>
      </c>
      <c r="E552" s="7" t="s">
        <v>28</v>
      </c>
      <c r="F552" s="7" t="s">
        <v>40</v>
      </c>
      <c r="G552" s="7" t="s">
        <v>41</v>
      </c>
      <c r="H552" s="7" t="s">
        <v>17</v>
      </c>
      <c r="I552" s="9">
        <v>0.65</v>
      </c>
      <c r="J552" s="10">
        <v>7000</v>
      </c>
      <c r="K552" s="11">
        <f t="shared" si="4"/>
        <v>4550</v>
      </c>
      <c r="L552" s="11">
        <f t="shared" si="5"/>
        <v>1820</v>
      </c>
      <c r="M552" s="12">
        <v>0.4</v>
      </c>
      <c r="O552" s="17"/>
      <c r="P552" s="15"/>
      <c r="Q552" s="13"/>
      <c r="R552" s="14"/>
    </row>
    <row r="553" spans="1:18" ht="15.75" customHeight="1" x14ac:dyDescent="0.2">
      <c r="A553" s="2"/>
      <c r="B553" s="7" t="s">
        <v>27</v>
      </c>
      <c r="C553" s="7">
        <v>1128299</v>
      </c>
      <c r="D553" s="8">
        <v>44423</v>
      </c>
      <c r="E553" s="7" t="s">
        <v>28</v>
      </c>
      <c r="F553" s="7" t="s">
        <v>40</v>
      </c>
      <c r="G553" s="7" t="s">
        <v>41</v>
      </c>
      <c r="H553" s="7" t="s">
        <v>18</v>
      </c>
      <c r="I553" s="9">
        <v>0.70000000000000007</v>
      </c>
      <c r="J553" s="10">
        <v>6500</v>
      </c>
      <c r="K553" s="11">
        <f t="shared" si="4"/>
        <v>4550</v>
      </c>
      <c r="L553" s="11">
        <f t="shared" si="5"/>
        <v>1137.5</v>
      </c>
      <c r="M553" s="12">
        <v>0.25</v>
      </c>
      <c r="O553" s="17"/>
      <c r="P553" s="15"/>
      <c r="Q553" s="13"/>
      <c r="R553" s="14"/>
    </row>
    <row r="554" spans="1:18" ht="15.75" customHeight="1" x14ac:dyDescent="0.2">
      <c r="A554" s="2"/>
      <c r="B554" s="7" t="s">
        <v>27</v>
      </c>
      <c r="C554" s="7">
        <v>1128299</v>
      </c>
      <c r="D554" s="8">
        <v>44423</v>
      </c>
      <c r="E554" s="7" t="s">
        <v>28</v>
      </c>
      <c r="F554" s="7" t="s">
        <v>40</v>
      </c>
      <c r="G554" s="7" t="s">
        <v>41</v>
      </c>
      <c r="H554" s="7" t="s">
        <v>19</v>
      </c>
      <c r="I554" s="9">
        <v>0.65</v>
      </c>
      <c r="J554" s="10">
        <v>5250</v>
      </c>
      <c r="K554" s="11">
        <f t="shared" si="4"/>
        <v>3412.5</v>
      </c>
      <c r="L554" s="11">
        <f t="shared" si="5"/>
        <v>1365</v>
      </c>
      <c r="M554" s="12">
        <v>0.4</v>
      </c>
      <c r="O554" s="17"/>
      <c r="P554" s="15"/>
      <c r="Q554" s="13"/>
      <c r="R554" s="14"/>
    </row>
    <row r="555" spans="1:18" ht="15.75" customHeight="1" x14ac:dyDescent="0.2">
      <c r="A555" s="2"/>
      <c r="B555" s="7" t="s">
        <v>27</v>
      </c>
      <c r="C555" s="7">
        <v>1128299</v>
      </c>
      <c r="D555" s="8">
        <v>44423</v>
      </c>
      <c r="E555" s="7" t="s">
        <v>28</v>
      </c>
      <c r="F555" s="7" t="s">
        <v>40</v>
      </c>
      <c r="G555" s="7" t="s">
        <v>41</v>
      </c>
      <c r="H555" s="7" t="s">
        <v>20</v>
      </c>
      <c r="I555" s="9">
        <v>0.65</v>
      </c>
      <c r="J555" s="10">
        <v>4750</v>
      </c>
      <c r="K555" s="11">
        <f t="shared" si="4"/>
        <v>3087.5</v>
      </c>
      <c r="L555" s="11">
        <f t="shared" si="5"/>
        <v>1080.625</v>
      </c>
      <c r="M555" s="12">
        <v>0.35</v>
      </c>
      <c r="O555" s="17"/>
      <c r="P555" s="15"/>
      <c r="Q555" s="13"/>
      <c r="R555" s="14"/>
    </row>
    <row r="556" spans="1:18" ht="15.75" customHeight="1" x14ac:dyDescent="0.2">
      <c r="A556" s="2"/>
      <c r="B556" s="7" t="s">
        <v>27</v>
      </c>
      <c r="C556" s="7">
        <v>1128299</v>
      </c>
      <c r="D556" s="8">
        <v>44423</v>
      </c>
      <c r="E556" s="7" t="s">
        <v>28</v>
      </c>
      <c r="F556" s="7" t="s">
        <v>40</v>
      </c>
      <c r="G556" s="7" t="s">
        <v>41</v>
      </c>
      <c r="H556" s="7" t="s">
        <v>21</v>
      </c>
      <c r="I556" s="9">
        <v>0.75</v>
      </c>
      <c r="J556" s="10">
        <v>4750</v>
      </c>
      <c r="K556" s="11">
        <f t="shared" si="4"/>
        <v>3562.5</v>
      </c>
      <c r="L556" s="11">
        <f t="shared" si="5"/>
        <v>1959.3750000000002</v>
      </c>
      <c r="M556" s="12">
        <v>0.55000000000000004</v>
      </c>
      <c r="O556" s="17"/>
      <c r="P556" s="15"/>
      <c r="Q556" s="13"/>
      <c r="R556" s="14"/>
    </row>
    <row r="557" spans="1:18" ht="15.75" customHeight="1" x14ac:dyDescent="0.2">
      <c r="A557" s="2"/>
      <c r="B557" s="7" t="s">
        <v>27</v>
      </c>
      <c r="C557" s="7">
        <v>1128299</v>
      </c>
      <c r="D557" s="8">
        <v>44423</v>
      </c>
      <c r="E557" s="7" t="s">
        <v>28</v>
      </c>
      <c r="F557" s="7" t="s">
        <v>40</v>
      </c>
      <c r="G557" s="7" t="s">
        <v>41</v>
      </c>
      <c r="H557" s="7" t="s">
        <v>22</v>
      </c>
      <c r="I557" s="9">
        <v>0.8</v>
      </c>
      <c r="J557" s="10">
        <v>4000</v>
      </c>
      <c r="K557" s="11">
        <f t="shared" si="4"/>
        <v>3200</v>
      </c>
      <c r="L557" s="11">
        <f t="shared" si="5"/>
        <v>640</v>
      </c>
      <c r="M557" s="12">
        <v>0.2</v>
      </c>
      <c r="O557" s="17"/>
      <c r="P557" s="15"/>
      <c r="Q557" s="13"/>
      <c r="R557" s="14"/>
    </row>
    <row r="558" spans="1:18" ht="15.75" customHeight="1" x14ac:dyDescent="0.2">
      <c r="A558" s="2"/>
      <c r="B558" s="7" t="s">
        <v>27</v>
      </c>
      <c r="C558" s="7">
        <v>1128299</v>
      </c>
      <c r="D558" s="8">
        <v>44455</v>
      </c>
      <c r="E558" s="7" t="s">
        <v>28</v>
      </c>
      <c r="F558" s="7" t="s">
        <v>40</v>
      </c>
      <c r="G558" s="7" t="s">
        <v>41</v>
      </c>
      <c r="H558" s="7" t="s">
        <v>17</v>
      </c>
      <c r="I558" s="9">
        <v>0.60000000000000009</v>
      </c>
      <c r="J558" s="10">
        <v>6000</v>
      </c>
      <c r="K558" s="11">
        <f t="shared" si="4"/>
        <v>3600.0000000000005</v>
      </c>
      <c r="L558" s="11">
        <f t="shared" si="5"/>
        <v>1260.0000000000002</v>
      </c>
      <c r="M558" s="12">
        <v>0.35000000000000003</v>
      </c>
      <c r="O558" s="17"/>
      <c r="P558" s="15"/>
      <c r="Q558" s="13"/>
      <c r="R558" s="14"/>
    </row>
    <row r="559" spans="1:18" ht="15.75" customHeight="1" x14ac:dyDescent="0.2">
      <c r="A559" s="2"/>
      <c r="B559" s="7" t="s">
        <v>27</v>
      </c>
      <c r="C559" s="7">
        <v>1128299</v>
      </c>
      <c r="D559" s="8">
        <v>44455</v>
      </c>
      <c r="E559" s="7" t="s">
        <v>28</v>
      </c>
      <c r="F559" s="7" t="s">
        <v>40</v>
      </c>
      <c r="G559" s="7" t="s">
        <v>41</v>
      </c>
      <c r="H559" s="7" t="s">
        <v>18</v>
      </c>
      <c r="I559" s="9">
        <v>0.65000000000000013</v>
      </c>
      <c r="J559" s="10">
        <v>6000</v>
      </c>
      <c r="K559" s="11">
        <f t="shared" si="4"/>
        <v>3900.0000000000009</v>
      </c>
      <c r="L559" s="11">
        <f t="shared" si="5"/>
        <v>780.00000000000023</v>
      </c>
      <c r="M559" s="12">
        <v>0.2</v>
      </c>
      <c r="O559" s="17"/>
      <c r="P559" s="15"/>
      <c r="Q559" s="13"/>
      <c r="R559" s="14"/>
    </row>
    <row r="560" spans="1:18" ht="15.75" customHeight="1" x14ac:dyDescent="0.2">
      <c r="A560" s="2"/>
      <c r="B560" s="7" t="s">
        <v>27</v>
      </c>
      <c r="C560" s="7">
        <v>1128299</v>
      </c>
      <c r="D560" s="8">
        <v>44455</v>
      </c>
      <c r="E560" s="7" t="s">
        <v>28</v>
      </c>
      <c r="F560" s="7" t="s">
        <v>40</v>
      </c>
      <c r="G560" s="7" t="s">
        <v>41</v>
      </c>
      <c r="H560" s="7" t="s">
        <v>19</v>
      </c>
      <c r="I560" s="9">
        <v>0.60000000000000009</v>
      </c>
      <c r="J560" s="10">
        <v>4500</v>
      </c>
      <c r="K560" s="11">
        <f t="shared" si="4"/>
        <v>2700.0000000000005</v>
      </c>
      <c r="L560" s="11">
        <f t="shared" si="5"/>
        <v>945.00000000000023</v>
      </c>
      <c r="M560" s="12">
        <v>0.35000000000000003</v>
      </c>
      <c r="O560" s="17"/>
      <c r="P560" s="15"/>
      <c r="Q560" s="13"/>
      <c r="R560" s="14"/>
    </row>
    <row r="561" spans="1:18" ht="15.75" customHeight="1" x14ac:dyDescent="0.2">
      <c r="A561" s="2"/>
      <c r="B561" s="7" t="s">
        <v>27</v>
      </c>
      <c r="C561" s="7">
        <v>1128299</v>
      </c>
      <c r="D561" s="8">
        <v>44455</v>
      </c>
      <c r="E561" s="7" t="s">
        <v>28</v>
      </c>
      <c r="F561" s="7" t="s">
        <v>40</v>
      </c>
      <c r="G561" s="7" t="s">
        <v>41</v>
      </c>
      <c r="H561" s="7" t="s">
        <v>20</v>
      </c>
      <c r="I561" s="9">
        <v>0.60000000000000009</v>
      </c>
      <c r="J561" s="10">
        <v>4000</v>
      </c>
      <c r="K561" s="11">
        <f t="shared" si="4"/>
        <v>2400.0000000000005</v>
      </c>
      <c r="L561" s="11">
        <f t="shared" si="5"/>
        <v>720.00000000000011</v>
      </c>
      <c r="M561" s="12">
        <v>0.3</v>
      </c>
      <c r="O561" s="17"/>
      <c r="P561" s="15"/>
      <c r="Q561" s="13"/>
      <c r="R561" s="14"/>
    </row>
    <row r="562" spans="1:18" ht="15.75" customHeight="1" x14ac:dyDescent="0.2">
      <c r="A562" s="2"/>
      <c r="B562" s="7" t="s">
        <v>27</v>
      </c>
      <c r="C562" s="7">
        <v>1128299</v>
      </c>
      <c r="D562" s="8">
        <v>44455</v>
      </c>
      <c r="E562" s="7" t="s">
        <v>28</v>
      </c>
      <c r="F562" s="7" t="s">
        <v>40</v>
      </c>
      <c r="G562" s="7" t="s">
        <v>41</v>
      </c>
      <c r="H562" s="7" t="s">
        <v>21</v>
      </c>
      <c r="I562" s="9">
        <v>0.70000000000000007</v>
      </c>
      <c r="J562" s="10">
        <v>4000</v>
      </c>
      <c r="K562" s="11">
        <f t="shared" si="4"/>
        <v>2800.0000000000005</v>
      </c>
      <c r="L562" s="11">
        <f t="shared" si="5"/>
        <v>1400.0000000000005</v>
      </c>
      <c r="M562" s="12">
        <v>0.50000000000000011</v>
      </c>
      <c r="O562" s="17"/>
      <c r="P562" s="15"/>
      <c r="Q562" s="13"/>
      <c r="R562" s="14"/>
    </row>
    <row r="563" spans="1:18" ht="15.75" customHeight="1" x14ac:dyDescent="0.2">
      <c r="A563" s="2"/>
      <c r="B563" s="7" t="s">
        <v>27</v>
      </c>
      <c r="C563" s="7">
        <v>1128299</v>
      </c>
      <c r="D563" s="8">
        <v>44455</v>
      </c>
      <c r="E563" s="7" t="s">
        <v>28</v>
      </c>
      <c r="F563" s="7" t="s">
        <v>40</v>
      </c>
      <c r="G563" s="7" t="s">
        <v>41</v>
      </c>
      <c r="H563" s="7" t="s">
        <v>22</v>
      </c>
      <c r="I563" s="9">
        <v>0.75000000000000011</v>
      </c>
      <c r="J563" s="10">
        <v>4500</v>
      </c>
      <c r="K563" s="11">
        <f t="shared" si="4"/>
        <v>3375.0000000000005</v>
      </c>
      <c r="L563" s="11">
        <f t="shared" si="5"/>
        <v>506.25000000000017</v>
      </c>
      <c r="M563" s="12">
        <v>0.15000000000000002</v>
      </c>
      <c r="O563" s="17"/>
      <c r="P563" s="15"/>
      <c r="Q563" s="13"/>
      <c r="R563" s="14"/>
    </row>
    <row r="564" spans="1:18" ht="15.75" customHeight="1" x14ac:dyDescent="0.2">
      <c r="A564" s="2"/>
      <c r="B564" s="7" t="s">
        <v>27</v>
      </c>
      <c r="C564" s="7">
        <v>1128299</v>
      </c>
      <c r="D564" s="8">
        <v>44484</v>
      </c>
      <c r="E564" s="7" t="s">
        <v>28</v>
      </c>
      <c r="F564" s="7" t="s">
        <v>40</v>
      </c>
      <c r="G564" s="7" t="s">
        <v>41</v>
      </c>
      <c r="H564" s="7" t="s">
        <v>17</v>
      </c>
      <c r="I564" s="9">
        <v>0.60000000000000009</v>
      </c>
      <c r="J564" s="10">
        <v>5500</v>
      </c>
      <c r="K564" s="11">
        <f t="shared" si="4"/>
        <v>3300.0000000000005</v>
      </c>
      <c r="L564" s="11">
        <f t="shared" si="5"/>
        <v>1155.0000000000002</v>
      </c>
      <c r="M564" s="12">
        <v>0.35000000000000003</v>
      </c>
      <c r="O564" s="17"/>
      <c r="P564" s="15"/>
      <c r="Q564" s="13"/>
      <c r="R564" s="14"/>
    </row>
    <row r="565" spans="1:18" ht="15.75" customHeight="1" x14ac:dyDescent="0.2">
      <c r="A565" s="2"/>
      <c r="B565" s="7" t="s">
        <v>27</v>
      </c>
      <c r="C565" s="7">
        <v>1128299</v>
      </c>
      <c r="D565" s="8">
        <v>44484</v>
      </c>
      <c r="E565" s="7" t="s">
        <v>28</v>
      </c>
      <c r="F565" s="7" t="s">
        <v>40</v>
      </c>
      <c r="G565" s="7" t="s">
        <v>41</v>
      </c>
      <c r="H565" s="7" t="s">
        <v>18</v>
      </c>
      <c r="I565" s="9">
        <v>0.65000000000000013</v>
      </c>
      <c r="J565" s="10">
        <v>5500</v>
      </c>
      <c r="K565" s="11">
        <f t="shared" si="4"/>
        <v>3575.0000000000009</v>
      </c>
      <c r="L565" s="11">
        <f t="shared" si="5"/>
        <v>715.00000000000023</v>
      </c>
      <c r="M565" s="12">
        <v>0.2</v>
      </c>
      <c r="O565" s="17"/>
      <c r="P565" s="15"/>
      <c r="Q565" s="13"/>
      <c r="R565" s="14"/>
    </row>
    <row r="566" spans="1:18" ht="15.75" customHeight="1" x14ac:dyDescent="0.2">
      <c r="A566" s="2"/>
      <c r="B566" s="7" t="s">
        <v>27</v>
      </c>
      <c r="C566" s="7">
        <v>1128299</v>
      </c>
      <c r="D566" s="8">
        <v>44484</v>
      </c>
      <c r="E566" s="7" t="s">
        <v>28</v>
      </c>
      <c r="F566" s="7" t="s">
        <v>40</v>
      </c>
      <c r="G566" s="7" t="s">
        <v>41</v>
      </c>
      <c r="H566" s="7" t="s">
        <v>19</v>
      </c>
      <c r="I566" s="9">
        <v>0.60000000000000009</v>
      </c>
      <c r="J566" s="10">
        <v>3750</v>
      </c>
      <c r="K566" s="11">
        <f t="shared" si="4"/>
        <v>2250.0000000000005</v>
      </c>
      <c r="L566" s="11">
        <f t="shared" si="5"/>
        <v>787.50000000000023</v>
      </c>
      <c r="M566" s="12">
        <v>0.35000000000000003</v>
      </c>
      <c r="O566" s="17"/>
      <c r="P566" s="15"/>
      <c r="Q566" s="13"/>
      <c r="R566" s="14"/>
    </row>
    <row r="567" spans="1:18" ht="15.75" customHeight="1" x14ac:dyDescent="0.2">
      <c r="A567" s="2"/>
      <c r="B567" s="7" t="s">
        <v>27</v>
      </c>
      <c r="C567" s="7">
        <v>1128299</v>
      </c>
      <c r="D567" s="8">
        <v>44484</v>
      </c>
      <c r="E567" s="7" t="s">
        <v>28</v>
      </c>
      <c r="F567" s="7" t="s">
        <v>40</v>
      </c>
      <c r="G567" s="7" t="s">
        <v>41</v>
      </c>
      <c r="H567" s="7" t="s">
        <v>20</v>
      </c>
      <c r="I567" s="9">
        <v>0.60000000000000009</v>
      </c>
      <c r="J567" s="10">
        <v>3500</v>
      </c>
      <c r="K567" s="11">
        <f t="shared" si="4"/>
        <v>2100.0000000000005</v>
      </c>
      <c r="L567" s="11">
        <f t="shared" si="5"/>
        <v>630.00000000000011</v>
      </c>
      <c r="M567" s="12">
        <v>0.3</v>
      </c>
      <c r="O567" s="17"/>
      <c r="P567" s="15"/>
      <c r="Q567" s="13"/>
      <c r="R567" s="14"/>
    </row>
    <row r="568" spans="1:18" ht="15.75" customHeight="1" x14ac:dyDescent="0.2">
      <c r="A568" s="2"/>
      <c r="B568" s="7" t="s">
        <v>27</v>
      </c>
      <c r="C568" s="7">
        <v>1128299</v>
      </c>
      <c r="D568" s="8">
        <v>44484</v>
      </c>
      <c r="E568" s="7" t="s">
        <v>28</v>
      </c>
      <c r="F568" s="7" t="s">
        <v>40</v>
      </c>
      <c r="G568" s="7" t="s">
        <v>41</v>
      </c>
      <c r="H568" s="7" t="s">
        <v>21</v>
      </c>
      <c r="I568" s="9">
        <v>0.70000000000000007</v>
      </c>
      <c r="J568" s="10">
        <v>3250</v>
      </c>
      <c r="K568" s="11">
        <f t="shared" si="4"/>
        <v>2275</v>
      </c>
      <c r="L568" s="11">
        <f t="shared" si="5"/>
        <v>1137.5000000000002</v>
      </c>
      <c r="M568" s="12">
        <v>0.50000000000000011</v>
      </c>
      <c r="O568" s="17"/>
      <c r="P568" s="15"/>
      <c r="Q568" s="13"/>
      <c r="R568" s="14"/>
    </row>
    <row r="569" spans="1:18" ht="15.75" customHeight="1" x14ac:dyDescent="0.2">
      <c r="A569" s="2"/>
      <c r="B569" s="7" t="s">
        <v>27</v>
      </c>
      <c r="C569" s="7">
        <v>1128299</v>
      </c>
      <c r="D569" s="8">
        <v>44484</v>
      </c>
      <c r="E569" s="7" t="s">
        <v>28</v>
      </c>
      <c r="F569" s="7" t="s">
        <v>40</v>
      </c>
      <c r="G569" s="7" t="s">
        <v>41</v>
      </c>
      <c r="H569" s="7" t="s">
        <v>22</v>
      </c>
      <c r="I569" s="9">
        <v>0.75000000000000011</v>
      </c>
      <c r="J569" s="10">
        <v>3750</v>
      </c>
      <c r="K569" s="11">
        <f t="shared" si="4"/>
        <v>2812.5000000000005</v>
      </c>
      <c r="L569" s="11">
        <f t="shared" si="5"/>
        <v>421.87500000000011</v>
      </c>
      <c r="M569" s="12">
        <v>0.15000000000000002</v>
      </c>
      <c r="O569" s="17"/>
      <c r="P569" s="15"/>
      <c r="Q569" s="13"/>
      <c r="R569" s="14"/>
    </row>
    <row r="570" spans="1:18" ht="15.75" customHeight="1" x14ac:dyDescent="0.2">
      <c r="A570" s="2"/>
      <c r="B570" s="7" t="s">
        <v>27</v>
      </c>
      <c r="C570" s="7">
        <v>1128299</v>
      </c>
      <c r="D570" s="8">
        <v>44515</v>
      </c>
      <c r="E570" s="7" t="s">
        <v>28</v>
      </c>
      <c r="F570" s="7" t="s">
        <v>40</v>
      </c>
      <c r="G570" s="7" t="s">
        <v>41</v>
      </c>
      <c r="H570" s="7" t="s">
        <v>17</v>
      </c>
      <c r="I570" s="9">
        <v>0.60000000000000009</v>
      </c>
      <c r="J570" s="10">
        <v>5750</v>
      </c>
      <c r="K570" s="11">
        <f t="shared" si="4"/>
        <v>3450.0000000000005</v>
      </c>
      <c r="L570" s="11">
        <f t="shared" si="5"/>
        <v>1207.5000000000002</v>
      </c>
      <c r="M570" s="12">
        <v>0.35000000000000003</v>
      </c>
      <c r="O570" s="17"/>
      <c r="P570" s="15"/>
      <c r="Q570" s="13"/>
      <c r="R570" s="14"/>
    </row>
    <row r="571" spans="1:18" ht="15.75" customHeight="1" x14ac:dyDescent="0.2">
      <c r="A571" s="2"/>
      <c r="B571" s="7" t="s">
        <v>27</v>
      </c>
      <c r="C571" s="7">
        <v>1128299</v>
      </c>
      <c r="D571" s="8">
        <v>44515</v>
      </c>
      <c r="E571" s="7" t="s">
        <v>28</v>
      </c>
      <c r="F571" s="7" t="s">
        <v>40</v>
      </c>
      <c r="G571" s="7" t="s">
        <v>41</v>
      </c>
      <c r="H571" s="7" t="s">
        <v>18</v>
      </c>
      <c r="I571" s="9">
        <v>0.65000000000000013</v>
      </c>
      <c r="J571" s="10">
        <v>5750</v>
      </c>
      <c r="K571" s="11">
        <f t="shared" si="4"/>
        <v>3737.5000000000009</v>
      </c>
      <c r="L571" s="11">
        <f t="shared" si="5"/>
        <v>747.50000000000023</v>
      </c>
      <c r="M571" s="12">
        <v>0.2</v>
      </c>
      <c r="O571" s="17"/>
      <c r="P571" s="15"/>
      <c r="Q571" s="13"/>
      <c r="R571" s="14"/>
    </row>
    <row r="572" spans="1:18" ht="15.75" customHeight="1" x14ac:dyDescent="0.2">
      <c r="A572" s="2"/>
      <c r="B572" s="7" t="s">
        <v>27</v>
      </c>
      <c r="C572" s="7">
        <v>1128299</v>
      </c>
      <c r="D572" s="8">
        <v>44515</v>
      </c>
      <c r="E572" s="7" t="s">
        <v>28</v>
      </c>
      <c r="F572" s="7" t="s">
        <v>40</v>
      </c>
      <c r="G572" s="7" t="s">
        <v>41</v>
      </c>
      <c r="H572" s="7" t="s">
        <v>19</v>
      </c>
      <c r="I572" s="9">
        <v>0.60000000000000009</v>
      </c>
      <c r="J572" s="10">
        <v>4250</v>
      </c>
      <c r="K572" s="11">
        <f t="shared" si="4"/>
        <v>2550.0000000000005</v>
      </c>
      <c r="L572" s="11">
        <f t="shared" si="5"/>
        <v>892.50000000000023</v>
      </c>
      <c r="M572" s="12">
        <v>0.35000000000000003</v>
      </c>
      <c r="O572" s="17"/>
      <c r="P572" s="15"/>
      <c r="Q572" s="13"/>
      <c r="R572" s="14"/>
    </row>
    <row r="573" spans="1:18" ht="15.75" customHeight="1" x14ac:dyDescent="0.2">
      <c r="A573" s="2"/>
      <c r="B573" s="7" t="s">
        <v>27</v>
      </c>
      <c r="C573" s="7">
        <v>1128299</v>
      </c>
      <c r="D573" s="8">
        <v>44515</v>
      </c>
      <c r="E573" s="7" t="s">
        <v>28</v>
      </c>
      <c r="F573" s="7" t="s">
        <v>40</v>
      </c>
      <c r="G573" s="7" t="s">
        <v>41</v>
      </c>
      <c r="H573" s="7" t="s">
        <v>20</v>
      </c>
      <c r="I573" s="9">
        <v>0.60000000000000009</v>
      </c>
      <c r="J573" s="10">
        <v>4000</v>
      </c>
      <c r="K573" s="11">
        <f t="shared" si="4"/>
        <v>2400.0000000000005</v>
      </c>
      <c r="L573" s="11">
        <f t="shared" si="5"/>
        <v>720.00000000000011</v>
      </c>
      <c r="M573" s="12">
        <v>0.3</v>
      </c>
      <c r="O573" s="17"/>
      <c r="P573" s="15"/>
      <c r="Q573" s="13"/>
      <c r="R573" s="14"/>
    </row>
    <row r="574" spans="1:18" ht="15.75" customHeight="1" x14ac:dyDescent="0.2">
      <c r="A574" s="2"/>
      <c r="B574" s="7" t="s">
        <v>27</v>
      </c>
      <c r="C574" s="7">
        <v>1128299</v>
      </c>
      <c r="D574" s="8">
        <v>44515</v>
      </c>
      <c r="E574" s="7" t="s">
        <v>28</v>
      </c>
      <c r="F574" s="7" t="s">
        <v>40</v>
      </c>
      <c r="G574" s="7" t="s">
        <v>41</v>
      </c>
      <c r="H574" s="7" t="s">
        <v>21</v>
      </c>
      <c r="I574" s="9">
        <v>0.70000000000000007</v>
      </c>
      <c r="J574" s="10">
        <v>3500</v>
      </c>
      <c r="K574" s="11">
        <f t="shared" si="4"/>
        <v>2450.0000000000005</v>
      </c>
      <c r="L574" s="11">
        <f t="shared" si="5"/>
        <v>1225.0000000000005</v>
      </c>
      <c r="M574" s="12">
        <v>0.50000000000000011</v>
      </c>
      <c r="O574" s="17"/>
      <c r="P574" s="15"/>
      <c r="Q574" s="13"/>
      <c r="R574" s="14"/>
    </row>
    <row r="575" spans="1:18" ht="15.75" customHeight="1" x14ac:dyDescent="0.2">
      <c r="A575" s="2"/>
      <c r="B575" s="7" t="s">
        <v>27</v>
      </c>
      <c r="C575" s="7">
        <v>1128299</v>
      </c>
      <c r="D575" s="8">
        <v>44515</v>
      </c>
      <c r="E575" s="7" t="s">
        <v>28</v>
      </c>
      <c r="F575" s="7" t="s">
        <v>40</v>
      </c>
      <c r="G575" s="7" t="s">
        <v>41</v>
      </c>
      <c r="H575" s="7" t="s">
        <v>22</v>
      </c>
      <c r="I575" s="9">
        <v>0.75000000000000011</v>
      </c>
      <c r="J575" s="10">
        <v>4750</v>
      </c>
      <c r="K575" s="11">
        <f t="shared" si="4"/>
        <v>3562.5000000000005</v>
      </c>
      <c r="L575" s="11">
        <f t="shared" si="5"/>
        <v>534.37500000000011</v>
      </c>
      <c r="M575" s="12">
        <v>0.15000000000000002</v>
      </c>
      <c r="O575" s="17"/>
      <c r="P575" s="15"/>
      <c r="Q575" s="13"/>
      <c r="R575" s="14"/>
    </row>
    <row r="576" spans="1:18" ht="15.75" customHeight="1" x14ac:dyDescent="0.2">
      <c r="A576" s="2"/>
      <c r="B576" s="7" t="s">
        <v>27</v>
      </c>
      <c r="C576" s="7">
        <v>1128299</v>
      </c>
      <c r="D576" s="8">
        <v>44544</v>
      </c>
      <c r="E576" s="7" t="s">
        <v>28</v>
      </c>
      <c r="F576" s="7" t="s">
        <v>40</v>
      </c>
      <c r="G576" s="7" t="s">
        <v>41</v>
      </c>
      <c r="H576" s="7" t="s">
        <v>17</v>
      </c>
      <c r="I576" s="9">
        <v>0.60000000000000009</v>
      </c>
      <c r="J576" s="10">
        <v>6750</v>
      </c>
      <c r="K576" s="11">
        <f t="shared" si="4"/>
        <v>4050.0000000000005</v>
      </c>
      <c r="L576" s="11">
        <f t="shared" si="5"/>
        <v>1417.5000000000002</v>
      </c>
      <c r="M576" s="12">
        <v>0.35000000000000003</v>
      </c>
      <c r="O576" s="17"/>
      <c r="P576" s="15"/>
      <c r="Q576" s="13"/>
      <c r="R576" s="14"/>
    </row>
    <row r="577" spans="1:18" ht="15.75" customHeight="1" x14ac:dyDescent="0.2">
      <c r="A577" s="2"/>
      <c r="B577" s="7" t="s">
        <v>27</v>
      </c>
      <c r="C577" s="7">
        <v>1128299</v>
      </c>
      <c r="D577" s="8">
        <v>44544</v>
      </c>
      <c r="E577" s="7" t="s">
        <v>28</v>
      </c>
      <c r="F577" s="7" t="s">
        <v>40</v>
      </c>
      <c r="G577" s="7" t="s">
        <v>41</v>
      </c>
      <c r="H577" s="7" t="s">
        <v>18</v>
      </c>
      <c r="I577" s="9">
        <v>0.65000000000000013</v>
      </c>
      <c r="J577" s="10">
        <v>6750</v>
      </c>
      <c r="K577" s="11">
        <f t="shared" si="4"/>
        <v>4387.5000000000009</v>
      </c>
      <c r="L577" s="11">
        <f t="shared" si="5"/>
        <v>877.50000000000023</v>
      </c>
      <c r="M577" s="12">
        <v>0.2</v>
      </c>
      <c r="O577" s="17"/>
      <c r="P577" s="15"/>
      <c r="Q577" s="13"/>
      <c r="R577" s="14"/>
    </row>
    <row r="578" spans="1:18" ht="15.75" customHeight="1" x14ac:dyDescent="0.2">
      <c r="A578" s="2"/>
      <c r="B578" s="7" t="s">
        <v>27</v>
      </c>
      <c r="C578" s="7">
        <v>1128299</v>
      </c>
      <c r="D578" s="8">
        <v>44544</v>
      </c>
      <c r="E578" s="7" t="s">
        <v>28</v>
      </c>
      <c r="F578" s="7" t="s">
        <v>40</v>
      </c>
      <c r="G578" s="7" t="s">
        <v>41</v>
      </c>
      <c r="H578" s="7" t="s">
        <v>19</v>
      </c>
      <c r="I578" s="9">
        <v>0.60000000000000009</v>
      </c>
      <c r="J578" s="10">
        <v>4750</v>
      </c>
      <c r="K578" s="11">
        <f t="shared" si="4"/>
        <v>2850.0000000000005</v>
      </c>
      <c r="L578" s="11">
        <f t="shared" si="5"/>
        <v>997.50000000000023</v>
      </c>
      <c r="M578" s="12">
        <v>0.35000000000000003</v>
      </c>
      <c r="O578" s="17"/>
      <c r="P578" s="15"/>
      <c r="Q578" s="13"/>
      <c r="R578" s="14"/>
    </row>
    <row r="579" spans="1:18" ht="15.75" customHeight="1" x14ac:dyDescent="0.2">
      <c r="A579" s="2"/>
      <c r="B579" s="7" t="s">
        <v>27</v>
      </c>
      <c r="C579" s="7">
        <v>1128299</v>
      </c>
      <c r="D579" s="8">
        <v>44544</v>
      </c>
      <c r="E579" s="7" t="s">
        <v>28</v>
      </c>
      <c r="F579" s="7" t="s">
        <v>40</v>
      </c>
      <c r="G579" s="7" t="s">
        <v>41</v>
      </c>
      <c r="H579" s="7" t="s">
        <v>20</v>
      </c>
      <c r="I579" s="9">
        <v>0.60000000000000009</v>
      </c>
      <c r="J579" s="10">
        <v>4750</v>
      </c>
      <c r="K579" s="11">
        <f t="shared" si="4"/>
        <v>2850.0000000000005</v>
      </c>
      <c r="L579" s="11">
        <f t="shared" si="5"/>
        <v>855.00000000000011</v>
      </c>
      <c r="M579" s="12">
        <v>0.3</v>
      </c>
      <c r="O579" s="17"/>
      <c r="P579" s="15"/>
      <c r="Q579" s="13"/>
      <c r="R579" s="14"/>
    </row>
    <row r="580" spans="1:18" ht="15.75" customHeight="1" x14ac:dyDescent="0.2">
      <c r="A580" s="2"/>
      <c r="B580" s="7" t="s">
        <v>27</v>
      </c>
      <c r="C580" s="7">
        <v>1128299</v>
      </c>
      <c r="D580" s="8">
        <v>44544</v>
      </c>
      <c r="E580" s="7" t="s">
        <v>28</v>
      </c>
      <c r="F580" s="7" t="s">
        <v>40</v>
      </c>
      <c r="G580" s="7" t="s">
        <v>41</v>
      </c>
      <c r="H580" s="7" t="s">
        <v>21</v>
      </c>
      <c r="I580" s="9">
        <v>0.70000000000000007</v>
      </c>
      <c r="J580" s="10">
        <v>4000</v>
      </c>
      <c r="K580" s="11">
        <f t="shared" si="4"/>
        <v>2800.0000000000005</v>
      </c>
      <c r="L580" s="11">
        <f t="shared" si="5"/>
        <v>1400.0000000000005</v>
      </c>
      <c r="M580" s="12">
        <v>0.50000000000000011</v>
      </c>
      <c r="O580" s="17"/>
      <c r="P580" s="15"/>
      <c r="Q580" s="13"/>
      <c r="R580" s="14"/>
    </row>
    <row r="581" spans="1:18" ht="15.75" customHeight="1" x14ac:dyDescent="0.2">
      <c r="A581" s="2"/>
      <c r="B581" s="7" t="s">
        <v>27</v>
      </c>
      <c r="C581" s="7">
        <v>1128299</v>
      </c>
      <c r="D581" s="8">
        <v>44544</v>
      </c>
      <c r="E581" s="7" t="s">
        <v>28</v>
      </c>
      <c r="F581" s="7" t="s">
        <v>40</v>
      </c>
      <c r="G581" s="7" t="s">
        <v>41</v>
      </c>
      <c r="H581" s="7" t="s">
        <v>22</v>
      </c>
      <c r="I581" s="9">
        <v>0.75000000000000011</v>
      </c>
      <c r="J581" s="10">
        <v>5000</v>
      </c>
      <c r="K581" s="11">
        <f t="shared" si="4"/>
        <v>3750.0000000000005</v>
      </c>
      <c r="L581" s="11">
        <f t="shared" si="5"/>
        <v>562.50000000000011</v>
      </c>
      <c r="M581" s="12">
        <v>0.15000000000000002</v>
      </c>
      <c r="O581" s="17"/>
      <c r="P581" s="15"/>
      <c r="Q581" s="13"/>
      <c r="R581" s="14"/>
    </row>
    <row r="582" spans="1:18" ht="15.75" customHeight="1" x14ac:dyDescent="0.2">
      <c r="A582" s="2" t="s">
        <v>39</v>
      </c>
      <c r="B582" s="7" t="s">
        <v>27</v>
      </c>
      <c r="C582" s="7">
        <v>1128299</v>
      </c>
      <c r="D582" s="8">
        <v>44201</v>
      </c>
      <c r="E582" s="7" t="s">
        <v>28</v>
      </c>
      <c r="F582" s="7" t="s">
        <v>42</v>
      </c>
      <c r="G582" s="7" t="s">
        <v>43</v>
      </c>
      <c r="H582" s="7" t="s">
        <v>17</v>
      </c>
      <c r="I582" s="9">
        <v>0.3</v>
      </c>
      <c r="J582" s="10">
        <v>4250</v>
      </c>
      <c r="K582" s="11">
        <f t="shared" si="4"/>
        <v>1275</v>
      </c>
      <c r="L582" s="11">
        <f t="shared" si="5"/>
        <v>446.25000000000006</v>
      </c>
      <c r="M582" s="12">
        <v>0.35000000000000003</v>
      </c>
      <c r="O582" s="17"/>
      <c r="P582" s="15"/>
      <c r="Q582" s="13"/>
      <c r="R582" s="14"/>
    </row>
    <row r="583" spans="1:18" ht="15.75" customHeight="1" x14ac:dyDescent="0.2">
      <c r="A583" s="2"/>
      <c r="B583" s="7" t="s">
        <v>27</v>
      </c>
      <c r="C583" s="7">
        <v>1128299</v>
      </c>
      <c r="D583" s="8">
        <v>44201</v>
      </c>
      <c r="E583" s="7" t="s">
        <v>28</v>
      </c>
      <c r="F583" s="7" t="s">
        <v>42</v>
      </c>
      <c r="G583" s="7" t="s">
        <v>43</v>
      </c>
      <c r="H583" s="7" t="s">
        <v>18</v>
      </c>
      <c r="I583" s="9">
        <v>0.4</v>
      </c>
      <c r="J583" s="10">
        <v>4250</v>
      </c>
      <c r="K583" s="11">
        <f t="shared" si="4"/>
        <v>1700</v>
      </c>
      <c r="L583" s="11">
        <f t="shared" si="5"/>
        <v>340</v>
      </c>
      <c r="M583" s="12">
        <v>0.2</v>
      </c>
      <c r="O583" s="17"/>
      <c r="P583" s="15"/>
      <c r="Q583" s="13"/>
      <c r="R583" s="14"/>
    </row>
    <row r="584" spans="1:18" ht="15.75" customHeight="1" x14ac:dyDescent="0.2">
      <c r="A584" s="2"/>
      <c r="B584" s="7" t="s">
        <v>27</v>
      </c>
      <c r="C584" s="7">
        <v>1128299</v>
      </c>
      <c r="D584" s="8">
        <v>44201</v>
      </c>
      <c r="E584" s="7" t="s">
        <v>28</v>
      </c>
      <c r="F584" s="7" t="s">
        <v>42</v>
      </c>
      <c r="G584" s="7" t="s">
        <v>43</v>
      </c>
      <c r="H584" s="7" t="s">
        <v>19</v>
      </c>
      <c r="I584" s="9">
        <v>0.4</v>
      </c>
      <c r="J584" s="10">
        <v>4250</v>
      </c>
      <c r="K584" s="11">
        <f t="shared" si="4"/>
        <v>1700</v>
      </c>
      <c r="L584" s="11">
        <f t="shared" si="5"/>
        <v>595</v>
      </c>
      <c r="M584" s="12">
        <v>0.35000000000000003</v>
      </c>
      <c r="O584" s="17"/>
      <c r="P584" s="15"/>
      <c r="Q584" s="13"/>
      <c r="R584" s="14"/>
    </row>
    <row r="585" spans="1:18" ht="15.75" customHeight="1" x14ac:dyDescent="0.2">
      <c r="A585" s="2"/>
      <c r="B585" s="7" t="s">
        <v>27</v>
      </c>
      <c r="C585" s="7">
        <v>1128299</v>
      </c>
      <c r="D585" s="8">
        <v>44201</v>
      </c>
      <c r="E585" s="7" t="s">
        <v>28</v>
      </c>
      <c r="F585" s="7" t="s">
        <v>42</v>
      </c>
      <c r="G585" s="7" t="s">
        <v>43</v>
      </c>
      <c r="H585" s="7" t="s">
        <v>20</v>
      </c>
      <c r="I585" s="9">
        <v>0.4</v>
      </c>
      <c r="J585" s="10">
        <v>2750</v>
      </c>
      <c r="K585" s="11">
        <f t="shared" si="4"/>
        <v>1100</v>
      </c>
      <c r="L585" s="11">
        <f t="shared" si="5"/>
        <v>330</v>
      </c>
      <c r="M585" s="12">
        <v>0.3</v>
      </c>
      <c r="O585" s="17"/>
      <c r="P585" s="15"/>
      <c r="Q585" s="13"/>
      <c r="R585" s="14"/>
    </row>
    <row r="586" spans="1:18" ht="15.75" customHeight="1" x14ac:dyDescent="0.2">
      <c r="A586" s="2"/>
      <c r="B586" s="7" t="s">
        <v>27</v>
      </c>
      <c r="C586" s="7">
        <v>1128299</v>
      </c>
      <c r="D586" s="8">
        <v>44201</v>
      </c>
      <c r="E586" s="7" t="s">
        <v>28</v>
      </c>
      <c r="F586" s="7" t="s">
        <v>42</v>
      </c>
      <c r="G586" s="7" t="s">
        <v>43</v>
      </c>
      <c r="H586" s="7" t="s">
        <v>21</v>
      </c>
      <c r="I586" s="9">
        <v>0.45</v>
      </c>
      <c r="J586" s="10">
        <v>2250</v>
      </c>
      <c r="K586" s="11">
        <f t="shared" si="4"/>
        <v>1012.5</v>
      </c>
      <c r="L586" s="11">
        <f t="shared" si="5"/>
        <v>506.25</v>
      </c>
      <c r="M586" s="12">
        <v>0.5</v>
      </c>
      <c r="O586" s="17"/>
      <c r="P586" s="15"/>
      <c r="Q586" s="13"/>
      <c r="R586" s="14"/>
    </row>
    <row r="587" spans="1:18" ht="15.75" customHeight="1" x14ac:dyDescent="0.2">
      <c r="A587" s="2"/>
      <c r="B587" s="7" t="s">
        <v>27</v>
      </c>
      <c r="C587" s="7">
        <v>1128299</v>
      </c>
      <c r="D587" s="8">
        <v>44201</v>
      </c>
      <c r="E587" s="7" t="s">
        <v>28</v>
      </c>
      <c r="F587" s="7" t="s">
        <v>42</v>
      </c>
      <c r="G587" s="7" t="s">
        <v>43</v>
      </c>
      <c r="H587" s="7" t="s">
        <v>22</v>
      </c>
      <c r="I587" s="9">
        <v>0.4</v>
      </c>
      <c r="J587" s="10">
        <v>4750</v>
      </c>
      <c r="K587" s="11">
        <f t="shared" si="4"/>
        <v>1900</v>
      </c>
      <c r="L587" s="11">
        <f t="shared" si="5"/>
        <v>285.00000000000006</v>
      </c>
      <c r="M587" s="12">
        <v>0.15000000000000002</v>
      </c>
      <c r="O587" s="17"/>
      <c r="P587" s="15"/>
      <c r="Q587" s="13"/>
      <c r="R587" s="14"/>
    </row>
    <row r="588" spans="1:18" ht="15.75" customHeight="1" x14ac:dyDescent="0.2">
      <c r="A588" s="2"/>
      <c r="B588" s="7" t="s">
        <v>27</v>
      </c>
      <c r="C588" s="7">
        <v>1128299</v>
      </c>
      <c r="D588" s="8">
        <v>44232</v>
      </c>
      <c r="E588" s="7" t="s">
        <v>28</v>
      </c>
      <c r="F588" s="7" t="s">
        <v>42</v>
      </c>
      <c r="G588" s="7" t="s">
        <v>43</v>
      </c>
      <c r="H588" s="7" t="s">
        <v>17</v>
      </c>
      <c r="I588" s="9">
        <v>0.3</v>
      </c>
      <c r="J588" s="10">
        <v>5250</v>
      </c>
      <c r="K588" s="11">
        <f t="shared" si="4"/>
        <v>1575</v>
      </c>
      <c r="L588" s="11">
        <f t="shared" si="5"/>
        <v>551.25</v>
      </c>
      <c r="M588" s="12">
        <v>0.35000000000000003</v>
      </c>
      <c r="O588" s="17"/>
      <c r="P588" s="15"/>
      <c r="Q588" s="13"/>
      <c r="R588" s="14"/>
    </row>
    <row r="589" spans="1:18" ht="15.75" customHeight="1" x14ac:dyDescent="0.2">
      <c r="A589" s="2"/>
      <c r="B589" s="7" t="s">
        <v>27</v>
      </c>
      <c r="C589" s="7">
        <v>1128299</v>
      </c>
      <c r="D589" s="8">
        <v>44232</v>
      </c>
      <c r="E589" s="7" t="s">
        <v>28</v>
      </c>
      <c r="F589" s="7" t="s">
        <v>42</v>
      </c>
      <c r="G589" s="7" t="s">
        <v>43</v>
      </c>
      <c r="H589" s="7" t="s">
        <v>18</v>
      </c>
      <c r="I589" s="9">
        <v>0.4</v>
      </c>
      <c r="J589" s="10">
        <v>4250</v>
      </c>
      <c r="K589" s="11">
        <f t="shared" si="4"/>
        <v>1700</v>
      </c>
      <c r="L589" s="11">
        <f t="shared" si="5"/>
        <v>340</v>
      </c>
      <c r="M589" s="12">
        <v>0.2</v>
      </c>
      <c r="O589" s="17"/>
      <c r="P589" s="15"/>
      <c r="Q589" s="13"/>
      <c r="R589" s="14"/>
    </row>
    <row r="590" spans="1:18" ht="15.75" customHeight="1" x14ac:dyDescent="0.2">
      <c r="A590" s="2"/>
      <c r="B590" s="7" t="s">
        <v>27</v>
      </c>
      <c r="C590" s="7">
        <v>1128299</v>
      </c>
      <c r="D590" s="8">
        <v>44232</v>
      </c>
      <c r="E590" s="7" t="s">
        <v>28</v>
      </c>
      <c r="F590" s="7" t="s">
        <v>42</v>
      </c>
      <c r="G590" s="7" t="s">
        <v>43</v>
      </c>
      <c r="H590" s="7" t="s">
        <v>19</v>
      </c>
      <c r="I590" s="9">
        <v>0.4</v>
      </c>
      <c r="J590" s="10">
        <v>4250</v>
      </c>
      <c r="K590" s="11">
        <f t="shared" si="4"/>
        <v>1700</v>
      </c>
      <c r="L590" s="11">
        <f t="shared" si="5"/>
        <v>595</v>
      </c>
      <c r="M590" s="12">
        <v>0.35000000000000003</v>
      </c>
      <c r="O590" s="17"/>
      <c r="P590" s="15"/>
      <c r="Q590" s="13"/>
      <c r="R590" s="14"/>
    </row>
    <row r="591" spans="1:18" ht="15.75" customHeight="1" x14ac:dyDescent="0.2">
      <c r="A591" s="2"/>
      <c r="B591" s="7" t="s">
        <v>27</v>
      </c>
      <c r="C591" s="7">
        <v>1128299</v>
      </c>
      <c r="D591" s="8">
        <v>44232</v>
      </c>
      <c r="E591" s="7" t="s">
        <v>28</v>
      </c>
      <c r="F591" s="7" t="s">
        <v>42</v>
      </c>
      <c r="G591" s="7" t="s">
        <v>43</v>
      </c>
      <c r="H591" s="7" t="s">
        <v>20</v>
      </c>
      <c r="I591" s="9">
        <v>0.4</v>
      </c>
      <c r="J591" s="10">
        <v>2750</v>
      </c>
      <c r="K591" s="11">
        <f t="shared" si="4"/>
        <v>1100</v>
      </c>
      <c r="L591" s="11">
        <f t="shared" si="5"/>
        <v>330</v>
      </c>
      <c r="M591" s="12">
        <v>0.3</v>
      </c>
      <c r="O591" s="17"/>
      <c r="P591" s="15"/>
      <c r="Q591" s="13"/>
      <c r="R591" s="14"/>
    </row>
    <row r="592" spans="1:18" ht="15.75" customHeight="1" x14ac:dyDescent="0.2">
      <c r="A592" s="2"/>
      <c r="B592" s="7" t="s">
        <v>27</v>
      </c>
      <c r="C592" s="7">
        <v>1128299</v>
      </c>
      <c r="D592" s="8">
        <v>44232</v>
      </c>
      <c r="E592" s="7" t="s">
        <v>28</v>
      </c>
      <c r="F592" s="7" t="s">
        <v>42</v>
      </c>
      <c r="G592" s="7" t="s">
        <v>43</v>
      </c>
      <c r="H592" s="7" t="s">
        <v>21</v>
      </c>
      <c r="I592" s="9">
        <v>0.45</v>
      </c>
      <c r="J592" s="10">
        <v>2000</v>
      </c>
      <c r="K592" s="11">
        <f t="shared" si="4"/>
        <v>900</v>
      </c>
      <c r="L592" s="11">
        <f t="shared" si="5"/>
        <v>450</v>
      </c>
      <c r="M592" s="12">
        <v>0.5</v>
      </c>
      <c r="O592" s="17"/>
      <c r="P592" s="15"/>
      <c r="Q592" s="13"/>
      <c r="R592" s="14"/>
    </row>
    <row r="593" spans="1:18" ht="15.75" customHeight="1" x14ac:dyDescent="0.2">
      <c r="A593" s="2"/>
      <c r="B593" s="7" t="s">
        <v>27</v>
      </c>
      <c r="C593" s="7">
        <v>1128299</v>
      </c>
      <c r="D593" s="8">
        <v>44232</v>
      </c>
      <c r="E593" s="7" t="s">
        <v>28</v>
      </c>
      <c r="F593" s="7" t="s">
        <v>42</v>
      </c>
      <c r="G593" s="7" t="s">
        <v>43</v>
      </c>
      <c r="H593" s="7" t="s">
        <v>22</v>
      </c>
      <c r="I593" s="9">
        <v>0.4</v>
      </c>
      <c r="J593" s="10">
        <v>4000</v>
      </c>
      <c r="K593" s="11">
        <f t="shared" si="4"/>
        <v>1600</v>
      </c>
      <c r="L593" s="11">
        <f t="shared" si="5"/>
        <v>240.00000000000003</v>
      </c>
      <c r="M593" s="12">
        <v>0.15000000000000002</v>
      </c>
      <c r="O593" s="17"/>
      <c r="P593" s="15"/>
      <c r="Q593" s="13"/>
      <c r="R593" s="14"/>
    </row>
    <row r="594" spans="1:18" ht="15.75" customHeight="1" x14ac:dyDescent="0.2">
      <c r="A594" s="2"/>
      <c r="B594" s="7" t="s">
        <v>27</v>
      </c>
      <c r="C594" s="7">
        <v>1128299</v>
      </c>
      <c r="D594" s="8">
        <v>44259</v>
      </c>
      <c r="E594" s="7" t="s">
        <v>28</v>
      </c>
      <c r="F594" s="7" t="s">
        <v>42</v>
      </c>
      <c r="G594" s="7" t="s">
        <v>43</v>
      </c>
      <c r="H594" s="7" t="s">
        <v>17</v>
      </c>
      <c r="I594" s="9">
        <v>0.4</v>
      </c>
      <c r="J594" s="10">
        <v>5500</v>
      </c>
      <c r="K594" s="11">
        <f t="shared" si="4"/>
        <v>2200</v>
      </c>
      <c r="L594" s="11">
        <f t="shared" si="5"/>
        <v>770.00000000000011</v>
      </c>
      <c r="M594" s="12">
        <v>0.35000000000000003</v>
      </c>
      <c r="O594" s="17"/>
      <c r="P594" s="15"/>
      <c r="Q594" s="13"/>
      <c r="R594" s="14"/>
    </row>
    <row r="595" spans="1:18" ht="15.75" customHeight="1" x14ac:dyDescent="0.2">
      <c r="A595" s="2"/>
      <c r="B595" s="7" t="s">
        <v>27</v>
      </c>
      <c r="C595" s="7">
        <v>1128299</v>
      </c>
      <c r="D595" s="8">
        <v>44259</v>
      </c>
      <c r="E595" s="7" t="s">
        <v>28</v>
      </c>
      <c r="F595" s="7" t="s">
        <v>42</v>
      </c>
      <c r="G595" s="7" t="s">
        <v>43</v>
      </c>
      <c r="H595" s="7" t="s">
        <v>18</v>
      </c>
      <c r="I595" s="9">
        <v>0.49999999999999994</v>
      </c>
      <c r="J595" s="10">
        <v>4000</v>
      </c>
      <c r="K595" s="11">
        <f t="shared" si="4"/>
        <v>1999.9999999999998</v>
      </c>
      <c r="L595" s="11">
        <f t="shared" si="5"/>
        <v>400</v>
      </c>
      <c r="M595" s="12">
        <v>0.2</v>
      </c>
      <c r="O595" s="17"/>
      <c r="P595" s="15"/>
      <c r="Q595" s="13"/>
      <c r="R595" s="14"/>
    </row>
    <row r="596" spans="1:18" ht="15.75" customHeight="1" x14ac:dyDescent="0.2">
      <c r="A596" s="2"/>
      <c r="B596" s="7" t="s">
        <v>27</v>
      </c>
      <c r="C596" s="7">
        <v>1128299</v>
      </c>
      <c r="D596" s="8">
        <v>44259</v>
      </c>
      <c r="E596" s="7" t="s">
        <v>28</v>
      </c>
      <c r="F596" s="7" t="s">
        <v>42</v>
      </c>
      <c r="G596" s="7" t="s">
        <v>43</v>
      </c>
      <c r="H596" s="7" t="s">
        <v>19</v>
      </c>
      <c r="I596" s="9">
        <v>0.54999999999999993</v>
      </c>
      <c r="J596" s="10">
        <v>4000</v>
      </c>
      <c r="K596" s="11">
        <f t="shared" si="4"/>
        <v>2199.9999999999995</v>
      </c>
      <c r="L596" s="11">
        <f t="shared" si="5"/>
        <v>769.99999999999989</v>
      </c>
      <c r="M596" s="12">
        <v>0.35000000000000003</v>
      </c>
      <c r="O596" s="17"/>
      <c r="P596" s="15"/>
      <c r="Q596" s="13"/>
      <c r="R596" s="14"/>
    </row>
    <row r="597" spans="1:18" ht="15.75" customHeight="1" x14ac:dyDescent="0.2">
      <c r="A597" s="2"/>
      <c r="B597" s="7" t="s">
        <v>27</v>
      </c>
      <c r="C597" s="7">
        <v>1128299</v>
      </c>
      <c r="D597" s="8">
        <v>44259</v>
      </c>
      <c r="E597" s="7" t="s">
        <v>28</v>
      </c>
      <c r="F597" s="7" t="s">
        <v>42</v>
      </c>
      <c r="G597" s="7" t="s">
        <v>43</v>
      </c>
      <c r="H597" s="7" t="s">
        <v>20</v>
      </c>
      <c r="I597" s="9">
        <v>0.54999999999999993</v>
      </c>
      <c r="J597" s="10">
        <v>3000</v>
      </c>
      <c r="K597" s="11">
        <f t="shared" si="4"/>
        <v>1649.9999999999998</v>
      </c>
      <c r="L597" s="11">
        <f t="shared" si="5"/>
        <v>494.99999999999989</v>
      </c>
      <c r="M597" s="12">
        <v>0.3</v>
      </c>
      <c r="O597" s="17"/>
      <c r="P597" s="15"/>
      <c r="Q597" s="13"/>
      <c r="R597" s="14"/>
    </row>
    <row r="598" spans="1:18" ht="15.75" customHeight="1" x14ac:dyDescent="0.2">
      <c r="A598" s="2"/>
      <c r="B598" s="7" t="s">
        <v>27</v>
      </c>
      <c r="C598" s="7">
        <v>1128299</v>
      </c>
      <c r="D598" s="8">
        <v>44259</v>
      </c>
      <c r="E598" s="7" t="s">
        <v>28</v>
      </c>
      <c r="F598" s="7" t="s">
        <v>42</v>
      </c>
      <c r="G598" s="7" t="s">
        <v>43</v>
      </c>
      <c r="H598" s="7" t="s">
        <v>21</v>
      </c>
      <c r="I598" s="9">
        <v>0.6</v>
      </c>
      <c r="J598" s="10">
        <v>1500</v>
      </c>
      <c r="K598" s="11">
        <f t="shared" si="4"/>
        <v>900</v>
      </c>
      <c r="L598" s="11">
        <f t="shared" si="5"/>
        <v>450</v>
      </c>
      <c r="M598" s="12">
        <v>0.5</v>
      </c>
      <c r="O598" s="17"/>
      <c r="P598" s="15"/>
      <c r="Q598" s="13"/>
      <c r="R598" s="14"/>
    </row>
    <row r="599" spans="1:18" ht="15.75" customHeight="1" x14ac:dyDescent="0.2">
      <c r="A599" s="2"/>
      <c r="B599" s="7" t="s">
        <v>27</v>
      </c>
      <c r="C599" s="7">
        <v>1128299</v>
      </c>
      <c r="D599" s="8">
        <v>44259</v>
      </c>
      <c r="E599" s="7" t="s">
        <v>28</v>
      </c>
      <c r="F599" s="7" t="s">
        <v>42</v>
      </c>
      <c r="G599" s="7" t="s">
        <v>43</v>
      </c>
      <c r="H599" s="7" t="s">
        <v>22</v>
      </c>
      <c r="I599" s="9">
        <v>0.54999999999999993</v>
      </c>
      <c r="J599" s="10">
        <v>3500</v>
      </c>
      <c r="K599" s="11">
        <f t="shared" si="4"/>
        <v>1924.9999999999998</v>
      </c>
      <c r="L599" s="11">
        <f t="shared" si="5"/>
        <v>288.75</v>
      </c>
      <c r="M599" s="12">
        <v>0.15000000000000002</v>
      </c>
      <c r="O599" s="17"/>
      <c r="P599" s="15"/>
      <c r="Q599" s="13"/>
      <c r="R599" s="14"/>
    </row>
    <row r="600" spans="1:18" ht="15.75" customHeight="1" x14ac:dyDescent="0.2">
      <c r="A600" s="2"/>
      <c r="B600" s="7" t="s">
        <v>27</v>
      </c>
      <c r="C600" s="7">
        <v>1128299</v>
      </c>
      <c r="D600" s="8">
        <v>44291</v>
      </c>
      <c r="E600" s="7" t="s">
        <v>28</v>
      </c>
      <c r="F600" s="7" t="s">
        <v>42</v>
      </c>
      <c r="G600" s="7" t="s">
        <v>43</v>
      </c>
      <c r="H600" s="7" t="s">
        <v>17</v>
      </c>
      <c r="I600" s="9">
        <v>0.6</v>
      </c>
      <c r="J600" s="10">
        <v>5250</v>
      </c>
      <c r="K600" s="11">
        <f t="shared" si="4"/>
        <v>3150</v>
      </c>
      <c r="L600" s="11">
        <f t="shared" si="5"/>
        <v>1102.5</v>
      </c>
      <c r="M600" s="12">
        <v>0.35000000000000003</v>
      </c>
      <c r="O600" s="17"/>
      <c r="P600" s="15"/>
      <c r="Q600" s="13"/>
      <c r="R600" s="14"/>
    </row>
    <row r="601" spans="1:18" ht="15.75" customHeight="1" x14ac:dyDescent="0.2">
      <c r="A601" s="2"/>
      <c r="B601" s="7" t="s">
        <v>27</v>
      </c>
      <c r="C601" s="7">
        <v>1128299</v>
      </c>
      <c r="D601" s="8">
        <v>44291</v>
      </c>
      <c r="E601" s="7" t="s">
        <v>28</v>
      </c>
      <c r="F601" s="7" t="s">
        <v>42</v>
      </c>
      <c r="G601" s="7" t="s">
        <v>43</v>
      </c>
      <c r="H601" s="7" t="s">
        <v>18</v>
      </c>
      <c r="I601" s="9">
        <v>0.65</v>
      </c>
      <c r="J601" s="10">
        <v>3250</v>
      </c>
      <c r="K601" s="11">
        <f t="shared" si="4"/>
        <v>2112.5</v>
      </c>
      <c r="L601" s="11">
        <f t="shared" si="5"/>
        <v>422.5</v>
      </c>
      <c r="M601" s="12">
        <v>0.2</v>
      </c>
      <c r="O601" s="17"/>
      <c r="P601" s="15"/>
      <c r="Q601" s="13"/>
      <c r="R601" s="14"/>
    </row>
    <row r="602" spans="1:18" ht="15.75" customHeight="1" x14ac:dyDescent="0.2">
      <c r="A602" s="2"/>
      <c r="B602" s="7" t="s">
        <v>27</v>
      </c>
      <c r="C602" s="7">
        <v>1128299</v>
      </c>
      <c r="D602" s="8">
        <v>44291</v>
      </c>
      <c r="E602" s="7" t="s">
        <v>28</v>
      </c>
      <c r="F602" s="7" t="s">
        <v>42</v>
      </c>
      <c r="G602" s="7" t="s">
        <v>43</v>
      </c>
      <c r="H602" s="7" t="s">
        <v>19</v>
      </c>
      <c r="I602" s="9">
        <v>0.65</v>
      </c>
      <c r="J602" s="10">
        <v>3750</v>
      </c>
      <c r="K602" s="11">
        <f t="shared" si="4"/>
        <v>2437.5</v>
      </c>
      <c r="L602" s="11">
        <f t="shared" si="5"/>
        <v>853.12500000000011</v>
      </c>
      <c r="M602" s="12">
        <v>0.35000000000000003</v>
      </c>
      <c r="O602" s="17"/>
      <c r="P602" s="15"/>
      <c r="Q602" s="13"/>
      <c r="R602" s="14"/>
    </row>
    <row r="603" spans="1:18" ht="15.75" customHeight="1" x14ac:dyDescent="0.2">
      <c r="A603" s="2"/>
      <c r="B603" s="7" t="s">
        <v>27</v>
      </c>
      <c r="C603" s="7">
        <v>1128299</v>
      </c>
      <c r="D603" s="8">
        <v>44291</v>
      </c>
      <c r="E603" s="7" t="s">
        <v>28</v>
      </c>
      <c r="F603" s="7" t="s">
        <v>42</v>
      </c>
      <c r="G603" s="7" t="s">
        <v>43</v>
      </c>
      <c r="H603" s="7" t="s">
        <v>20</v>
      </c>
      <c r="I603" s="9">
        <v>0.6</v>
      </c>
      <c r="J603" s="10">
        <v>2750</v>
      </c>
      <c r="K603" s="11">
        <f t="shared" si="4"/>
        <v>1650</v>
      </c>
      <c r="L603" s="11">
        <f t="shared" si="5"/>
        <v>495</v>
      </c>
      <c r="M603" s="12">
        <v>0.3</v>
      </c>
      <c r="O603" s="17"/>
      <c r="P603" s="15"/>
      <c r="Q603" s="13"/>
      <c r="R603" s="14"/>
    </row>
    <row r="604" spans="1:18" ht="15.75" customHeight="1" x14ac:dyDescent="0.2">
      <c r="A604" s="2"/>
      <c r="B604" s="7" t="s">
        <v>27</v>
      </c>
      <c r="C604" s="7">
        <v>1128299</v>
      </c>
      <c r="D604" s="8">
        <v>44291</v>
      </c>
      <c r="E604" s="7" t="s">
        <v>28</v>
      </c>
      <c r="F604" s="7" t="s">
        <v>42</v>
      </c>
      <c r="G604" s="7" t="s">
        <v>43</v>
      </c>
      <c r="H604" s="7" t="s">
        <v>21</v>
      </c>
      <c r="I604" s="9">
        <v>0.65</v>
      </c>
      <c r="J604" s="10">
        <v>1750</v>
      </c>
      <c r="K604" s="11">
        <f t="shared" si="4"/>
        <v>1137.5</v>
      </c>
      <c r="L604" s="11">
        <f t="shared" si="5"/>
        <v>568.75</v>
      </c>
      <c r="M604" s="12">
        <v>0.5</v>
      </c>
      <c r="O604" s="17"/>
      <c r="P604" s="15"/>
      <c r="Q604" s="13"/>
      <c r="R604" s="14"/>
    </row>
    <row r="605" spans="1:18" ht="15.75" customHeight="1" x14ac:dyDescent="0.2">
      <c r="A605" s="2"/>
      <c r="B605" s="7" t="s">
        <v>27</v>
      </c>
      <c r="C605" s="7">
        <v>1128299</v>
      </c>
      <c r="D605" s="8">
        <v>44291</v>
      </c>
      <c r="E605" s="7" t="s">
        <v>28</v>
      </c>
      <c r="F605" s="7" t="s">
        <v>42</v>
      </c>
      <c r="G605" s="7" t="s">
        <v>43</v>
      </c>
      <c r="H605" s="7" t="s">
        <v>22</v>
      </c>
      <c r="I605" s="9">
        <v>0.8</v>
      </c>
      <c r="J605" s="10">
        <v>3250</v>
      </c>
      <c r="K605" s="11">
        <f t="shared" si="4"/>
        <v>2600</v>
      </c>
      <c r="L605" s="11">
        <f t="shared" si="5"/>
        <v>390.00000000000006</v>
      </c>
      <c r="M605" s="12">
        <v>0.15000000000000002</v>
      </c>
      <c r="O605" s="17"/>
      <c r="P605" s="15"/>
      <c r="Q605" s="13"/>
      <c r="R605" s="14"/>
    </row>
    <row r="606" spans="1:18" ht="15.75" customHeight="1" x14ac:dyDescent="0.2">
      <c r="A606" s="2"/>
      <c r="B606" s="7" t="s">
        <v>27</v>
      </c>
      <c r="C606" s="7">
        <v>1128299</v>
      </c>
      <c r="D606" s="8">
        <v>44322</v>
      </c>
      <c r="E606" s="7" t="s">
        <v>28</v>
      </c>
      <c r="F606" s="7" t="s">
        <v>42</v>
      </c>
      <c r="G606" s="7" t="s">
        <v>43</v>
      </c>
      <c r="H606" s="7" t="s">
        <v>17</v>
      </c>
      <c r="I606" s="9">
        <v>0.6</v>
      </c>
      <c r="J606" s="10">
        <v>5250</v>
      </c>
      <c r="K606" s="11">
        <f t="shared" si="4"/>
        <v>3150</v>
      </c>
      <c r="L606" s="11">
        <f t="shared" si="5"/>
        <v>1575</v>
      </c>
      <c r="M606" s="12">
        <v>0.5</v>
      </c>
      <c r="O606" s="17"/>
      <c r="P606" s="15"/>
      <c r="Q606" s="13"/>
      <c r="R606" s="14"/>
    </row>
    <row r="607" spans="1:18" ht="15.75" customHeight="1" x14ac:dyDescent="0.2">
      <c r="A607" s="2"/>
      <c r="B607" s="7" t="s">
        <v>27</v>
      </c>
      <c r="C607" s="7">
        <v>1128299</v>
      </c>
      <c r="D607" s="8">
        <v>44322</v>
      </c>
      <c r="E607" s="7" t="s">
        <v>28</v>
      </c>
      <c r="F607" s="7" t="s">
        <v>42</v>
      </c>
      <c r="G607" s="7" t="s">
        <v>43</v>
      </c>
      <c r="H607" s="7" t="s">
        <v>18</v>
      </c>
      <c r="I607" s="9">
        <v>0.65</v>
      </c>
      <c r="J607" s="10">
        <v>3750</v>
      </c>
      <c r="K607" s="11">
        <f t="shared" si="4"/>
        <v>2437.5</v>
      </c>
      <c r="L607" s="11">
        <f t="shared" si="5"/>
        <v>853.125</v>
      </c>
      <c r="M607" s="12">
        <v>0.35</v>
      </c>
      <c r="O607" s="17"/>
      <c r="P607" s="15"/>
      <c r="Q607" s="13"/>
      <c r="R607" s="14"/>
    </row>
    <row r="608" spans="1:18" ht="15.75" customHeight="1" x14ac:dyDescent="0.2">
      <c r="A608" s="2"/>
      <c r="B608" s="7" t="s">
        <v>27</v>
      </c>
      <c r="C608" s="7">
        <v>1128299</v>
      </c>
      <c r="D608" s="8">
        <v>44322</v>
      </c>
      <c r="E608" s="7" t="s">
        <v>28</v>
      </c>
      <c r="F608" s="7" t="s">
        <v>42</v>
      </c>
      <c r="G608" s="7" t="s">
        <v>43</v>
      </c>
      <c r="H608" s="7" t="s">
        <v>19</v>
      </c>
      <c r="I608" s="9">
        <v>0.65</v>
      </c>
      <c r="J608" s="10">
        <v>3750</v>
      </c>
      <c r="K608" s="11">
        <f t="shared" si="4"/>
        <v>2437.5</v>
      </c>
      <c r="L608" s="11">
        <f t="shared" si="5"/>
        <v>1218.75</v>
      </c>
      <c r="M608" s="12">
        <v>0.5</v>
      </c>
      <c r="O608" s="17"/>
      <c r="P608" s="15"/>
      <c r="Q608" s="13"/>
      <c r="R608" s="14"/>
    </row>
    <row r="609" spans="1:18" ht="15.75" customHeight="1" x14ac:dyDescent="0.2">
      <c r="A609" s="2"/>
      <c r="B609" s="7" t="s">
        <v>27</v>
      </c>
      <c r="C609" s="7">
        <v>1128299</v>
      </c>
      <c r="D609" s="8">
        <v>44322</v>
      </c>
      <c r="E609" s="7" t="s">
        <v>28</v>
      </c>
      <c r="F609" s="7" t="s">
        <v>42</v>
      </c>
      <c r="G609" s="7" t="s">
        <v>43</v>
      </c>
      <c r="H609" s="7" t="s">
        <v>20</v>
      </c>
      <c r="I609" s="9">
        <v>0.6</v>
      </c>
      <c r="J609" s="10">
        <v>2750</v>
      </c>
      <c r="K609" s="11">
        <f t="shared" si="4"/>
        <v>1650</v>
      </c>
      <c r="L609" s="11">
        <f t="shared" si="5"/>
        <v>742.49999999999989</v>
      </c>
      <c r="M609" s="12">
        <v>0.44999999999999996</v>
      </c>
      <c r="O609" s="17"/>
      <c r="P609" s="15"/>
      <c r="Q609" s="13"/>
      <c r="R609" s="14"/>
    </row>
    <row r="610" spans="1:18" ht="15.75" customHeight="1" x14ac:dyDescent="0.2">
      <c r="A610" s="2"/>
      <c r="B610" s="7" t="s">
        <v>27</v>
      </c>
      <c r="C610" s="7">
        <v>1128299</v>
      </c>
      <c r="D610" s="8">
        <v>44322</v>
      </c>
      <c r="E610" s="7" t="s">
        <v>28</v>
      </c>
      <c r="F610" s="7" t="s">
        <v>42</v>
      </c>
      <c r="G610" s="7" t="s">
        <v>43</v>
      </c>
      <c r="H610" s="7" t="s">
        <v>21</v>
      </c>
      <c r="I610" s="9">
        <v>0.65</v>
      </c>
      <c r="J610" s="10">
        <v>1750</v>
      </c>
      <c r="K610" s="11">
        <f t="shared" si="4"/>
        <v>1137.5</v>
      </c>
      <c r="L610" s="11">
        <f t="shared" si="5"/>
        <v>739.37500000000011</v>
      </c>
      <c r="M610" s="12">
        <v>0.65000000000000013</v>
      </c>
      <c r="O610" s="17"/>
      <c r="P610" s="15"/>
      <c r="Q610" s="13"/>
      <c r="R610" s="14"/>
    </row>
    <row r="611" spans="1:18" ht="15.75" customHeight="1" x14ac:dyDescent="0.2">
      <c r="A611" s="2"/>
      <c r="B611" s="7" t="s">
        <v>27</v>
      </c>
      <c r="C611" s="7">
        <v>1128299</v>
      </c>
      <c r="D611" s="8">
        <v>44322</v>
      </c>
      <c r="E611" s="7" t="s">
        <v>28</v>
      </c>
      <c r="F611" s="7" t="s">
        <v>42</v>
      </c>
      <c r="G611" s="7" t="s">
        <v>43</v>
      </c>
      <c r="H611" s="7" t="s">
        <v>22</v>
      </c>
      <c r="I611" s="9">
        <v>0.8</v>
      </c>
      <c r="J611" s="10">
        <v>4750</v>
      </c>
      <c r="K611" s="11">
        <f t="shared" si="4"/>
        <v>3800</v>
      </c>
      <c r="L611" s="11">
        <f t="shared" si="5"/>
        <v>1140</v>
      </c>
      <c r="M611" s="12">
        <v>0.3</v>
      </c>
      <c r="O611" s="17"/>
      <c r="P611" s="15"/>
      <c r="Q611" s="13"/>
      <c r="R611" s="14"/>
    </row>
    <row r="612" spans="1:18" ht="15.75" customHeight="1" x14ac:dyDescent="0.2">
      <c r="A612" s="2"/>
      <c r="B612" s="7" t="s">
        <v>27</v>
      </c>
      <c r="C612" s="7">
        <v>1128299</v>
      </c>
      <c r="D612" s="8">
        <v>44352</v>
      </c>
      <c r="E612" s="7" t="s">
        <v>28</v>
      </c>
      <c r="F612" s="7" t="s">
        <v>42</v>
      </c>
      <c r="G612" s="7" t="s">
        <v>43</v>
      </c>
      <c r="H612" s="7" t="s">
        <v>17</v>
      </c>
      <c r="I612" s="9">
        <v>0.6</v>
      </c>
      <c r="J612" s="10">
        <v>7250</v>
      </c>
      <c r="K612" s="11">
        <f t="shared" si="4"/>
        <v>4350</v>
      </c>
      <c r="L612" s="11">
        <f t="shared" si="5"/>
        <v>2175</v>
      </c>
      <c r="M612" s="12">
        <v>0.5</v>
      </c>
      <c r="O612" s="17"/>
      <c r="P612" s="15"/>
      <c r="Q612" s="13"/>
      <c r="R612" s="14"/>
    </row>
    <row r="613" spans="1:18" ht="15.75" customHeight="1" x14ac:dyDescent="0.2">
      <c r="A613" s="2"/>
      <c r="B613" s="7" t="s">
        <v>27</v>
      </c>
      <c r="C613" s="7">
        <v>1128299</v>
      </c>
      <c r="D613" s="8">
        <v>44352</v>
      </c>
      <c r="E613" s="7" t="s">
        <v>28</v>
      </c>
      <c r="F613" s="7" t="s">
        <v>42</v>
      </c>
      <c r="G613" s="7" t="s">
        <v>43</v>
      </c>
      <c r="H613" s="7" t="s">
        <v>18</v>
      </c>
      <c r="I613" s="9">
        <v>0.65</v>
      </c>
      <c r="J613" s="10">
        <v>5750</v>
      </c>
      <c r="K613" s="11">
        <f t="shared" si="4"/>
        <v>3737.5</v>
      </c>
      <c r="L613" s="11">
        <f t="shared" si="5"/>
        <v>1308.125</v>
      </c>
      <c r="M613" s="12">
        <v>0.35</v>
      </c>
      <c r="O613" s="17"/>
      <c r="P613" s="15"/>
      <c r="Q613" s="13"/>
      <c r="R613" s="14"/>
    </row>
    <row r="614" spans="1:18" ht="15.75" customHeight="1" x14ac:dyDescent="0.2">
      <c r="A614" s="2"/>
      <c r="B614" s="7" t="s">
        <v>27</v>
      </c>
      <c r="C614" s="7">
        <v>1128299</v>
      </c>
      <c r="D614" s="8">
        <v>44352</v>
      </c>
      <c r="E614" s="7" t="s">
        <v>28</v>
      </c>
      <c r="F614" s="7" t="s">
        <v>42</v>
      </c>
      <c r="G614" s="7" t="s">
        <v>43</v>
      </c>
      <c r="H614" s="7" t="s">
        <v>19</v>
      </c>
      <c r="I614" s="9">
        <v>0.65</v>
      </c>
      <c r="J614" s="10">
        <v>5750</v>
      </c>
      <c r="K614" s="11">
        <f t="shared" si="4"/>
        <v>3737.5</v>
      </c>
      <c r="L614" s="11">
        <f t="shared" si="5"/>
        <v>1868.75</v>
      </c>
      <c r="M614" s="12">
        <v>0.5</v>
      </c>
      <c r="O614" s="17"/>
      <c r="P614" s="15"/>
      <c r="Q614" s="13"/>
      <c r="R614" s="14"/>
    </row>
    <row r="615" spans="1:18" ht="15.75" customHeight="1" x14ac:dyDescent="0.2">
      <c r="A615" s="2"/>
      <c r="B615" s="7" t="s">
        <v>27</v>
      </c>
      <c r="C615" s="7">
        <v>1128299</v>
      </c>
      <c r="D615" s="8">
        <v>44352</v>
      </c>
      <c r="E615" s="7" t="s">
        <v>28</v>
      </c>
      <c r="F615" s="7" t="s">
        <v>42</v>
      </c>
      <c r="G615" s="7" t="s">
        <v>43</v>
      </c>
      <c r="H615" s="7" t="s">
        <v>20</v>
      </c>
      <c r="I615" s="9">
        <v>0.65</v>
      </c>
      <c r="J615" s="10">
        <v>4500</v>
      </c>
      <c r="K615" s="11">
        <f t="shared" si="4"/>
        <v>2925</v>
      </c>
      <c r="L615" s="11">
        <f t="shared" si="5"/>
        <v>1316.2499999999998</v>
      </c>
      <c r="M615" s="12">
        <v>0.44999999999999996</v>
      </c>
      <c r="O615" s="17"/>
      <c r="P615" s="15"/>
      <c r="Q615" s="13"/>
      <c r="R615" s="14"/>
    </row>
    <row r="616" spans="1:18" ht="15.75" customHeight="1" x14ac:dyDescent="0.2">
      <c r="A616" s="2"/>
      <c r="B616" s="7" t="s">
        <v>27</v>
      </c>
      <c r="C616" s="7">
        <v>1128299</v>
      </c>
      <c r="D616" s="8">
        <v>44352</v>
      </c>
      <c r="E616" s="7" t="s">
        <v>28</v>
      </c>
      <c r="F616" s="7" t="s">
        <v>42</v>
      </c>
      <c r="G616" s="7" t="s">
        <v>43</v>
      </c>
      <c r="H616" s="7" t="s">
        <v>21</v>
      </c>
      <c r="I616" s="9">
        <v>0.70000000000000007</v>
      </c>
      <c r="J616" s="10">
        <v>3250</v>
      </c>
      <c r="K616" s="11">
        <f t="shared" si="4"/>
        <v>2275</v>
      </c>
      <c r="L616" s="11">
        <f t="shared" si="5"/>
        <v>1478.7500000000002</v>
      </c>
      <c r="M616" s="12">
        <v>0.65000000000000013</v>
      </c>
      <c r="O616" s="17"/>
      <c r="P616" s="15"/>
      <c r="Q616" s="13"/>
      <c r="R616" s="14"/>
    </row>
    <row r="617" spans="1:18" ht="15.75" customHeight="1" x14ac:dyDescent="0.2">
      <c r="A617" s="2"/>
      <c r="B617" s="7" t="s">
        <v>27</v>
      </c>
      <c r="C617" s="7">
        <v>1128299</v>
      </c>
      <c r="D617" s="8">
        <v>44352</v>
      </c>
      <c r="E617" s="7" t="s">
        <v>28</v>
      </c>
      <c r="F617" s="7" t="s">
        <v>42</v>
      </c>
      <c r="G617" s="7" t="s">
        <v>43</v>
      </c>
      <c r="H617" s="7" t="s">
        <v>22</v>
      </c>
      <c r="I617" s="9">
        <v>0.85000000000000009</v>
      </c>
      <c r="J617" s="10">
        <v>6250</v>
      </c>
      <c r="K617" s="11">
        <f t="shared" si="4"/>
        <v>5312.5000000000009</v>
      </c>
      <c r="L617" s="11">
        <f t="shared" si="5"/>
        <v>1593.7500000000002</v>
      </c>
      <c r="M617" s="12">
        <v>0.3</v>
      </c>
      <c r="O617" s="17"/>
      <c r="P617" s="15"/>
      <c r="Q617" s="13"/>
      <c r="R617" s="14"/>
    </row>
    <row r="618" spans="1:18" ht="15.75" customHeight="1" x14ac:dyDescent="0.2">
      <c r="A618" s="2"/>
      <c r="B618" s="7" t="s">
        <v>27</v>
      </c>
      <c r="C618" s="7">
        <v>1128299</v>
      </c>
      <c r="D618" s="8">
        <v>44381</v>
      </c>
      <c r="E618" s="7" t="s">
        <v>28</v>
      </c>
      <c r="F618" s="7" t="s">
        <v>42</v>
      </c>
      <c r="G618" s="7" t="s">
        <v>43</v>
      </c>
      <c r="H618" s="7" t="s">
        <v>17</v>
      </c>
      <c r="I618" s="9">
        <v>0.65</v>
      </c>
      <c r="J618" s="10">
        <v>7750</v>
      </c>
      <c r="K618" s="11">
        <f t="shared" si="4"/>
        <v>5037.5</v>
      </c>
      <c r="L618" s="11">
        <f t="shared" si="5"/>
        <v>2266.875</v>
      </c>
      <c r="M618" s="12">
        <v>0.45</v>
      </c>
      <c r="O618" s="17"/>
      <c r="P618" s="15"/>
      <c r="Q618" s="13"/>
      <c r="R618" s="14"/>
    </row>
    <row r="619" spans="1:18" ht="15.75" customHeight="1" x14ac:dyDescent="0.2">
      <c r="A619" s="2"/>
      <c r="B619" s="7" t="s">
        <v>27</v>
      </c>
      <c r="C619" s="7">
        <v>1128299</v>
      </c>
      <c r="D619" s="8">
        <v>44381</v>
      </c>
      <c r="E619" s="7" t="s">
        <v>28</v>
      </c>
      <c r="F619" s="7" t="s">
        <v>42</v>
      </c>
      <c r="G619" s="7" t="s">
        <v>43</v>
      </c>
      <c r="H619" s="7" t="s">
        <v>18</v>
      </c>
      <c r="I619" s="9">
        <v>0.70000000000000007</v>
      </c>
      <c r="J619" s="10">
        <v>6250</v>
      </c>
      <c r="K619" s="11">
        <f t="shared" si="4"/>
        <v>4375</v>
      </c>
      <c r="L619" s="11">
        <f t="shared" si="5"/>
        <v>1312.5</v>
      </c>
      <c r="M619" s="12">
        <v>0.3</v>
      </c>
      <c r="O619" s="17"/>
      <c r="P619" s="15"/>
      <c r="Q619" s="13"/>
      <c r="R619" s="14"/>
    </row>
    <row r="620" spans="1:18" ht="15.75" customHeight="1" x14ac:dyDescent="0.2">
      <c r="A620" s="2"/>
      <c r="B620" s="7" t="s">
        <v>27</v>
      </c>
      <c r="C620" s="7">
        <v>1128299</v>
      </c>
      <c r="D620" s="8">
        <v>44381</v>
      </c>
      <c r="E620" s="7" t="s">
        <v>28</v>
      </c>
      <c r="F620" s="7" t="s">
        <v>42</v>
      </c>
      <c r="G620" s="7" t="s">
        <v>43</v>
      </c>
      <c r="H620" s="7" t="s">
        <v>19</v>
      </c>
      <c r="I620" s="9">
        <v>0.70000000000000007</v>
      </c>
      <c r="J620" s="10">
        <v>5750</v>
      </c>
      <c r="K620" s="11">
        <f t="shared" si="4"/>
        <v>4025.0000000000005</v>
      </c>
      <c r="L620" s="11">
        <f t="shared" si="5"/>
        <v>1811.2500000000002</v>
      </c>
      <c r="M620" s="12">
        <v>0.45</v>
      </c>
      <c r="O620" s="17"/>
      <c r="P620" s="15"/>
      <c r="Q620" s="13"/>
      <c r="R620" s="14"/>
    </row>
    <row r="621" spans="1:18" ht="15.75" customHeight="1" x14ac:dyDescent="0.2">
      <c r="A621" s="2"/>
      <c r="B621" s="7" t="s">
        <v>27</v>
      </c>
      <c r="C621" s="7">
        <v>1128299</v>
      </c>
      <c r="D621" s="8">
        <v>44381</v>
      </c>
      <c r="E621" s="7" t="s">
        <v>28</v>
      </c>
      <c r="F621" s="7" t="s">
        <v>42</v>
      </c>
      <c r="G621" s="7" t="s">
        <v>43</v>
      </c>
      <c r="H621" s="7" t="s">
        <v>20</v>
      </c>
      <c r="I621" s="9">
        <v>0.65</v>
      </c>
      <c r="J621" s="10">
        <v>4750</v>
      </c>
      <c r="K621" s="11">
        <f t="shared" si="4"/>
        <v>3087.5</v>
      </c>
      <c r="L621" s="11">
        <f t="shared" si="5"/>
        <v>1235</v>
      </c>
      <c r="M621" s="12">
        <v>0.39999999999999997</v>
      </c>
      <c r="O621" s="17"/>
      <c r="P621" s="15"/>
      <c r="Q621" s="13"/>
      <c r="R621" s="14"/>
    </row>
    <row r="622" spans="1:18" ht="15.75" customHeight="1" x14ac:dyDescent="0.2">
      <c r="A622" s="2"/>
      <c r="B622" s="7" t="s">
        <v>27</v>
      </c>
      <c r="C622" s="7">
        <v>1128299</v>
      </c>
      <c r="D622" s="8">
        <v>44381</v>
      </c>
      <c r="E622" s="7" t="s">
        <v>28</v>
      </c>
      <c r="F622" s="7" t="s">
        <v>42</v>
      </c>
      <c r="G622" s="7" t="s">
        <v>43</v>
      </c>
      <c r="H622" s="7" t="s">
        <v>21</v>
      </c>
      <c r="I622" s="9">
        <v>0.70000000000000007</v>
      </c>
      <c r="J622" s="10">
        <v>5250</v>
      </c>
      <c r="K622" s="11">
        <f t="shared" si="4"/>
        <v>3675.0000000000005</v>
      </c>
      <c r="L622" s="11">
        <f t="shared" si="5"/>
        <v>2205.0000000000005</v>
      </c>
      <c r="M622" s="12">
        <v>0.60000000000000009</v>
      </c>
      <c r="O622" s="17"/>
      <c r="P622" s="15"/>
      <c r="Q622" s="13"/>
      <c r="R622" s="14"/>
    </row>
    <row r="623" spans="1:18" ht="15.75" customHeight="1" x14ac:dyDescent="0.2">
      <c r="A623" s="2"/>
      <c r="B623" s="7" t="s">
        <v>27</v>
      </c>
      <c r="C623" s="7">
        <v>1128299</v>
      </c>
      <c r="D623" s="8">
        <v>44381</v>
      </c>
      <c r="E623" s="7" t="s">
        <v>28</v>
      </c>
      <c r="F623" s="7" t="s">
        <v>42</v>
      </c>
      <c r="G623" s="7" t="s">
        <v>43</v>
      </c>
      <c r="H623" s="7" t="s">
        <v>22</v>
      </c>
      <c r="I623" s="9">
        <v>0.85000000000000009</v>
      </c>
      <c r="J623" s="10">
        <v>5250</v>
      </c>
      <c r="K623" s="11">
        <f t="shared" si="4"/>
        <v>4462.5000000000009</v>
      </c>
      <c r="L623" s="11">
        <f t="shared" si="5"/>
        <v>1115.6250000000002</v>
      </c>
      <c r="M623" s="12">
        <v>0.25</v>
      </c>
      <c r="O623" s="17"/>
      <c r="P623" s="15"/>
      <c r="Q623" s="13"/>
      <c r="R623" s="14"/>
    </row>
    <row r="624" spans="1:18" ht="15.75" customHeight="1" x14ac:dyDescent="0.2">
      <c r="A624" s="2"/>
      <c r="B624" s="7" t="s">
        <v>27</v>
      </c>
      <c r="C624" s="7">
        <v>1128299</v>
      </c>
      <c r="D624" s="8">
        <v>44413</v>
      </c>
      <c r="E624" s="7" t="s">
        <v>28</v>
      </c>
      <c r="F624" s="7" t="s">
        <v>42</v>
      </c>
      <c r="G624" s="7" t="s">
        <v>43</v>
      </c>
      <c r="H624" s="7" t="s">
        <v>17</v>
      </c>
      <c r="I624" s="9">
        <v>0.70000000000000007</v>
      </c>
      <c r="J624" s="10">
        <v>7250</v>
      </c>
      <c r="K624" s="11">
        <f t="shared" si="4"/>
        <v>5075.0000000000009</v>
      </c>
      <c r="L624" s="11">
        <f t="shared" si="5"/>
        <v>2283.7500000000005</v>
      </c>
      <c r="M624" s="12">
        <v>0.45</v>
      </c>
      <c r="O624" s="17"/>
      <c r="P624" s="15"/>
      <c r="Q624" s="13"/>
      <c r="R624" s="14"/>
    </row>
    <row r="625" spans="1:18" ht="15.75" customHeight="1" x14ac:dyDescent="0.2">
      <c r="A625" s="2"/>
      <c r="B625" s="7" t="s">
        <v>27</v>
      </c>
      <c r="C625" s="7">
        <v>1128299</v>
      </c>
      <c r="D625" s="8">
        <v>44413</v>
      </c>
      <c r="E625" s="7" t="s">
        <v>28</v>
      </c>
      <c r="F625" s="7" t="s">
        <v>42</v>
      </c>
      <c r="G625" s="7" t="s">
        <v>43</v>
      </c>
      <c r="H625" s="7" t="s">
        <v>18</v>
      </c>
      <c r="I625" s="9">
        <v>0.75000000000000011</v>
      </c>
      <c r="J625" s="10">
        <v>6750</v>
      </c>
      <c r="K625" s="11">
        <f t="shared" si="4"/>
        <v>5062.5000000000009</v>
      </c>
      <c r="L625" s="11">
        <f t="shared" si="5"/>
        <v>1518.7500000000002</v>
      </c>
      <c r="M625" s="12">
        <v>0.3</v>
      </c>
      <c r="O625" s="17"/>
      <c r="P625" s="15"/>
      <c r="Q625" s="13"/>
      <c r="R625" s="14"/>
    </row>
    <row r="626" spans="1:18" ht="15.75" customHeight="1" x14ac:dyDescent="0.2">
      <c r="A626" s="2"/>
      <c r="B626" s="7" t="s">
        <v>27</v>
      </c>
      <c r="C626" s="7">
        <v>1128299</v>
      </c>
      <c r="D626" s="8">
        <v>44413</v>
      </c>
      <c r="E626" s="7" t="s">
        <v>28</v>
      </c>
      <c r="F626" s="7" t="s">
        <v>42</v>
      </c>
      <c r="G626" s="7" t="s">
        <v>43</v>
      </c>
      <c r="H626" s="7" t="s">
        <v>19</v>
      </c>
      <c r="I626" s="9">
        <v>0.70000000000000007</v>
      </c>
      <c r="J626" s="10">
        <v>5500</v>
      </c>
      <c r="K626" s="11">
        <f t="shared" si="4"/>
        <v>3850.0000000000005</v>
      </c>
      <c r="L626" s="11">
        <f t="shared" si="5"/>
        <v>1732.5000000000002</v>
      </c>
      <c r="M626" s="12">
        <v>0.45</v>
      </c>
      <c r="O626" s="17"/>
      <c r="P626" s="15"/>
      <c r="Q626" s="13"/>
      <c r="R626" s="14"/>
    </row>
    <row r="627" spans="1:18" ht="15.75" customHeight="1" x14ac:dyDescent="0.2">
      <c r="A627" s="2"/>
      <c r="B627" s="7" t="s">
        <v>27</v>
      </c>
      <c r="C627" s="7">
        <v>1128299</v>
      </c>
      <c r="D627" s="8">
        <v>44413</v>
      </c>
      <c r="E627" s="7" t="s">
        <v>28</v>
      </c>
      <c r="F627" s="7" t="s">
        <v>42</v>
      </c>
      <c r="G627" s="7" t="s">
        <v>43</v>
      </c>
      <c r="H627" s="7" t="s">
        <v>20</v>
      </c>
      <c r="I627" s="9">
        <v>0.70000000000000007</v>
      </c>
      <c r="J627" s="10">
        <v>5000</v>
      </c>
      <c r="K627" s="11">
        <f t="shared" si="4"/>
        <v>3500.0000000000005</v>
      </c>
      <c r="L627" s="11">
        <f t="shared" si="5"/>
        <v>1400</v>
      </c>
      <c r="M627" s="12">
        <v>0.39999999999999997</v>
      </c>
      <c r="O627" s="17"/>
      <c r="P627" s="15"/>
      <c r="Q627" s="13"/>
      <c r="R627" s="14"/>
    </row>
    <row r="628" spans="1:18" ht="15.75" customHeight="1" x14ac:dyDescent="0.2">
      <c r="A628" s="2"/>
      <c r="B628" s="7" t="s">
        <v>27</v>
      </c>
      <c r="C628" s="7">
        <v>1128299</v>
      </c>
      <c r="D628" s="8">
        <v>44413</v>
      </c>
      <c r="E628" s="7" t="s">
        <v>28</v>
      </c>
      <c r="F628" s="7" t="s">
        <v>42</v>
      </c>
      <c r="G628" s="7" t="s">
        <v>43</v>
      </c>
      <c r="H628" s="7" t="s">
        <v>21</v>
      </c>
      <c r="I628" s="9">
        <v>0.75</v>
      </c>
      <c r="J628" s="10">
        <v>5000</v>
      </c>
      <c r="K628" s="11">
        <f t="shared" si="4"/>
        <v>3750</v>
      </c>
      <c r="L628" s="11">
        <f t="shared" si="5"/>
        <v>2250.0000000000005</v>
      </c>
      <c r="M628" s="12">
        <v>0.60000000000000009</v>
      </c>
      <c r="O628" s="17"/>
      <c r="P628" s="15"/>
      <c r="Q628" s="13"/>
      <c r="R628" s="14"/>
    </row>
    <row r="629" spans="1:18" ht="15.75" customHeight="1" x14ac:dyDescent="0.2">
      <c r="A629" s="2"/>
      <c r="B629" s="7" t="s">
        <v>27</v>
      </c>
      <c r="C629" s="7">
        <v>1128299</v>
      </c>
      <c r="D629" s="8">
        <v>44413</v>
      </c>
      <c r="E629" s="7" t="s">
        <v>28</v>
      </c>
      <c r="F629" s="7" t="s">
        <v>42</v>
      </c>
      <c r="G629" s="7" t="s">
        <v>43</v>
      </c>
      <c r="H629" s="7" t="s">
        <v>22</v>
      </c>
      <c r="I629" s="9">
        <v>0.8</v>
      </c>
      <c r="J629" s="10">
        <v>4000</v>
      </c>
      <c r="K629" s="11">
        <f t="shared" si="4"/>
        <v>3200</v>
      </c>
      <c r="L629" s="11">
        <f t="shared" si="5"/>
        <v>800</v>
      </c>
      <c r="M629" s="12">
        <v>0.25</v>
      </c>
      <c r="O629" s="17"/>
      <c r="P629" s="15"/>
      <c r="Q629" s="13"/>
      <c r="R629" s="14"/>
    </row>
    <row r="630" spans="1:18" ht="15.75" customHeight="1" x14ac:dyDescent="0.2">
      <c r="A630" s="2"/>
      <c r="B630" s="7" t="s">
        <v>27</v>
      </c>
      <c r="C630" s="7">
        <v>1128299</v>
      </c>
      <c r="D630" s="8">
        <v>44445</v>
      </c>
      <c r="E630" s="7" t="s">
        <v>28</v>
      </c>
      <c r="F630" s="7" t="s">
        <v>42</v>
      </c>
      <c r="G630" s="7" t="s">
        <v>43</v>
      </c>
      <c r="H630" s="7" t="s">
        <v>17</v>
      </c>
      <c r="I630" s="9">
        <v>0.65000000000000013</v>
      </c>
      <c r="J630" s="10">
        <v>6000</v>
      </c>
      <c r="K630" s="11">
        <f t="shared" si="4"/>
        <v>3900.0000000000009</v>
      </c>
      <c r="L630" s="11">
        <f t="shared" si="5"/>
        <v>1560.0000000000005</v>
      </c>
      <c r="M630" s="12">
        <v>0.4</v>
      </c>
      <c r="O630" s="17"/>
      <c r="P630" s="15"/>
      <c r="Q630" s="13"/>
      <c r="R630" s="14"/>
    </row>
    <row r="631" spans="1:18" ht="15.75" customHeight="1" x14ac:dyDescent="0.2">
      <c r="A631" s="2"/>
      <c r="B631" s="7" t="s">
        <v>27</v>
      </c>
      <c r="C631" s="7">
        <v>1128299</v>
      </c>
      <c r="D631" s="8">
        <v>44445</v>
      </c>
      <c r="E631" s="7" t="s">
        <v>28</v>
      </c>
      <c r="F631" s="7" t="s">
        <v>42</v>
      </c>
      <c r="G631" s="7" t="s">
        <v>43</v>
      </c>
      <c r="H631" s="7" t="s">
        <v>18</v>
      </c>
      <c r="I631" s="9">
        <v>0.70000000000000018</v>
      </c>
      <c r="J631" s="10">
        <v>6000</v>
      </c>
      <c r="K631" s="11">
        <f t="shared" si="4"/>
        <v>4200.0000000000009</v>
      </c>
      <c r="L631" s="11">
        <f t="shared" si="5"/>
        <v>1050.0000000000002</v>
      </c>
      <c r="M631" s="12">
        <v>0.25</v>
      </c>
      <c r="O631" s="17"/>
      <c r="P631" s="15"/>
      <c r="Q631" s="13"/>
      <c r="R631" s="14"/>
    </row>
    <row r="632" spans="1:18" ht="15.75" customHeight="1" x14ac:dyDescent="0.2">
      <c r="A632" s="2"/>
      <c r="B632" s="7" t="s">
        <v>27</v>
      </c>
      <c r="C632" s="7">
        <v>1128299</v>
      </c>
      <c r="D632" s="8">
        <v>44445</v>
      </c>
      <c r="E632" s="7" t="s">
        <v>28</v>
      </c>
      <c r="F632" s="7" t="s">
        <v>42</v>
      </c>
      <c r="G632" s="7" t="s">
        <v>43</v>
      </c>
      <c r="H632" s="7" t="s">
        <v>19</v>
      </c>
      <c r="I632" s="9">
        <v>0.65000000000000013</v>
      </c>
      <c r="J632" s="10">
        <v>4500</v>
      </c>
      <c r="K632" s="11">
        <f t="shared" si="4"/>
        <v>2925.0000000000005</v>
      </c>
      <c r="L632" s="11">
        <f t="shared" si="5"/>
        <v>1170.0000000000002</v>
      </c>
      <c r="M632" s="12">
        <v>0.4</v>
      </c>
      <c r="O632" s="17"/>
      <c r="P632" s="15"/>
      <c r="Q632" s="13"/>
      <c r="R632" s="14"/>
    </row>
    <row r="633" spans="1:18" ht="15.75" customHeight="1" x14ac:dyDescent="0.2">
      <c r="A633" s="2"/>
      <c r="B633" s="7" t="s">
        <v>27</v>
      </c>
      <c r="C633" s="7">
        <v>1128299</v>
      </c>
      <c r="D633" s="8">
        <v>44445</v>
      </c>
      <c r="E633" s="7" t="s">
        <v>28</v>
      </c>
      <c r="F633" s="7" t="s">
        <v>42</v>
      </c>
      <c r="G633" s="7" t="s">
        <v>43</v>
      </c>
      <c r="H633" s="7" t="s">
        <v>20</v>
      </c>
      <c r="I633" s="9">
        <v>0.65000000000000013</v>
      </c>
      <c r="J633" s="10">
        <v>4000</v>
      </c>
      <c r="K633" s="11">
        <f t="shared" si="4"/>
        <v>2600.0000000000005</v>
      </c>
      <c r="L633" s="11">
        <f t="shared" si="5"/>
        <v>910.00000000000011</v>
      </c>
      <c r="M633" s="12">
        <v>0.35</v>
      </c>
      <c r="O633" s="17"/>
      <c r="P633" s="15"/>
      <c r="Q633" s="13"/>
      <c r="R633" s="14"/>
    </row>
    <row r="634" spans="1:18" ht="15.75" customHeight="1" x14ac:dyDescent="0.2">
      <c r="A634" s="2"/>
      <c r="B634" s="7" t="s">
        <v>27</v>
      </c>
      <c r="C634" s="7">
        <v>1128299</v>
      </c>
      <c r="D634" s="8">
        <v>44445</v>
      </c>
      <c r="E634" s="7" t="s">
        <v>28</v>
      </c>
      <c r="F634" s="7" t="s">
        <v>42</v>
      </c>
      <c r="G634" s="7" t="s">
        <v>43</v>
      </c>
      <c r="H634" s="7" t="s">
        <v>21</v>
      </c>
      <c r="I634" s="9">
        <v>0.75000000000000011</v>
      </c>
      <c r="J634" s="10">
        <v>4000</v>
      </c>
      <c r="K634" s="11">
        <f t="shared" si="4"/>
        <v>3000.0000000000005</v>
      </c>
      <c r="L634" s="11">
        <f t="shared" si="5"/>
        <v>1650.0000000000007</v>
      </c>
      <c r="M634" s="12">
        <v>0.55000000000000016</v>
      </c>
      <c r="O634" s="17"/>
      <c r="P634" s="15"/>
      <c r="Q634" s="13"/>
      <c r="R634" s="14"/>
    </row>
    <row r="635" spans="1:18" ht="15.75" customHeight="1" x14ac:dyDescent="0.2">
      <c r="A635" s="2"/>
      <c r="B635" s="7" t="s">
        <v>27</v>
      </c>
      <c r="C635" s="7">
        <v>1128299</v>
      </c>
      <c r="D635" s="8">
        <v>44445</v>
      </c>
      <c r="E635" s="7" t="s">
        <v>28</v>
      </c>
      <c r="F635" s="7" t="s">
        <v>42</v>
      </c>
      <c r="G635" s="7" t="s">
        <v>43</v>
      </c>
      <c r="H635" s="7" t="s">
        <v>22</v>
      </c>
      <c r="I635" s="9">
        <v>0.70000000000000007</v>
      </c>
      <c r="J635" s="10">
        <v>4250</v>
      </c>
      <c r="K635" s="11">
        <f t="shared" si="4"/>
        <v>2975.0000000000005</v>
      </c>
      <c r="L635" s="11">
        <f t="shared" si="5"/>
        <v>595.00000000000011</v>
      </c>
      <c r="M635" s="12">
        <v>0.2</v>
      </c>
      <c r="O635" s="17"/>
      <c r="P635" s="15"/>
      <c r="Q635" s="13"/>
      <c r="R635" s="14"/>
    </row>
    <row r="636" spans="1:18" ht="15.75" customHeight="1" x14ac:dyDescent="0.2">
      <c r="A636" s="2"/>
      <c r="B636" s="7" t="s">
        <v>27</v>
      </c>
      <c r="C636" s="7">
        <v>1128299</v>
      </c>
      <c r="D636" s="8">
        <v>44474</v>
      </c>
      <c r="E636" s="7" t="s">
        <v>28</v>
      </c>
      <c r="F636" s="7" t="s">
        <v>42</v>
      </c>
      <c r="G636" s="7" t="s">
        <v>43</v>
      </c>
      <c r="H636" s="7" t="s">
        <v>17</v>
      </c>
      <c r="I636" s="9">
        <v>0.55000000000000004</v>
      </c>
      <c r="J636" s="10">
        <v>5250</v>
      </c>
      <c r="K636" s="11">
        <f t="shared" si="4"/>
        <v>2887.5000000000005</v>
      </c>
      <c r="L636" s="11">
        <f t="shared" si="5"/>
        <v>1155.0000000000002</v>
      </c>
      <c r="M636" s="12">
        <v>0.4</v>
      </c>
      <c r="O636" s="17"/>
      <c r="P636" s="15"/>
      <c r="Q636" s="13"/>
      <c r="R636" s="14"/>
    </row>
    <row r="637" spans="1:18" ht="15.75" customHeight="1" x14ac:dyDescent="0.2">
      <c r="A637" s="2"/>
      <c r="B637" s="7" t="s">
        <v>27</v>
      </c>
      <c r="C637" s="7">
        <v>1128299</v>
      </c>
      <c r="D637" s="8">
        <v>44474</v>
      </c>
      <c r="E637" s="7" t="s">
        <v>28</v>
      </c>
      <c r="F637" s="7" t="s">
        <v>42</v>
      </c>
      <c r="G637" s="7" t="s">
        <v>43</v>
      </c>
      <c r="H637" s="7" t="s">
        <v>18</v>
      </c>
      <c r="I637" s="9">
        <v>0.60000000000000009</v>
      </c>
      <c r="J637" s="10">
        <v>5250</v>
      </c>
      <c r="K637" s="11">
        <f t="shared" si="4"/>
        <v>3150.0000000000005</v>
      </c>
      <c r="L637" s="11">
        <f t="shared" si="5"/>
        <v>787.50000000000011</v>
      </c>
      <c r="M637" s="12">
        <v>0.25</v>
      </c>
      <c r="O637" s="17"/>
      <c r="P637" s="15"/>
      <c r="Q637" s="13"/>
      <c r="R637" s="14"/>
    </row>
    <row r="638" spans="1:18" ht="15.75" customHeight="1" x14ac:dyDescent="0.2">
      <c r="A638" s="2"/>
      <c r="B638" s="7" t="s">
        <v>27</v>
      </c>
      <c r="C638" s="7">
        <v>1128299</v>
      </c>
      <c r="D638" s="8">
        <v>44474</v>
      </c>
      <c r="E638" s="7" t="s">
        <v>28</v>
      </c>
      <c r="F638" s="7" t="s">
        <v>42</v>
      </c>
      <c r="G638" s="7" t="s">
        <v>43</v>
      </c>
      <c r="H638" s="7" t="s">
        <v>19</v>
      </c>
      <c r="I638" s="9">
        <v>0.55000000000000004</v>
      </c>
      <c r="J638" s="10">
        <v>3500</v>
      </c>
      <c r="K638" s="11">
        <f t="shared" si="4"/>
        <v>1925.0000000000002</v>
      </c>
      <c r="L638" s="11">
        <f t="shared" si="5"/>
        <v>770.00000000000011</v>
      </c>
      <c r="M638" s="12">
        <v>0.4</v>
      </c>
      <c r="O638" s="17"/>
      <c r="P638" s="15"/>
      <c r="Q638" s="13"/>
      <c r="R638" s="14"/>
    </row>
    <row r="639" spans="1:18" ht="15.75" customHeight="1" x14ac:dyDescent="0.2">
      <c r="A639" s="2"/>
      <c r="B639" s="7" t="s">
        <v>27</v>
      </c>
      <c r="C639" s="7">
        <v>1128299</v>
      </c>
      <c r="D639" s="8">
        <v>44474</v>
      </c>
      <c r="E639" s="7" t="s">
        <v>28</v>
      </c>
      <c r="F639" s="7" t="s">
        <v>42</v>
      </c>
      <c r="G639" s="7" t="s">
        <v>43</v>
      </c>
      <c r="H639" s="7" t="s">
        <v>20</v>
      </c>
      <c r="I639" s="9">
        <v>0.55000000000000004</v>
      </c>
      <c r="J639" s="10">
        <v>3250</v>
      </c>
      <c r="K639" s="11">
        <f t="shared" si="4"/>
        <v>1787.5000000000002</v>
      </c>
      <c r="L639" s="11">
        <f t="shared" si="5"/>
        <v>625.625</v>
      </c>
      <c r="M639" s="12">
        <v>0.35</v>
      </c>
      <c r="O639" s="17"/>
      <c r="P639" s="15"/>
      <c r="Q639" s="13"/>
      <c r="R639" s="14"/>
    </row>
    <row r="640" spans="1:18" ht="15.75" customHeight="1" x14ac:dyDescent="0.2">
      <c r="A640" s="2"/>
      <c r="B640" s="7" t="s">
        <v>27</v>
      </c>
      <c r="C640" s="7">
        <v>1128299</v>
      </c>
      <c r="D640" s="8">
        <v>44474</v>
      </c>
      <c r="E640" s="7" t="s">
        <v>28</v>
      </c>
      <c r="F640" s="7" t="s">
        <v>42</v>
      </c>
      <c r="G640" s="7" t="s">
        <v>43</v>
      </c>
      <c r="H640" s="7" t="s">
        <v>21</v>
      </c>
      <c r="I640" s="9">
        <v>0.65</v>
      </c>
      <c r="J640" s="10">
        <v>3000</v>
      </c>
      <c r="K640" s="11">
        <f t="shared" si="4"/>
        <v>1950</v>
      </c>
      <c r="L640" s="11">
        <f t="shared" si="5"/>
        <v>1072.5000000000002</v>
      </c>
      <c r="M640" s="12">
        <v>0.55000000000000016</v>
      </c>
      <c r="O640" s="17"/>
      <c r="P640" s="15"/>
      <c r="Q640" s="13"/>
      <c r="R640" s="14"/>
    </row>
    <row r="641" spans="1:18" ht="15.75" customHeight="1" x14ac:dyDescent="0.2">
      <c r="A641" s="2"/>
      <c r="B641" s="7" t="s">
        <v>27</v>
      </c>
      <c r="C641" s="7">
        <v>1128299</v>
      </c>
      <c r="D641" s="8">
        <v>44474</v>
      </c>
      <c r="E641" s="7" t="s">
        <v>28</v>
      </c>
      <c r="F641" s="7" t="s">
        <v>42</v>
      </c>
      <c r="G641" s="7" t="s">
        <v>43</v>
      </c>
      <c r="H641" s="7" t="s">
        <v>22</v>
      </c>
      <c r="I641" s="9">
        <v>0.70000000000000007</v>
      </c>
      <c r="J641" s="10">
        <v>3500</v>
      </c>
      <c r="K641" s="11">
        <f t="shared" si="4"/>
        <v>2450.0000000000005</v>
      </c>
      <c r="L641" s="11">
        <f t="shared" si="5"/>
        <v>490.00000000000011</v>
      </c>
      <c r="M641" s="12">
        <v>0.2</v>
      </c>
      <c r="O641" s="17"/>
      <c r="P641" s="15"/>
      <c r="Q641" s="13"/>
      <c r="R641" s="14"/>
    </row>
    <row r="642" spans="1:18" ht="15.75" customHeight="1" x14ac:dyDescent="0.2">
      <c r="A642" s="2"/>
      <c r="B642" s="7" t="s">
        <v>27</v>
      </c>
      <c r="C642" s="7">
        <v>1128299</v>
      </c>
      <c r="D642" s="8">
        <v>44505</v>
      </c>
      <c r="E642" s="7" t="s">
        <v>28</v>
      </c>
      <c r="F642" s="7" t="s">
        <v>42</v>
      </c>
      <c r="G642" s="7" t="s">
        <v>43</v>
      </c>
      <c r="H642" s="7" t="s">
        <v>17</v>
      </c>
      <c r="I642" s="9">
        <v>0.55000000000000004</v>
      </c>
      <c r="J642" s="10">
        <v>5750</v>
      </c>
      <c r="K642" s="11">
        <f t="shared" si="4"/>
        <v>3162.5000000000005</v>
      </c>
      <c r="L642" s="11">
        <f t="shared" si="5"/>
        <v>1265.0000000000002</v>
      </c>
      <c r="M642" s="12">
        <v>0.4</v>
      </c>
      <c r="O642" s="17"/>
      <c r="P642" s="15"/>
      <c r="Q642" s="13"/>
      <c r="R642" s="14"/>
    </row>
    <row r="643" spans="1:18" ht="15.75" customHeight="1" x14ac:dyDescent="0.2">
      <c r="A643" s="2"/>
      <c r="B643" s="7" t="s">
        <v>27</v>
      </c>
      <c r="C643" s="7">
        <v>1128299</v>
      </c>
      <c r="D643" s="8">
        <v>44505</v>
      </c>
      <c r="E643" s="7" t="s">
        <v>28</v>
      </c>
      <c r="F643" s="7" t="s">
        <v>42</v>
      </c>
      <c r="G643" s="7" t="s">
        <v>43</v>
      </c>
      <c r="H643" s="7" t="s">
        <v>18</v>
      </c>
      <c r="I643" s="9">
        <v>0.60000000000000009</v>
      </c>
      <c r="J643" s="10">
        <v>5750</v>
      </c>
      <c r="K643" s="11">
        <f t="shared" si="4"/>
        <v>3450.0000000000005</v>
      </c>
      <c r="L643" s="11">
        <f t="shared" si="5"/>
        <v>862.50000000000011</v>
      </c>
      <c r="M643" s="12">
        <v>0.25</v>
      </c>
      <c r="O643" s="17"/>
      <c r="P643" s="15"/>
      <c r="Q643" s="13"/>
      <c r="R643" s="14"/>
    </row>
    <row r="644" spans="1:18" ht="15.75" customHeight="1" x14ac:dyDescent="0.2">
      <c r="A644" s="2"/>
      <c r="B644" s="7" t="s">
        <v>27</v>
      </c>
      <c r="C644" s="7">
        <v>1128299</v>
      </c>
      <c r="D644" s="8">
        <v>44505</v>
      </c>
      <c r="E644" s="7" t="s">
        <v>28</v>
      </c>
      <c r="F644" s="7" t="s">
        <v>42</v>
      </c>
      <c r="G644" s="7" t="s">
        <v>43</v>
      </c>
      <c r="H644" s="7" t="s">
        <v>19</v>
      </c>
      <c r="I644" s="9">
        <v>0.55000000000000004</v>
      </c>
      <c r="J644" s="10">
        <v>4250</v>
      </c>
      <c r="K644" s="11">
        <f t="shared" si="4"/>
        <v>2337.5</v>
      </c>
      <c r="L644" s="11">
        <f t="shared" si="5"/>
        <v>935</v>
      </c>
      <c r="M644" s="12">
        <v>0.4</v>
      </c>
      <c r="O644" s="17"/>
      <c r="P644" s="15"/>
      <c r="Q644" s="13"/>
      <c r="R644" s="14"/>
    </row>
    <row r="645" spans="1:18" ht="15.75" customHeight="1" x14ac:dyDescent="0.2">
      <c r="A645" s="2"/>
      <c r="B645" s="7" t="s">
        <v>27</v>
      </c>
      <c r="C645" s="7">
        <v>1128299</v>
      </c>
      <c r="D645" s="8">
        <v>44505</v>
      </c>
      <c r="E645" s="7" t="s">
        <v>28</v>
      </c>
      <c r="F645" s="7" t="s">
        <v>42</v>
      </c>
      <c r="G645" s="7" t="s">
        <v>43</v>
      </c>
      <c r="H645" s="7" t="s">
        <v>20</v>
      </c>
      <c r="I645" s="9">
        <v>0.65000000000000013</v>
      </c>
      <c r="J645" s="10">
        <v>4000</v>
      </c>
      <c r="K645" s="11">
        <f t="shared" si="4"/>
        <v>2600.0000000000005</v>
      </c>
      <c r="L645" s="11">
        <f t="shared" si="5"/>
        <v>910.00000000000011</v>
      </c>
      <c r="M645" s="12">
        <v>0.35</v>
      </c>
      <c r="O645" s="17"/>
      <c r="P645" s="15"/>
      <c r="Q645" s="13"/>
      <c r="R645" s="14"/>
    </row>
    <row r="646" spans="1:18" ht="15.75" customHeight="1" x14ac:dyDescent="0.2">
      <c r="A646" s="2"/>
      <c r="B646" s="7" t="s">
        <v>27</v>
      </c>
      <c r="C646" s="7">
        <v>1128299</v>
      </c>
      <c r="D646" s="8">
        <v>44505</v>
      </c>
      <c r="E646" s="7" t="s">
        <v>28</v>
      </c>
      <c r="F646" s="7" t="s">
        <v>42</v>
      </c>
      <c r="G646" s="7" t="s">
        <v>43</v>
      </c>
      <c r="H646" s="7" t="s">
        <v>21</v>
      </c>
      <c r="I646" s="9">
        <v>0.75000000000000011</v>
      </c>
      <c r="J646" s="10">
        <v>3750</v>
      </c>
      <c r="K646" s="11">
        <f t="shared" si="4"/>
        <v>2812.5000000000005</v>
      </c>
      <c r="L646" s="11">
        <f t="shared" si="5"/>
        <v>1546.8750000000007</v>
      </c>
      <c r="M646" s="12">
        <v>0.55000000000000016</v>
      </c>
      <c r="O646" s="17"/>
      <c r="P646" s="15"/>
      <c r="Q646" s="13"/>
      <c r="R646" s="14"/>
    </row>
    <row r="647" spans="1:18" ht="15.75" customHeight="1" x14ac:dyDescent="0.2">
      <c r="A647" s="2"/>
      <c r="B647" s="7" t="s">
        <v>27</v>
      </c>
      <c r="C647" s="7">
        <v>1128299</v>
      </c>
      <c r="D647" s="8">
        <v>44505</v>
      </c>
      <c r="E647" s="7" t="s">
        <v>28</v>
      </c>
      <c r="F647" s="7" t="s">
        <v>42</v>
      </c>
      <c r="G647" s="7" t="s">
        <v>43</v>
      </c>
      <c r="H647" s="7" t="s">
        <v>22</v>
      </c>
      <c r="I647" s="9">
        <v>0.80000000000000016</v>
      </c>
      <c r="J647" s="10">
        <v>5000</v>
      </c>
      <c r="K647" s="11">
        <f t="shared" si="4"/>
        <v>4000.0000000000009</v>
      </c>
      <c r="L647" s="11">
        <f t="shared" si="5"/>
        <v>800.00000000000023</v>
      </c>
      <c r="M647" s="12">
        <v>0.2</v>
      </c>
      <c r="O647" s="17"/>
      <c r="P647" s="15"/>
      <c r="Q647" s="13"/>
      <c r="R647" s="14"/>
    </row>
    <row r="648" spans="1:18" ht="15.75" customHeight="1" x14ac:dyDescent="0.2">
      <c r="A648" s="2"/>
      <c r="B648" s="7" t="s">
        <v>27</v>
      </c>
      <c r="C648" s="7">
        <v>1128299</v>
      </c>
      <c r="D648" s="8">
        <v>44534</v>
      </c>
      <c r="E648" s="7" t="s">
        <v>28</v>
      </c>
      <c r="F648" s="7" t="s">
        <v>42</v>
      </c>
      <c r="G648" s="7" t="s">
        <v>43</v>
      </c>
      <c r="H648" s="7" t="s">
        <v>17</v>
      </c>
      <c r="I648" s="9">
        <v>0.65000000000000013</v>
      </c>
      <c r="J648" s="10">
        <v>7000</v>
      </c>
      <c r="K648" s="11">
        <f t="shared" si="4"/>
        <v>4550.0000000000009</v>
      </c>
      <c r="L648" s="11">
        <f t="shared" si="5"/>
        <v>1820.0000000000005</v>
      </c>
      <c r="M648" s="12">
        <v>0.4</v>
      </c>
      <c r="O648" s="17"/>
      <c r="P648" s="15"/>
      <c r="Q648" s="13"/>
      <c r="R648" s="14"/>
    </row>
    <row r="649" spans="1:18" ht="15.75" customHeight="1" x14ac:dyDescent="0.2">
      <c r="A649" s="2"/>
      <c r="B649" s="7" t="s">
        <v>27</v>
      </c>
      <c r="C649" s="7">
        <v>1128299</v>
      </c>
      <c r="D649" s="8">
        <v>44534</v>
      </c>
      <c r="E649" s="7" t="s">
        <v>28</v>
      </c>
      <c r="F649" s="7" t="s">
        <v>42</v>
      </c>
      <c r="G649" s="7" t="s">
        <v>43</v>
      </c>
      <c r="H649" s="7" t="s">
        <v>18</v>
      </c>
      <c r="I649" s="9">
        <v>0.70000000000000018</v>
      </c>
      <c r="J649" s="10">
        <v>7000</v>
      </c>
      <c r="K649" s="11">
        <f t="shared" si="4"/>
        <v>4900.0000000000009</v>
      </c>
      <c r="L649" s="11">
        <f t="shared" si="5"/>
        <v>1225.0000000000002</v>
      </c>
      <c r="M649" s="12">
        <v>0.25</v>
      </c>
      <c r="O649" s="17"/>
      <c r="P649" s="15"/>
      <c r="Q649" s="13"/>
      <c r="R649" s="14"/>
    </row>
    <row r="650" spans="1:18" ht="15.75" customHeight="1" x14ac:dyDescent="0.2">
      <c r="A650" s="2"/>
      <c r="B650" s="7" t="s">
        <v>27</v>
      </c>
      <c r="C650" s="7">
        <v>1128299</v>
      </c>
      <c r="D650" s="8">
        <v>44534</v>
      </c>
      <c r="E650" s="7" t="s">
        <v>28</v>
      </c>
      <c r="F650" s="7" t="s">
        <v>42</v>
      </c>
      <c r="G650" s="7" t="s">
        <v>43</v>
      </c>
      <c r="H650" s="7" t="s">
        <v>19</v>
      </c>
      <c r="I650" s="9">
        <v>0.65000000000000013</v>
      </c>
      <c r="J650" s="10">
        <v>5000</v>
      </c>
      <c r="K650" s="11">
        <f t="shared" si="4"/>
        <v>3250.0000000000005</v>
      </c>
      <c r="L650" s="11">
        <f t="shared" si="5"/>
        <v>1300.0000000000002</v>
      </c>
      <c r="M650" s="12">
        <v>0.4</v>
      </c>
      <c r="O650" s="17"/>
      <c r="P650" s="15"/>
      <c r="Q650" s="13"/>
      <c r="R650" s="14"/>
    </row>
    <row r="651" spans="1:18" ht="15.75" customHeight="1" x14ac:dyDescent="0.2">
      <c r="A651" s="2"/>
      <c r="B651" s="7" t="s">
        <v>27</v>
      </c>
      <c r="C651" s="7">
        <v>1128299</v>
      </c>
      <c r="D651" s="8">
        <v>44534</v>
      </c>
      <c r="E651" s="7" t="s">
        <v>28</v>
      </c>
      <c r="F651" s="7" t="s">
        <v>42</v>
      </c>
      <c r="G651" s="7" t="s">
        <v>43</v>
      </c>
      <c r="H651" s="7" t="s">
        <v>20</v>
      </c>
      <c r="I651" s="9">
        <v>0.65000000000000013</v>
      </c>
      <c r="J651" s="10">
        <v>5000</v>
      </c>
      <c r="K651" s="11">
        <f t="shared" si="4"/>
        <v>3250.0000000000005</v>
      </c>
      <c r="L651" s="11">
        <f t="shared" si="5"/>
        <v>1137.5</v>
      </c>
      <c r="M651" s="12">
        <v>0.35</v>
      </c>
      <c r="O651" s="17"/>
      <c r="P651" s="15"/>
      <c r="Q651" s="13"/>
      <c r="R651" s="14"/>
    </row>
    <row r="652" spans="1:18" ht="15.75" customHeight="1" x14ac:dyDescent="0.2">
      <c r="A652" s="2"/>
      <c r="B652" s="7" t="s">
        <v>27</v>
      </c>
      <c r="C652" s="7">
        <v>1128299</v>
      </c>
      <c r="D652" s="8">
        <v>44534</v>
      </c>
      <c r="E652" s="7" t="s">
        <v>28</v>
      </c>
      <c r="F652" s="7" t="s">
        <v>42</v>
      </c>
      <c r="G652" s="7" t="s">
        <v>43</v>
      </c>
      <c r="H652" s="7" t="s">
        <v>21</v>
      </c>
      <c r="I652" s="9">
        <v>0.75000000000000011</v>
      </c>
      <c r="J652" s="10">
        <v>4250</v>
      </c>
      <c r="K652" s="11">
        <f t="shared" si="4"/>
        <v>3187.5000000000005</v>
      </c>
      <c r="L652" s="11">
        <f t="shared" si="5"/>
        <v>1753.1250000000007</v>
      </c>
      <c r="M652" s="12">
        <v>0.55000000000000016</v>
      </c>
      <c r="O652" s="17"/>
      <c r="P652" s="15"/>
      <c r="Q652" s="13"/>
      <c r="R652" s="14"/>
    </row>
    <row r="653" spans="1:18" ht="15.75" customHeight="1" x14ac:dyDescent="0.2">
      <c r="A653" s="2"/>
      <c r="B653" s="7" t="s">
        <v>27</v>
      </c>
      <c r="C653" s="7">
        <v>1128299</v>
      </c>
      <c r="D653" s="8">
        <v>44534</v>
      </c>
      <c r="E653" s="7" t="s">
        <v>28</v>
      </c>
      <c r="F653" s="7" t="s">
        <v>42</v>
      </c>
      <c r="G653" s="7" t="s">
        <v>43</v>
      </c>
      <c r="H653" s="7" t="s">
        <v>22</v>
      </c>
      <c r="I653" s="9">
        <v>0.80000000000000016</v>
      </c>
      <c r="J653" s="10">
        <v>5250</v>
      </c>
      <c r="K653" s="11">
        <f t="shared" si="4"/>
        <v>4200.0000000000009</v>
      </c>
      <c r="L653" s="11">
        <f t="shared" si="5"/>
        <v>840.00000000000023</v>
      </c>
      <c r="M653" s="12">
        <v>0.2</v>
      </c>
      <c r="O653" s="17"/>
      <c r="P653" s="15"/>
      <c r="Q653" s="13"/>
      <c r="R653" s="14"/>
    </row>
    <row r="654" spans="1:18" ht="15.75" customHeight="1" x14ac:dyDescent="0.2">
      <c r="A654" s="2" t="s">
        <v>39</v>
      </c>
      <c r="B654" s="7" t="s">
        <v>27</v>
      </c>
      <c r="C654" s="7">
        <v>1128299</v>
      </c>
      <c r="D654" s="8">
        <v>44199</v>
      </c>
      <c r="E654" s="7" t="s">
        <v>28</v>
      </c>
      <c r="F654" s="7" t="s">
        <v>44</v>
      </c>
      <c r="G654" s="7" t="s">
        <v>45</v>
      </c>
      <c r="H654" s="7" t="s">
        <v>17</v>
      </c>
      <c r="I654" s="9">
        <v>0.4</v>
      </c>
      <c r="J654" s="10">
        <v>4500</v>
      </c>
      <c r="K654" s="11">
        <f t="shared" si="4"/>
        <v>1800</v>
      </c>
      <c r="L654" s="11">
        <f t="shared" si="5"/>
        <v>540</v>
      </c>
      <c r="M654" s="12">
        <v>0.3</v>
      </c>
      <c r="O654" s="17"/>
      <c r="P654" s="15"/>
      <c r="Q654" s="13"/>
      <c r="R654" s="14"/>
    </row>
    <row r="655" spans="1:18" ht="15.75" customHeight="1" x14ac:dyDescent="0.2">
      <c r="A655" s="2"/>
      <c r="B655" s="7" t="s">
        <v>27</v>
      </c>
      <c r="C655" s="7">
        <v>1128299</v>
      </c>
      <c r="D655" s="8">
        <v>44199</v>
      </c>
      <c r="E655" s="7" t="s">
        <v>28</v>
      </c>
      <c r="F655" s="7" t="s">
        <v>44</v>
      </c>
      <c r="G655" s="7" t="s">
        <v>45</v>
      </c>
      <c r="H655" s="7" t="s">
        <v>18</v>
      </c>
      <c r="I655" s="9">
        <v>0.5</v>
      </c>
      <c r="J655" s="10">
        <v>4500</v>
      </c>
      <c r="K655" s="11">
        <f t="shared" si="4"/>
        <v>2250</v>
      </c>
      <c r="L655" s="11">
        <f t="shared" si="5"/>
        <v>562.5</v>
      </c>
      <c r="M655" s="12">
        <v>0.25</v>
      </c>
      <c r="O655" s="17"/>
      <c r="P655" s="15"/>
      <c r="Q655" s="13"/>
      <c r="R655" s="14"/>
    </row>
    <row r="656" spans="1:18" ht="15.75" customHeight="1" x14ac:dyDescent="0.2">
      <c r="A656" s="2"/>
      <c r="B656" s="7" t="s">
        <v>27</v>
      </c>
      <c r="C656" s="7">
        <v>1128299</v>
      </c>
      <c r="D656" s="8">
        <v>44199</v>
      </c>
      <c r="E656" s="7" t="s">
        <v>28</v>
      </c>
      <c r="F656" s="7" t="s">
        <v>44</v>
      </c>
      <c r="G656" s="7" t="s">
        <v>45</v>
      </c>
      <c r="H656" s="7" t="s">
        <v>19</v>
      </c>
      <c r="I656" s="9">
        <v>0.5</v>
      </c>
      <c r="J656" s="10">
        <v>4500</v>
      </c>
      <c r="K656" s="11">
        <f t="shared" si="4"/>
        <v>2250</v>
      </c>
      <c r="L656" s="11">
        <f t="shared" si="5"/>
        <v>562.5</v>
      </c>
      <c r="M656" s="12">
        <v>0.25</v>
      </c>
      <c r="O656" s="17"/>
      <c r="P656" s="15"/>
      <c r="Q656" s="13"/>
      <c r="R656" s="14"/>
    </row>
    <row r="657" spans="1:18" ht="15.75" customHeight="1" x14ac:dyDescent="0.2">
      <c r="A657" s="2"/>
      <c r="B657" s="7" t="s">
        <v>27</v>
      </c>
      <c r="C657" s="7">
        <v>1128299</v>
      </c>
      <c r="D657" s="8">
        <v>44199</v>
      </c>
      <c r="E657" s="7" t="s">
        <v>28</v>
      </c>
      <c r="F657" s="7" t="s">
        <v>44</v>
      </c>
      <c r="G657" s="7" t="s">
        <v>45</v>
      </c>
      <c r="H657" s="7" t="s">
        <v>20</v>
      </c>
      <c r="I657" s="9">
        <v>0.5</v>
      </c>
      <c r="J657" s="10">
        <v>3000</v>
      </c>
      <c r="K657" s="11">
        <f t="shared" si="4"/>
        <v>1500</v>
      </c>
      <c r="L657" s="11">
        <f t="shared" si="5"/>
        <v>450</v>
      </c>
      <c r="M657" s="12">
        <v>0.3</v>
      </c>
      <c r="O657" s="17"/>
      <c r="P657" s="15"/>
      <c r="Q657" s="13"/>
      <c r="R657" s="14"/>
    </row>
    <row r="658" spans="1:18" ht="15.75" customHeight="1" x14ac:dyDescent="0.2">
      <c r="A658" s="2"/>
      <c r="B658" s="7" t="s">
        <v>27</v>
      </c>
      <c r="C658" s="7">
        <v>1128299</v>
      </c>
      <c r="D658" s="8">
        <v>44199</v>
      </c>
      <c r="E658" s="7" t="s">
        <v>28</v>
      </c>
      <c r="F658" s="7" t="s">
        <v>44</v>
      </c>
      <c r="G658" s="7" t="s">
        <v>45</v>
      </c>
      <c r="H658" s="7" t="s">
        <v>21</v>
      </c>
      <c r="I658" s="9">
        <v>0.55000000000000004</v>
      </c>
      <c r="J658" s="10">
        <v>2500</v>
      </c>
      <c r="K658" s="11">
        <f t="shared" si="4"/>
        <v>1375</v>
      </c>
      <c r="L658" s="11">
        <f t="shared" si="5"/>
        <v>343.75</v>
      </c>
      <c r="M658" s="12">
        <v>0.25</v>
      </c>
      <c r="O658" s="17"/>
      <c r="P658" s="15"/>
      <c r="Q658" s="13"/>
      <c r="R658" s="14"/>
    </row>
    <row r="659" spans="1:18" ht="15.75" customHeight="1" x14ac:dyDescent="0.2">
      <c r="A659" s="2"/>
      <c r="B659" s="7" t="s">
        <v>27</v>
      </c>
      <c r="C659" s="7">
        <v>1128299</v>
      </c>
      <c r="D659" s="8">
        <v>44199</v>
      </c>
      <c r="E659" s="7" t="s">
        <v>28</v>
      </c>
      <c r="F659" s="7" t="s">
        <v>44</v>
      </c>
      <c r="G659" s="7" t="s">
        <v>45</v>
      </c>
      <c r="H659" s="7" t="s">
        <v>22</v>
      </c>
      <c r="I659" s="9">
        <v>0.5</v>
      </c>
      <c r="J659" s="10">
        <v>5000</v>
      </c>
      <c r="K659" s="11">
        <f t="shared" si="4"/>
        <v>2500</v>
      </c>
      <c r="L659" s="11">
        <f t="shared" si="5"/>
        <v>500</v>
      </c>
      <c r="M659" s="12">
        <v>0.2</v>
      </c>
      <c r="O659" s="17"/>
      <c r="P659" s="15"/>
      <c r="Q659" s="13"/>
      <c r="R659" s="14"/>
    </row>
    <row r="660" spans="1:18" ht="15.75" customHeight="1" x14ac:dyDescent="0.2">
      <c r="A660" s="2"/>
      <c r="B660" s="7" t="s">
        <v>27</v>
      </c>
      <c r="C660" s="7">
        <v>1128299</v>
      </c>
      <c r="D660" s="8">
        <v>44230</v>
      </c>
      <c r="E660" s="7" t="s">
        <v>28</v>
      </c>
      <c r="F660" s="7" t="s">
        <v>44</v>
      </c>
      <c r="G660" s="7" t="s">
        <v>45</v>
      </c>
      <c r="H660" s="7" t="s">
        <v>17</v>
      </c>
      <c r="I660" s="9">
        <v>0.4</v>
      </c>
      <c r="J660" s="10">
        <v>5500</v>
      </c>
      <c r="K660" s="11">
        <f t="shared" si="4"/>
        <v>2200</v>
      </c>
      <c r="L660" s="11">
        <f t="shared" si="5"/>
        <v>660</v>
      </c>
      <c r="M660" s="12">
        <v>0.3</v>
      </c>
      <c r="O660" s="17"/>
      <c r="P660" s="15"/>
      <c r="Q660" s="13"/>
      <c r="R660" s="14"/>
    </row>
    <row r="661" spans="1:18" ht="15.75" customHeight="1" x14ac:dyDescent="0.2">
      <c r="A661" s="2"/>
      <c r="B661" s="7" t="s">
        <v>27</v>
      </c>
      <c r="C661" s="7">
        <v>1128299</v>
      </c>
      <c r="D661" s="8">
        <v>44230</v>
      </c>
      <c r="E661" s="7" t="s">
        <v>28</v>
      </c>
      <c r="F661" s="7" t="s">
        <v>44</v>
      </c>
      <c r="G661" s="7" t="s">
        <v>45</v>
      </c>
      <c r="H661" s="7" t="s">
        <v>18</v>
      </c>
      <c r="I661" s="9">
        <v>0.5</v>
      </c>
      <c r="J661" s="10">
        <v>4500</v>
      </c>
      <c r="K661" s="11">
        <f t="shared" si="4"/>
        <v>2250</v>
      </c>
      <c r="L661" s="11">
        <f t="shared" si="5"/>
        <v>562.5</v>
      </c>
      <c r="M661" s="12">
        <v>0.25</v>
      </c>
      <c r="O661" s="17"/>
      <c r="P661" s="15"/>
      <c r="Q661" s="13"/>
      <c r="R661" s="14"/>
    </row>
    <row r="662" spans="1:18" ht="15.75" customHeight="1" x14ac:dyDescent="0.2">
      <c r="A662" s="2"/>
      <c r="B662" s="7" t="s">
        <v>27</v>
      </c>
      <c r="C662" s="7">
        <v>1128299</v>
      </c>
      <c r="D662" s="8">
        <v>44230</v>
      </c>
      <c r="E662" s="7" t="s">
        <v>28</v>
      </c>
      <c r="F662" s="7" t="s">
        <v>44</v>
      </c>
      <c r="G662" s="7" t="s">
        <v>45</v>
      </c>
      <c r="H662" s="7" t="s">
        <v>19</v>
      </c>
      <c r="I662" s="9">
        <v>0.5</v>
      </c>
      <c r="J662" s="10">
        <v>4500</v>
      </c>
      <c r="K662" s="11">
        <f t="shared" si="4"/>
        <v>2250</v>
      </c>
      <c r="L662" s="11">
        <f t="shared" si="5"/>
        <v>562.5</v>
      </c>
      <c r="M662" s="12">
        <v>0.25</v>
      </c>
      <c r="O662" s="17"/>
      <c r="P662" s="15"/>
      <c r="Q662" s="13"/>
      <c r="R662" s="14"/>
    </row>
    <row r="663" spans="1:18" ht="15.75" customHeight="1" x14ac:dyDescent="0.2">
      <c r="A663" s="2"/>
      <c r="B663" s="7" t="s">
        <v>27</v>
      </c>
      <c r="C663" s="7">
        <v>1128299</v>
      </c>
      <c r="D663" s="8">
        <v>44230</v>
      </c>
      <c r="E663" s="7" t="s">
        <v>28</v>
      </c>
      <c r="F663" s="7" t="s">
        <v>44</v>
      </c>
      <c r="G663" s="7" t="s">
        <v>45</v>
      </c>
      <c r="H663" s="7" t="s">
        <v>20</v>
      </c>
      <c r="I663" s="9">
        <v>0.5</v>
      </c>
      <c r="J663" s="10">
        <v>3000</v>
      </c>
      <c r="K663" s="11">
        <f t="shared" si="4"/>
        <v>1500</v>
      </c>
      <c r="L663" s="11">
        <f t="shared" si="5"/>
        <v>450</v>
      </c>
      <c r="M663" s="12">
        <v>0.3</v>
      </c>
      <c r="O663" s="17"/>
      <c r="P663" s="15"/>
      <c r="Q663" s="13"/>
      <c r="R663" s="14"/>
    </row>
    <row r="664" spans="1:18" ht="15.75" customHeight="1" x14ac:dyDescent="0.2">
      <c r="A664" s="2"/>
      <c r="B664" s="7" t="s">
        <v>27</v>
      </c>
      <c r="C664" s="7">
        <v>1128299</v>
      </c>
      <c r="D664" s="8">
        <v>44230</v>
      </c>
      <c r="E664" s="7" t="s">
        <v>28</v>
      </c>
      <c r="F664" s="7" t="s">
        <v>44</v>
      </c>
      <c r="G664" s="7" t="s">
        <v>45</v>
      </c>
      <c r="H664" s="7" t="s">
        <v>21</v>
      </c>
      <c r="I664" s="9">
        <v>0.55000000000000004</v>
      </c>
      <c r="J664" s="10">
        <v>2250</v>
      </c>
      <c r="K664" s="11">
        <f t="shared" si="4"/>
        <v>1237.5</v>
      </c>
      <c r="L664" s="11">
        <f t="shared" si="5"/>
        <v>309.375</v>
      </c>
      <c r="M664" s="12">
        <v>0.25</v>
      </c>
      <c r="O664" s="17"/>
      <c r="P664" s="15"/>
      <c r="Q664" s="13"/>
      <c r="R664" s="14"/>
    </row>
    <row r="665" spans="1:18" ht="15.75" customHeight="1" x14ac:dyDescent="0.2">
      <c r="A665" s="2"/>
      <c r="B665" s="7" t="s">
        <v>27</v>
      </c>
      <c r="C665" s="7">
        <v>1128299</v>
      </c>
      <c r="D665" s="8">
        <v>44230</v>
      </c>
      <c r="E665" s="7" t="s">
        <v>28</v>
      </c>
      <c r="F665" s="7" t="s">
        <v>44</v>
      </c>
      <c r="G665" s="7" t="s">
        <v>45</v>
      </c>
      <c r="H665" s="7" t="s">
        <v>22</v>
      </c>
      <c r="I665" s="9">
        <v>0.5</v>
      </c>
      <c r="J665" s="10">
        <v>4250</v>
      </c>
      <c r="K665" s="11">
        <f t="shared" si="4"/>
        <v>2125</v>
      </c>
      <c r="L665" s="11">
        <f t="shared" si="5"/>
        <v>425</v>
      </c>
      <c r="M665" s="12">
        <v>0.2</v>
      </c>
      <c r="O665" s="17"/>
      <c r="P665" s="15"/>
      <c r="Q665" s="13"/>
      <c r="R665" s="14"/>
    </row>
    <row r="666" spans="1:18" ht="15.75" customHeight="1" x14ac:dyDescent="0.2">
      <c r="A666" s="2"/>
      <c r="B666" s="7" t="s">
        <v>27</v>
      </c>
      <c r="C666" s="7">
        <v>1128299</v>
      </c>
      <c r="D666" s="8">
        <v>44257</v>
      </c>
      <c r="E666" s="7" t="s">
        <v>28</v>
      </c>
      <c r="F666" s="7" t="s">
        <v>44</v>
      </c>
      <c r="G666" s="7" t="s">
        <v>45</v>
      </c>
      <c r="H666" s="7" t="s">
        <v>17</v>
      </c>
      <c r="I666" s="9">
        <v>0.5</v>
      </c>
      <c r="J666" s="10">
        <v>5750</v>
      </c>
      <c r="K666" s="11">
        <f t="shared" si="4"/>
        <v>2875</v>
      </c>
      <c r="L666" s="11">
        <f t="shared" si="5"/>
        <v>862.5</v>
      </c>
      <c r="M666" s="12">
        <v>0.3</v>
      </c>
      <c r="O666" s="17"/>
      <c r="P666" s="15"/>
      <c r="Q666" s="13"/>
      <c r="R666" s="14"/>
    </row>
    <row r="667" spans="1:18" ht="15.75" customHeight="1" x14ac:dyDescent="0.2">
      <c r="A667" s="2"/>
      <c r="B667" s="7" t="s">
        <v>27</v>
      </c>
      <c r="C667" s="7">
        <v>1128299</v>
      </c>
      <c r="D667" s="8">
        <v>44257</v>
      </c>
      <c r="E667" s="7" t="s">
        <v>28</v>
      </c>
      <c r="F667" s="7" t="s">
        <v>44</v>
      </c>
      <c r="G667" s="7" t="s">
        <v>45</v>
      </c>
      <c r="H667" s="7" t="s">
        <v>18</v>
      </c>
      <c r="I667" s="9">
        <v>0.6</v>
      </c>
      <c r="J667" s="10">
        <v>4250</v>
      </c>
      <c r="K667" s="11">
        <f t="shared" si="4"/>
        <v>2550</v>
      </c>
      <c r="L667" s="11">
        <f t="shared" si="5"/>
        <v>637.5</v>
      </c>
      <c r="M667" s="12">
        <v>0.25</v>
      </c>
      <c r="O667" s="17"/>
      <c r="P667" s="15"/>
      <c r="Q667" s="13"/>
      <c r="R667" s="14"/>
    </row>
    <row r="668" spans="1:18" ht="15.75" customHeight="1" x14ac:dyDescent="0.2">
      <c r="A668" s="2"/>
      <c r="B668" s="7" t="s">
        <v>27</v>
      </c>
      <c r="C668" s="7">
        <v>1128299</v>
      </c>
      <c r="D668" s="8">
        <v>44257</v>
      </c>
      <c r="E668" s="7" t="s">
        <v>28</v>
      </c>
      <c r="F668" s="7" t="s">
        <v>44</v>
      </c>
      <c r="G668" s="7" t="s">
        <v>45</v>
      </c>
      <c r="H668" s="7" t="s">
        <v>19</v>
      </c>
      <c r="I668" s="9">
        <v>0.64999999999999991</v>
      </c>
      <c r="J668" s="10">
        <v>4250</v>
      </c>
      <c r="K668" s="11">
        <f t="shared" si="4"/>
        <v>2762.4999999999995</v>
      </c>
      <c r="L668" s="11">
        <f t="shared" si="5"/>
        <v>690.62499999999989</v>
      </c>
      <c r="M668" s="12">
        <v>0.25</v>
      </c>
      <c r="O668" s="17"/>
      <c r="P668" s="15"/>
      <c r="Q668" s="13"/>
      <c r="R668" s="14"/>
    </row>
    <row r="669" spans="1:18" ht="15.75" customHeight="1" x14ac:dyDescent="0.2">
      <c r="A669" s="2"/>
      <c r="B669" s="7" t="s">
        <v>27</v>
      </c>
      <c r="C669" s="7">
        <v>1128299</v>
      </c>
      <c r="D669" s="8">
        <v>44257</v>
      </c>
      <c r="E669" s="7" t="s">
        <v>28</v>
      </c>
      <c r="F669" s="7" t="s">
        <v>44</v>
      </c>
      <c r="G669" s="7" t="s">
        <v>45</v>
      </c>
      <c r="H669" s="7" t="s">
        <v>20</v>
      </c>
      <c r="I669" s="9">
        <v>0.64999999999999991</v>
      </c>
      <c r="J669" s="10">
        <v>3250</v>
      </c>
      <c r="K669" s="11">
        <f t="shared" si="4"/>
        <v>2112.4999999999995</v>
      </c>
      <c r="L669" s="11">
        <f t="shared" si="5"/>
        <v>633.74999999999989</v>
      </c>
      <c r="M669" s="12">
        <v>0.3</v>
      </c>
      <c r="O669" s="17"/>
      <c r="P669" s="15"/>
      <c r="Q669" s="13"/>
      <c r="R669" s="14"/>
    </row>
    <row r="670" spans="1:18" ht="15.75" customHeight="1" x14ac:dyDescent="0.2">
      <c r="A670" s="2"/>
      <c r="B670" s="7" t="s">
        <v>27</v>
      </c>
      <c r="C670" s="7">
        <v>1128299</v>
      </c>
      <c r="D670" s="8">
        <v>44257</v>
      </c>
      <c r="E670" s="7" t="s">
        <v>28</v>
      </c>
      <c r="F670" s="7" t="s">
        <v>44</v>
      </c>
      <c r="G670" s="7" t="s">
        <v>45</v>
      </c>
      <c r="H670" s="7" t="s">
        <v>21</v>
      </c>
      <c r="I670" s="9">
        <v>0.7</v>
      </c>
      <c r="J670" s="10">
        <v>1750</v>
      </c>
      <c r="K670" s="11">
        <f t="shared" si="4"/>
        <v>1225</v>
      </c>
      <c r="L670" s="11">
        <f t="shared" si="5"/>
        <v>306.25</v>
      </c>
      <c r="M670" s="12">
        <v>0.25</v>
      </c>
      <c r="O670" s="17"/>
      <c r="P670" s="15"/>
      <c r="Q670" s="13"/>
      <c r="R670" s="14"/>
    </row>
    <row r="671" spans="1:18" ht="15.75" customHeight="1" x14ac:dyDescent="0.2">
      <c r="A671" s="2"/>
      <c r="B671" s="7" t="s">
        <v>27</v>
      </c>
      <c r="C671" s="7">
        <v>1128299</v>
      </c>
      <c r="D671" s="8">
        <v>44257</v>
      </c>
      <c r="E671" s="7" t="s">
        <v>28</v>
      </c>
      <c r="F671" s="7" t="s">
        <v>44</v>
      </c>
      <c r="G671" s="7" t="s">
        <v>45</v>
      </c>
      <c r="H671" s="7" t="s">
        <v>22</v>
      </c>
      <c r="I671" s="9">
        <v>0.64999999999999991</v>
      </c>
      <c r="J671" s="10">
        <v>3750</v>
      </c>
      <c r="K671" s="11">
        <f t="shared" si="4"/>
        <v>2437.4999999999995</v>
      </c>
      <c r="L671" s="11">
        <f t="shared" si="5"/>
        <v>487.49999999999994</v>
      </c>
      <c r="M671" s="12">
        <v>0.2</v>
      </c>
      <c r="O671" s="17"/>
      <c r="P671" s="15"/>
      <c r="Q671" s="13"/>
      <c r="R671" s="14"/>
    </row>
    <row r="672" spans="1:18" ht="15.75" customHeight="1" x14ac:dyDescent="0.2">
      <c r="A672" s="2"/>
      <c r="B672" s="7" t="s">
        <v>27</v>
      </c>
      <c r="C672" s="7">
        <v>1128299</v>
      </c>
      <c r="D672" s="8">
        <v>44289</v>
      </c>
      <c r="E672" s="7" t="s">
        <v>28</v>
      </c>
      <c r="F672" s="7" t="s">
        <v>44</v>
      </c>
      <c r="G672" s="7" t="s">
        <v>45</v>
      </c>
      <c r="H672" s="7" t="s">
        <v>17</v>
      </c>
      <c r="I672" s="9">
        <v>0.7</v>
      </c>
      <c r="J672" s="10">
        <v>5500</v>
      </c>
      <c r="K672" s="11">
        <f t="shared" si="4"/>
        <v>3849.9999999999995</v>
      </c>
      <c r="L672" s="11">
        <f t="shared" si="5"/>
        <v>1154.9999999999998</v>
      </c>
      <c r="M672" s="12">
        <v>0.3</v>
      </c>
      <c r="O672" s="17"/>
      <c r="P672" s="15"/>
      <c r="Q672" s="13"/>
      <c r="R672" s="14"/>
    </row>
    <row r="673" spans="1:18" ht="15.75" customHeight="1" x14ac:dyDescent="0.2">
      <c r="A673" s="2"/>
      <c r="B673" s="7" t="s">
        <v>27</v>
      </c>
      <c r="C673" s="7">
        <v>1128299</v>
      </c>
      <c r="D673" s="8">
        <v>44289</v>
      </c>
      <c r="E673" s="7" t="s">
        <v>28</v>
      </c>
      <c r="F673" s="7" t="s">
        <v>44</v>
      </c>
      <c r="G673" s="7" t="s">
        <v>45</v>
      </c>
      <c r="H673" s="7" t="s">
        <v>18</v>
      </c>
      <c r="I673" s="9">
        <v>0.75</v>
      </c>
      <c r="J673" s="10">
        <v>3500</v>
      </c>
      <c r="K673" s="11">
        <f t="shared" si="4"/>
        <v>2625</v>
      </c>
      <c r="L673" s="11">
        <f t="shared" si="5"/>
        <v>656.25</v>
      </c>
      <c r="M673" s="12">
        <v>0.25</v>
      </c>
      <c r="O673" s="17"/>
      <c r="P673" s="15"/>
      <c r="Q673" s="13"/>
      <c r="R673" s="14"/>
    </row>
    <row r="674" spans="1:18" ht="15.75" customHeight="1" x14ac:dyDescent="0.2">
      <c r="A674" s="2"/>
      <c r="B674" s="7" t="s">
        <v>27</v>
      </c>
      <c r="C674" s="7">
        <v>1128299</v>
      </c>
      <c r="D674" s="8">
        <v>44289</v>
      </c>
      <c r="E674" s="7" t="s">
        <v>28</v>
      </c>
      <c r="F674" s="7" t="s">
        <v>44</v>
      </c>
      <c r="G674" s="7" t="s">
        <v>45</v>
      </c>
      <c r="H674" s="7" t="s">
        <v>19</v>
      </c>
      <c r="I674" s="9">
        <v>0.75</v>
      </c>
      <c r="J674" s="10">
        <v>4000</v>
      </c>
      <c r="K674" s="11">
        <f t="shared" si="4"/>
        <v>3000</v>
      </c>
      <c r="L674" s="11">
        <f t="shared" si="5"/>
        <v>750</v>
      </c>
      <c r="M674" s="12">
        <v>0.25</v>
      </c>
      <c r="O674" s="17"/>
      <c r="P674" s="15"/>
      <c r="Q674" s="13"/>
      <c r="R674" s="14"/>
    </row>
    <row r="675" spans="1:18" ht="15.75" customHeight="1" x14ac:dyDescent="0.2">
      <c r="A675" s="2"/>
      <c r="B675" s="7" t="s">
        <v>27</v>
      </c>
      <c r="C675" s="7">
        <v>1128299</v>
      </c>
      <c r="D675" s="8">
        <v>44289</v>
      </c>
      <c r="E675" s="7" t="s">
        <v>28</v>
      </c>
      <c r="F675" s="7" t="s">
        <v>44</v>
      </c>
      <c r="G675" s="7" t="s">
        <v>45</v>
      </c>
      <c r="H675" s="7" t="s">
        <v>20</v>
      </c>
      <c r="I675" s="9">
        <v>0.6</v>
      </c>
      <c r="J675" s="10">
        <v>3000</v>
      </c>
      <c r="K675" s="11">
        <f t="shared" si="4"/>
        <v>1800</v>
      </c>
      <c r="L675" s="11">
        <f t="shared" si="5"/>
        <v>540</v>
      </c>
      <c r="M675" s="12">
        <v>0.3</v>
      </c>
      <c r="O675" s="17"/>
      <c r="P675" s="15"/>
      <c r="Q675" s="13"/>
      <c r="R675" s="14"/>
    </row>
    <row r="676" spans="1:18" ht="15.75" customHeight="1" x14ac:dyDescent="0.2">
      <c r="A676" s="2"/>
      <c r="B676" s="7" t="s">
        <v>27</v>
      </c>
      <c r="C676" s="7">
        <v>1128299</v>
      </c>
      <c r="D676" s="8">
        <v>44289</v>
      </c>
      <c r="E676" s="7" t="s">
        <v>28</v>
      </c>
      <c r="F676" s="7" t="s">
        <v>44</v>
      </c>
      <c r="G676" s="7" t="s">
        <v>45</v>
      </c>
      <c r="H676" s="7" t="s">
        <v>21</v>
      </c>
      <c r="I676" s="9">
        <v>0.65</v>
      </c>
      <c r="J676" s="10">
        <v>2000</v>
      </c>
      <c r="K676" s="11">
        <f t="shared" si="4"/>
        <v>1300</v>
      </c>
      <c r="L676" s="11">
        <f t="shared" si="5"/>
        <v>325</v>
      </c>
      <c r="M676" s="12">
        <v>0.25</v>
      </c>
      <c r="O676" s="17"/>
      <c r="P676" s="15"/>
      <c r="Q676" s="13"/>
      <c r="R676" s="14"/>
    </row>
    <row r="677" spans="1:18" ht="15.75" customHeight="1" x14ac:dyDescent="0.2">
      <c r="A677" s="2"/>
      <c r="B677" s="7" t="s">
        <v>27</v>
      </c>
      <c r="C677" s="7">
        <v>1128299</v>
      </c>
      <c r="D677" s="8">
        <v>44289</v>
      </c>
      <c r="E677" s="7" t="s">
        <v>28</v>
      </c>
      <c r="F677" s="7" t="s">
        <v>44</v>
      </c>
      <c r="G677" s="7" t="s">
        <v>45</v>
      </c>
      <c r="H677" s="7" t="s">
        <v>22</v>
      </c>
      <c r="I677" s="9">
        <v>0.8</v>
      </c>
      <c r="J677" s="10">
        <v>3500</v>
      </c>
      <c r="K677" s="11">
        <f t="shared" si="4"/>
        <v>2800</v>
      </c>
      <c r="L677" s="11">
        <f t="shared" si="5"/>
        <v>560</v>
      </c>
      <c r="M677" s="12">
        <v>0.2</v>
      </c>
      <c r="O677" s="17"/>
      <c r="P677" s="15"/>
      <c r="Q677" s="13"/>
      <c r="R677" s="14"/>
    </row>
    <row r="678" spans="1:18" ht="15.75" customHeight="1" x14ac:dyDescent="0.2">
      <c r="A678" s="2"/>
      <c r="B678" s="7" t="s">
        <v>27</v>
      </c>
      <c r="C678" s="7">
        <v>1128299</v>
      </c>
      <c r="D678" s="8">
        <v>44320</v>
      </c>
      <c r="E678" s="7" t="s">
        <v>28</v>
      </c>
      <c r="F678" s="7" t="s">
        <v>44</v>
      </c>
      <c r="G678" s="7" t="s">
        <v>45</v>
      </c>
      <c r="H678" s="7" t="s">
        <v>17</v>
      </c>
      <c r="I678" s="9">
        <v>0.6</v>
      </c>
      <c r="J678" s="10">
        <v>5500</v>
      </c>
      <c r="K678" s="11">
        <f t="shared" si="4"/>
        <v>3300</v>
      </c>
      <c r="L678" s="11">
        <f t="shared" si="5"/>
        <v>990</v>
      </c>
      <c r="M678" s="12">
        <v>0.3</v>
      </c>
      <c r="O678" s="17"/>
      <c r="P678" s="15"/>
      <c r="Q678" s="13"/>
      <c r="R678" s="14"/>
    </row>
    <row r="679" spans="1:18" ht="15.75" customHeight="1" x14ac:dyDescent="0.2">
      <c r="A679" s="2"/>
      <c r="B679" s="7" t="s">
        <v>27</v>
      </c>
      <c r="C679" s="7">
        <v>1128299</v>
      </c>
      <c r="D679" s="8">
        <v>44320</v>
      </c>
      <c r="E679" s="7" t="s">
        <v>28</v>
      </c>
      <c r="F679" s="7" t="s">
        <v>44</v>
      </c>
      <c r="G679" s="7" t="s">
        <v>45</v>
      </c>
      <c r="H679" s="7" t="s">
        <v>18</v>
      </c>
      <c r="I679" s="9">
        <v>0.65</v>
      </c>
      <c r="J679" s="10">
        <v>4000</v>
      </c>
      <c r="K679" s="11">
        <f t="shared" si="4"/>
        <v>2600</v>
      </c>
      <c r="L679" s="11">
        <f t="shared" si="5"/>
        <v>650</v>
      </c>
      <c r="M679" s="12">
        <v>0.25</v>
      </c>
      <c r="O679" s="17"/>
      <c r="P679" s="15"/>
      <c r="Q679" s="13"/>
      <c r="R679" s="14"/>
    </row>
    <row r="680" spans="1:18" ht="15.75" customHeight="1" x14ac:dyDescent="0.2">
      <c r="A680" s="2"/>
      <c r="B680" s="7" t="s">
        <v>27</v>
      </c>
      <c r="C680" s="7">
        <v>1128299</v>
      </c>
      <c r="D680" s="8">
        <v>44320</v>
      </c>
      <c r="E680" s="7" t="s">
        <v>28</v>
      </c>
      <c r="F680" s="7" t="s">
        <v>44</v>
      </c>
      <c r="G680" s="7" t="s">
        <v>45</v>
      </c>
      <c r="H680" s="7" t="s">
        <v>19</v>
      </c>
      <c r="I680" s="9">
        <v>0.65</v>
      </c>
      <c r="J680" s="10">
        <v>4000</v>
      </c>
      <c r="K680" s="11">
        <f t="shared" si="4"/>
        <v>2600</v>
      </c>
      <c r="L680" s="11">
        <f t="shared" si="5"/>
        <v>650</v>
      </c>
      <c r="M680" s="12">
        <v>0.25</v>
      </c>
      <c r="O680" s="17"/>
      <c r="P680" s="15"/>
      <c r="Q680" s="13"/>
      <c r="R680" s="14"/>
    </row>
    <row r="681" spans="1:18" ht="15.75" customHeight="1" x14ac:dyDescent="0.2">
      <c r="A681" s="2"/>
      <c r="B681" s="7" t="s">
        <v>27</v>
      </c>
      <c r="C681" s="7">
        <v>1128299</v>
      </c>
      <c r="D681" s="8">
        <v>44320</v>
      </c>
      <c r="E681" s="7" t="s">
        <v>28</v>
      </c>
      <c r="F681" s="7" t="s">
        <v>44</v>
      </c>
      <c r="G681" s="7" t="s">
        <v>45</v>
      </c>
      <c r="H681" s="7" t="s">
        <v>20</v>
      </c>
      <c r="I681" s="9">
        <v>0.6</v>
      </c>
      <c r="J681" s="10">
        <v>3000</v>
      </c>
      <c r="K681" s="11">
        <f t="shared" si="4"/>
        <v>1800</v>
      </c>
      <c r="L681" s="11">
        <f t="shared" si="5"/>
        <v>540</v>
      </c>
      <c r="M681" s="12">
        <v>0.3</v>
      </c>
      <c r="O681" s="17"/>
      <c r="P681" s="15"/>
      <c r="Q681" s="13"/>
      <c r="R681" s="14"/>
    </row>
    <row r="682" spans="1:18" ht="15.75" customHeight="1" x14ac:dyDescent="0.2">
      <c r="A682" s="2"/>
      <c r="B682" s="7" t="s">
        <v>27</v>
      </c>
      <c r="C682" s="7">
        <v>1128299</v>
      </c>
      <c r="D682" s="8">
        <v>44320</v>
      </c>
      <c r="E682" s="7" t="s">
        <v>28</v>
      </c>
      <c r="F682" s="7" t="s">
        <v>44</v>
      </c>
      <c r="G682" s="7" t="s">
        <v>45</v>
      </c>
      <c r="H682" s="7" t="s">
        <v>21</v>
      </c>
      <c r="I682" s="9">
        <v>0.65</v>
      </c>
      <c r="J682" s="10">
        <v>2000</v>
      </c>
      <c r="K682" s="11">
        <f t="shared" si="4"/>
        <v>1300</v>
      </c>
      <c r="L682" s="11">
        <f t="shared" si="5"/>
        <v>325</v>
      </c>
      <c r="M682" s="12">
        <v>0.25</v>
      </c>
      <c r="O682" s="17"/>
      <c r="P682" s="15"/>
      <c r="Q682" s="13"/>
      <c r="R682" s="14"/>
    </row>
    <row r="683" spans="1:18" ht="15.75" customHeight="1" x14ac:dyDescent="0.2">
      <c r="A683" s="2"/>
      <c r="B683" s="7" t="s">
        <v>27</v>
      </c>
      <c r="C683" s="7">
        <v>1128299</v>
      </c>
      <c r="D683" s="8">
        <v>44320</v>
      </c>
      <c r="E683" s="7" t="s">
        <v>28</v>
      </c>
      <c r="F683" s="7" t="s">
        <v>44</v>
      </c>
      <c r="G683" s="7" t="s">
        <v>45</v>
      </c>
      <c r="H683" s="7" t="s">
        <v>22</v>
      </c>
      <c r="I683" s="9">
        <v>0.8</v>
      </c>
      <c r="J683" s="10">
        <v>5000</v>
      </c>
      <c r="K683" s="11">
        <f t="shared" si="4"/>
        <v>4000</v>
      </c>
      <c r="L683" s="11">
        <f t="shared" si="5"/>
        <v>800</v>
      </c>
      <c r="M683" s="12">
        <v>0.2</v>
      </c>
      <c r="O683" s="17"/>
      <c r="P683" s="15"/>
      <c r="Q683" s="13"/>
      <c r="R683" s="14"/>
    </row>
    <row r="684" spans="1:18" ht="15.75" customHeight="1" x14ac:dyDescent="0.2">
      <c r="A684" s="2"/>
      <c r="B684" s="7" t="s">
        <v>27</v>
      </c>
      <c r="C684" s="7">
        <v>1128299</v>
      </c>
      <c r="D684" s="8">
        <v>44350</v>
      </c>
      <c r="E684" s="7" t="s">
        <v>28</v>
      </c>
      <c r="F684" s="7" t="s">
        <v>44</v>
      </c>
      <c r="G684" s="7" t="s">
        <v>45</v>
      </c>
      <c r="H684" s="7" t="s">
        <v>17</v>
      </c>
      <c r="I684" s="9">
        <v>0.75</v>
      </c>
      <c r="J684" s="10">
        <v>7500</v>
      </c>
      <c r="K684" s="11">
        <f t="shared" si="4"/>
        <v>5625</v>
      </c>
      <c r="L684" s="11">
        <f t="shared" si="5"/>
        <v>1687.5</v>
      </c>
      <c r="M684" s="12">
        <v>0.3</v>
      </c>
      <c r="O684" s="17"/>
      <c r="P684" s="15"/>
      <c r="Q684" s="13"/>
      <c r="R684" s="14"/>
    </row>
    <row r="685" spans="1:18" ht="15.75" customHeight="1" x14ac:dyDescent="0.2">
      <c r="A685" s="2"/>
      <c r="B685" s="7" t="s">
        <v>27</v>
      </c>
      <c r="C685" s="7">
        <v>1128299</v>
      </c>
      <c r="D685" s="8">
        <v>44350</v>
      </c>
      <c r="E685" s="7" t="s">
        <v>28</v>
      </c>
      <c r="F685" s="7" t="s">
        <v>44</v>
      </c>
      <c r="G685" s="7" t="s">
        <v>45</v>
      </c>
      <c r="H685" s="7" t="s">
        <v>18</v>
      </c>
      <c r="I685" s="9">
        <v>0.8</v>
      </c>
      <c r="J685" s="10">
        <v>6250</v>
      </c>
      <c r="K685" s="11">
        <f t="shared" si="4"/>
        <v>5000</v>
      </c>
      <c r="L685" s="11">
        <f t="shared" si="5"/>
        <v>1250</v>
      </c>
      <c r="M685" s="12">
        <v>0.25</v>
      </c>
      <c r="O685" s="17"/>
      <c r="P685" s="15"/>
      <c r="Q685" s="13"/>
      <c r="R685" s="14"/>
    </row>
    <row r="686" spans="1:18" ht="15.75" customHeight="1" x14ac:dyDescent="0.2">
      <c r="A686" s="2"/>
      <c r="B686" s="7" t="s">
        <v>27</v>
      </c>
      <c r="C686" s="7">
        <v>1128299</v>
      </c>
      <c r="D686" s="8">
        <v>44350</v>
      </c>
      <c r="E686" s="7" t="s">
        <v>28</v>
      </c>
      <c r="F686" s="7" t="s">
        <v>44</v>
      </c>
      <c r="G686" s="7" t="s">
        <v>45</v>
      </c>
      <c r="H686" s="7" t="s">
        <v>19</v>
      </c>
      <c r="I686" s="9">
        <v>0.8</v>
      </c>
      <c r="J686" s="10">
        <v>6250</v>
      </c>
      <c r="K686" s="11">
        <f t="shared" si="4"/>
        <v>5000</v>
      </c>
      <c r="L686" s="11">
        <f t="shared" si="5"/>
        <v>1250</v>
      </c>
      <c r="M686" s="12">
        <v>0.25</v>
      </c>
      <c r="O686" s="17"/>
      <c r="P686" s="15"/>
      <c r="Q686" s="13"/>
      <c r="R686" s="14"/>
    </row>
    <row r="687" spans="1:18" ht="15.75" customHeight="1" x14ac:dyDescent="0.2">
      <c r="A687" s="2"/>
      <c r="B687" s="7" t="s">
        <v>27</v>
      </c>
      <c r="C687" s="7">
        <v>1128299</v>
      </c>
      <c r="D687" s="8">
        <v>44350</v>
      </c>
      <c r="E687" s="7" t="s">
        <v>28</v>
      </c>
      <c r="F687" s="7" t="s">
        <v>44</v>
      </c>
      <c r="G687" s="7" t="s">
        <v>45</v>
      </c>
      <c r="H687" s="7" t="s">
        <v>20</v>
      </c>
      <c r="I687" s="9">
        <v>0.8</v>
      </c>
      <c r="J687" s="10">
        <v>5000</v>
      </c>
      <c r="K687" s="11">
        <f t="shared" si="4"/>
        <v>4000</v>
      </c>
      <c r="L687" s="11">
        <f t="shared" si="5"/>
        <v>1200</v>
      </c>
      <c r="M687" s="12">
        <v>0.3</v>
      </c>
      <c r="O687" s="17"/>
      <c r="P687" s="15"/>
      <c r="Q687" s="13"/>
      <c r="R687" s="14"/>
    </row>
    <row r="688" spans="1:18" ht="15.75" customHeight="1" x14ac:dyDescent="0.2">
      <c r="A688" s="2"/>
      <c r="B688" s="7" t="s">
        <v>27</v>
      </c>
      <c r="C688" s="7">
        <v>1128299</v>
      </c>
      <c r="D688" s="8">
        <v>44350</v>
      </c>
      <c r="E688" s="7" t="s">
        <v>28</v>
      </c>
      <c r="F688" s="7" t="s">
        <v>44</v>
      </c>
      <c r="G688" s="7" t="s">
        <v>45</v>
      </c>
      <c r="H688" s="7" t="s">
        <v>21</v>
      </c>
      <c r="I688" s="9">
        <v>0.85000000000000009</v>
      </c>
      <c r="J688" s="10">
        <v>3750</v>
      </c>
      <c r="K688" s="11">
        <f t="shared" si="4"/>
        <v>3187.5000000000005</v>
      </c>
      <c r="L688" s="11">
        <f t="shared" si="5"/>
        <v>796.87500000000011</v>
      </c>
      <c r="M688" s="12">
        <v>0.25</v>
      </c>
      <c r="O688" s="17"/>
      <c r="P688" s="15"/>
      <c r="Q688" s="13"/>
      <c r="R688" s="14"/>
    </row>
    <row r="689" spans="1:18" ht="15.75" customHeight="1" x14ac:dyDescent="0.2">
      <c r="A689" s="2"/>
      <c r="B689" s="7" t="s">
        <v>27</v>
      </c>
      <c r="C689" s="7">
        <v>1128299</v>
      </c>
      <c r="D689" s="8">
        <v>44350</v>
      </c>
      <c r="E689" s="7" t="s">
        <v>28</v>
      </c>
      <c r="F689" s="7" t="s">
        <v>44</v>
      </c>
      <c r="G689" s="7" t="s">
        <v>45</v>
      </c>
      <c r="H689" s="7" t="s">
        <v>22</v>
      </c>
      <c r="I689" s="9">
        <v>1</v>
      </c>
      <c r="J689" s="10">
        <v>6750</v>
      </c>
      <c r="K689" s="11">
        <f t="shared" si="4"/>
        <v>6750</v>
      </c>
      <c r="L689" s="11">
        <f t="shared" si="5"/>
        <v>1350</v>
      </c>
      <c r="M689" s="12">
        <v>0.2</v>
      </c>
      <c r="O689" s="17"/>
      <c r="P689" s="15"/>
      <c r="Q689" s="13"/>
      <c r="R689" s="14"/>
    </row>
    <row r="690" spans="1:18" ht="15.75" customHeight="1" x14ac:dyDescent="0.2">
      <c r="A690" s="2"/>
      <c r="B690" s="7" t="s">
        <v>27</v>
      </c>
      <c r="C690" s="7">
        <v>1128299</v>
      </c>
      <c r="D690" s="8">
        <v>44379</v>
      </c>
      <c r="E690" s="7" t="s">
        <v>28</v>
      </c>
      <c r="F690" s="7" t="s">
        <v>44</v>
      </c>
      <c r="G690" s="7" t="s">
        <v>45</v>
      </c>
      <c r="H690" s="7" t="s">
        <v>17</v>
      </c>
      <c r="I690" s="9">
        <v>0.8</v>
      </c>
      <c r="J690" s="10">
        <v>8250</v>
      </c>
      <c r="K690" s="11">
        <f t="shared" si="4"/>
        <v>6600</v>
      </c>
      <c r="L690" s="11">
        <f t="shared" si="5"/>
        <v>1980</v>
      </c>
      <c r="M690" s="12">
        <v>0.3</v>
      </c>
      <c r="O690" s="17"/>
      <c r="P690" s="15"/>
      <c r="Q690" s="13"/>
      <c r="R690" s="14"/>
    </row>
    <row r="691" spans="1:18" ht="15.75" customHeight="1" x14ac:dyDescent="0.2">
      <c r="A691" s="2"/>
      <c r="B691" s="7" t="s">
        <v>27</v>
      </c>
      <c r="C691" s="7">
        <v>1128299</v>
      </c>
      <c r="D691" s="8">
        <v>44379</v>
      </c>
      <c r="E691" s="7" t="s">
        <v>28</v>
      </c>
      <c r="F691" s="7" t="s">
        <v>44</v>
      </c>
      <c r="G691" s="7" t="s">
        <v>45</v>
      </c>
      <c r="H691" s="7" t="s">
        <v>18</v>
      </c>
      <c r="I691" s="9">
        <v>0.85000000000000009</v>
      </c>
      <c r="J691" s="10">
        <v>6750</v>
      </c>
      <c r="K691" s="11">
        <f t="shared" si="4"/>
        <v>5737.5000000000009</v>
      </c>
      <c r="L691" s="11">
        <f t="shared" si="5"/>
        <v>1434.3750000000002</v>
      </c>
      <c r="M691" s="12">
        <v>0.25</v>
      </c>
      <c r="O691" s="17"/>
      <c r="P691" s="15"/>
      <c r="Q691" s="13"/>
      <c r="R691" s="14"/>
    </row>
    <row r="692" spans="1:18" ht="15.75" customHeight="1" x14ac:dyDescent="0.2">
      <c r="A692" s="2"/>
      <c r="B692" s="7" t="s">
        <v>27</v>
      </c>
      <c r="C692" s="7">
        <v>1128299</v>
      </c>
      <c r="D692" s="8">
        <v>44379</v>
      </c>
      <c r="E692" s="7" t="s">
        <v>28</v>
      </c>
      <c r="F692" s="7" t="s">
        <v>44</v>
      </c>
      <c r="G692" s="7" t="s">
        <v>45</v>
      </c>
      <c r="H692" s="7" t="s">
        <v>19</v>
      </c>
      <c r="I692" s="9">
        <v>0.85000000000000009</v>
      </c>
      <c r="J692" s="10">
        <v>6250</v>
      </c>
      <c r="K692" s="11">
        <f t="shared" si="4"/>
        <v>5312.5000000000009</v>
      </c>
      <c r="L692" s="11">
        <f t="shared" si="5"/>
        <v>1328.1250000000002</v>
      </c>
      <c r="M692" s="12">
        <v>0.25</v>
      </c>
      <c r="O692" s="17"/>
      <c r="P692" s="15"/>
      <c r="Q692" s="13"/>
      <c r="R692" s="14"/>
    </row>
    <row r="693" spans="1:18" ht="15.75" customHeight="1" x14ac:dyDescent="0.2">
      <c r="A693" s="2"/>
      <c r="B693" s="7" t="s">
        <v>27</v>
      </c>
      <c r="C693" s="7">
        <v>1128299</v>
      </c>
      <c r="D693" s="8">
        <v>44379</v>
      </c>
      <c r="E693" s="7" t="s">
        <v>28</v>
      </c>
      <c r="F693" s="7" t="s">
        <v>44</v>
      </c>
      <c r="G693" s="7" t="s">
        <v>45</v>
      </c>
      <c r="H693" s="7" t="s">
        <v>20</v>
      </c>
      <c r="I693" s="9">
        <v>0.8</v>
      </c>
      <c r="J693" s="10">
        <v>5250</v>
      </c>
      <c r="K693" s="11">
        <f t="shared" si="4"/>
        <v>4200</v>
      </c>
      <c r="L693" s="11">
        <f t="shared" si="5"/>
        <v>1260</v>
      </c>
      <c r="M693" s="12">
        <v>0.3</v>
      </c>
      <c r="O693" s="17"/>
      <c r="P693" s="15"/>
      <c r="Q693" s="13"/>
      <c r="R693" s="14"/>
    </row>
    <row r="694" spans="1:18" ht="15.75" customHeight="1" x14ac:dyDescent="0.2">
      <c r="A694" s="2"/>
      <c r="B694" s="7" t="s">
        <v>27</v>
      </c>
      <c r="C694" s="7">
        <v>1128299</v>
      </c>
      <c r="D694" s="8">
        <v>44379</v>
      </c>
      <c r="E694" s="7" t="s">
        <v>28</v>
      </c>
      <c r="F694" s="7" t="s">
        <v>44</v>
      </c>
      <c r="G694" s="7" t="s">
        <v>45</v>
      </c>
      <c r="H694" s="7" t="s">
        <v>21</v>
      </c>
      <c r="I694" s="9">
        <v>0.85000000000000009</v>
      </c>
      <c r="J694" s="10">
        <v>5750</v>
      </c>
      <c r="K694" s="11">
        <f t="shared" si="4"/>
        <v>4887.5000000000009</v>
      </c>
      <c r="L694" s="11">
        <f t="shared" si="5"/>
        <v>1221.8750000000002</v>
      </c>
      <c r="M694" s="12">
        <v>0.25</v>
      </c>
      <c r="O694" s="17"/>
      <c r="P694" s="15"/>
      <c r="Q694" s="13"/>
      <c r="R694" s="14"/>
    </row>
    <row r="695" spans="1:18" ht="15.75" customHeight="1" x14ac:dyDescent="0.2">
      <c r="A695" s="2"/>
      <c r="B695" s="7" t="s">
        <v>27</v>
      </c>
      <c r="C695" s="7">
        <v>1128299</v>
      </c>
      <c r="D695" s="8">
        <v>44379</v>
      </c>
      <c r="E695" s="7" t="s">
        <v>28</v>
      </c>
      <c r="F695" s="7" t="s">
        <v>44</v>
      </c>
      <c r="G695" s="7" t="s">
        <v>45</v>
      </c>
      <c r="H695" s="7" t="s">
        <v>22</v>
      </c>
      <c r="I695" s="9">
        <v>1</v>
      </c>
      <c r="J695" s="10">
        <v>5750</v>
      </c>
      <c r="K695" s="11">
        <f t="shared" si="4"/>
        <v>5750</v>
      </c>
      <c r="L695" s="11">
        <f t="shared" si="5"/>
        <v>1150</v>
      </c>
      <c r="M695" s="12">
        <v>0.2</v>
      </c>
      <c r="O695" s="17"/>
      <c r="P695" s="15"/>
      <c r="Q695" s="13"/>
      <c r="R695" s="14"/>
    </row>
    <row r="696" spans="1:18" ht="15.75" customHeight="1" x14ac:dyDescent="0.2">
      <c r="A696" s="2"/>
      <c r="B696" s="7" t="s">
        <v>27</v>
      </c>
      <c r="C696" s="7">
        <v>1128299</v>
      </c>
      <c r="D696" s="8">
        <v>44411</v>
      </c>
      <c r="E696" s="7" t="s">
        <v>28</v>
      </c>
      <c r="F696" s="7" t="s">
        <v>44</v>
      </c>
      <c r="G696" s="7" t="s">
        <v>45</v>
      </c>
      <c r="H696" s="7" t="s">
        <v>17</v>
      </c>
      <c r="I696" s="9">
        <v>0.85000000000000009</v>
      </c>
      <c r="J696" s="10">
        <v>7750</v>
      </c>
      <c r="K696" s="11">
        <f t="shared" si="4"/>
        <v>6587.5000000000009</v>
      </c>
      <c r="L696" s="11">
        <f t="shared" si="5"/>
        <v>1976.2500000000002</v>
      </c>
      <c r="M696" s="12">
        <v>0.3</v>
      </c>
      <c r="O696" s="17"/>
      <c r="P696" s="15"/>
      <c r="Q696" s="13"/>
      <c r="R696" s="14"/>
    </row>
    <row r="697" spans="1:18" ht="15.75" customHeight="1" x14ac:dyDescent="0.2">
      <c r="A697" s="2"/>
      <c r="B697" s="7" t="s">
        <v>27</v>
      </c>
      <c r="C697" s="7">
        <v>1128299</v>
      </c>
      <c r="D697" s="8">
        <v>44411</v>
      </c>
      <c r="E697" s="7" t="s">
        <v>28</v>
      </c>
      <c r="F697" s="7" t="s">
        <v>44</v>
      </c>
      <c r="G697" s="7" t="s">
        <v>45</v>
      </c>
      <c r="H697" s="7" t="s">
        <v>18</v>
      </c>
      <c r="I697" s="9">
        <v>0.80000000000000016</v>
      </c>
      <c r="J697" s="10">
        <v>7500</v>
      </c>
      <c r="K697" s="11">
        <f t="shared" si="4"/>
        <v>6000.0000000000009</v>
      </c>
      <c r="L697" s="11">
        <f t="shared" si="5"/>
        <v>1500.0000000000002</v>
      </c>
      <c r="M697" s="12">
        <v>0.25</v>
      </c>
      <c r="O697" s="17"/>
      <c r="P697" s="15"/>
      <c r="Q697" s="13"/>
      <c r="R697" s="14"/>
    </row>
    <row r="698" spans="1:18" ht="15.75" customHeight="1" x14ac:dyDescent="0.2">
      <c r="A698" s="2"/>
      <c r="B698" s="7" t="s">
        <v>27</v>
      </c>
      <c r="C698" s="7">
        <v>1128299</v>
      </c>
      <c r="D698" s="8">
        <v>44411</v>
      </c>
      <c r="E698" s="7" t="s">
        <v>28</v>
      </c>
      <c r="F698" s="7" t="s">
        <v>44</v>
      </c>
      <c r="G698" s="7" t="s">
        <v>45</v>
      </c>
      <c r="H698" s="7" t="s">
        <v>19</v>
      </c>
      <c r="I698" s="9">
        <v>0.75000000000000011</v>
      </c>
      <c r="J698" s="10">
        <v>6250</v>
      </c>
      <c r="K698" s="11">
        <f t="shared" si="4"/>
        <v>4687.5000000000009</v>
      </c>
      <c r="L698" s="11">
        <f t="shared" si="5"/>
        <v>1171.8750000000002</v>
      </c>
      <c r="M698" s="12">
        <v>0.25</v>
      </c>
      <c r="O698" s="17"/>
      <c r="P698" s="15"/>
      <c r="Q698" s="13"/>
      <c r="R698" s="14"/>
    </row>
    <row r="699" spans="1:18" ht="15.75" customHeight="1" x14ac:dyDescent="0.2">
      <c r="A699" s="2"/>
      <c r="B699" s="7" t="s">
        <v>27</v>
      </c>
      <c r="C699" s="7">
        <v>1128299</v>
      </c>
      <c r="D699" s="8">
        <v>44411</v>
      </c>
      <c r="E699" s="7" t="s">
        <v>28</v>
      </c>
      <c r="F699" s="7" t="s">
        <v>44</v>
      </c>
      <c r="G699" s="7" t="s">
        <v>45</v>
      </c>
      <c r="H699" s="7" t="s">
        <v>20</v>
      </c>
      <c r="I699" s="9">
        <v>0.75000000000000011</v>
      </c>
      <c r="J699" s="10">
        <v>5750</v>
      </c>
      <c r="K699" s="11">
        <f t="shared" si="4"/>
        <v>4312.5000000000009</v>
      </c>
      <c r="L699" s="11">
        <f t="shared" si="5"/>
        <v>1293.7500000000002</v>
      </c>
      <c r="M699" s="12">
        <v>0.3</v>
      </c>
      <c r="O699" s="17"/>
      <c r="P699" s="15"/>
      <c r="Q699" s="13"/>
      <c r="R699" s="14"/>
    </row>
    <row r="700" spans="1:18" ht="15.75" customHeight="1" x14ac:dyDescent="0.2">
      <c r="A700" s="2"/>
      <c r="B700" s="7" t="s">
        <v>27</v>
      </c>
      <c r="C700" s="7">
        <v>1128299</v>
      </c>
      <c r="D700" s="8">
        <v>44411</v>
      </c>
      <c r="E700" s="7" t="s">
        <v>28</v>
      </c>
      <c r="F700" s="7" t="s">
        <v>44</v>
      </c>
      <c r="G700" s="7" t="s">
        <v>45</v>
      </c>
      <c r="H700" s="7" t="s">
        <v>21</v>
      </c>
      <c r="I700" s="9">
        <v>0.75</v>
      </c>
      <c r="J700" s="10">
        <v>5750</v>
      </c>
      <c r="K700" s="11">
        <f t="shared" si="4"/>
        <v>4312.5</v>
      </c>
      <c r="L700" s="11">
        <f t="shared" si="5"/>
        <v>1078.125</v>
      </c>
      <c r="M700" s="12">
        <v>0.25</v>
      </c>
      <c r="O700" s="17"/>
      <c r="P700" s="15"/>
      <c r="Q700" s="13"/>
      <c r="R700" s="14"/>
    </row>
    <row r="701" spans="1:18" ht="15.75" customHeight="1" x14ac:dyDescent="0.2">
      <c r="A701" s="2"/>
      <c r="B701" s="7" t="s">
        <v>27</v>
      </c>
      <c r="C701" s="7">
        <v>1128299</v>
      </c>
      <c r="D701" s="8">
        <v>44411</v>
      </c>
      <c r="E701" s="7" t="s">
        <v>28</v>
      </c>
      <c r="F701" s="7" t="s">
        <v>44</v>
      </c>
      <c r="G701" s="7" t="s">
        <v>45</v>
      </c>
      <c r="H701" s="7" t="s">
        <v>22</v>
      </c>
      <c r="I701" s="9">
        <v>0.8</v>
      </c>
      <c r="J701" s="10">
        <v>4000</v>
      </c>
      <c r="K701" s="11">
        <f t="shared" si="4"/>
        <v>3200</v>
      </c>
      <c r="L701" s="11">
        <f t="shared" si="5"/>
        <v>640</v>
      </c>
      <c r="M701" s="12">
        <v>0.2</v>
      </c>
      <c r="O701" s="17"/>
      <c r="P701" s="15"/>
      <c r="Q701" s="13"/>
      <c r="R701" s="14"/>
    </row>
    <row r="702" spans="1:18" ht="15.75" customHeight="1" x14ac:dyDescent="0.2">
      <c r="A702" s="2"/>
      <c r="B702" s="7" t="s">
        <v>27</v>
      </c>
      <c r="C702" s="7">
        <v>1128299</v>
      </c>
      <c r="D702" s="8">
        <v>44443</v>
      </c>
      <c r="E702" s="7" t="s">
        <v>28</v>
      </c>
      <c r="F702" s="7" t="s">
        <v>44</v>
      </c>
      <c r="G702" s="7" t="s">
        <v>45</v>
      </c>
      <c r="H702" s="7" t="s">
        <v>17</v>
      </c>
      <c r="I702" s="9">
        <v>0.70000000000000018</v>
      </c>
      <c r="J702" s="10">
        <v>6000</v>
      </c>
      <c r="K702" s="11">
        <f t="shared" si="4"/>
        <v>4200.0000000000009</v>
      </c>
      <c r="L702" s="11">
        <f t="shared" si="5"/>
        <v>1260.0000000000002</v>
      </c>
      <c r="M702" s="12">
        <v>0.3</v>
      </c>
      <c r="O702" s="17"/>
      <c r="P702" s="15"/>
      <c r="Q702" s="13"/>
      <c r="R702" s="14"/>
    </row>
    <row r="703" spans="1:18" ht="15.75" customHeight="1" x14ac:dyDescent="0.2">
      <c r="A703" s="2"/>
      <c r="B703" s="7" t="s">
        <v>27</v>
      </c>
      <c r="C703" s="7">
        <v>1128299</v>
      </c>
      <c r="D703" s="8">
        <v>44443</v>
      </c>
      <c r="E703" s="7" t="s">
        <v>28</v>
      </c>
      <c r="F703" s="7" t="s">
        <v>44</v>
      </c>
      <c r="G703" s="7" t="s">
        <v>45</v>
      </c>
      <c r="H703" s="7" t="s">
        <v>18</v>
      </c>
      <c r="I703" s="9">
        <v>0.75000000000000022</v>
      </c>
      <c r="J703" s="10">
        <v>6000</v>
      </c>
      <c r="K703" s="11">
        <f t="shared" si="4"/>
        <v>4500.0000000000009</v>
      </c>
      <c r="L703" s="11">
        <f t="shared" si="5"/>
        <v>1125.0000000000002</v>
      </c>
      <c r="M703" s="12">
        <v>0.25</v>
      </c>
      <c r="O703" s="17"/>
      <c r="P703" s="15"/>
      <c r="Q703" s="13"/>
      <c r="R703" s="14"/>
    </row>
    <row r="704" spans="1:18" ht="15.75" customHeight="1" x14ac:dyDescent="0.2">
      <c r="A704" s="2"/>
      <c r="B704" s="7" t="s">
        <v>27</v>
      </c>
      <c r="C704" s="7">
        <v>1128299</v>
      </c>
      <c r="D704" s="8">
        <v>44443</v>
      </c>
      <c r="E704" s="7" t="s">
        <v>28</v>
      </c>
      <c r="F704" s="7" t="s">
        <v>44</v>
      </c>
      <c r="G704" s="7" t="s">
        <v>45</v>
      </c>
      <c r="H704" s="7" t="s">
        <v>19</v>
      </c>
      <c r="I704" s="9">
        <v>0.70000000000000018</v>
      </c>
      <c r="J704" s="10">
        <v>4500</v>
      </c>
      <c r="K704" s="11">
        <f t="shared" si="4"/>
        <v>3150.0000000000009</v>
      </c>
      <c r="L704" s="11">
        <f t="shared" si="5"/>
        <v>787.50000000000023</v>
      </c>
      <c r="M704" s="12">
        <v>0.25</v>
      </c>
      <c r="O704" s="17"/>
      <c r="P704" s="15"/>
      <c r="Q704" s="13"/>
      <c r="R704" s="14"/>
    </row>
    <row r="705" spans="1:18" ht="15.75" customHeight="1" x14ac:dyDescent="0.2">
      <c r="A705" s="2"/>
      <c r="B705" s="7" t="s">
        <v>27</v>
      </c>
      <c r="C705" s="7">
        <v>1128299</v>
      </c>
      <c r="D705" s="8">
        <v>44443</v>
      </c>
      <c r="E705" s="7" t="s">
        <v>28</v>
      </c>
      <c r="F705" s="7" t="s">
        <v>44</v>
      </c>
      <c r="G705" s="7" t="s">
        <v>45</v>
      </c>
      <c r="H705" s="7" t="s">
        <v>20</v>
      </c>
      <c r="I705" s="9">
        <v>0.70000000000000018</v>
      </c>
      <c r="J705" s="10">
        <v>4000</v>
      </c>
      <c r="K705" s="11">
        <f t="shared" si="4"/>
        <v>2800.0000000000009</v>
      </c>
      <c r="L705" s="11">
        <f t="shared" si="5"/>
        <v>840.00000000000023</v>
      </c>
      <c r="M705" s="12">
        <v>0.3</v>
      </c>
      <c r="O705" s="17"/>
      <c r="P705" s="15"/>
      <c r="Q705" s="13"/>
      <c r="R705" s="14"/>
    </row>
    <row r="706" spans="1:18" ht="15.75" customHeight="1" x14ac:dyDescent="0.2">
      <c r="A706" s="2"/>
      <c r="B706" s="7" t="s">
        <v>27</v>
      </c>
      <c r="C706" s="7">
        <v>1128299</v>
      </c>
      <c r="D706" s="8">
        <v>44443</v>
      </c>
      <c r="E706" s="7" t="s">
        <v>28</v>
      </c>
      <c r="F706" s="7" t="s">
        <v>44</v>
      </c>
      <c r="G706" s="7" t="s">
        <v>45</v>
      </c>
      <c r="H706" s="7" t="s">
        <v>21</v>
      </c>
      <c r="I706" s="9">
        <v>0.80000000000000016</v>
      </c>
      <c r="J706" s="10">
        <v>4250</v>
      </c>
      <c r="K706" s="11">
        <f t="shared" si="4"/>
        <v>3400.0000000000005</v>
      </c>
      <c r="L706" s="11">
        <f t="shared" si="5"/>
        <v>850.00000000000011</v>
      </c>
      <c r="M706" s="12">
        <v>0.25</v>
      </c>
      <c r="O706" s="17"/>
      <c r="P706" s="15"/>
      <c r="Q706" s="13"/>
      <c r="R706" s="14"/>
    </row>
    <row r="707" spans="1:18" ht="15.75" customHeight="1" x14ac:dyDescent="0.2">
      <c r="A707" s="2"/>
      <c r="B707" s="7" t="s">
        <v>27</v>
      </c>
      <c r="C707" s="7">
        <v>1128299</v>
      </c>
      <c r="D707" s="8">
        <v>44443</v>
      </c>
      <c r="E707" s="7" t="s">
        <v>28</v>
      </c>
      <c r="F707" s="7" t="s">
        <v>44</v>
      </c>
      <c r="G707" s="7" t="s">
        <v>45</v>
      </c>
      <c r="H707" s="7" t="s">
        <v>22</v>
      </c>
      <c r="I707" s="9">
        <v>0.65</v>
      </c>
      <c r="J707" s="10">
        <v>4500</v>
      </c>
      <c r="K707" s="11">
        <f t="shared" si="4"/>
        <v>2925</v>
      </c>
      <c r="L707" s="11">
        <f t="shared" si="5"/>
        <v>585</v>
      </c>
      <c r="M707" s="12">
        <v>0.2</v>
      </c>
      <c r="O707" s="17"/>
      <c r="P707" s="15"/>
      <c r="Q707" s="13"/>
      <c r="R707" s="14"/>
    </row>
    <row r="708" spans="1:18" ht="15.75" customHeight="1" x14ac:dyDescent="0.2">
      <c r="A708" s="2"/>
      <c r="B708" s="7" t="s">
        <v>27</v>
      </c>
      <c r="C708" s="7">
        <v>1128299</v>
      </c>
      <c r="D708" s="8">
        <v>44472</v>
      </c>
      <c r="E708" s="7" t="s">
        <v>28</v>
      </c>
      <c r="F708" s="7" t="s">
        <v>44</v>
      </c>
      <c r="G708" s="7" t="s">
        <v>45</v>
      </c>
      <c r="H708" s="7" t="s">
        <v>17</v>
      </c>
      <c r="I708" s="9">
        <v>0.60000000000000009</v>
      </c>
      <c r="J708" s="10">
        <v>5500</v>
      </c>
      <c r="K708" s="11">
        <f t="shared" si="4"/>
        <v>3300.0000000000005</v>
      </c>
      <c r="L708" s="11">
        <f t="shared" si="5"/>
        <v>990.00000000000011</v>
      </c>
      <c r="M708" s="12">
        <v>0.3</v>
      </c>
      <c r="O708" s="17"/>
      <c r="P708" s="15"/>
      <c r="Q708" s="13"/>
      <c r="R708" s="14"/>
    </row>
    <row r="709" spans="1:18" ht="15.75" customHeight="1" x14ac:dyDescent="0.2">
      <c r="A709" s="2"/>
      <c r="B709" s="7" t="s">
        <v>27</v>
      </c>
      <c r="C709" s="7">
        <v>1128299</v>
      </c>
      <c r="D709" s="8">
        <v>44472</v>
      </c>
      <c r="E709" s="7" t="s">
        <v>28</v>
      </c>
      <c r="F709" s="7" t="s">
        <v>44</v>
      </c>
      <c r="G709" s="7" t="s">
        <v>45</v>
      </c>
      <c r="H709" s="7" t="s">
        <v>18</v>
      </c>
      <c r="I709" s="9">
        <v>0.65000000000000013</v>
      </c>
      <c r="J709" s="10">
        <v>5500</v>
      </c>
      <c r="K709" s="11">
        <f t="shared" si="4"/>
        <v>3575.0000000000009</v>
      </c>
      <c r="L709" s="11">
        <f t="shared" si="5"/>
        <v>893.75000000000023</v>
      </c>
      <c r="M709" s="12">
        <v>0.25</v>
      </c>
      <c r="O709" s="17"/>
      <c r="P709" s="15"/>
      <c r="Q709" s="13"/>
      <c r="R709" s="14"/>
    </row>
    <row r="710" spans="1:18" ht="15.75" customHeight="1" x14ac:dyDescent="0.2">
      <c r="A710" s="2"/>
      <c r="B710" s="7" t="s">
        <v>27</v>
      </c>
      <c r="C710" s="7">
        <v>1128299</v>
      </c>
      <c r="D710" s="8">
        <v>44472</v>
      </c>
      <c r="E710" s="7" t="s">
        <v>28</v>
      </c>
      <c r="F710" s="7" t="s">
        <v>44</v>
      </c>
      <c r="G710" s="7" t="s">
        <v>45</v>
      </c>
      <c r="H710" s="7" t="s">
        <v>19</v>
      </c>
      <c r="I710" s="9">
        <v>0.60000000000000009</v>
      </c>
      <c r="J710" s="10">
        <v>3750</v>
      </c>
      <c r="K710" s="11">
        <f t="shared" si="4"/>
        <v>2250.0000000000005</v>
      </c>
      <c r="L710" s="11">
        <f t="shared" si="5"/>
        <v>562.50000000000011</v>
      </c>
      <c r="M710" s="12">
        <v>0.25</v>
      </c>
      <c r="O710" s="17"/>
      <c r="P710" s="15"/>
      <c r="Q710" s="13"/>
      <c r="R710" s="14"/>
    </row>
    <row r="711" spans="1:18" ht="15.75" customHeight="1" x14ac:dyDescent="0.2">
      <c r="A711" s="2"/>
      <c r="B711" s="7" t="s">
        <v>27</v>
      </c>
      <c r="C711" s="7">
        <v>1128299</v>
      </c>
      <c r="D711" s="8">
        <v>44472</v>
      </c>
      <c r="E711" s="7" t="s">
        <v>28</v>
      </c>
      <c r="F711" s="7" t="s">
        <v>44</v>
      </c>
      <c r="G711" s="7" t="s">
        <v>45</v>
      </c>
      <c r="H711" s="7" t="s">
        <v>20</v>
      </c>
      <c r="I711" s="9">
        <v>0.60000000000000009</v>
      </c>
      <c r="J711" s="10">
        <v>3500</v>
      </c>
      <c r="K711" s="11">
        <f t="shared" si="4"/>
        <v>2100.0000000000005</v>
      </c>
      <c r="L711" s="11">
        <f t="shared" si="5"/>
        <v>630.00000000000011</v>
      </c>
      <c r="M711" s="12">
        <v>0.3</v>
      </c>
      <c r="O711" s="17"/>
      <c r="P711" s="15"/>
      <c r="Q711" s="13"/>
      <c r="R711" s="14"/>
    </row>
    <row r="712" spans="1:18" ht="15.75" customHeight="1" x14ac:dyDescent="0.2">
      <c r="A712" s="2"/>
      <c r="B712" s="7" t="s">
        <v>27</v>
      </c>
      <c r="C712" s="7">
        <v>1128299</v>
      </c>
      <c r="D712" s="8">
        <v>44472</v>
      </c>
      <c r="E712" s="7" t="s">
        <v>28</v>
      </c>
      <c r="F712" s="7" t="s">
        <v>44</v>
      </c>
      <c r="G712" s="7" t="s">
        <v>45</v>
      </c>
      <c r="H712" s="7" t="s">
        <v>21</v>
      </c>
      <c r="I712" s="9">
        <v>0.70000000000000007</v>
      </c>
      <c r="J712" s="10">
        <v>3250</v>
      </c>
      <c r="K712" s="11">
        <f t="shared" si="4"/>
        <v>2275</v>
      </c>
      <c r="L712" s="11">
        <f t="shared" si="5"/>
        <v>568.75</v>
      </c>
      <c r="M712" s="12">
        <v>0.25</v>
      </c>
      <c r="O712" s="17"/>
      <c r="P712" s="15"/>
      <c r="Q712" s="13"/>
      <c r="R712" s="14"/>
    </row>
    <row r="713" spans="1:18" ht="15.75" customHeight="1" x14ac:dyDescent="0.2">
      <c r="A713" s="2"/>
      <c r="B713" s="7" t="s">
        <v>27</v>
      </c>
      <c r="C713" s="7">
        <v>1128299</v>
      </c>
      <c r="D713" s="8">
        <v>44472</v>
      </c>
      <c r="E713" s="7" t="s">
        <v>28</v>
      </c>
      <c r="F713" s="7" t="s">
        <v>44</v>
      </c>
      <c r="G713" s="7" t="s">
        <v>45</v>
      </c>
      <c r="H713" s="7" t="s">
        <v>22</v>
      </c>
      <c r="I713" s="9">
        <v>0.75000000000000011</v>
      </c>
      <c r="J713" s="10">
        <v>3750</v>
      </c>
      <c r="K713" s="11">
        <f t="shared" si="4"/>
        <v>2812.5000000000005</v>
      </c>
      <c r="L713" s="11">
        <f t="shared" si="5"/>
        <v>562.50000000000011</v>
      </c>
      <c r="M713" s="12">
        <v>0.2</v>
      </c>
      <c r="O713" s="17"/>
      <c r="P713" s="15"/>
      <c r="Q713" s="13"/>
      <c r="R713" s="14"/>
    </row>
    <row r="714" spans="1:18" ht="15.75" customHeight="1" x14ac:dyDescent="0.2">
      <c r="A714" s="2"/>
      <c r="B714" s="7" t="s">
        <v>27</v>
      </c>
      <c r="C714" s="7">
        <v>1128299</v>
      </c>
      <c r="D714" s="8">
        <v>44503</v>
      </c>
      <c r="E714" s="7" t="s">
        <v>28</v>
      </c>
      <c r="F714" s="7" t="s">
        <v>44</v>
      </c>
      <c r="G714" s="7" t="s">
        <v>45</v>
      </c>
      <c r="H714" s="7" t="s">
        <v>17</v>
      </c>
      <c r="I714" s="9">
        <v>0.60000000000000009</v>
      </c>
      <c r="J714" s="10">
        <v>6000</v>
      </c>
      <c r="K714" s="11">
        <f t="shared" si="4"/>
        <v>3600.0000000000005</v>
      </c>
      <c r="L714" s="11">
        <f t="shared" si="5"/>
        <v>1080</v>
      </c>
      <c r="M714" s="12">
        <v>0.3</v>
      </c>
      <c r="O714" s="17"/>
      <c r="P714" s="15"/>
      <c r="Q714" s="13"/>
      <c r="R714" s="14"/>
    </row>
    <row r="715" spans="1:18" ht="15.75" customHeight="1" x14ac:dyDescent="0.2">
      <c r="A715" s="2"/>
      <c r="B715" s="7" t="s">
        <v>27</v>
      </c>
      <c r="C715" s="7">
        <v>1128299</v>
      </c>
      <c r="D715" s="8">
        <v>44503</v>
      </c>
      <c r="E715" s="7" t="s">
        <v>28</v>
      </c>
      <c r="F715" s="7" t="s">
        <v>44</v>
      </c>
      <c r="G715" s="7" t="s">
        <v>45</v>
      </c>
      <c r="H715" s="7" t="s">
        <v>18</v>
      </c>
      <c r="I715" s="9">
        <v>0.65000000000000013</v>
      </c>
      <c r="J715" s="10">
        <v>6250</v>
      </c>
      <c r="K715" s="11">
        <f t="shared" si="4"/>
        <v>4062.5000000000009</v>
      </c>
      <c r="L715" s="11">
        <f t="shared" si="5"/>
        <v>1015.6250000000002</v>
      </c>
      <c r="M715" s="12">
        <v>0.25</v>
      </c>
      <c r="O715" s="17"/>
      <c r="P715" s="15"/>
      <c r="Q715" s="13"/>
      <c r="R715" s="14"/>
    </row>
    <row r="716" spans="1:18" ht="15.75" customHeight="1" x14ac:dyDescent="0.2">
      <c r="A716" s="2"/>
      <c r="B716" s="7" t="s">
        <v>27</v>
      </c>
      <c r="C716" s="7">
        <v>1128299</v>
      </c>
      <c r="D716" s="8">
        <v>44503</v>
      </c>
      <c r="E716" s="7" t="s">
        <v>28</v>
      </c>
      <c r="F716" s="7" t="s">
        <v>44</v>
      </c>
      <c r="G716" s="7" t="s">
        <v>45</v>
      </c>
      <c r="H716" s="7" t="s">
        <v>19</v>
      </c>
      <c r="I716" s="9">
        <v>0.60000000000000009</v>
      </c>
      <c r="J716" s="10">
        <v>4750</v>
      </c>
      <c r="K716" s="11">
        <f t="shared" si="4"/>
        <v>2850.0000000000005</v>
      </c>
      <c r="L716" s="11">
        <f t="shared" si="5"/>
        <v>712.50000000000011</v>
      </c>
      <c r="M716" s="12">
        <v>0.25</v>
      </c>
      <c r="O716" s="17"/>
      <c r="P716" s="15"/>
      <c r="Q716" s="13"/>
      <c r="R716" s="14"/>
    </row>
    <row r="717" spans="1:18" ht="15.75" customHeight="1" x14ac:dyDescent="0.2">
      <c r="A717" s="2"/>
      <c r="B717" s="7" t="s">
        <v>27</v>
      </c>
      <c r="C717" s="7">
        <v>1128299</v>
      </c>
      <c r="D717" s="8">
        <v>44503</v>
      </c>
      <c r="E717" s="7" t="s">
        <v>28</v>
      </c>
      <c r="F717" s="7" t="s">
        <v>44</v>
      </c>
      <c r="G717" s="7" t="s">
        <v>45</v>
      </c>
      <c r="H717" s="7" t="s">
        <v>20</v>
      </c>
      <c r="I717" s="9">
        <v>0.70000000000000018</v>
      </c>
      <c r="J717" s="10">
        <v>4500</v>
      </c>
      <c r="K717" s="11">
        <f t="shared" si="4"/>
        <v>3150.0000000000009</v>
      </c>
      <c r="L717" s="11">
        <f t="shared" si="5"/>
        <v>945.00000000000023</v>
      </c>
      <c r="M717" s="12">
        <v>0.3</v>
      </c>
      <c r="O717" s="17"/>
      <c r="P717" s="15"/>
      <c r="Q717" s="13"/>
      <c r="R717" s="14"/>
    </row>
    <row r="718" spans="1:18" ht="15.75" customHeight="1" x14ac:dyDescent="0.2">
      <c r="A718" s="2"/>
      <c r="B718" s="7" t="s">
        <v>27</v>
      </c>
      <c r="C718" s="7">
        <v>1128299</v>
      </c>
      <c r="D718" s="8">
        <v>44503</v>
      </c>
      <c r="E718" s="7" t="s">
        <v>28</v>
      </c>
      <c r="F718" s="7" t="s">
        <v>44</v>
      </c>
      <c r="G718" s="7" t="s">
        <v>45</v>
      </c>
      <c r="H718" s="7" t="s">
        <v>21</v>
      </c>
      <c r="I718" s="9">
        <v>0.90000000000000013</v>
      </c>
      <c r="J718" s="10">
        <v>4250</v>
      </c>
      <c r="K718" s="11">
        <f t="shared" si="4"/>
        <v>3825.0000000000005</v>
      </c>
      <c r="L718" s="11">
        <f t="shared" si="5"/>
        <v>956.25000000000011</v>
      </c>
      <c r="M718" s="12">
        <v>0.25</v>
      </c>
      <c r="O718" s="17"/>
      <c r="P718" s="15"/>
      <c r="Q718" s="13"/>
      <c r="R718" s="14"/>
    </row>
    <row r="719" spans="1:18" ht="15.75" customHeight="1" x14ac:dyDescent="0.2">
      <c r="A719" s="2"/>
      <c r="B719" s="7" t="s">
        <v>27</v>
      </c>
      <c r="C719" s="7">
        <v>1128299</v>
      </c>
      <c r="D719" s="8">
        <v>44503</v>
      </c>
      <c r="E719" s="7" t="s">
        <v>28</v>
      </c>
      <c r="F719" s="7" t="s">
        <v>44</v>
      </c>
      <c r="G719" s="7" t="s">
        <v>45</v>
      </c>
      <c r="H719" s="7" t="s">
        <v>22</v>
      </c>
      <c r="I719" s="9">
        <v>0.95000000000000018</v>
      </c>
      <c r="J719" s="10">
        <v>5500</v>
      </c>
      <c r="K719" s="11">
        <f t="shared" si="4"/>
        <v>5225.0000000000009</v>
      </c>
      <c r="L719" s="11">
        <f t="shared" si="5"/>
        <v>1045.0000000000002</v>
      </c>
      <c r="M719" s="12">
        <v>0.2</v>
      </c>
      <c r="O719" s="17"/>
      <c r="P719" s="15"/>
      <c r="Q719" s="13"/>
      <c r="R719" s="14"/>
    </row>
    <row r="720" spans="1:18" ht="15.75" customHeight="1" x14ac:dyDescent="0.2">
      <c r="A720" s="2"/>
      <c r="B720" s="7" t="s">
        <v>27</v>
      </c>
      <c r="C720" s="7">
        <v>1128299</v>
      </c>
      <c r="D720" s="8">
        <v>44532</v>
      </c>
      <c r="E720" s="7" t="s">
        <v>28</v>
      </c>
      <c r="F720" s="7" t="s">
        <v>44</v>
      </c>
      <c r="G720" s="7" t="s">
        <v>45</v>
      </c>
      <c r="H720" s="7" t="s">
        <v>17</v>
      </c>
      <c r="I720" s="9">
        <v>0.80000000000000016</v>
      </c>
      <c r="J720" s="10">
        <v>7500</v>
      </c>
      <c r="K720" s="11">
        <f t="shared" si="4"/>
        <v>6000.0000000000009</v>
      </c>
      <c r="L720" s="11">
        <f t="shared" si="5"/>
        <v>1800.0000000000002</v>
      </c>
      <c r="M720" s="12">
        <v>0.3</v>
      </c>
      <c r="O720" s="17"/>
      <c r="P720" s="15"/>
      <c r="Q720" s="13"/>
      <c r="R720" s="14"/>
    </row>
    <row r="721" spans="1:18" ht="15.75" customHeight="1" x14ac:dyDescent="0.2">
      <c r="A721" s="2"/>
      <c r="B721" s="7" t="s">
        <v>27</v>
      </c>
      <c r="C721" s="7">
        <v>1128299</v>
      </c>
      <c r="D721" s="8">
        <v>44532</v>
      </c>
      <c r="E721" s="7" t="s">
        <v>28</v>
      </c>
      <c r="F721" s="7" t="s">
        <v>44</v>
      </c>
      <c r="G721" s="7" t="s">
        <v>45</v>
      </c>
      <c r="H721" s="7" t="s">
        <v>18</v>
      </c>
      <c r="I721" s="9">
        <v>0.8500000000000002</v>
      </c>
      <c r="J721" s="10">
        <v>7500</v>
      </c>
      <c r="K721" s="11">
        <f t="shared" si="4"/>
        <v>6375.0000000000018</v>
      </c>
      <c r="L721" s="11">
        <f t="shared" si="5"/>
        <v>1593.7500000000005</v>
      </c>
      <c r="M721" s="12">
        <v>0.25</v>
      </c>
      <c r="O721" s="17"/>
      <c r="P721" s="15"/>
      <c r="Q721" s="13"/>
      <c r="R721" s="14"/>
    </row>
    <row r="722" spans="1:18" ht="15.75" customHeight="1" x14ac:dyDescent="0.2">
      <c r="A722" s="2"/>
      <c r="B722" s="7" t="s">
        <v>27</v>
      </c>
      <c r="C722" s="7">
        <v>1128299</v>
      </c>
      <c r="D722" s="8">
        <v>44532</v>
      </c>
      <c r="E722" s="7" t="s">
        <v>28</v>
      </c>
      <c r="F722" s="7" t="s">
        <v>44</v>
      </c>
      <c r="G722" s="7" t="s">
        <v>45</v>
      </c>
      <c r="H722" s="7" t="s">
        <v>19</v>
      </c>
      <c r="I722" s="9">
        <v>0.80000000000000016</v>
      </c>
      <c r="J722" s="10">
        <v>5500</v>
      </c>
      <c r="K722" s="11">
        <f t="shared" si="4"/>
        <v>4400.0000000000009</v>
      </c>
      <c r="L722" s="11">
        <f t="shared" si="5"/>
        <v>1100.0000000000002</v>
      </c>
      <c r="M722" s="12">
        <v>0.25</v>
      </c>
      <c r="O722" s="17"/>
      <c r="P722" s="15"/>
      <c r="Q722" s="13"/>
      <c r="R722" s="14"/>
    </row>
    <row r="723" spans="1:18" ht="15.75" customHeight="1" x14ac:dyDescent="0.2">
      <c r="A723" s="2"/>
      <c r="B723" s="7" t="s">
        <v>27</v>
      </c>
      <c r="C723" s="7">
        <v>1128299</v>
      </c>
      <c r="D723" s="8">
        <v>44532</v>
      </c>
      <c r="E723" s="7" t="s">
        <v>28</v>
      </c>
      <c r="F723" s="7" t="s">
        <v>44</v>
      </c>
      <c r="G723" s="7" t="s">
        <v>45</v>
      </c>
      <c r="H723" s="7" t="s">
        <v>20</v>
      </c>
      <c r="I723" s="9">
        <v>0.80000000000000016</v>
      </c>
      <c r="J723" s="10">
        <v>5500</v>
      </c>
      <c r="K723" s="11">
        <f t="shared" si="4"/>
        <v>4400.0000000000009</v>
      </c>
      <c r="L723" s="11">
        <f t="shared" si="5"/>
        <v>1320.0000000000002</v>
      </c>
      <c r="M723" s="12">
        <v>0.3</v>
      </c>
      <c r="O723" s="17"/>
      <c r="P723" s="15"/>
      <c r="Q723" s="13"/>
      <c r="R723" s="14"/>
    </row>
    <row r="724" spans="1:18" ht="15.75" customHeight="1" x14ac:dyDescent="0.2">
      <c r="A724" s="2"/>
      <c r="B724" s="7" t="s">
        <v>27</v>
      </c>
      <c r="C724" s="7">
        <v>1128299</v>
      </c>
      <c r="D724" s="8">
        <v>44532</v>
      </c>
      <c r="E724" s="7" t="s">
        <v>28</v>
      </c>
      <c r="F724" s="7" t="s">
        <v>44</v>
      </c>
      <c r="G724" s="7" t="s">
        <v>45</v>
      </c>
      <c r="H724" s="7" t="s">
        <v>21</v>
      </c>
      <c r="I724" s="9">
        <v>0.90000000000000013</v>
      </c>
      <c r="J724" s="10">
        <v>4750</v>
      </c>
      <c r="K724" s="11">
        <f t="shared" si="4"/>
        <v>4275.0000000000009</v>
      </c>
      <c r="L724" s="11">
        <f t="shared" si="5"/>
        <v>1068.7500000000002</v>
      </c>
      <c r="M724" s="12">
        <v>0.25</v>
      </c>
      <c r="O724" s="17"/>
      <c r="P724" s="15"/>
      <c r="Q724" s="13"/>
      <c r="R724" s="14"/>
    </row>
    <row r="725" spans="1:18" ht="15.75" customHeight="1" x14ac:dyDescent="0.2">
      <c r="A725" s="2"/>
      <c r="B725" s="7" t="s">
        <v>27</v>
      </c>
      <c r="C725" s="7">
        <v>1128299</v>
      </c>
      <c r="D725" s="8">
        <v>44532</v>
      </c>
      <c r="E725" s="7" t="s">
        <v>28</v>
      </c>
      <c r="F725" s="7" t="s">
        <v>44</v>
      </c>
      <c r="G725" s="7" t="s">
        <v>45</v>
      </c>
      <c r="H725" s="7" t="s">
        <v>22</v>
      </c>
      <c r="I725" s="9">
        <v>0.95000000000000018</v>
      </c>
      <c r="J725" s="10">
        <v>5750</v>
      </c>
      <c r="K725" s="11">
        <f t="shared" si="4"/>
        <v>5462.5000000000009</v>
      </c>
      <c r="L725" s="11">
        <f t="shared" si="5"/>
        <v>1092.5000000000002</v>
      </c>
      <c r="M725" s="12">
        <v>0.2</v>
      </c>
      <c r="O725" s="17"/>
      <c r="P725" s="15"/>
      <c r="Q725" s="13"/>
      <c r="R725" s="14"/>
    </row>
    <row r="726" spans="1:18" ht="15.75" customHeight="1" x14ac:dyDescent="0.2">
      <c r="A726" s="2" t="s">
        <v>39</v>
      </c>
      <c r="B726" s="7" t="s">
        <v>14</v>
      </c>
      <c r="C726" s="7">
        <v>1185732</v>
      </c>
      <c r="D726" s="8">
        <v>44208</v>
      </c>
      <c r="E726" s="7" t="s">
        <v>46</v>
      </c>
      <c r="F726" s="7" t="s">
        <v>47</v>
      </c>
      <c r="G726" s="7" t="s">
        <v>48</v>
      </c>
      <c r="H726" s="7" t="s">
        <v>17</v>
      </c>
      <c r="I726" s="9">
        <v>0.45</v>
      </c>
      <c r="J726" s="10">
        <v>10500</v>
      </c>
      <c r="K726" s="11">
        <f t="shared" si="4"/>
        <v>4725</v>
      </c>
      <c r="L726" s="11">
        <f t="shared" si="5"/>
        <v>2126.25</v>
      </c>
      <c r="M726" s="12">
        <v>0.45</v>
      </c>
      <c r="O726" s="13"/>
      <c r="P726" s="18">
        <f>Data!$I726+0.05</f>
        <v>0.5</v>
      </c>
      <c r="Q726" s="13"/>
      <c r="R726" s="14"/>
    </row>
    <row r="727" spans="1:18" ht="15.75" customHeight="1" x14ac:dyDescent="0.2">
      <c r="A727" s="2"/>
      <c r="B727" s="7" t="s">
        <v>14</v>
      </c>
      <c r="C727" s="7">
        <v>1185732</v>
      </c>
      <c r="D727" s="8">
        <v>44208</v>
      </c>
      <c r="E727" s="7" t="s">
        <v>46</v>
      </c>
      <c r="F727" s="7" t="s">
        <v>47</v>
      </c>
      <c r="G727" s="7" t="s">
        <v>48</v>
      </c>
      <c r="H727" s="7" t="s">
        <v>18</v>
      </c>
      <c r="I727" s="9">
        <v>0.45</v>
      </c>
      <c r="J727" s="10">
        <v>8500</v>
      </c>
      <c r="K727" s="11">
        <f t="shared" si="4"/>
        <v>3825</v>
      </c>
      <c r="L727" s="11">
        <f t="shared" si="5"/>
        <v>1338.75</v>
      </c>
      <c r="M727" s="12">
        <v>0.35</v>
      </c>
      <c r="O727" s="13"/>
      <c r="P727" s="18">
        <f>Data!$I727+0.05</f>
        <v>0.5</v>
      </c>
      <c r="Q727" s="13"/>
      <c r="R727" s="14"/>
    </row>
    <row r="728" spans="1:18" ht="15.75" customHeight="1" x14ac:dyDescent="0.2">
      <c r="A728" s="2"/>
      <c r="B728" s="7" t="s">
        <v>14</v>
      </c>
      <c r="C728" s="7">
        <v>1185732</v>
      </c>
      <c r="D728" s="8">
        <v>44208</v>
      </c>
      <c r="E728" s="7" t="s">
        <v>46</v>
      </c>
      <c r="F728" s="7" t="s">
        <v>47</v>
      </c>
      <c r="G728" s="7" t="s">
        <v>48</v>
      </c>
      <c r="H728" s="7" t="s">
        <v>19</v>
      </c>
      <c r="I728" s="9">
        <v>0.35000000000000003</v>
      </c>
      <c r="J728" s="10">
        <v>8500</v>
      </c>
      <c r="K728" s="11">
        <f t="shared" si="4"/>
        <v>2975.0000000000005</v>
      </c>
      <c r="L728" s="11">
        <f t="shared" si="5"/>
        <v>743.75000000000011</v>
      </c>
      <c r="M728" s="12">
        <v>0.25</v>
      </c>
      <c r="O728" s="13"/>
      <c r="P728" s="18">
        <f>Data!$I728+0.05</f>
        <v>0.4</v>
      </c>
      <c r="Q728" s="13"/>
      <c r="R728" s="14"/>
    </row>
    <row r="729" spans="1:18" ht="15.75" customHeight="1" x14ac:dyDescent="0.2">
      <c r="A729" s="2"/>
      <c r="B729" s="7" t="s">
        <v>14</v>
      </c>
      <c r="C729" s="7">
        <v>1185732</v>
      </c>
      <c r="D729" s="8">
        <v>44208</v>
      </c>
      <c r="E729" s="7" t="s">
        <v>46</v>
      </c>
      <c r="F729" s="7" t="s">
        <v>47</v>
      </c>
      <c r="G729" s="7" t="s">
        <v>48</v>
      </c>
      <c r="H729" s="7" t="s">
        <v>20</v>
      </c>
      <c r="I729" s="9">
        <v>0.39999999999999997</v>
      </c>
      <c r="J729" s="10">
        <v>7000</v>
      </c>
      <c r="K729" s="11">
        <f t="shared" si="4"/>
        <v>2799.9999999999995</v>
      </c>
      <c r="L729" s="11">
        <f t="shared" si="5"/>
        <v>839.99999999999989</v>
      </c>
      <c r="M729" s="12">
        <v>0.3</v>
      </c>
      <c r="O729" s="13"/>
      <c r="P729" s="18">
        <f>Data!$I729+0.05</f>
        <v>0.44999999999999996</v>
      </c>
      <c r="Q729" s="13"/>
      <c r="R729" s="14"/>
    </row>
    <row r="730" spans="1:18" ht="15.75" customHeight="1" x14ac:dyDescent="0.2">
      <c r="A730" s="2"/>
      <c r="B730" s="7" t="s">
        <v>14</v>
      </c>
      <c r="C730" s="7">
        <v>1185732</v>
      </c>
      <c r="D730" s="8">
        <v>44208</v>
      </c>
      <c r="E730" s="7" t="s">
        <v>46</v>
      </c>
      <c r="F730" s="7" t="s">
        <v>47</v>
      </c>
      <c r="G730" s="7" t="s">
        <v>48</v>
      </c>
      <c r="H730" s="7" t="s">
        <v>21</v>
      </c>
      <c r="I730" s="9">
        <v>0.55000000000000004</v>
      </c>
      <c r="J730" s="10">
        <v>7500</v>
      </c>
      <c r="K730" s="11">
        <f t="shared" si="4"/>
        <v>4125</v>
      </c>
      <c r="L730" s="11">
        <f t="shared" si="5"/>
        <v>1443.75</v>
      </c>
      <c r="M730" s="12">
        <v>0.35</v>
      </c>
      <c r="O730" s="13"/>
      <c r="P730" s="18">
        <f>Data!$I730+0.05</f>
        <v>0.60000000000000009</v>
      </c>
      <c r="Q730" s="13"/>
      <c r="R730" s="14"/>
    </row>
    <row r="731" spans="1:18" ht="15.75" customHeight="1" x14ac:dyDescent="0.2">
      <c r="A731" s="2"/>
      <c r="B731" s="7" t="s">
        <v>14</v>
      </c>
      <c r="C731" s="7">
        <v>1185732</v>
      </c>
      <c r="D731" s="8">
        <v>44208</v>
      </c>
      <c r="E731" s="7" t="s">
        <v>46</v>
      </c>
      <c r="F731" s="7" t="s">
        <v>47</v>
      </c>
      <c r="G731" s="7" t="s">
        <v>48</v>
      </c>
      <c r="H731" s="7" t="s">
        <v>22</v>
      </c>
      <c r="I731" s="9">
        <v>0.45</v>
      </c>
      <c r="J731" s="10">
        <v>8500</v>
      </c>
      <c r="K731" s="11">
        <f t="shared" si="4"/>
        <v>3825</v>
      </c>
      <c r="L731" s="11">
        <f t="shared" si="5"/>
        <v>1912.5</v>
      </c>
      <c r="M731" s="12">
        <v>0.5</v>
      </c>
      <c r="O731" s="13"/>
      <c r="P731" s="18">
        <f>Data!$I731+0.05</f>
        <v>0.5</v>
      </c>
      <c r="Q731" s="13"/>
      <c r="R731" s="14"/>
    </row>
    <row r="732" spans="1:18" ht="15.75" customHeight="1" x14ac:dyDescent="0.2">
      <c r="A732" s="2"/>
      <c r="B732" s="7" t="s">
        <v>14</v>
      </c>
      <c r="C732" s="7">
        <v>1185732</v>
      </c>
      <c r="D732" s="8">
        <v>44237</v>
      </c>
      <c r="E732" s="7" t="s">
        <v>46</v>
      </c>
      <c r="F732" s="7" t="s">
        <v>47</v>
      </c>
      <c r="G732" s="7" t="s">
        <v>48</v>
      </c>
      <c r="H732" s="7" t="s">
        <v>17</v>
      </c>
      <c r="I732" s="9">
        <v>0.45</v>
      </c>
      <c r="J732" s="10">
        <v>11000</v>
      </c>
      <c r="K732" s="11">
        <f t="shared" si="4"/>
        <v>4950</v>
      </c>
      <c r="L732" s="11">
        <f t="shared" si="5"/>
        <v>2227.5</v>
      </c>
      <c r="M732" s="12">
        <v>0.45</v>
      </c>
      <c r="O732" s="13"/>
      <c r="P732" s="18">
        <f>Data!$I732+0.05</f>
        <v>0.5</v>
      </c>
      <c r="Q732" s="13"/>
      <c r="R732" s="14"/>
    </row>
    <row r="733" spans="1:18" ht="15.75" customHeight="1" x14ac:dyDescent="0.2">
      <c r="A733" s="2"/>
      <c r="B733" s="7" t="s">
        <v>14</v>
      </c>
      <c r="C733" s="7">
        <v>1185732</v>
      </c>
      <c r="D733" s="8">
        <v>44237</v>
      </c>
      <c r="E733" s="7" t="s">
        <v>46</v>
      </c>
      <c r="F733" s="7" t="s">
        <v>47</v>
      </c>
      <c r="G733" s="7" t="s">
        <v>48</v>
      </c>
      <c r="H733" s="7" t="s">
        <v>18</v>
      </c>
      <c r="I733" s="9">
        <v>0.45</v>
      </c>
      <c r="J733" s="10">
        <v>7500</v>
      </c>
      <c r="K733" s="11">
        <f t="shared" si="4"/>
        <v>3375</v>
      </c>
      <c r="L733" s="11">
        <f t="shared" si="5"/>
        <v>1181.25</v>
      </c>
      <c r="M733" s="12">
        <v>0.35</v>
      </c>
      <c r="O733" s="13"/>
      <c r="P733" s="18">
        <f>Data!$I733+0.05</f>
        <v>0.5</v>
      </c>
      <c r="Q733" s="13"/>
      <c r="R733" s="14"/>
    </row>
    <row r="734" spans="1:18" ht="15.75" customHeight="1" x14ac:dyDescent="0.2">
      <c r="A734" s="2"/>
      <c r="B734" s="7" t="s">
        <v>14</v>
      </c>
      <c r="C734" s="7">
        <v>1185732</v>
      </c>
      <c r="D734" s="8">
        <v>44237</v>
      </c>
      <c r="E734" s="7" t="s">
        <v>46</v>
      </c>
      <c r="F734" s="7" t="s">
        <v>47</v>
      </c>
      <c r="G734" s="7" t="s">
        <v>48</v>
      </c>
      <c r="H734" s="7" t="s">
        <v>19</v>
      </c>
      <c r="I734" s="9">
        <v>0.35000000000000003</v>
      </c>
      <c r="J734" s="10">
        <v>8000</v>
      </c>
      <c r="K734" s="11">
        <f t="shared" si="4"/>
        <v>2800.0000000000005</v>
      </c>
      <c r="L734" s="11">
        <f t="shared" si="5"/>
        <v>700.00000000000011</v>
      </c>
      <c r="M734" s="12">
        <v>0.25</v>
      </c>
      <c r="O734" s="13"/>
      <c r="P734" s="18">
        <f>Data!$I734+0.05</f>
        <v>0.4</v>
      </c>
      <c r="Q734" s="13"/>
      <c r="R734" s="14"/>
    </row>
    <row r="735" spans="1:18" ht="15.75" customHeight="1" x14ac:dyDescent="0.2">
      <c r="A735" s="2"/>
      <c r="B735" s="7" t="s">
        <v>14</v>
      </c>
      <c r="C735" s="7">
        <v>1185732</v>
      </c>
      <c r="D735" s="8">
        <v>44237</v>
      </c>
      <c r="E735" s="7" t="s">
        <v>46</v>
      </c>
      <c r="F735" s="7" t="s">
        <v>47</v>
      </c>
      <c r="G735" s="7" t="s">
        <v>48</v>
      </c>
      <c r="H735" s="7" t="s">
        <v>20</v>
      </c>
      <c r="I735" s="9">
        <v>0.39999999999999997</v>
      </c>
      <c r="J735" s="10">
        <v>6750</v>
      </c>
      <c r="K735" s="11">
        <f t="shared" si="4"/>
        <v>2700</v>
      </c>
      <c r="L735" s="11">
        <f t="shared" si="5"/>
        <v>810</v>
      </c>
      <c r="M735" s="12">
        <v>0.3</v>
      </c>
      <c r="O735" s="13"/>
      <c r="P735" s="18">
        <f>Data!$I735+0.05</f>
        <v>0.44999999999999996</v>
      </c>
      <c r="Q735" s="13"/>
      <c r="R735" s="14"/>
    </row>
    <row r="736" spans="1:18" ht="15.75" customHeight="1" x14ac:dyDescent="0.2">
      <c r="A736" s="2"/>
      <c r="B736" s="7" t="s">
        <v>14</v>
      </c>
      <c r="C736" s="7">
        <v>1185732</v>
      </c>
      <c r="D736" s="8">
        <v>44237</v>
      </c>
      <c r="E736" s="7" t="s">
        <v>46</v>
      </c>
      <c r="F736" s="7" t="s">
        <v>47</v>
      </c>
      <c r="G736" s="7" t="s">
        <v>48</v>
      </c>
      <c r="H736" s="7" t="s">
        <v>21</v>
      </c>
      <c r="I736" s="9">
        <v>0.55000000000000004</v>
      </c>
      <c r="J736" s="10">
        <v>7500</v>
      </c>
      <c r="K736" s="11">
        <f t="shared" si="4"/>
        <v>4125</v>
      </c>
      <c r="L736" s="11">
        <f t="shared" si="5"/>
        <v>1443.75</v>
      </c>
      <c r="M736" s="12">
        <v>0.35</v>
      </c>
      <c r="O736" s="13"/>
      <c r="P736" s="18">
        <f>Data!$I736+0.05</f>
        <v>0.60000000000000009</v>
      </c>
      <c r="Q736" s="13"/>
      <c r="R736" s="14"/>
    </row>
    <row r="737" spans="1:18" ht="15.75" customHeight="1" x14ac:dyDescent="0.2">
      <c r="A737" s="2"/>
      <c r="B737" s="7" t="s">
        <v>14</v>
      </c>
      <c r="C737" s="7">
        <v>1185732</v>
      </c>
      <c r="D737" s="8">
        <v>44237</v>
      </c>
      <c r="E737" s="7" t="s">
        <v>46</v>
      </c>
      <c r="F737" s="7" t="s">
        <v>47</v>
      </c>
      <c r="G737" s="7" t="s">
        <v>48</v>
      </c>
      <c r="H737" s="7" t="s">
        <v>22</v>
      </c>
      <c r="I737" s="9">
        <v>0.45</v>
      </c>
      <c r="J737" s="10">
        <v>8500</v>
      </c>
      <c r="K737" s="11">
        <f t="shared" si="4"/>
        <v>3825</v>
      </c>
      <c r="L737" s="11">
        <f t="shared" si="5"/>
        <v>1912.5</v>
      </c>
      <c r="M737" s="12">
        <v>0.5</v>
      </c>
      <c r="O737" s="13"/>
      <c r="P737" s="18">
        <f>Data!$I737+0.05</f>
        <v>0.5</v>
      </c>
      <c r="Q737" s="13"/>
      <c r="R737" s="14"/>
    </row>
    <row r="738" spans="1:18" ht="15.75" customHeight="1" x14ac:dyDescent="0.2">
      <c r="A738" s="2"/>
      <c r="B738" s="7" t="s">
        <v>14</v>
      </c>
      <c r="C738" s="7">
        <v>1185732</v>
      </c>
      <c r="D738" s="8">
        <v>44263</v>
      </c>
      <c r="E738" s="7" t="s">
        <v>46</v>
      </c>
      <c r="F738" s="7" t="s">
        <v>47</v>
      </c>
      <c r="G738" s="7" t="s">
        <v>48</v>
      </c>
      <c r="H738" s="7" t="s">
        <v>17</v>
      </c>
      <c r="I738" s="9">
        <v>0.45</v>
      </c>
      <c r="J738" s="10">
        <v>10700</v>
      </c>
      <c r="K738" s="11">
        <f t="shared" si="4"/>
        <v>4815</v>
      </c>
      <c r="L738" s="11">
        <f t="shared" si="5"/>
        <v>2166.75</v>
      </c>
      <c r="M738" s="12">
        <v>0.45</v>
      </c>
      <c r="O738" s="13"/>
      <c r="P738" s="18">
        <f>Data!$I738+0.05</f>
        <v>0.5</v>
      </c>
      <c r="Q738" s="13"/>
      <c r="R738" s="14"/>
    </row>
    <row r="739" spans="1:18" ht="15.75" customHeight="1" x14ac:dyDescent="0.2">
      <c r="A739" s="2"/>
      <c r="B739" s="7" t="s">
        <v>14</v>
      </c>
      <c r="C739" s="7">
        <v>1185732</v>
      </c>
      <c r="D739" s="8">
        <v>44263</v>
      </c>
      <c r="E739" s="7" t="s">
        <v>46</v>
      </c>
      <c r="F739" s="7" t="s">
        <v>47</v>
      </c>
      <c r="G739" s="7" t="s">
        <v>48</v>
      </c>
      <c r="H739" s="7" t="s">
        <v>18</v>
      </c>
      <c r="I739" s="9">
        <v>0.45</v>
      </c>
      <c r="J739" s="10">
        <v>7500</v>
      </c>
      <c r="K739" s="11">
        <f t="shared" si="4"/>
        <v>3375</v>
      </c>
      <c r="L739" s="11">
        <f t="shared" si="5"/>
        <v>1181.25</v>
      </c>
      <c r="M739" s="12">
        <v>0.35</v>
      </c>
      <c r="O739" s="13"/>
      <c r="P739" s="18">
        <f>Data!$I739+0.05</f>
        <v>0.5</v>
      </c>
      <c r="Q739" s="13"/>
      <c r="R739" s="14"/>
    </row>
    <row r="740" spans="1:18" ht="15.75" customHeight="1" x14ac:dyDescent="0.2">
      <c r="A740" s="2"/>
      <c r="B740" s="7" t="s">
        <v>14</v>
      </c>
      <c r="C740" s="7">
        <v>1185732</v>
      </c>
      <c r="D740" s="8">
        <v>44263</v>
      </c>
      <c r="E740" s="7" t="s">
        <v>46</v>
      </c>
      <c r="F740" s="7" t="s">
        <v>47</v>
      </c>
      <c r="G740" s="7" t="s">
        <v>48</v>
      </c>
      <c r="H740" s="7" t="s">
        <v>19</v>
      </c>
      <c r="I740" s="9">
        <v>0.35000000000000003</v>
      </c>
      <c r="J740" s="10">
        <v>7750</v>
      </c>
      <c r="K740" s="11">
        <f t="shared" si="4"/>
        <v>2712.5000000000005</v>
      </c>
      <c r="L740" s="11">
        <f t="shared" si="5"/>
        <v>678.12500000000011</v>
      </c>
      <c r="M740" s="12">
        <v>0.25</v>
      </c>
      <c r="O740" s="13"/>
      <c r="P740" s="18">
        <f>Data!$I740+0.05</f>
        <v>0.4</v>
      </c>
      <c r="Q740" s="13"/>
      <c r="R740" s="14"/>
    </row>
    <row r="741" spans="1:18" ht="15.75" customHeight="1" x14ac:dyDescent="0.2">
      <c r="A741" s="2"/>
      <c r="B741" s="7" t="s">
        <v>14</v>
      </c>
      <c r="C741" s="7">
        <v>1185732</v>
      </c>
      <c r="D741" s="8">
        <v>44263</v>
      </c>
      <c r="E741" s="7" t="s">
        <v>46</v>
      </c>
      <c r="F741" s="7" t="s">
        <v>47</v>
      </c>
      <c r="G741" s="7" t="s">
        <v>48</v>
      </c>
      <c r="H741" s="7" t="s">
        <v>20</v>
      </c>
      <c r="I741" s="9">
        <v>0.39999999999999997</v>
      </c>
      <c r="J741" s="10">
        <v>6250</v>
      </c>
      <c r="K741" s="11">
        <f t="shared" si="4"/>
        <v>2500</v>
      </c>
      <c r="L741" s="11">
        <f t="shared" si="5"/>
        <v>750</v>
      </c>
      <c r="M741" s="12">
        <v>0.3</v>
      </c>
      <c r="O741" s="13"/>
      <c r="P741" s="18">
        <f>Data!$I741+0.05</f>
        <v>0.44999999999999996</v>
      </c>
      <c r="Q741" s="13"/>
      <c r="R741" s="14"/>
    </row>
    <row r="742" spans="1:18" ht="15.75" customHeight="1" x14ac:dyDescent="0.2">
      <c r="A742" s="2"/>
      <c r="B742" s="7" t="s">
        <v>14</v>
      </c>
      <c r="C742" s="7">
        <v>1185732</v>
      </c>
      <c r="D742" s="8">
        <v>44263</v>
      </c>
      <c r="E742" s="7" t="s">
        <v>46</v>
      </c>
      <c r="F742" s="7" t="s">
        <v>47</v>
      </c>
      <c r="G742" s="7" t="s">
        <v>48</v>
      </c>
      <c r="H742" s="7" t="s">
        <v>21</v>
      </c>
      <c r="I742" s="9">
        <v>0.55000000000000004</v>
      </c>
      <c r="J742" s="10">
        <v>6750</v>
      </c>
      <c r="K742" s="11">
        <f t="shared" si="4"/>
        <v>3712.5000000000005</v>
      </c>
      <c r="L742" s="11">
        <f t="shared" si="5"/>
        <v>1299.375</v>
      </c>
      <c r="M742" s="12">
        <v>0.35</v>
      </c>
      <c r="O742" s="13"/>
      <c r="P742" s="18">
        <f>Data!$I742+0.05</f>
        <v>0.60000000000000009</v>
      </c>
      <c r="Q742" s="13"/>
      <c r="R742" s="14"/>
    </row>
    <row r="743" spans="1:18" ht="15.75" customHeight="1" x14ac:dyDescent="0.2">
      <c r="A743" s="2"/>
      <c r="B743" s="7" t="s">
        <v>14</v>
      </c>
      <c r="C743" s="7">
        <v>1185732</v>
      </c>
      <c r="D743" s="8">
        <v>44263</v>
      </c>
      <c r="E743" s="7" t="s">
        <v>46</v>
      </c>
      <c r="F743" s="7" t="s">
        <v>47</v>
      </c>
      <c r="G743" s="7" t="s">
        <v>48</v>
      </c>
      <c r="H743" s="7" t="s">
        <v>22</v>
      </c>
      <c r="I743" s="9">
        <v>0.45</v>
      </c>
      <c r="J743" s="10">
        <v>7750</v>
      </c>
      <c r="K743" s="11">
        <f t="shared" si="4"/>
        <v>3487.5</v>
      </c>
      <c r="L743" s="11">
        <f t="shared" si="5"/>
        <v>1743.75</v>
      </c>
      <c r="M743" s="12">
        <v>0.5</v>
      </c>
      <c r="O743" s="13"/>
      <c r="P743" s="18">
        <f>Data!$I743+0.05</f>
        <v>0.5</v>
      </c>
      <c r="Q743" s="13"/>
      <c r="R743" s="14"/>
    </row>
    <row r="744" spans="1:18" ht="15.75" customHeight="1" x14ac:dyDescent="0.2">
      <c r="A744" s="2"/>
      <c r="B744" s="7" t="s">
        <v>14</v>
      </c>
      <c r="C744" s="7">
        <v>1185732</v>
      </c>
      <c r="D744" s="8">
        <v>44295</v>
      </c>
      <c r="E744" s="7" t="s">
        <v>46</v>
      </c>
      <c r="F744" s="7" t="s">
        <v>47</v>
      </c>
      <c r="G744" s="7" t="s">
        <v>48</v>
      </c>
      <c r="H744" s="7" t="s">
        <v>17</v>
      </c>
      <c r="I744" s="9">
        <v>0.45</v>
      </c>
      <c r="J744" s="10">
        <v>10250</v>
      </c>
      <c r="K744" s="11">
        <f t="shared" si="4"/>
        <v>4612.5</v>
      </c>
      <c r="L744" s="11">
        <f t="shared" si="5"/>
        <v>2075.625</v>
      </c>
      <c r="M744" s="12">
        <v>0.45</v>
      </c>
      <c r="O744" s="13"/>
      <c r="P744" s="18">
        <f>Data!$I744+0.05</f>
        <v>0.5</v>
      </c>
      <c r="Q744" s="13"/>
      <c r="R744" s="14"/>
    </row>
    <row r="745" spans="1:18" ht="15.75" customHeight="1" x14ac:dyDescent="0.2">
      <c r="A745" s="2"/>
      <c r="B745" s="7" t="s">
        <v>14</v>
      </c>
      <c r="C745" s="7">
        <v>1185732</v>
      </c>
      <c r="D745" s="8">
        <v>44295</v>
      </c>
      <c r="E745" s="7" t="s">
        <v>46</v>
      </c>
      <c r="F745" s="7" t="s">
        <v>47</v>
      </c>
      <c r="G745" s="7" t="s">
        <v>48</v>
      </c>
      <c r="H745" s="7" t="s">
        <v>18</v>
      </c>
      <c r="I745" s="9">
        <v>0.45</v>
      </c>
      <c r="J745" s="10">
        <v>7250</v>
      </c>
      <c r="K745" s="11">
        <f t="shared" si="4"/>
        <v>3262.5</v>
      </c>
      <c r="L745" s="11">
        <f t="shared" si="5"/>
        <v>1141.875</v>
      </c>
      <c r="M745" s="12">
        <v>0.35</v>
      </c>
      <c r="O745" s="13"/>
      <c r="P745" s="18">
        <f>Data!$I745+0.05</f>
        <v>0.5</v>
      </c>
      <c r="Q745" s="13"/>
      <c r="R745" s="14"/>
    </row>
    <row r="746" spans="1:18" ht="15.75" customHeight="1" x14ac:dyDescent="0.2">
      <c r="A746" s="2"/>
      <c r="B746" s="7" t="s">
        <v>14</v>
      </c>
      <c r="C746" s="7">
        <v>1185732</v>
      </c>
      <c r="D746" s="8">
        <v>44295</v>
      </c>
      <c r="E746" s="7" t="s">
        <v>46</v>
      </c>
      <c r="F746" s="7" t="s">
        <v>47</v>
      </c>
      <c r="G746" s="7" t="s">
        <v>48</v>
      </c>
      <c r="H746" s="7" t="s">
        <v>19</v>
      </c>
      <c r="I746" s="9">
        <v>0.35000000000000003</v>
      </c>
      <c r="J746" s="10">
        <v>7250</v>
      </c>
      <c r="K746" s="11">
        <f t="shared" si="4"/>
        <v>2537.5000000000005</v>
      </c>
      <c r="L746" s="11">
        <f t="shared" si="5"/>
        <v>634.37500000000011</v>
      </c>
      <c r="M746" s="12">
        <v>0.25</v>
      </c>
      <c r="O746" s="13"/>
      <c r="P746" s="18">
        <f>Data!$I746+0.05</f>
        <v>0.4</v>
      </c>
      <c r="Q746" s="13"/>
      <c r="R746" s="14"/>
    </row>
    <row r="747" spans="1:18" ht="15.75" customHeight="1" x14ac:dyDescent="0.2">
      <c r="A747" s="2"/>
      <c r="B747" s="7" t="s">
        <v>14</v>
      </c>
      <c r="C747" s="7">
        <v>1185732</v>
      </c>
      <c r="D747" s="8">
        <v>44295</v>
      </c>
      <c r="E747" s="7" t="s">
        <v>46</v>
      </c>
      <c r="F747" s="7" t="s">
        <v>47</v>
      </c>
      <c r="G747" s="7" t="s">
        <v>48</v>
      </c>
      <c r="H747" s="7" t="s">
        <v>20</v>
      </c>
      <c r="I747" s="9">
        <v>0.39999999999999997</v>
      </c>
      <c r="J747" s="10">
        <v>6500</v>
      </c>
      <c r="K747" s="11">
        <f t="shared" si="4"/>
        <v>2600</v>
      </c>
      <c r="L747" s="11">
        <f t="shared" si="5"/>
        <v>780</v>
      </c>
      <c r="M747" s="12">
        <v>0.3</v>
      </c>
      <c r="O747" s="13"/>
      <c r="P747" s="18">
        <f>Data!$I747+0.05</f>
        <v>0.44999999999999996</v>
      </c>
      <c r="Q747" s="13"/>
      <c r="R747" s="14"/>
    </row>
    <row r="748" spans="1:18" ht="15.75" customHeight="1" x14ac:dyDescent="0.2">
      <c r="A748" s="2"/>
      <c r="B748" s="7" t="s">
        <v>14</v>
      </c>
      <c r="C748" s="7">
        <v>1185732</v>
      </c>
      <c r="D748" s="8">
        <v>44295</v>
      </c>
      <c r="E748" s="7" t="s">
        <v>46</v>
      </c>
      <c r="F748" s="7" t="s">
        <v>47</v>
      </c>
      <c r="G748" s="7" t="s">
        <v>48</v>
      </c>
      <c r="H748" s="7" t="s">
        <v>21</v>
      </c>
      <c r="I748" s="9">
        <v>0.55000000000000004</v>
      </c>
      <c r="J748" s="10">
        <v>6750</v>
      </c>
      <c r="K748" s="11">
        <f t="shared" si="4"/>
        <v>3712.5000000000005</v>
      </c>
      <c r="L748" s="11">
        <f t="shared" si="5"/>
        <v>1299.375</v>
      </c>
      <c r="M748" s="12">
        <v>0.35</v>
      </c>
      <c r="O748" s="13"/>
      <c r="P748" s="18">
        <f>Data!$I748+0.05</f>
        <v>0.60000000000000009</v>
      </c>
      <c r="Q748" s="13"/>
      <c r="R748" s="14"/>
    </row>
    <row r="749" spans="1:18" ht="15.75" customHeight="1" x14ac:dyDescent="0.2">
      <c r="A749" s="2"/>
      <c r="B749" s="7" t="s">
        <v>14</v>
      </c>
      <c r="C749" s="7">
        <v>1185732</v>
      </c>
      <c r="D749" s="8">
        <v>44295</v>
      </c>
      <c r="E749" s="7" t="s">
        <v>46</v>
      </c>
      <c r="F749" s="7" t="s">
        <v>47</v>
      </c>
      <c r="G749" s="7" t="s">
        <v>48</v>
      </c>
      <c r="H749" s="7" t="s">
        <v>22</v>
      </c>
      <c r="I749" s="9">
        <v>0.45</v>
      </c>
      <c r="J749" s="10">
        <v>8000</v>
      </c>
      <c r="K749" s="11">
        <f t="shared" si="4"/>
        <v>3600</v>
      </c>
      <c r="L749" s="11">
        <f t="shared" si="5"/>
        <v>1800</v>
      </c>
      <c r="M749" s="12">
        <v>0.5</v>
      </c>
      <c r="O749" s="13"/>
      <c r="P749" s="18">
        <f>Data!$I749+0.05</f>
        <v>0.5</v>
      </c>
      <c r="Q749" s="13"/>
      <c r="R749" s="14"/>
    </row>
    <row r="750" spans="1:18" ht="15.75" customHeight="1" x14ac:dyDescent="0.2">
      <c r="A750" s="2"/>
      <c r="B750" s="7" t="s">
        <v>14</v>
      </c>
      <c r="C750" s="7">
        <v>1185732</v>
      </c>
      <c r="D750" s="8">
        <v>44324</v>
      </c>
      <c r="E750" s="7" t="s">
        <v>46</v>
      </c>
      <c r="F750" s="7" t="s">
        <v>47</v>
      </c>
      <c r="G750" s="7" t="s">
        <v>48</v>
      </c>
      <c r="H750" s="7" t="s">
        <v>17</v>
      </c>
      <c r="I750" s="9">
        <v>0.55000000000000004</v>
      </c>
      <c r="J750" s="10">
        <v>10700</v>
      </c>
      <c r="K750" s="11">
        <f t="shared" si="4"/>
        <v>5885.0000000000009</v>
      </c>
      <c r="L750" s="11">
        <f t="shared" si="5"/>
        <v>2648.2500000000005</v>
      </c>
      <c r="M750" s="12">
        <v>0.45</v>
      </c>
      <c r="O750" s="13"/>
      <c r="P750" s="18">
        <f>Data!$I750+0.05</f>
        <v>0.60000000000000009</v>
      </c>
      <c r="Q750" s="13"/>
      <c r="R750" s="14"/>
    </row>
    <row r="751" spans="1:18" ht="15.75" customHeight="1" x14ac:dyDescent="0.2">
      <c r="A751" s="2"/>
      <c r="B751" s="7" t="s">
        <v>14</v>
      </c>
      <c r="C751" s="7">
        <v>1185732</v>
      </c>
      <c r="D751" s="8">
        <v>44324</v>
      </c>
      <c r="E751" s="7" t="s">
        <v>46</v>
      </c>
      <c r="F751" s="7" t="s">
        <v>47</v>
      </c>
      <c r="G751" s="7" t="s">
        <v>48</v>
      </c>
      <c r="H751" s="7" t="s">
        <v>18</v>
      </c>
      <c r="I751" s="9">
        <v>0.55000000000000004</v>
      </c>
      <c r="J751" s="10">
        <v>7750</v>
      </c>
      <c r="K751" s="11">
        <f t="shared" si="4"/>
        <v>4262.5</v>
      </c>
      <c r="L751" s="11">
        <f t="shared" si="5"/>
        <v>1491.875</v>
      </c>
      <c r="M751" s="12">
        <v>0.35</v>
      </c>
      <c r="O751" s="13"/>
      <c r="P751" s="18">
        <f>Data!$I751+0.05</f>
        <v>0.60000000000000009</v>
      </c>
      <c r="Q751" s="13"/>
      <c r="R751" s="14"/>
    </row>
    <row r="752" spans="1:18" ht="15.75" customHeight="1" x14ac:dyDescent="0.2">
      <c r="A752" s="2"/>
      <c r="B752" s="7" t="s">
        <v>14</v>
      </c>
      <c r="C752" s="7">
        <v>1185732</v>
      </c>
      <c r="D752" s="8">
        <v>44324</v>
      </c>
      <c r="E752" s="7" t="s">
        <v>46</v>
      </c>
      <c r="F752" s="7" t="s">
        <v>47</v>
      </c>
      <c r="G752" s="7" t="s">
        <v>48</v>
      </c>
      <c r="H752" s="7" t="s">
        <v>19</v>
      </c>
      <c r="I752" s="9">
        <v>0.5</v>
      </c>
      <c r="J752" s="10">
        <v>7500</v>
      </c>
      <c r="K752" s="11">
        <f t="shared" si="4"/>
        <v>3750</v>
      </c>
      <c r="L752" s="11">
        <f t="shared" si="5"/>
        <v>937.5</v>
      </c>
      <c r="M752" s="12">
        <v>0.25</v>
      </c>
      <c r="O752" s="13"/>
      <c r="P752" s="18">
        <f>Data!$I752+0.05</f>
        <v>0.55000000000000004</v>
      </c>
      <c r="Q752" s="13"/>
      <c r="R752" s="14"/>
    </row>
    <row r="753" spans="1:18" ht="15.75" customHeight="1" x14ac:dyDescent="0.2">
      <c r="A753" s="2"/>
      <c r="B753" s="7" t="s">
        <v>14</v>
      </c>
      <c r="C753" s="7">
        <v>1185732</v>
      </c>
      <c r="D753" s="8">
        <v>44324</v>
      </c>
      <c r="E753" s="7" t="s">
        <v>46</v>
      </c>
      <c r="F753" s="7" t="s">
        <v>47</v>
      </c>
      <c r="G753" s="7" t="s">
        <v>48</v>
      </c>
      <c r="H753" s="7" t="s">
        <v>20</v>
      </c>
      <c r="I753" s="9">
        <v>0.5</v>
      </c>
      <c r="J753" s="10">
        <v>7000</v>
      </c>
      <c r="K753" s="11">
        <f t="shared" si="4"/>
        <v>3500</v>
      </c>
      <c r="L753" s="11">
        <f t="shared" si="5"/>
        <v>1050</v>
      </c>
      <c r="M753" s="12">
        <v>0.3</v>
      </c>
      <c r="O753" s="13"/>
      <c r="P753" s="18">
        <f>Data!$I753+0.05</f>
        <v>0.55000000000000004</v>
      </c>
      <c r="Q753" s="13"/>
      <c r="R753" s="14"/>
    </row>
    <row r="754" spans="1:18" ht="15.75" customHeight="1" x14ac:dyDescent="0.2">
      <c r="A754" s="2"/>
      <c r="B754" s="7" t="s">
        <v>14</v>
      </c>
      <c r="C754" s="7">
        <v>1185732</v>
      </c>
      <c r="D754" s="8">
        <v>44324</v>
      </c>
      <c r="E754" s="7" t="s">
        <v>46</v>
      </c>
      <c r="F754" s="7" t="s">
        <v>47</v>
      </c>
      <c r="G754" s="7" t="s">
        <v>48</v>
      </c>
      <c r="H754" s="7" t="s">
        <v>21</v>
      </c>
      <c r="I754" s="9">
        <v>0.6</v>
      </c>
      <c r="J754" s="10">
        <v>7250</v>
      </c>
      <c r="K754" s="11">
        <f t="shared" si="4"/>
        <v>4350</v>
      </c>
      <c r="L754" s="11">
        <f t="shared" si="5"/>
        <v>1522.5</v>
      </c>
      <c r="M754" s="12">
        <v>0.35</v>
      </c>
      <c r="O754" s="13"/>
      <c r="P754" s="18">
        <f>Data!$I754+0.05</f>
        <v>0.65</v>
      </c>
      <c r="Q754" s="13"/>
      <c r="R754" s="14"/>
    </row>
    <row r="755" spans="1:18" ht="15.75" customHeight="1" x14ac:dyDescent="0.2">
      <c r="A755" s="2"/>
      <c r="B755" s="7" t="s">
        <v>14</v>
      </c>
      <c r="C755" s="7">
        <v>1185732</v>
      </c>
      <c r="D755" s="8">
        <v>44324</v>
      </c>
      <c r="E755" s="7" t="s">
        <v>46</v>
      </c>
      <c r="F755" s="7" t="s">
        <v>47</v>
      </c>
      <c r="G755" s="7" t="s">
        <v>48</v>
      </c>
      <c r="H755" s="7" t="s">
        <v>22</v>
      </c>
      <c r="I755" s="9">
        <v>0.65</v>
      </c>
      <c r="J755" s="10">
        <v>8250</v>
      </c>
      <c r="K755" s="11">
        <f t="shared" si="4"/>
        <v>5362.5</v>
      </c>
      <c r="L755" s="11">
        <f t="shared" si="5"/>
        <v>2681.25</v>
      </c>
      <c r="M755" s="12">
        <v>0.5</v>
      </c>
      <c r="O755" s="13"/>
      <c r="P755" s="18">
        <f>Data!$I755+0.05</f>
        <v>0.70000000000000007</v>
      </c>
      <c r="Q755" s="13"/>
      <c r="R755" s="14"/>
    </row>
    <row r="756" spans="1:18" ht="15.75" customHeight="1" x14ac:dyDescent="0.2">
      <c r="A756" s="2"/>
      <c r="B756" s="7" t="s">
        <v>14</v>
      </c>
      <c r="C756" s="7">
        <v>1185732</v>
      </c>
      <c r="D756" s="8">
        <v>44357</v>
      </c>
      <c r="E756" s="7" t="s">
        <v>46</v>
      </c>
      <c r="F756" s="7" t="s">
        <v>47</v>
      </c>
      <c r="G756" s="7" t="s">
        <v>48</v>
      </c>
      <c r="H756" s="7" t="s">
        <v>17</v>
      </c>
      <c r="I756" s="9">
        <v>0.6</v>
      </c>
      <c r="J756" s="10">
        <v>10750</v>
      </c>
      <c r="K756" s="11">
        <f t="shared" si="4"/>
        <v>6450</v>
      </c>
      <c r="L756" s="11">
        <f t="shared" si="5"/>
        <v>2902.5</v>
      </c>
      <c r="M756" s="12">
        <v>0.45</v>
      </c>
      <c r="O756" s="13"/>
      <c r="P756" s="18">
        <f>Data!$I756+0.05</f>
        <v>0.65</v>
      </c>
      <c r="Q756" s="13"/>
      <c r="R756" s="14"/>
    </row>
    <row r="757" spans="1:18" ht="15.75" customHeight="1" x14ac:dyDescent="0.2">
      <c r="A757" s="2"/>
      <c r="B757" s="7" t="s">
        <v>14</v>
      </c>
      <c r="C757" s="7">
        <v>1185732</v>
      </c>
      <c r="D757" s="8">
        <v>44357</v>
      </c>
      <c r="E757" s="7" t="s">
        <v>46</v>
      </c>
      <c r="F757" s="7" t="s">
        <v>47</v>
      </c>
      <c r="G757" s="7" t="s">
        <v>48</v>
      </c>
      <c r="H757" s="7" t="s">
        <v>18</v>
      </c>
      <c r="I757" s="9">
        <v>0.55000000000000004</v>
      </c>
      <c r="J757" s="10">
        <v>8250</v>
      </c>
      <c r="K757" s="11">
        <f t="shared" si="4"/>
        <v>4537.5</v>
      </c>
      <c r="L757" s="11">
        <f t="shared" si="5"/>
        <v>1588.125</v>
      </c>
      <c r="M757" s="12">
        <v>0.35</v>
      </c>
      <c r="O757" s="13"/>
      <c r="P757" s="18">
        <f>Data!$I757+0.05</f>
        <v>0.60000000000000009</v>
      </c>
      <c r="Q757" s="13"/>
      <c r="R757" s="14"/>
    </row>
    <row r="758" spans="1:18" ht="15.75" customHeight="1" x14ac:dyDescent="0.2">
      <c r="A758" s="2"/>
      <c r="B758" s="7" t="s">
        <v>14</v>
      </c>
      <c r="C758" s="7">
        <v>1185732</v>
      </c>
      <c r="D758" s="8">
        <v>44357</v>
      </c>
      <c r="E758" s="7" t="s">
        <v>46</v>
      </c>
      <c r="F758" s="7" t="s">
        <v>47</v>
      </c>
      <c r="G758" s="7" t="s">
        <v>48</v>
      </c>
      <c r="H758" s="7" t="s">
        <v>19</v>
      </c>
      <c r="I758" s="9">
        <v>0.5</v>
      </c>
      <c r="J758" s="10">
        <v>8000</v>
      </c>
      <c r="K758" s="11">
        <f t="shared" si="4"/>
        <v>4000</v>
      </c>
      <c r="L758" s="11">
        <f t="shared" si="5"/>
        <v>1000</v>
      </c>
      <c r="M758" s="12">
        <v>0.25</v>
      </c>
      <c r="O758" s="13"/>
      <c r="P758" s="18">
        <f>Data!$I758+0.05</f>
        <v>0.55000000000000004</v>
      </c>
      <c r="Q758" s="13"/>
      <c r="R758" s="14"/>
    </row>
    <row r="759" spans="1:18" ht="15.75" customHeight="1" x14ac:dyDescent="0.2">
      <c r="A759" s="2"/>
      <c r="B759" s="7" t="s">
        <v>14</v>
      </c>
      <c r="C759" s="7">
        <v>1185732</v>
      </c>
      <c r="D759" s="8">
        <v>44357</v>
      </c>
      <c r="E759" s="7" t="s">
        <v>46</v>
      </c>
      <c r="F759" s="7" t="s">
        <v>47</v>
      </c>
      <c r="G759" s="7" t="s">
        <v>48</v>
      </c>
      <c r="H759" s="7" t="s">
        <v>20</v>
      </c>
      <c r="I759" s="9">
        <v>0.5</v>
      </c>
      <c r="J759" s="10">
        <v>7750</v>
      </c>
      <c r="K759" s="11">
        <f t="shared" si="4"/>
        <v>3875</v>
      </c>
      <c r="L759" s="11">
        <f t="shared" si="5"/>
        <v>1162.5</v>
      </c>
      <c r="M759" s="12">
        <v>0.3</v>
      </c>
      <c r="O759" s="13"/>
      <c r="P759" s="18">
        <f>Data!$I759+0.05</f>
        <v>0.55000000000000004</v>
      </c>
      <c r="Q759" s="13"/>
      <c r="R759" s="14"/>
    </row>
    <row r="760" spans="1:18" ht="15.75" customHeight="1" x14ac:dyDescent="0.2">
      <c r="A760" s="2"/>
      <c r="B760" s="7" t="s">
        <v>14</v>
      </c>
      <c r="C760" s="7">
        <v>1185732</v>
      </c>
      <c r="D760" s="8">
        <v>44357</v>
      </c>
      <c r="E760" s="7" t="s">
        <v>46</v>
      </c>
      <c r="F760" s="7" t="s">
        <v>47</v>
      </c>
      <c r="G760" s="7" t="s">
        <v>48</v>
      </c>
      <c r="H760" s="7" t="s">
        <v>21</v>
      </c>
      <c r="I760" s="9">
        <v>0.65</v>
      </c>
      <c r="J760" s="10">
        <v>7750</v>
      </c>
      <c r="K760" s="11">
        <f t="shared" si="4"/>
        <v>5037.5</v>
      </c>
      <c r="L760" s="11">
        <f t="shared" si="5"/>
        <v>1763.125</v>
      </c>
      <c r="M760" s="12">
        <v>0.35</v>
      </c>
      <c r="O760" s="13"/>
      <c r="P760" s="18">
        <f>Data!$I760+0.05</f>
        <v>0.70000000000000007</v>
      </c>
      <c r="Q760" s="13"/>
      <c r="R760" s="14"/>
    </row>
    <row r="761" spans="1:18" ht="15.75" customHeight="1" x14ac:dyDescent="0.2">
      <c r="A761" s="2"/>
      <c r="B761" s="7" t="s">
        <v>14</v>
      </c>
      <c r="C761" s="7">
        <v>1185732</v>
      </c>
      <c r="D761" s="8">
        <v>44357</v>
      </c>
      <c r="E761" s="7" t="s">
        <v>46</v>
      </c>
      <c r="F761" s="7" t="s">
        <v>47</v>
      </c>
      <c r="G761" s="7" t="s">
        <v>48</v>
      </c>
      <c r="H761" s="7" t="s">
        <v>22</v>
      </c>
      <c r="I761" s="9">
        <v>0.70000000000000007</v>
      </c>
      <c r="J761" s="10">
        <v>9250</v>
      </c>
      <c r="K761" s="11">
        <f t="shared" si="4"/>
        <v>6475.0000000000009</v>
      </c>
      <c r="L761" s="11">
        <f t="shared" si="5"/>
        <v>3237.5000000000005</v>
      </c>
      <c r="M761" s="12">
        <v>0.5</v>
      </c>
      <c r="O761" s="13"/>
      <c r="P761" s="18">
        <f>Data!$I761+0.05</f>
        <v>0.75000000000000011</v>
      </c>
      <c r="Q761" s="13"/>
      <c r="R761" s="14"/>
    </row>
    <row r="762" spans="1:18" ht="15.75" customHeight="1" x14ac:dyDescent="0.2">
      <c r="A762" s="2"/>
      <c r="B762" s="7" t="s">
        <v>14</v>
      </c>
      <c r="C762" s="7">
        <v>1185732</v>
      </c>
      <c r="D762" s="8">
        <v>44385</v>
      </c>
      <c r="E762" s="7" t="s">
        <v>46</v>
      </c>
      <c r="F762" s="7" t="s">
        <v>47</v>
      </c>
      <c r="G762" s="7" t="s">
        <v>48</v>
      </c>
      <c r="H762" s="7" t="s">
        <v>17</v>
      </c>
      <c r="I762" s="9">
        <v>0.65</v>
      </c>
      <c r="J762" s="10">
        <v>11500</v>
      </c>
      <c r="K762" s="11">
        <f t="shared" si="4"/>
        <v>7475</v>
      </c>
      <c r="L762" s="11">
        <f t="shared" si="5"/>
        <v>3363.75</v>
      </c>
      <c r="M762" s="12">
        <v>0.45</v>
      </c>
      <c r="O762" s="13"/>
      <c r="P762" s="18">
        <f>Data!$I762+0.05</f>
        <v>0.70000000000000007</v>
      </c>
      <c r="Q762" s="13"/>
      <c r="R762" s="14"/>
    </row>
    <row r="763" spans="1:18" ht="15.75" customHeight="1" x14ac:dyDescent="0.2">
      <c r="A763" s="2"/>
      <c r="B763" s="7" t="s">
        <v>14</v>
      </c>
      <c r="C763" s="7">
        <v>1185732</v>
      </c>
      <c r="D763" s="8">
        <v>44385</v>
      </c>
      <c r="E763" s="7" t="s">
        <v>46</v>
      </c>
      <c r="F763" s="7" t="s">
        <v>47</v>
      </c>
      <c r="G763" s="7" t="s">
        <v>48</v>
      </c>
      <c r="H763" s="7" t="s">
        <v>18</v>
      </c>
      <c r="I763" s="9">
        <v>0.60000000000000009</v>
      </c>
      <c r="J763" s="10">
        <v>9000</v>
      </c>
      <c r="K763" s="11">
        <f t="shared" si="4"/>
        <v>5400.0000000000009</v>
      </c>
      <c r="L763" s="11">
        <f t="shared" si="5"/>
        <v>1890.0000000000002</v>
      </c>
      <c r="M763" s="12">
        <v>0.35</v>
      </c>
      <c r="O763" s="13"/>
      <c r="P763" s="18">
        <f>Data!$I763+0.05</f>
        <v>0.65000000000000013</v>
      </c>
      <c r="Q763" s="13"/>
      <c r="R763" s="14"/>
    </row>
    <row r="764" spans="1:18" ht="15.75" customHeight="1" x14ac:dyDescent="0.2">
      <c r="A764" s="2"/>
      <c r="B764" s="7" t="s">
        <v>14</v>
      </c>
      <c r="C764" s="7">
        <v>1185732</v>
      </c>
      <c r="D764" s="8">
        <v>44385</v>
      </c>
      <c r="E764" s="7" t="s">
        <v>46</v>
      </c>
      <c r="F764" s="7" t="s">
        <v>47</v>
      </c>
      <c r="G764" s="7" t="s">
        <v>48</v>
      </c>
      <c r="H764" s="7" t="s">
        <v>19</v>
      </c>
      <c r="I764" s="9">
        <v>0.55000000000000004</v>
      </c>
      <c r="J764" s="10">
        <v>8250</v>
      </c>
      <c r="K764" s="11">
        <f t="shared" si="4"/>
        <v>4537.5</v>
      </c>
      <c r="L764" s="11">
        <f t="shared" si="5"/>
        <v>1134.375</v>
      </c>
      <c r="M764" s="12">
        <v>0.25</v>
      </c>
      <c r="O764" s="13"/>
      <c r="P764" s="18">
        <f>Data!$I764+0.05</f>
        <v>0.60000000000000009</v>
      </c>
      <c r="Q764" s="13"/>
      <c r="R764" s="14"/>
    </row>
    <row r="765" spans="1:18" ht="15.75" customHeight="1" x14ac:dyDescent="0.2">
      <c r="A765" s="2"/>
      <c r="B765" s="7" t="s">
        <v>14</v>
      </c>
      <c r="C765" s="7">
        <v>1185732</v>
      </c>
      <c r="D765" s="8">
        <v>44385</v>
      </c>
      <c r="E765" s="7" t="s">
        <v>46</v>
      </c>
      <c r="F765" s="7" t="s">
        <v>47</v>
      </c>
      <c r="G765" s="7" t="s">
        <v>48</v>
      </c>
      <c r="H765" s="7" t="s">
        <v>20</v>
      </c>
      <c r="I765" s="9">
        <v>0.55000000000000004</v>
      </c>
      <c r="J765" s="10">
        <v>7750</v>
      </c>
      <c r="K765" s="11">
        <f t="shared" si="4"/>
        <v>4262.5</v>
      </c>
      <c r="L765" s="11">
        <f t="shared" si="5"/>
        <v>1278.75</v>
      </c>
      <c r="M765" s="12">
        <v>0.3</v>
      </c>
      <c r="O765" s="13"/>
      <c r="P765" s="18">
        <f>Data!$I765+0.05</f>
        <v>0.60000000000000009</v>
      </c>
      <c r="Q765" s="13"/>
      <c r="R765" s="14"/>
    </row>
    <row r="766" spans="1:18" ht="15.75" customHeight="1" x14ac:dyDescent="0.2">
      <c r="A766" s="2"/>
      <c r="B766" s="7" t="s">
        <v>14</v>
      </c>
      <c r="C766" s="7">
        <v>1185732</v>
      </c>
      <c r="D766" s="8">
        <v>44385</v>
      </c>
      <c r="E766" s="7" t="s">
        <v>46</v>
      </c>
      <c r="F766" s="7" t="s">
        <v>47</v>
      </c>
      <c r="G766" s="7" t="s">
        <v>48</v>
      </c>
      <c r="H766" s="7" t="s">
        <v>21</v>
      </c>
      <c r="I766" s="9">
        <v>0.65</v>
      </c>
      <c r="J766" s="10">
        <v>8000</v>
      </c>
      <c r="K766" s="11">
        <f t="shared" si="4"/>
        <v>5200</v>
      </c>
      <c r="L766" s="11">
        <f t="shared" si="5"/>
        <v>1819.9999999999998</v>
      </c>
      <c r="M766" s="12">
        <v>0.35</v>
      </c>
      <c r="O766" s="13"/>
      <c r="P766" s="18">
        <f>Data!$I766+0.05</f>
        <v>0.70000000000000007</v>
      </c>
      <c r="Q766" s="13"/>
      <c r="R766" s="14"/>
    </row>
    <row r="767" spans="1:18" ht="15.75" customHeight="1" x14ac:dyDescent="0.2">
      <c r="A767" s="2"/>
      <c r="B767" s="7" t="s">
        <v>14</v>
      </c>
      <c r="C767" s="7">
        <v>1185732</v>
      </c>
      <c r="D767" s="8">
        <v>44385</v>
      </c>
      <c r="E767" s="7" t="s">
        <v>46</v>
      </c>
      <c r="F767" s="7" t="s">
        <v>47</v>
      </c>
      <c r="G767" s="7" t="s">
        <v>48</v>
      </c>
      <c r="H767" s="7" t="s">
        <v>22</v>
      </c>
      <c r="I767" s="9">
        <v>0.70000000000000007</v>
      </c>
      <c r="J767" s="10">
        <v>9750</v>
      </c>
      <c r="K767" s="11">
        <f t="shared" si="4"/>
        <v>6825.0000000000009</v>
      </c>
      <c r="L767" s="11">
        <f t="shared" si="5"/>
        <v>3412.5000000000005</v>
      </c>
      <c r="M767" s="12">
        <v>0.5</v>
      </c>
      <c r="O767" s="13"/>
      <c r="P767" s="18">
        <f>Data!$I767+0.05</f>
        <v>0.75000000000000011</v>
      </c>
      <c r="Q767" s="13"/>
      <c r="R767" s="14"/>
    </row>
    <row r="768" spans="1:18" ht="15.75" customHeight="1" x14ac:dyDescent="0.2">
      <c r="A768" s="2"/>
      <c r="B768" s="7" t="s">
        <v>14</v>
      </c>
      <c r="C768" s="7">
        <v>1185732</v>
      </c>
      <c r="D768" s="8">
        <v>44417</v>
      </c>
      <c r="E768" s="7" t="s">
        <v>46</v>
      </c>
      <c r="F768" s="7" t="s">
        <v>47</v>
      </c>
      <c r="G768" s="7" t="s">
        <v>48</v>
      </c>
      <c r="H768" s="7" t="s">
        <v>17</v>
      </c>
      <c r="I768" s="9">
        <v>0.65</v>
      </c>
      <c r="J768" s="10">
        <v>11250</v>
      </c>
      <c r="K768" s="11">
        <f t="shared" si="4"/>
        <v>7312.5</v>
      </c>
      <c r="L768" s="11">
        <f t="shared" si="5"/>
        <v>3290.625</v>
      </c>
      <c r="M768" s="12">
        <v>0.45</v>
      </c>
      <c r="O768" s="13"/>
      <c r="P768" s="18">
        <f>Data!$I768+0.05</f>
        <v>0.70000000000000007</v>
      </c>
      <c r="Q768" s="13"/>
      <c r="R768" s="14"/>
    </row>
    <row r="769" spans="1:18" ht="15.75" customHeight="1" x14ac:dyDescent="0.2">
      <c r="A769" s="2"/>
      <c r="B769" s="7" t="s">
        <v>14</v>
      </c>
      <c r="C769" s="7">
        <v>1185732</v>
      </c>
      <c r="D769" s="8">
        <v>44417</v>
      </c>
      <c r="E769" s="7" t="s">
        <v>46</v>
      </c>
      <c r="F769" s="7" t="s">
        <v>47</v>
      </c>
      <c r="G769" s="7" t="s">
        <v>48</v>
      </c>
      <c r="H769" s="7" t="s">
        <v>18</v>
      </c>
      <c r="I769" s="9">
        <v>0.60000000000000009</v>
      </c>
      <c r="J769" s="10">
        <v>9000</v>
      </c>
      <c r="K769" s="11">
        <f t="shared" si="4"/>
        <v>5400.0000000000009</v>
      </c>
      <c r="L769" s="11">
        <f t="shared" si="5"/>
        <v>1890.0000000000002</v>
      </c>
      <c r="M769" s="12">
        <v>0.35</v>
      </c>
      <c r="O769" s="13"/>
      <c r="P769" s="18">
        <f>Data!$I769+0.05</f>
        <v>0.65000000000000013</v>
      </c>
      <c r="Q769" s="13"/>
      <c r="R769" s="14"/>
    </row>
    <row r="770" spans="1:18" ht="15.75" customHeight="1" x14ac:dyDescent="0.2">
      <c r="A770" s="2"/>
      <c r="B770" s="7" t="s">
        <v>14</v>
      </c>
      <c r="C770" s="7">
        <v>1185732</v>
      </c>
      <c r="D770" s="8">
        <v>44417</v>
      </c>
      <c r="E770" s="7" t="s">
        <v>46</v>
      </c>
      <c r="F770" s="7" t="s">
        <v>47</v>
      </c>
      <c r="G770" s="7" t="s">
        <v>48</v>
      </c>
      <c r="H770" s="7" t="s">
        <v>19</v>
      </c>
      <c r="I770" s="9">
        <v>0.55000000000000004</v>
      </c>
      <c r="J770" s="10">
        <v>8250</v>
      </c>
      <c r="K770" s="11">
        <f t="shared" si="4"/>
        <v>4537.5</v>
      </c>
      <c r="L770" s="11">
        <f t="shared" si="5"/>
        <v>1134.375</v>
      </c>
      <c r="M770" s="12">
        <v>0.25</v>
      </c>
      <c r="O770" s="13"/>
      <c r="P770" s="18">
        <f>Data!$I770+0.05</f>
        <v>0.60000000000000009</v>
      </c>
      <c r="Q770" s="13"/>
      <c r="R770" s="14"/>
    </row>
    <row r="771" spans="1:18" ht="15.75" customHeight="1" x14ac:dyDescent="0.2">
      <c r="A771" s="2"/>
      <c r="B771" s="7" t="s">
        <v>14</v>
      </c>
      <c r="C771" s="7">
        <v>1185732</v>
      </c>
      <c r="D771" s="8">
        <v>44417</v>
      </c>
      <c r="E771" s="7" t="s">
        <v>46</v>
      </c>
      <c r="F771" s="7" t="s">
        <v>47</v>
      </c>
      <c r="G771" s="7" t="s">
        <v>48</v>
      </c>
      <c r="H771" s="7" t="s">
        <v>20</v>
      </c>
      <c r="I771" s="9">
        <v>0.45</v>
      </c>
      <c r="J771" s="10">
        <v>7750</v>
      </c>
      <c r="K771" s="11">
        <f t="shared" ref="K771:K1025" si="6">I771*J771</f>
        <v>3487.5</v>
      </c>
      <c r="L771" s="11">
        <f t="shared" ref="L771:L1025" si="7">K771*M771</f>
        <v>1046.25</v>
      </c>
      <c r="M771" s="12">
        <v>0.3</v>
      </c>
      <c r="O771" s="13"/>
      <c r="P771" s="18">
        <f>Data!$I771+0.05</f>
        <v>0.5</v>
      </c>
      <c r="Q771" s="13"/>
      <c r="R771" s="14"/>
    </row>
    <row r="772" spans="1:18" ht="15.75" customHeight="1" x14ac:dyDescent="0.2">
      <c r="A772" s="2"/>
      <c r="B772" s="7" t="s">
        <v>14</v>
      </c>
      <c r="C772" s="7">
        <v>1185732</v>
      </c>
      <c r="D772" s="8">
        <v>44417</v>
      </c>
      <c r="E772" s="7" t="s">
        <v>46</v>
      </c>
      <c r="F772" s="7" t="s">
        <v>47</v>
      </c>
      <c r="G772" s="7" t="s">
        <v>48</v>
      </c>
      <c r="H772" s="7" t="s">
        <v>21</v>
      </c>
      <c r="I772" s="9">
        <v>0.55000000000000004</v>
      </c>
      <c r="J772" s="10">
        <v>7500</v>
      </c>
      <c r="K772" s="11">
        <f t="shared" si="6"/>
        <v>4125</v>
      </c>
      <c r="L772" s="11">
        <f t="shared" si="7"/>
        <v>1443.75</v>
      </c>
      <c r="M772" s="12">
        <v>0.35</v>
      </c>
      <c r="O772" s="13"/>
      <c r="P772" s="18">
        <f>Data!$I772+0.05</f>
        <v>0.60000000000000009</v>
      </c>
      <c r="Q772" s="13"/>
      <c r="R772" s="14"/>
    </row>
    <row r="773" spans="1:18" ht="15.75" customHeight="1" x14ac:dyDescent="0.2">
      <c r="A773" s="2"/>
      <c r="B773" s="7" t="s">
        <v>14</v>
      </c>
      <c r="C773" s="7">
        <v>1185732</v>
      </c>
      <c r="D773" s="8">
        <v>44417</v>
      </c>
      <c r="E773" s="7" t="s">
        <v>46</v>
      </c>
      <c r="F773" s="7" t="s">
        <v>47</v>
      </c>
      <c r="G773" s="7" t="s">
        <v>48</v>
      </c>
      <c r="H773" s="7" t="s">
        <v>22</v>
      </c>
      <c r="I773" s="9">
        <v>0.60000000000000009</v>
      </c>
      <c r="J773" s="10">
        <v>9250</v>
      </c>
      <c r="K773" s="11">
        <f t="shared" si="6"/>
        <v>5550.0000000000009</v>
      </c>
      <c r="L773" s="11">
        <f t="shared" si="7"/>
        <v>2775.0000000000005</v>
      </c>
      <c r="M773" s="12">
        <v>0.5</v>
      </c>
      <c r="O773" s="13"/>
      <c r="P773" s="18">
        <f>Data!$I773+0.05</f>
        <v>0.65000000000000013</v>
      </c>
      <c r="Q773" s="13"/>
      <c r="R773" s="14"/>
    </row>
    <row r="774" spans="1:18" ht="15.75" customHeight="1" x14ac:dyDescent="0.2">
      <c r="A774" s="2"/>
      <c r="B774" s="7" t="s">
        <v>14</v>
      </c>
      <c r="C774" s="7">
        <v>1185732</v>
      </c>
      <c r="D774" s="8">
        <v>44447</v>
      </c>
      <c r="E774" s="7" t="s">
        <v>46</v>
      </c>
      <c r="F774" s="7" t="s">
        <v>47</v>
      </c>
      <c r="G774" s="7" t="s">
        <v>48</v>
      </c>
      <c r="H774" s="7" t="s">
        <v>17</v>
      </c>
      <c r="I774" s="9">
        <v>0.55000000000000004</v>
      </c>
      <c r="J774" s="10">
        <v>10500</v>
      </c>
      <c r="K774" s="11">
        <f t="shared" si="6"/>
        <v>5775.0000000000009</v>
      </c>
      <c r="L774" s="11">
        <f t="shared" si="7"/>
        <v>2598.7500000000005</v>
      </c>
      <c r="M774" s="12">
        <v>0.45</v>
      </c>
      <c r="O774" s="13"/>
      <c r="P774" s="18">
        <f>Data!$I774+0.05</f>
        <v>0.60000000000000009</v>
      </c>
      <c r="Q774" s="13"/>
      <c r="R774" s="14"/>
    </row>
    <row r="775" spans="1:18" ht="15.75" customHeight="1" x14ac:dyDescent="0.2">
      <c r="A775" s="2"/>
      <c r="B775" s="7" t="s">
        <v>14</v>
      </c>
      <c r="C775" s="7">
        <v>1185732</v>
      </c>
      <c r="D775" s="8">
        <v>44447</v>
      </c>
      <c r="E775" s="7" t="s">
        <v>46</v>
      </c>
      <c r="F775" s="7" t="s">
        <v>47</v>
      </c>
      <c r="G775" s="7" t="s">
        <v>48</v>
      </c>
      <c r="H775" s="7" t="s">
        <v>18</v>
      </c>
      <c r="I775" s="9">
        <v>0.50000000000000011</v>
      </c>
      <c r="J775" s="10">
        <v>8500</v>
      </c>
      <c r="K775" s="11">
        <f t="shared" si="6"/>
        <v>4250.0000000000009</v>
      </c>
      <c r="L775" s="11">
        <f t="shared" si="7"/>
        <v>1487.5000000000002</v>
      </c>
      <c r="M775" s="12">
        <v>0.35</v>
      </c>
      <c r="O775" s="13"/>
      <c r="P775" s="18">
        <f>Data!$I775+0.05</f>
        <v>0.55000000000000016</v>
      </c>
      <c r="Q775" s="13"/>
      <c r="R775" s="14"/>
    </row>
    <row r="776" spans="1:18" ht="15.75" customHeight="1" x14ac:dyDescent="0.2">
      <c r="A776" s="2"/>
      <c r="B776" s="7" t="s">
        <v>14</v>
      </c>
      <c r="C776" s="7">
        <v>1185732</v>
      </c>
      <c r="D776" s="8">
        <v>44447</v>
      </c>
      <c r="E776" s="7" t="s">
        <v>46</v>
      </c>
      <c r="F776" s="7" t="s">
        <v>47</v>
      </c>
      <c r="G776" s="7" t="s">
        <v>48</v>
      </c>
      <c r="H776" s="7" t="s">
        <v>19</v>
      </c>
      <c r="I776" s="9">
        <v>0.45</v>
      </c>
      <c r="J776" s="10">
        <v>7500</v>
      </c>
      <c r="K776" s="11">
        <f t="shared" si="6"/>
        <v>3375</v>
      </c>
      <c r="L776" s="11">
        <f t="shared" si="7"/>
        <v>843.75</v>
      </c>
      <c r="M776" s="12">
        <v>0.25</v>
      </c>
      <c r="O776" s="13"/>
      <c r="P776" s="18">
        <f>Data!$I776+0.05</f>
        <v>0.5</v>
      </c>
      <c r="Q776" s="13"/>
      <c r="R776" s="14"/>
    </row>
    <row r="777" spans="1:18" ht="15.75" customHeight="1" x14ac:dyDescent="0.2">
      <c r="A777" s="2"/>
      <c r="B777" s="7" t="s">
        <v>14</v>
      </c>
      <c r="C777" s="7">
        <v>1185732</v>
      </c>
      <c r="D777" s="8">
        <v>44447</v>
      </c>
      <c r="E777" s="7" t="s">
        <v>46</v>
      </c>
      <c r="F777" s="7" t="s">
        <v>47</v>
      </c>
      <c r="G777" s="7" t="s">
        <v>48</v>
      </c>
      <c r="H777" s="7" t="s">
        <v>20</v>
      </c>
      <c r="I777" s="9">
        <v>0.45</v>
      </c>
      <c r="J777" s="10">
        <v>7250</v>
      </c>
      <c r="K777" s="11">
        <f t="shared" si="6"/>
        <v>3262.5</v>
      </c>
      <c r="L777" s="11">
        <f t="shared" si="7"/>
        <v>978.75</v>
      </c>
      <c r="M777" s="12">
        <v>0.3</v>
      </c>
      <c r="O777" s="13"/>
      <c r="P777" s="18">
        <f>Data!$I777+0.05</f>
        <v>0.5</v>
      </c>
      <c r="Q777" s="13"/>
      <c r="R777" s="14"/>
    </row>
    <row r="778" spans="1:18" ht="15.75" customHeight="1" x14ac:dyDescent="0.2">
      <c r="A778" s="2"/>
      <c r="B778" s="7" t="s">
        <v>14</v>
      </c>
      <c r="C778" s="7">
        <v>1185732</v>
      </c>
      <c r="D778" s="8">
        <v>44447</v>
      </c>
      <c r="E778" s="7" t="s">
        <v>46</v>
      </c>
      <c r="F778" s="7" t="s">
        <v>47</v>
      </c>
      <c r="G778" s="7" t="s">
        <v>48</v>
      </c>
      <c r="H778" s="7" t="s">
        <v>21</v>
      </c>
      <c r="I778" s="9">
        <v>0.55000000000000004</v>
      </c>
      <c r="J778" s="10">
        <v>7250</v>
      </c>
      <c r="K778" s="11">
        <f t="shared" si="6"/>
        <v>3987.5000000000005</v>
      </c>
      <c r="L778" s="11">
        <f t="shared" si="7"/>
        <v>1395.625</v>
      </c>
      <c r="M778" s="12">
        <v>0.35</v>
      </c>
      <c r="O778" s="13"/>
      <c r="P778" s="18">
        <f>Data!$I778+0.05</f>
        <v>0.60000000000000009</v>
      </c>
      <c r="Q778" s="13"/>
      <c r="R778" s="14"/>
    </row>
    <row r="779" spans="1:18" ht="15.75" customHeight="1" x14ac:dyDescent="0.2">
      <c r="A779" s="2"/>
      <c r="B779" s="7" t="s">
        <v>14</v>
      </c>
      <c r="C779" s="7">
        <v>1185732</v>
      </c>
      <c r="D779" s="8">
        <v>44447</v>
      </c>
      <c r="E779" s="7" t="s">
        <v>46</v>
      </c>
      <c r="F779" s="7" t="s">
        <v>47</v>
      </c>
      <c r="G779" s="7" t="s">
        <v>48</v>
      </c>
      <c r="H779" s="7" t="s">
        <v>22</v>
      </c>
      <c r="I779" s="9">
        <v>0.60000000000000009</v>
      </c>
      <c r="J779" s="10">
        <v>8250</v>
      </c>
      <c r="K779" s="11">
        <f t="shared" si="6"/>
        <v>4950.0000000000009</v>
      </c>
      <c r="L779" s="11">
        <f t="shared" si="7"/>
        <v>2475.0000000000005</v>
      </c>
      <c r="M779" s="12">
        <v>0.5</v>
      </c>
      <c r="O779" s="13"/>
      <c r="P779" s="18">
        <f>Data!$I779+0.05</f>
        <v>0.65000000000000013</v>
      </c>
      <c r="Q779" s="13"/>
      <c r="R779" s="14"/>
    </row>
    <row r="780" spans="1:18" ht="15.75" customHeight="1" x14ac:dyDescent="0.2">
      <c r="A780" s="2"/>
      <c r="B780" s="7" t="s">
        <v>14</v>
      </c>
      <c r="C780" s="7">
        <v>1185732</v>
      </c>
      <c r="D780" s="8">
        <v>44479</v>
      </c>
      <c r="E780" s="7" t="s">
        <v>46</v>
      </c>
      <c r="F780" s="7" t="s">
        <v>47</v>
      </c>
      <c r="G780" s="7" t="s">
        <v>48</v>
      </c>
      <c r="H780" s="7" t="s">
        <v>17</v>
      </c>
      <c r="I780" s="9">
        <v>0.60000000000000009</v>
      </c>
      <c r="J780" s="10">
        <v>10000</v>
      </c>
      <c r="K780" s="11">
        <f t="shared" si="6"/>
        <v>6000.0000000000009</v>
      </c>
      <c r="L780" s="11">
        <f t="shared" si="7"/>
        <v>2700.0000000000005</v>
      </c>
      <c r="M780" s="12">
        <v>0.45</v>
      </c>
      <c r="O780" s="13"/>
      <c r="P780" s="18">
        <f>Data!$I780+0.05</f>
        <v>0.65000000000000013</v>
      </c>
      <c r="Q780" s="13"/>
      <c r="R780" s="14"/>
    </row>
    <row r="781" spans="1:18" ht="15.75" customHeight="1" x14ac:dyDescent="0.2">
      <c r="A781" s="2"/>
      <c r="B781" s="7" t="s">
        <v>14</v>
      </c>
      <c r="C781" s="7">
        <v>1185732</v>
      </c>
      <c r="D781" s="8">
        <v>44479</v>
      </c>
      <c r="E781" s="7" t="s">
        <v>46</v>
      </c>
      <c r="F781" s="7" t="s">
        <v>47</v>
      </c>
      <c r="G781" s="7" t="s">
        <v>48</v>
      </c>
      <c r="H781" s="7" t="s">
        <v>18</v>
      </c>
      <c r="I781" s="9">
        <v>0.50000000000000011</v>
      </c>
      <c r="J781" s="10">
        <v>8250</v>
      </c>
      <c r="K781" s="11">
        <f t="shared" si="6"/>
        <v>4125.0000000000009</v>
      </c>
      <c r="L781" s="11">
        <f t="shared" si="7"/>
        <v>1443.7500000000002</v>
      </c>
      <c r="M781" s="12">
        <v>0.35</v>
      </c>
      <c r="O781" s="13"/>
      <c r="P781" s="18">
        <f>Data!$I781+0.05</f>
        <v>0.55000000000000016</v>
      </c>
      <c r="Q781" s="13"/>
      <c r="R781" s="14"/>
    </row>
    <row r="782" spans="1:18" ht="15.75" customHeight="1" x14ac:dyDescent="0.2">
      <c r="A782" s="2"/>
      <c r="B782" s="7" t="s">
        <v>14</v>
      </c>
      <c r="C782" s="7">
        <v>1185732</v>
      </c>
      <c r="D782" s="8">
        <v>44479</v>
      </c>
      <c r="E782" s="7" t="s">
        <v>46</v>
      </c>
      <c r="F782" s="7" t="s">
        <v>47</v>
      </c>
      <c r="G782" s="7" t="s">
        <v>48</v>
      </c>
      <c r="H782" s="7" t="s">
        <v>19</v>
      </c>
      <c r="I782" s="9">
        <v>0.50000000000000011</v>
      </c>
      <c r="J782" s="10">
        <v>7250</v>
      </c>
      <c r="K782" s="11">
        <f t="shared" si="6"/>
        <v>3625.0000000000009</v>
      </c>
      <c r="L782" s="11">
        <f t="shared" si="7"/>
        <v>906.25000000000023</v>
      </c>
      <c r="M782" s="12">
        <v>0.25</v>
      </c>
      <c r="O782" s="13"/>
      <c r="P782" s="18">
        <f>Data!$I782+0.05</f>
        <v>0.55000000000000016</v>
      </c>
      <c r="Q782" s="13"/>
      <c r="R782" s="14"/>
    </row>
    <row r="783" spans="1:18" ht="15.75" customHeight="1" x14ac:dyDescent="0.2">
      <c r="A783" s="2"/>
      <c r="B783" s="7" t="s">
        <v>14</v>
      </c>
      <c r="C783" s="7">
        <v>1185732</v>
      </c>
      <c r="D783" s="8">
        <v>44479</v>
      </c>
      <c r="E783" s="7" t="s">
        <v>46</v>
      </c>
      <c r="F783" s="7" t="s">
        <v>47</v>
      </c>
      <c r="G783" s="7" t="s">
        <v>48</v>
      </c>
      <c r="H783" s="7" t="s">
        <v>20</v>
      </c>
      <c r="I783" s="9">
        <v>0.50000000000000011</v>
      </c>
      <c r="J783" s="10">
        <v>7000</v>
      </c>
      <c r="K783" s="11">
        <f t="shared" si="6"/>
        <v>3500.0000000000009</v>
      </c>
      <c r="L783" s="11">
        <f t="shared" si="7"/>
        <v>1050.0000000000002</v>
      </c>
      <c r="M783" s="12">
        <v>0.3</v>
      </c>
      <c r="O783" s="13"/>
      <c r="P783" s="18">
        <f>Data!$I783+0.05</f>
        <v>0.55000000000000016</v>
      </c>
      <c r="Q783" s="13"/>
      <c r="R783" s="14"/>
    </row>
    <row r="784" spans="1:18" ht="15.75" customHeight="1" x14ac:dyDescent="0.2">
      <c r="A784" s="2"/>
      <c r="B784" s="7" t="s">
        <v>14</v>
      </c>
      <c r="C784" s="7">
        <v>1185732</v>
      </c>
      <c r="D784" s="8">
        <v>44479</v>
      </c>
      <c r="E784" s="7" t="s">
        <v>46</v>
      </c>
      <c r="F784" s="7" t="s">
        <v>47</v>
      </c>
      <c r="G784" s="7" t="s">
        <v>48</v>
      </c>
      <c r="H784" s="7" t="s">
        <v>21</v>
      </c>
      <c r="I784" s="9">
        <v>0.60000000000000009</v>
      </c>
      <c r="J784" s="10">
        <v>7000</v>
      </c>
      <c r="K784" s="11">
        <f t="shared" si="6"/>
        <v>4200.0000000000009</v>
      </c>
      <c r="L784" s="11">
        <f t="shared" si="7"/>
        <v>1470.0000000000002</v>
      </c>
      <c r="M784" s="12">
        <v>0.35</v>
      </c>
      <c r="O784" s="13"/>
      <c r="P784" s="18">
        <f>Data!$I784+0.05</f>
        <v>0.65000000000000013</v>
      </c>
      <c r="Q784" s="13"/>
      <c r="R784" s="14"/>
    </row>
    <row r="785" spans="1:18" ht="15.75" customHeight="1" x14ac:dyDescent="0.2">
      <c r="A785" s="2"/>
      <c r="B785" s="7" t="s">
        <v>14</v>
      </c>
      <c r="C785" s="7">
        <v>1185732</v>
      </c>
      <c r="D785" s="8">
        <v>44479</v>
      </c>
      <c r="E785" s="7" t="s">
        <v>46</v>
      </c>
      <c r="F785" s="7" t="s">
        <v>47</v>
      </c>
      <c r="G785" s="7" t="s">
        <v>48</v>
      </c>
      <c r="H785" s="7" t="s">
        <v>22</v>
      </c>
      <c r="I785" s="9">
        <v>0.65</v>
      </c>
      <c r="J785" s="10">
        <v>8250</v>
      </c>
      <c r="K785" s="11">
        <f t="shared" si="6"/>
        <v>5362.5</v>
      </c>
      <c r="L785" s="11">
        <f t="shared" si="7"/>
        <v>2681.25</v>
      </c>
      <c r="M785" s="12">
        <v>0.5</v>
      </c>
      <c r="O785" s="13"/>
      <c r="P785" s="18">
        <f>Data!$I785+0.05</f>
        <v>0.70000000000000007</v>
      </c>
      <c r="Q785" s="13"/>
      <c r="R785" s="14"/>
    </row>
    <row r="786" spans="1:18" ht="15.75" customHeight="1" x14ac:dyDescent="0.2">
      <c r="A786" s="2"/>
      <c r="B786" s="7" t="s">
        <v>14</v>
      </c>
      <c r="C786" s="7">
        <v>1185732</v>
      </c>
      <c r="D786" s="8">
        <v>44509</v>
      </c>
      <c r="E786" s="7" t="s">
        <v>46</v>
      </c>
      <c r="F786" s="7" t="s">
        <v>47</v>
      </c>
      <c r="G786" s="7" t="s">
        <v>48</v>
      </c>
      <c r="H786" s="7" t="s">
        <v>17</v>
      </c>
      <c r="I786" s="9">
        <v>0.60000000000000009</v>
      </c>
      <c r="J786" s="10">
        <v>9750</v>
      </c>
      <c r="K786" s="11">
        <f t="shared" si="6"/>
        <v>5850.0000000000009</v>
      </c>
      <c r="L786" s="11">
        <f t="shared" si="7"/>
        <v>2632.5000000000005</v>
      </c>
      <c r="M786" s="12">
        <v>0.45</v>
      </c>
      <c r="O786" s="13"/>
      <c r="P786" s="18">
        <f>Data!$I786+0.05</f>
        <v>0.65000000000000013</v>
      </c>
      <c r="Q786" s="13"/>
      <c r="R786" s="14"/>
    </row>
    <row r="787" spans="1:18" ht="15.75" customHeight="1" x14ac:dyDescent="0.2">
      <c r="A787" s="2"/>
      <c r="B787" s="7" t="s">
        <v>14</v>
      </c>
      <c r="C787" s="7">
        <v>1185732</v>
      </c>
      <c r="D787" s="8">
        <v>44509</v>
      </c>
      <c r="E787" s="7" t="s">
        <v>46</v>
      </c>
      <c r="F787" s="7" t="s">
        <v>47</v>
      </c>
      <c r="G787" s="7" t="s">
        <v>48</v>
      </c>
      <c r="H787" s="7" t="s">
        <v>18</v>
      </c>
      <c r="I787" s="9">
        <v>0.50000000000000011</v>
      </c>
      <c r="J787" s="10">
        <v>8000</v>
      </c>
      <c r="K787" s="11">
        <f t="shared" si="6"/>
        <v>4000.0000000000009</v>
      </c>
      <c r="L787" s="11">
        <f t="shared" si="7"/>
        <v>1400.0000000000002</v>
      </c>
      <c r="M787" s="12">
        <v>0.35</v>
      </c>
      <c r="O787" s="13"/>
      <c r="P787" s="18">
        <f>Data!$I787+0.05</f>
        <v>0.55000000000000016</v>
      </c>
      <c r="Q787" s="13"/>
      <c r="R787" s="14"/>
    </row>
    <row r="788" spans="1:18" ht="15.75" customHeight="1" x14ac:dyDescent="0.2">
      <c r="A788" s="2"/>
      <c r="B788" s="7" t="s">
        <v>14</v>
      </c>
      <c r="C788" s="7">
        <v>1185732</v>
      </c>
      <c r="D788" s="8">
        <v>44509</v>
      </c>
      <c r="E788" s="7" t="s">
        <v>46</v>
      </c>
      <c r="F788" s="7" t="s">
        <v>47</v>
      </c>
      <c r="G788" s="7" t="s">
        <v>48</v>
      </c>
      <c r="H788" s="7" t="s">
        <v>19</v>
      </c>
      <c r="I788" s="9">
        <v>0.50000000000000011</v>
      </c>
      <c r="J788" s="10">
        <v>7450</v>
      </c>
      <c r="K788" s="11">
        <f t="shared" si="6"/>
        <v>3725.0000000000009</v>
      </c>
      <c r="L788" s="11">
        <f t="shared" si="7"/>
        <v>931.25000000000023</v>
      </c>
      <c r="M788" s="12">
        <v>0.25</v>
      </c>
      <c r="O788" s="13"/>
      <c r="P788" s="18">
        <f>Data!$I788+0.05</f>
        <v>0.55000000000000016</v>
      </c>
      <c r="Q788" s="13"/>
      <c r="R788" s="14"/>
    </row>
    <row r="789" spans="1:18" ht="15.75" customHeight="1" x14ac:dyDescent="0.2">
      <c r="A789" s="2"/>
      <c r="B789" s="7" t="s">
        <v>14</v>
      </c>
      <c r="C789" s="7">
        <v>1185732</v>
      </c>
      <c r="D789" s="8">
        <v>44509</v>
      </c>
      <c r="E789" s="7" t="s">
        <v>46</v>
      </c>
      <c r="F789" s="7" t="s">
        <v>47</v>
      </c>
      <c r="G789" s="7" t="s">
        <v>48</v>
      </c>
      <c r="H789" s="7" t="s">
        <v>20</v>
      </c>
      <c r="I789" s="9">
        <v>0.50000000000000011</v>
      </c>
      <c r="J789" s="10">
        <v>7750</v>
      </c>
      <c r="K789" s="11">
        <f t="shared" si="6"/>
        <v>3875.0000000000009</v>
      </c>
      <c r="L789" s="11">
        <f t="shared" si="7"/>
        <v>1162.5000000000002</v>
      </c>
      <c r="M789" s="12">
        <v>0.3</v>
      </c>
      <c r="O789" s="13"/>
      <c r="P789" s="18">
        <f>Data!$I789+0.05</f>
        <v>0.55000000000000016</v>
      </c>
      <c r="Q789" s="13"/>
      <c r="R789" s="14"/>
    </row>
    <row r="790" spans="1:18" ht="15.75" customHeight="1" x14ac:dyDescent="0.2">
      <c r="A790" s="2"/>
      <c r="B790" s="7" t="s">
        <v>14</v>
      </c>
      <c r="C790" s="7">
        <v>1185732</v>
      </c>
      <c r="D790" s="8">
        <v>44509</v>
      </c>
      <c r="E790" s="7" t="s">
        <v>46</v>
      </c>
      <c r="F790" s="7" t="s">
        <v>47</v>
      </c>
      <c r="G790" s="7" t="s">
        <v>48</v>
      </c>
      <c r="H790" s="7" t="s">
        <v>21</v>
      </c>
      <c r="I790" s="9">
        <v>0.65</v>
      </c>
      <c r="J790" s="10">
        <v>7500</v>
      </c>
      <c r="K790" s="11">
        <f t="shared" si="6"/>
        <v>4875</v>
      </c>
      <c r="L790" s="11">
        <f t="shared" si="7"/>
        <v>1706.25</v>
      </c>
      <c r="M790" s="12">
        <v>0.35</v>
      </c>
      <c r="O790" s="13"/>
      <c r="P790" s="18">
        <f>Data!$I790+0.05</f>
        <v>0.70000000000000007</v>
      </c>
      <c r="Q790" s="13"/>
      <c r="R790" s="14"/>
    </row>
    <row r="791" spans="1:18" ht="15.75" customHeight="1" x14ac:dyDescent="0.2">
      <c r="A791" s="2"/>
      <c r="B791" s="7" t="s">
        <v>14</v>
      </c>
      <c r="C791" s="7">
        <v>1185732</v>
      </c>
      <c r="D791" s="8">
        <v>44509</v>
      </c>
      <c r="E791" s="7" t="s">
        <v>46</v>
      </c>
      <c r="F791" s="7" t="s">
        <v>47</v>
      </c>
      <c r="G791" s="7" t="s">
        <v>48</v>
      </c>
      <c r="H791" s="7" t="s">
        <v>22</v>
      </c>
      <c r="I791" s="9">
        <v>0.7</v>
      </c>
      <c r="J791" s="10">
        <v>8500</v>
      </c>
      <c r="K791" s="11">
        <f t="shared" si="6"/>
        <v>5950</v>
      </c>
      <c r="L791" s="11">
        <f t="shared" si="7"/>
        <v>2975</v>
      </c>
      <c r="M791" s="12">
        <v>0.5</v>
      </c>
      <c r="O791" s="13"/>
      <c r="P791" s="18">
        <f>Data!$I791+0.05</f>
        <v>0.75</v>
      </c>
      <c r="Q791" s="13"/>
      <c r="R791" s="14"/>
    </row>
    <row r="792" spans="1:18" ht="15.75" customHeight="1" x14ac:dyDescent="0.2">
      <c r="A792" s="2"/>
      <c r="B792" s="7" t="s">
        <v>14</v>
      </c>
      <c r="C792" s="7">
        <v>1185732</v>
      </c>
      <c r="D792" s="8">
        <v>44538</v>
      </c>
      <c r="E792" s="7" t="s">
        <v>46</v>
      </c>
      <c r="F792" s="7" t="s">
        <v>47</v>
      </c>
      <c r="G792" s="7" t="s">
        <v>48</v>
      </c>
      <c r="H792" s="7" t="s">
        <v>17</v>
      </c>
      <c r="I792" s="9">
        <v>0.65</v>
      </c>
      <c r="J792" s="10">
        <v>10750</v>
      </c>
      <c r="K792" s="11">
        <f t="shared" si="6"/>
        <v>6987.5</v>
      </c>
      <c r="L792" s="11">
        <f t="shared" si="7"/>
        <v>3144.375</v>
      </c>
      <c r="M792" s="12">
        <v>0.45</v>
      </c>
      <c r="O792" s="13"/>
      <c r="P792" s="18">
        <f>Data!$I792+0.05</f>
        <v>0.70000000000000007</v>
      </c>
      <c r="Q792" s="13"/>
      <c r="R792" s="14"/>
    </row>
    <row r="793" spans="1:18" ht="15.75" customHeight="1" x14ac:dyDescent="0.2">
      <c r="A793" s="2"/>
      <c r="B793" s="7" t="s">
        <v>14</v>
      </c>
      <c r="C793" s="7">
        <v>1185732</v>
      </c>
      <c r="D793" s="8">
        <v>44538</v>
      </c>
      <c r="E793" s="7" t="s">
        <v>46</v>
      </c>
      <c r="F793" s="7" t="s">
        <v>47</v>
      </c>
      <c r="G793" s="7" t="s">
        <v>48</v>
      </c>
      <c r="H793" s="7" t="s">
        <v>18</v>
      </c>
      <c r="I793" s="9">
        <v>0.55000000000000004</v>
      </c>
      <c r="J793" s="10">
        <v>8750</v>
      </c>
      <c r="K793" s="11">
        <f t="shared" si="6"/>
        <v>4812.5</v>
      </c>
      <c r="L793" s="11">
        <f t="shared" si="7"/>
        <v>1684.375</v>
      </c>
      <c r="M793" s="12">
        <v>0.35</v>
      </c>
      <c r="O793" s="13"/>
      <c r="P793" s="18">
        <f>Data!$I793+0.05</f>
        <v>0.60000000000000009</v>
      </c>
      <c r="Q793" s="13"/>
      <c r="R793" s="14"/>
    </row>
    <row r="794" spans="1:18" ht="15.75" customHeight="1" x14ac:dyDescent="0.2">
      <c r="A794" s="2"/>
      <c r="B794" s="7" t="s">
        <v>14</v>
      </c>
      <c r="C794" s="7">
        <v>1185732</v>
      </c>
      <c r="D794" s="8">
        <v>44538</v>
      </c>
      <c r="E794" s="7" t="s">
        <v>46</v>
      </c>
      <c r="F794" s="7" t="s">
        <v>47</v>
      </c>
      <c r="G794" s="7" t="s">
        <v>48</v>
      </c>
      <c r="H794" s="7" t="s">
        <v>19</v>
      </c>
      <c r="I794" s="9">
        <v>0.55000000000000004</v>
      </c>
      <c r="J794" s="10">
        <v>8250</v>
      </c>
      <c r="K794" s="11">
        <f t="shared" si="6"/>
        <v>4537.5</v>
      </c>
      <c r="L794" s="11">
        <f t="shared" si="7"/>
        <v>1134.375</v>
      </c>
      <c r="M794" s="12">
        <v>0.25</v>
      </c>
      <c r="O794" s="13"/>
      <c r="P794" s="18">
        <f>Data!$I794+0.05</f>
        <v>0.60000000000000009</v>
      </c>
      <c r="Q794" s="13"/>
      <c r="R794" s="14"/>
    </row>
    <row r="795" spans="1:18" ht="15.75" customHeight="1" x14ac:dyDescent="0.2">
      <c r="A795" s="2"/>
      <c r="B795" s="7" t="s">
        <v>14</v>
      </c>
      <c r="C795" s="7">
        <v>1185732</v>
      </c>
      <c r="D795" s="8">
        <v>44538</v>
      </c>
      <c r="E795" s="7" t="s">
        <v>46</v>
      </c>
      <c r="F795" s="7" t="s">
        <v>47</v>
      </c>
      <c r="G795" s="7" t="s">
        <v>48</v>
      </c>
      <c r="H795" s="7" t="s">
        <v>20</v>
      </c>
      <c r="I795" s="9">
        <v>0.55000000000000004</v>
      </c>
      <c r="J795" s="10">
        <v>7750</v>
      </c>
      <c r="K795" s="11">
        <f t="shared" si="6"/>
        <v>4262.5</v>
      </c>
      <c r="L795" s="11">
        <f t="shared" si="7"/>
        <v>1278.75</v>
      </c>
      <c r="M795" s="12">
        <v>0.3</v>
      </c>
      <c r="O795" s="13"/>
      <c r="P795" s="18">
        <f>Data!$I795+0.05</f>
        <v>0.60000000000000009</v>
      </c>
      <c r="Q795" s="13"/>
      <c r="R795" s="14"/>
    </row>
    <row r="796" spans="1:18" ht="15.75" customHeight="1" x14ac:dyDescent="0.2">
      <c r="A796" s="2"/>
      <c r="B796" s="7" t="s">
        <v>14</v>
      </c>
      <c r="C796" s="7">
        <v>1185732</v>
      </c>
      <c r="D796" s="8">
        <v>44538</v>
      </c>
      <c r="E796" s="7" t="s">
        <v>46</v>
      </c>
      <c r="F796" s="7" t="s">
        <v>47</v>
      </c>
      <c r="G796" s="7" t="s">
        <v>48</v>
      </c>
      <c r="H796" s="7" t="s">
        <v>21</v>
      </c>
      <c r="I796" s="9">
        <v>0.65</v>
      </c>
      <c r="J796" s="10">
        <v>7750</v>
      </c>
      <c r="K796" s="11">
        <f t="shared" si="6"/>
        <v>5037.5</v>
      </c>
      <c r="L796" s="11">
        <f t="shared" si="7"/>
        <v>1763.125</v>
      </c>
      <c r="M796" s="12">
        <v>0.35</v>
      </c>
      <c r="O796" s="13"/>
      <c r="P796" s="18">
        <f>Data!$I796+0.05</f>
        <v>0.70000000000000007</v>
      </c>
      <c r="Q796" s="13"/>
      <c r="R796" s="14"/>
    </row>
    <row r="797" spans="1:18" ht="15.75" customHeight="1" x14ac:dyDescent="0.2">
      <c r="A797" s="2"/>
      <c r="B797" s="7" t="s">
        <v>14</v>
      </c>
      <c r="C797" s="7">
        <v>1185732</v>
      </c>
      <c r="D797" s="8">
        <v>44538</v>
      </c>
      <c r="E797" s="7" t="s">
        <v>46</v>
      </c>
      <c r="F797" s="7" t="s">
        <v>47</v>
      </c>
      <c r="G797" s="7" t="s">
        <v>48</v>
      </c>
      <c r="H797" s="7" t="s">
        <v>22</v>
      </c>
      <c r="I797" s="9">
        <v>0.7</v>
      </c>
      <c r="J797" s="10">
        <v>8750</v>
      </c>
      <c r="K797" s="11">
        <f t="shared" si="6"/>
        <v>6125</v>
      </c>
      <c r="L797" s="11">
        <f t="shared" si="7"/>
        <v>3062.5</v>
      </c>
      <c r="M797" s="12">
        <v>0.5</v>
      </c>
      <c r="O797" s="13"/>
      <c r="P797" s="18">
        <f>Data!$I797+0.05</f>
        <v>0.75</v>
      </c>
      <c r="Q797" s="13"/>
      <c r="R797" s="14"/>
    </row>
    <row r="798" spans="1:18" ht="15.75" customHeight="1" x14ac:dyDescent="0.2">
      <c r="A798" s="2" t="s">
        <v>39</v>
      </c>
      <c r="B798" s="7" t="s">
        <v>14</v>
      </c>
      <c r="C798" s="7">
        <v>1185732</v>
      </c>
      <c r="D798" s="8">
        <v>44209</v>
      </c>
      <c r="E798" s="7" t="s">
        <v>33</v>
      </c>
      <c r="F798" s="7" t="s">
        <v>49</v>
      </c>
      <c r="G798" s="7" t="s">
        <v>50</v>
      </c>
      <c r="H798" s="7" t="s">
        <v>17</v>
      </c>
      <c r="I798" s="9">
        <v>0.35</v>
      </c>
      <c r="J798" s="10">
        <v>4500</v>
      </c>
      <c r="K798" s="11">
        <f t="shared" si="6"/>
        <v>1575</v>
      </c>
      <c r="L798" s="11">
        <f t="shared" si="7"/>
        <v>551.25</v>
      </c>
      <c r="M798" s="12">
        <v>0.35000000000000003</v>
      </c>
      <c r="O798" s="17"/>
      <c r="P798" s="18"/>
      <c r="Q798" s="13"/>
      <c r="R798" s="14"/>
    </row>
    <row r="799" spans="1:18" ht="15.75" customHeight="1" x14ac:dyDescent="0.2">
      <c r="A799" s="2"/>
      <c r="B799" s="7" t="s">
        <v>14</v>
      </c>
      <c r="C799" s="7">
        <v>1185732</v>
      </c>
      <c r="D799" s="8">
        <v>44209</v>
      </c>
      <c r="E799" s="7" t="s">
        <v>33</v>
      </c>
      <c r="F799" s="7" t="s">
        <v>49</v>
      </c>
      <c r="G799" s="7" t="s">
        <v>50</v>
      </c>
      <c r="H799" s="7" t="s">
        <v>18</v>
      </c>
      <c r="I799" s="9">
        <v>0.35</v>
      </c>
      <c r="J799" s="10">
        <v>2500</v>
      </c>
      <c r="K799" s="11">
        <f t="shared" si="6"/>
        <v>875</v>
      </c>
      <c r="L799" s="11">
        <f t="shared" si="7"/>
        <v>262.5</v>
      </c>
      <c r="M799" s="12">
        <v>0.3</v>
      </c>
      <c r="O799" s="17"/>
      <c r="P799" s="18"/>
      <c r="Q799" s="13"/>
      <c r="R799" s="14"/>
    </row>
    <row r="800" spans="1:18" ht="15.75" customHeight="1" x14ac:dyDescent="0.2">
      <c r="A800" s="2"/>
      <c r="B800" s="7" t="s">
        <v>14</v>
      </c>
      <c r="C800" s="7">
        <v>1185732</v>
      </c>
      <c r="D800" s="8">
        <v>44209</v>
      </c>
      <c r="E800" s="7" t="s">
        <v>33</v>
      </c>
      <c r="F800" s="7" t="s">
        <v>49</v>
      </c>
      <c r="G800" s="7" t="s">
        <v>50</v>
      </c>
      <c r="H800" s="7" t="s">
        <v>19</v>
      </c>
      <c r="I800" s="9">
        <v>0.25</v>
      </c>
      <c r="J800" s="10">
        <v>2500</v>
      </c>
      <c r="K800" s="11">
        <f t="shared" si="6"/>
        <v>625</v>
      </c>
      <c r="L800" s="11">
        <f t="shared" si="7"/>
        <v>187.5</v>
      </c>
      <c r="M800" s="12">
        <v>0.3</v>
      </c>
      <c r="O800" s="17"/>
      <c r="P800" s="18"/>
      <c r="Q800" s="13"/>
      <c r="R800" s="14"/>
    </row>
    <row r="801" spans="1:18" ht="15.75" customHeight="1" x14ac:dyDescent="0.2">
      <c r="A801" s="2"/>
      <c r="B801" s="7" t="s">
        <v>14</v>
      </c>
      <c r="C801" s="7">
        <v>1185732</v>
      </c>
      <c r="D801" s="8">
        <v>44209</v>
      </c>
      <c r="E801" s="7" t="s">
        <v>33</v>
      </c>
      <c r="F801" s="7" t="s">
        <v>49</v>
      </c>
      <c r="G801" s="7" t="s">
        <v>50</v>
      </c>
      <c r="H801" s="7" t="s">
        <v>20</v>
      </c>
      <c r="I801" s="9">
        <v>0.30000000000000004</v>
      </c>
      <c r="J801" s="10">
        <v>1000</v>
      </c>
      <c r="K801" s="11">
        <f t="shared" si="6"/>
        <v>300.00000000000006</v>
      </c>
      <c r="L801" s="11">
        <f t="shared" si="7"/>
        <v>105.00000000000003</v>
      </c>
      <c r="M801" s="12">
        <v>0.35000000000000003</v>
      </c>
      <c r="O801" s="17"/>
      <c r="P801" s="18"/>
      <c r="Q801" s="13"/>
      <c r="R801" s="14"/>
    </row>
    <row r="802" spans="1:18" ht="15.75" customHeight="1" x14ac:dyDescent="0.2">
      <c r="A802" s="2"/>
      <c r="B802" s="7" t="s">
        <v>14</v>
      </c>
      <c r="C802" s="7">
        <v>1185732</v>
      </c>
      <c r="D802" s="8">
        <v>44209</v>
      </c>
      <c r="E802" s="7" t="s">
        <v>33</v>
      </c>
      <c r="F802" s="7" t="s">
        <v>49</v>
      </c>
      <c r="G802" s="7" t="s">
        <v>50</v>
      </c>
      <c r="H802" s="7" t="s">
        <v>21</v>
      </c>
      <c r="I802" s="9">
        <v>0.44999999999999996</v>
      </c>
      <c r="J802" s="10">
        <v>1500</v>
      </c>
      <c r="K802" s="11">
        <f t="shared" si="6"/>
        <v>674.99999999999989</v>
      </c>
      <c r="L802" s="11">
        <f t="shared" si="7"/>
        <v>202.49999999999997</v>
      </c>
      <c r="M802" s="12">
        <v>0.3</v>
      </c>
      <c r="O802" s="17"/>
      <c r="P802" s="18"/>
      <c r="Q802" s="13"/>
      <c r="R802" s="14"/>
    </row>
    <row r="803" spans="1:18" ht="15.75" customHeight="1" x14ac:dyDescent="0.2">
      <c r="A803" s="2"/>
      <c r="B803" s="7" t="s">
        <v>14</v>
      </c>
      <c r="C803" s="7">
        <v>1185732</v>
      </c>
      <c r="D803" s="8">
        <v>44209</v>
      </c>
      <c r="E803" s="7" t="s">
        <v>33</v>
      </c>
      <c r="F803" s="7" t="s">
        <v>49</v>
      </c>
      <c r="G803" s="7" t="s">
        <v>50</v>
      </c>
      <c r="H803" s="7" t="s">
        <v>22</v>
      </c>
      <c r="I803" s="9">
        <v>0.35</v>
      </c>
      <c r="J803" s="10">
        <v>2500</v>
      </c>
      <c r="K803" s="11">
        <f t="shared" si="6"/>
        <v>875</v>
      </c>
      <c r="L803" s="11">
        <f t="shared" si="7"/>
        <v>393.75</v>
      </c>
      <c r="M803" s="12">
        <v>0.45</v>
      </c>
      <c r="O803" s="17"/>
      <c r="P803" s="18"/>
      <c r="Q803" s="13"/>
      <c r="R803" s="14"/>
    </row>
    <row r="804" spans="1:18" ht="15.75" customHeight="1" x14ac:dyDescent="0.2">
      <c r="A804" s="2"/>
      <c r="B804" s="7" t="s">
        <v>14</v>
      </c>
      <c r="C804" s="7">
        <v>1185732</v>
      </c>
      <c r="D804" s="8">
        <v>44240</v>
      </c>
      <c r="E804" s="7" t="s">
        <v>33</v>
      </c>
      <c r="F804" s="7" t="s">
        <v>49</v>
      </c>
      <c r="G804" s="7" t="s">
        <v>50</v>
      </c>
      <c r="H804" s="7" t="s">
        <v>17</v>
      </c>
      <c r="I804" s="9">
        <v>0.35</v>
      </c>
      <c r="J804" s="10">
        <v>5000</v>
      </c>
      <c r="K804" s="11">
        <f t="shared" si="6"/>
        <v>1750</v>
      </c>
      <c r="L804" s="11">
        <f t="shared" si="7"/>
        <v>612.50000000000011</v>
      </c>
      <c r="M804" s="12">
        <v>0.35000000000000003</v>
      </c>
      <c r="O804" s="17"/>
      <c r="P804" s="18"/>
      <c r="Q804" s="13"/>
      <c r="R804" s="14"/>
    </row>
    <row r="805" spans="1:18" ht="15.75" customHeight="1" x14ac:dyDescent="0.2">
      <c r="A805" s="2"/>
      <c r="B805" s="7" t="s">
        <v>14</v>
      </c>
      <c r="C805" s="7">
        <v>1185732</v>
      </c>
      <c r="D805" s="8">
        <v>44240</v>
      </c>
      <c r="E805" s="7" t="s">
        <v>33</v>
      </c>
      <c r="F805" s="7" t="s">
        <v>49</v>
      </c>
      <c r="G805" s="7" t="s">
        <v>50</v>
      </c>
      <c r="H805" s="7" t="s">
        <v>18</v>
      </c>
      <c r="I805" s="9">
        <v>0.35</v>
      </c>
      <c r="J805" s="10">
        <v>1500</v>
      </c>
      <c r="K805" s="11">
        <f t="shared" si="6"/>
        <v>525</v>
      </c>
      <c r="L805" s="11">
        <f t="shared" si="7"/>
        <v>157.5</v>
      </c>
      <c r="M805" s="12">
        <v>0.3</v>
      </c>
      <c r="O805" s="17"/>
      <c r="P805" s="18"/>
      <c r="Q805" s="13"/>
      <c r="R805" s="14"/>
    </row>
    <row r="806" spans="1:18" ht="15.75" customHeight="1" x14ac:dyDescent="0.2">
      <c r="A806" s="2"/>
      <c r="B806" s="7" t="s">
        <v>14</v>
      </c>
      <c r="C806" s="7">
        <v>1185732</v>
      </c>
      <c r="D806" s="8">
        <v>44240</v>
      </c>
      <c r="E806" s="7" t="s">
        <v>33</v>
      </c>
      <c r="F806" s="7" t="s">
        <v>49</v>
      </c>
      <c r="G806" s="7" t="s">
        <v>50</v>
      </c>
      <c r="H806" s="7" t="s">
        <v>19</v>
      </c>
      <c r="I806" s="9">
        <v>0.25</v>
      </c>
      <c r="J806" s="10">
        <v>2000</v>
      </c>
      <c r="K806" s="11">
        <f t="shared" si="6"/>
        <v>500</v>
      </c>
      <c r="L806" s="11">
        <f t="shared" si="7"/>
        <v>150</v>
      </c>
      <c r="M806" s="12">
        <v>0.3</v>
      </c>
      <c r="O806" s="17"/>
      <c r="P806" s="18"/>
      <c r="Q806" s="13"/>
      <c r="R806" s="14"/>
    </row>
    <row r="807" spans="1:18" ht="15.75" customHeight="1" x14ac:dyDescent="0.2">
      <c r="A807" s="2"/>
      <c r="B807" s="7" t="s">
        <v>14</v>
      </c>
      <c r="C807" s="7">
        <v>1185732</v>
      </c>
      <c r="D807" s="8">
        <v>44240</v>
      </c>
      <c r="E807" s="7" t="s">
        <v>33</v>
      </c>
      <c r="F807" s="7" t="s">
        <v>49</v>
      </c>
      <c r="G807" s="7" t="s">
        <v>50</v>
      </c>
      <c r="H807" s="7" t="s">
        <v>20</v>
      </c>
      <c r="I807" s="9">
        <v>0.30000000000000004</v>
      </c>
      <c r="J807" s="10">
        <v>750</v>
      </c>
      <c r="K807" s="11">
        <f t="shared" si="6"/>
        <v>225.00000000000003</v>
      </c>
      <c r="L807" s="11">
        <f t="shared" si="7"/>
        <v>78.750000000000014</v>
      </c>
      <c r="M807" s="12">
        <v>0.35000000000000003</v>
      </c>
      <c r="O807" s="17"/>
      <c r="P807" s="18"/>
      <c r="Q807" s="13"/>
      <c r="R807" s="14"/>
    </row>
    <row r="808" spans="1:18" ht="15.75" customHeight="1" x14ac:dyDescent="0.2">
      <c r="A808" s="2"/>
      <c r="B808" s="7" t="s">
        <v>14</v>
      </c>
      <c r="C808" s="7">
        <v>1185732</v>
      </c>
      <c r="D808" s="8">
        <v>44240</v>
      </c>
      <c r="E808" s="7" t="s">
        <v>33</v>
      </c>
      <c r="F808" s="7" t="s">
        <v>49</v>
      </c>
      <c r="G808" s="7" t="s">
        <v>50</v>
      </c>
      <c r="H808" s="7" t="s">
        <v>21</v>
      </c>
      <c r="I808" s="9">
        <v>0.44999999999999996</v>
      </c>
      <c r="J808" s="10">
        <v>1500</v>
      </c>
      <c r="K808" s="11">
        <f t="shared" si="6"/>
        <v>674.99999999999989</v>
      </c>
      <c r="L808" s="11">
        <f t="shared" si="7"/>
        <v>202.49999999999997</v>
      </c>
      <c r="M808" s="12">
        <v>0.3</v>
      </c>
      <c r="O808" s="17"/>
      <c r="P808" s="18"/>
      <c r="Q808" s="13"/>
      <c r="R808" s="14"/>
    </row>
    <row r="809" spans="1:18" ht="15.75" customHeight="1" x14ac:dyDescent="0.2">
      <c r="A809" s="2"/>
      <c r="B809" s="7" t="s">
        <v>14</v>
      </c>
      <c r="C809" s="7">
        <v>1185732</v>
      </c>
      <c r="D809" s="8">
        <v>44240</v>
      </c>
      <c r="E809" s="7" t="s">
        <v>33</v>
      </c>
      <c r="F809" s="7" t="s">
        <v>49</v>
      </c>
      <c r="G809" s="7" t="s">
        <v>50</v>
      </c>
      <c r="H809" s="7" t="s">
        <v>22</v>
      </c>
      <c r="I809" s="9">
        <v>0.35</v>
      </c>
      <c r="J809" s="10">
        <v>2250</v>
      </c>
      <c r="K809" s="11">
        <f t="shared" si="6"/>
        <v>787.5</v>
      </c>
      <c r="L809" s="11">
        <f t="shared" si="7"/>
        <v>354.375</v>
      </c>
      <c r="M809" s="12">
        <v>0.45</v>
      </c>
      <c r="O809" s="17"/>
      <c r="P809" s="18"/>
      <c r="Q809" s="13"/>
      <c r="R809" s="14"/>
    </row>
    <row r="810" spans="1:18" ht="15.75" customHeight="1" x14ac:dyDescent="0.2">
      <c r="A810" s="2"/>
      <c r="B810" s="7" t="s">
        <v>14</v>
      </c>
      <c r="C810" s="7">
        <v>1185732</v>
      </c>
      <c r="D810" s="8">
        <v>44267</v>
      </c>
      <c r="E810" s="7" t="s">
        <v>33</v>
      </c>
      <c r="F810" s="7" t="s">
        <v>49</v>
      </c>
      <c r="G810" s="7" t="s">
        <v>50</v>
      </c>
      <c r="H810" s="7" t="s">
        <v>17</v>
      </c>
      <c r="I810" s="9">
        <v>0.4</v>
      </c>
      <c r="J810" s="10">
        <v>4450</v>
      </c>
      <c r="K810" s="11">
        <f t="shared" si="6"/>
        <v>1780</v>
      </c>
      <c r="L810" s="11">
        <f t="shared" si="7"/>
        <v>623.00000000000011</v>
      </c>
      <c r="M810" s="12">
        <v>0.35000000000000003</v>
      </c>
      <c r="O810" s="17"/>
      <c r="P810" s="18"/>
      <c r="Q810" s="13"/>
      <c r="R810" s="14"/>
    </row>
    <row r="811" spans="1:18" ht="15.75" customHeight="1" x14ac:dyDescent="0.2">
      <c r="A811" s="2"/>
      <c r="B811" s="7" t="s">
        <v>14</v>
      </c>
      <c r="C811" s="7">
        <v>1185732</v>
      </c>
      <c r="D811" s="8">
        <v>44267</v>
      </c>
      <c r="E811" s="7" t="s">
        <v>33</v>
      </c>
      <c r="F811" s="7" t="s">
        <v>49</v>
      </c>
      <c r="G811" s="7" t="s">
        <v>50</v>
      </c>
      <c r="H811" s="7" t="s">
        <v>18</v>
      </c>
      <c r="I811" s="9">
        <v>0.4</v>
      </c>
      <c r="J811" s="10">
        <v>1250</v>
      </c>
      <c r="K811" s="11">
        <f t="shared" si="6"/>
        <v>500</v>
      </c>
      <c r="L811" s="11">
        <f t="shared" si="7"/>
        <v>150</v>
      </c>
      <c r="M811" s="12">
        <v>0.3</v>
      </c>
      <c r="O811" s="17"/>
      <c r="P811" s="18"/>
      <c r="Q811" s="13"/>
      <c r="R811" s="14"/>
    </row>
    <row r="812" spans="1:18" ht="15.75" customHeight="1" x14ac:dyDescent="0.2">
      <c r="A812" s="2"/>
      <c r="B812" s="7" t="s">
        <v>14</v>
      </c>
      <c r="C812" s="7">
        <v>1185732</v>
      </c>
      <c r="D812" s="8">
        <v>44267</v>
      </c>
      <c r="E812" s="7" t="s">
        <v>33</v>
      </c>
      <c r="F812" s="7" t="s">
        <v>49</v>
      </c>
      <c r="G812" s="7" t="s">
        <v>50</v>
      </c>
      <c r="H812" s="7" t="s">
        <v>19</v>
      </c>
      <c r="I812" s="9">
        <v>0.30000000000000004</v>
      </c>
      <c r="J812" s="10">
        <v>1750</v>
      </c>
      <c r="K812" s="11">
        <f t="shared" si="6"/>
        <v>525.00000000000011</v>
      </c>
      <c r="L812" s="11">
        <f t="shared" si="7"/>
        <v>157.50000000000003</v>
      </c>
      <c r="M812" s="12">
        <v>0.3</v>
      </c>
      <c r="O812" s="17"/>
      <c r="P812" s="18"/>
      <c r="Q812" s="13"/>
      <c r="R812" s="14"/>
    </row>
    <row r="813" spans="1:18" ht="15.75" customHeight="1" x14ac:dyDescent="0.2">
      <c r="A813" s="2"/>
      <c r="B813" s="7" t="s">
        <v>14</v>
      </c>
      <c r="C813" s="7">
        <v>1185732</v>
      </c>
      <c r="D813" s="8">
        <v>44267</v>
      </c>
      <c r="E813" s="7" t="s">
        <v>33</v>
      </c>
      <c r="F813" s="7" t="s">
        <v>49</v>
      </c>
      <c r="G813" s="7" t="s">
        <v>50</v>
      </c>
      <c r="H813" s="7" t="s">
        <v>20</v>
      </c>
      <c r="I813" s="9">
        <v>0.35</v>
      </c>
      <c r="J813" s="10">
        <v>250</v>
      </c>
      <c r="K813" s="11">
        <f t="shared" si="6"/>
        <v>87.5</v>
      </c>
      <c r="L813" s="11">
        <f t="shared" si="7"/>
        <v>30.625000000000004</v>
      </c>
      <c r="M813" s="12">
        <v>0.35000000000000003</v>
      </c>
      <c r="O813" s="17"/>
      <c r="P813" s="18"/>
      <c r="Q813" s="13"/>
      <c r="R813" s="14"/>
    </row>
    <row r="814" spans="1:18" ht="15.75" customHeight="1" x14ac:dyDescent="0.2">
      <c r="A814" s="2"/>
      <c r="B814" s="7" t="s">
        <v>14</v>
      </c>
      <c r="C814" s="7">
        <v>1185732</v>
      </c>
      <c r="D814" s="8">
        <v>44267</v>
      </c>
      <c r="E814" s="7" t="s">
        <v>33</v>
      </c>
      <c r="F814" s="7" t="s">
        <v>49</v>
      </c>
      <c r="G814" s="7" t="s">
        <v>50</v>
      </c>
      <c r="H814" s="7" t="s">
        <v>21</v>
      </c>
      <c r="I814" s="9">
        <v>0.5</v>
      </c>
      <c r="J814" s="10">
        <v>750</v>
      </c>
      <c r="K814" s="11">
        <f t="shared" si="6"/>
        <v>375</v>
      </c>
      <c r="L814" s="11">
        <f t="shared" si="7"/>
        <v>112.5</v>
      </c>
      <c r="M814" s="12">
        <v>0.3</v>
      </c>
      <c r="O814" s="17"/>
      <c r="P814" s="18"/>
      <c r="Q814" s="13"/>
      <c r="R814" s="14"/>
    </row>
    <row r="815" spans="1:18" ht="15.75" customHeight="1" x14ac:dyDescent="0.2">
      <c r="A815" s="2"/>
      <c r="B815" s="7" t="s">
        <v>14</v>
      </c>
      <c r="C815" s="7">
        <v>1185732</v>
      </c>
      <c r="D815" s="8">
        <v>44267</v>
      </c>
      <c r="E815" s="7" t="s">
        <v>33</v>
      </c>
      <c r="F815" s="7" t="s">
        <v>49</v>
      </c>
      <c r="G815" s="7" t="s">
        <v>50</v>
      </c>
      <c r="H815" s="7" t="s">
        <v>22</v>
      </c>
      <c r="I815" s="9">
        <v>0.4</v>
      </c>
      <c r="J815" s="10">
        <v>1750</v>
      </c>
      <c r="K815" s="11">
        <f t="shared" si="6"/>
        <v>700</v>
      </c>
      <c r="L815" s="11">
        <f t="shared" si="7"/>
        <v>315</v>
      </c>
      <c r="M815" s="12">
        <v>0.45</v>
      </c>
      <c r="O815" s="17"/>
      <c r="P815" s="18"/>
      <c r="Q815" s="13"/>
      <c r="R815" s="14"/>
    </row>
    <row r="816" spans="1:18" ht="15.75" customHeight="1" x14ac:dyDescent="0.2">
      <c r="A816" s="2"/>
      <c r="B816" s="7" t="s">
        <v>14</v>
      </c>
      <c r="C816" s="7">
        <v>1185732</v>
      </c>
      <c r="D816" s="8">
        <v>44299</v>
      </c>
      <c r="E816" s="7" t="s">
        <v>33</v>
      </c>
      <c r="F816" s="7" t="s">
        <v>49</v>
      </c>
      <c r="G816" s="7" t="s">
        <v>50</v>
      </c>
      <c r="H816" s="7" t="s">
        <v>17</v>
      </c>
      <c r="I816" s="9">
        <v>0.4</v>
      </c>
      <c r="J816" s="10">
        <v>4000</v>
      </c>
      <c r="K816" s="11">
        <f t="shared" si="6"/>
        <v>1600</v>
      </c>
      <c r="L816" s="11">
        <f t="shared" si="7"/>
        <v>560</v>
      </c>
      <c r="M816" s="12">
        <v>0.35000000000000003</v>
      </c>
      <c r="O816" s="17"/>
      <c r="P816" s="18"/>
      <c r="Q816" s="13"/>
      <c r="R816" s="14"/>
    </row>
    <row r="817" spans="1:18" ht="15.75" customHeight="1" x14ac:dyDescent="0.2">
      <c r="A817" s="2"/>
      <c r="B817" s="7" t="s">
        <v>14</v>
      </c>
      <c r="C817" s="7">
        <v>1185732</v>
      </c>
      <c r="D817" s="8">
        <v>44299</v>
      </c>
      <c r="E817" s="7" t="s">
        <v>33</v>
      </c>
      <c r="F817" s="7" t="s">
        <v>49</v>
      </c>
      <c r="G817" s="7" t="s">
        <v>50</v>
      </c>
      <c r="H817" s="7" t="s">
        <v>18</v>
      </c>
      <c r="I817" s="9">
        <v>0.4</v>
      </c>
      <c r="J817" s="10">
        <v>1000</v>
      </c>
      <c r="K817" s="11">
        <f t="shared" si="6"/>
        <v>400</v>
      </c>
      <c r="L817" s="11">
        <f t="shared" si="7"/>
        <v>120</v>
      </c>
      <c r="M817" s="12">
        <v>0.3</v>
      </c>
      <c r="O817" s="17"/>
      <c r="P817" s="18"/>
      <c r="Q817" s="13"/>
      <c r="R817" s="14"/>
    </row>
    <row r="818" spans="1:18" ht="15.75" customHeight="1" x14ac:dyDescent="0.2">
      <c r="A818" s="2"/>
      <c r="B818" s="7" t="s">
        <v>14</v>
      </c>
      <c r="C818" s="7">
        <v>1185732</v>
      </c>
      <c r="D818" s="8">
        <v>44299</v>
      </c>
      <c r="E818" s="7" t="s">
        <v>33</v>
      </c>
      <c r="F818" s="7" t="s">
        <v>49</v>
      </c>
      <c r="G818" s="7" t="s">
        <v>50</v>
      </c>
      <c r="H818" s="7" t="s">
        <v>19</v>
      </c>
      <c r="I818" s="9">
        <v>0.30000000000000004</v>
      </c>
      <c r="J818" s="10">
        <v>1000</v>
      </c>
      <c r="K818" s="11">
        <f t="shared" si="6"/>
        <v>300.00000000000006</v>
      </c>
      <c r="L818" s="11">
        <f t="shared" si="7"/>
        <v>90.000000000000014</v>
      </c>
      <c r="M818" s="12">
        <v>0.3</v>
      </c>
      <c r="O818" s="17"/>
      <c r="P818" s="18"/>
      <c r="Q818" s="13"/>
      <c r="R818" s="14"/>
    </row>
    <row r="819" spans="1:18" ht="15.75" customHeight="1" x14ac:dyDescent="0.2">
      <c r="A819" s="2"/>
      <c r="B819" s="7" t="s">
        <v>14</v>
      </c>
      <c r="C819" s="7">
        <v>1185732</v>
      </c>
      <c r="D819" s="8">
        <v>44299</v>
      </c>
      <c r="E819" s="7" t="s">
        <v>33</v>
      </c>
      <c r="F819" s="7" t="s">
        <v>49</v>
      </c>
      <c r="G819" s="7" t="s">
        <v>50</v>
      </c>
      <c r="H819" s="7" t="s">
        <v>20</v>
      </c>
      <c r="I819" s="9">
        <v>0.35</v>
      </c>
      <c r="J819" s="10">
        <v>250</v>
      </c>
      <c r="K819" s="11">
        <f t="shared" si="6"/>
        <v>87.5</v>
      </c>
      <c r="L819" s="11">
        <f t="shared" si="7"/>
        <v>30.625000000000004</v>
      </c>
      <c r="M819" s="12">
        <v>0.35000000000000003</v>
      </c>
      <c r="O819" s="17"/>
      <c r="P819" s="18"/>
      <c r="Q819" s="13"/>
      <c r="R819" s="14"/>
    </row>
    <row r="820" spans="1:18" ht="15.75" customHeight="1" x14ac:dyDescent="0.2">
      <c r="A820" s="2"/>
      <c r="B820" s="7" t="s">
        <v>14</v>
      </c>
      <c r="C820" s="7">
        <v>1185732</v>
      </c>
      <c r="D820" s="8">
        <v>44299</v>
      </c>
      <c r="E820" s="7" t="s">
        <v>33</v>
      </c>
      <c r="F820" s="7" t="s">
        <v>49</v>
      </c>
      <c r="G820" s="7" t="s">
        <v>50</v>
      </c>
      <c r="H820" s="7" t="s">
        <v>21</v>
      </c>
      <c r="I820" s="9">
        <v>0.5</v>
      </c>
      <c r="J820" s="10">
        <v>500</v>
      </c>
      <c r="K820" s="11">
        <f t="shared" si="6"/>
        <v>250</v>
      </c>
      <c r="L820" s="11">
        <f t="shared" si="7"/>
        <v>75</v>
      </c>
      <c r="M820" s="12">
        <v>0.3</v>
      </c>
      <c r="O820" s="17"/>
      <c r="P820" s="18"/>
      <c r="Q820" s="13"/>
      <c r="R820" s="14"/>
    </row>
    <row r="821" spans="1:18" ht="15.75" customHeight="1" x14ac:dyDescent="0.2">
      <c r="A821" s="2"/>
      <c r="B821" s="7" t="s">
        <v>14</v>
      </c>
      <c r="C821" s="7">
        <v>1185732</v>
      </c>
      <c r="D821" s="8">
        <v>44299</v>
      </c>
      <c r="E821" s="7" t="s">
        <v>33</v>
      </c>
      <c r="F821" s="7" t="s">
        <v>49</v>
      </c>
      <c r="G821" s="7" t="s">
        <v>50</v>
      </c>
      <c r="H821" s="7" t="s">
        <v>22</v>
      </c>
      <c r="I821" s="9">
        <v>0.4</v>
      </c>
      <c r="J821" s="10">
        <v>1750</v>
      </c>
      <c r="K821" s="11">
        <f t="shared" si="6"/>
        <v>700</v>
      </c>
      <c r="L821" s="11">
        <f t="shared" si="7"/>
        <v>315</v>
      </c>
      <c r="M821" s="12">
        <v>0.45</v>
      </c>
      <c r="O821" s="17"/>
      <c r="P821" s="18"/>
      <c r="Q821" s="13"/>
      <c r="R821" s="14"/>
    </row>
    <row r="822" spans="1:18" ht="15.75" customHeight="1" x14ac:dyDescent="0.2">
      <c r="A822" s="2"/>
      <c r="B822" s="7" t="s">
        <v>14</v>
      </c>
      <c r="C822" s="7">
        <v>1185732</v>
      </c>
      <c r="D822" s="8">
        <v>44330</v>
      </c>
      <c r="E822" s="7" t="s">
        <v>33</v>
      </c>
      <c r="F822" s="7" t="s">
        <v>49</v>
      </c>
      <c r="G822" s="7" t="s">
        <v>50</v>
      </c>
      <c r="H822" s="7" t="s">
        <v>17</v>
      </c>
      <c r="I822" s="9">
        <v>0.5</v>
      </c>
      <c r="J822" s="10">
        <v>4450</v>
      </c>
      <c r="K822" s="11">
        <f t="shared" si="6"/>
        <v>2225</v>
      </c>
      <c r="L822" s="11">
        <f t="shared" si="7"/>
        <v>778.75000000000011</v>
      </c>
      <c r="M822" s="12">
        <v>0.35000000000000003</v>
      </c>
      <c r="O822" s="17"/>
      <c r="P822" s="18"/>
      <c r="Q822" s="13"/>
      <c r="R822" s="14"/>
    </row>
    <row r="823" spans="1:18" ht="15.75" customHeight="1" x14ac:dyDescent="0.2">
      <c r="A823" s="2"/>
      <c r="B823" s="7" t="s">
        <v>14</v>
      </c>
      <c r="C823" s="7">
        <v>1185732</v>
      </c>
      <c r="D823" s="8">
        <v>44330</v>
      </c>
      <c r="E823" s="7" t="s">
        <v>33</v>
      </c>
      <c r="F823" s="7" t="s">
        <v>49</v>
      </c>
      <c r="G823" s="7" t="s">
        <v>50</v>
      </c>
      <c r="H823" s="7" t="s">
        <v>18</v>
      </c>
      <c r="I823" s="9">
        <v>0.45000000000000007</v>
      </c>
      <c r="J823" s="10">
        <v>1500</v>
      </c>
      <c r="K823" s="11">
        <f t="shared" si="6"/>
        <v>675.00000000000011</v>
      </c>
      <c r="L823" s="11">
        <f t="shared" si="7"/>
        <v>202.50000000000003</v>
      </c>
      <c r="M823" s="12">
        <v>0.3</v>
      </c>
      <c r="O823" s="17"/>
      <c r="P823" s="18"/>
      <c r="Q823" s="13"/>
      <c r="R823" s="14"/>
    </row>
    <row r="824" spans="1:18" ht="15.75" customHeight="1" x14ac:dyDescent="0.2">
      <c r="A824" s="2"/>
      <c r="B824" s="7" t="s">
        <v>14</v>
      </c>
      <c r="C824" s="7">
        <v>1185732</v>
      </c>
      <c r="D824" s="8">
        <v>44330</v>
      </c>
      <c r="E824" s="7" t="s">
        <v>33</v>
      </c>
      <c r="F824" s="7" t="s">
        <v>49</v>
      </c>
      <c r="G824" s="7" t="s">
        <v>50</v>
      </c>
      <c r="H824" s="7" t="s">
        <v>19</v>
      </c>
      <c r="I824" s="9">
        <v>0.4</v>
      </c>
      <c r="J824" s="10">
        <v>1250</v>
      </c>
      <c r="K824" s="11">
        <f t="shared" si="6"/>
        <v>500</v>
      </c>
      <c r="L824" s="11">
        <f t="shared" si="7"/>
        <v>150</v>
      </c>
      <c r="M824" s="12">
        <v>0.3</v>
      </c>
      <c r="O824" s="17"/>
      <c r="P824" s="18"/>
      <c r="Q824" s="13"/>
      <c r="R824" s="14"/>
    </row>
    <row r="825" spans="1:18" ht="15.75" customHeight="1" x14ac:dyDescent="0.2">
      <c r="A825" s="2"/>
      <c r="B825" s="7" t="s">
        <v>14</v>
      </c>
      <c r="C825" s="7">
        <v>1185732</v>
      </c>
      <c r="D825" s="8">
        <v>44330</v>
      </c>
      <c r="E825" s="7" t="s">
        <v>33</v>
      </c>
      <c r="F825" s="7" t="s">
        <v>49</v>
      </c>
      <c r="G825" s="7" t="s">
        <v>50</v>
      </c>
      <c r="H825" s="7" t="s">
        <v>20</v>
      </c>
      <c r="I825" s="9">
        <v>0.4</v>
      </c>
      <c r="J825" s="10">
        <v>500</v>
      </c>
      <c r="K825" s="11">
        <f t="shared" si="6"/>
        <v>200</v>
      </c>
      <c r="L825" s="11">
        <f t="shared" si="7"/>
        <v>70</v>
      </c>
      <c r="M825" s="12">
        <v>0.35000000000000003</v>
      </c>
      <c r="O825" s="17"/>
      <c r="P825" s="18"/>
      <c r="Q825" s="13"/>
      <c r="R825" s="14"/>
    </row>
    <row r="826" spans="1:18" ht="15.75" customHeight="1" x14ac:dyDescent="0.2">
      <c r="A826" s="2"/>
      <c r="B826" s="7" t="s">
        <v>14</v>
      </c>
      <c r="C826" s="7">
        <v>1185732</v>
      </c>
      <c r="D826" s="8">
        <v>44330</v>
      </c>
      <c r="E826" s="7" t="s">
        <v>33</v>
      </c>
      <c r="F826" s="7" t="s">
        <v>49</v>
      </c>
      <c r="G826" s="7" t="s">
        <v>50</v>
      </c>
      <c r="H826" s="7" t="s">
        <v>21</v>
      </c>
      <c r="I826" s="9">
        <v>0.54999999999999993</v>
      </c>
      <c r="J826" s="10">
        <v>750</v>
      </c>
      <c r="K826" s="11">
        <f t="shared" si="6"/>
        <v>412.49999999999994</v>
      </c>
      <c r="L826" s="11">
        <f t="shared" si="7"/>
        <v>123.74999999999997</v>
      </c>
      <c r="M826" s="12">
        <v>0.3</v>
      </c>
      <c r="O826" s="17"/>
      <c r="P826" s="18"/>
      <c r="Q826" s="13"/>
      <c r="R826" s="14"/>
    </row>
    <row r="827" spans="1:18" ht="15.75" customHeight="1" x14ac:dyDescent="0.2">
      <c r="A827" s="2"/>
      <c r="B827" s="7" t="s">
        <v>14</v>
      </c>
      <c r="C827" s="7">
        <v>1185732</v>
      </c>
      <c r="D827" s="8">
        <v>44330</v>
      </c>
      <c r="E827" s="7" t="s">
        <v>33</v>
      </c>
      <c r="F827" s="7" t="s">
        <v>49</v>
      </c>
      <c r="G827" s="7" t="s">
        <v>50</v>
      </c>
      <c r="H827" s="7" t="s">
        <v>22</v>
      </c>
      <c r="I827" s="9">
        <v>0.6</v>
      </c>
      <c r="J827" s="10">
        <v>1750</v>
      </c>
      <c r="K827" s="11">
        <f t="shared" si="6"/>
        <v>1050</v>
      </c>
      <c r="L827" s="11">
        <f t="shared" si="7"/>
        <v>472.5</v>
      </c>
      <c r="M827" s="12">
        <v>0.45</v>
      </c>
      <c r="O827" s="17"/>
      <c r="P827" s="18"/>
      <c r="Q827" s="13"/>
      <c r="R827" s="14"/>
    </row>
    <row r="828" spans="1:18" ht="15.75" customHeight="1" x14ac:dyDescent="0.2">
      <c r="A828" s="2"/>
      <c r="B828" s="7" t="s">
        <v>14</v>
      </c>
      <c r="C828" s="7">
        <v>1185732</v>
      </c>
      <c r="D828" s="8">
        <v>44360</v>
      </c>
      <c r="E828" s="7" t="s">
        <v>33</v>
      </c>
      <c r="F828" s="7" t="s">
        <v>49</v>
      </c>
      <c r="G828" s="7" t="s">
        <v>50</v>
      </c>
      <c r="H828" s="7" t="s">
        <v>17</v>
      </c>
      <c r="I828" s="9">
        <v>0.45</v>
      </c>
      <c r="J828" s="10">
        <v>4250</v>
      </c>
      <c r="K828" s="11">
        <f t="shared" si="6"/>
        <v>1912.5</v>
      </c>
      <c r="L828" s="11">
        <f t="shared" si="7"/>
        <v>669.37500000000011</v>
      </c>
      <c r="M828" s="12">
        <v>0.35000000000000003</v>
      </c>
      <c r="O828" s="17"/>
      <c r="P828" s="18"/>
      <c r="Q828" s="13"/>
      <c r="R828" s="14"/>
    </row>
    <row r="829" spans="1:18" ht="15.75" customHeight="1" x14ac:dyDescent="0.2">
      <c r="A829" s="2"/>
      <c r="B829" s="7" t="s">
        <v>14</v>
      </c>
      <c r="C829" s="7">
        <v>1185732</v>
      </c>
      <c r="D829" s="8">
        <v>44360</v>
      </c>
      <c r="E829" s="7" t="s">
        <v>33</v>
      </c>
      <c r="F829" s="7" t="s">
        <v>49</v>
      </c>
      <c r="G829" s="7" t="s">
        <v>50</v>
      </c>
      <c r="H829" s="7" t="s">
        <v>18</v>
      </c>
      <c r="I829" s="9">
        <v>0.40000000000000008</v>
      </c>
      <c r="J829" s="10">
        <v>1750</v>
      </c>
      <c r="K829" s="11">
        <f t="shared" si="6"/>
        <v>700.00000000000011</v>
      </c>
      <c r="L829" s="11">
        <f t="shared" si="7"/>
        <v>210.00000000000003</v>
      </c>
      <c r="M829" s="12">
        <v>0.3</v>
      </c>
      <c r="O829" s="17"/>
      <c r="P829" s="18"/>
      <c r="Q829" s="13"/>
      <c r="R829" s="14"/>
    </row>
    <row r="830" spans="1:18" ht="15.75" customHeight="1" x14ac:dyDescent="0.2">
      <c r="A830" s="2"/>
      <c r="B830" s="7" t="s">
        <v>14</v>
      </c>
      <c r="C830" s="7">
        <v>1185732</v>
      </c>
      <c r="D830" s="8">
        <v>44360</v>
      </c>
      <c r="E830" s="7" t="s">
        <v>33</v>
      </c>
      <c r="F830" s="7" t="s">
        <v>49</v>
      </c>
      <c r="G830" s="7" t="s">
        <v>50</v>
      </c>
      <c r="H830" s="7" t="s">
        <v>19</v>
      </c>
      <c r="I830" s="9">
        <v>0.35000000000000003</v>
      </c>
      <c r="J830" s="10">
        <v>1750</v>
      </c>
      <c r="K830" s="11">
        <f t="shared" si="6"/>
        <v>612.50000000000011</v>
      </c>
      <c r="L830" s="11">
        <f t="shared" si="7"/>
        <v>183.75000000000003</v>
      </c>
      <c r="M830" s="12">
        <v>0.3</v>
      </c>
      <c r="O830" s="17"/>
      <c r="P830" s="18"/>
      <c r="Q830" s="13"/>
      <c r="R830" s="14"/>
    </row>
    <row r="831" spans="1:18" ht="15.75" customHeight="1" x14ac:dyDescent="0.2">
      <c r="A831" s="2"/>
      <c r="B831" s="7" t="s">
        <v>14</v>
      </c>
      <c r="C831" s="7">
        <v>1185732</v>
      </c>
      <c r="D831" s="8">
        <v>44360</v>
      </c>
      <c r="E831" s="7" t="s">
        <v>33</v>
      </c>
      <c r="F831" s="7" t="s">
        <v>49</v>
      </c>
      <c r="G831" s="7" t="s">
        <v>50</v>
      </c>
      <c r="H831" s="7" t="s">
        <v>20</v>
      </c>
      <c r="I831" s="9">
        <v>0.35000000000000003</v>
      </c>
      <c r="J831" s="10">
        <v>1500</v>
      </c>
      <c r="K831" s="11">
        <f t="shared" si="6"/>
        <v>525</v>
      </c>
      <c r="L831" s="11">
        <f t="shared" si="7"/>
        <v>183.75000000000003</v>
      </c>
      <c r="M831" s="12">
        <v>0.35000000000000003</v>
      </c>
      <c r="O831" s="17"/>
      <c r="P831" s="18"/>
      <c r="Q831" s="13"/>
      <c r="R831" s="14"/>
    </row>
    <row r="832" spans="1:18" ht="15.75" customHeight="1" x14ac:dyDescent="0.2">
      <c r="A832" s="2"/>
      <c r="B832" s="7" t="s">
        <v>14</v>
      </c>
      <c r="C832" s="7">
        <v>1185732</v>
      </c>
      <c r="D832" s="8">
        <v>44360</v>
      </c>
      <c r="E832" s="7" t="s">
        <v>33</v>
      </c>
      <c r="F832" s="7" t="s">
        <v>49</v>
      </c>
      <c r="G832" s="7" t="s">
        <v>50</v>
      </c>
      <c r="H832" s="7" t="s">
        <v>21</v>
      </c>
      <c r="I832" s="9">
        <v>0.5</v>
      </c>
      <c r="J832" s="10">
        <v>1500</v>
      </c>
      <c r="K832" s="11">
        <f t="shared" si="6"/>
        <v>750</v>
      </c>
      <c r="L832" s="11">
        <f t="shared" si="7"/>
        <v>225</v>
      </c>
      <c r="M832" s="12">
        <v>0.3</v>
      </c>
      <c r="O832" s="17"/>
      <c r="P832" s="18"/>
      <c r="Q832" s="13"/>
      <c r="R832" s="14"/>
    </row>
    <row r="833" spans="1:18" ht="15.75" customHeight="1" x14ac:dyDescent="0.2">
      <c r="A833" s="2"/>
      <c r="B833" s="7" t="s">
        <v>14</v>
      </c>
      <c r="C833" s="7">
        <v>1185732</v>
      </c>
      <c r="D833" s="8">
        <v>44360</v>
      </c>
      <c r="E833" s="7" t="s">
        <v>33</v>
      </c>
      <c r="F833" s="7" t="s">
        <v>49</v>
      </c>
      <c r="G833" s="7" t="s">
        <v>50</v>
      </c>
      <c r="H833" s="7" t="s">
        <v>22</v>
      </c>
      <c r="I833" s="9">
        <v>0.55000000000000004</v>
      </c>
      <c r="J833" s="10">
        <v>3250</v>
      </c>
      <c r="K833" s="11">
        <f t="shared" si="6"/>
        <v>1787.5000000000002</v>
      </c>
      <c r="L833" s="11">
        <f t="shared" si="7"/>
        <v>804.37500000000011</v>
      </c>
      <c r="M833" s="12">
        <v>0.45</v>
      </c>
      <c r="O833" s="17"/>
      <c r="P833" s="18"/>
      <c r="Q833" s="13"/>
      <c r="R833" s="14"/>
    </row>
    <row r="834" spans="1:18" ht="15.75" customHeight="1" x14ac:dyDescent="0.2">
      <c r="A834" s="2"/>
      <c r="B834" s="7" t="s">
        <v>14</v>
      </c>
      <c r="C834" s="7">
        <v>1185732</v>
      </c>
      <c r="D834" s="8">
        <v>44389</v>
      </c>
      <c r="E834" s="7" t="s">
        <v>33</v>
      </c>
      <c r="F834" s="7" t="s">
        <v>49</v>
      </c>
      <c r="G834" s="7" t="s">
        <v>50</v>
      </c>
      <c r="H834" s="7" t="s">
        <v>17</v>
      </c>
      <c r="I834" s="9">
        <v>0.5</v>
      </c>
      <c r="J834" s="10">
        <v>5500</v>
      </c>
      <c r="K834" s="11">
        <f t="shared" si="6"/>
        <v>2750</v>
      </c>
      <c r="L834" s="11">
        <f t="shared" si="7"/>
        <v>962.50000000000011</v>
      </c>
      <c r="M834" s="12">
        <v>0.35000000000000003</v>
      </c>
      <c r="O834" s="17"/>
      <c r="P834" s="18"/>
      <c r="Q834" s="13"/>
      <c r="R834" s="14"/>
    </row>
    <row r="835" spans="1:18" ht="15.75" customHeight="1" x14ac:dyDescent="0.2">
      <c r="A835" s="2"/>
      <c r="B835" s="7" t="s">
        <v>14</v>
      </c>
      <c r="C835" s="7">
        <v>1185732</v>
      </c>
      <c r="D835" s="8">
        <v>44389</v>
      </c>
      <c r="E835" s="7" t="s">
        <v>33</v>
      </c>
      <c r="F835" s="7" t="s">
        <v>49</v>
      </c>
      <c r="G835" s="7" t="s">
        <v>50</v>
      </c>
      <c r="H835" s="7" t="s">
        <v>18</v>
      </c>
      <c r="I835" s="9">
        <v>0.45000000000000007</v>
      </c>
      <c r="J835" s="10">
        <v>3000</v>
      </c>
      <c r="K835" s="11">
        <f t="shared" si="6"/>
        <v>1350.0000000000002</v>
      </c>
      <c r="L835" s="11">
        <f t="shared" si="7"/>
        <v>405.00000000000006</v>
      </c>
      <c r="M835" s="12">
        <v>0.3</v>
      </c>
      <c r="O835" s="17"/>
      <c r="P835" s="18"/>
      <c r="Q835" s="13"/>
      <c r="R835" s="14"/>
    </row>
    <row r="836" spans="1:18" ht="15.75" customHeight="1" x14ac:dyDescent="0.2">
      <c r="A836" s="2"/>
      <c r="B836" s="7" t="s">
        <v>14</v>
      </c>
      <c r="C836" s="7">
        <v>1185732</v>
      </c>
      <c r="D836" s="8">
        <v>44389</v>
      </c>
      <c r="E836" s="7" t="s">
        <v>33</v>
      </c>
      <c r="F836" s="7" t="s">
        <v>49</v>
      </c>
      <c r="G836" s="7" t="s">
        <v>50</v>
      </c>
      <c r="H836" s="7" t="s">
        <v>19</v>
      </c>
      <c r="I836" s="9">
        <v>0.4</v>
      </c>
      <c r="J836" s="10">
        <v>2250</v>
      </c>
      <c r="K836" s="11">
        <f t="shared" si="6"/>
        <v>900</v>
      </c>
      <c r="L836" s="11">
        <f t="shared" si="7"/>
        <v>270</v>
      </c>
      <c r="M836" s="12">
        <v>0.3</v>
      </c>
      <c r="O836" s="17"/>
      <c r="P836" s="18"/>
      <c r="Q836" s="13"/>
      <c r="R836" s="14"/>
    </row>
    <row r="837" spans="1:18" ht="15.75" customHeight="1" x14ac:dyDescent="0.2">
      <c r="A837" s="2"/>
      <c r="B837" s="7" t="s">
        <v>14</v>
      </c>
      <c r="C837" s="7">
        <v>1185732</v>
      </c>
      <c r="D837" s="8">
        <v>44389</v>
      </c>
      <c r="E837" s="7" t="s">
        <v>33</v>
      </c>
      <c r="F837" s="7" t="s">
        <v>49</v>
      </c>
      <c r="G837" s="7" t="s">
        <v>50</v>
      </c>
      <c r="H837" s="7" t="s">
        <v>20</v>
      </c>
      <c r="I837" s="9">
        <v>0.4</v>
      </c>
      <c r="J837" s="10">
        <v>1750</v>
      </c>
      <c r="K837" s="11">
        <f t="shared" si="6"/>
        <v>700</v>
      </c>
      <c r="L837" s="11">
        <f t="shared" si="7"/>
        <v>245.00000000000003</v>
      </c>
      <c r="M837" s="12">
        <v>0.35000000000000003</v>
      </c>
      <c r="O837" s="17"/>
      <c r="P837" s="18"/>
      <c r="Q837" s="13"/>
      <c r="R837" s="14"/>
    </row>
    <row r="838" spans="1:18" ht="15.75" customHeight="1" x14ac:dyDescent="0.2">
      <c r="A838" s="2"/>
      <c r="B838" s="7" t="s">
        <v>14</v>
      </c>
      <c r="C838" s="7">
        <v>1185732</v>
      </c>
      <c r="D838" s="8">
        <v>44389</v>
      </c>
      <c r="E838" s="7" t="s">
        <v>33</v>
      </c>
      <c r="F838" s="7" t="s">
        <v>49</v>
      </c>
      <c r="G838" s="7" t="s">
        <v>50</v>
      </c>
      <c r="H838" s="7" t="s">
        <v>21</v>
      </c>
      <c r="I838" s="9">
        <v>0.5</v>
      </c>
      <c r="J838" s="10">
        <v>2000</v>
      </c>
      <c r="K838" s="11">
        <f t="shared" si="6"/>
        <v>1000</v>
      </c>
      <c r="L838" s="11">
        <f t="shared" si="7"/>
        <v>300</v>
      </c>
      <c r="M838" s="12">
        <v>0.3</v>
      </c>
      <c r="O838" s="17"/>
      <c r="P838" s="18"/>
      <c r="Q838" s="13"/>
      <c r="R838" s="14"/>
    </row>
    <row r="839" spans="1:18" ht="15.75" customHeight="1" x14ac:dyDescent="0.2">
      <c r="A839" s="2"/>
      <c r="B839" s="7" t="s">
        <v>14</v>
      </c>
      <c r="C839" s="7">
        <v>1185732</v>
      </c>
      <c r="D839" s="8">
        <v>44389</v>
      </c>
      <c r="E839" s="7" t="s">
        <v>33</v>
      </c>
      <c r="F839" s="7" t="s">
        <v>49</v>
      </c>
      <c r="G839" s="7" t="s">
        <v>50</v>
      </c>
      <c r="H839" s="7" t="s">
        <v>22</v>
      </c>
      <c r="I839" s="9">
        <v>0.55000000000000004</v>
      </c>
      <c r="J839" s="10">
        <v>3750</v>
      </c>
      <c r="K839" s="11">
        <f t="shared" si="6"/>
        <v>2062.5</v>
      </c>
      <c r="L839" s="11">
        <f t="shared" si="7"/>
        <v>928.125</v>
      </c>
      <c r="M839" s="12">
        <v>0.45</v>
      </c>
      <c r="O839" s="17"/>
      <c r="P839" s="18"/>
      <c r="Q839" s="13"/>
      <c r="R839" s="14"/>
    </row>
    <row r="840" spans="1:18" ht="15.75" customHeight="1" x14ac:dyDescent="0.2">
      <c r="A840" s="2"/>
      <c r="B840" s="7" t="s">
        <v>14</v>
      </c>
      <c r="C840" s="7">
        <v>1185732</v>
      </c>
      <c r="D840" s="8">
        <v>44421</v>
      </c>
      <c r="E840" s="7" t="s">
        <v>33</v>
      </c>
      <c r="F840" s="7" t="s">
        <v>49</v>
      </c>
      <c r="G840" s="7" t="s">
        <v>50</v>
      </c>
      <c r="H840" s="7" t="s">
        <v>17</v>
      </c>
      <c r="I840" s="9">
        <v>0.5</v>
      </c>
      <c r="J840" s="10">
        <v>5250</v>
      </c>
      <c r="K840" s="11">
        <f t="shared" si="6"/>
        <v>2625</v>
      </c>
      <c r="L840" s="11">
        <f t="shared" si="7"/>
        <v>918.75000000000011</v>
      </c>
      <c r="M840" s="12">
        <v>0.35000000000000003</v>
      </c>
      <c r="O840" s="17"/>
      <c r="P840" s="18"/>
      <c r="Q840" s="13"/>
      <c r="R840" s="14"/>
    </row>
    <row r="841" spans="1:18" ht="15.75" customHeight="1" x14ac:dyDescent="0.2">
      <c r="A841" s="2"/>
      <c r="B841" s="7" t="s">
        <v>14</v>
      </c>
      <c r="C841" s="7">
        <v>1185732</v>
      </c>
      <c r="D841" s="8">
        <v>44421</v>
      </c>
      <c r="E841" s="7" t="s">
        <v>33</v>
      </c>
      <c r="F841" s="7" t="s">
        <v>49</v>
      </c>
      <c r="G841" s="7" t="s">
        <v>50</v>
      </c>
      <c r="H841" s="7" t="s">
        <v>18</v>
      </c>
      <c r="I841" s="9">
        <v>0.45000000000000007</v>
      </c>
      <c r="J841" s="10">
        <v>3000</v>
      </c>
      <c r="K841" s="11">
        <f t="shared" si="6"/>
        <v>1350.0000000000002</v>
      </c>
      <c r="L841" s="11">
        <f t="shared" si="7"/>
        <v>405.00000000000006</v>
      </c>
      <c r="M841" s="12">
        <v>0.3</v>
      </c>
      <c r="O841" s="17"/>
      <c r="P841" s="18"/>
      <c r="Q841" s="13"/>
      <c r="R841" s="14"/>
    </row>
    <row r="842" spans="1:18" ht="15.75" customHeight="1" x14ac:dyDescent="0.2">
      <c r="A842" s="2"/>
      <c r="B842" s="7" t="s">
        <v>14</v>
      </c>
      <c r="C842" s="7">
        <v>1185732</v>
      </c>
      <c r="D842" s="8">
        <v>44421</v>
      </c>
      <c r="E842" s="7" t="s">
        <v>33</v>
      </c>
      <c r="F842" s="7" t="s">
        <v>49</v>
      </c>
      <c r="G842" s="7" t="s">
        <v>50</v>
      </c>
      <c r="H842" s="7" t="s">
        <v>19</v>
      </c>
      <c r="I842" s="9">
        <v>0.4</v>
      </c>
      <c r="J842" s="10">
        <v>2250</v>
      </c>
      <c r="K842" s="11">
        <f t="shared" si="6"/>
        <v>900</v>
      </c>
      <c r="L842" s="11">
        <f t="shared" si="7"/>
        <v>270</v>
      </c>
      <c r="M842" s="12">
        <v>0.3</v>
      </c>
      <c r="O842" s="17"/>
      <c r="P842" s="18"/>
      <c r="Q842" s="13"/>
      <c r="R842" s="14"/>
    </row>
    <row r="843" spans="1:18" ht="15.75" customHeight="1" x14ac:dyDescent="0.2">
      <c r="A843" s="2"/>
      <c r="B843" s="7" t="s">
        <v>14</v>
      </c>
      <c r="C843" s="7">
        <v>1185732</v>
      </c>
      <c r="D843" s="8">
        <v>44421</v>
      </c>
      <c r="E843" s="7" t="s">
        <v>33</v>
      </c>
      <c r="F843" s="7" t="s">
        <v>49</v>
      </c>
      <c r="G843" s="7" t="s">
        <v>50</v>
      </c>
      <c r="H843" s="7" t="s">
        <v>20</v>
      </c>
      <c r="I843" s="9">
        <v>0.35000000000000003</v>
      </c>
      <c r="J843" s="10">
        <v>1750</v>
      </c>
      <c r="K843" s="11">
        <f t="shared" si="6"/>
        <v>612.50000000000011</v>
      </c>
      <c r="L843" s="11">
        <f t="shared" si="7"/>
        <v>214.37500000000006</v>
      </c>
      <c r="M843" s="12">
        <v>0.35000000000000003</v>
      </c>
      <c r="O843" s="17"/>
      <c r="P843" s="18"/>
      <c r="Q843" s="13"/>
      <c r="R843" s="14"/>
    </row>
    <row r="844" spans="1:18" ht="15.75" customHeight="1" x14ac:dyDescent="0.2">
      <c r="A844" s="2"/>
      <c r="B844" s="7" t="s">
        <v>14</v>
      </c>
      <c r="C844" s="7">
        <v>1185732</v>
      </c>
      <c r="D844" s="8">
        <v>44421</v>
      </c>
      <c r="E844" s="7" t="s">
        <v>33</v>
      </c>
      <c r="F844" s="7" t="s">
        <v>49</v>
      </c>
      <c r="G844" s="7" t="s">
        <v>50</v>
      </c>
      <c r="H844" s="7" t="s">
        <v>21</v>
      </c>
      <c r="I844" s="9">
        <v>0.45</v>
      </c>
      <c r="J844" s="10">
        <v>1500</v>
      </c>
      <c r="K844" s="11">
        <f t="shared" si="6"/>
        <v>675</v>
      </c>
      <c r="L844" s="11">
        <f t="shared" si="7"/>
        <v>202.5</v>
      </c>
      <c r="M844" s="12">
        <v>0.3</v>
      </c>
      <c r="O844" s="17"/>
      <c r="P844" s="18"/>
      <c r="Q844" s="13"/>
      <c r="R844" s="14"/>
    </row>
    <row r="845" spans="1:18" ht="15.75" customHeight="1" x14ac:dyDescent="0.2">
      <c r="A845" s="2"/>
      <c r="B845" s="7" t="s">
        <v>14</v>
      </c>
      <c r="C845" s="7">
        <v>1185732</v>
      </c>
      <c r="D845" s="8">
        <v>44421</v>
      </c>
      <c r="E845" s="7" t="s">
        <v>33</v>
      </c>
      <c r="F845" s="7" t="s">
        <v>49</v>
      </c>
      <c r="G845" s="7" t="s">
        <v>50</v>
      </c>
      <c r="H845" s="7" t="s">
        <v>22</v>
      </c>
      <c r="I845" s="9">
        <v>0.5</v>
      </c>
      <c r="J845" s="10">
        <v>3250</v>
      </c>
      <c r="K845" s="11">
        <f t="shared" si="6"/>
        <v>1625</v>
      </c>
      <c r="L845" s="11">
        <f t="shared" si="7"/>
        <v>731.25</v>
      </c>
      <c r="M845" s="12">
        <v>0.45</v>
      </c>
      <c r="O845" s="17"/>
      <c r="P845" s="18"/>
      <c r="Q845" s="13"/>
      <c r="R845" s="14"/>
    </row>
    <row r="846" spans="1:18" ht="15.75" customHeight="1" x14ac:dyDescent="0.2">
      <c r="A846" s="2"/>
      <c r="B846" s="7" t="s">
        <v>14</v>
      </c>
      <c r="C846" s="7">
        <v>1185732</v>
      </c>
      <c r="D846" s="8">
        <v>44453</v>
      </c>
      <c r="E846" s="7" t="s">
        <v>33</v>
      </c>
      <c r="F846" s="7" t="s">
        <v>49</v>
      </c>
      <c r="G846" s="7" t="s">
        <v>50</v>
      </c>
      <c r="H846" s="7" t="s">
        <v>17</v>
      </c>
      <c r="I846" s="9">
        <v>0.45</v>
      </c>
      <c r="J846" s="10">
        <v>4500</v>
      </c>
      <c r="K846" s="11">
        <f t="shared" si="6"/>
        <v>2025</v>
      </c>
      <c r="L846" s="11">
        <f t="shared" si="7"/>
        <v>708.75000000000011</v>
      </c>
      <c r="M846" s="12">
        <v>0.35000000000000003</v>
      </c>
      <c r="O846" s="17"/>
      <c r="P846" s="18"/>
      <c r="Q846" s="13"/>
      <c r="R846" s="14"/>
    </row>
    <row r="847" spans="1:18" ht="15.75" customHeight="1" x14ac:dyDescent="0.2">
      <c r="A847" s="2"/>
      <c r="B847" s="7" t="s">
        <v>14</v>
      </c>
      <c r="C847" s="7">
        <v>1185732</v>
      </c>
      <c r="D847" s="8">
        <v>44453</v>
      </c>
      <c r="E847" s="7" t="s">
        <v>33</v>
      </c>
      <c r="F847" s="7" t="s">
        <v>49</v>
      </c>
      <c r="G847" s="7" t="s">
        <v>50</v>
      </c>
      <c r="H847" s="7" t="s">
        <v>18</v>
      </c>
      <c r="I847" s="9">
        <v>0.40000000000000008</v>
      </c>
      <c r="J847" s="10">
        <v>2500</v>
      </c>
      <c r="K847" s="11">
        <f t="shared" si="6"/>
        <v>1000.0000000000002</v>
      </c>
      <c r="L847" s="11">
        <f t="shared" si="7"/>
        <v>300.00000000000006</v>
      </c>
      <c r="M847" s="12">
        <v>0.3</v>
      </c>
      <c r="O847" s="17"/>
      <c r="P847" s="18"/>
      <c r="Q847" s="13"/>
      <c r="R847" s="14"/>
    </row>
    <row r="848" spans="1:18" ht="15.75" customHeight="1" x14ac:dyDescent="0.2">
      <c r="A848" s="2"/>
      <c r="B848" s="7" t="s">
        <v>14</v>
      </c>
      <c r="C848" s="7">
        <v>1185732</v>
      </c>
      <c r="D848" s="8">
        <v>44453</v>
      </c>
      <c r="E848" s="7" t="s">
        <v>33</v>
      </c>
      <c r="F848" s="7" t="s">
        <v>49</v>
      </c>
      <c r="G848" s="7" t="s">
        <v>50</v>
      </c>
      <c r="H848" s="7" t="s">
        <v>19</v>
      </c>
      <c r="I848" s="9">
        <v>0.25</v>
      </c>
      <c r="J848" s="10">
        <v>1500</v>
      </c>
      <c r="K848" s="11">
        <f t="shared" si="6"/>
        <v>375</v>
      </c>
      <c r="L848" s="11">
        <f t="shared" si="7"/>
        <v>112.5</v>
      </c>
      <c r="M848" s="12">
        <v>0.3</v>
      </c>
      <c r="O848" s="17"/>
      <c r="P848" s="18"/>
      <c r="Q848" s="13"/>
      <c r="R848" s="14"/>
    </row>
    <row r="849" spans="1:18" ht="15.75" customHeight="1" x14ac:dyDescent="0.2">
      <c r="A849" s="2"/>
      <c r="B849" s="7" t="s">
        <v>14</v>
      </c>
      <c r="C849" s="7">
        <v>1185732</v>
      </c>
      <c r="D849" s="8">
        <v>44453</v>
      </c>
      <c r="E849" s="7" t="s">
        <v>33</v>
      </c>
      <c r="F849" s="7" t="s">
        <v>49</v>
      </c>
      <c r="G849" s="7" t="s">
        <v>50</v>
      </c>
      <c r="H849" s="7" t="s">
        <v>20</v>
      </c>
      <c r="I849" s="9">
        <v>0.25</v>
      </c>
      <c r="J849" s="10">
        <v>1250</v>
      </c>
      <c r="K849" s="11">
        <f t="shared" si="6"/>
        <v>312.5</v>
      </c>
      <c r="L849" s="11">
        <f t="shared" si="7"/>
        <v>109.37500000000001</v>
      </c>
      <c r="M849" s="12">
        <v>0.35000000000000003</v>
      </c>
      <c r="O849" s="17"/>
      <c r="P849" s="18"/>
      <c r="Q849" s="13"/>
      <c r="R849" s="14"/>
    </row>
    <row r="850" spans="1:18" ht="15.75" customHeight="1" x14ac:dyDescent="0.2">
      <c r="A850" s="2"/>
      <c r="B850" s="7" t="s">
        <v>14</v>
      </c>
      <c r="C850" s="7">
        <v>1185732</v>
      </c>
      <c r="D850" s="8">
        <v>44453</v>
      </c>
      <c r="E850" s="7" t="s">
        <v>33</v>
      </c>
      <c r="F850" s="7" t="s">
        <v>49</v>
      </c>
      <c r="G850" s="7" t="s">
        <v>50</v>
      </c>
      <c r="H850" s="7" t="s">
        <v>21</v>
      </c>
      <c r="I850" s="9">
        <v>0.35</v>
      </c>
      <c r="J850" s="10">
        <v>1250</v>
      </c>
      <c r="K850" s="11">
        <f t="shared" si="6"/>
        <v>437.5</v>
      </c>
      <c r="L850" s="11">
        <f t="shared" si="7"/>
        <v>131.25</v>
      </c>
      <c r="M850" s="12">
        <v>0.3</v>
      </c>
      <c r="O850" s="17"/>
      <c r="P850" s="18"/>
      <c r="Q850" s="13"/>
      <c r="R850" s="14"/>
    </row>
    <row r="851" spans="1:18" ht="15.75" customHeight="1" x14ac:dyDescent="0.2">
      <c r="A851" s="2"/>
      <c r="B851" s="7" t="s">
        <v>14</v>
      </c>
      <c r="C851" s="7">
        <v>1185732</v>
      </c>
      <c r="D851" s="8">
        <v>44453</v>
      </c>
      <c r="E851" s="7" t="s">
        <v>33</v>
      </c>
      <c r="F851" s="7" t="s">
        <v>49</v>
      </c>
      <c r="G851" s="7" t="s">
        <v>50</v>
      </c>
      <c r="H851" s="7" t="s">
        <v>22</v>
      </c>
      <c r="I851" s="9">
        <v>0.4</v>
      </c>
      <c r="J851" s="10">
        <v>2000</v>
      </c>
      <c r="K851" s="11">
        <f t="shared" si="6"/>
        <v>800</v>
      </c>
      <c r="L851" s="11">
        <f t="shared" si="7"/>
        <v>360</v>
      </c>
      <c r="M851" s="12">
        <v>0.45</v>
      </c>
      <c r="O851" s="17"/>
      <c r="P851" s="18"/>
      <c r="Q851" s="13"/>
      <c r="R851" s="14"/>
    </row>
    <row r="852" spans="1:18" ht="15.75" customHeight="1" x14ac:dyDescent="0.2">
      <c r="A852" s="2"/>
      <c r="B852" s="7" t="s">
        <v>14</v>
      </c>
      <c r="C852" s="7">
        <v>1185732</v>
      </c>
      <c r="D852" s="8">
        <v>44482</v>
      </c>
      <c r="E852" s="7" t="s">
        <v>33</v>
      </c>
      <c r="F852" s="7" t="s">
        <v>49</v>
      </c>
      <c r="G852" s="7" t="s">
        <v>50</v>
      </c>
      <c r="H852" s="7" t="s">
        <v>17</v>
      </c>
      <c r="I852" s="9">
        <v>0.44999999999999996</v>
      </c>
      <c r="J852" s="10">
        <v>3750</v>
      </c>
      <c r="K852" s="11">
        <f t="shared" si="6"/>
        <v>1687.4999999999998</v>
      </c>
      <c r="L852" s="11">
        <f t="shared" si="7"/>
        <v>590.625</v>
      </c>
      <c r="M852" s="12">
        <v>0.35000000000000003</v>
      </c>
      <c r="O852" s="17"/>
      <c r="P852" s="18"/>
      <c r="Q852" s="13"/>
      <c r="R852" s="14"/>
    </row>
    <row r="853" spans="1:18" ht="15.75" customHeight="1" x14ac:dyDescent="0.2">
      <c r="A853" s="2"/>
      <c r="B853" s="7" t="s">
        <v>14</v>
      </c>
      <c r="C853" s="7">
        <v>1185732</v>
      </c>
      <c r="D853" s="8">
        <v>44482</v>
      </c>
      <c r="E853" s="7" t="s">
        <v>33</v>
      </c>
      <c r="F853" s="7" t="s">
        <v>49</v>
      </c>
      <c r="G853" s="7" t="s">
        <v>50</v>
      </c>
      <c r="H853" s="7" t="s">
        <v>18</v>
      </c>
      <c r="I853" s="9">
        <v>0.35</v>
      </c>
      <c r="J853" s="10">
        <v>2000</v>
      </c>
      <c r="K853" s="11">
        <f t="shared" si="6"/>
        <v>700</v>
      </c>
      <c r="L853" s="11">
        <f t="shared" si="7"/>
        <v>210</v>
      </c>
      <c r="M853" s="12">
        <v>0.3</v>
      </c>
      <c r="O853" s="17"/>
      <c r="P853" s="18"/>
      <c r="Q853" s="13"/>
      <c r="R853" s="14"/>
    </row>
    <row r="854" spans="1:18" ht="15.75" customHeight="1" x14ac:dyDescent="0.2">
      <c r="A854" s="2"/>
      <c r="B854" s="7" t="s">
        <v>14</v>
      </c>
      <c r="C854" s="7">
        <v>1185732</v>
      </c>
      <c r="D854" s="8">
        <v>44482</v>
      </c>
      <c r="E854" s="7" t="s">
        <v>33</v>
      </c>
      <c r="F854" s="7" t="s">
        <v>49</v>
      </c>
      <c r="G854" s="7" t="s">
        <v>50</v>
      </c>
      <c r="H854" s="7" t="s">
        <v>19</v>
      </c>
      <c r="I854" s="9">
        <v>0.35</v>
      </c>
      <c r="J854" s="10">
        <v>1000</v>
      </c>
      <c r="K854" s="11">
        <f t="shared" si="6"/>
        <v>350</v>
      </c>
      <c r="L854" s="11">
        <f t="shared" si="7"/>
        <v>105</v>
      </c>
      <c r="M854" s="12">
        <v>0.3</v>
      </c>
      <c r="O854" s="17"/>
      <c r="P854" s="18"/>
      <c r="Q854" s="13"/>
      <c r="R854" s="14"/>
    </row>
    <row r="855" spans="1:18" ht="15.75" customHeight="1" x14ac:dyDescent="0.2">
      <c r="A855" s="2"/>
      <c r="B855" s="7" t="s">
        <v>14</v>
      </c>
      <c r="C855" s="7">
        <v>1185732</v>
      </c>
      <c r="D855" s="8">
        <v>44482</v>
      </c>
      <c r="E855" s="7" t="s">
        <v>33</v>
      </c>
      <c r="F855" s="7" t="s">
        <v>49</v>
      </c>
      <c r="G855" s="7" t="s">
        <v>50</v>
      </c>
      <c r="H855" s="7" t="s">
        <v>20</v>
      </c>
      <c r="I855" s="9">
        <v>0.35</v>
      </c>
      <c r="J855" s="10">
        <v>750</v>
      </c>
      <c r="K855" s="11">
        <f t="shared" si="6"/>
        <v>262.5</v>
      </c>
      <c r="L855" s="11">
        <f t="shared" si="7"/>
        <v>91.875000000000014</v>
      </c>
      <c r="M855" s="12">
        <v>0.35000000000000003</v>
      </c>
      <c r="O855" s="17"/>
      <c r="P855" s="18"/>
      <c r="Q855" s="13"/>
      <c r="R855" s="14"/>
    </row>
    <row r="856" spans="1:18" ht="15.75" customHeight="1" x14ac:dyDescent="0.2">
      <c r="A856" s="2"/>
      <c r="B856" s="7" t="s">
        <v>14</v>
      </c>
      <c r="C856" s="7">
        <v>1185732</v>
      </c>
      <c r="D856" s="8">
        <v>44482</v>
      </c>
      <c r="E856" s="7" t="s">
        <v>33</v>
      </c>
      <c r="F856" s="7" t="s">
        <v>49</v>
      </c>
      <c r="G856" s="7" t="s">
        <v>50</v>
      </c>
      <c r="H856" s="7" t="s">
        <v>21</v>
      </c>
      <c r="I856" s="9">
        <v>0.44999999999999996</v>
      </c>
      <c r="J856" s="10">
        <v>750</v>
      </c>
      <c r="K856" s="11">
        <f t="shared" si="6"/>
        <v>337.49999999999994</v>
      </c>
      <c r="L856" s="11">
        <f t="shared" si="7"/>
        <v>101.24999999999999</v>
      </c>
      <c r="M856" s="12">
        <v>0.3</v>
      </c>
      <c r="O856" s="17"/>
      <c r="P856" s="18"/>
      <c r="Q856" s="13"/>
      <c r="R856" s="14"/>
    </row>
    <row r="857" spans="1:18" ht="15.75" customHeight="1" x14ac:dyDescent="0.2">
      <c r="A857" s="2"/>
      <c r="B857" s="7" t="s">
        <v>14</v>
      </c>
      <c r="C857" s="7">
        <v>1185732</v>
      </c>
      <c r="D857" s="8">
        <v>44482</v>
      </c>
      <c r="E857" s="7" t="s">
        <v>33</v>
      </c>
      <c r="F857" s="7" t="s">
        <v>49</v>
      </c>
      <c r="G857" s="7" t="s">
        <v>50</v>
      </c>
      <c r="H857" s="7" t="s">
        <v>22</v>
      </c>
      <c r="I857" s="9">
        <v>0.49999999999999989</v>
      </c>
      <c r="J857" s="10">
        <v>2000</v>
      </c>
      <c r="K857" s="11">
        <f t="shared" si="6"/>
        <v>999.99999999999977</v>
      </c>
      <c r="L857" s="11">
        <f t="shared" si="7"/>
        <v>449.99999999999989</v>
      </c>
      <c r="M857" s="12">
        <v>0.45</v>
      </c>
      <c r="O857" s="17"/>
      <c r="P857" s="18"/>
      <c r="Q857" s="13"/>
      <c r="R857" s="14"/>
    </row>
    <row r="858" spans="1:18" ht="15.75" customHeight="1" x14ac:dyDescent="0.2">
      <c r="A858" s="2"/>
      <c r="B858" s="7" t="s">
        <v>14</v>
      </c>
      <c r="C858" s="7">
        <v>1185732</v>
      </c>
      <c r="D858" s="8">
        <v>44513</v>
      </c>
      <c r="E858" s="7" t="s">
        <v>33</v>
      </c>
      <c r="F858" s="7" t="s">
        <v>49</v>
      </c>
      <c r="G858" s="7" t="s">
        <v>50</v>
      </c>
      <c r="H858" s="7" t="s">
        <v>17</v>
      </c>
      <c r="I858" s="9">
        <v>0.5</v>
      </c>
      <c r="J858" s="10">
        <v>3500</v>
      </c>
      <c r="K858" s="11">
        <f t="shared" si="6"/>
        <v>1750</v>
      </c>
      <c r="L858" s="11">
        <f t="shared" si="7"/>
        <v>612.50000000000011</v>
      </c>
      <c r="M858" s="12">
        <v>0.35000000000000003</v>
      </c>
      <c r="O858" s="17"/>
      <c r="P858" s="18"/>
      <c r="Q858" s="13"/>
      <c r="R858" s="14"/>
    </row>
    <row r="859" spans="1:18" ht="15.75" customHeight="1" x14ac:dyDescent="0.2">
      <c r="A859" s="2"/>
      <c r="B859" s="7" t="s">
        <v>14</v>
      </c>
      <c r="C859" s="7">
        <v>1185732</v>
      </c>
      <c r="D859" s="8">
        <v>44513</v>
      </c>
      <c r="E859" s="7" t="s">
        <v>33</v>
      </c>
      <c r="F859" s="7" t="s">
        <v>49</v>
      </c>
      <c r="G859" s="7" t="s">
        <v>50</v>
      </c>
      <c r="H859" s="7" t="s">
        <v>18</v>
      </c>
      <c r="I859" s="9">
        <v>0.4</v>
      </c>
      <c r="J859" s="10">
        <v>2000</v>
      </c>
      <c r="K859" s="11">
        <f t="shared" si="6"/>
        <v>800</v>
      </c>
      <c r="L859" s="11">
        <f t="shared" si="7"/>
        <v>240</v>
      </c>
      <c r="M859" s="12">
        <v>0.3</v>
      </c>
      <c r="O859" s="17"/>
      <c r="P859" s="18"/>
      <c r="Q859" s="13"/>
      <c r="R859" s="14"/>
    </row>
    <row r="860" spans="1:18" ht="15.75" customHeight="1" x14ac:dyDescent="0.2">
      <c r="A860" s="2"/>
      <c r="B860" s="7" t="s">
        <v>14</v>
      </c>
      <c r="C860" s="7">
        <v>1185732</v>
      </c>
      <c r="D860" s="8">
        <v>44513</v>
      </c>
      <c r="E860" s="7" t="s">
        <v>33</v>
      </c>
      <c r="F860" s="7" t="s">
        <v>49</v>
      </c>
      <c r="G860" s="7" t="s">
        <v>50</v>
      </c>
      <c r="H860" s="7" t="s">
        <v>19</v>
      </c>
      <c r="I860" s="9">
        <v>0.4</v>
      </c>
      <c r="J860" s="10">
        <v>1450</v>
      </c>
      <c r="K860" s="11">
        <f t="shared" si="6"/>
        <v>580</v>
      </c>
      <c r="L860" s="11">
        <f t="shared" si="7"/>
        <v>174</v>
      </c>
      <c r="M860" s="12">
        <v>0.3</v>
      </c>
      <c r="O860" s="17"/>
      <c r="P860" s="18"/>
      <c r="Q860" s="13"/>
      <c r="R860" s="14"/>
    </row>
    <row r="861" spans="1:18" ht="15.75" customHeight="1" x14ac:dyDescent="0.2">
      <c r="A861" s="2"/>
      <c r="B861" s="7" t="s">
        <v>14</v>
      </c>
      <c r="C861" s="7">
        <v>1185732</v>
      </c>
      <c r="D861" s="8">
        <v>44513</v>
      </c>
      <c r="E861" s="7" t="s">
        <v>33</v>
      </c>
      <c r="F861" s="7" t="s">
        <v>49</v>
      </c>
      <c r="G861" s="7" t="s">
        <v>50</v>
      </c>
      <c r="H861" s="7" t="s">
        <v>20</v>
      </c>
      <c r="I861" s="9">
        <v>0.4</v>
      </c>
      <c r="J861" s="10">
        <v>1500</v>
      </c>
      <c r="K861" s="11">
        <f t="shared" si="6"/>
        <v>600</v>
      </c>
      <c r="L861" s="11">
        <f t="shared" si="7"/>
        <v>210.00000000000003</v>
      </c>
      <c r="M861" s="12">
        <v>0.35000000000000003</v>
      </c>
      <c r="O861" s="17"/>
      <c r="P861" s="18"/>
      <c r="Q861" s="13"/>
      <c r="R861" s="14"/>
    </row>
    <row r="862" spans="1:18" ht="15.75" customHeight="1" x14ac:dyDescent="0.2">
      <c r="A862" s="2"/>
      <c r="B862" s="7" t="s">
        <v>14</v>
      </c>
      <c r="C862" s="7">
        <v>1185732</v>
      </c>
      <c r="D862" s="8">
        <v>44513</v>
      </c>
      <c r="E862" s="7" t="s">
        <v>33</v>
      </c>
      <c r="F862" s="7" t="s">
        <v>49</v>
      </c>
      <c r="G862" s="7" t="s">
        <v>50</v>
      </c>
      <c r="H862" s="7" t="s">
        <v>21</v>
      </c>
      <c r="I862" s="9">
        <v>0.54999999999999993</v>
      </c>
      <c r="J862" s="10">
        <v>1250</v>
      </c>
      <c r="K862" s="11">
        <f t="shared" si="6"/>
        <v>687.49999999999989</v>
      </c>
      <c r="L862" s="11">
        <f t="shared" si="7"/>
        <v>206.24999999999997</v>
      </c>
      <c r="M862" s="12">
        <v>0.3</v>
      </c>
      <c r="O862" s="17"/>
      <c r="P862" s="18"/>
      <c r="Q862" s="13"/>
      <c r="R862" s="14"/>
    </row>
    <row r="863" spans="1:18" ht="15.75" customHeight="1" x14ac:dyDescent="0.2">
      <c r="A863" s="2"/>
      <c r="B863" s="7" t="s">
        <v>14</v>
      </c>
      <c r="C863" s="7">
        <v>1185732</v>
      </c>
      <c r="D863" s="8">
        <v>44513</v>
      </c>
      <c r="E863" s="7" t="s">
        <v>33</v>
      </c>
      <c r="F863" s="7" t="s">
        <v>49</v>
      </c>
      <c r="G863" s="7" t="s">
        <v>50</v>
      </c>
      <c r="H863" s="7" t="s">
        <v>22</v>
      </c>
      <c r="I863" s="9">
        <v>0.59999999999999987</v>
      </c>
      <c r="J863" s="10">
        <v>2250</v>
      </c>
      <c r="K863" s="11">
        <f t="shared" si="6"/>
        <v>1349.9999999999998</v>
      </c>
      <c r="L863" s="11">
        <f t="shared" si="7"/>
        <v>607.49999999999989</v>
      </c>
      <c r="M863" s="12">
        <v>0.45</v>
      </c>
      <c r="O863" s="17"/>
      <c r="P863" s="18"/>
      <c r="Q863" s="13"/>
      <c r="R863" s="14"/>
    </row>
    <row r="864" spans="1:18" ht="15.75" customHeight="1" x14ac:dyDescent="0.2">
      <c r="A864" s="2"/>
      <c r="B864" s="7" t="s">
        <v>14</v>
      </c>
      <c r="C864" s="7">
        <v>1185732</v>
      </c>
      <c r="D864" s="8">
        <v>44542</v>
      </c>
      <c r="E864" s="7" t="s">
        <v>33</v>
      </c>
      <c r="F864" s="7" t="s">
        <v>49</v>
      </c>
      <c r="G864" s="7" t="s">
        <v>50</v>
      </c>
      <c r="H864" s="7" t="s">
        <v>17</v>
      </c>
      <c r="I864" s="9">
        <v>0.54999999999999993</v>
      </c>
      <c r="J864" s="10">
        <v>4750</v>
      </c>
      <c r="K864" s="11">
        <f t="shared" si="6"/>
        <v>2612.4999999999995</v>
      </c>
      <c r="L864" s="11">
        <f t="shared" si="7"/>
        <v>914.37499999999989</v>
      </c>
      <c r="M864" s="12">
        <v>0.35000000000000003</v>
      </c>
      <c r="O864" s="17"/>
      <c r="P864" s="18"/>
      <c r="Q864" s="13"/>
      <c r="R864" s="14"/>
    </row>
    <row r="865" spans="1:18" ht="15.75" customHeight="1" x14ac:dyDescent="0.2">
      <c r="A865" s="2"/>
      <c r="B865" s="7" t="s">
        <v>14</v>
      </c>
      <c r="C865" s="7">
        <v>1185732</v>
      </c>
      <c r="D865" s="8">
        <v>44542</v>
      </c>
      <c r="E865" s="7" t="s">
        <v>33</v>
      </c>
      <c r="F865" s="7" t="s">
        <v>49</v>
      </c>
      <c r="G865" s="7" t="s">
        <v>50</v>
      </c>
      <c r="H865" s="7" t="s">
        <v>18</v>
      </c>
      <c r="I865" s="9">
        <v>0.45</v>
      </c>
      <c r="J865" s="10">
        <v>2750</v>
      </c>
      <c r="K865" s="11">
        <f t="shared" si="6"/>
        <v>1237.5</v>
      </c>
      <c r="L865" s="11">
        <f t="shared" si="7"/>
        <v>371.25</v>
      </c>
      <c r="M865" s="12">
        <v>0.3</v>
      </c>
      <c r="O865" s="17"/>
      <c r="P865" s="18"/>
      <c r="Q865" s="13"/>
      <c r="R865" s="14"/>
    </row>
    <row r="866" spans="1:18" ht="15.75" customHeight="1" x14ac:dyDescent="0.2">
      <c r="A866" s="2"/>
      <c r="B866" s="7" t="s">
        <v>14</v>
      </c>
      <c r="C866" s="7">
        <v>1185732</v>
      </c>
      <c r="D866" s="8">
        <v>44542</v>
      </c>
      <c r="E866" s="7" t="s">
        <v>33</v>
      </c>
      <c r="F866" s="7" t="s">
        <v>49</v>
      </c>
      <c r="G866" s="7" t="s">
        <v>50</v>
      </c>
      <c r="H866" s="7" t="s">
        <v>19</v>
      </c>
      <c r="I866" s="9">
        <v>0.45</v>
      </c>
      <c r="J866" s="10">
        <v>2250</v>
      </c>
      <c r="K866" s="11">
        <f t="shared" si="6"/>
        <v>1012.5</v>
      </c>
      <c r="L866" s="11">
        <f t="shared" si="7"/>
        <v>303.75</v>
      </c>
      <c r="M866" s="12">
        <v>0.3</v>
      </c>
      <c r="O866" s="17"/>
      <c r="P866" s="18"/>
      <c r="Q866" s="13"/>
      <c r="R866" s="14"/>
    </row>
    <row r="867" spans="1:18" ht="15.75" customHeight="1" x14ac:dyDescent="0.2">
      <c r="A867" s="2"/>
      <c r="B867" s="7" t="s">
        <v>14</v>
      </c>
      <c r="C867" s="7">
        <v>1185732</v>
      </c>
      <c r="D867" s="8">
        <v>44542</v>
      </c>
      <c r="E867" s="7" t="s">
        <v>33</v>
      </c>
      <c r="F867" s="7" t="s">
        <v>49</v>
      </c>
      <c r="G867" s="7" t="s">
        <v>50</v>
      </c>
      <c r="H867" s="7" t="s">
        <v>20</v>
      </c>
      <c r="I867" s="9">
        <v>0.45</v>
      </c>
      <c r="J867" s="10">
        <v>1750</v>
      </c>
      <c r="K867" s="11">
        <f t="shared" si="6"/>
        <v>787.5</v>
      </c>
      <c r="L867" s="11">
        <f t="shared" si="7"/>
        <v>275.625</v>
      </c>
      <c r="M867" s="12">
        <v>0.35000000000000003</v>
      </c>
      <c r="O867" s="17"/>
      <c r="P867" s="18"/>
      <c r="Q867" s="13"/>
      <c r="R867" s="14"/>
    </row>
    <row r="868" spans="1:18" ht="15.75" customHeight="1" x14ac:dyDescent="0.2">
      <c r="A868" s="2"/>
      <c r="B868" s="7" t="s">
        <v>14</v>
      </c>
      <c r="C868" s="7">
        <v>1185732</v>
      </c>
      <c r="D868" s="8">
        <v>44542</v>
      </c>
      <c r="E868" s="7" t="s">
        <v>33</v>
      </c>
      <c r="F868" s="7" t="s">
        <v>49</v>
      </c>
      <c r="G868" s="7" t="s">
        <v>50</v>
      </c>
      <c r="H868" s="7" t="s">
        <v>21</v>
      </c>
      <c r="I868" s="9">
        <v>0.54999999999999993</v>
      </c>
      <c r="J868" s="10">
        <v>1750</v>
      </c>
      <c r="K868" s="11">
        <f t="shared" si="6"/>
        <v>962.49999999999989</v>
      </c>
      <c r="L868" s="11">
        <f t="shared" si="7"/>
        <v>288.74999999999994</v>
      </c>
      <c r="M868" s="12">
        <v>0.3</v>
      </c>
      <c r="O868" s="17"/>
      <c r="P868" s="18"/>
      <c r="Q868" s="13"/>
      <c r="R868" s="14"/>
    </row>
    <row r="869" spans="1:18" ht="15.75" customHeight="1" x14ac:dyDescent="0.2">
      <c r="A869" s="2"/>
      <c r="B869" s="7" t="s">
        <v>14</v>
      </c>
      <c r="C869" s="7">
        <v>1185732</v>
      </c>
      <c r="D869" s="8">
        <v>44542</v>
      </c>
      <c r="E869" s="7" t="s">
        <v>33</v>
      </c>
      <c r="F869" s="7" t="s">
        <v>49</v>
      </c>
      <c r="G869" s="7" t="s">
        <v>50</v>
      </c>
      <c r="H869" s="7" t="s">
        <v>22</v>
      </c>
      <c r="I869" s="9">
        <v>0.59999999999999987</v>
      </c>
      <c r="J869" s="10">
        <v>2750</v>
      </c>
      <c r="K869" s="11">
        <f t="shared" si="6"/>
        <v>1649.9999999999995</v>
      </c>
      <c r="L869" s="11">
        <f t="shared" si="7"/>
        <v>742.49999999999977</v>
      </c>
      <c r="M869" s="12">
        <v>0.45</v>
      </c>
      <c r="O869" s="17"/>
      <c r="P869" s="18"/>
      <c r="Q869" s="13"/>
      <c r="R869" s="14"/>
    </row>
    <row r="870" spans="1:18" ht="15.75" customHeight="1" x14ac:dyDescent="0.2">
      <c r="A870" s="2" t="s">
        <v>39</v>
      </c>
      <c r="B870" s="7" t="s">
        <v>31</v>
      </c>
      <c r="C870" s="7">
        <v>1189833</v>
      </c>
      <c r="D870" s="8">
        <v>44213</v>
      </c>
      <c r="E870" s="7" t="s">
        <v>33</v>
      </c>
      <c r="F870" s="7" t="s">
        <v>51</v>
      </c>
      <c r="G870" s="7" t="s">
        <v>52</v>
      </c>
      <c r="H870" s="7" t="s">
        <v>17</v>
      </c>
      <c r="I870" s="9">
        <v>0.35</v>
      </c>
      <c r="J870" s="10">
        <v>4750</v>
      </c>
      <c r="K870" s="11">
        <f t="shared" si="6"/>
        <v>1662.5</v>
      </c>
      <c r="L870" s="11">
        <f t="shared" si="7"/>
        <v>748.125</v>
      </c>
      <c r="M870" s="12">
        <v>0.45</v>
      </c>
      <c r="O870" s="17"/>
      <c r="P870" s="18"/>
      <c r="Q870" s="13"/>
      <c r="R870" s="14"/>
    </row>
    <row r="871" spans="1:18" ht="15.75" customHeight="1" x14ac:dyDescent="0.2">
      <c r="A871" s="2"/>
      <c r="B871" s="7" t="s">
        <v>31</v>
      </c>
      <c r="C871" s="7">
        <v>1189833</v>
      </c>
      <c r="D871" s="8">
        <v>44213</v>
      </c>
      <c r="E871" s="7" t="s">
        <v>33</v>
      </c>
      <c r="F871" s="7" t="s">
        <v>51</v>
      </c>
      <c r="G871" s="7" t="s">
        <v>52</v>
      </c>
      <c r="H871" s="7" t="s">
        <v>18</v>
      </c>
      <c r="I871" s="9">
        <v>0.45</v>
      </c>
      <c r="J871" s="10">
        <v>4750</v>
      </c>
      <c r="K871" s="11">
        <f t="shared" si="6"/>
        <v>2137.5</v>
      </c>
      <c r="L871" s="11">
        <f t="shared" si="7"/>
        <v>641.25</v>
      </c>
      <c r="M871" s="12">
        <v>0.3</v>
      </c>
      <c r="O871" s="17"/>
      <c r="P871" s="18"/>
      <c r="Q871" s="13"/>
      <c r="R871" s="14"/>
    </row>
    <row r="872" spans="1:18" ht="15.75" customHeight="1" x14ac:dyDescent="0.2">
      <c r="A872" s="2"/>
      <c r="B872" s="7" t="s">
        <v>31</v>
      </c>
      <c r="C872" s="7">
        <v>1189833</v>
      </c>
      <c r="D872" s="8">
        <v>44213</v>
      </c>
      <c r="E872" s="7" t="s">
        <v>33</v>
      </c>
      <c r="F872" s="7" t="s">
        <v>51</v>
      </c>
      <c r="G872" s="7" t="s">
        <v>52</v>
      </c>
      <c r="H872" s="7" t="s">
        <v>19</v>
      </c>
      <c r="I872" s="9">
        <v>0.45</v>
      </c>
      <c r="J872" s="10">
        <v>4750</v>
      </c>
      <c r="K872" s="11">
        <f t="shared" si="6"/>
        <v>2137.5</v>
      </c>
      <c r="L872" s="11">
        <f t="shared" si="7"/>
        <v>961.875</v>
      </c>
      <c r="M872" s="12">
        <v>0.45</v>
      </c>
      <c r="O872" s="17"/>
      <c r="P872" s="18"/>
      <c r="Q872" s="13"/>
      <c r="R872" s="14"/>
    </row>
    <row r="873" spans="1:18" ht="15.75" customHeight="1" x14ac:dyDescent="0.2">
      <c r="A873" s="2"/>
      <c r="B873" s="7" t="s">
        <v>31</v>
      </c>
      <c r="C873" s="7">
        <v>1189833</v>
      </c>
      <c r="D873" s="8">
        <v>44213</v>
      </c>
      <c r="E873" s="7" t="s">
        <v>33</v>
      </c>
      <c r="F873" s="7" t="s">
        <v>51</v>
      </c>
      <c r="G873" s="7" t="s">
        <v>52</v>
      </c>
      <c r="H873" s="7" t="s">
        <v>20</v>
      </c>
      <c r="I873" s="9">
        <v>0.45</v>
      </c>
      <c r="J873" s="10">
        <v>3250</v>
      </c>
      <c r="K873" s="11">
        <f t="shared" si="6"/>
        <v>1462.5</v>
      </c>
      <c r="L873" s="11">
        <f t="shared" si="7"/>
        <v>585</v>
      </c>
      <c r="M873" s="12">
        <v>0.39999999999999997</v>
      </c>
      <c r="O873" s="17"/>
      <c r="P873" s="18"/>
      <c r="Q873" s="13"/>
      <c r="R873" s="14"/>
    </row>
    <row r="874" spans="1:18" ht="15.75" customHeight="1" x14ac:dyDescent="0.2">
      <c r="A874" s="2"/>
      <c r="B874" s="7" t="s">
        <v>31</v>
      </c>
      <c r="C874" s="7">
        <v>1189833</v>
      </c>
      <c r="D874" s="8">
        <v>44213</v>
      </c>
      <c r="E874" s="7" t="s">
        <v>33</v>
      </c>
      <c r="F874" s="7" t="s">
        <v>51</v>
      </c>
      <c r="G874" s="7" t="s">
        <v>52</v>
      </c>
      <c r="H874" s="7" t="s">
        <v>21</v>
      </c>
      <c r="I874" s="9">
        <v>0.5</v>
      </c>
      <c r="J874" s="10">
        <v>2750</v>
      </c>
      <c r="K874" s="11">
        <f t="shared" si="6"/>
        <v>1375</v>
      </c>
      <c r="L874" s="11">
        <f t="shared" si="7"/>
        <v>825.00000000000011</v>
      </c>
      <c r="M874" s="12">
        <v>0.60000000000000009</v>
      </c>
      <c r="O874" s="17"/>
      <c r="P874" s="18"/>
      <c r="Q874" s="13"/>
      <c r="R874" s="14"/>
    </row>
    <row r="875" spans="1:18" ht="15.75" customHeight="1" x14ac:dyDescent="0.2">
      <c r="A875" s="2"/>
      <c r="B875" s="7" t="s">
        <v>31</v>
      </c>
      <c r="C875" s="7">
        <v>1189833</v>
      </c>
      <c r="D875" s="8">
        <v>44213</v>
      </c>
      <c r="E875" s="7" t="s">
        <v>33</v>
      </c>
      <c r="F875" s="7" t="s">
        <v>51</v>
      </c>
      <c r="G875" s="7" t="s">
        <v>52</v>
      </c>
      <c r="H875" s="7" t="s">
        <v>22</v>
      </c>
      <c r="I875" s="9">
        <v>0.45</v>
      </c>
      <c r="J875" s="10">
        <v>4750</v>
      </c>
      <c r="K875" s="11">
        <f t="shared" si="6"/>
        <v>2137.5</v>
      </c>
      <c r="L875" s="11">
        <f t="shared" si="7"/>
        <v>534.375</v>
      </c>
      <c r="M875" s="12">
        <v>0.25</v>
      </c>
      <c r="O875" s="17"/>
      <c r="P875" s="18"/>
      <c r="Q875" s="13"/>
      <c r="R875" s="14"/>
    </row>
    <row r="876" spans="1:18" ht="15.75" customHeight="1" x14ac:dyDescent="0.2">
      <c r="A876" s="2"/>
      <c r="B876" s="7" t="s">
        <v>31</v>
      </c>
      <c r="C876" s="7">
        <v>1189833</v>
      </c>
      <c r="D876" s="8">
        <v>44244</v>
      </c>
      <c r="E876" s="7" t="s">
        <v>33</v>
      </c>
      <c r="F876" s="7" t="s">
        <v>51</v>
      </c>
      <c r="G876" s="7" t="s">
        <v>52</v>
      </c>
      <c r="H876" s="7" t="s">
        <v>17</v>
      </c>
      <c r="I876" s="9">
        <v>0.35</v>
      </c>
      <c r="J876" s="10">
        <v>5250</v>
      </c>
      <c r="K876" s="11">
        <f t="shared" si="6"/>
        <v>1837.4999999999998</v>
      </c>
      <c r="L876" s="11">
        <f t="shared" si="7"/>
        <v>826.87499999999989</v>
      </c>
      <c r="M876" s="12">
        <v>0.45</v>
      </c>
      <c r="O876" s="17"/>
      <c r="P876" s="18"/>
      <c r="Q876" s="13"/>
      <c r="R876" s="14"/>
    </row>
    <row r="877" spans="1:18" ht="15.75" customHeight="1" x14ac:dyDescent="0.2">
      <c r="A877" s="2"/>
      <c r="B877" s="7" t="s">
        <v>31</v>
      </c>
      <c r="C877" s="7">
        <v>1189833</v>
      </c>
      <c r="D877" s="8">
        <v>44244</v>
      </c>
      <c r="E877" s="7" t="s">
        <v>33</v>
      </c>
      <c r="F877" s="7" t="s">
        <v>51</v>
      </c>
      <c r="G877" s="7" t="s">
        <v>52</v>
      </c>
      <c r="H877" s="7" t="s">
        <v>18</v>
      </c>
      <c r="I877" s="9">
        <v>0.45</v>
      </c>
      <c r="J877" s="10">
        <v>4250</v>
      </c>
      <c r="K877" s="11">
        <f t="shared" si="6"/>
        <v>1912.5</v>
      </c>
      <c r="L877" s="11">
        <f t="shared" si="7"/>
        <v>573.75</v>
      </c>
      <c r="M877" s="12">
        <v>0.3</v>
      </c>
      <c r="O877" s="17"/>
      <c r="P877" s="18"/>
      <c r="Q877" s="13"/>
      <c r="R877" s="14"/>
    </row>
    <row r="878" spans="1:18" ht="15.75" customHeight="1" x14ac:dyDescent="0.2">
      <c r="A878" s="2"/>
      <c r="B878" s="7" t="s">
        <v>31</v>
      </c>
      <c r="C878" s="7">
        <v>1189833</v>
      </c>
      <c r="D878" s="8">
        <v>44244</v>
      </c>
      <c r="E878" s="7" t="s">
        <v>33</v>
      </c>
      <c r="F878" s="7" t="s">
        <v>51</v>
      </c>
      <c r="G878" s="7" t="s">
        <v>52</v>
      </c>
      <c r="H878" s="7" t="s">
        <v>19</v>
      </c>
      <c r="I878" s="9">
        <v>0.45</v>
      </c>
      <c r="J878" s="10">
        <v>4500</v>
      </c>
      <c r="K878" s="11">
        <f t="shared" si="6"/>
        <v>2025</v>
      </c>
      <c r="L878" s="11">
        <f t="shared" si="7"/>
        <v>911.25</v>
      </c>
      <c r="M878" s="12">
        <v>0.45</v>
      </c>
      <c r="O878" s="17"/>
      <c r="P878" s="18"/>
      <c r="Q878" s="13"/>
      <c r="R878" s="14"/>
    </row>
    <row r="879" spans="1:18" ht="15.75" customHeight="1" x14ac:dyDescent="0.2">
      <c r="A879" s="2"/>
      <c r="B879" s="7" t="s">
        <v>31</v>
      </c>
      <c r="C879" s="7">
        <v>1189833</v>
      </c>
      <c r="D879" s="8">
        <v>44244</v>
      </c>
      <c r="E879" s="7" t="s">
        <v>33</v>
      </c>
      <c r="F879" s="7" t="s">
        <v>51</v>
      </c>
      <c r="G879" s="7" t="s">
        <v>52</v>
      </c>
      <c r="H879" s="7" t="s">
        <v>20</v>
      </c>
      <c r="I879" s="9">
        <v>0.45</v>
      </c>
      <c r="J879" s="10">
        <v>3000</v>
      </c>
      <c r="K879" s="11">
        <f t="shared" si="6"/>
        <v>1350</v>
      </c>
      <c r="L879" s="11">
        <f t="shared" si="7"/>
        <v>540</v>
      </c>
      <c r="M879" s="12">
        <v>0.39999999999999997</v>
      </c>
      <c r="O879" s="17"/>
      <c r="P879" s="18"/>
      <c r="Q879" s="13"/>
      <c r="R879" s="14"/>
    </row>
    <row r="880" spans="1:18" ht="15.75" customHeight="1" x14ac:dyDescent="0.2">
      <c r="A880" s="2"/>
      <c r="B880" s="7" t="s">
        <v>31</v>
      </c>
      <c r="C880" s="7">
        <v>1189833</v>
      </c>
      <c r="D880" s="8">
        <v>44244</v>
      </c>
      <c r="E880" s="7" t="s">
        <v>33</v>
      </c>
      <c r="F880" s="7" t="s">
        <v>51</v>
      </c>
      <c r="G880" s="7" t="s">
        <v>52</v>
      </c>
      <c r="H880" s="7" t="s">
        <v>21</v>
      </c>
      <c r="I880" s="9">
        <v>0.5</v>
      </c>
      <c r="J880" s="10">
        <v>2250</v>
      </c>
      <c r="K880" s="11">
        <f t="shared" si="6"/>
        <v>1125</v>
      </c>
      <c r="L880" s="11">
        <f t="shared" si="7"/>
        <v>675.00000000000011</v>
      </c>
      <c r="M880" s="12">
        <v>0.60000000000000009</v>
      </c>
      <c r="O880" s="17"/>
      <c r="P880" s="18"/>
      <c r="Q880" s="13"/>
      <c r="R880" s="14"/>
    </row>
    <row r="881" spans="1:18" ht="15.75" customHeight="1" x14ac:dyDescent="0.2">
      <c r="A881" s="2"/>
      <c r="B881" s="7" t="s">
        <v>31</v>
      </c>
      <c r="C881" s="7">
        <v>1189833</v>
      </c>
      <c r="D881" s="8">
        <v>44244</v>
      </c>
      <c r="E881" s="7" t="s">
        <v>33</v>
      </c>
      <c r="F881" s="7" t="s">
        <v>51</v>
      </c>
      <c r="G881" s="7" t="s">
        <v>52</v>
      </c>
      <c r="H881" s="7" t="s">
        <v>22</v>
      </c>
      <c r="I881" s="9">
        <v>0.45</v>
      </c>
      <c r="J881" s="10">
        <v>4250</v>
      </c>
      <c r="K881" s="11">
        <f t="shared" si="6"/>
        <v>1912.5</v>
      </c>
      <c r="L881" s="11">
        <f t="shared" si="7"/>
        <v>478.125</v>
      </c>
      <c r="M881" s="12">
        <v>0.25</v>
      </c>
      <c r="O881" s="17"/>
      <c r="P881" s="18"/>
      <c r="Q881" s="13"/>
      <c r="R881" s="14"/>
    </row>
    <row r="882" spans="1:18" ht="15.75" customHeight="1" x14ac:dyDescent="0.2">
      <c r="A882" s="2"/>
      <c r="B882" s="7" t="s">
        <v>31</v>
      </c>
      <c r="C882" s="7">
        <v>1189833</v>
      </c>
      <c r="D882" s="8">
        <v>44271</v>
      </c>
      <c r="E882" s="7" t="s">
        <v>33</v>
      </c>
      <c r="F882" s="7" t="s">
        <v>51</v>
      </c>
      <c r="G882" s="7" t="s">
        <v>52</v>
      </c>
      <c r="H882" s="7" t="s">
        <v>17</v>
      </c>
      <c r="I882" s="9">
        <v>0.35</v>
      </c>
      <c r="J882" s="10">
        <v>5750</v>
      </c>
      <c r="K882" s="11">
        <f t="shared" si="6"/>
        <v>2012.4999999999998</v>
      </c>
      <c r="L882" s="11">
        <f t="shared" si="7"/>
        <v>905.62499999999989</v>
      </c>
      <c r="M882" s="12">
        <v>0.45</v>
      </c>
      <c r="O882" s="17"/>
      <c r="P882" s="18"/>
      <c r="Q882" s="13"/>
      <c r="R882" s="14"/>
    </row>
    <row r="883" spans="1:18" ht="15.75" customHeight="1" x14ac:dyDescent="0.2">
      <c r="A883" s="2"/>
      <c r="B883" s="7" t="s">
        <v>31</v>
      </c>
      <c r="C883" s="7">
        <v>1189833</v>
      </c>
      <c r="D883" s="8">
        <v>44271</v>
      </c>
      <c r="E883" s="7" t="s">
        <v>33</v>
      </c>
      <c r="F883" s="7" t="s">
        <v>51</v>
      </c>
      <c r="G883" s="7" t="s">
        <v>52</v>
      </c>
      <c r="H883" s="7" t="s">
        <v>18</v>
      </c>
      <c r="I883" s="9">
        <v>0.45</v>
      </c>
      <c r="J883" s="10">
        <v>4250</v>
      </c>
      <c r="K883" s="11">
        <f t="shared" si="6"/>
        <v>1912.5</v>
      </c>
      <c r="L883" s="11">
        <f t="shared" si="7"/>
        <v>573.75</v>
      </c>
      <c r="M883" s="12">
        <v>0.3</v>
      </c>
      <c r="O883" s="17"/>
      <c r="P883" s="18"/>
      <c r="Q883" s="13"/>
      <c r="R883" s="14"/>
    </row>
    <row r="884" spans="1:18" ht="15.75" customHeight="1" x14ac:dyDescent="0.2">
      <c r="A884" s="2"/>
      <c r="B884" s="7" t="s">
        <v>31</v>
      </c>
      <c r="C884" s="7">
        <v>1189833</v>
      </c>
      <c r="D884" s="8">
        <v>44271</v>
      </c>
      <c r="E884" s="7" t="s">
        <v>33</v>
      </c>
      <c r="F884" s="7" t="s">
        <v>51</v>
      </c>
      <c r="G884" s="7" t="s">
        <v>52</v>
      </c>
      <c r="H884" s="7" t="s">
        <v>19</v>
      </c>
      <c r="I884" s="9">
        <v>0.45</v>
      </c>
      <c r="J884" s="10">
        <v>4250</v>
      </c>
      <c r="K884" s="11">
        <f t="shared" si="6"/>
        <v>1912.5</v>
      </c>
      <c r="L884" s="11">
        <f t="shared" si="7"/>
        <v>860.625</v>
      </c>
      <c r="M884" s="12">
        <v>0.45</v>
      </c>
      <c r="O884" s="17"/>
      <c r="P884" s="18"/>
      <c r="Q884" s="13"/>
      <c r="R884" s="14"/>
    </row>
    <row r="885" spans="1:18" ht="15.75" customHeight="1" x14ac:dyDescent="0.2">
      <c r="A885" s="2"/>
      <c r="B885" s="7" t="s">
        <v>31</v>
      </c>
      <c r="C885" s="7">
        <v>1189833</v>
      </c>
      <c r="D885" s="8">
        <v>44271</v>
      </c>
      <c r="E885" s="7" t="s">
        <v>33</v>
      </c>
      <c r="F885" s="7" t="s">
        <v>51</v>
      </c>
      <c r="G885" s="7" t="s">
        <v>52</v>
      </c>
      <c r="H885" s="7" t="s">
        <v>20</v>
      </c>
      <c r="I885" s="9">
        <v>0.45</v>
      </c>
      <c r="J885" s="10">
        <v>3250</v>
      </c>
      <c r="K885" s="11">
        <f t="shared" si="6"/>
        <v>1462.5</v>
      </c>
      <c r="L885" s="11">
        <f t="shared" si="7"/>
        <v>585</v>
      </c>
      <c r="M885" s="12">
        <v>0.39999999999999997</v>
      </c>
      <c r="O885" s="17"/>
      <c r="P885" s="18"/>
      <c r="Q885" s="13"/>
      <c r="R885" s="14"/>
    </row>
    <row r="886" spans="1:18" ht="15.75" customHeight="1" x14ac:dyDescent="0.2">
      <c r="A886" s="2"/>
      <c r="B886" s="7" t="s">
        <v>31</v>
      </c>
      <c r="C886" s="7">
        <v>1189833</v>
      </c>
      <c r="D886" s="8">
        <v>44271</v>
      </c>
      <c r="E886" s="7" t="s">
        <v>33</v>
      </c>
      <c r="F886" s="7" t="s">
        <v>51</v>
      </c>
      <c r="G886" s="7" t="s">
        <v>52</v>
      </c>
      <c r="H886" s="7" t="s">
        <v>21</v>
      </c>
      <c r="I886" s="9">
        <v>0.5</v>
      </c>
      <c r="J886" s="10">
        <v>2000</v>
      </c>
      <c r="K886" s="11">
        <f t="shared" si="6"/>
        <v>1000</v>
      </c>
      <c r="L886" s="11">
        <f t="shared" si="7"/>
        <v>600.00000000000011</v>
      </c>
      <c r="M886" s="12">
        <v>0.60000000000000009</v>
      </c>
      <c r="O886" s="17"/>
      <c r="P886" s="18"/>
      <c r="Q886" s="13"/>
      <c r="R886" s="14"/>
    </row>
    <row r="887" spans="1:18" ht="15.75" customHeight="1" x14ac:dyDescent="0.2">
      <c r="A887" s="2"/>
      <c r="B887" s="7" t="s">
        <v>31</v>
      </c>
      <c r="C887" s="7">
        <v>1189833</v>
      </c>
      <c r="D887" s="8">
        <v>44271</v>
      </c>
      <c r="E887" s="7" t="s">
        <v>33</v>
      </c>
      <c r="F887" s="7" t="s">
        <v>51</v>
      </c>
      <c r="G887" s="7" t="s">
        <v>52</v>
      </c>
      <c r="H887" s="7" t="s">
        <v>22</v>
      </c>
      <c r="I887" s="9">
        <v>0.45</v>
      </c>
      <c r="J887" s="10">
        <v>4000</v>
      </c>
      <c r="K887" s="11">
        <f t="shared" si="6"/>
        <v>1800</v>
      </c>
      <c r="L887" s="11">
        <f t="shared" si="7"/>
        <v>450</v>
      </c>
      <c r="M887" s="12">
        <v>0.25</v>
      </c>
      <c r="O887" s="17"/>
      <c r="P887" s="18"/>
      <c r="Q887" s="13"/>
      <c r="R887" s="14"/>
    </row>
    <row r="888" spans="1:18" ht="15.75" customHeight="1" x14ac:dyDescent="0.2">
      <c r="A888" s="2"/>
      <c r="B888" s="7" t="s">
        <v>31</v>
      </c>
      <c r="C888" s="7">
        <v>1189833</v>
      </c>
      <c r="D888" s="8">
        <v>44303</v>
      </c>
      <c r="E888" s="7" t="s">
        <v>33</v>
      </c>
      <c r="F888" s="7" t="s">
        <v>51</v>
      </c>
      <c r="G888" s="7" t="s">
        <v>52</v>
      </c>
      <c r="H888" s="7" t="s">
        <v>17</v>
      </c>
      <c r="I888" s="9">
        <v>0.45</v>
      </c>
      <c r="J888" s="10">
        <v>5750</v>
      </c>
      <c r="K888" s="11">
        <f t="shared" si="6"/>
        <v>2587.5</v>
      </c>
      <c r="L888" s="11">
        <f t="shared" si="7"/>
        <v>1164.375</v>
      </c>
      <c r="M888" s="12">
        <v>0.45</v>
      </c>
      <c r="O888" s="17"/>
      <c r="P888" s="18"/>
      <c r="Q888" s="13"/>
      <c r="R888" s="14"/>
    </row>
    <row r="889" spans="1:18" ht="15.75" customHeight="1" x14ac:dyDescent="0.2">
      <c r="A889" s="2"/>
      <c r="B889" s="7" t="s">
        <v>31</v>
      </c>
      <c r="C889" s="7">
        <v>1189833</v>
      </c>
      <c r="D889" s="8">
        <v>44303</v>
      </c>
      <c r="E889" s="7" t="s">
        <v>33</v>
      </c>
      <c r="F889" s="7" t="s">
        <v>51</v>
      </c>
      <c r="G889" s="7" t="s">
        <v>52</v>
      </c>
      <c r="H889" s="7" t="s">
        <v>18</v>
      </c>
      <c r="I889" s="9">
        <v>0.45</v>
      </c>
      <c r="J889" s="10">
        <v>3750</v>
      </c>
      <c r="K889" s="11">
        <f t="shared" si="6"/>
        <v>1687.5</v>
      </c>
      <c r="L889" s="11">
        <f t="shared" si="7"/>
        <v>506.25</v>
      </c>
      <c r="M889" s="12">
        <v>0.3</v>
      </c>
      <c r="O889" s="17"/>
      <c r="P889" s="18"/>
      <c r="Q889" s="13"/>
      <c r="R889" s="14"/>
    </row>
    <row r="890" spans="1:18" ht="15.75" customHeight="1" x14ac:dyDescent="0.2">
      <c r="A890" s="2"/>
      <c r="B890" s="7" t="s">
        <v>31</v>
      </c>
      <c r="C890" s="7">
        <v>1189833</v>
      </c>
      <c r="D890" s="8">
        <v>44303</v>
      </c>
      <c r="E890" s="7" t="s">
        <v>33</v>
      </c>
      <c r="F890" s="7" t="s">
        <v>51</v>
      </c>
      <c r="G890" s="7" t="s">
        <v>52</v>
      </c>
      <c r="H890" s="7" t="s">
        <v>19</v>
      </c>
      <c r="I890" s="9">
        <v>0.45</v>
      </c>
      <c r="J890" s="10">
        <v>4000</v>
      </c>
      <c r="K890" s="11">
        <f t="shared" si="6"/>
        <v>1800</v>
      </c>
      <c r="L890" s="11">
        <f t="shared" si="7"/>
        <v>810</v>
      </c>
      <c r="M890" s="12">
        <v>0.45</v>
      </c>
      <c r="O890" s="17"/>
      <c r="P890" s="18"/>
      <c r="Q890" s="13"/>
      <c r="R890" s="14"/>
    </row>
    <row r="891" spans="1:18" ht="15.75" customHeight="1" x14ac:dyDescent="0.2">
      <c r="A891" s="2"/>
      <c r="B891" s="7" t="s">
        <v>31</v>
      </c>
      <c r="C891" s="7">
        <v>1189833</v>
      </c>
      <c r="D891" s="8">
        <v>44303</v>
      </c>
      <c r="E891" s="7" t="s">
        <v>33</v>
      </c>
      <c r="F891" s="7" t="s">
        <v>51</v>
      </c>
      <c r="G891" s="7" t="s">
        <v>52</v>
      </c>
      <c r="H891" s="7" t="s">
        <v>20</v>
      </c>
      <c r="I891" s="9">
        <v>0.4</v>
      </c>
      <c r="J891" s="10">
        <v>3000</v>
      </c>
      <c r="K891" s="11">
        <f t="shared" si="6"/>
        <v>1200</v>
      </c>
      <c r="L891" s="11">
        <f t="shared" si="7"/>
        <v>479.99999999999994</v>
      </c>
      <c r="M891" s="12">
        <v>0.39999999999999997</v>
      </c>
      <c r="O891" s="17"/>
      <c r="P891" s="18"/>
      <c r="Q891" s="13"/>
      <c r="R891" s="14"/>
    </row>
    <row r="892" spans="1:18" ht="15.75" customHeight="1" x14ac:dyDescent="0.2">
      <c r="A892" s="2"/>
      <c r="B892" s="7" t="s">
        <v>31</v>
      </c>
      <c r="C892" s="7">
        <v>1189833</v>
      </c>
      <c r="D892" s="8">
        <v>44303</v>
      </c>
      <c r="E892" s="7" t="s">
        <v>33</v>
      </c>
      <c r="F892" s="7" t="s">
        <v>51</v>
      </c>
      <c r="G892" s="7" t="s">
        <v>52</v>
      </c>
      <c r="H892" s="7" t="s">
        <v>21</v>
      </c>
      <c r="I892" s="9">
        <v>0.45</v>
      </c>
      <c r="J892" s="10">
        <v>2000</v>
      </c>
      <c r="K892" s="11">
        <f t="shared" si="6"/>
        <v>900</v>
      </c>
      <c r="L892" s="11">
        <f t="shared" si="7"/>
        <v>540.00000000000011</v>
      </c>
      <c r="M892" s="12">
        <v>0.60000000000000009</v>
      </c>
      <c r="O892" s="17"/>
      <c r="P892" s="18"/>
      <c r="Q892" s="13"/>
      <c r="R892" s="14"/>
    </row>
    <row r="893" spans="1:18" ht="15.75" customHeight="1" x14ac:dyDescent="0.2">
      <c r="A893" s="2"/>
      <c r="B893" s="7" t="s">
        <v>31</v>
      </c>
      <c r="C893" s="7">
        <v>1189833</v>
      </c>
      <c r="D893" s="8">
        <v>44303</v>
      </c>
      <c r="E893" s="7" t="s">
        <v>33</v>
      </c>
      <c r="F893" s="7" t="s">
        <v>51</v>
      </c>
      <c r="G893" s="7" t="s">
        <v>52</v>
      </c>
      <c r="H893" s="7" t="s">
        <v>22</v>
      </c>
      <c r="I893" s="9">
        <v>0.6</v>
      </c>
      <c r="J893" s="10">
        <v>3750</v>
      </c>
      <c r="K893" s="11">
        <f t="shared" si="6"/>
        <v>2250</v>
      </c>
      <c r="L893" s="11">
        <f t="shared" si="7"/>
        <v>562.5</v>
      </c>
      <c r="M893" s="12">
        <v>0.25</v>
      </c>
      <c r="O893" s="17"/>
      <c r="P893" s="18"/>
      <c r="Q893" s="13"/>
      <c r="R893" s="14"/>
    </row>
    <row r="894" spans="1:18" ht="15.75" customHeight="1" x14ac:dyDescent="0.2">
      <c r="A894" s="2"/>
      <c r="B894" s="7" t="s">
        <v>31</v>
      </c>
      <c r="C894" s="7">
        <v>1189833</v>
      </c>
      <c r="D894" s="8">
        <v>44334</v>
      </c>
      <c r="E894" s="7" t="s">
        <v>33</v>
      </c>
      <c r="F894" s="7" t="s">
        <v>51</v>
      </c>
      <c r="G894" s="7" t="s">
        <v>52</v>
      </c>
      <c r="H894" s="7" t="s">
        <v>17</v>
      </c>
      <c r="I894" s="9">
        <v>0.4</v>
      </c>
      <c r="J894" s="10">
        <v>5750</v>
      </c>
      <c r="K894" s="11">
        <f t="shared" si="6"/>
        <v>2300</v>
      </c>
      <c r="L894" s="11">
        <f t="shared" si="7"/>
        <v>1035</v>
      </c>
      <c r="M894" s="12">
        <v>0.45</v>
      </c>
      <c r="O894" s="17"/>
      <c r="P894" s="18"/>
      <c r="Q894" s="13"/>
      <c r="R894" s="14"/>
    </row>
    <row r="895" spans="1:18" ht="15.75" customHeight="1" x14ac:dyDescent="0.2">
      <c r="A895" s="2"/>
      <c r="B895" s="7" t="s">
        <v>31</v>
      </c>
      <c r="C895" s="7">
        <v>1189833</v>
      </c>
      <c r="D895" s="8">
        <v>44334</v>
      </c>
      <c r="E895" s="7" t="s">
        <v>33</v>
      </c>
      <c r="F895" s="7" t="s">
        <v>51</v>
      </c>
      <c r="G895" s="7" t="s">
        <v>52</v>
      </c>
      <c r="H895" s="7" t="s">
        <v>18</v>
      </c>
      <c r="I895" s="9">
        <v>0.45</v>
      </c>
      <c r="J895" s="10">
        <v>4250</v>
      </c>
      <c r="K895" s="11">
        <f t="shared" si="6"/>
        <v>1912.5</v>
      </c>
      <c r="L895" s="11">
        <f t="shared" si="7"/>
        <v>573.75</v>
      </c>
      <c r="M895" s="12">
        <v>0.3</v>
      </c>
      <c r="O895" s="17"/>
      <c r="P895" s="18"/>
      <c r="Q895" s="13"/>
      <c r="R895" s="14"/>
    </row>
    <row r="896" spans="1:18" ht="15.75" customHeight="1" x14ac:dyDescent="0.2">
      <c r="A896" s="2"/>
      <c r="B896" s="7" t="s">
        <v>31</v>
      </c>
      <c r="C896" s="7">
        <v>1189833</v>
      </c>
      <c r="D896" s="8">
        <v>44334</v>
      </c>
      <c r="E896" s="7" t="s">
        <v>33</v>
      </c>
      <c r="F896" s="7" t="s">
        <v>51</v>
      </c>
      <c r="G896" s="7" t="s">
        <v>52</v>
      </c>
      <c r="H896" s="7" t="s">
        <v>19</v>
      </c>
      <c r="I896" s="9">
        <v>0.45</v>
      </c>
      <c r="J896" s="10">
        <v>4250</v>
      </c>
      <c r="K896" s="11">
        <f t="shared" si="6"/>
        <v>1912.5</v>
      </c>
      <c r="L896" s="11">
        <f t="shared" si="7"/>
        <v>860.625</v>
      </c>
      <c r="M896" s="12">
        <v>0.45</v>
      </c>
      <c r="O896" s="17"/>
      <c r="P896" s="18"/>
      <c r="Q896" s="13"/>
      <c r="R896" s="14"/>
    </row>
    <row r="897" spans="1:18" ht="15.75" customHeight="1" x14ac:dyDescent="0.2">
      <c r="A897" s="2"/>
      <c r="B897" s="7" t="s">
        <v>31</v>
      </c>
      <c r="C897" s="7">
        <v>1189833</v>
      </c>
      <c r="D897" s="8">
        <v>44334</v>
      </c>
      <c r="E897" s="7" t="s">
        <v>33</v>
      </c>
      <c r="F897" s="7" t="s">
        <v>51</v>
      </c>
      <c r="G897" s="7" t="s">
        <v>52</v>
      </c>
      <c r="H897" s="7" t="s">
        <v>20</v>
      </c>
      <c r="I897" s="9">
        <v>0.4</v>
      </c>
      <c r="J897" s="10">
        <v>3250</v>
      </c>
      <c r="K897" s="11">
        <f t="shared" si="6"/>
        <v>1300</v>
      </c>
      <c r="L897" s="11">
        <f t="shared" si="7"/>
        <v>520</v>
      </c>
      <c r="M897" s="12">
        <v>0.39999999999999997</v>
      </c>
      <c r="O897" s="17"/>
      <c r="P897" s="18"/>
      <c r="Q897" s="13"/>
      <c r="R897" s="14"/>
    </row>
    <row r="898" spans="1:18" ht="15.75" customHeight="1" x14ac:dyDescent="0.2">
      <c r="A898" s="2"/>
      <c r="B898" s="7" t="s">
        <v>31</v>
      </c>
      <c r="C898" s="7">
        <v>1189833</v>
      </c>
      <c r="D898" s="8">
        <v>44334</v>
      </c>
      <c r="E898" s="7" t="s">
        <v>33</v>
      </c>
      <c r="F898" s="7" t="s">
        <v>51</v>
      </c>
      <c r="G898" s="7" t="s">
        <v>52</v>
      </c>
      <c r="H898" s="7" t="s">
        <v>21</v>
      </c>
      <c r="I898" s="9">
        <v>0.45</v>
      </c>
      <c r="J898" s="10">
        <v>2250</v>
      </c>
      <c r="K898" s="11">
        <f t="shared" si="6"/>
        <v>1012.5</v>
      </c>
      <c r="L898" s="11">
        <f t="shared" si="7"/>
        <v>607.50000000000011</v>
      </c>
      <c r="M898" s="12">
        <v>0.60000000000000009</v>
      </c>
      <c r="O898" s="17"/>
      <c r="P898" s="18"/>
      <c r="Q898" s="13"/>
      <c r="R898" s="14"/>
    </row>
    <row r="899" spans="1:18" ht="15.75" customHeight="1" x14ac:dyDescent="0.2">
      <c r="A899" s="2"/>
      <c r="B899" s="7" t="s">
        <v>31</v>
      </c>
      <c r="C899" s="7">
        <v>1189833</v>
      </c>
      <c r="D899" s="8">
        <v>44334</v>
      </c>
      <c r="E899" s="7" t="s">
        <v>33</v>
      </c>
      <c r="F899" s="7" t="s">
        <v>51</v>
      </c>
      <c r="G899" s="7" t="s">
        <v>52</v>
      </c>
      <c r="H899" s="7" t="s">
        <v>22</v>
      </c>
      <c r="I899" s="9">
        <v>0.6</v>
      </c>
      <c r="J899" s="10">
        <v>4000</v>
      </c>
      <c r="K899" s="11">
        <f t="shared" si="6"/>
        <v>2400</v>
      </c>
      <c r="L899" s="11">
        <f t="shared" si="7"/>
        <v>600</v>
      </c>
      <c r="M899" s="12">
        <v>0.25</v>
      </c>
      <c r="O899" s="17"/>
      <c r="P899" s="18"/>
      <c r="Q899" s="13"/>
      <c r="R899" s="14"/>
    </row>
    <row r="900" spans="1:18" ht="15.75" customHeight="1" x14ac:dyDescent="0.2">
      <c r="A900" s="2"/>
      <c r="B900" s="7" t="s">
        <v>31</v>
      </c>
      <c r="C900" s="7">
        <v>1189833</v>
      </c>
      <c r="D900" s="8">
        <v>44364</v>
      </c>
      <c r="E900" s="7" t="s">
        <v>33</v>
      </c>
      <c r="F900" s="7" t="s">
        <v>51</v>
      </c>
      <c r="G900" s="7" t="s">
        <v>52</v>
      </c>
      <c r="H900" s="7" t="s">
        <v>17</v>
      </c>
      <c r="I900" s="9">
        <v>0.4</v>
      </c>
      <c r="J900" s="10">
        <v>6750</v>
      </c>
      <c r="K900" s="11">
        <f t="shared" si="6"/>
        <v>2700</v>
      </c>
      <c r="L900" s="11">
        <f t="shared" si="7"/>
        <v>1215</v>
      </c>
      <c r="M900" s="12">
        <v>0.45</v>
      </c>
      <c r="O900" s="17"/>
      <c r="P900" s="18"/>
      <c r="Q900" s="13"/>
      <c r="R900" s="14"/>
    </row>
    <row r="901" spans="1:18" ht="15.75" customHeight="1" x14ac:dyDescent="0.2">
      <c r="A901" s="2"/>
      <c r="B901" s="7" t="s">
        <v>31</v>
      </c>
      <c r="C901" s="7">
        <v>1189833</v>
      </c>
      <c r="D901" s="8">
        <v>44364</v>
      </c>
      <c r="E901" s="7" t="s">
        <v>33</v>
      </c>
      <c r="F901" s="7" t="s">
        <v>51</v>
      </c>
      <c r="G901" s="7" t="s">
        <v>52</v>
      </c>
      <c r="H901" s="7" t="s">
        <v>18</v>
      </c>
      <c r="I901" s="9">
        <v>0.45</v>
      </c>
      <c r="J901" s="10">
        <v>5250</v>
      </c>
      <c r="K901" s="11">
        <f t="shared" si="6"/>
        <v>2362.5</v>
      </c>
      <c r="L901" s="11">
        <f t="shared" si="7"/>
        <v>708.75</v>
      </c>
      <c r="M901" s="12">
        <v>0.3</v>
      </c>
      <c r="O901" s="17"/>
      <c r="P901" s="18"/>
      <c r="Q901" s="13"/>
      <c r="R901" s="14"/>
    </row>
    <row r="902" spans="1:18" ht="15.75" customHeight="1" x14ac:dyDescent="0.2">
      <c r="A902" s="2"/>
      <c r="B902" s="7" t="s">
        <v>31</v>
      </c>
      <c r="C902" s="7">
        <v>1189833</v>
      </c>
      <c r="D902" s="8">
        <v>44364</v>
      </c>
      <c r="E902" s="7" t="s">
        <v>33</v>
      </c>
      <c r="F902" s="7" t="s">
        <v>51</v>
      </c>
      <c r="G902" s="7" t="s">
        <v>52</v>
      </c>
      <c r="H902" s="7" t="s">
        <v>19</v>
      </c>
      <c r="I902" s="9">
        <v>0.45</v>
      </c>
      <c r="J902" s="10">
        <v>5500</v>
      </c>
      <c r="K902" s="11">
        <f t="shared" si="6"/>
        <v>2475</v>
      </c>
      <c r="L902" s="11">
        <f t="shared" si="7"/>
        <v>1113.75</v>
      </c>
      <c r="M902" s="12">
        <v>0.45</v>
      </c>
      <c r="O902" s="17"/>
      <c r="P902" s="18"/>
      <c r="Q902" s="13"/>
      <c r="R902" s="14"/>
    </row>
    <row r="903" spans="1:18" ht="15.75" customHeight="1" x14ac:dyDescent="0.2">
      <c r="A903" s="2"/>
      <c r="B903" s="7" t="s">
        <v>31</v>
      </c>
      <c r="C903" s="7">
        <v>1189833</v>
      </c>
      <c r="D903" s="8">
        <v>44364</v>
      </c>
      <c r="E903" s="7" t="s">
        <v>33</v>
      </c>
      <c r="F903" s="7" t="s">
        <v>51</v>
      </c>
      <c r="G903" s="7" t="s">
        <v>52</v>
      </c>
      <c r="H903" s="7" t="s">
        <v>20</v>
      </c>
      <c r="I903" s="9">
        <v>0.4</v>
      </c>
      <c r="J903" s="10">
        <v>4250</v>
      </c>
      <c r="K903" s="11">
        <f t="shared" si="6"/>
        <v>1700</v>
      </c>
      <c r="L903" s="11">
        <f t="shared" si="7"/>
        <v>680</v>
      </c>
      <c r="M903" s="12">
        <v>0.39999999999999997</v>
      </c>
      <c r="O903" s="17"/>
      <c r="P903" s="18"/>
      <c r="Q903" s="13"/>
      <c r="R903" s="14"/>
    </row>
    <row r="904" spans="1:18" ht="15.75" customHeight="1" x14ac:dyDescent="0.2">
      <c r="A904" s="2"/>
      <c r="B904" s="7" t="s">
        <v>31</v>
      </c>
      <c r="C904" s="7">
        <v>1189833</v>
      </c>
      <c r="D904" s="8">
        <v>44364</v>
      </c>
      <c r="E904" s="7" t="s">
        <v>33</v>
      </c>
      <c r="F904" s="7" t="s">
        <v>51</v>
      </c>
      <c r="G904" s="7" t="s">
        <v>52</v>
      </c>
      <c r="H904" s="7" t="s">
        <v>21</v>
      </c>
      <c r="I904" s="9">
        <v>0.45</v>
      </c>
      <c r="J904" s="10">
        <v>3000</v>
      </c>
      <c r="K904" s="11">
        <f t="shared" si="6"/>
        <v>1350</v>
      </c>
      <c r="L904" s="11">
        <f t="shared" si="7"/>
        <v>810.00000000000011</v>
      </c>
      <c r="M904" s="12">
        <v>0.60000000000000009</v>
      </c>
      <c r="O904" s="17"/>
      <c r="P904" s="18"/>
      <c r="Q904" s="13"/>
      <c r="R904" s="14"/>
    </row>
    <row r="905" spans="1:18" ht="15.75" customHeight="1" x14ac:dyDescent="0.2">
      <c r="A905" s="2"/>
      <c r="B905" s="7" t="s">
        <v>31</v>
      </c>
      <c r="C905" s="7">
        <v>1189833</v>
      </c>
      <c r="D905" s="8">
        <v>44364</v>
      </c>
      <c r="E905" s="7" t="s">
        <v>33</v>
      </c>
      <c r="F905" s="7" t="s">
        <v>51</v>
      </c>
      <c r="G905" s="7" t="s">
        <v>52</v>
      </c>
      <c r="H905" s="7" t="s">
        <v>22</v>
      </c>
      <c r="I905" s="9">
        <v>0.6</v>
      </c>
      <c r="J905" s="10">
        <v>6000</v>
      </c>
      <c r="K905" s="11">
        <f t="shared" si="6"/>
        <v>3600</v>
      </c>
      <c r="L905" s="11">
        <f t="shared" si="7"/>
        <v>900</v>
      </c>
      <c r="M905" s="12">
        <v>0.25</v>
      </c>
      <c r="O905" s="17"/>
      <c r="P905" s="18"/>
      <c r="Q905" s="13"/>
      <c r="R905" s="14"/>
    </row>
    <row r="906" spans="1:18" ht="15.75" customHeight="1" x14ac:dyDescent="0.2">
      <c r="A906" s="2"/>
      <c r="B906" s="7" t="s">
        <v>31</v>
      </c>
      <c r="C906" s="7">
        <v>1189833</v>
      </c>
      <c r="D906" s="8">
        <v>44393</v>
      </c>
      <c r="E906" s="7" t="s">
        <v>33</v>
      </c>
      <c r="F906" s="7" t="s">
        <v>51</v>
      </c>
      <c r="G906" s="7" t="s">
        <v>52</v>
      </c>
      <c r="H906" s="7" t="s">
        <v>17</v>
      </c>
      <c r="I906" s="9">
        <v>0.4</v>
      </c>
      <c r="J906" s="10">
        <v>7500</v>
      </c>
      <c r="K906" s="11">
        <f t="shared" si="6"/>
        <v>3000</v>
      </c>
      <c r="L906" s="11">
        <f t="shared" si="7"/>
        <v>1350</v>
      </c>
      <c r="M906" s="12">
        <v>0.45</v>
      </c>
      <c r="O906" s="17"/>
      <c r="P906" s="18"/>
      <c r="Q906" s="13"/>
      <c r="R906" s="14"/>
    </row>
    <row r="907" spans="1:18" ht="15.75" customHeight="1" x14ac:dyDescent="0.2">
      <c r="A907" s="2"/>
      <c r="B907" s="7" t="s">
        <v>31</v>
      </c>
      <c r="C907" s="7">
        <v>1189833</v>
      </c>
      <c r="D907" s="8">
        <v>44393</v>
      </c>
      <c r="E907" s="7" t="s">
        <v>33</v>
      </c>
      <c r="F907" s="7" t="s">
        <v>51</v>
      </c>
      <c r="G907" s="7" t="s">
        <v>52</v>
      </c>
      <c r="H907" s="7" t="s">
        <v>18</v>
      </c>
      <c r="I907" s="9">
        <v>0.45</v>
      </c>
      <c r="J907" s="10">
        <v>6000</v>
      </c>
      <c r="K907" s="11">
        <f t="shared" si="6"/>
        <v>2700</v>
      </c>
      <c r="L907" s="11">
        <f t="shared" si="7"/>
        <v>810</v>
      </c>
      <c r="M907" s="12">
        <v>0.3</v>
      </c>
      <c r="O907" s="17"/>
      <c r="P907" s="18"/>
      <c r="Q907" s="13"/>
      <c r="R907" s="14"/>
    </row>
    <row r="908" spans="1:18" ht="15.75" customHeight="1" x14ac:dyDescent="0.2">
      <c r="A908" s="2"/>
      <c r="B908" s="7" t="s">
        <v>31</v>
      </c>
      <c r="C908" s="7">
        <v>1189833</v>
      </c>
      <c r="D908" s="8">
        <v>44393</v>
      </c>
      <c r="E908" s="7" t="s">
        <v>33</v>
      </c>
      <c r="F908" s="7" t="s">
        <v>51</v>
      </c>
      <c r="G908" s="7" t="s">
        <v>52</v>
      </c>
      <c r="H908" s="7" t="s">
        <v>19</v>
      </c>
      <c r="I908" s="9">
        <v>0.45</v>
      </c>
      <c r="J908" s="10">
        <v>5500</v>
      </c>
      <c r="K908" s="11">
        <f t="shared" si="6"/>
        <v>2475</v>
      </c>
      <c r="L908" s="11">
        <f t="shared" si="7"/>
        <v>1113.75</v>
      </c>
      <c r="M908" s="12">
        <v>0.45</v>
      </c>
      <c r="O908" s="17"/>
      <c r="P908" s="18"/>
      <c r="Q908" s="13"/>
      <c r="R908" s="14"/>
    </row>
    <row r="909" spans="1:18" ht="15.75" customHeight="1" x14ac:dyDescent="0.2">
      <c r="A909" s="2"/>
      <c r="B909" s="7" t="s">
        <v>31</v>
      </c>
      <c r="C909" s="7">
        <v>1189833</v>
      </c>
      <c r="D909" s="8">
        <v>44393</v>
      </c>
      <c r="E909" s="7" t="s">
        <v>33</v>
      </c>
      <c r="F909" s="7" t="s">
        <v>51</v>
      </c>
      <c r="G909" s="7" t="s">
        <v>52</v>
      </c>
      <c r="H909" s="7" t="s">
        <v>20</v>
      </c>
      <c r="I909" s="9">
        <v>0.4</v>
      </c>
      <c r="J909" s="10">
        <v>4500</v>
      </c>
      <c r="K909" s="11">
        <f t="shared" si="6"/>
        <v>1800</v>
      </c>
      <c r="L909" s="11">
        <f t="shared" si="7"/>
        <v>719.99999999999989</v>
      </c>
      <c r="M909" s="12">
        <v>0.39999999999999997</v>
      </c>
      <c r="O909" s="17"/>
      <c r="P909" s="18"/>
      <c r="Q909" s="13"/>
      <c r="R909" s="14"/>
    </row>
    <row r="910" spans="1:18" ht="15.75" customHeight="1" x14ac:dyDescent="0.2">
      <c r="A910" s="2"/>
      <c r="B910" s="7" t="s">
        <v>31</v>
      </c>
      <c r="C910" s="7">
        <v>1189833</v>
      </c>
      <c r="D910" s="8">
        <v>44393</v>
      </c>
      <c r="E910" s="7" t="s">
        <v>33</v>
      </c>
      <c r="F910" s="7" t="s">
        <v>51</v>
      </c>
      <c r="G910" s="7" t="s">
        <v>52</v>
      </c>
      <c r="H910" s="7" t="s">
        <v>21</v>
      </c>
      <c r="I910" s="9">
        <v>0.45</v>
      </c>
      <c r="J910" s="10">
        <v>4750</v>
      </c>
      <c r="K910" s="11">
        <f t="shared" si="6"/>
        <v>2137.5</v>
      </c>
      <c r="L910" s="11">
        <f t="shared" si="7"/>
        <v>1282.5000000000002</v>
      </c>
      <c r="M910" s="12">
        <v>0.60000000000000009</v>
      </c>
      <c r="O910" s="17"/>
      <c r="P910" s="18"/>
      <c r="Q910" s="13"/>
      <c r="R910" s="14"/>
    </row>
    <row r="911" spans="1:18" ht="15.75" customHeight="1" x14ac:dyDescent="0.2">
      <c r="A911" s="2"/>
      <c r="B911" s="7" t="s">
        <v>31</v>
      </c>
      <c r="C911" s="7">
        <v>1189833</v>
      </c>
      <c r="D911" s="8">
        <v>44393</v>
      </c>
      <c r="E911" s="7" t="s">
        <v>33</v>
      </c>
      <c r="F911" s="7" t="s">
        <v>51</v>
      </c>
      <c r="G911" s="7" t="s">
        <v>52</v>
      </c>
      <c r="H911" s="7" t="s">
        <v>22</v>
      </c>
      <c r="I911" s="9">
        <v>0.6</v>
      </c>
      <c r="J911" s="10">
        <v>4750</v>
      </c>
      <c r="K911" s="11">
        <f t="shared" si="6"/>
        <v>2850</v>
      </c>
      <c r="L911" s="11">
        <f t="shared" si="7"/>
        <v>712.5</v>
      </c>
      <c r="M911" s="12">
        <v>0.25</v>
      </c>
      <c r="O911" s="17"/>
      <c r="P911" s="18"/>
      <c r="Q911" s="13"/>
      <c r="R911" s="14"/>
    </row>
    <row r="912" spans="1:18" ht="15.75" customHeight="1" x14ac:dyDescent="0.2">
      <c r="A912" s="2"/>
      <c r="B912" s="7" t="s">
        <v>31</v>
      </c>
      <c r="C912" s="7">
        <v>1189833</v>
      </c>
      <c r="D912" s="8">
        <v>44425</v>
      </c>
      <c r="E912" s="7" t="s">
        <v>33</v>
      </c>
      <c r="F912" s="7" t="s">
        <v>51</v>
      </c>
      <c r="G912" s="7" t="s">
        <v>52</v>
      </c>
      <c r="H912" s="7" t="s">
        <v>17</v>
      </c>
      <c r="I912" s="9">
        <v>0.45</v>
      </c>
      <c r="J912" s="10">
        <v>6750</v>
      </c>
      <c r="K912" s="11">
        <f t="shared" si="6"/>
        <v>3037.5</v>
      </c>
      <c r="L912" s="11">
        <f t="shared" si="7"/>
        <v>1366.875</v>
      </c>
      <c r="M912" s="12">
        <v>0.45</v>
      </c>
      <c r="O912" s="17"/>
      <c r="P912" s="18"/>
      <c r="Q912" s="13"/>
      <c r="R912" s="14"/>
    </row>
    <row r="913" spans="1:18" ht="15.75" customHeight="1" x14ac:dyDescent="0.2">
      <c r="A913" s="2"/>
      <c r="B913" s="7" t="s">
        <v>31</v>
      </c>
      <c r="C913" s="7">
        <v>1189833</v>
      </c>
      <c r="D913" s="8">
        <v>44425</v>
      </c>
      <c r="E913" s="7" t="s">
        <v>33</v>
      </c>
      <c r="F913" s="7" t="s">
        <v>51</v>
      </c>
      <c r="G913" s="7" t="s">
        <v>52</v>
      </c>
      <c r="H913" s="7" t="s">
        <v>18</v>
      </c>
      <c r="I913" s="9">
        <v>0.55000000000000004</v>
      </c>
      <c r="J913" s="10">
        <v>6250</v>
      </c>
      <c r="K913" s="11">
        <f t="shared" si="6"/>
        <v>3437.5000000000005</v>
      </c>
      <c r="L913" s="11">
        <f t="shared" si="7"/>
        <v>1031.25</v>
      </c>
      <c r="M913" s="12">
        <v>0.3</v>
      </c>
      <c r="O913" s="17"/>
      <c r="P913" s="18"/>
      <c r="Q913" s="13"/>
      <c r="R913" s="14"/>
    </row>
    <row r="914" spans="1:18" ht="15.75" customHeight="1" x14ac:dyDescent="0.2">
      <c r="A914" s="2"/>
      <c r="B914" s="7" t="s">
        <v>31</v>
      </c>
      <c r="C914" s="7">
        <v>1189833</v>
      </c>
      <c r="D914" s="8">
        <v>44425</v>
      </c>
      <c r="E914" s="7" t="s">
        <v>33</v>
      </c>
      <c r="F914" s="7" t="s">
        <v>51</v>
      </c>
      <c r="G914" s="7" t="s">
        <v>52</v>
      </c>
      <c r="H914" s="7" t="s">
        <v>19</v>
      </c>
      <c r="I914" s="9">
        <v>0.5</v>
      </c>
      <c r="J914" s="10">
        <v>5000</v>
      </c>
      <c r="K914" s="11">
        <f t="shared" si="6"/>
        <v>2500</v>
      </c>
      <c r="L914" s="11">
        <f t="shared" si="7"/>
        <v>1125</v>
      </c>
      <c r="M914" s="12">
        <v>0.45</v>
      </c>
      <c r="O914" s="17"/>
      <c r="P914" s="18"/>
      <c r="Q914" s="13"/>
      <c r="R914" s="14"/>
    </row>
    <row r="915" spans="1:18" ht="15.75" customHeight="1" x14ac:dyDescent="0.2">
      <c r="A915" s="2"/>
      <c r="B915" s="7" t="s">
        <v>31</v>
      </c>
      <c r="C915" s="7">
        <v>1189833</v>
      </c>
      <c r="D915" s="8">
        <v>44425</v>
      </c>
      <c r="E915" s="7" t="s">
        <v>33</v>
      </c>
      <c r="F915" s="7" t="s">
        <v>51</v>
      </c>
      <c r="G915" s="7" t="s">
        <v>52</v>
      </c>
      <c r="H915" s="7" t="s">
        <v>20</v>
      </c>
      <c r="I915" s="9">
        <v>0.45</v>
      </c>
      <c r="J915" s="10">
        <v>4250</v>
      </c>
      <c r="K915" s="11">
        <f t="shared" si="6"/>
        <v>1912.5</v>
      </c>
      <c r="L915" s="11">
        <f t="shared" si="7"/>
        <v>764.99999999999989</v>
      </c>
      <c r="M915" s="12">
        <v>0.39999999999999997</v>
      </c>
      <c r="O915" s="17"/>
      <c r="P915" s="18"/>
      <c r="Q915" s="13"/>
      <c r="R915" s="14"/>
    </row>
    <row r="916" spans="1:18" ht="15.75" customHeight="1" x14ac:dyDescent="0.2">
      <c r="A916" s="2"/>
      <c r="B916" s="7" t="s">
        <v>31</v>
      </c>
      <c r="C916" s="7">
        <v>1189833</v>
      </c>
      <c r="D916" s="8">
        <v>44425</v>
      </c>
      <c r="E916" s="7" t="s">
        <v>33</v>
      </c>
      <c r="F916" s="7" t="s">
        <v>51</v>
      </c>
      <c r="G916" s="7" t="s">
        <v>52</v>
      </c>
      <c r="H916" s="7" t="s">
        <v>21</v>
      </c>
      <c r="I916" s="9">
        <v>0.54999999999999993</v>
      </c>
      <c r="J916" s="10">
        <v>4250</v>
      </c>
      <c r="K916" s="11">
        <f t="shared" si="6"/>
        <v>2337.4999999999995</v>
      </c>
      <c r="L916" s="11">
        <f t="shared" si="7"/>
        <v>1402.5</v>
      </c>
      <c r="M916" s="12">
        <v>0.60000000000000009</v>
      </c>
      <c r="O916" s="17"/>
      <c r="P916" s="18"/>
      <c r="Q916" s="13"/>
      <c r="R916" s="14"/>
    </row>
    <row r="917" spans="1:18" ht="15.75" customHeight="1" x14ac:dyDescent="0.2">
      <c r="A917" s="2"/>
      <c r="B917" s="7" t="s">
        <v>31</v>
      </c>
      <c r="C917" s="7">
        <v>1189833</v>
      </c>
      <c r="D917" s="8">
        <v>44425</v>
      </c>
      <c r="E917" s="7" t="s">
        <v>33</v>
      </c>
      <c r="F917" s="7" t="s">
        <v>51</v>
      </c>
      <c r="G917" s="7" t="s">
        <v>52</v>
      </c>
      <c r="H917" s="7" t="s">
        <v>22</v>
      </c>
      <c r="I917" s="9">
        <v>0.6</v>
      </c>
      <c r="J917" s="10">
        <v>4000</v>
      </c>
      <c r="K917" s="11">
        <f t="shared" si="6"/>
        <v>2400</v>
      </c>
      <c r="L917" s="11">
        <f t="shared" si="7"/>
        <v>600</v>
      </c>
      <c r="M917" s="12">
        <v>0.25</v>
      </c>
      <c r="O917" s="17"/>
      <c r="P917" s="18"/>
      <c r="Q917" s="13"/>
      <c r="R917" s="14"/>
    </row>
    <row r="918" spans="1:18" ht="15.75" customHeight="1" x14ac:dyDescent="0.2">
      <c r="A918" s="2"/>
      <c r="B918" s="7" t="s">
        <v>31</v>
      </c>
      <c r="C918" s="7">
        <v>1189833</v>
      </c>
      <c r="D918" s="8">
        <v>44457</v>
      </c>
      <c r="E918" s="7" t="s">
        <v>33</v>
      </c>
      <c r="F918" s="7" t="s">
        <v>51</v>
      </c>
      <c r="G918" s="7" t="s">
        <v>52</v>
      </c>
      <c r="H918" s="7" t="s">
        <v>17</v>
      </c>
      <c r="I918" s="9">
        <v>0.45</v>
      </c>
      <c r="J918" s="10">
        <v>6000</v>
      </c>
      <c r="K918" s="11">
        <f t="shared" si="6"/>
        <v>2700</v>
      </c>
      <c r="L918" s="11">
        <f t="shared" si="7"/>
        <v>1215</v>
      </c>
      <c r="M918" s="12">
        <v>0.45</v>
      </c>
      <c r="O918" s="17"/>
      <c r="P918" s="18"/>
      <c r="Q918" s="13"/>
      <c r="R918" s="14"/>
    </row>
    <row r="919" spans="1:18" ht="15.75" customHeight="1" x14ac:dyDescent="0.2">
      <c r="A919" s="2"/>
      <c r="B919" s="7" t="s">
        <v>31</v>
      </c>
      <c r="C919" s="7">
        <v>1189833</v>
      </c>
      <c r="D919" s="8">
        <v>44457</v>
      </c>
      <c r="E919" s="7" t="s">
        <v>33</v>
      </c>
      <c r="F919" s="7" t="s">
        <v>51</v>
      </c>
      <c r="G919" s="7" t="s">
        <v>52</v>
      </c>
      <c r="H919" s="7" t="s">
        <v>18</v>
      </c>
      <c r="I919" s="9">
        <v>0.5</v>
      </c>
      <c r="J919" s="10">
        <v>6000</v>
      </c>
      <c r="K919" s="11">
        <f t="shared" si="6"/>
        <v>3000</v>
      </c>
      <c r="L919" s="11">
        <f t="shared" si="7"/>
        <v>900</v>
      </c>
      <c r="M919" s="12">
        <v>0.3</v>
      </c>
      <c r="O919" s="17"/>
      <c r="P919" s="18"/>
      <c r="Q919" s="13"/>
      <c r="R919" s="14"/>
    </row>
    <row r="920" spans="1:18" ht="15.75" customHeight="1" x14ac:dyDescent="0.2">
      <c r="A920" s="2"/>
      <c r="B920" s="7" t="s">
        <v>31</v>
      </c>
      <c r="C920" s="7">
        <v>1189833</v>
      </c>
      <c r="D920" s="8">
        <v>44457</v>
      </c>
      <c r="E920" s="7" t="s">
        <v>33</v>
      </c>
      <c r="F920" s="7" t="s">
        <v>51</v>
      </c>
      <c r="G920" s="7" t="s">
        <v>52</v>
      </c>
      <c r="H920" s="7" t="s">
        <v>19</v>
      </c>
      <c r="I920" s="9">
        <v>0.45</v>
      </c>
      <c r="J920" s="10">
        <v>4500</v>
      </c>
      <c r="K920" s="11">
        <f t="shared" si="6"/>
        <v>2025</v>
      </c>
      <c r="L920" s="11">
        <f t="shared" si="7"/>
        <v>911.25</v>
      </c>
      <c r="M920" s="12">
        <v>0.45</v>
      </c>
      <c r="O920" s="17"/>
      <c r="P920" s="18"/>
      <c r="Q920" s="13"/>
      <c r="R920" s="14"/>
    </row>
    <row r="921" spans="1:18" ht="15.75" customHeight="1" x14ac:dyDescent="0.2">
      <c r="A921" s="2"/>
      <c r="B921" s="7" t="s">
        <v>31</v>
      </c>
      <c r="C921" s="7">
        <v>1189833</v>
      </c>
      <c r="D921" s="8">
        <v>44457</v>
      </c>
      <c r="E921" s="7" t="s">
        <v>33</v>
      </c>
      <c r="F921" s="7" t="s">
        <v>51</v>
      </c>
      <c r="G921" s="7" t="s">
        <v>52</v>
      </c>
      <c r="H921" s="7" t="s">
        <v>20</v>
      </c>
      <c r="I921" s="9">
        <v>0.45</v>
      </c>
      <c r="J921" s="10">
        <v>4000</v>
      </c>
      <c r="K921" s="11">
        <f t="shared" si="6"/>
        <v>1800</v>
      </c>
      <c r="L921" s="11">
        <f t="shared" si="7"/>
        <v>719.99999999999989</v>
      </c>
      <c r="M921" s="12">
        <v>0.39999999999999997</v>
      </c>
      <c r="O921" s="17"/>
      <c r="P921" s="18"/>
      <c r="Q921" s="13"/>
      <c r="R921" s="14"/>
    </row>
    <row r="922" spans="1:18" ht="15.75" customHeight="1" x14ac:dyDescent="0.2">
      <c r="A922" s="2"/>
      <c r="B922" s="7" t="s">
        <v>31</v>
      </c>
      <c r="C922" s="7">
        <v>1189833</v>
      </c>
      <c r="D922" s="8">
        <v>44457</v>
      </c>
      <c r="E922" s="7" t="s">
        <v>33</v>
      </c>
      <c r="F922" s="7" t="s">
        <v>51</v>
      </c>
      <c r="G922" s="7" t="s">
        <v>52</v>
      </c>
      <c r="H922" s="7" t="s">
        <v>21</v>
      </c>
      <c r="I922" s="9">
        <v>0.54999999999999993</v>
      </c>
      <c r="J922" s="10">
        <v>4000</v>
      </c>
      <c r="K922" s="11">
        <f t="shared" si="6"/>
        <v>2199.9999999999995</v>
      </c>
      <c r="L922" s="11">
        <f t="shared" si="7"/>
        <v>1320</v>
      </c>
      <c r="M922" s="12">
        <v>0.60000000000000009</v>
      </c>
      <c r="O922" s="17"/>
      <c r="P922" s="18"/>
      <c r="Q922" s="13"/>
      <c r="R922" s="14"/>
    </row>
    <row r="923" spans="1:18" ht="15.75" customHeight="1" x14ac:dyDescent="0.2">
      <c r="A923" s="2"/>
      <c r="B923" s="7" t="s">
        <v>31</v>
      </c>
      <c r="C923" s="7">
        <v>1189833</v>
      </c>
      <c r="D923" s="8">
        <v>44457</v>
      </c>
      <c r="E923" s="7" t="s">
        <v>33</v>
      </c>
      <c r="F923" s="7" t="s">
        <v>51</v>
      </c>
      <c r="G923" s="7" t="s">
        <v>52</v>
      </c>
      <c r="H923" s="7" t="s">
        <v>22</v>
      </c>
      <c r="I923" s="9">
        <v>0.6</v>
      </c>
      <c r="J923" s="10">
        <v>4500</v>
      </c>
      <c r="K923" s="11">
        <f t="shared" si="6"/>
        <v>2700</v>
      </c>
      <c r="L923" s="11">
        <f t="shared" si="7"/>
        <v>675</v>
      </c>
      <c r="M923" s="12">
        <v>0.25</v>
      </c>
      <c r="O923" s="17"/>
      <c r="P923" s="18"/>
      <c r="Q923" s="13"/>
      <c r="R923" s="14"/>
    </row>
    <row r="924" spans="1:18" ht="15.75" customHeight="1" x14ac:dyDescent="0.2">
      <c r="A924" s="2"/>
      <c r="B924" s="7" t="s">
        <v>31</v>
      </c>
      <c r="C924" s="7">
        <v>1189833</v>
      </c>
      <c r="D924" s="8">
        <v>44486</v>
      </c>
      <c r="E924" s="7" t="s">
        <v>33</v>
      </c>
      <c r="F924" s="7" t="s">
        <v>51</v>
      </c>
      <c r="G924" s="7" t="s">
        <v>52</v>
      </c>
      <c r="H924" s="7" t="s">
        <v>17</v>
      </c>
      <c r="I924" s="9">
        <v>0.45</v>
      </c>
      <c r="J924" s="10">
        <v>5500</v>
      </c>
      <c r="K924" s="11">
        <f t="shared" si="6"/>
        <v>2475</v>
      </c>
      <c r="L924" s="11">
        <f t="shared" si="7"/>
        <v>1113.75</v>
      </c>
      <c r="M924" s="12">
        <v>0.45</v>
      </c>
      <c r="O924" s="17"/>
      <c r="P924" s="18"/>
      <c r="Q924" s="13"/>
      <c r="R924" s="14"/>
    </row>
    <row r="925" spans="1:18" ht="15.75" customHeight="1" x14ac:dyDescent="0.2">
      <c r="A925" s="2"/>
      <c r="B925" s="7" t="s">
        <v>31</v>
      </c>
      <c r="C925" s="7">
        <v>1189833</v>
      </c>
      <c r="D925" s="8">
        <v>44486</v>
      </c>
      <c r="E925" s="7" t="s">
        <v>33</v>
      </c>
      <c r="F925" s="7" t="s">
        <v>51</v>
      </c>
      <c r="G925" s="7" t="s">
        <v>52</v>
      </c>
      <c r="H925" s="7" t="s">
        <v>18</v>
      </c>
      <c r="I925" s="9">
        <v>0.5</v>
      </c>
      <c r="J925" s="10">
        <v>5500</v>
      </c>
      <c r="K925" s="11">
        <f t="shared" si="6"/>
        <v>2750</v>
      </c>
      <c r="L925" s="11">
        <f t="shared" si="7"/>
        <v>825</v>
      </c>
      <c r="M925" s="12">
        <v>0.3</v>
      </c>
      <c r="O925" s="17"/>
      <c r="P925" s="18"/>
      <c r="Q925" s="13"/>
      <c r="R925" s="14"/>
    </row>
    <row r="926" spans="1:18" ht="15.75" customHeight="1" x14ac:dyDescent="0.2">
      <c r="A926" s="2"/>
      <c r="B926" s="7" t="s">
        <v>31</v>
      </c>
      <c r="C926" s="7">
        <v>1189833</v>
      </c>
      <c r="D926" s="8">
        <v>44486</v>
      </c>
      <c r="E926" s="7" t="s">
        <v>33</v>
      </c>
      <c r="F926" s="7" t="s">
        <v>51</v>
      </c>
      <c r="G926" s="7" t="s">
        <v>52</v>
      </c>
      <c r="H926" s="7" t="s">
        <v>19</v>
      </c>
      <c r="I926" s="9">
        <v>0.45</v>
      </c>
      <c r="J926" s="10">
        <v>4000</v>
      </c>
      <c r="K926" s="11">
        <f t="shared" si="6"/>
        <v>1800</v>
      </c>
      <c r="L926" s="11">
        <f t="shared" si="7"/>
        <v>810</v>
      </c>
      <c r="M926" s="12">
        <v>0.45</v>
      </c>
      <c r="O926" s="17"/>
      <c r="P926" s="18"/>
      <c r="Q926" s="13"/>
      <c r="R926" s="14"/>
    </row>
    <row r="927" spans="1:18" ht="15.75" customHeight="1" x14ac:dyDescent="0.2">
      <c r="A927" s="2"/>
      <c r="B927" s="7" t="s">
        <v>31</v>
      </c>
      <c r="C927" s="7">
        <v>1189833</v>
      </c>
      <c r="D927" s="8">
        <v>44486</v>
      </c>
      <c r="E927" s="7" t="s">
        <v>33</v>
      </c>
      <c r="F927" s="7" t="s">
        <v>51</v>
      </c>
      <c r="G927" s="7" t="s">
        <v>52</v>
      </c>
      <c r="H927" s="7" t="s">
        <v>20</v>
      </c>
      <c r="I927" s="9">
        <v>0.45</v>
      </c>
      <c r="J927" s="10">
        <v>3750</v>
      </c>
      <c r="K927" s="11">
        <f t="shared" si="6"/>
        <v>1687.5</v>
      </c>
      <c r="L927" s="11">
        <f t="shared" si="7"/>
        <v>675</v>
      </c>
      <c r="M927" s="12">
        <v>0.39999999999999997</v>
      </c>
      <c r="O927" s="17"/>
      <c r="P927" s="18"/>
      <c r="Q927" s="13"/>
      <c r="R927" s="14"/>
    </row>
    <row r="928" spans="1:18" ht="15.75" customHeight="1" x14ac:dyDescent="0.2">
      <c r="A928" s="2"/>
      <c r="B928" s="7" t="s">
        <v>31</v>
      </c>
      <c r="C928" s="7">
        <v>1189833</v>
      </c>
      <c r="D928" s="8">
        <v>44486</v>
      </c>
      <c r="E928" s="7" t="s">
        <v>33</v>
      </c>
      <c r="F928" s="7" t="s">
        <v>51</v>
      </c>
      <c r="G928" s="7" t="s">
        <v>52</v>
      </c>
      <c r="H928" s="7" t="s">
        <v>21</v>
      </c>
      <c r="I928" s="9">
        <v>0.54999999999999993</v>
      </c>
      <c r="J928" s="10">
        <v>3500</v>
      </c>
      <c r="K928" s="11">
        <f t="shared" si="6"/>
        <v>1924.9999999999998</v>
      </c>
      <c r="L928" s="11">
        <f t="shared" si="7"/>
        <v>1155</v>
      </c>
      <c r="M928" s="12">
        <v>0.60000000000000009</v>
      </c>
      <c r="O928" s="17"/>
      <c r="P928" s="18"/>
      <c r="Q928" s="13"/>
      <c r="R928" s="14"/>
    </row>
    <row r="929" spans="1:18" ht="15.75" customHeight="1" x14ac:dyDescent="0.2">
      <c r="A929" s="2"/>
      <c r="B929" s="7" t="s">
        <v>31</v>
      </c>
      <c r="C929" s="7">
        <v>1189833</v>
      </c>
      <c r="D929" s="8">
        <v>44486</v>
      </c>
      <c r="E929" s="7" t="s">
        <v>33</v>
      </c>
      <c r="F929" s="7" t="s">
        <v>51</v>
      </c>
      <c r="G929" s="7" t="s">
        <v>52</v>
      </c>
      <c r="H929" s="7" t="s">
        <v>22</v>
      </c>
      <c r="I929" s="9">
        <v>0.6</v>
      </c>
      <c r="J929" s="10">
        <v>4000</v>
      </c>
      <c r="K929" s="11">
        <f t="shared" si="6"/>
        <v>2400</v>
      </c>
      <c r="L929" s="11">
        <f t="shared" si="7"/>
        <v>600</v>
      </c>
      <c r="M929" s="12">
        <v>0.25</v>
      </c>
      <c r="O929" s="17"/>
      <c r="P929" s="18"/>
      <c r="Q929" s="13"/>
      <c r="R929" s="14"/>
    </row>
    <row r="930" spans="1:18" ht="15.75" customHeight="1" x14ac:dyDescent="0.2">
      <c r="A930" s="2"/>
      <c r="B930" s="7" t="s">
        <v>31</v>
      </c>
      <c r="C930" s="7">
        <v>1189833</v>
      </c>
      <c r="D930" s="8">
        <v>44517</v>
      </c>
      <c r="E930" s="7" t="s">
        <v>33</v>
      </c>
      <c r="F930" s="7" t="s">
        <v>51</v>
      </c>
      <c r="G930" s="7" t="s">
        <v>52</v>
      </c>
      <c r="H930" s="7" t="s">
        <v>17</v>
      </c>
      <c r="I930" s="9">
        <v>0.4</v>
      </c>
      <c r="J930" s="10">
        <v>5750</v>
      </c>
      <c r="K930" s="11">
        <f t="shared" si="6"/>
        <v>2300</v>
      </c>
      <c r="L930" s="11">
        <f t="shared" si="7"/>
        <v>1035</v>
      </c>
      <c r="M930" s="12">
        <v>0.45</v>
      </c>
      <c r="O930" s="17"/>
      <c r="P930" s="18"/>
      <c r="Q930" s="13"/>
      <c r="R930" s="14"/>
    </row>
    <row r="931" spans="1:18" ht="15.75" customHeight="1" x14ac:dyDescent="0.2">
      <c r="A931" s="2"/>
      <c r="B931" s="7" t="s">
        <v>31</v>
      </c>
      <c r="C931" s="7">
        <v>1189833</v>
      </c>
      <c r="D931" s="8">
        <v>44517</v>
      </c>
      <c r="E931" s="7" t="s">
        <v>33</v>
      </c>
      <c r="F931" s="7" t="s">
        <v>51</v>
      </c>
      <c r="G931" s="7" t="s">
        <v>52</v>
      </c>
      <c r="H931" s="7" t="s">
        <v>18</v>
      </c>
      <c r="I931" s="9">
        <v>0.45000000000000007</v>
      </c>
      <c r="J931" s="10">
        <v>5750</v>
      </c>
      <c r="K931" s="11">
        <f t="shared" si="6"/>
        <v>2587.5000000000005</v>
      </c>
      <c r="L931" s="11">
        <f t="shared" si="7"/>
        <v>776.25000000000011</v>
      </c>
      <c r="M931" s="12">
        <v>0.3</v>
      </c>
      <c r="O931" s="17"/>
      <c r="P931" s="18"/>
      <c r="Q931" s="13"/>
      <c r="R931" s="14"/>
    </row>
    <row r="932" spans="1:18" ht="15.75" customHeight="1" x14ac:dyDescent="0.2">
      <c r="A932" s="2"/>
      <c r="B932" s="7" t="s">
        <v>31</v>
      </c>
      <c r="C932" s="7">
        <v>1189833</v>
      </c>
      <c r="D932" s="8">
        <v>44517</v>
      </c>
      <c r="E932" s="7" t="s">
        <v>33</v>
      </c>
      <c r="F932" s="7" t="s">
        <v>51</v>
      </c>
      <c r="G932" s="7" t="s">
        <v>52</v>
      </c>
      <c r="H932" s="7" t="s">
        <v>19</v>
      </c>
      <c r="I932" s="9">
        <v>0.4</v>
      </c>
      <c r="J932" s="10">
        <v>4250</v>
      </c>
      <c r="K932" s="11">
        <f t="shared" si="6"/>
        <v>1700</v>
      </c>
      <c r="L932" s="11">
        <f t="shared" si="7"/>
        <v>765</v>
      </c>
      <c r="M932" s="12">
        <v>0.45</v>
      </c>
      <c r="O932" s="17"/>
      <c r="P932" s="18"/>
      <c r="Q932" s="13"/>
      <c r="R932" s="14"/>
    </row>
    <row r="933" spans="1:18" ht="15.75" customHeight="1" x14ac:dyDescent="0.2">
      <c r="A933" s="2"/>
      <c r="B933" s="7" t="s">
        <v>31</v>
      </c>
      <c r="C933" s="7">
        <v>1189833</v>
      </c>
      <c r="D933" s="8">
        <v>44517</v>
      </c>
      <c r="E933" s="7" t="s">
        <v>33</v>
      </c>
      <c r="F933" s="7" t="s">
        <v>51</v>
      </c>
      <c r="G933" s="7" t="s">
        <v>52</v>
      </c>
      <c r="H933" s="7" t="s">
        <v>20</v>
      </c>
      <c r="I933" s="9">
        <v>0.4</v>
      </c>
      <c r="J933" s="10">
        <v>4250</v>
      </c>
      <c r="K933" s="11">
        <f t="shared" si="6"/>
        <v>1700</v>
      </c>
      <c r="L933" s="11">
        <f t="shared" si="7"/>
        <v>680</v>
      </c>
      <c r="M933" s="12">
        <v>0.39999999999999997</v>
      </c>
      <c r="O933" s="17"/>
      <c r="P933" s="18"/>
      <c r="Q933" s="13"/>
      <c r="R933" s="14"/>
    </row>
    <row r="934" spans="1:18" ht="15.75" customHeight="1" x14ac:dyDescent="0.2">
      <c r="A934" s="2"/>
      <c r="B934" s="7" t="s">
        <v>31</v>
      </c>
      <c r="C934" s="7">
        <v>1189833</v>
      </c>
      <c r="D934" s="8">
        <v>44517</v>
      </c>
      <c r="E934" s="7" t="s">
        <v>33</v>
      </c>
      <c r="F934" s="7" t="s">
        <v>51</v>
      </c>
      <c r="G934" s="7" t="s">
        <v>52</v>
      </c>
      <c r="H934" s="7" t="s">
        <v>21</v>
      </c>
      <c r="I934" s="9">
        <v>0.54999999999999993</v>
      </c>
      <c r="J934" s="10">
        <v>3750</v>
      </c>
      <c r="K934" s="11">
        <f t="shared" si="6"/>
        <v>2062.4999999999995</v>
      </c>
      <c r="L934" s="11">
        <f t="shared" si="7"/>
        <v>1237.5</v>
      </c>
      <c r="M934" s="12">
        <v>0.60000000000000009</v>
      </c>
      <c r="O934" s="17"/>
      <c r="P934" s="18"/>
      <c r="Q934" s="13"/>
      <c r="R934" s="14"/>
    </row>
    <row r="935" spans="1:18" ht="15.75" customHeight="1" x14ac:dyDescent="0.2">
      <c r="A935" s="2"/>
      <c r="B935" s="7" t="s">
        <v>31</v>
      </c>
      <c r="C935" s="7">
        <v>1189833</v>
      </c>
      <c r="D935" s="8">
        <v>44517</v>
      </c>
      <c r="E935" s="7" t="s">
        <v>33</v>
      </c>
      <c r="F935" s="7" t="s">
        <v>51</v>
      </c>
      <c r="G935" s="7" t="s">
        <v>52</v>
      </c>
      <c r="H935" s="7" t="s">
        <v>22</v>
      </c>
      <c r="I935" s="9">
        <v>0.6</v>
      </c>
      <c r="J935" s="10">
        <v>4750</v>
      </c>
      <c r="K935" s="11">
        <f t="shared" si="6"/>
        <v>2850</v>
      </c>
      <c r="L935" s="11">
        <f t="shared" si="7"/>
        <v>712.5</v>
      </c>
      <c r="M935" s="12">
        <v>0.25</v>
      </c>
      <c r="O935" s="17"/>
      <c r="P935" s="18"/>
      <c r="Q935" s="13"/>
      <c r="R935" s="14"/>
    </row>
    <row r="936" spans="1:18" ht="15.75" customHeight="1" x14ac:dyDescent="0.2">
      <c r="A936" s="2"/>
      <c r="B936" s="7" t="s">
        <v>31</v>
      </c>
      <c r="C936" s="7">
        <v>1189833</v>
      </c>
      <c r="D936" s="8">
        <v>44546</v>
      </c>
      <c r="E936" s="7" t="s">
        <v>33</v>
      </c>
      <c r="F936" s="7" t="s">
        <v>51</v>
      </c>
      <c r="G936" s="7" t="s">
        <v>52</v>
      </c>
      <c r="H936" s="7" t="s">
        <v>17</v>
      </c>
      <c r="I936" s="9">
        <v>0.45</v>
      </c>
      <c r="J936" s="10">
        <v>6750</v>
      </c>
      <c r="K936" s="11">
        <f t="shared" si="6"/>
        <v>3037.5</v>
      </c>
      <c r="L936" s="11">
        <f t="shared" si="7"/>
        <v>1366.875</v>
      </c>
      <c r="M936" s="12">
        <v>0.45</v>
      </c>
      <c r="O936" s="17"/>
      <c r="P936" s="18"/>
      <c r="Q936" s="13"/>
      <c r="R936" s="14"/>
    </row>
    <row r="937" spans="1:18" ht="15.75" customHeight="1" x14ac:dyDescent="0.2">
      <c r="A937" s="2"/>
      <c r="B937" s="7" t="s">
        <v>31</v>
      </c>
      <c r="C937" s="7">
        <v>1189833</v>
      </c>
      <c r="D937" s="8">
        <v>44546</v>
      </c>
      <c r="E937" s="7" t="s">
        <v>33</v>
      </c>
      <c r="F937" s="7" t="s">
        <v>51</v>
      </c>
      <c r="G937" s="7" t="s">
        <v>52</v>
      </c>
      <c r="H937" s="7" t="s">
        <v>18</v>
      </c>
      <c r="I937" s="9">
        <v>0.5</v>
      </c>
      <c r="J937" s="10">
        <v>6750</v>
      </c>
      <c r="K937" s="11">
        <f t="shared" si="6"/>
        <v>3375</v>
      </c>
      <c r="L937" s="11">
        <f t="shared" si="7"/>
        <v>1012.5</v>
      </c>
      <c r="M937" s="12">
        <v>0.3</v>
      </c>
      <c r="O937" s="17"/>
      <c r="P937" s="18"/>
      <c r="Q937" s="13"/>
      <c r="R937" s="14"/>
    </row>
    <row r="938" spans="1:18" ht="15.75" customHeight="1" x14ac:dyDescent="0.2">
      <c r="A938" s="2"/>
      <c r="B938" s="7" t="s">
        <v>31</v>
      </c>
      <c r="C938" s="7">
        <v>1189833</v>
      </c>
      <c r="D938" s="8">
        <v>44546</v>
      </c>
      <c r="E938" s="7" t="s">
        <v>33</v>
      </c>
      <c r="F938" s="7" t="s">
        <v>51</v>
      </c>
      <c r="G938" s="7" t="s">
        <v>52</v>
      </c>
      <c r="H938" s="7" t="s">
        <v>19</v>
      </c>
      <c r="I938" s="9">
        <v>0.45</v>
      </c>
      <c r="J938" s="10">
        <v>4750</v>
      </c>
      <c r="K938" s="11">
        <f t="shared" si="6"/>
        <v>2137.5</v>
      </c>
      <c r="L938" s="11">
        <f t="shared" si="7"/>
        <v>961.875</v>
      </c>
      <c r="M938" s="12">
        <v>0.45</v>
      </c>
      <c r="O938" s="17"/>
      <c r="P938" s="18"/>
      <c r="Q938" s="13"/>
      <c r="R938" s="14"/>
    </row>
    <row r="939" spans="1:18" ht="15.75" customHeight="1" x14ac:dyDescent="0.2">
      <c r="A939" s="2"/>
      <c r="B939" s="7" t="s">
        <v>31</v>
      </c>
      <c r="C939" s="7">
        <v>1189833</v>
      </c>
      <c r="D939" s="8">
        <v>44546</v>
      </c>
      <c r="E939" s="7" t="s">
        <v>33</v>
      </c>
      <c r="F939" s="7" t="s">
        <v>51</v>
      </c>
      <c r="G939" s="7" t="s">
        <v>52</v>
      </c>
      <c r="H939" s="7" t="s">
        <v>20</v>
      </c>
      <c r="I939" s="9">
        <v>0.45</v>
      </c>
      <c r="J939" s="10">
        <v>4750</v>
      </c>
      <c r="K939" s="11">
        <f t="shared" si="6"/>
        <v>2137.5</v>
      </c>
      <c r="L939" s="11">
        <f t="shared" si="7"/>
        <v>854.99999999999989</v>
      </c>
      <c r="M939" s="12">
        <v>0.39999999999999997</v>
      </c>
      <c r="O939" s="17"/>
      <c r="P939" s="18"/>
      <c r="Q939" s="13"/>
      <c r="R939" s="14"/>
    </row>
    <row r="940" spans="1:18" ht="15.75" customHeight="1" x14ac:dyDescent="0.2">
      <c r="A940" s="2"/>
      <c r="B940" s="7" t="s">
        <v>31</v>
      </c>
      <c r="C940" s="7">
        <v>1189833</v>
      </c>
      <c r="D940" s="8">
        <v>44546</v>
      </c>
      <c r="E940" s="7" t="s">
        <v>33</v>
      </c>
      <c r="F940" s="7" t="s">
        <v>51</v>
      </c>
      <c r="G940" s="7" t="s">
        <v>52</v>
      </c>
      <c r="H940" s="7" t="s">
        <v>21</v>
      </c>
      <c r="I940" s="9">
        <v>0.54999999999999993</v>
      </c>
      <c r="J940" s="10">
        <v>4000</v>
      </c>
      <c r="K940" s="11">
        <f t="shared" si="6"/>
        <v>2199.9999999999995</v>
      </c>
      <c r="L940" s="11">
        <f t="shared" si="7"/>
        <v>1320</v>
      </c>
      <c r="M940" s="12">
        <v>0.60000000000000009</v>
      </c>
      <c r="O940" s="17"/>
      <c r="P940" s="18"/>
      <c r="Q940" s="13"/>
      <c r="R940" s="14"/>
    </row>
    <row r="941" spans="1:18" ht="15.75" customHeight="1" x14ac:dyDescent="0.2">
      <c r="A941" s="2"/>
      <c r="B941" s="7" t="s">
        <v>31</v>
      </c>
      <c r="C941" s="7">
        <v>1189833</v>
      </c>
      <c r="D941" s="8">
        <v>44546</v>
      </c>
      <c r="E941" s="7" t="s">
        <v>33</v>
      </c>
      <c r="F941" s="7" t="s">
        <v>51</v>
      </c>
      <c r="G941" s="7" t="s">
        <v>52</v>
      </c>
      <c r="H941" s="7" t="s">
        <v>22</v>
      </c>
      <c r="I941" s="9">
        <v>0.6</v>
      </c>
      <c r="J941" s="10">
        <v>5000</v>
      </c>
      <c r="K941" s="11">
        <f t="shared" si="6"/>
        <v>3000</v>
      </c>
      <c r="L941" s="11">
        <f t="shared" si="7"/>
        <v>750</v>
      </c>
      <c r="M941" s="12">
        <v>0.25</v>
      </c>
      <c r="O941" s="17"/>
      <c r="P941" s="18"/>
      <c r="Q941" s="13"/>
      <c r="R941" s="14"/>
    </row>
    <row r="942" spans="1:18" ht="15.75" customHeight="1" x14ac:dyDescent="0.2">
      <c r="A942" s="2" t="s">
        <v>39</v>
      </c>
      <c r="B942" s="7" t="s">
        <v>23</v>
      </c>
      <c r="C942" s="7">
        <v>1197831</v>
      </c>
      <c r="D942" s="8">
        <v>44200</v>
      </c>
      <c r="E942" s="7" t="s">
        <v>24</v>
      </c>
      <c r="F942" s="7" t="s">
        <v>53</v>
      </c>
      <c r="G942" s="7" t="s">
        <v>54</v>
      </c>
      <c r="H942" s="7" t="s">
        <v>17</v>
      </c>
      <c r="I942" s="9">
        <v>0.2</v>
      </c>
      <c r="J942" s="10">
        <v>7000</v>
      </c>
      <c r="K942" s="11">
        <f t="shared" si="6"/>
        <v>1400</v>
      </c>
      <c r="L942" s="11">
        <f t="shared" si="7"/>
        <v>489.99999999999994</v>
      </c>
      <c r="M942" s="12">
        <v>0.35</v>
      </c>
      <c r="O942" s="17"/>
      <c r="P942" s="18"/>
      <c r="Q942" s="13"/>
      <c r="R942" s="14"/>
    </row>
    <row r="943" spans="1:18" ht="15.75" customHeight="1" x14ac:dyDescent="0.2">
      <c r="A943" s="2"/>
      <c r="B943" s="7" t="s">
        <v>23</v>
      </c>
      <c r="C943" s="7">
        <v>1197831</v>
      </c>
      <c r="D943" s="8">
        <v>44200</v>
      </c>
      <c r="E943" s="7" t="s">
        <v>24</v>
      </c>
      <c r="F943" s="7" t="s">
        <v>53</v>
      </c>
      <c r="G943" s="7" t="s">
        <v>54</v>
      </c>
      <c r="H943" s="7" t="s">
        <v>18</v>
      </c>
      <c r="I943" s="9">
        <v>0.3</v>
      </c>
      <c r="J943" s="10">
        <v>7000</v>
      </c>
      <c r="K943" s="11">
        <f t="shared" si="6"/>
        <v>2100</v>
      </c>
      <c r="L943" s="11">
        <f t="shared" si="7"/>
        <v>735</v>
      </c>
      <c r="M943" s="12">
        <v>0.35</v>
      </c>
      <c r="O943" s="17"/>
      <c r="P943" s="18"/>
      <c r="Q943" s="13"/>
      <c r="R943" s="14"/>
    </row>
    <row r="944" spans="1:18" ht="15.75" customHeight="1" x14ac:dyDescent="0.2">
      <c r="A944" s="2"/>
      <c r="B944" s="7" t="s">
        <v>23</v>
      </c>
      <c r="C944" s="7">
        <v>1197831</v>
      </c>
      <c r="D944" s="8">
        <v>44200</v>
      </c>
      <c r="E944" s="7" t="s">
        <v>24</v>
      </c>
      <c r="F944" s="7" t="s">
        <v>53</v>
      </c>
      <c r="G944" s="7" t="s">
        <v>54</v>
      </c>
      <c r="H944" s="7" t="s">
        <v>19</v>
      </c>
      <c r="I944" s="9">
        <v>0.3</v>
      </c>
      <c r="J944" s="10">
        <v>5000</v>
      </c>
      <c r="K944" s="11">
        <f t="shared" si="6"/>
        <v>1500</v>
      </c>
      <c r="L944" s="11">
        <f t="shared" si="7"/>
        <v>525</v>
      </c>
      <c r="M944" s="12">
        <v>0.35</v>
      </c>
      <c r="O944" s="17"/>
      <c r="P944" s="18"/>
      <c r="Q944" s="13"/>
      <c r="R944" s="14"/>
    </row>
    <row r="945" spans="1:18" ht="15.75" customHeight="1" x14ac:dyDescent="0.2">
      <c r="A945" s="2"/>
      <c r="B945" s="7" t="s">
        <v>23</v>
      </c>
      <c r="C945" s="7">
        <v>1197831</v>
      </c>
      <c r="D945" s="8">
        <v>44200</v>
      </c>
      <c r="E945" s="7" t="s">
        <v>24</v>
      </c>
      <c r="F945" s="7" t="s">
        <v>53</v>
      </c>
      <c r="G945" s="7" t="s">
        <v>54</v>
      </c>
      <c r="H945" s="7" t="s">
        <v>20</v>
      </c>
      <c r="I945" s="9">
        <v>0.35</v>
      </c>
      <c r="J945" s="10">
        <v>5000</v>
      </c>
      <c r="K945" s="11">
        <f t="shared" si="6"/>
        <v>1750</v>
      </c>
      <c r="L945" s="11">
        <f t="shared" si="7"/>
        <v>787.5</v>
      </c>
      <c r="M945" s="12">
        <v>0.45</v>
      </c>
      <c r="O945" s="17"/>
      <c r="P945" s="18"/>
      <c r="Q945" s="13"/>
      <c r="R945" s="14"/>
    </row>
    <row r="946" spans="1:18" ht="15.75" customHeight="1" x14ac:dyDescent="0.2">
      <c r="A946" s="2"/>
      <c r="B946" s="7" t="s">
        <v>23</v>
      </c>
      <c r="C946" s="7">
        <v>1197831</v>
      </c>
      <c r="D946" s="8">
        <v>44200</v>
      </c>
      <c r="E946" s="7" t="s">
        <v>24</v>
      </c>
      <c r="F946" s="7" t="s">
        <v>53</v>
      </c>
      <c r="G946" s="7" t="s">
        <v>54</v>
      </c>
      <c r="H946" s="7" t="s">
        <v>21</v>
      </c>
      <c r="I946" s="9">
        <v>0.4</v>
      </c>
      <c r="J946" s="10">
        <v>3500</v>
      </c>
      <c r="K946" s="11">
        <f t="shared" si="6"/>
        <v>1400</v>
      </c>
      <c r="L946" s="11">
        <f t="shared" si="7"/>
        <v>420</v>
      </c>
      <c r="M946" s="12">
        <v>0.3</v>
      </c>
      <c r="O946" s="17"/>
      <c r="P946" s="18"/>
      <c r="Q946" s="13"/>
      <c r="R946" s="14"/>
    </row>
    <row r="947" spans="1:18" ht="15.75" customHeight="1" x14ac:dyDescent="0.2">
      <c r="A947" s="2"/>
      <c r="B947" s="7" t="s">
        <v>23</v>
      </c>
      <c r="C947" s="7">
        <v>1197831</v>
      </c>
      <c r="D947" s="8">
        <v>44200</v>
      </c>
      <c r="E947" s="7" t="s">
        <v>24</v>
      </c>
      <c r="F947" s="7" t="s">
        <v>53</v>
      </c>
      <c r="G947" s="7" t="s">
        <v>54</v>
      </c>
      <c r="H947" s="7" t="s">
        <v>22</v>
      </c>
      <c r="I947" s="9">
        <v>0.35</v>
      </c>
      <c r="J947" s="10">
        <v>5000</v>
      </c>
      <c r="K947" s="11">
        <f t="shared" si="6"/>
        <v>1750</v>
      </c>
      <c r="L947" s="11">
        <f t="shared" si="7"/>
        <v>875</v>
      </c>
      <c r="M947" s="12">
        <v>0.5</v>
      </c>
      <c r="O947" s="17"/>
      <c r="P947" s="18"/>
      <c r="Q947" s="13"/>
      <c r="R947" s="14"/>
    </row>
    <row r="948" spans="1:18" ht="15.75" customHeight="1" x14ac:dyDescent="0.2">
      <c r="A948" s="2"/>
      <c r="B948" s="7" t="s">
        <v>23</v>
      </c>
      <c r="C948" s="7">
        <v>1197831</v>
      </c>
      <c r="D948" s="8">
        <v>44230</v>
      </c>
      <c r="E948" s="7" t="s">
        <v>24</v>
      </c>
      <c r="F948" s="7" t="s">
        <v>53</v>
      </c>
      <c r="G948" s="7" t="s">
        <v>54</v>
      </c>
      <c r="H948" s="7" t="s">
        <v>17</v>
      </c>
      <c r="I948" s="9">
        <v>0.25</v>
      </c>
      <c r="J948" s="10">
        <v>6500</v>
      </c>
      <c r="K948" s="11">
        <f t="shared" si="6"/>
        <v>1625</v>
      </c>
      <c r="L948" s="11">
        <f t="shared" si="7"/>
        <v>568.75</v>
      </c>
      <c r="M948" s="12">
        <v>0.35</v>
      </c>
      <c r="O948" s="17"/>
      <c r="P948" s="18"/>
      <c r="Q948" s="13"/>
      <c r="R948" s="14"/>
    </row>
    <row r="949" spans="1:18" ht="15.75" customHeight="1" x14ac:dyDescent="0.2">
      <c r="A949" s="2"/>
      <c r="B949" s="7" t="s">
        <v>23</v>
      </c>
      <c r="C949" s="7">
        <v>1197831</v>
      </c>
      <c r="D949" s="8">
        <v>44230</v>
      </c>
      <c r="E949" s="7" t="s">
        <v>24</v>
      </c>
      <c r="F949" s="7" t="s">
        <v>53</v>
      </c>
      <c r="G949" s="7" t="s">
        <v>54</v>
      </c>
      <c r="H949" s="7" t="s">
        <v>18</v>
      </c>
      <c r="I949" s="9">
        <v>0.35</v>
      </c>
      <c r="J949" s="10">
        <v>6250</v>
      </c>
      <c r="K949" s="11">
        <f t="shared" si="6"/>
        <v>2187.5</v>
      </c>
      <c r="L949" s="11">
        <f t="shared" si="7"/>
        <v>765.625</v>
      </c>
      <c r="M949" s="12">
        <v>0.35</v>
      </c>
      <c r="O949" s="17"/>
      <c r="P949" s="18"/>
      <c r="Q949" s="13"/>
      <c r="R949" s="14"/>
    </row>
    <row r="950" spans="1:18" ht="15.75" customHeight="1" x14ac:dyDescent="0.2">
      <c r="A950" s="2"/>
      <c r="B950" s="7" t="s">
        <v>23</v>
      </c>
      <c r="C950" s="7">
        <v>1197831</v>
      </c>
      <c r="D950" s="8">
        <v>44230</v>
      </c>
      <c r="E950" s="7" t="s">
        <v>24</v>
      </c>
      <c r="F950" s="7" t="s">
        <v>53</v>
      </c>
      <c r="G950" s="7" t="s">
        <v>54</v>
      </c>
      <c r="H950" s="7" t="s">
        <v>19</v>
      </c>
      <c r="I950" s="9">
        <v>0.35</v>
      </c>
      <c r="J950" s="10">
        <v>4500</v>
      </c>
      <c r="K950" s="11">
        <f t="shared" si="6"/>
        <v>1575</v>
      </c>
      <c r="L950" s="11">
        <f t="shared" si="7"/>
        <v>551.25</v>
      </c>
      <c r="M950" s="12">
        <v>0.35</v>
      </c>
      <c r="O950" s="17"/>
      <c r="P950" s="18"/>
      <c r="Q950" s="13"/>
      <c r="R950" s="14"/>
    </row>
    <row r="951" spans="1:18" ht="15.75" customHeight="1" x14ac:dyDescent="0.2">
      <c r="A951" s="2"/>
      <c r="B951" s="7" t="s">
        <v>23</v>
      </c>
      <c r="C951" s="7">
        <v>1197831</v>
      </c>
      <c r="D951" s="8">
        <v>44230</v>
      </c>
      <c r="E951" s="7" t="s">
        <v>24</v>
      </c>
      <c r="F951" s="7" t="s">
        <v>53</v>
      </c>
      <c r="G951" s="7" t="s">
        <v>54</v>
      </c>
      <c r="H951" s="7" t="s">
        <v>20</v>
      </c>
      <c r="I951" s="9">
        <v>0.35</v>
      </c>
      <c r="J951" s="10">
        <v>4000</v>
      </c>
      <c r="K951" s="11">
        <f t="shared" si="6"/>
        <v>1400</v>
      </c>
      <c r="L951" s="11">
        <f t="shared" si="7"/>
        <v>630</v>
      </c>
      <c r="M951" s="12">
        <v>0.45</v>
      </c>
      <c r="O951" s="17"/>
      <c r="P951" s="18"/>
      <c r="Q951" s="13"/>
      <c r="R951" s="14"/>
    </row>
    <row r="952" spans="1:18" ht="15.75" customHeight="1" x14ac:dyDescent="0.2">
      <c r="A952" s="2"/>
      <c r="B952" s="7" t="s">
        <v>23</v>
      </c>
      <c r="C952" s="7">
        <v>1197831</v>
      </c>
      <c r="D952" s="8">
        <v>44230</v>
      </c>
      <c r="E952" s="7" t="s">
        <v>24</v>
      </c>
      <c r="F952" s="7" t="s">
        <v>53</v>
      </c>
      <c r="G952" s="7" t="s">
        <v>54</v>
      </c>
      <c r="H952" s="7" t="s">
        <v>21</v>
      </c>
      <c r="I952" s="9">
        <v>0.4</v>
      </c>
      <c r="J952" s="10">
        <v>2750</v>
      </c>
      <c r="K952" s="11">
        <f t="shared" si="6"/>
        <v>1100</v>
      </c>
      <c r="L952" s="11">
        <f t="shared" si="7"/>
        <v>330</v>
      </c>
      <c r="M952" s="12">
        <v>0.3</v>
      </c>
      <c r="O952" s="17"/>
      <c r="P952" s="18"/>
      <c r="Q952" s="13"/>
      <c r="R952" s="14"/>
    </row>
    <row r="953" spans="1:18" ht="15.75" customHeight="1" x14ac:dyDescent="0.2">
      <c r="A953" s="2"/>
      <c r="B953" s="7" t="s">
        <v>23</v>
      </c>
      <c r="C953" s="7">
        <v>1197831</v>
      </c>
      <c r="D953" s="8">
        <v>44230</v>
      </c>
      <c r="E953" s="7" t="s">
        <v>24</v>
      </c>
      <c r="F953" s="7" t="s">
        <v>53</v>
      </c>
      <c r="G953" s="7" t="s">
        <v>54</v>
      </c>
      <c r="H953" s="7" t="s">
        <v>22</v>
      </c>
      <c r="I953" s="9">
        <v>0.35</v>
      </c>
      <c r="J953" s="10">
        <v>4750</v>
      </c>
      <c r="K953" s="11">
        <f t="shared" si="6"/>
        <v>1662.5</v>
      </c>
      <c r="L953" s="11">
        <f t="shared" si="7"/>
        <v>831.25</v>
      </c>
      <c r="M953" s="12">
        <v>0.5</v>
      </c>
      <c r="O953" s="17"/>
      <c r="P953" s="18"/>
      <c r="Q953" s="13"/>
      <c r="R953" s="14"/>
    </row>
    <row r="954" spans="1:18" ht="15.75" customHeight="1" x14ac:dyDescent="0.2">
      <c r="A954" s="2"/>
      <c r="B954" s="7" t="s">
        <v>23</v>
      </c>
      <c r="C954" s="7">
        <v>1197831</v>
      </c>
      <c r="D954" s="8">
        <v>44260</v>
      </c>
      <c r="E954" s="7" t="s">
        <v>24</v>
      </c>
      <c r="F954" s="7" t="s">
        <v>53</v>
      </c>
      <c r="G954" s="7" t="s">
        <v>54</v>
      </c>
      <c r="H954" s="7" t="s">
        <v>17</v>
      </c>
      <c r="I954" s="9">
        <v>0.3</v>
      </c>
      <c r="J954" s="10">
        <v>6500</v>
      </c>
      <c r="K954" s="11">
        <f t="shared" si="6"/>
        <v>1950</v>
      </c>
      <c r="L954" s="11">
        <f t="shared" si="7"/>
        <v>779.99999999999989</v>
      </c>
      <c r="M954" s="12">
        <v>0.39999999999999997</v>
      </c>
      <c r="O954" s="17"/>
      <c r="P954" s="18"/>
      <c r="Q954" s="13"/>
      <c r="R954" s="14"/>
    </row>
    <row r="955" spans="1:18" ht="15.75" customHeight="1" x14ac:dyDescent="0.2">
      <c r="A955" s="2"/>
      <c r="B955" s="7" t="s">
        <v>23</v>
      </c>
      <c r="C955" s="7">
        <v>1197831</v>
      </c>
      <c r="D955" s="8">
        <v>44260</v>
      </c>
      <c r="E955" s="7" t="s">
        <v>24</v>
      </c>
      <c r="F955" s="7" t="s">
        <v>53</v>
      </c>
      <c r="G955" s="7" t="s">
        <v>54</v>
      </c>
      <c r="H955" s="7" t="s">
        <v>18</v>
      </c>
      <c r="I955" s="9">
        <v>0.4</v>
      </c>
      <c r="J955" s="10">
        <v>6500</v>
      </c>
      <c r="K955" s="11">
        <f t="shared" si="6"/>
        <v>2600</v>
      </c>
      <c r="L955" s="11">
        <f t="shared" si="7"/>
        <v>1040</v>
      </c>
      <c r="M955" s="12">
        <v>0.39999999999999997</v>
      </c>
      <c r="O955" s="17"/>
      <c r="P955" s="18"/>
      <c r="Q955" s="13"/>
      <c r="R955" s="14"/>
    </row>
    <row r="956" spans="1:18" ht="15.75" customHeight="1" x14ac:dyDescent="0.2">
      <c r="A956" s="2"/>
      <c r="B956" s="7" t="s">
        <v>23</v>
      </c>
      <c r="C956" s="7">
        <v>1197831</v>
      </c>
      <c r="D956" s="8">
        <v>44260</v>
      </c>
      <c r="E956" s="7" t="s">
        <v>24</v>
      </c>
      <c r="F956" s="7" t="s">
        <v>53</v>
      </c>
      <c r="G956" s="7" t="s">
        <v>54</v>
      </c>
      <c r="H956" s="7" t="s">
        <v>19</v>
      </c>
      <c r="I956" s="9">
        <v>0.3</v>
      </c>
      <c r="J956" s="10">
        <v>4750</v>
      </c>
      <c r="K956" s="11">
        <f t="shared" si="6"/>
        <v>1425</v>
      </c>
      <c r="L956" s="11">
        <f t="shared" si="7"/>
        <v>570</v>
      </c>
      <c r="M956" s="12">
        <v>0.39999999999999997</v>
      </c>
      <c r="O956" s="17"/>
      <c r="P956" s="18"/>
      <c r="Q956" s="13"/>
      <c r="R956" s="14"/>
    </row>
    <row r="957" spans="1:18" ht="15.75" customHeight="1" x14ac:dyDescent="0.2">
      <c r="A957" s="2"/>
      <c r="B957" s="7" t="s">
        <v>23</v>
      </c>
      <c r="C957" s="7">
        <v>1197831</v>
      </c>
      <c r="D957" s="8">
        <v>44260</v>
      </c>
      <c r="E957" s="7" t="s">
        <v>24</v>
      </c>
      <c r="F957" s="7" t="s">
        <v>53</v>
      </c>
      <c r="G957" s="7" t="s">
        <v>54</v>
      </c>
      <c r="H957" s="7" t="s">
        <v>20</v>
      </c>
      <c r="I957" s="9">
        <v>0.35000000000000003</v>
      </c>
      <c r="J957" s="10">
        <v>3750</v>
      </c>
      <c r="K957" s="11">
        <f t="shared" si="6"/>
        <v>1312.5000000000002</v>
      </c>
      <c r="L957" s="11">
        <f t="shared" si="7"/>
        <v>656.25000000000011</v>
      </c>
      <c r="M957" s="12">
        <v>0.5</v>
      </c>
      <c r="O957" s="17"/>
      <c r="P957" s="18"/>
      <c r="Q957" s="13"/>
      <c r="R957" s="14"/>
    </row>
    <row r="958" spans="1:18" ht="15.75" customHeight="1" x14ac:dyDescent="0.2">
      <c r="A958" s="2"/>
      <c r="B958" s="7" t="s">
        <v>23</v>
      </c>
      <c r="C958" s="7">
        <v>1197831</v>
      </c>
      <c r="D958" s="8">
        <v>44260</v>
      </c>
      <c r="E958" s="7" t="s">
        <v>24</v>
      </c>
      <c r="F958" s="7" t="s">
        <v>53</v>
      </c>
      <c r="G958" s="7" t="s">
        <v>54</v>
      </c>
      <c r="H958" s="7" t="s">
        <v>21</v>
      </c>
      <c r="I958" s="9">
        <v>0.4</v>
      </c>
      <c r="J958" s="10">
        <v>2750</v>
      </c>
      <c r="K958" s="11">
        <f t="shared" si="6"/>
        <v>1100</v>
      </c>
      <c r="L958" s="11">
        <f t="shared" si="7"/>
        <v>385</v>
      </c>
      <c r="M958" s="12">
        <v>0.35</v>
      </c>
      <c r="O958" s="17"/>
      <c r="P958" s="18"/>
      <c r="Q958" s="13"/>
      <c r="R958" s="14"/>
    </row>
    <row r="959" spans="1:18" ht="15.75" customHeight="1" x14ac:dyDescent="0.2">
      <c r="A959" s="2"/>
      <c r="B959" s="7" t="s">
        <v>23</v>
      </c>
      <c r="C959" s="7">
        <v>1197831</v>
      </c>
      <c r="D959" s="8">
        <v>44260</v>
      </c>
      <c r="E959" s="7" t="s">
        <v>24</v>
      </c>
      <c r="F959" s="7" t="s">
        <v>53</v>
      </c>
      <c r="G959" s="7" t="s">
        <v>54</v>
      </c>
      <c r="H959" s="7" t="s">
        <v>22</v>
      </c>
      <c r="I959" s="9">
        <v>0.35000000000000003</v>
      </c>
      <c r="J959" s="10">
        <v>4250</v>
      </c>
      <c r="K959" s="11">
        <f t="shared" si="6"/>
        <v>1487.5000000000002</v>
      </c>
      <c r="L959" s="11">
        <f t="shared" si="7"/>
        <v>818.12500000000023</v>
      </c>
      <c r="M959" s="12">
        <v>0.55000000000000004</v>
      </c>
      <c r="O959" s="17"/>
      <c r="P959" s="18"/>
      <c r="Q959" s="13"/>
      <c r="R959" s="14"/>
    </row>
    <row r="960" spans="1:18" ht="15.75" customHeight="1" x14ac:dyDescent="0.2">
      <c r="A960" s="2"/>
      <c r="B960" s="7" t="s">
        <v>23</v>
      </c>
      <c r="C960" s="7">
        <v>1197831</v>
      </c>
      <c r="D960" s="8">
        <v>44290</v>
      </c>
      <c r="E960" s="7" t="s">
        <v>24</v>
      </c>
      <c r="F960" s="7" t="s">
        <v>53</v>
      </c>
      <c r="G960" s="7" t="s">
        <v>54</v>
      </c>
      <c r="H960" s="7" t="s">
        <v>17</v>
      </c>
      <c r="I960" s="9">
        <v>0.19999999999999998</v>
      </c>
      <c r="J960" s="10">
        <v>6750</v>
      </c>
      <c r="K960" s="11">
        <f t="shared" si="6"/>
        <v>1350</v>
      </c>
      <c r="L960" s="11">
        <f t="shared" si="7"/>
        <v>540</v>
      </c>
      <c r="M960" s="12">
        <v>0.39999999999999997</v>
      </c>
      <c r="O960" s="17"/>
      <c r="P960" s="18"/>
      <c r="Q960" s="13"/>
      <c r="R960" s="14"/>
    </row>
    <row r="961" spans="1:18" ht="15.75" customHeight="1" x14ac:dyDescent="0.2">
      <c r="A961" s="2"/>
      <c r="B961" s="7" t="s">
        <v>23</v>
      </c>
      <c r="C961" s="7">
        <v>1197831</v>
      </c>
      <c r="D961" s="8">
        <v>44290</v>
      </c>
      <c r="E961" s="7" t="s">
        <v>24</v>
      </c>
      <c r="F961" s="7" t="s">
        <v>53</v>
      </c>
      <c r="G961" s="7" t="s">
        <v>54</v>
      </c>
      <c r="H961" s="7" t="s">
        <v>18</v>
      </c>
      <c r="I961" s="9">
        <v>0.25000000000000006</v>
      </c>
      <c r="J961" s="10">
        <v>6750</v>
      </c>
      <c r="K961" s="11">
        <f t="shared" si="6"/>
        <v>1687.5000000000005</v>
      </c>
      <c r="L961" s="11">
        <f t="shared" si="7"/>
        <v>675.00000000000011</v>
      </c>
      <c r="M961" s="12">
        <v>0.39999999999999997</v>
      </c>
      <c r="O961" s="17"/>
      <c r="P961" s="18"/>
      <c r="Q961" s="13"/>
      <c r="R961" s="14"/>
    </row>
    <row r="962" spans="1:18" ht="15.75" customHeight="1" x14ac:dyDescent="0.2">
      <c r="A962" s="2"/>
      <c r="B962" s="7" t="s">
        <v>23</v>
      </c>
      <c r="C962" s="7">
        <v>1197831</v>
      </c>
      <c r="D962" s="8">
        <v>44290</v>
      </c>
      <c r="E962" s="7" t="s">
        <v>24</v>
      </c>
      <c r="F962" s="7" t="s">
        <v>53</v>
      </c>
      <c r="G962" s="7" t="s">
        <v>54</v>
      </c>
      <c r="H962" s="7" t="s">
        <v>19</v>
      </c>
      <c r="I962" s="9">
        <v>0.19999999999999996</v>
      </c>
      <c r="J962" s="10">
        <v>5000</v>
      </c>
      <c r="K962" s="11">
        <f t="shared" si="6"/>
        <v>999.99999999999977</v>
      </c>
      <c r="L962" s="11">
        <f t="shared" si="7"/>
        <v>399.99999999999989</v>
      </c>
      <c r="M962" s="12">
        <v>0.39999999999999997</v>
      </c>
      <c r="O962" s="17"/>
      <c r="P962" s="18"/>
      <c r="Q962" s="13"/>
      <c r="R962" s="14"/>
    </row>
    <row r="963" spans="1:18" ht="15.75" customHeight="1" x14ac:dyDescent="0.2">
      <c r="A963" s="2"/>
      <c r="B963" s="7" t="s">
        <v>23</v>
      </c>
      <c r="C963" s="7">
        <v>1197831</v>
      </c>
      <c r="D963" s="8">
        <v>44290</v>
      </c>
      <c r="E963" s="7" t="s">
        <v>24</v>
      </c>
      <c r="F963" s="7" t="s">
        <v>53</v>
      </c>
      <c r="G963" s="7" t="s">
        <v>54</v>
      </c>
      <c r="H963" s="7" t="s">
        <v>20</v>
      </c>
      <c r="I963" s="9">
        <v>0.25000000000000006</v>
      </c>
      <c r="J963" s="10">
        <v>4000</v>
      </c>
      <c r="K963" s="11">
        <f t="shared" si="6"/>
        <v>1000.0000000000002</v>
      </c>
      <c r="L963" s="11">
        <f t="shared" si="7"/>
        <v>500.00000000000011</v>
      </c>
      <c r="M963" s="12">
        <v>0.5</v>
      </c>
      <c r="O963" s="17"/>
      <c r="P963" s="18"/>
      <c r="Q963" s="13"/>
      <c r="R963" s="14"/>
    </row>
    <row r="964" spans="1:18" ht="15.75" customHeight="1" x14ac:dyDescent="0.2">
      <c r="A964" s="2"/>
      <c r="B964" s="7" t="s">
        <v>23</v>
      </c>
      <c r="C964" s="7">
        <v>1197831</v>
      </c>
      <c r="D964" s="8">
        <v>44290</v>
      </c>
      <c r="E964" s="7" t="s">
        <v>24</v>
      </c>
      <c r="F964" s="7" t="s">
        <v>53</v>
      </c>
      <c r="G964" s="7" t="s">
        <v>54</v>
      </c>
      <c r="H964" s="7" t="s">
        <v>21</v>
      </c>
      <c r="I964" s="9">
        <v>0.3</v>
      </c>
      <c r="J964" s="10">
        <v>3000</v>
      </c>
      <c r="K964" s="11">
        <f t="shared" si="6"/>
        <v>900</v>
      </c>
      <c r="L964" s="11">
        <f t="shared" si="7"/>
        <v>315</v>
      </c>
      <c r="M964" s="12">
        <v>0.35</v>
      </c>
      <c r="O964" s="17"/>
      <c r="P964" s="18"/>
      <c r="Q964" s="13"/>
      <c r="R964" s="14"/>
    </row>
    <row r="965" spans="1:18" ht="15.75" customHeight="1" x14ac:dyDescent="0.2">
      <c r="A965" s="2"/>
      <c r="B965" s="7" t="s">
        <v>23</v>
      </c>
      <c r="C965" s="7">
        <v>1197831</v>
      </c>
      <c r="D965" s="8">
        <v>44290</v>
      </c>
      <c r="E965" s="7" t="s">
        <v>24</v>
      </c>
      <c r="F965" s="7" t="s">
        <v>53</v>
      </c>
      <c r="G965" s="7" t="s">
        <v>54</v>
      </c>
      <c r="H965" s="7" t="s">
        <v>22</v>
      </c>
      <c r="I965" s="9">
        <v>0.25000000000000006</v>
      </c>
      <c r="J965" s="10">
        <v>5750</v>
      </c>
      <c r="K965" s="11">
        <f t="shared" si="6"/>
        <v>1437.5000000000002</v>
      </c>
      <c r="L965" s="11">
        <f t="shared" si="7"/>
        <v>790.62500000000023</v>
      </c>
      <c r="M965" s="12">
        <v>0.55000000000000004</v>
      </c>
      <c r="O965" s="17"/>
      <c r="P965" s="18"/>
      <c r="Q965" s="13"/>
      <c r="R965" s="14"/>
    </row>
    <row r="966" spans="1:18" ht="15.75" customHeight="1" x14ac:dyDescent="0.2">
      <c r="A966" s="2"/>
      <c r="B966" s="7" t="s">
        <v>23</v>
      </c>
      <c r="C966" s="7">
        <v>1197831</v>
      </c>
      <c r="D966" s="8">
        <v>44320</v>
      </c>
      <c r="E966" s="7" t="s">
        <v>24</v>
      </c>
      <c r="F966" s="7" t="s">
        <v>53</v>
      </c>
      <c r="G966" s="7" t="s">
        <v>54</v>
      </c>
      <c r="H966" s="7" t="s">
        <v>17</v>
      </c>
      <c r="I966" s="9">
        <v>0.14999999999999997</v>
      </c>
      <c r="J966" s="10">
        <v>7250</v>
      </c>
      <c r="K966" s="11">
        <f t="shared" si="6"/>
        <v>1087.4999999999998</v>
      </c>
      <c r="L966" s="11">
        <f t="shared" si="7"/>
        <v>434.99999999999989</v>
      </c>
      <c r="M966" s="12">
        <v>0.39999999999999997</v>
      </c>
      <c r="O966" s="17"/>
      <c r="P966" s="18"/>
      <c r="Q966" s="13"/>
      <c r="R966" s="14"/>
    </row>
    <row r="967" spans="1:18" ht="15.75" customHeight="1" x14ac:dyDescent="0.2">
      <c r="A967" s="2"/>
      <c r="B967" s="7" t="s">
        <v>23</v>
      </c>
      <c r="C967" s="7">
        <v>1197831</v>
      </c>
      <c r="D967" s="8">
        <v>44320</v>
      </c>
      <c r="E967" s="7" t="s">
        <v>24</v>
      </c>
      <c r="F967" s="7" t="s">
        <v>53</v>
      </c>
      <c r="G967" s="7" t="s">
        <v>54</v>
      </c>
      <c r="H967" s="7" t="s">
        <v>18</v>
      </c>
      <c r="I967" s="9">
        <v>0.25000000000000006</v>
      </c>
      <c r="J967" s="10">
        <v>7500</v>
      </c>
      <c r="K967" s="11">
        <f t="shared" si="6"/>
        <v>1875.0000000000005</v>
      </c>
      <c r="L967" s="11">
        <f t="shared" si="7"/>
        <v>750.00000000000011</v>
      </c>
      <c r="M967" s="12">
        <v>0.39999999999999997</v>
      </c>
      <c r="O967" s="17"/>
      <c r="P967" s="18"/>
      <c r="Q967" s="13"/>
      <c r="R967" s="14"/>
    </row>
    <row r="968" spans="1:18" ht="15.75" customHeight="1" x14ac:dyDescent="0.2">
      <c r="A968" s="2"/>
      <c r="B968" s="7" t="s">
        <v>23</v>
      </c>
      <c r="C968" s="7">
        <v>1197831</v>
      </c>
      <c r="D968" s="8">
        <v>44320</v>
      </c>
      <c r="E968" s="7" t="s">
        <v>24</v>
      </c>
      <c r="F968" s="7" t="s">
        <v>53</v>
      </c>
      <c r="G968" s="7" t="s">
        <v>54</v>
      </c>
      <c r="H968" s="7" t="s">
        <v>19</v>
      </c>
      <c r="I968" s="9">
        <v>0.19999999999999996</v>
      </c>
      <c r="J968" s="10">
        <v>6000</v>
      </c>
      <c r="K968" s="11">
        <f t="shared" si="6"/>
        <v>1199.9999999999998</v>
      </c>
      <c r="L968" s="11">
        <f t="shared" si="7"/>
        <v>479.99999999999989</v>
      </c>
      <c r="M968" s="12">
        <v>0.39999999999999997</v>
      </c>
      <c r="O968" s="17"/>
      <c r="P968" s="18"/>
      <c r="Q968" s="13"/>
      <c r="R968" s="14"/>
    </row>
    <row r="969" spans="1:18" ht="15.75" customHeight="1" x14ac:dyDescent="0.2">
      <c r="A969" s="2"/>
      <c r="B969" s="7" t="s">
        <v>23</v>
      </c>
      <c r="C969" s="7">
        <v>1197831</v>
      </c>
      <c r="D969" s="8">
        <v>44320</v>
      </c>
      <c r="E969" s="7" t="s">
        <v>24</v>
      </c>
      <c r="F969" s="7" t="s">
        <v>53</v>
      </c>
      <c r="G969" s="7" t="s">
        <v>54</v>
      </c>
      <c r="H969" s="7" t="s">
        <v>20</v>
      </c>
      <c r="I969" s="9">
        <v>0.30000000000000004</v>
      </c>
      <c r="J969" s="10">
        <v>5250</v>
      </c>
      <c r="K969" s="11">
        <f t="shared" si="6"/>
        <v>1575.0000000000002</v>
      </c>
      <c r="L969" s="11">
        <f t="shared" si="7"/>
        <v>787.50000000000011</v>
      </c>
      <c r="M969" s="12">
        <v>0.5</v>
      </c>
      <c r="O969" s="17"/>
      <c r="P969" s="18"/>
      <c r="Q969" s="13"/>
      <c r="R969" s="14"/>
    </row>
    <row r="970" spans="1:18" ht="15.75" customHeight="1" x14ac:dyDescent="0.2">
      <c r="A970" s="2"/>
      <c r="B970" s="7" t="s">
        <v>23</v>
      </c>
      <c r="C970" s="7">
        <v>1197831</v>
      </c>
      <c r="D970" s="8">
        <v>44320</v>
      </c>
      <c r="E970" s="7" t="s">
        <v>24</v>
      </c>
      <c r="F970" s="7" t="s">
        <v>53</v>
      </c>
      <c r="G970" s="7" t="s">
        <v>54</v>
      </c>
      <c r="H970" s="7" t="s">
        <v>21</v>
      </c>
      <c r="I970" s="9">
        <v>0.45</v>
      </c>
      <c r="J970" s="10">
        <v>4250</v>
      </c>
      <c r="K970" s="11">
        <f t="shared" si="6"/>
        <v>1912.5</v>
      </c>
      <c r="L970" s="11">
        <f t="shared" si="7"/>
        <v>669.375</v>
      </c>
      <c r="M970" s="12">
        <v>0.35</v>
      </c>
      <c r="O970" s="17"/>
      <c r="P970" s="18"/>
      <c r="Q970" s="13"/>
      <c r="R970" s="14"/>
    </row>
    <row r="971" spans="1:18" ht="15.75" customHeight="1" x14ac:dyDescent="0.2">
      <c r="A971" s="2"/>
      <c r="B971" s="7" t="s">
        <v>23</v>
      </c>
      <c r="C971" s="7">
        <v>1197831</v>
      </c>
      <c r="D971" s="8">
        <v>44320</v>
      </c>
      <c r="E971" s="7" t="s">
        <v>24</v>
      </c>
      <c r="F971" s="7" t="s">
        <v>53</v>
      </c>
      <c r="G971" s="7" t="s">
        <v>54</v>
      </c>
      <c r="H971" s="7" t="s">
        <v>22</v>
      </c>
      <c r="I971" s="9">
        <v>0.4</v>
      </c>
      <c r="J971" s="10">
        <v>7750</v>
      </c>
      <c r="K971" s="11">
        <f t="shared" si="6"/>
        <v>3100</v>
      </c>
      <c r="L971" s="11">
        <f t="shared" si="7"/>
        <v>1705.0000000000002</v>
      </c>
      <c r="M971" s="12">
        <v>0.55000000000000004</v>
      </c>
      <c r="O971" s="17"/>
      <c r="P971" s="18"/>
      <c r="Q971" s="13"/>
      <c r="R971" s="14"/>
    </row>
    <row r="972" spans="1:18" ht="15.75" customHeight="1" x14ac:dyDescent="0.2">
      <c r="A972" s="2"/>
      <c r="B972" s="7" t="s">
        <v>23</v>
      </c>
      <c r="C972" s="7">
        <v>1197831</v>
      </c>
      <c r="D972" s="8">
        <v>44350</v>
      </c>
      <c r="E972" s="7" t="s">
        <v>24</v>
      </c>
      <c r="F972" s="7" t="s">
        <v>53</v>
      </c>
      <c r="G972" s="7" t="s">
        <v>54</v>
      </c>
      <c r="H972" s="7" t="s">
        <v>17</v>
      </c>
      <c r="I972" s="9">
        <v>0.4</v>
      </c>
      <c r="J972" s="10">
        <v>7750</v>
      </c>
      <c r="K972" s="11">
        <f t="shared" si="6"/>
        <v>3100</v>
      </c>
      <c r="L972" s="11">
        <f t="shared" si="7"/>
        <v>1240</v>
      </c>
      <c r="M972" s="12">
        <v>0.39999999999999997</v>
      </c>
      <c r="O972" s="17"/>
      <c r="P972" s="18"/>
      <c r="Q972" s="13"/>
      <c r="R972" s="14"/>
    </row>
    <row r="973" spans="1:18" ht="15.75" customHeight="1" x14ac:dyDescent="0.2">
      <c r="A973" s="2"/>
      <c r="B973" s="7" t="s">
        <v>23</v>
      </c>
      <c r="C973" s="7">
        <v>1197831</v>
      </c>
      <c r="D973" s="8">
        <v>44350</v>
      </c>
      <c r="E973" s="7" t="s">
        <v>24</v>
      </c>
      <c r="F973" s="7" t="s">
        <v>53</v>
      </c>
      <c r="G973" s="7" t="s">
        <v>54</v>
      </c>
      <c r="H973" s="7" t="s">
        <v>18</v>
      </c>
      <c r="I973" s="9">
        <v>0.45</v>
      </c>
      <c r="J973" s="10">
        <v>7750</v>
      </c>
      <c r="K973" s="11">
        <f t="shared" si="6"/>
        <v>3487.5</v>
      </c>
      <c r="L973" s="11">
        <f t="shared" si="7"/>
        <v>1394.9999999999998</v>
      </c>
      <c r="M973" s="12">
        <v>0.39999999999999997</v>
      </c>
      <c r="O973" s="17"/>
      <c r="P973" s="18"/>
      <c r="Q973" s="13"/>
      <c r="R973" s="14"/>
    </row>
    <row r="974" spans="1:18" ht="15.75" customHeight="1" x14ac:dyDescent="0.2">
      <c r="A974" s="2"/>
      <c r="B974" s="7" t="s">
        <v>23</v>
      </c>
      <c r="C974" s="7">
        <v>1197831</v>
      </c>
      <c r="D974" s="8">
        <v>44350</v>
      </c>
      <c r="E974" s="7" t="s">
        <v>24</v>
      </c>
      <c r="F974" s="7" t="s">
        <v>53</v>
      </c>
      <c r="G974" s="7" t="s">
        <v>54</v>
      </c>
      <c r="H974" s="7" t="s">
        <v>19</v>
      </c>
      <c r="I974" s="9">
        <v>0.4</v>
      </c>
      <c r="J974" s="10">
        <v>6500</v>
      </c>
      <c r="K974" s="11">
        <f t="shared" si="6"/>
        <v>2600</v>
      </c>
      <c r="L974" s="11">
        <f t="shared" si="7"/>
        <v>1040</v>
      </c>
      <c r="M974" s="12">
        <v>0.39999999999999997</v>
      </c>
      <c r="O974" s="17"/>
      <c r="P974" s="18"/>
      <c r="Q974" s="13"/>
      <c r="R974" s="14"/>
    </row>
    <row r="975" spans="1:18" ht="15.75" customHeight="1" x14ac:dyDescent="0.2">
      <c r="A975" s="2"/>
      <c r="B975" s="7" t="s">
        <v>23</v>
      </c>
      <c r="C975" s="7">
        <v>1197831</v>
      </c>
      <c r="D975" s="8">
        <v>44350</v>
      </c>
      <c r="E975" s="7" t="s">
        <v>24</v>
      </c>
      <c r="F975" s="7" t="s">
        <v>53</v>
      </c>
      <c r="G975" s="7" t="s">
        <v>54</v>
      </c>
      <c r="H975" s="7" t="s">
        <v>20</v>
      </c>
      <c r="I975" s="9">
        <v>0.4</v>
      </c>
      <c r="J975" s="10">
        <v>6000</v>
      </c>
      <c r="K975" s="11">
        <f t="shared" si="6"/>
        <v>2400</v>
      </c>
      <c r="L975" s="11">
        <f t="shared" si="7"/>
        <v>1200</v>
      </c>
      <c r="M975" s="12">
        <v>0.5</v>
      </c>
      <c r="O975" s="17"/>
      <c r="P975" s="18"/>
      <c r="Q975" s="13"/>
      <c r="R975" s="14"/>
    </row>
    <row r="976" spans="1:18" ht="15.75" customHeight="1" x14ac:dyDescent="0.2">
      <c r="A976" s="2"/>
      <c r="B976" s="7" t="s">
        <v>23</v>
      </c>
      <c r="C976" s="7">
        <v>1197831</v>
      </c>
      <c r="D976" s="8">
        <v>44350</v>
      </c>
      <c r="E976" s="7" t="s">
        <v>24</v>
      </c>
      <c r="F976" s="7" t="s">
        <v>53</v>
      </c>
      <c r="G976" s="7" t="s">
        <v>54</v>
      </c>
      <c r="H976" s="7" t="s">
        <v>21</v>
      </c>
      <c r="I976" s="9">
        <v>0.45</v>
      </c>
      <c r="J976" s="10">
        <v>5000</v>
      </c>
      <c r="K976" s="11">
        <f t="shared" si="6"/>
        <v>2250</v>
      </c>
      <c r="L976" s="11">
        <f t="shared" si="7"/>
        <v>787.5</v>
      </c>
      <c r="M976" s="12">
        <v>0.35</v>
      </c>
      <c r="O976" s="17"/>
      <c r="P976" s="18"/>
      <c r="Q976" s="13"/>
      <c r="R976" s="14"/>
    </row>
    <row r="977" spans="1:18" ht="15.75" customHeight="1" x14ac:dyDescent="0.2">
      <c r="A977" s="2"/>
      <c r="B977" s="7" t="s">
        <v>23</v>
      </c>
      <c r="C977" s="7">
        <v>1197831</v>
      </c>
      <c r="D977" s="8">
        <v>44350</v>
      </c>
      <c r="E977" s="7" t="s">
        <v>24</v>
      </c>
      <c r="F977" s="7" t="s">
        <v>53</v>
      </c>
      <c r="G977" s="7" t="s">
        <v>54</v>
      </c>
      <c r="H977" s="7" t="s">
        <v>22</v>
      </c>
      <c r="I977" s="9">
        <v>0.5</v>
      </c>
      <c r="J977" s="10">
        <v>8750</v>
      </c>
      <c r="K977" s="11">
        <f t="shared" si="6"/>
        <v>4375</v>
      </c>
      <c r="L977" s="11">
        <f t="shared" si="7"/>
        <v>2406.25</v>
      </c>
      <c r="M977" s="12">
        <v>0.55000000000000004</v>
      </c>
      <c r="O977" s="17"/>
      <c r="P977" s="18"/>
      <c r="Q977" s="13"/>
      <c r="R977" s="14"/>
    </row>
    <row r="978" spans="1:18" ht="15.75" customHeight="1" x14ac:dyDescent="0.2">
      <c r="A978" s="2"/>
      <c r="B978" s="7" t="s">
        <v>23</v>
      </c>
      <c r="C978" s="7">
        <v>1197831</v>
      </c>
      <c r="D978" s="8">
        <v>44382</v>
      </c>
      <c r="E978" s="7" t="s">
        <v>24</v>
      </c>
      <c r="F978" s="7" t="s">
        <v>53</v>
      </c>
      <c r="G978" s="7" t="s">
        <v>54</v>
      </c>
      <c r="H978" s="7" t="s">
        <v>17</v>
      </c>
      <c r="I978" s="9">
        <v>0.4</v>
      </c>
      <c r="J978" s="10">
        <v>8250</v>
      </c>
      <c r="K978" s="11">
        <f t="shared" si="6"/>
        <v>3300</v>
      </c>
      <c r="L978" s="11">
        <f t="shared" si="7"/>
        <v>1484.9999999999998</v>
      </c>
      <c r="M978" s="12">
        <v>0.44999999999999996</v>
      </c>
      <c r="O978" s="17"/>
      <c r="P978" s="18"/>
      <c r="Q978" s="13"/>
      <c r="R978" s="14"/>
    </row>
    <row r="979" spans="1:18" ht="15.75" customHeight="1" x14ac:dyDescent="0.2">
      <c r="A979" s="2"/>
      <c r="B979" s="7" t="s">
        <v>23</v>
      </c>
      <c r="C979" s="7">
        <v>1197831</v>
      </c>
      <c r="D979" s="8">
        <v>44382</v>
      </c>
      <c r="E979" s="7" t="s">
        <v>24</v>
      </c>
      <c r="F979" s="7" t="s">
        <v>53</v>
      </c>
      <c r="G979" s="7" t="s">
        <v>54</v>
      </c>
      <c r="H979" s="7" t="s">
        <v>18</v>
      </c>
      <c r="I979" s="9">
        <v>0.45</v>
      </c>
      <c r="J979" s="10">
        <v>8250</v>
      </c>
      <c r="K979" s="11">
        <f t="shared" si="6"/>
        <v>3712.5</v>
      </c>
      <c r="L979" s="11">
        <f t="shared" si="7"/>
        <v>1670.6249999999998</v>
      </c>
      <c r="M979" s="12">
        <v>0.44999999999999996</v>
      </c>
      <c r="O979" s="17"/>
      <c r="P979" s="18"/>
      <c r="Q979" s="13"/>
      <c r="R979" s="14"/>
    </row>
    <row r="980" spans="1:18" ht="15.75" customHeight="1" x14ac:dyDescent="0.2">
      <c r="A980" s="2"/>
      <c r="B980" s="7" t="s">
        <v>23</v>
      </c>
      <c r="C980" s="7">
        <v>1197831</v>
      </c>
      <c r="D980" s="8">
        <v>44382</v>
      </c>
      <c r="E980" s="7" t="s">
        <v>24</v>
      </c>
      <c r="F980" s="7" t="s">
        <v>53</v>
      </c>
      <c r="G980" s="7" t="s">
        <v>54</v>
      </c>
      <c r="H980" s="7" t="s">
        <v>19</v>
      </c>
      <c r="I980" s="9">
        <v>0.4</v>
      </c>
      <c r="J980" s="10">
        <v>9750</v>
      </c>
      <c r="K980" s="11">
        <f t="shared" si="6"/>
        <v>3900</v>
      </c>
      <c r="L980" s="11">
        <f t="shared" si="7"/>
        <v>1754.9999999999998</v>
      </c>
      <c r="M980" s="12">
        <v>0.44999999999999996</v>
      </c>
      <c r="O980" s="17"/>
      <c r="P980" s="18"/>
      <c r="Q980" s="13"/>
      <c r="R980" s="14"/>
    </row>
    <row r="981" spans="1:18" ht="15.75" customHeight="1" x14ac:dyDescent="0.2">
      <c r="A981" s="2"/>
      <c r="B981" s="7" t="s">
        <v>23</v>
      </c>
      <c r="C981" s="7">
        <v>1197831</v>
      </c>
      <c r="D981" s="8">
        <v>44382</v>
      </c>
      <c r="E981" s="7" t="s">
        <v>24</v>
      </c>
      <c r="F981" s="7" t="s">
        <v>53</v>
      </c>
      <c r="G981" s="7" t="s">
        <v>54</v>
      </c>
      <c r="H981" s="7" t="s">
        <v>20</v>
      </c>
      <c r="I981" s="9">
        <v>0.4</v>
      </c>
      <c r="J981" s="10">
        <v>5750</v>
      </c>
      <c r="K981" s="11">
        <f t="shared" si="6"/>
        <v>2300</v>
      </c>
      <c r="L981" s="11">
        <f t="shared" si="7"/>
        <v>1265</v>
      </c>
      <c r="M981" s="12">
        <v>0.55000000000000004</v>
      </c>
      <c r="O981" s="17"/>
      <c r="P981" s="18"/>
      <c r="Q981" s="13"/>
      <c r="R981" s="14"/>
    </row>
    <row r="982" spans="1:18" ht="15.75" customHeight="1" x14ac:dyDescent="0.2">
      <c r="A982" s="2"/>
      <c r="B982" s="7" t="s">
        <v>23</v>
      </c>
      <c r="C982" s="7">
        <v>1197831</v>
      </c>
      <c r="D982" s="8">
        <v>44382</v>
      </c>
      <c r="E982" s="7" t="s">
        <v>24</v>
      </c>
      <c r="F982" s="7" t="s">
        <v>53</v>
      </c>
      <c r="G982" s="7" t="s">
        <v>54</v>
      </c>
      <c r="H982" s="7" t="s">
        <v>21</v>
      </c>
      <c r="I982" s="9">
        <v>0.45</v>
      </c>
      <c r="J982" s="10">
        <v>5500</v>
      </c>
      <c r="K982" s="11">
        <f t="shared" si="6"/>
        <v>2475</v>
      </c>
      <c r="L982" s="11">
        <f t="shared" si="7"/>
        <v>989.99999999999989</v>
      </c>
      <c r="M982" s="12">
        <v>0.39999999999999997</v>
      </c>
      <c r="O982" s="17"/>
      <c r="P982" s="18"/>
      <c r="Q982" s="13"/>
      <c r="R982" s="14"/>
    </row>
    <row r="983" spans="1:18" ht="15.75" customHeight="1" x14ac:dyDescent="0.2">
      <c r="A983" s="2"/>
      <c r="B983" s="7" t="s">
        <v>23</v>
      </c>
      <c r="C983" s="7">
        <v>1197831</v>
      </c>
      <c r="D983" s="8">
        <v>44382</v>
      </c>
      <c r="E983" s="7" t="s">
        <v>24</v>
      </c>
      <c r="F983" s="7" t="s">
        <v>53</v>
      </c>
      <c r="G983" s="7" t="s">
        <v>54</v>
      </c>
      <c r="H983" s="7" t="s">
        <v>22</v>
      </c>
      <c r="I983" s="9">
        <v>0.54999999999999993</v>
      </c>
      <c r="J983" s="10">
        <v>8250</v>
      </c>
      <c r="K983" s="11">
        <f t="shared" si="6"/>
        <v>4537.4999999999991</v>
      </c>
      <c r="L983" s="11">
        <f t="shared" si="7"/>
        <v>2722.5</v>
      </c>
      <c r="M983" s="12">
        <v>0.60000000000000009</v>
      </c>
      <c r="O983" s="17"/>
      <c r="P983" s="18"/>
      <c r="Q983" s="13"/>
      <c r="R983" s="14"/>
    </row>
    <row r="984" spans="1:18" ht="15.75" customHeight="1" x14ac:dyDescent="0.2">
      <c r="A984" s="2"/>
      <c r="B984" s="7" t="s">
        <v>23</v>
      </c>
      <c r="C984" s="7">
        <v>1197831</v>
      </c>
      <c r="D984" s="8">
        <v>44415</v>
      </c>
      <c r="E984" s="7" t="s">
        <v>24</v>
      </c>
      <c r="F984" s="7" t="s">
        <v>53</v>
      </c>
      <c r="G984" s="7" t="s">
        <v>54</v>
      </c>
      <c r="H984" s="7" t="s">
        <v>17</v>
      </c>
      <c r="I984" s="9">
        <v>0.45</v>
      </c>
      <c r="J984" s="10">
        <v>7750</v>
      </c>
      <c r="K984" s="11">
        <f t="shared" si="6"/>
        <v>3487.5</v>
      </c>
      <c r="L984" s="11">
        <f t="shared" si="7"/>
        <v>1569.3749999999998</v>
      </c>
      <c r="M984" s="12">
        <v>0.44999999999999996</v>
      </c>
      <c r="O984" s="17"/>
      <c r="P984" s="18"/>
      <c r="Q984" s="13"/>
      <c r="R984" s="14"/>
    </row>
    <row r="985" spans="1:18" ht="15.75" customHeight="1" x14ac:dyDescent="0.2">
      <c r="A985" s="2"/>
      <c r="B985" s="7" t="s">
        <v>23</v>
      </c>
      <c r="C985" s="7">
        <v>1197831</v>
      </c>
      <c r="D985" s="8">
        <v>44415</v>
      </c>
      <c r="E985" s="7" t="s">
        <v>24</v>
      </c>
      <c r="F985" s="7" t="s">
        <v>53</v>
      </c>
      <c r="G985" s="7" t="s">
        <v>54</v>
      </c>
      <c r="H985" s="7" t="s">
        <v>18</v>
      </c>
      <c r="I985" s="9">
        <v>0.55000000000000004</v>
      </c>
      <c r="J985" s="10">
        <v>7750</v>
      </c>
      <c r="K985" s="11">
        <f t="shared" si="6"/>
        <v>4262.5</v>
      </c>
      <c r="L985" s="11">
        <f t="shared" si="7"/>
        <v>1918.1249999999998</v>
      </c>
      <c r="M985" s="12">
        <v>0.44999999999999996</v>
      </c>
      <c r="O985" s="17"/>
      <c r="P985" s="18"/>
      <c r="Q985" s="13"/>
      <c r="R985" s="14"/>
    </row>
    <row r="986" spans="1:18" ht="15.75" customHeight="1" x14ac:dyDescent="0.2">
      <c r="A986" s="2"/>
      <c r="B986" s="7" t="s">
        <v>23</v>
      </c>
      <c r="C986" s="7">
        <v>1197831</v>
      </c>
      <c r="D986" s="8">
        <v>44415</v>
      </c>
      <c r="E986" s="7" t="s">
        <v>24</v>
      </c>
      <c r="F986" s="7" t="s">
        <v>53</v>
      </c>
      <c r="G986" s="7" t="s">
        <v>54</v>
      </c>
      <c r="H986" s="7" t="s">
        <v>19</v>
      </c>
      <c r="I986" s="9">
        <v>0.5</v>
      </c>
      <c r="J986" s="10">
        <v>9500</v>
      </c>
      <c r="K986" s="11">
        <f t="shared" si="6"/>
        <v>4750</v>
      </c>
      <c r="L986" s="11">
        <f t="shared" si="7"/>
        <v>2137.5</v>
      </c>
      <c r="M986" s="12">
        <v>0.44999999999999996</v>
      </c>
      <c r="O986" s="17"/>
      <c r="P986" s="18"/>
      <c r="Q986" s="13"/>
      <c r="R986" s="14"/>
    </row>
    <row r="987" spans="1:18" ht="15.75" customHeight="1" x14ac:dyDescent="0.2">
      <c r="A987" s="2"/>
      <c r="B987" s="7" t="s">
        <v>23</v>
      </c>
      <c r="C987" s="7">
        <v>1197831</v>
      </c>
      <c r="D987" s="8">
        <v>44415</v>
      </c>
      <c r="E987" s="7" t="s">
        <v>24</v>
      </c>
      <c r="F987" s="7" t="s">
        <v>53</v>
      </c>
      <c r="G987" s="7" t="s">
        <v>54</v>
      </c>
      <c r="H987" s="7" t="s">
        <v>20</v>
      </c>
      <c r="I987" s="9">
        <v>0.45</v>
      </c>
      <c r="J987" s="10">
        <v>4750</v>
      </c>
      <c r="K987" s="11">
        <f t="shared" si="6"/>
        <v>2137.5</v>
      </c>
      <c r="L987" s="11">
        <f t="shared" si="7"/>
        <v>1175.625</v>
      </c>
      <c r="M987" s="12">
        <v>0.55000000000000004</v>
      </c>
      <c r="O987" s="17"/>
      <c r="P987" s="18"/>
      <c r="Q987" s="13"/>
      <c r="R987" s="14"/>
    </row>
    <row r="988" spans="1:18" ht="15.75" customHeight="1" x14ac:dyDescent="0.2">
      <c r="A988" s="2"/>
      <c r="B988" s="7" t="s">
        <v>23</v>
      </c>
      <c r="C988" s="7">
        <v>1197831</v>
      </c>
      <c r="D988" s="8">
        <v>44415</v>
      </c>
      <c r="E988" s="7" t="s">
        <v>24</v>
      </c>
      <c r="F988" s="7" t="s">
        <v>53</v>
      </c>
      <c r="G988" s="7" t="s">
        <v>54</v>
      </c>
      <c r="H988" s="7" t="s">
        <v>21</v>
      </c>
      <c r="I988" s="9">
        <v>0.5</v>
      </c>
      <c r="J988" s="10">
        <v>4750</v>
      </c>
      <c r="K988" s="11">
        <f t="shared" si="6"/>
        <v>2375</v>
      </c>
      <c r="L988" s="11">
        <f t="shared" si="7"/>
        <v>949.99999999999989</v>
      </c>
      <c r="M988" s="12">
        <v>0.39999999999999997</v>
      </c>
      <c r="O988" s="17"/>
      <c r="P988" s="18"/>
      <c r="Q988" s="13"/>
      <c r="R988" s="14"/>
    </row>
    <row r="989" spans="1:18" ht="15.75" customHeight="1" x14ac:dyDescent="0.2">
      <c r="A989" s="2"/>
      <c r="B989" s="7" t="s">
        <v>23</v>
      </c>
      <c r="C989" s="7">
        <v>1197831</v>
      </c>
      <c r="D989" s="8">
        <v>44415</v>
      </c>
      <c r="E989" s="7" t="s">
        <v>24</v>
      </c>
      <c r="F989" s="7" t="s">
        <v>53</v>
      </c>
      <c r="G989" s="7" t="s">
        <v>54</v>
      </c>
      <c r="H989" s="7" t="s">
        <v>22</v>
      </c>
      <c r="I989" s="9">
        <v>0.54999999999999993</v>
      </c>
      <c r="J989" s="10">
        <v>7250</v>
      </c>
      <c r="K989" s="11">
        <f t="shared" si="6"/>
        <v>3987.4999999999995</v>
      </c>
      <c r="L989" s="11">
        <f t="shared" si="7"/>
        <v>2392.5</v>
      </c>
      <c r="M989" s="12">
        <v>0.60000000000000009</v>
      </c>
      <c r="O989" s="17"/>
      <c r="P989" s="18"/>
      <c r="Q989" s="13"/>
      <c r="R989" s="14"/>
    </row>
    <row r="990" spans="1:18" ht="15.75" customHeight="1" x14ac:dyDescent="0.2">
      <c r="A990" s="2"/>
      <c r="B990" s="7" t="s">
        <v>23</v>
      </c>
      <c r="C990" s="7">
        <v>1197831</v>
      </c>
      <c r="D990" s="8">
        <v>44443</v>
      </c>
      <c r="E990" s="7" t="s">
        <v>24</v>
      </c>
      <c r="F990" s="7" t="s">
        <v>53</v>
      </c>
      <c r="G990" s="7" t="s">
        <v>54</v>
      </c>
      <c r="H990" s="7" t="s">
        <v>17</v>
      </c>
      <c r="I990" s="9">
        <v>0.5</v>
      </c>
      <c r="J990" s="10">
        <v>6750</v>
      </c>
      <c r="K990" s="11">
        <f t="shared" si="6"/>
        <v>3375</v>
      </c>
      <c r="L990" s="11">
        <f t="shared" si="7"/>
        <v>1518.7499999999998</v>
      </c>
      <c r="M990" s="12">
        <v>0.44999999999999996</v>
      </c>
      <c r="O990" s="17"/>
      <c r="P990" s="18"/>
      <c r="Q990" s="13"/>
      <c r="R990" s="14"/>
    </row>
    <row r="991" spans="1:18" ht="15.75" customHeight="1" x14ac:dyDescent="0.2">
      <c r="A991" s="2"/>
      <c r="B991" s="7" t="s">
        <v>23</v>
      </c>
      <c r="C991" s="7">
        <v>1197831</v>
      </c>
      <c r="D991" s="8">
        <v>44443</v>
      </c>
      <c r="E991" s="7" t="s">
        <v>24</v>
      </c>
      <c r="F991" s="7" t="s">
        <v>53</v>
      </c>
      <c r="G991" s="7" t="s">
        <v>54</v>
      </c>
      <c r="H991" s="7" t="s">
        <v>18</v>
      </c>
      <c r="I991" s="9">
        <v>0.5</v>
      </c>
      <c r="J991" s="10">
        <v>6250</v>
      </c>
      <c r="K991" s="11">
        <f t="shared" si="6"/>
        <v>3125</v>
      </c>
      <c r="L991" s="11">
        <f t="shared" si="7"/>
        <v>1406.2499999999998</v>
      </c>
      <c r="M991" s="12">
        <v>0.44999999999999996</v>
      </c>
      <c r="O991" s="17"/>
      <c r="P991" s="18"/>
      <c r="Q991" s="13"/>
      <c r="R991" s="14"/>
    </row>
    <row r="992" spans="1:18" ht="15.75" customHeight="1" x14ac:dyDescent="0.2">
      <c r="A992" s="2"/>
      <c r="B992" s="7" t="s">
        <v>23</v>
      </c>
      <c r="C992" s="7">
        <v>1197831</v>
      </c>
      <c r="D992" s="8">
        <v>44443</v>
      </c>
      <c r="E992" s="7" t="s">
        <v>24</v>
      </c>
      <c r="F992" s="7" t="s">
        <v>53</v>
      </c>
      <c r="G992" s="7" t="s">
        <v>54</v>
      </c>
      <c r="H992" s="7" t="s">
        <v>19</v>
      </c>
      <c r="I992" s="9">
        <v>0.54999999999999993</v>
      </c>
      <c r="J992" s="10">
        <v>6750</v>
      </c>
      <c r="K992" s="11">
        <f t="shared" si="6"/>
        <v>3712.4999999999995</v>
      </c>
      <c r="L992" s="11">
        <f t="shared" si="7"/>
        <v>1670.6249999999995</v>
      </c>
      <c r="M992" s="12">
        <v>0.44999999999999996</v>
      </c>
      <c r="O992" s="17"/>
      <c r="P992" s="18"/>
      <c r="Q992" s="13"/>
      <c r="R992" s="14"/>
    </row>
    <row r="993" spans="1:18" ht="15.75" customHeight="1" x14ac:dyDescent="0.2">
      <c r="A993" s="2"/>
      <c r="B993" s="7" t="s">
        <v>23</v>
      </c>
      <c r="C993" s="7">
        <v>1197831</v>
      </c>
      <c r="D993" s="8">
        <v>44443</v>
      </c>
      <c r="E993" s="7" t="s">
        <v>24</v>
      </c>
      <c r="F993" s="7" t="s">
        <v>53</v>
      </c>
      <c r="G993" s="7" t="s">
        <v>54</v>
      </c>
      <c r="H993" s="7" t="s">
        <v>20</v>
      </c>
      <c r="I993" s="9">
        <v>0.54999999999999993</v>
      </c>
      <c r="J993" s="10">
        <v>4000</v>
      </c>
      <c r="K993" s="11">
        <f t="shared" si="6"/>
        <v>2199.9999999999995</v>
      </c>
      <c r="L993" s="11">
        <f t="shared" si="7"/>
        <v>1209.9999999999998</v>
      </c>
      <c r="M993" s="12">
        <v>0.55000000000000004</v>
      </c>
      <c r="O993" s="17"/>
      <c r="P993" s="18"/>
      <c r="Q993" s="13"/>
      <c r="R993" s="14"/>
    </row>
    <row r="994" spans="1:18" ht="15.75" customHeight="1" x14ac:dyDescent="0.2">
      <c r="A994" s="2"/>
      <c r="B994" s="7" t="s">
        <v>23</v>
      </c>
      <c r="C994" s="7">
        <v>1197831</v>
      </c>
      <c r="D994" s="8">
        <v>44443</v>
      </c>
      <c r="E994" s="7" t="s">
        <v>24</v>
      </c>
      <c r="F994" s="7" t="s">
        <v>53</v>
      </c>
      <c r="G994" s="7" t="s">
        <v>54</v>
      </c>
      <c r="H994" s="7" t="s">
        <v>21</v>
      </c>
      <c r="I994" s="9">
        <v>0.5</v>
      </c>
      <c r="J994" s="10">
        <v>4000</v>
      </c>
      <c r="K994" s="11">
        <f t="shared" si="6"/>
        <v>2000</v>
      </c>
      <c r="L994" s="11">
        <f t="shared" si="7"/>
        <v>799.99999999999989</v>
      </c>
      <c r="M994" s="12">
        <v>0.39999999999999997</v>
      </c>
      <c r="O994" s="17"/>
      <c r="P994" s="18"/>
      <c r="Q994" s="13"/>
      <c r="R994" s="14"/>
    </row>
    <row r="995" spans="1:18" ht="15.75" customHeight="1" x14ac:dyDescent="0.2">
      <c r="A995" s="2"/>
      <c r="B995" s="7" t="s">
        <v>23</v>
      </c>
      <c r="C995" s="7">
        <v>1197831</v>
      </c>
      <c r="D995" s="8">
        <v>44443</v>
      </c>
      <c r="E995" s="7" t="s">
        <v>24</v>
      </c>
      <c r="F995" s="7" t="s">
        <v>53</v>
      </c>
      <c r="G995" s="7" t="s">
        <v>54</v>
      </c>
      <c r="H995" s="7" t="s">
        <v>22</v>
      </c>
      <c r="I995" s="9">
        <v>0.45</v>
      </c>
      <c r="J995" s="10">
        <v>6250</v>
      </c>
      <c r="K995" s="11">
        <f t="shared" si="6"/>
        <v>2812.5</v>
      </c>
      <c r="L995" s="11">
        <f t="shared" si="7"/>
        <v>1687.5000000000002</v>
      </c>
      <c r="M995" s="12">
        <v>0.60000000000000009</v>
      </c>
      <c r="O995" s="17"/>
      <c r="P995" s="18"/>
      <c r="Q995" s="13"/>
      <c r="R995" s="14"/>
    </row>
    <row r="996" spans="1:18" ht="15.75" customHeight="1" x14ac:dyDescent="0.2">
      <c r="A996" s="2"/>
      <c r="B996" s="7" t="s">
        <v>23</v>
      </c>
      <c r="C996" s="7">
        <v>1197831</v>
      </c>
      <c r="D996" s="8">
        <v>44472</v>
      </c>
      <c r="E996" s="7" t="s">
        <v>24</v>
      </c>
      <c r="F996" s="7" t="s">
        <v>53</v>
      </c>
      <c r="G996" s="7" t="s">
        <v>54</v>
      </c>
      <c r="H996" s="7" t="s">
        <v>17</v>
      </c>
      <c r="I996" s="9">
        <v>0.35000000000000003</v>
      </c>
      <c r="J996" s="10">
        <v>5750</v>
      </c>
      <c r="K996" s="11">
        <f t="shared" si="6"/>
        <v>2012.5000000000002</v>
      </c>
      <c r="L996" s="11">
        <f t="shared" si="7"/>
        <v>905.625</v>
      </c>
      <c r="M996" s="12">
        <v>0.44999999999999996</v>
      </c>
      <c r="O996" s="17"/>
      <c r="P996" s="18"/>
      <c r="Q996" s="13"/>
      <c r="R996" s="14"/>
    </row>
    <row r="997" spans="1:18" ht="15.75" customHeight="1" x14ac:dyDescent="0.2">
      <c r="A997" s="2"/>
      <c r="B997" s="7" t="s">
        <v>23</v>
      </c>
      <c r="C997" s="7">
        <v>1197831</v>
      </c>
      <c r="D997" s="8">
        <v>44472</v>
      </c>
      <c r="E997" s="7" t="s">
        <v>24</v>
      </c>
      <c r="F997" s="7" t="s">
        <v>53</v>
      </c>
      <c r="G997" s="7" t="s">
        <v>54</v>
      </c>
      <c r="H997" s="7" t="s">
        <v>18</v>
      </c>
      <c r="I997" s="9">
        <v>0.35000000000000003</v>
      </c>
      <c r="J997" s="10">
        <v>5750</v>
      </c>
      <c r="K997" s="11">
        <f t="shared" si="6"/>
        <v>2012.5000000000002</v>
      </c>
      <c r="L997" s="11">
        <f t="shared" si="7"/>
        <v>905.625</v>
      </c>
      <c r="M997" s="12">
        <v>0.44999999999999996</v>
      </c>
      <c r="O997" s="17"/>
      <c r="P997" s="18"/>
      <c r="Q997" s="13"/>
      <c r="R997" s="14"/>
    </row>
    <row r="998" spans="1:18" ht="15.75" customHeight="1" x14ac:dyDescent="0.2">
      <c r="A998" s="2"/>
      <c r="B998" s="7" t="s">
        <v>23</v>
      </c>
      <c r="C998" s="7">
        <v>1197831</v>
      </c>
      <c r="D998" s="8">
        <v>44472</v>
      </c>
      <c r="E998" s="7" t="s">
        <v>24</v>
      </c>
      <c r="F998" s="7" t="s">
        <v>53</v>
      </c>
      <c r="G998" s="7" t="s">
        <v>54</v>
      </c>
      <c r="H998" s="7" t="s">
        <v>19</v>
      </c>
      <c r="I998" s="9">
        <v>0.4</v>
      </c>
      <c r="J998" s="10">
        <v>5250</v>
      </c>
      <c r="K998" s="11">
        <f t="shared" si="6"/>
        <v>2100</v>
      </c>
      <c r="L998" s="11">
        <f t="shared" si="7"/>
        <v>944.99999999999989</v>
      </c>
      <c r="M998" s="12">
        <v>0.44999999999999996</v>
      </c>
      <c r="O998" s="17"/>
      <c r="P998" s="18"/>
      <c r="Q998" s="13"/>
      <c r="R998" s="14"/>
    </row>
    <row r="999" spans="1:18" ht="15.75" customHeight="1" x14ac:dyDescent="0.2">
      <c r="A999" s="2"/>
      <c r="B999" s="7" t="s">
        <v>23</v>
      </c>
      <c r="C999" s="7">
        <v>1197831</v>
      </c>
      <c r="D999" s="8">
        <v>44472</v>
      </c>
      <c r="E999" s="7" t="s">
        <v>24</v>
      </c>
      <c r="F999" s="7" t="s">
        <v>53</v>
      </c>
      <c r="G999" s="7" t="s">
        <v>54</v>
      </c>
      <c r="H999" s="7" t="s">
        <v>20</v>
      </c>
      <c r="I999" s="9">
        <v>0.4</v>
      </c>
      <c r="J999" s="10">
        <v>3750</v>
      </c>
      <c r="K999" s="11">
        <f t="shared" si="6"/>
        <v>1500</v>
      </c>
      <c r="L999" s="11">
        <f t="shared" si="7"/>
        <v>825.00000000000011</v>
      </c>
      <c r="M999" s="12">
        <v>0.55000000000000004</v>
      </c>
      <c r="O999" s="17"/>
      <c r="P999" s="18"/>
      <c r="Q999" s="13"/>
      <c r="R999" s="14"/>
    </row>
    <row r="1000" spans="1:18" ht="15.75" customHeight="1" x14ac:dyDescent="0.2">
      <c r="A1000" s="2"/>
      <c r="B1000" s="7" t="s">
        <v>23</v>
      </c>
      <c r="C1000" s="7">
        <v>1197831</v>
      </c>
      <c r="D1000" s="8">
        <v>44472</v>
      </c>
      <c r="E1000" s="7" t="s">
        <v>24</v>
      </c>
      <c r="F1000" s="7" t="s">
        <v>53</v>
      </c>
      <c r="G1000" s="7" t="s">
        <v>54</v>
      </c>
      <c r="H1000" s="7" t="s">
        <v>21</v>
      </c>
      <c r="I1000" s="9">
        <v>0.35000000000000003</v>
      </c>
      <c r="J1000" s="10">
        <v>3500</v>
      </c>
      <c r="K1000" s="11">
        <f t="shared" si="6"/>
        <v>1225.0000000000002</v>
      </c>
      <c r="L1000" s="11">
        <f t="shared" si="7"/>
        <v>490.00000000000006</v>
      </c>
      <c r="M1000" s="12">
        <v>0.39999999999999997</v>
      </c>
      <c r="O1000" s="17"/>
      <c r="P1000" s="18"/>
      <c r="Q1000" s="13"/>
      <c r="R1000" s="14"/>
    </row>
    <row r="1001" spans="1:18" ht="15.75" customHeight="1" x14ac:dyDescent="0.2">
      <c r="A1001" s="2"/>
      <c r="B1001" s="7" t="s">
        <v>23</v>
      </c>
      <c r="C1001" s="7">
        <v>1197831</v>
      </c>
      <c r="D1001" s="8">
        <v>44472</v>
      </c>
      <c r="E1001" s="7" t="s">
        <v>24</v>
      </c>
      <c r="F1001" s="7" t="s">
        <v>53</v>
      </c>
      <c r="G1001" s="7" t="s">
        <v>54</v>
      </c>
      <c r="H1001" s="7" t="s">
        <v>22</v>
      </c>
      <c r="I1001" s="9">
        <v>0.45</v>
      </c>
      <c r="J1001" s="10">
        <v>5250</v>
      </c>
      <c r="K1001" s="11">
        <f t="shared" si="6"/>
        <v>2362.5</v>
      </c>
      <c r="L1001" s="11">
        <f t="shared" si="7"/>
        <v>1417.5000000000002</v>
      </c>
      <c r="M1001" s="12">
        <v>0.60000000000000009</v>
      </c>
      <c r="O1001" s="17"/>
      <c r="P1001" s="18"/>
      <c r="Q1001" s="13"/>
      <c r="R1001" s="14"/>
    </row>
    <row r="1002" spans="1:18" ht="15.75" customHeight="1" x14ac:dyDescent="0.2">
      <c r="A1002" s="2"/>
      <c r="B1002" s="7" t="s">
        <v>23</v>
      </c>
      <c r="C1002" s="7">
        <v>1197831</v>
      </c>
      <c r="D1002" s="8">
        <v>44504</v>
      </c>
      <c r="E1002" s="7" t="s">
        <v>24</v>
      </c>
      <c r="F1002" s="7" t="s">
        <v>53</v>
      </c>
      <c r="G1002" s="7" t="s">
        <v>54</v>
      </c>
      <c r="H1002" s="7" t="s">
        <v>17</v>
      </c>
      <c r="I1002" s="9">
        <v>0.30000000000000004</v>
      </c>
      <c r="J1002" s="10">
        <v>6750</v>
      </c>
      <c r="K1002" s="11">
        <f t="shared" si="6"/>
        <v>2025.0000000000002</v>
      </c>
      <c r="L1002" s="11">
        <f t="shared" si="7"/>
        <v>911.25</v>
      </c>
      <c r="M1002" s="12">
        <v>0.44999999999999996</v>
      </c>
      <c r="O1002" s="17"/>
      <c r="P1002" s="18"/>
      <c r="Q1002" s="13"/>
      <c r="R1002" s="14"/>
    </row>
    <row r="1003" spans="1:18" ht="15.75" customHeight="1" x14ac:dyDescent="0.2">
      <c r="A1003" s="2"/>
      <c r="B1003" s="7" t="s">
        <v>23</v>
      </c>
      <c r="C1003" s="7">
        <v>1197831</v>
      </c>
      <c r="D1003" s="8">
        <v>44504</v>
      </c>
      <c r="E1003" s="7" t="s">
        <v>24</v>
      </c>
      <c r="F1003" s="7" t="s">
        <v>53</v>
      </c>
      <c r="G1003" s="7" t="s">
        <v>54</v>
      </c>
      <c r="H1003" s="7" t="s">
        <v>18</v>
      </c>
      <c r="I1003" s="9">
        <v>0.30000000000000004</v>
      </c>
      <c r="J1003" s="10">
        <v>6750</v>
      </c>
      <c r="K1003" s="11">
        <f t="shared" si="6"/>
        <v>2025.0000000000002</v>
      </c>
      <c r="L1003" s="11">
        <f t="shared" si="7"/>
        <v>911.25</v>
      </c>
      <c r="M1003" s="12">
        <v>0.44999999999999996</v>
      </c>
      <c r="O1003" s="17"/>
      <c r="P1003" s="18"/>
      <c r="Q1003" s="13"/>
      <c r="R1003" s="14"/>
    </row>
    <row r="1004" spans="1:18" ht="15.75" customHeight="1" x14ac:dyDescent="0.2">
      <c r="A1004" s="2"/>
      <c r="B1004" s="7" t="s">
        <v>23</v>
      </c>
      <c r="C1004" s="7">
        <v>1197831</v>
      </c>
      <c r="D1004" s="8">
        <v>44504</v>
      </c>
      <c r="E1004" s="7" t="s">
        <v>24</v>
      </c>
      <c r="F1004" s="7" t="s">
        <v>53</v>
      </c>
      <c r="G1004" s="7" t="s">
        <v>54</v>
      </c>
      <c r="H1004" s="7" t="s">
        <v>19</v>
      </c>
      <c r="I1004" s="9">
        <v>0.55000000000000004</v>
      </c>
      <c r="J1004" s="10">
        <v>6000</v>
      </c>
      <c r="K1004" s="11">
        <f t="shared" si="6"/>
        <v>3300.0000000000005</v>
      </c>
      <c r="L1004" s="11">
        <f t="shared" si="7"/>
        <v>1485</v>
      </c>
      <c r="M1004" s="12">
        <v>0.44999999999999996</v>
      </c>
      <c r="O1004" s="17"/>
      <c r="P1004" s="18"/>
      <c r="Q1004" s="13"/>
      <c r="R1004" s="14"/>
    </row>
    <row r="1005" spans="1:18" ht="15.75" customHeight="1" x14ac:dyDescent="0.2">
      <c r="A1005" s="2"/>
      <c r="B1005" s="7" t="s">
        <v>23</v>
      </c>
      <c r="C1005" s="7">
        <v>1197831</v>
      </c>
      <c r="D1005" s="8">
        <v>44504</v>
      </c>
      <c r="E1005" s="7" t="s">
        <v>24</v>
      </c>
      <c r="F1005" s="7" t="s">
        <v>53</v>
      </c>
      <c r="G1005" s="7" t="s">
        <v>54</v>
      </c>
      <c r="H1005" s="7" t="s">
        <v>20</v>
      </c>
      <c r="I1005" s="9">
        <v>0.55000000000000004</v>
      </c>
      <c r="J1005" s="10">
        <v>4750</v>
      </c>
      <c r="K1005" s="11">
        <f t="shared" si="6"/>
        <v>2612.5</v>
      </c>
      <c r="L1005" s="11">
        <f t="shared" si="7"/>
        <v>1436.8750000000002</v>
      </c>
      <c r="M1005" s="12">
        <v>0.55000000000000004</v>
      </c>
      <c r="O1005" s="17"/>
      <c r="P1005" s="18"/>
      <c r="Q1005" s="13"/>
      <c r="R1005" s="14"/>
    </row>
    <row r="1006" spans="1:18" ht="15.75" customHeight="1" x14ac:dyDescent="0.2">
      <c r="A1006" s="2"/>
      <c r="B1006" s="7" t="s">
        <v>23</v>
      </c>
      <c r="C1006" s="7">
        <v>1197831</v>
      </c>
      <c r="D1006" s="8">
        <v>44504</v>
      </c>
      <c r="E1006" s="7" t="s">
        <v>24</v>
      </c>
      <c r="F1006" s="7" t="s">
        <v>53</v>
      </c>
      <c r="G1006" s="7" t="s">
        <v>54</v>
      </c>
      <c r="H1006" s="7" t="s">
        <v>21</v>
      </c>
      <c r="I1006" s="9">
        <v>0.54999999999999993</v>
      </c>
      <c r="J1006" s="10">
        <v>4500</v>
      </c>
      <c r="K1006" s="11">
        <f t="shared" si="6"/>
        <v>2474.9999999999995</v>
      </c>
      <c r="L1006" s="11">
        <f t="shared" si="7"/>
        <v>989.99999999999977</v>
      </c>
      <c r="M1006" s="12">
        <v>0.39999999999999997</v>
      </c>
      <c r="O1006" s="17"/>
      <c r="P1006" s="18"/>
      <c r="Q1006" s="13"/>
      <c r="R1006" s="14"/>
    </row>
    <row r="1007" spans="1:18" ht="15.75" customHeight="1" x14ac:dyDescent="0.2">
      <c r="A1007" s="2"/>
      <c r="B1007" s="7" t="s">
        <v>23</v>
      </c>
      <c r="C1007" s="7">
        <v>1197831</v>
      </c>
      <c r="D1007" s="8">
        <v>44504</v>
      </c>
      <c r="E1007" s="7" t="s">
        <v>24</v>
      </c>
      <c r="F1007" s="7" t="s">
        <v>53</v>
      </c>
      <c r="G1007" s="7" t="s">
        <v>54</v>
      </c>
      <c r="H1007" s="7" t="s">
        <v>22</v>
      </c>
      <c r="I1007" s="9">
        <v>0.65</v>
      </c>
      <c r="J1007" s="10">
        <v>6500</v>
      </c>
      <c r="K1007" s="11">
        <f t="shared" si="6"/>
        <v>4225</v>
      </c>
      <c r="L1007" s="11">
        <f t="shared" si="7"/>
        <v>2535.0000000000005</v>
      </c>
      <c r="M1007" s="12">
        <v>0.60000000000000009</v>
      </c>
      <c r="O1007" s="17"/>
      <c r="P1007" s="18"/>
      <c r="Q1007" s="13"/>
      <c r="R1007" s="14"/>
    </row>
    <row r="1008" spans="1:18" ht="15.75" customHeight="1" x14ac:dyDescent="0.2">
      <c r="A1008" s="2"/>
      <c r="B1008" s="7" t="s">
        <v>23</v>
      </c>
      <c r="C1008" s="7">
        <v>1197831</v>
      </c>
      <c r="D1008" s="8">
        <v>44533</v>
      </c>
      <c r="E1008" s="7" t="s">
        <v>24</v>
      </c>
      <c r="F1008" s="7" t="s">
        <v>53</v>
      </c>
      <c r="G1008" s="7" t="s">
        <v>54</v>
      </c>
      <c r="H1008" s="7" t="s">
        <v>17</v>
      </c>
      <c r="I1008" s="9">
        <v>0.54999999999999993</v>
      </c>
      <c r="J1008" s="10">
        <v>8000</v>
      </c>
      <c r="K1008" s="11">
        <f t="shared" si="6"/>
        <v>4399.9999999999991</v>
      </c>
      <c r="L1008" s="11">
        <f t="shared" si="7"/>
        <v>1979.9999999999993</v>
      </c>
      <c r="M1008" s="12">
        <v>0.44999999999999996</v>
      </c>
      <c r="O1008" s="17"/>
      <c r="P1008" s="18"/>
      <c r="Q1008" s="13"/>
      <c r="R1008" s="14"/>
    </row>
    <row r="1009" spans="1:18" ht="15.75" customHeight="1" x14ac:dyDescent="0.2">
      <c r="A1009" s="2"/>
      <c r="B1009" s="7" t="s">
        <v>23</v>
      </c>
      <c r="C1009" s="7">
        <v>1197831</v>
      </c>
      <c r="D1009" s="8">
        <v>44533</v>
      </c>
      <c r="E1009" s="7" t="s">
        <v>24</v>
      </c>
      <c r="F1009" s="7" t="s">
        <v>53</v>
      </c>
      <c r="G1009" s="7" t="s">
        <v>54</v>
      </c>
      <c r="H1009" s="7" t="s">
        <v>18</v>
      </c>
      <c r="I1009" s="9">
        <v>0.54999999999999993</v>
      </c>
      <c r="J1009" s="10">
        <v>8000</v>
      </c>
      <c r="K1009" s="11">
        <f t="shared" si="6"/>
        <v>4399.9999999999991</v>
      </c>
      <c r="L1009" s="11">
        <f t="shared" si="7"/>
        <v>1979.9999999999993</v>
      </c>
      <c r="M1009" s="12">
        <v>0.44999999999999996</v>
      </c>
      <c r="O1009" s="17"/>
      <c r="P1009" s="18"/>
      <c r="Q1009" s="13"/>
      <c r="R1009" s="14"/>
    </row>
    <row r="1010" spans="1:18" ht="15.75" customHeight="1" x14ac:dyDescent="0.2">
      <c r="A1010" s="2"/>
      <c r="B1010" s="7" t="s">
        <v>23</v>
      </c>
      <c r="C1010" s="7">
        <v>1197831</v>
      </c>
      <c r="D1010" s="8">
        <v>44533</v>
      </c>
      <c r="E1010" s="7" t="s">
        <v>24</v>
      </c>
      <c r="F1010" s="7" t="s">
        <v>53</v>
      </c>
      <c r="G1010" s="7" t="s">
        <v>54</v>
      </c>
      <c r="H1010" s="7" t="s">
        <v>19</v>
      </c>
      <c r="I1010" s="9">
        <v>0.6</v>
      </c>
      <c r="J1010" s="10">
        <v>7000</v>
      </c>
      <c r="K1010" s="11">
        <f t="shared" si="6"/>
        <v>4200</v>
      </c>
      <c r="L1010" s="11">
        <f t="shared" si="7"/>
        <v>1889.9999999999998</v>
      </c>
      <c r="M1010" s="12">
        <v>0.44999999999999996</v>
      </c>
      <c r="O1010" s="17"/>
      <c r="P1010" s="18"/>
      <c r="Q1010" s="13"/>
      <c r="R1010" s="14"/>
    </row>
    <row r="1011" spans="1:18" ht="15.75" customHeight="1" x14ac:dyDescent="0.2">
      <c r="A1011" s="2"/>
      <c r="B1011" s="7" t="s">
        <v>23</v>
      </c>
      <c r="C1011" s="7">
        <v>1197831</v>
      </c>
      <c r="D1011" s="8">
        <v>44533</v>
      </c>
      <c r="E1011" s="7" t="s">
        <v>24</v>
      </c>
      <c r="F1011" s="7" t="s">
        <v>53</v>
      </c>
      <c r="G1011" s="7" t="s">
        <v>54</v>
      </c>
      <c r="H1011" s="7" t="s">
        <v>20</v>
      </c>
      <c r="I1011" s="9">
        <v>0.6</v>
      </c>
      <c r="J1011" s="10">
        <v>5500</v>
      </c>
      <c r="K1011" s="11">
        <f t="shared" si="6"/>
        <v>3300</v>
      </c>
      <c r="L1011" s="11">
        <f t="shared" si="7"/>
        <v>1815.0000000000002</v>
      </c>
      <c r="M1011" s="12">
        <v>0.55000000000000004</v>
      </c>
      <c r="O1011" s="17"/>
      <c r="P1011" s="18"/>
      <c r="Q1011" s="13"/>
      <c r="R1011" s="14"/>
    </row>
    <row r="1012" spans="1:18" ht="15.75" customHeight="1" x14ac:dyDescent="0.2">
      <c r="A1012" s="2"/>
      <c r="B1012" s="7" t="s">
        <v>23</v>
      </c>
      <c r="C1012" s="7">
        <v>1197831</v>
      </c>
      <c r="D1012" s="8">
        <v>44533</v>
      </c>
      <c r="E1012" s="7" t="s">
        <v>24</v>
      </c>
      <c r="F1012" s="7" t="s">
        <v>53</v>
      </c>
      <c r="G1012" s="7" t="s">
        <v>54</v>
      </c>
      <c r="H1012" s="7" t="s">
        <v>21</v>
      </c>
      <c r="I1012" s="9">
        <v>0.54999999999999993</v>
      </c>
      <c r="J1012" s="10">
        <v>5000</v>
      </c>
      <c r="K1012" s="11">
        <f t="shared" si="6"/>
        <v>2749.9999999999995</v>
      </c>
      <c r="L1012" s="11">
        <f t="shared" si="7"/>
        <v>1099.9999999999998</v>
      </c>
      <c r="M1012" s="12">
        <v>0.39999999999999997</v>
      </c>
      <c r="O1012" s="17"/>
      <c r="P1012" s="18"/>
      <c r="Q1012" s="13"/>
      <c r="R1012" s="14"/>
    </row>
    <row r="1013" spans="1:18" ht="15.75" customHeight="1" x14ac:dyDescent="0.2">
      <c r="A1013" s="2"/>
      <c r="B1013" s="7" t="s">
        <v>23</v>
      </c>
      <c r="C1013" s="7">
        <v>1197831</v>
      </c>
      <c r="D1013" s="8">
        <v>44533</v>
      </c>
      <c r="E1013" s="7" t="s">
        <v>24</v>
      </c>
      <c r="F1013" s="7" t="s">
        <v>53</v>
      </c>
      <c r="G1013" s="7" t="s">
        <v>54</v>
      </c>
      <c r="H1013" s="7" t="s">
        <v>22</v>
      </c>
      <c r="I1013" s="9">
        <v>0.65</v>
      </c>
      <c r="J1013" s="10">
        <v>7500</v>
      </c>
      <c r="K1013" s="11">
        <f t="shared" si="6"/>
        <v>4875</v>
      </c>
      <c r="L1013" s="11">
        <f t="shared" si="7"/>
        <v>2925.0000000000005</v>
      </c>
      <c r="M1013" s="12">
        <v>0.60000000000000009</v>
      </c>
      <c r="O1013" s="17"/>
      <c r="P1013" s="18"/>
      <c r="Q1013" s="13"/>
      <c r="R1013" s="14"/>
    </row>
    <row r="1014" spans="1:18" ht="15.75" customHeight="1" x14ac:dyDescent="0.2">
      <c r="A1014" s="2" t="s">
        <v>39</v>
      </c>
      <c r="B1014" s="7" t="s">
        <v>14</v>
      </c>
      <c r="C1014" s="7">
        <v>1185732</v>
      </c>
      <c r="D1014" s="8">
        <v>44207</v>
      </c>
      <c r="E1014" s="7" t="s">
        <v>33</v>
      </c>
      <c r="F1014" s="7" t="s">
        <v>55</v>
      </c>
      <c r="G1014" s="7" t="s">
        <v>56</v>
      </c>
      <c r="H1014" s="7" t="s">
        <v>17</v>
      </c>
      <c r="I1014" s="9">
        <v>0.35</v>
      </c>
      <c r="J1014" s="10">
        <v>4250</v>
      </c>
      <c r="K1014" s="11">
        <f t="shared" si="6"/>
        <v>1487.5</v>
      </c>
      <c r="L1014" s="11">
        <f t="shared" si="7"/>
        <v>595</v>
      </c>
      <c r="M1014" s="12">
        <v>0.4</v>
      </c>
      <c r="O1014" s="17"/>
      <c r="P1014" s="18"/>
      <c r="Q1014" s="13"/>
      <c r="R1014" s="14"/>
    </row>
    <row r="1015" spans="1:18" ht="15.75" customHeight="1" x14ac:dyDescent="0.2">
      <c r="A1015" s="2"/>
      <c r="B1015" s="7" t="s">
        <v>14</v>
      </c>
      <c r="C1015" s="7">
        <v>1185732</v>
      </c>
      <c r="D1015" s="8">
        <v>44207</v>
      </c>
      <c r="E1015" s="7" t="s">
        <v>33</v>
      </c>
      <c r="F1015" s="7" t="s">
        <v>55</v>
      </c>
      <c r="G1015" s="7" t="s">
        <v>56</v>
      </c>
      <c r="H1015" s="7" t="s">
        <v>18</v>
      </c>
      <c r="I1015" s="9">
        <v>0.35</v>
      </c>
      <c r="J1015" s="10">
        <v>2250</v>
      </c>
      <c r="K1015" s="11">
        <f t="shared" si="6"/>
        <v>787.5</v>
      </c>
      <c r="L1015" s="11">
        <f t="shared" si="7"/>
        <v>275.625</v>
      </c>
      <c r="M1015" s="12">
        <v>0.35</v>
      </c>
      <c r="O1015" s="17"/>
      <c r="P1015" s="18"/>
      <c r="Q1015" s="13"/>
      <c r="R1015" s="14"/>
    </row>
    <row r="1016" spans="1:18" ht="15.75" customHeight="1" x14ac:dyDescent="0.2">
      <c r="A1016" s="2"/>
      <c r="B1016" s="7" t="s">
        <v>14</v>
      </c>
      <c r="C1016" s="7">
        <v>1185732</v>
      </c>
      <c r="D1016" s="8">
        <v>44207</v>
      </c>
      <c r="E1016" s="7" t="s">
        <v>33</v>
      </c>
      <c r="F1016" s="7" t="s">
        <v>55</v>
      </c>
      <c r="G1016" s="7" t="s">
        <v>56</v>
      </c>
      <c r="H1016" s="7" t="s">
        <v>19</v>
      </c>
      <c r="I1016" s="9">
        <v>0.25</v>
      </c>
      <c r="J1016" s="10">
        <v>2250</v>
      </c>
      <c r="K1016" s="11">
        <f t="shared" si="6"/>
        <v>562.5</v>
      </c>
      <c r="L1016" s="11">
        <f t="shared" si="7"/>
        <v>196.875</v>
      </c>
      <c r="M1016" s="12">
        <v>0.35</v>
      </c>
      <c r="O1016" s="17"/>
      <c r="P1016" s="18"/>
      <c r="Q1016" s="13"/>
      <c r="R1016" s="14"/>
    </row>
    <row r="1017" spans="1:18" ht="15.75" customHeight="1" x14ac:dyDescent="0.2">
      <c r="A1017" s="2"/>
      <c r="B1017" s="7" t="s">
        <v>14</v>
      </c>
      <c r="C1017" s="7">
        <v>1185732</v>
      </c>
      <c r="D1017" s="8">
        <v>44207</v>
      </c>
      <c r="E1017" s="7" t="s">
        <v>33</v>
      </c>
      <c r="F1017" s="7" t="s">
        <v>55</v>
      </c>
      <c r="G1017" s="7" t="s">
        <v>56</v>
      </c>
      <c r="H1017" s="7" t="s">
        <v>20</v>
      </c>
      <c r="I1017" s="9">
        <v>0.30000000000000004</v>
      </c>
      <c r="J1017" s="10">
        <v>750</v>
      </c>
      <c r="K1017" s="11">
        <f t="shared" si="6"/>
        <v>225.00000000000003</v>
      </c>
      <c r="L1017" s="11">
        <f t="shared" si="7"/>
        <v>90.000000000000014</v>
      </c>
      <c r="M1017" s="12">
        <v>0.4</v>
      </c>
      <c r="O1017" s="17"/>
      <c r="P1017" s="18"/>
      <c r="Q1017" s="13"/>
      <c r="R1017" s="14"/>
    </row>
    <row r="1018" spans="1:18" ht="15.75" customHeight="1" x14ac:dyDescent="0.2">
      <c r="A1018" s="2"/>
      <c r="B1018" s="7" t="s">
        <v>14</v>
      </c>
      <c r="C1018" s="7">
        <v>1185732</v>
      </c>
      <c r="D1018" s="8">
        <v>44207</v>
      </c>
      <c r="E1018" s="7" t="s">
        <v>33</v>
      </c>
      <c r="F1018" s="7" t="s">
        <v>55</v>
      </c>
      <c r="G1018" s="7" t="s">
        <v>56</v>
      </c>
      <c r="H1018" s="7" t="s">
        <v>21</v>
      </c>
      <c r="I1018" s="9">
        <v>0.44999999999999996</v>
      </c>
      <c r="J1018" s="10">
        <v>1250</v>
      </c>
      <c r="K1018" s="11">
        <f t="shared" si="6"/>
        <v>562.5</v>
      </c>
      <c r="L1018" s="11">
        <f t="shared" si="7"/>
        <v>196.875</v>
      </c>
      <c r="M1018" s="12">
        <v>0.35</v>
      </c>
      <c r="O1018" s="17"/>
      <c r="P1018" s="18"/>
      <c r="Q1018" s="13"/>
      <c r="R1018" s="14"/>
    </row>
    <row r="1019" spans="1:18" ht="15.75" customHeight="1" x14ac:dyDescent="0.2">
      <c r="A1019" s="2"/>
      <c r="B1019" s="7" t="s">
        <v>14</v>
      </c>
      <c r="C1019" s="7">
        <v>1185732</v>
      </c>
      <c r="D1019" s="8">
        <v>44207</v>
      </c>
      <c r="E1019" s="7" t="s">
        <v>33</v>
      </c>
      <c r="F1019" s="7" t="s">
        <v>55</v>
      </c>
      <c r="G1019" s="7" t="s">
        <v>56</v>
      </c>
      <c r="H1019" s="7" t="s">
        <v>22</v>
      </c>
      <c r="I1019" s="9">
        <v>0.35</v>
      </c>
      <c r="J1019" s="10">
        <v>2250</v>
      </c>
      <c r="K1019" s="11">
        <f t="shared" si="6"/>
        <v>787.5</v>
      </c>
      <c r="L1019" s="11">
        <f t="shared" si="7"/>
        <v>393.75</v>
      </c>
      <c r="M1019" s="12">
        <v>0.5</v>
      </c>
      <c r="O1019" s="17"/>
      <c r="P1019" s="18"/>
      <c r="Q1019" s="13"/>
      <c r="R1019" s="14"/>
    </row>
    <row r="1020" spans="1:18" ht="15.75" customHeight="1" x14ac:dyDescent="0.2">
      <c r="A1020" s="2"/>
      <c r="B1020" s="7" t="s">
        <v>14</v>
      </c>
      <c r="C1020" s="7">
        <v>1185732</v>
      </c>
      <c r="D1020" s="8">
        <v>44238</v>
      </c>
      <c r="E1020" s="7" t="s">
        <v>33</v>
      </c>
      <c r="F1020" s="7" t="s">
        <v>55</v>
      </c>
      <c r="G1020" s="7" t="s">
        <v>56</v>
      </c>
      <c r="H1020" s="7" t="s">
        <v>17</v>
      </c>
      <c r="I1020" s="9">
        <v>0.35</v>
      </c>
      <c r="J1020" s="10">
        <v>4750</v>
      </c>
      <c r="K1020" s="11">
        <f t="shared" si="6"/>
        <v>1662.5</v>
      </c>
      <c r="L1020" s="11">
        <f t="shared" si="7"/>
        <v>665</v>
      </c>
      <c r="M1020" s="12">
        <v>0.4</v>
      </c>
      <c r="O1020" s="17"/>
      <c r="P1020" s="18"/>
      <c r="Q1020" s="13"/>
      <c r="R1020" s="14"/>
    </row>
    <row r="1021" spans="1:18" ht="15.75" customHeight="1" x14ac:dyDescent="0.2">
      <c r="A1021" s="2"/>
      <c r="B1021" s="7" t="s">
        <v>14</v>
      </c>
      <c r="C1021" s="7">
        <v>1185732</v>
      </c>
      <c r="D1021" s="8">
        <v>44238</v>
      </c>
      <c r="E1021" s="7" t="s">
        <v>33</v>
      </c>
      <c r="F1021" s="7" t="s">
        <v>55</v>
      </c>
      <c r="G1021" s="7" t="s">
        <v>56</v>
      </c>
      <c r="H1021" s="7" t="s">
        <v>18</v>
      </c>
      <c r="I1021" s="9">
        <v>0.35</v>
      </c>
      <c r="J1021" s="10">
        <v>1250</v>
      </c>
      <c r="K1021" s="11">
        <f t="shared" si="6"/>
        <v>437.5</v>
      </c>
      <c r="L1021" s="11">
        <f t="shared" si="7"/>
        <v>153.125</v>
      </c>
      <c r="M1021" s="12">
        <v>0.35</v>
      </c>
      <c r="O1021" s="17"/>
      <c r="P1021" s="18"/>
      <c r="Q1021" s="13"/>
      <c r="R1021" s="14"/>
    </row>
    <row r="1022" spans="1:18" ht="15.75" customHeight="1" x14ac:dyDescent="0.2">
      <c r="A1022" s="2"/>
      <c r="B1022" s="7" t="s">
        <v>14</v>
      </c>
      <c r="C1022" s="7">
        <v>1185732</v>
      </c>
      <c r="D1022" s="8">
        <v>44238</v>
      </c>
      <c r="E1022" s="7" t="s">
        <v>33</v>
      </c>
      <c r="F1022" s="7" t="s">
        <v>55</v>
      </c>
      <c r="G1022" s="7" t="s">
        <v>56</v>
      </c>
      <c r="H1022" s="7" t="s">
        <v>19</v>
      </c>
      <c r="I1022" s="9">
        <v>0.25</v>
      </c>
      <c r="J1022" s="10">
        <v>1750</v>
      </c>
      <c r="K1022" s="11">
        <f t="shared" si="6"/>
        <v>437.5</v>
      </c>
      <c r="L1022" s="11">
        <f t="shared" si="7"/>
        <v>153.125</v>
      </c>
      <c r="M1022" s="12">
        <v>0.35</v>
      </c>
      <c r="O1022" s="17"/>
      <c r="P1022" s="18"/>
      <c r="Q1022" s="13"/>
      <c r="R1022" s="14"/>
    </row>
    <row r="1023" spans="1:18" ht="15.75" customHeight="1" x14ac:dyDescent="0.2">
      <c r="A1023" s="2"/>
      <c r="B1023" s="7" t="s">
        <v>14</v>
      </c>
      <c r="C1023" s="7">
        <v>1185732</v>
      </c>
      <c r="D1023" s="8">
        <v>44238</v>
      </c>
      <c r="E1023" s="7" t="s">
        <v>33</v>
      </c>
      <c r="F1023" s="7" t="s">
        <v>55</v>
      </c>
      <c r="G1023" s="7" t="s">
        <v>56</v>
      </c>
      <c r="H1023" s="7" t="s">
        <v>20</v>
      </c>
      <c r="I1023" s="9">
        <v>0.30000000000000004</v>
      </c>
      <c r="J1023" s="10">
        <v>500</v>
      </c>
      <c r="K1023" s="11">
        <f t="shared" si="6"/>
        <v>150.00000000000003</v>
      </c>
      <c r="L1023" s="11">
        <f t="shared" si="7"/>
        <v>60.000000000000014</v>
      </c>
      <c r="M1023" s="12">
        <v>0.4</v>
      </c>
      <c r="O1023" s="17"/>
      <c r="P1023" s="18"/>
      <c r="Q1023" s="13"/>
      <c r="R1023" s="14"/>
    </row>
    <row r="1024" spans="1:18" ht="15.75" customHeight="1" x14ac:dyDescent="0.2">
      <c r="A1024" s="2"/>
      <c r="B1024" s="7" t="s">
        <v>14</v>
      </c>
      <c r="C1024" s="7">
        <v>1185732</v>
      </c>
      <c r="D1024" s="8">
        <v>44238</v>
      </c>
      <c r="E1024" s="7" t="s">
        <v>33</v>
      </c>
      <c r="F1024" s="7" t="s">
        <v>55</v>
      </c>
      <c r="G1024" s="7" t="s">
        <v>56</v>
      </c>
      <c r="H1024" s="7" t="s">
        <v>21</v>
      </c>
      <c r="I1024" s="9">
        <v>0.44999999999999996</v>
      </c>
      <c r="J1024" s="10">
        <v>1250</v>
      </c>
      <c r="K1024" s="11">
        <f t="shared" si="6"/>
        <v>562.5</v>
      </c>
      <c r="L1024" s="11">
        <f t="shared" si="7"/>
        <v>196.875</v>
      </c>
      <c r="M1024" s="12">
        <v>0.35</v>
      </c>
      <c r="O1024" s="17"/>
      <c r="P1024" s="18"/>
      <c r="Q1024" s="13"/>
      <c r="R1024" s="14"/>
    </row>
    <row r="1025" spans="1:18" ht="15.75" customHeight="1" x14ac:dyDescent="0.2">
      <c r="A1025" s="2"/>
      <c r="B1025" s="7" t="s">
        <v>14</v>
      </c>
      <c r="C1025" s="7">
        <v>1185732</v>
      </c>
      <c r="D1025" s="8">
        <v>44238</v>
      </c>
      <c r="E1025" s="7" t="s">
        <v>33</v>
      </c>
      <c r="F1025" s="7" t="s">
        <v>55</v>
      </c>
      <c r="G1025" s="7" t="s">
        <v>56</v>
      </c>
      <c r="H1025" s="7" t="s">
        <v>22</v>
      </c>
      <c r="I1025" s="9">
        <v>0.35</v>
      </c>
      <c r="J1025" s="10">
        <v>2000</v>
      </c>
      <c r="K1025" s="11">
        <f t="shared" si="6"/>
        <v>700</v>
      </c>
      <c r="L1025" s="11">
        <f t="shared" si="7"/>
        <v>350</v>
      </c>
      <c r="M1025" s="12">
        <v>0.5</v>
      </c>
      <c r="O1025" s="17"/>
      <c r="P1025" s="18"/>
      <c r="Q1025" s="13"/>
      <c r="R1025" s="14"/>
    </row>
    <row r="1026" spans="1:18" ht="15.75" customHeight="1" x14ac:dyDescent="0.2">
      <c r="A1026" s="2"/>
      <c r="B1026" s="7" t="s">
        <v>14</v>
      </c>
      <c r="C1026" s="7">
        <v>1185732</v>
      </c>
      <c r="D1026" s="8">
        <v>44265</v>
      </c>
      <c r="E1026" s="7" t="s">
        <v>33</v>
      </c>
      <c r="F1026" s="7" t="s">
        <v>55</v>
      </c>
      <c r="G1026" s="7" t="s">
        <v>56</v>
      </c>
      <c r="H1026" s="7" t="s">
        <v>17</v>
      </c>
      <c r="I1026" s="9">
        <v>0.4</v>
      </c>
      <c r="J1026" s="10">
        <v>4200</v>
      </c>
      <c r="K1026" s="11">
        <f t="shared" ref="K1026:K1280" si="8">I1026*J1026</f>
        <v>1680</v>
      </c>
      <c r="L1026" s="11">
        <f t="shared" ref="L1026:L1280" si="9">K1026*M1026</f>
        <v>672</v>
      </c>
      <c r="M1026" s="12">
        <v>0.4</v>
      </c>
      <c r="O1026" s="17"/>
      <c r="P1026" s="18"/>
      <c r="Q1026" s="13"/>
      <c r="R1026" s="14"/>
    </row>
    <row r="1027" spans="1:18" ht="15.75" customHeight="1" x14ac:dyDescent="0.2">
      <c r="A1027" s="2"/>
      <c r="B1027" s="7" t="s">
        <v>14</v>
      </c>
      <c r="C1027" s="7">
        <v>1185732</v>
      </c>
      <c r="D1027" s="8">
        <v>44265</v>
      </c>
      <c r="E1027" s="7" t="s">
        <v>33</v>
      </c>
      <c r="F1027" s="7" t="s">
        <v>55</v>
      </c>
      <c r="G1027" s="7" t="s">
        <v>56</v>
      </c>
      <c r="H1027" s="7" t="s">
        <v>18</v>
      </c>
      <c r="I1027" s="9">
        <v>0.4</v>
      </c>
      <c r="J1027" s="10">
        <v>1000</v>
      </c>
      <c r="K1027" s="11">
        <f t="shared" si="8"/>
        <v>400</v>
      </c>
      <c r="L1027" s="11">
        <f t="shared" si="9"/>
        <v>140</v>
      </c>
      <c r="M1027" s="12">
        <v>0.35</v>
      </c>
      <c r="O1027" s="17"/>
      <c r="P1027" s="18"/>
      <c r="Q1027" s="13"/>
      <c r="R1027" s="14"/>
    </row>
    <row r="1028" spans="1:18" ht="15.75" customHeight="1" x14ac:dyDescent="0.2">
      <c r="A1028" s="2"/>
      <c r="B1028" s="7" t="s">
        <v>14</v>
      </c>
      <c r="C1028" s="7">
        <v>1185732</v>
      </c>
      <c r="D1028" s="8">
        <v>44265</v>
      </c>
      <c r="E1028" s="7" t="s">
        <v>33</v>
      </c>
      <c r="F1028" s="7" t="s">
        <v>55</v>
      </c>
      <c r="G1028" s="7" t="s">
        <v>56</v>
      </c>
      <c r="H1028" s="7" t="s">
        <v>19</v>
      </c>
      <c r="I1028" s="9">
        <v>0.30000000000000004</v>
      </c>
      <c r="J1028" s="10">
        <v>1500</v>
      </c>
      <c r="K1028" s="11">
        <f t="shared" si="8"/>
        <v>450.00000000000006</v>
      </c>
      <c r="L1028" s="11">
        <f t="shared" si="9"/>
        <v>157.5</v>
      </c>
      <c r="M1028" s="12">
        <v>0.35</v>
      </c>
      <c r="O1028" s="17"/>
      <c r="P1028" s="18"/>
      <c r="Q1028" s="13"/>
      <c r="R1028" s="14"/>
    </row>
    <row r="1029" spans="1:18" ht="15.75" customHeight="1" x14ac:dyDescent="0.2">
      <c r="A1029" s="2"/>
      <c r="B1029" s="7" t="s">
        <v>14</v>
      </c>
      <c r="C1029" s="7">
        <v>1185732</v>
      </c>
      <c r="D1029" s="8">
        <v>44265</v>
      </c>
      <c r="E1029" s="7" t="s">
        <v>33</v>
      </c>
      <c r="F1029" s="7" t="s">
        <v>55</v>
      </c>
      <c r="G1029" s="7" t="s">
        <v>56</v>
      </c>
      <c r="H1029" s="7" t="s">
        <v>20</v>
      </c>
      <c r="I1029" s="9">
        <v>0.35</v>
      </c>
      <c r="J1029" s="10">
        <v>0</v>
      </c>
      <c r="K1029" s="11">
        <f t="shared" si="8"/>
        <v>0</v>
      </c>
      <c r="L1029" s="11">
        <f t="shared" si="9"/>
        <v>0</v>
      </c>
      <c r="M1029" s="12">
        <v>0.4</v>
      </c>
      <c r="O1029" s="17"/>
      <c r="P1029" s="18"/>
      <c r="Q1029" s="13"/>
      <c r="R1029" s="14"/>
    </row>
    <row r="1030" spans="1:18" ht="15.75" customHeight="1" x14ac:dyDescent="0.2">
      <c r="A1030" s="2"/>
      <c r="B1030" s="7" t="s">
        <v>14</v>
      </c>
      <c r="C1030" s="7">
        <v>1185732</v>
      </c>
      <c r="D1030" s="8">
        <v>44265</v>
      </c>
      <c r="E1030" s="7" t="s">
        <v>33</v>
      </c>
      <c r="F1030" s="7" t="s">
        <v>55</v>
      </c>
      <c r="G1030" s="7" t="s">
        <v>56</v>
      </c>
      <c r="H1030" s="7" t="s">
        <v>21</v>
      </c>
      <c r="I1030" s="9">
        <v>0.5</v>
      </c>
      <c r="J1030" s="10">
        <v>500</v>
      </c>
      <c r="K1030" s="11">
        <f t="shared" si="8"/>
        <v>250</v>
      </c>
      <c r="L1030" s="11">
        <f t="shared" si="9"/>
        <v>87.5</v>
      </c>
      <c r="M1030" s="12">
        <v>0.35</v>
      </c>
      <c r="O1030" s="17"/>
      <c r="P1030" s="18"/>
      <c r="Q1030" s="13"/>
      <c r="R1030" s="14"/>
    </row>
    <row r="1031" spans="1:18" ht="15.75" customHeight="1" x14ac:dyDescent="0.2">
      <c r="A1031" s="2"/>
      <c r="B1031" s="7" t="s">
        <v>14</v>
      </c>
      <c r="C1031" s="7">
        <v>1185732</v>
      </c>
      <c r="D1031" s="8">
        <v>44265</v>
      </c>
      <c r="E1031" s="7" t="s">
        <v>33</v>
      </c>
      <c r="F1031" s="7" t="s">
        <v>55</v>
      </c>
      <c r="G1031" s="7" t="s">
        <v>56</v>
      </c>
      <c r="H1031" s="7" t="s">
        <v>22</v>
      </c>
      <c r="I1031" s="9">
        <v>0.4</v>
      </c>
      <c r="J1031" s="10">
        <v>1500</v>
      </c>
      <c r="K1031" s="11">
        <f t="shared" si="8"/>
        <v>600</v>
      </c>
      <c r="L1031" s="11">
        <f t="shared" si="9"/>
        <v>300</v>
      </c>
      <c r="M1031" s="12">
        <v>0.5</v>
      </c>
      <c r="O1031" s="17"/>
      <c r="P1031" s="18"/>
      <c r="Q1031" s="13"/>
      <c r="R1031" s="14"/>
    </row>
    <row r="1032" spans="1:18" ht="15.75" customHeight="1" x14ac:dyDescent="0.2">
      <c r="A1032" s="2"/>
      <c r="B1032" s="7" t="s">
        <v>14</v>
      </c>
      <c r="C1032" s="7">
        <v>1185732</v>
      </c>
      <c r="D1032" s="8">
        <v>44297</v>
      </c>
      <c r="E1032" s="7" t="s">
        <v>33</v>
      </c>
      <c r="F1032" s="7" t="s">
        <v>55</v>
      </c>
      <c r="G1032" s="7" t="s">
        <v>56</v>
      </c>
      <c r="H1032" s="7" t="s">
        <v>17</v>
      </c>
      <c r="I1032" s="9">
        <v>0.4</v>
      </c>
      <c r="J1032" s="10">
        <v>3750</v>
      </c>
      <c r="K1032" s="11">
        <f t="shared" si="8"/>
        <v>1500</v>
      </c>
      <c r="L1032" s="11">
        <f t="shared" si="9"/>
        <v>600</v>
      </c>
      <c r="M1032" s="12">
        <v>0.4</v>
      </c>
      <c r="O1032" s="17"/>
      <c r="P1032" s="18"/>
      <c r="Q1032" s="13"/>
      <c r="R1032" s="14"/>
    </row>
    <row r="1033" spans="1:18" ht="15.75" customHeight="1" x14ac:dyDescent="0.2">
      <c r="A1033" s="2"/>
      <c r="B1033" s="7" t="s">
        <v>14</v>
      </c>
      <c r="C1033" s="7">
        <v>1185732</v>
      </c>
      <c r="D1033" s="8">
        <v>44297</v>
      </c>
      <c r="E1033" s="7" t="s">
        <v>33</v>
      </c>
      <c r="F1033" s="7" t="s">
        <v>55</v>
      </c>
      <c r="G1033" s="7" t="s">
        <v>56</v>
      </c>
      <c r="H1033" s="7" t="s">
        <v>18</v>
      </c>
      <c r="I1033" s="9">
        <v>0.35000000000000003</v>
      </c>
      <c r="J1033" s="10">
        <v>750</v>
      </c>
      <c r="K1033" s="11">
        <f t="shared" si="8"/>
        <v>262.5</v>
      </c>
      <c r="L1033" s="11">
        <f t="shared" si="9"/>
        <v>91.875</v>
      </c>
      <c r="M1033" s="12">
        <v>0.35</v>
      </c>
      <c r="O1033" s="17"/>
      <c r="P1033" s="18"/>
      <c r="Q1033" s="13"/>
      <c r="R1033" s="14"/>
    </row>
    <row r="1034" spans="1:18" ht="15.75" customHeight="1" x14ac:dyDescent="0.2">
      <c r="A1034" s="2"/>
      <c r="B1034" s="7" t="s">
        <v>14</v>
      </c>
      <c r="C1034" s="7">
        <v>1185732</v>
      </c>
      <c r="D1034" s="8">
        <v>44297</v>
      </c>
      <c r="E1034" s="7" t="s">
        <v>33</v>
      </c>
      <c r="F1034" s="7" t="s">
        <v>55</v>
      </c>
      <c r="G1034" s="7" t="s">
        <v>56</v>
      </c>
      <c r="H1034" s="7" t="s">
        <v>19</v>
      </c>
      <c r="I1034" s="9">
        <v>0.25000000000000006</v>
      </c>
      <c r="J1034" s="10">
        <v>750</v>
      </c>
      <c r="K1034" s="11">
        <f t="shared" si="8"/>
        <v>187.50000000000003</v>
      </c>
      <c r="L1034" s="11">
        <f t="shared" si="9"/>
        <v>65.625</v>
      </c>
      <c r="M1034" s="12">
        <v>0.35</v>
      </c>
      <c r="O1034" s="17"/>
      <c r="P1034" s="18"/>
      <c r="Q1034" s="13"/>
      <c r="R1034" s="14"/>
    </row>
    <row r="1035" spans="1:18" ht="15.75" customHeight="1" x14ac:dyDescent="0.2">
      <c r="A1035" s="2"/>
      <c r="B1035" s="7" t="s">
        <v>14</v>
      </c>
      <c r="C1035" s="7">
        <v>1185732</v>
      </c>
      <c r="D1035" s="8">
        <v>44297</v>
      </c>
      <c r="E1035" s="7" t="s">
        <v>33</v>
      </c>
      <c r="F1035" s="7" t="s">
        <v>55</v>
      </c>
      <c r="G1035" s="7" t="s">
        <v>56</v>
      </c>
      <c r="H1035" s="7" t="s">
        <v>20</v>
      </c>
      <c r="I1035" s="9">
        <v>0.3</v>
      </c>
      <c r="J1035" s="10">
        <v>0</v>
      </c>
      <c r="K1035" s="11">
        <f t="shared" si="8"/>
        <v>0</v>
      </c>
      <c r="L1035" s="11">
        <f t="shared" si="9"/>
        <v>0</v>
      </c>
      <c r="M1035" s="12">
        <v>0.4</v>
      </c>
      <c r="O1035" s="17"/>
      <c r="P1035" s="18"/>
      <c r="Q1035" s="13"/>
      <c r="R1035" s="14"/>
    </row>
    <row r="1036" spans="1:18" ht="15.75" customHeight="1" x14ac:dyDescent="0.2">
      <c r="A1036" s="2"/>
      <c r="B1036" s="7" t="s">
        <v>14</v>
      </c>
      <c r="C1036" s="7">
        <v>1185732</v>
      </c>
      <c r="D1036" s="8">
        <v>44297</v>
      </c>
      <c r="E1036" s="7" t="s">
        <v>33</v>
      </c>
      <c r="F1036" s="7" t="s">
        <v>55</v>
      </c>
      <c r="G1036" s="7" t="s">
        <v>56</v>
      </c>
      <c r="H1036" s="7" t="s">
        <v>21</v>
      </c>
      <c r="I1036" s="9">
        <v>0.45</v>
      </c>
      <c r="J1036" s="10">
        <v>250</v>
      </c>
      <c r="K1036" s="11">
        <f t="shared" si="8"/>
        <v>112.5</v>
      </c>
      <c r="L1036" s="11">
        <f t="shared" si="9"/>
        <v>39.375</v>
      </c>
      <c r="M1036" s="12">
        <v>0.35</v>
      </c>
      <c r="O1036" s="17"/>
      <c r="P1036" s="18"/>
      <c r="Q1036" s="13"/>
      <c r="R1036" s="14"/>
    </row>
    <row r="1037" spans="1:18" ht="15.75" customHeight="1" x14ac:dyDescent="0.2">
      <c r="A1037" s="2"/>
      <c r="B1037" s="7" t="s">
        <v>14</v>
      </c>
      <c r="C1037" s="7">
        <v>1185732</v>
      </c>
      <c r="D1037" s="8">
        <v>44297</v>
      </c>
      <c r="E1037" s="7" t="s">
        <v>33</v>
      </c>
      <c r="F1037" s="7" t="s">
        <v>55</v>
      </c>
      <c r="G1037" s="7" t="s">
        <v>56</v>
      </c>
      <c r="H1037" s="7" t="s">
        <v>22</v>
      </c>
      <c r="I1037" s="9">
        <v>0.35000000000000003</v>
      </c>
      <c r="J1037" s="10">
        <v>1500</v>
      </c>
      <c r="K1037" s="11">
        <f t="shared" si="8"/>
        <v>525</v>
      </c>
      <c r="L1037" s="11">
        <f t="shared" si="9"/>
        <v>262.5</v>
      </c>
      <c r="M1037" s="12">
        <v>0.5</v>
      </c>
      <c r="O1037" s="17"/>
      <c r="P1037" s="18"/>
      <c r="Q1037" s="13"/>
      <c r="R1037" s="14"/>
    </row>
    <row r="1038" spans="1:18" ht="15.75" customHeight="1" x14ac:dyDescent="0.2">
      <c r="A1038" s="2"/>
      <c r="B1038" s="7" t="s">
        <v>14</v>
      </c>
      <c r="C1038" s="7">
        <v>1185732</v>
      </c>
      <c r="D1038" s="8">
        <v>44328</v>
      </c>
      <c r="E1038" s="7" t="s">
        <v>33</v>
      </c>
      <c r="F1038" s="7" t="s">
        <v>55</v>
      </c>
      <c r="G1038" s="7" t="s">
        <v>56</v>
      </c>
      <c r="H1038" s="7" t="s">
        <v>17</v>
      </c>
      <c r="I1038" s="9">
        <v>0.45</v>
      </c>
      <c r="J1038" s="10">
        <v>4200</v>
      </c>
      <c r="K1038" s="11">
        <f t="shared" si="8"/>
        <v>1890</v>
      </c>
      <c r="L1038" s="11">
        <f t="shared" si="9"/>
        <v>756</v>
      </c>
      <c r="M1038" s="12">
        <v>0.4</v>
      </c>
      <c r="O1038" s="17"/>
      <c r="P1038" s="18"/>
      <c r="Q1038" s="13"/>
      <c r="R1038" s="14"/>
    </row>
    <row r="1039" spans="1:18" ht="15.75" customHeight="1" x14ac:dyDescent="0.2">
      <c r="A1039" s="2"/>
      <c r="B1039" s="7" t="s">
        <v>14</v>
      </c>
      <c r="C1039" s="7">
        <v>1185732</v>
      </c>
      <c r="D1039" s="8">
        <v>44328</v>
      </c>
      <c r="E1039" s="7" t="s">
        <v>33</v>
      </c>
      <c r="F1039" s="7" t="s">
        <v>55</v>
      </c>
      <c r="G1039" s="7" t="s">
        <v>56</v>
      </c>
      <c r="H1039" s="7" t="s">
        <v>18</v>
      </c>
      <c r="I1039" s="9">
        <v>0.40000000000000008</v>
      </c>
      <c r="J1039" s="10">
        <v>1250</v>
      </c>
      <c r="K1039" s="11">
        <f t="shared" si="8"/>
        <v>500.00000000000011</v>
      </c>
      <c r="L1039" s="11">
        <f t="shared" si="9"/>
        <v>175.00000000000003</v>
      </c>
      <c r="M1039" s="12">
        <v>0.35</v>
      </c>
      <c r="O1039" s="17"/>
      <c r="P1039" s="18"/>
      <c r="Q1039" s="13"/>
      <c r="R1039" s="14"/>
    </row>
    <row r="1040" spans="1:18" ht="15.75" customHeight="1" x14ac:dyDescent="0.2">
      <c r="A1040" s="2"/>
      <c r="B1040" s="7" t="s">
        <v>14</v>
      </c>
      <c r="C1040" s="7">
        <v>1185732</v>
      </c>
      <c r="D1040" s="8">
        <v>44328</v>
      </c>
      <c r="E1040" s="7" t="s">
        <v>33</v>
      </c>
      <c r="F1040" s="7" t="s">
        <v>55</v>
      </c>
      <c r="G1040" s="7" t="s">
        <v>56</v>
      </c>
      <c r="H1040" s="7" t="s">
        <v>19</v>
      </c>
      <c r="I1040" s="9">
        <v>0.35000000000000003</v>
      </c>
      <c r="J1040" s="10">
        <v>1000</v>
      </c>
      <c r="K1040" s="11">
        <f t="shared" si="8"/>
        <v>350.00000000000006</v>
      </c>
      <c r="L1040" s="11">
        <f t="shared" si="9"/>
        <v>122.50000000000001</v>
      </c>
      <c r="M1040" s="12">
        <v>0.35</v>
      </c>
      <c r="O1040" s="17"/>
      <c r="P1040" s="18"/>
      <c r="Q1040" s="13"/>
      <c r="R1040" s="14"/>
    </row>
    <row r="1041" spans="1:18" ht="15.75" customHeight="1" x14ac:dyDescent="0.2">
      <c r="A1041" s="2"/>
      <c r="B1041" s="7" t="s">
        <v>14</v>
      </c>
      <c r="C1041" s="7">
        <v>1185732</v>
      </c>
      <c r="D1041" s="8">
        <v>44328</v>
      </c>
      <c r="E1041" s="7" t="s">
        <v>33</v>
      </c>
      <c r="F1041" s="7" t="s">
        <v>55</v>
      </c>
      <c r="G1041" s="7" t="s">
        <v>56</v>
      </c>
      <c r="H1041" s="7" t="s">
        <v>20</v>
      </c>
      <c r="I1041" s="9">
        <v>0.35000000000000003</v>
      </c>
      <c r="J1041" s="10">
        <v>250</v>
      </c>
      <c r="K1041" s="11">
        <f t="shared" si="8"/>
        <v>87.500000000000014</v>
      </c>
      <c r="L1041" s="11">
        <f t="shared" si="9"/>
        <v>35.000000000000007</v>
      </c>
      <c r="M1041" s="12">
        <v>0.4</v>
      </c>
      <c r="O1041" s="17"/>
      <c r="P1041" s="18"/>
      <c r="Q1041" s="13"/>
      <c r="R1041" s="14"/>
    </row>
    <row r="1042" spans="1:18" ht="15.75" customHeight="1" x14ac:dyDescent="0.2">
      <c r="A1042" s="2"/>
      <c r="B1042" s="7" t="s">
        <v>14</v>
      </c>
      <c r="C1042" s="7">
        <v>1185732</v>
      </c>
      <c r="D1042" s="8">
        <v>44328</v>
      </c>
      <c r="E1042" s="7" t="s">
        <v>33</v>
      </c>
      <c r="F1042" s="7" t="s">
        <v>55</v>
      </c>
      <c r="G1042" s="7" t="s">
        <v>56</v>
      </c>
      <c r="H1042" s="7" t="s">
        <v>21</v>
      </c>
      <c r="I1042" s="9">
        <v>0.49999999999999994</v>
      </c>
      <c r="J1042" s="10">
        <v>500</v>
      </c>
      <c r="K1042" s="11">
        <f t="shared" si="8"/>
        <v>249.99999999999997</v>
      </c>
      <c r="L1042" s="11">
        <f t="shared" si="9"/>
        <v>87.499999999999986</v>
      </c>
      <c r="M1042" s="12">
        <v>0.35</v>
      </c>
      <c r="O1042" s="17"/>
      <c r="P1042" s="18"/>
      <c r="Q1042" s="13"/>
      <c r="R1042" s="14"/>
    </row>
    <row r="1043" spans="1:18" ht="15.75" customHeight="1" x14ac:dyDescent="0.2">
      <c r="A1043" s="2"/>
      <c r="B1043" s="7" t="s">
        <v>14</v>
      </c>
      <c r="C1043" s="7">
        <v>1185732</v>
      </c>
      <c r="D1043" s="8">
        <v>44328</v>
      </c>
      <c r="E1043" s="7" t="s">
        <v>33</v>
      </c>
      <c r="F1043" s="7" t="s">
        <v>55</v>
      </c>
      <c r="G1043" s="7" t="s">
        <v>56</v>
      </c>
      <c r="H1043" s="7" t="s">
        <v>22</v>
      </c>
      <c r="I1043" s="9">
        <v>0.54999999999999993</v>
      </c>
      <c r="J1043" s="10">
        <v>1500</v>
      </c>
      <c r="K1043" s="11">
        <f t="shared" si="8"/>
        <v>824.99999999999989</v>
      </c>
      <c r="L1043" s="11">
        <f t="shared" si="9"/>
        <v>412.49999999999994</v>
      </c>
      <c r="M1043" s="12">
        <v>0.5</v>
      </c>
      <c r="O1043" s="17"/>
      <c r="P1043" s="18"/>
      <c r="Q1043" s="13"/>
      <c r="R1043" s="14"/>
    </row>
    <row r="1044" spans="1:18" ht="15.75" customHeight="1" x14ac:dyDescent="0.2">
      <c r="A1044" s="2"/>
      <c r="B1044" s="7" t="s">
        <v>14</v>
      </c>
      <c r="C1044" s="7">
        <v>1185732</v>
      </c>
      <c r="D1044" s="8">
        <v>44358</v>
      </c>
      <c r="E1044" s="7" t="s">
        <v>33</v>
      </c>
      <c r="F1044" s="7" t="s">
        <v>55</v>
      </c>
      <c r="G1044" s="7" t="s">
        <v>56</v>
      </c>
      <c r="H1044" s="7" t="s">
        <v>17</v>
      </c>
      <c r="I1044" s="9">
        <v>0.4</v>
      </c>
      <c r="J1044" s="10">
        <v>4000</v>
      </c>
      <c r="K1044" s="11">
        <f t="shared" si="8"/>
        <v>1600</v>
      </c>
      <c r="L1044" s="11">
        <f t="shared" si="9"/>
        <v>640</v>
      </c>
      <c r="M1044" s="12">
        <v>0.4</v>
      </c>
      <c r="O1044" s="17"/>
      <c r="P1044" s="18"/>
      <c r="Q1044" s="13"/>
      <c r="R1044" s="14"/>
    </row>
    <row r="1045" spans="1:18" ht="15.75" customHeight="1" x14ac:dyDescent="0.2">
      <c r="A1045" s="2"/>
      <c r="B1045" s="7" t="s">
        <v>14</v>
      </c>
      <c r="C1045" s="7">
        <v>1185732</v>
      </c>
      <c r="D1045" s="8">
        <v>44358</v>
      </c>
      <c r="E1045" s="7" t="s">
        <v>33</v>
      </c>
      <c r="F1045" s="7" t="s">
        <v>55</v>
      </c>
      <c r="G1045" s="7" t="s">
        <v>56</v>
      </c>
      <c r="H1045" s="7" t="s">
        <v>18</v>
      </c>
      <c r="I1045" s="9">
        <v>0.35000000000000009</v>
      </c>
      <c r="J1045" s="10">
        <v>1500</v>
      </c>
      <c r="K1045" s="11">
        <f t="shared" si="8"/>
        <v>525.00000000000011</v>
      </c>
      <c r="L1045" s="11">
        <f t="shared" si="9"/>
        <v>183.75000000000003</v>
      </c>
      <c r="M1045" s="12">
        <v>0.35</v>
      </c>
      <c r="O1045" s="17"/>
      <c r="P1045" s="18"/>
      <c r="Q1045" s="13"/>
      <c r="R1045" s="14"/>
    </row>
    <row r="1046" spans="1:18" ht="15.75" customHeight="1" x14ac:dyDescent="0.2">
      <c r="A1046" s="2"/>
      <c r="B1046" s="7" t="s">
        <v>14</v>
      </c>
      <c r="C1046" s="7">
        <v>1185732</v>
      </c>
      <c r="D1046" s="8">
        <v>44358</v>
      </c>
      <c r="E1046" s="7" t="s">
        <v>33</v>
      </c>
      <c r="F1046" s="7" t="s">
        <v>55</v>
      </c>
      <c r="G1046" s="7" t="s">
        <v>56</v>
      </c>
      <c r="H1046" s="7" t="s">
        <v>19</v>
      </c>
      <c r="I1046" s="9">
        <v>0.30000000000000004</v>
      </c>
      <c r="J1046" s="10">
        <v>1750</v>
      </c>
      <c r="K1046" s="11">
        <f t="shared" si="8"/>
        <v>525.00000000000011</v>
      </c>
      <c r="L1046" s="11">
        <f t="shared" si="9"/>
        <v>183.75000000000003</v>
      </c>
      <c r="M1046" s="12">
        <v>0.35</v>
      </c>
      <c r="O1046" s="17"/>
      <c r="P1046" s="18"/>
      <c r="Q1046" s="13"/>
      <c r="R1046" s="14"/>
    </row>
    <row r="1047" spans="1:18" ht="15.75" customHeight="1" x14ac:dyDescent="0.2">
      <c r="A1047" s="2"/>
      <c r="B1047" s="7" t="s">
        <v>14</v>
      </c>
      <c r="C1047" s="7">
        <v>1185732</v>
      </c>
      <c r="D1047" s="8">
        <v>44358</v>
      </c>
      <c r="E1047" s="7" t="s">
        <v>33</v>
      </c>
      <c r="F1047" s="7" t="s">
        <v>55</v>
      </c>
      <c r="G1047" s="7" t="s">
        <v>56</v>
      </c>
      <c r="H1047" s="7" t="s">
        <v>20</v>
      </c>
      <c r="I1047" s="9">
        <v>0.30000000000000004</v>
      </c>
      <c r="J1047" s="10">
        <v>1500</v>
      </c>
      <c r="K1047" s="11">
        <f t="shared" si="8"/>
        <v>450.00000000000006</v>
      </c>
      <c r="L1047" s="11">
        <f t="shared" si="9"/>
        <v>180.00000000000003</v>
      </c>
      <c r="M1047" s="12">
        <v>0.4</v>
      </c>
      <c r="O1047" s="17"/>
      <c r="P1047" s="18"/>
      <c r="Q1047" s="13"/>
      <c r="R1047" s="14"/>
    </row>
    <row r="1048" spans="1:18" ht="15.75" customHeight="1" x14ac:dyDescent="0.2">
      <c r="A1048" s="2"/>
      <c r="B1048" s="7" t="s">
        <v>14</v>
      </c>
      <c r="C1048" s="7">
        <v>1185732</v>
      </c>
      <c r="D1048" s="8">
        <v>44358</v>
      </c>
      <c r="E1048" s="7" t="s">
        <v>33</v>
      </c>
      <c r="F1048" s="7" t="s">
        <v>55</v>
      </c>
      <c r="G1048" s="7" t="s">
        <v>56</v>
      </c>
      <c r="H1048" s="7" t="s">
        <v>21</v>
      </c>
      <c r="I1048" s="9">
        <v>0.45</v>
      </c>
      <c r="J1048" s="10">
        <v>1500</v>
      </c>
      <c r="K1048" s="11">
        <f t="shared" si="8"/>
        <v>675</v>
      </c>
      <c r="L1048" s="11">
        <f t="shared" si="9"/>
        <v>236.24999999999997</v>
      </c>
      <c r="M1048" s="12">
        <v>0.35</v>
      </c>
      <c r="O1048" s="17"/>
      <c r="P1048" s="18"/>
      <c r="Q1048" s="13"/>
      <c r="R1048" s="14"/>
    </row>
    <row r="1049" spans="1:18" ht="15.75" customHeight="1" x14ac:dyDescent="0.2">
      <c r="A1049" s="2"/>
      <c r="B1049" s="7" t="s">
        <v>14</v>
      </c>
      <c r="C1049" s="7">
        <v>1185732</v>
      </c>
      <c r="D1049" s="8">
        <v>44358</v>
      </c>
      <c r="E1049" s="7" t="s">
        <v>33</v>
      </c>
      <c r="F1049" s="7" t="s">
        <v>55</v>
      </c>
      <c r="G1049" s="7" t="s">
        <v>56</v>
      </c>
      <c r="H1049" s="7" t="s">
        <v>22</v>
      </c>
      <c r="I1049" s="9">
        <v>0.5</v>
      </c>
      <c r="J1049" s="10">
        <v>3250</v>
      </c>
      <c r="K1049" s="11">
        <f t="shared" si="8"/>
        <v>1625</v>
      </c>
      <c r="L1049" s="11">
        <f t="shared" si="9"/>
        <v>812.5</v>
      </c>
      <c r="M1049" s="12">
        <v>0.5</v>
      </c>
      <c r="O1049" s="17"/>
      <c r="P1049" s="18"/>
      <c r="Q1049" s="13"/>
      <c r="R1049" s="14"/>
    </row>
    <row r="1050" spans="1:18" ht="15.75" customHeight="1" x14ac:dyDescent="0.2">
      <c r="A1050" s="2"/>
      <c r="B1050" s="7" t="s">
        <v>14</v>
      </c>
      <c r="C1050" s="7">
        <v>1185732</v>
      </c>
      <c r="D1050" s="8">
        <v>44387</v>
      </c>
      <c r="E1050" s="7" t="s">
        <v>33</v>
      </c>
      <c r="F1050" s="7" t="s">
        <v>55</v>
      </c>
      <c r="G1050" s="7" t="s">
        <v>56</v>
      </c>
      <c r="H1050" s="7" t="s">
        <v>17</v>
      </c>
      <c r="I1050" s="9">
        <v>0.45</v>
      </c>
      <c r="J1050" s="10">
        <v>5500</v>
      </c>
      <c r="K1050" s="11">
        <f t="shared" si="8"/>
        <v>2475</v>
      </c>
      <c r="L1050" s="11">
        <f t="shared" si="9"/>
        <v>990</v>
      </c>
      <c r="M1050" s="12">
        <v>0.4</v>
      </c>
      <c r="O1050" s="17"/>
      <c r="P1050" s="18"/>
      <c r="Q1050" s="13"/>
      <c r="R1050" s="14"/>
    </row>
    <row r="1051" spans="1:18" ht="15.75" customHeight="1" x14ac:dyDescent="0.2">
      <c r="A1051" s="2"/>
      <c r="B1051" s="7" t="s">
        <v>14</v>
      </c>
      <c r="C1051" s="7">
        <v>1185732</v>
      </c>
      <c r="D1051" s="8">
        <v>44387</v>
      </c>
      <c r="E1051" s="7" t="s">
        <v>33</v>
      </c>
      <c r="F1051" s="7" t="s">
        <v>55</v>
      </c>
      <c r="G1051" s="7" t="s">
        <v>56</v>
      </c>
      <c r="H1051" s="7" t="s">
        <v>18</v>
      </c>
      <c r="I1051" s="9">
        <v>0.40000000000000008</v>
      </c>
      <c r="J1051" s="10">
        <v>3000</v>
      </c>
      <c r="K1051" s="11">
        <f t="shared" si="8"/>
        <v>1200.0000000000002</v>
      </c>
      <c r="L1051" s="11">
        <f t="shared" si="9"/>
        <v>420.00000000000006</v>
      </c>
      <c r="M1051" s="12">
        <v>0.35</v>
      </c>
      <c r="O1051" s="17"/>
      <c r="P1051" s="18"/>
      <c r="Q1051" s="13"/>
      <c r="R1051" s="14"/>
    </row>
    <row r="1052" spans="1:18" ht="15.75" customHeight="1" x14ac:dyDescent="0.2">
      <c r="A1052" s="2"/>
      <c r="B1052" s="7" t="s">
        <v>14</v>
      </c>
      <c r="C1052" s="7">
        <v>1185732</v>
      </c>
      <c r="D1052" s="8">
        <v>44387</v>
      </c>
      <c r="E1052" s="7" t="s">
        <v>33</v>
      </c>
      <c r="F1052" s="7" t="s">
        <v>55</v>
      </c>
      <c r="G1052" s="7" t="s">
        <v>56</v>
      </c>
      <c r="H1052" s="7" t="s">
        <v>19</v>
      </c>
      <c r="I1052" s="9">
        <v>0.35000000000000003</v>
      </c>
      <c r="J1052" s="10">
        <v>2250</v>
      </c>
      <c r="K1052" s="11">
        <f t="shared" si="8"/>
        <v>787.50000000000011</v>
      </c>
      <c r="L1052" s="11">
        <f t="shared" si="9"/>
        <v>275.625</v>
      </c>
      <c r="M1052" s="12">
        <v>0.35</v>
      </c>
      <c r="O1052" s="17"/>
      <c r="P1052" s="18"/>
      <c r="Q1052" s="13"/>
      <c r="R1052" s="14"/>
    </row>
    <row r="1053" spans="1:18" ht="15.75" customHeight="1" x14ac:dyDescent="0.2">
      <c r="A1053" s="2"/>
      <c r="B1053" s="7" t="s">
        <v>14</v>
      </c>
      <c r="C1053" s="7">
        <v>1185732</v>
      </c>
      <c r="D1053" s="8">
        <v>44387</v>
      </c>
      <c r="E1053" s="7" t="s">
        <v>33</v>
      </c>
      <c r="F1053" s="7" t="s">
        <v>55</v>
      </c>
      <c r="G1053" s="7" t="s">
        <v>56</v>
      </c>
      <c r="H1053" s="7" t="s">
        <v>20</v>
      </c>
      <c r="I1053" s="9">
        <v>0.35000000000000003</v>
      </c>
      <c r="J1053" s="10">
        <v>1750</v>
      </c>
      <c r="K1053" s="11">
        <f t="shared" si="8"/>
        <v>612.50000000000011</v>
      </c>
      <c r="L1053" s="11">
        <f t="shared" si="9"/>
        <v>245.00000000000006</v>
      </c>
      <c r="M1053" s="12">
        <v>0.4</v>
      </c>
      <c r="O1053" s="17"/>
      <c r="P1053" s="18"/>
      <c r="Q1053" s="13"/>
      <c r="R1053" s="14"/>
    </row>
    <row r="1054" spans="1:18" ht="15.75" customHeight="1" x14ac:dyDescent="0.2">
      <c r="A1054" s="2"/>
      <c r="B1054" s="7" t="s">
        <v>14</v>
      </c>
      <c r="C1054" s="7">
        <v>1185732</v>
      </c>
      <c r="D1054" s="8">
        <v>44387</v>
      </c>
      <c r="E1054" s="7" t="s">
        <v>33</v>
      </c>
      <c r="F1054" s="7" t="s">
        <v>55</v>
      </c>
      <c r="G1054" s="7" t="s">
        <v>56</v>
      </c>
      <c r="H1054" s="7" t="s">
        <v>21</v>
      </c>
      <c r="I1054" s="9">
        <v>0.45</v>
      </c>
      <c r="J1054" s="10">
        <v>1750</v>
      </c>
      <c r="K1054" s="11">
        <f t="shared" si="8"/>
        <v>787.5</v>
      </c>
      <c r="L1054" s="11">
        <f t="shared" si="9"/>
        <v>275.625</v>
      </c>
      <c r="M1054" s="12">
        <v>0.35</v>
      </c>
      <c r="O1054" s="17"/>
      <c r="P1054" s="18"/>
      <c r="Q1054" s="13"/>
      <c r="R1054" s="14"/>
    </row>
    <row r="1055" spans="1:18" ht="15.75" customHeight="1" x14ac:dyDescent="0.2">
      <c r="A1055" s="2"/>
      <c r="B1055" s="7" t="s">
        <v>14</v>
      </c>
      <c r="C1055" s="7">
        <v>1185732</v>
      </c>
      <c r="D1055" s="8">
        <v>44387</v>
      </c>
      <c r="E1055" s="7" t="s">
        <v>33</v>
      </c>
      <c r="F1055" s="7" t="s">
        <v>55</v>
      </c>
      <c r="G1055" s="7" t="s">
        <v>56</v>
      </c>
      <c r="H1055" s="7" t="s">
        <v>22</v>
      </c>
      <c r="I1055" s="9">
        <v>0.5</v>
      </c>
      <c r="J1055" s="10">
        <v>3500</v>
      </c>
      <c r="K1055" s="11">
        <f t="shared" si="8"/>
        <v>1750</v>
      </c>
      <c r="L1055" s="11">
        <f t="shared" si="9"/>
        <v>875</v>
      </c>
      <c r="M1055" s="12">
        <v>0.5</v>
      </c>
      <c r="O1055" s="17"/>
      <c r="P1055" s="18"/>
      <c r="Q1055" s="13"/>
      <c r="R1055" s="14"/>
    </row>
    <row r="1056" spans="1:18" ht="15.75" customHeight="1" x14ac:dyDescent="0.2">
      <c r="A1056" s="2"/>
      <c r="B1056" s="7" t="s">
        <v>14</v>
      </c>
      <c r="C1056" s="7">
        <v>1185732</v>
      </c>
      <c r="D1056" s="8">
        <v>44419</v>
      </c>
      <c r="E1056" s="7" t="s">
        <v>33</v>
      </c>
      <c r="F1056" s="7" t="s">
        <v>55</v>
      </c>
      <c r="G1056" s="7" t="s">
        <v>56</v>
      </c>
      <c r="H1056" s="7" t="s">
        <v>17</v>
      </c>
      <c r="I1056" s="9">
        <v>0.45</v>
      </c>
      <c r="J1056" s="10">
        <v>5000</v>
      </c>
      <c r="K1056" s="11">
        <f t="shared" si="8"/>
        <v>2250</v>
      </c>
      <c r="L1056" s="11">
        <f t="shared" si="9"/>
        <v>900</v>
      </c>
      <c r="M1056" s="12">
        <v>0.4</v>
      </c>
      <c r="O1056" s="17"/>
      <c r="P1056" s="18"/>
      <c r="Q1056" s="13"/>
      <c r="R1056" s="14"/>
    </row>
    <row r="1057" spans="1:18" ht="15.75" customHeight="1" x14ac:dyDescent="0.2">
      <c r="A1057" s="2"/>
      <c r="B1057" s="7" t="s">
        <v>14</v>
      </c>
      <c r="C1057" s="7">
        <v>1185732</v>
      </c>
      <c r="D1057" s="8">
        <v>44419</v>
      </c>
      <c r="E1057" s="7" t="s">
        <v>33</v>
      </c>
      <c r="F1057" s="7" t="s">
        <v>55</v>
      </c>
      <c r="G1057" s="7" t="s">
        <v>56</v>
      </c>
      <c r="H1057" s="7" t="s">
        <v>18</v>
      </c>
      <c r="I1057" s="9">
        <v>0.45000000000000007</v>
      </c>
      <c r="J1057" s="10">
        <v>2750</v>
      </c>
      <c r="K1057" s="11">
        <f t="shared" si="8"/>
        <v>1237.5000000000002</v>
      </c>
      <c r="L1057" s="11">
        <f t="shared" si="9"/>
        <v>433.12500000000006</v>
      </c>
      <c r="M1057" s="12">
        <v>0.35</v>
      </c>
      <c r="O1057" s="17"/>
      <c r="P1057" s="18"/>
      <c r="Q1057" s="13"/>
      <c r="R1057" s="14"/>
    </row>
    <row r="1058" spans="1:18" ht="15.75" customHeight="1" x14ac:dyDescent="0.2">
      <c r="A1058" s="2"/>
      <c r="B1058" s="7" t="s">
        <v>14</v>
      </c>
      <c r="C1058" s="7">
        <v>1185732</v>
      </c>
      <c r="D1058" s="8">
        <v>44419</v>
      </c>
      <c r="E1058" s="7" t="s">
        <v>33</v>
      </c>
      <c r="F1058" s="7" t="s">
        <v>55</v>
      </c>
      <c r="G1058" s="7" t="s">
        <v>56</v>
      </c>
      <c r="H1058" s="7" t="s">
        <v>19</v>
      </c>
      <c r="I1058" s="9">
        <v>0.4</v>
      </c>
      <c r="J1058" s="10">
        <v>2000</v>
      </c>
      <c r="K1058" s="11">
        <f t="shared" si="8"/>
        <v>800</v>
      </c>
      <c r="L1058" s="11">
        <f t="shared" si="9"/>
        <v>280</v>
      </c>
      <c r="M1058" s="12">
        <v>0.35</v>
      </c>
      <c r="O1058" s="17"/>
      <c r="P1058" s="18"/>
      <c r="Q1058" s="13"/>
      <c r="R1058" s="14"/>
    </row>
    <row r="1059" spans="1:18" ht="15.75" customHeight="1" x14ac:dyDescent="0.2">
      <c r="A1059" s="2"/>
      <c r="B1059" s="7" t="s">
        <v>14</v>
      </c>
      <c r="C1059" s="7">
        <v>1185732</v>
      </c>
      <c r="D1059" s="8">
        <v>44419</v>
      </c>
      <c r="E1059" s="7" t="s">
        <v>33</v>
      </c>
      <c r="F1059" s="7" t="s">
        <v>55</v>
      </c>
      <c r="G1059" s="7" t="s">
        <v>56</v>
      </c>
      <c r="H1059" s="7" t="s">
        <v>20</v>
      </c>
      <c r="I1059" s="9">
        <v>0.30000000000000004</v>
      </c>
      <c r="J1059" s="10">
        <v>1250</v>
      </c>
      <c r="K1059" s="11">
        <f t="shared" si="8"/>
        <v>375.00000000000006</v>
      </c>
      <c r="L1059" s="11">
        <f t="shared" si="9"/>
        <v>150.00000000000003</v>
      </c>
      <c r="M1059" s="12">
        <v>0.4</v>
      </c>
      <c r="O1059" s="17"/>
      <c r="P1059" s="18"/>
      <c r="Q1059" s="13"/>
      <c r="R1059" s="14"/>
    </row>
    <row r="1060" spans="1:18" ht="15.75" customHeight="1" x14ac:dyDescent="0.2">
      <c r="A1060" s="2"/>
      <c r="B1060" s="7" t="s">
        <v>14</v>
      </c>
      <c r="C1060" s="7">
        <v>1185732</v>
      </c>
      <c r="D1060" s="8">
        <v>44419</v>
      </c>
      <c r="E1060" s="7" t="s">
        <v>33</v>
      </c>
      <c r="F1060" s="7" t="s">
        <v>55</v>
      </c>
      <c r="G1060" s="7" t="s">
        <v>56</v>
      </c>
      <c r="H1060" s="7" t="s">
        <v>21</v>
      </c>
      <c r="I1060" s="9">
        <v>0.4</v>
      </c>
      <c r="J1060" s="10">
        <v>1000</v>
      </c>
      <c r="K1060" s="11">
        <f t="shared" si="8"/>
        <v>400</v>
      </c>
      <c r="L1060" s="11">
        <f t="shared" si="9"/>
        <v>140</v>
      </c>
      <c r="M1060" s="12">
        <v>0.35</v>
      </c>
      <c r="O1060" s="17"/>
      <c r="P1060" s="18"/>
      <c r="Q1060" s="13"/>
      <c r="R1060" s="14"/>
    </row>
    <row r="1061" spans="1:18" ht="15.75" customHeight="1" x14ac:dyDescent="0.2">
      <c r="A1061" s="2"/>
      <c r="B1061" s="7" t="s">
        <v>14</v>
      </c>
      <c r="C1061" s="7">
        <v>1185732</v>
      </c>
      <c r="D1061" s="8">
        <v>44419</v>
      </c>
      <c r="E1061" s="7" t="s">
        <v>33</v>
      </c>
      <c r="F1061" s="7" t="s">
        <v>55</v>
      </c>
      <c r="G1061" s="7" t="s">
        <v>56</v>
      </c>
      <c r="H1061" s="7" t="s">
        <v>22</v>
      </c>
      <c r="I1061" s="9">
        <v>0.45</v>
      </c>
      <c r="J1061" s="10">
        <v>2750</v>
      </c>
      <c r="K1061" s="11">
        <f t="shared" si="8"/>
        <v>1237.5</v>
      </c>
      <c r="L1061" s="11">
        <f t="shared" si="9"/>
        <v>618.75</v>
      </c>
      <c r="M1061" s="12">
        <v>0.5</v>
      </c>
      <c r="O1061" s="17"/>
      <c r="P1061" s="18"/>
      <c r="Q1061" s="13"/>
      <c r="R1061" s="14"/>
    </row>
    <row r="1062" spans="1:18" ht="15.75" customHeight="1" x14ac:dyDescent="0.2">
      <c r="A1062" s="2"/>
      <c r="B1062" s="7" t="s">
        <v>14</v>
      </c>
      <c r="C1062" s="7">
        <v>1185732</v>
      </c>
      <c r="D1062" s="8">
        <v>44451</v>
      </c>
      <c r="E1062" s="7" t="s">
        <v>33</v>
      </c>
      <c r="F1062" s="7" t="s">
        <v>55</v>
      </c>
      <c r="G1062" s="7" t="s">
        <v>56</v>
      </c>
      <c r="H1062" s="7" t="s">
        <v>17</v>
      </c>
      <c r="I1062" s="9">
        <v>0.4</v>
      </c>
      <c r="J1062" s="10">
        <v>4000</v>
      </c>
      <c r="K1062" s="11">
        <f t="shared" si="8"/>
        <v>1600</v>
      </c>
      <c r="L1062" s="11">
        <f t="shared" si="9"/>
        <v>640</v>
      </c>
      <c r="M1062" s="12">
        <v>0.4</v>
      </c>
      <c r="O1062" s="17"/>
      <c r="P1062" s="18"/>
      <c r="Q1062" s="13"/>
      <c r="R1062" s="14"/>
    </row>
    <row r="1063" spans="1:18" ht="15.75" customHeight="1" x14ac:dyDescent="0.2">
      <c r="A1063" s="2"/>
      <c r="B1063" s="7" t="s">
        <v>14</v>
      </c>
      <c r="C1063" s="7">
        <v>1185732</v>
      </c>
      <c r="D1063" s="8">
        <v>44451</v>
      </c>
      <c r="E1063" s="7" t="s">
        <v>33</v>
      </c>
      <c r="F1063" s="7" t="s">
        <v>55</v>
      </c>
      <c r="G1063" s="7" t="s">
        <v>56</v>
      </c>
      <c r="H1063" s="7" t="s">
        <v>18</v>
      </c>
      <c r="I1063" s="9">
        <v>0.35000000000000009</v>
      </c>
      <c r="J1063" s="10">
        <v>2000</v>
      </c>
      <c r="K1063" s="11">
        <f t="shared" si="8"/>
        <v>700.00000000000023</v>
      </c>
      <c r="L1063" s="11">
        <f t="shared" si="9"/>
        <v>245.00000000000006</v>
      </c>
      <c r="M1063" s="12">
        <v>0.35</v>
      </c>
      <c r="O1063" s="17"/>
      <c r="P1063" s="18"/>
      <c r="Q1063" s="13"/>
      <c r="R1063" s="14"/>
    </row>
    <row r="1064" spans="1:18" ht="15.75" customHeight="1" x14ac:dyDescent="0.2">
      <c r="A1064" s="2"/>
      <c r="B1064" s="7" t="s">
        <v>14</v>
      </c>
      <c r="C1064" s="7">
        <v>1185732</v>
      </c>
      <c r="D1064" s="8">
        <v>44451</v>
      </c>
      <c r="E1064" s="7" t="s">
        <v>33</v>
      </c>
      <c r="F1064" s="7" t="s">
        <v>55</v>
      </c>
      <c r="G1064" s="7" t="s">
        <v>56</v>
      </c>
      <c r="H1064" s="7" t="s">
        <v>19</v>
      </c>
      <c r="I1064" s="9">
        <v>0.2</v>
      </c>
      <c r="J1064" s="10">
        <v>1000</v>
      </c>
      <c r="K1064" s="11">
        <f t="shared" si="8"/>
        <v>200</v>
      </c>
      <c r="L1064" s="11">
        <f t="shared" si="9"/>
        <v>70</v>
      </c>
      <c r="M1064" s="12">
        <v>0.35</v>
      </c>
      <c r="O1064" s="17"/>
      <c r="P1064" s="18"/>
      <c r="Q1064" s="13"/>
      <c r="R1064" s="14"/>
    </row>
    <row r="1065" spans="1:18" ht="15.75" customHeight="1" x14ac:dyDescent="0.2">
      <c r="A1065" s="2"/>
      <c r="B1065" s="7" t="s">
        <v>14</v>
      </c>
      <c r="C1065" s="7">
        <v>1185732</v>
      </c>
      <c r="D1065" s="8">
        <v>44451</v>
      </c>
      <c r="E1065" s="7" t="s">
        <v>33</v>
      </c>
      <c r="F1065" s="7" t="s">
        <v>55</v>
      </c>
      <c r="G1065" s="7" t="s">
        <v>56</v>
      </c>
      <c r="H1065" s="7" t="s">
        <v>20</v>
      </c>
      <c r="I1065" s="9">
        <v>0.2</v>
      </c>
      <c r="J1065" s="10">
        <v>750</v>
      </c>
      <c r="K1065" s="11">
        <f t="shared" si="8"/>
        <v>150</v>
      </c>
      <c r="L1065" s="11">
        <f t="shared" si="9"/>
        <v>60</v>
      </c>
      <c r="M1065" s="12">
        <v>0.4</v>
      </c>
      <c r="O1065" s="17"/>
      <c r="P1065" s="18"/>
      <c r="Q1065" s="13"/>
      <c r="R1065" s="14"/>
    </row>
    <row r="1066" spans="1:18" ht="15.75" customHeight="1" x14ac:dyDescent="0.2">
      <c r="A1066" s="2"/>
      <c r="B1066" s="7" t="s">
        <v>14</v>
      </c>
      <c r="C1066" s="7">
        <v>1185732</v>
      </c>
      <c r="D1066" s="8">
        <v>44451</v>
      </c>
      <c r="E1066" s="7" t="s">
        <v>33</v>
      </c>
      <c r="F1066" s="7" t="s">
        <v>55</v>
      </c>
      <c r="G1066" s="7" t="s">
        <v>56</v>
      </c>
      <c r="H1066" s="7" t="s">
        <v>21</v>
      </c>
      <c r="I1066" s="9">
        <v>0.3</v>
      </c>
      <c r="J1066" s="10">
        <v>750</v>
      </c>
      <c r="K1066" s="11">
        <f t="shared" si="8"/>
        <v>225</v>
      </c>
      <c r="L1066" s="11">
        <f t="shared" si="9"/>
        <v>78.75</v>
      </c>
      <c r="M1066" s="12">
        <v>0.35</v>
      </c>
      <c r="O1066" s="17"/>
      <c r="P1066" s="18"/>
      <c r="Q1066" s="13"/>
      <c r="R1066" s="14"/>
    </row>
    <row r="1067" spans="1:18" ht="15.75" customHeight="1" x14ac:dyDescent="0.2">
      <c r="A1067" s="2"/>
      <c r="B1067" s="7" t="s">
        <v>14</v>
      </c>
      <c r="C1067" s="7">
        <v>1185732</v>
      </c>
      <c r="D1067" s="8">
        <v>44451</v>
      </c>
      <c r="E1067" s="7" t="s">
        <v>33</v>
      </c>
      <c r="F1067" s="7" t="s">
        <v>55</v>
      </c>
      <c r="G1067" s="7" t="s">
        <v>56</v>
      </c>
      <c r="H1067" s="7" t="s">
        <v>22</v>
      </c>
      <c r="I1067" s="9">
        <v>0.35000000000000003</v>
      </c>
      <c r="J1067" s="10">
        <v>1500</v>
      </c>
      <c r="K1067" s="11">
        <f t="shared" si="8"/>
        <v>525</v>
      </c>
      <c r="L1067" s="11">
        <f t="shared" si="9"/>
        <v>262.5</v>
      </c>
      <c r="M1067" s="12">
        <v>0.5</v>
      </c>
      <c r="O1067" s="17"/>
      <c r="P1067" s="18"/>
      <c r="Q1067" s="13"/>
      <c r="R1067" s="14"/>
    </row>
    <row r="1068" spans="1:18" ht="15.75" customHeight="1" x14ac:dyDescent="0.2">
      <c r="A1068" s="2"/>
      <c r="B1068" s="7" t="s">
        <v>14</v>
      </c>
      <c r="C1068" s="7">
        <v>1185732</v>
      </c>
      <c r="D1068" s="8">
        <v>44480</v>
      </c>
      <c r="E1068" s="7" t="s">
        <v>33</v>
      </c>
      <c r="F1068" s="7" t="s">
        <v>55</v>
      </c>
      <c r="G1068" s="7" t="s">
        <v>56</v>
      </c>
      <c r="H1068" s="7" t="s">
        <v>17</v>
      </c>
      <c r="I1068" s="9">
        <v>0.39999999999999997</v>
      </c>
      <c r="J1068" s="10">
        <v>3250</v>
      </c>
      <c r="K1068" s="11">
        <f t="shared" si="8"/>
        <v>1300</v>
      </c>
      <c r="L1068" s="11">
        <f t="shared" si="9"/>
        <v>520</v>
      </c>
      <c r="M1068" s="12">
        <v>0.4</v>
      </c>
      <c r="O1068" s="17"/>
      <c r="P1068" s="18"/>
      <c r="Q1068" s="13"/>
      <c r="R1068" s="14"/>
    </row>
    <row r="1069" spans="1:18" ht="15.75" customHeight="1" x14ac:dyDescent="0.2">
      <c r="A1069" s="2"/>
      <c r="B1069" s="7" t="s">
        <v>14</v>
      </c>
      <c r="C1069" s="7">
        <v>1185732</v>
      </c>
      <c r="D1069" s="8">
        <v>44480</v>
      </c>
      <c r="E1069" s="7" t="s">
        <v>33</v>
      </c>
      <c r="F1069" s="7" t="s">
        <v>55</v>
      </c>
      <c r="G1069" s="7" t="s">
        <v>56</v>
      </c>
      <c r="H1069" s="7" t="s">
        <v>18</v>
      </c>
      <c r="I1069" s="9">
        <v>0.3</v>
      </c>
      <c r="J1069" s="10">
        <v>1500</v>
      </c>
      <c r="K1069" s="11">
        <f t="shared" si="8"/>
        <v>450</v>
      </c>
      <c r="L1069" s="11">
        <f t="shared" si="9"/>
        <v>157.5</v>
      </c>
      <c r="M1069" s="12">
        <v>0.35</v>
      </c>
      <c r="O1069" s="17"/>
      <c r="P1069" s="18"/>
      <c r="Q1069" s="13"/>
      <c r="R1069" s="14"/>
    </row>
    <row r="1070" spans="1:18" ht="15.75" customHeight="1" x14ac:dyDescent="0.2">
      <c r="A1070" s="2"/>
      <c r="B1070" s="7" t="s">
        <v>14</v>
      </c>
      <c r="C1070" s="7">
        <v>1185732</v>
      </c>
      <c r="D1070" s="8">
        <v>44480</v>
      </c>
      <c r="E1070" s="7" t="s">
        <v>33</v>
      </c>
      <c r="F1070" s="7" t="s">
        <v>55</v>
      </c>
      <c r="G1070" s="7" t="s">
        <v>56</v>
      </c>
      <c r="H1070" s="7" t="s">
        <v>19</v>
      </c>
      <c r="I1070" s="9">
        <v>0.3</v>
      </c>
      <c r="J1070" s="10">
        <v>500</v>
      </c>
      <c r="K1070" s="11">
        <f t="shared" si="8"/>
        <v>150</v>
      </c>
      <c r="L1070" s="11">
        <f t="shared" si="9"/>
        <v>52.5</v>
      </c>
      <c r="M1070" s="12">
        <v>0.35</v>
      </c>
      <c r="O1070" s="17"/>
      <c r="P1070" s="18"/>
      <c r="Q1070" s="13"/>
      <c r="R1070" s="14"/>
    </row>
    <row r="1071" spans="1:18" ht="15.75" customHeight="1" x14ac:dyDescent="0.2">
      <c r="A1071" s="2"/>
      <c r="B1071" s="7" t="s">
        <v>14</v>
      </c>
      <c r="C1071" s="7">
        <v>1185732</v>
      </c>
      <c r="D1071" s="8">
        <v>44480</v>
      </c>
      <c r="E1071" s="7" t="s">
        <v>33</v>
      </c>
      <c r="F1071" s="7" t="s">
        <v>55</v>
      </c>
      <c r="G1071" s="7" t="s">
        <v>56</v>
      </c>
      <c r="H1071" s="7" t="s">
        <v>20</v>
      </c>
      <c r="I1071" s="9">
        <v>0.3</v>
      </c>
      <c r="J1071" s="10">
        <v>250</v>
      </c>
      <c r="K1071" s="11">
        <f t="shared" si="8"/>
        <v>75</v>
      </c>
      <c r="L1071" s="11">
        <f t="shared" si="9"/>
        <v>30</v>
      </c>
      <c r="M1071" s="12">
        <v>0.4</v>
      </c>
      <c r="O1071" s="17"/>
      <c r="P1071" s="18"/>
      <c r="Q1071" s="13"/>
      <c r="R1071" s="14"/>
    </row>
    <row r="1072" spans="1:18" ht="15.75" customHeight="1" x14ac:dyDescent="0.2">
      <c r="A1072" s="2"/>
      <c r="B1072" s="7" t="s">
        <v>14</v>
      </c>
      <c r="C1072" s="7">
        <v>1185732</v>
      </c>
      <c r="D1072" s="8">
        <v>44480</v>
      </c>
      <c r="E1072" s="7" t="s">
        <v>33</v>
      </c>
      <c r="F1072" s="7" t="s">
        <v>55</v>
      </c>
      <c r="G1072" s="7" t="s">
        <v>56</v>
      </c>
      <c r="H1072" s="7" t="s">
        <v>21</v>
      </c>
      <c r="I1072" s="9">
        <v>0.39999999999999997</v>
      </c>
      <c r="J1072" s="10">
        <v>250</v>
      </c>
      <c r="K1072" s="11">
        <f t="shared" si="8"/>
        <v>99.999999999999986</v>
      </c>
      <c r="L1072" s="11">
        <f t="shared" si="9"/>
        <v>34.999999999999993</v>
      </c>
      <c r="M1072" s="12">
        <v>0.35</v>
      </c>
      <c r="O1072" s="17"/>
      <c r="P1072" s="18"/>
      <c r="Q1072" s="13"/>
      <c r="R1072" s="14"/>
    </row>
    <row r="1073" spans="1:18" ht="15.75" customHeight="1" x14ac:dyDescent="0.2">
      <c r="A1073" s="2"/>
      <c r="B1073" s="7" t="s">
        <v>14</v>
      </c>
      <c r="C1073" s="7">
        <v>1185732</v>
      </c>
      <c r="D1073" s="8">
        <v>44480</v>
      </c>
      <c r="E1073" s="7" t="s">
        <v>33</v>
      </c>
      <c r="F1073" s="7" t="s">
        <v>55</v>
      </c>
      <c r="G1073" s="7" t="s">
        <v>56</v>
      </c>
      <c r="H1073" s="7" t="s">
        <v>22</v>
      </c>
      <c r="I1073" s="9">
        <v>0.4499999999999999</v>
      </c>
      <c r="J1073" s="10">
        <v>1500</v>
      </c>
      <c r="K1073" s="11">
        <f t="shared" si="8"/>
        <v>674.99999999999989</v>
      </c>
      <c r="L1073" s="11">
        <f t="shared" si="9"/>
        <v>337.49999999999994</v>
      </c>
      <c r="M1073" s="12">
        <v>0.5</v>
      </c>
      <c r="O1073" s="17"/>
      <c r="P1073" s="18"/>
      <c r="Q1073" s="13"/>
      <c r="R1073" s="14"/>
    </row>
    <row r="1074" spans="1:18" ht="15.75" customHeight="1" x14ac:dyDescent="0.2">
      <c r="A1074" s="2"/>
      <c r="B1074" s="7" t="s">
        <v>14</v>
      </c>
      <c r="C1074" s="7">
        <v>1185732</v>
      </c>
      <c r="D1074" s="8">
        <v>44511</v>
      </c>
      <c r="E1074" s="7" t="s">
        <v>33</v>
      </c>
      <c r="F1074" s="7" t="s">
        <v>55</v>
      </c>
      <c r="G1074" s="7" t="s">
        <v>56</v>
      </c>
      <c r="H1074" s="7" t="s">
        <v>17</v>
      </c>
      <c r="I1074" s="9">
        <v>0.4</v>
      </c>
      <c r="J1074" s="10">
        <v>3000</v>
      </c>
      <c r="K1074" s="11">
        <f t="shared" si="8"/>
        <v>1200</v>
      </c>
      <c r="L1074" s="11">
        <f t="shared" si="9"/>
        <v>480</v>
      </c>
      <c r="M1074" s="12">
        <v>0.4</v>
      </c>
      <c r="O1074" s="17"/>
      <c r="P1074" s="18"/>
      <c r="Q1074" s="13"/>
      <c r="R1074" s="14"/>
    </row>
    <row r="1075" spans="1:18" ht="15.75" customHeight="1" x14ac:dyDescent="0.2">
      <c r="A1075" s="2"/>
      <c r="B1075" s="7" t="s">
        <v>14</v>
      </c>
      <c r="C1075" s="7">
        <v>1185732</v>
      </c>
      <c r="D1075" s="8">
        <v>44511</v>
      </c>
      <c r="E1075" s="7" t="s">
        <v>33</v>
      </c>
      <c r="F1075" s="7" t="s">
        <v>55</v>
      </c>
      <c r="G1075" s="7" t="s">
        <v>56</v>
      </c>
      <c r="H1075" s="7" t="s">
        <v>18</v>
      </c>
      <c r="I1075" s="9">
        <v>0.30000000000000004</v>
      </c>
      <c r="J1075" s="10">
        <v>1500</v>
      </c>
      <c r="K1075" s="11">
        <f t="shared" si="8"/>
        <v>450.00000000000006</v>
      </c>
      <c r="L1075" s="11">
        <f t="shared" si="9"/>
        <v>157.5</v>
      </c>
      <c r="M1075" s="12">
        <v>0.35</v>
      </c>
      <c r="O1075" s="17"/>
      <c r="P1075" s="18"/>
      <c r="Q1075" s="13"/>
      <c r="R1075" s="14"/>
    </row>
    <row r="1076" spans="1:18" ht="15.75" customHeight="1" x14ac:dyDescent="0.2">
      <c r="A1076" s="2"/>
      <c r="B1076" s="7" t="s">
        <v>14</v>
      </c>
      <c r="C1076" s="7">
        <v>1185732</v>
      </c>
      <c r="D1076" s="8">
        <v>44511</v>
      </c>
      <c r="E1076" s="7" t="s">
        <v>33</v>
      </c>
      <c r="F1076" s="7" t="s">
        <v>55</v>
      </c>
      <c r="G1076" s="7" t="s">
        <v>56</v>
      </c>
      <c r="H1076" s="7" t="s">
        <v>19</v>
      </c>
      <c r="I1076" s="9">
        <v>0.30000000000000004</v>
      </c>
      <c r="J1076" s="10">
        <v>950</v>
      </c>
      <c r="K1076" s="11">
        <f t="shared" si="8"/>
        <v>285.00000000000006</v>
      </c>
      <c r="L1076" s="11">
        <f t="shared" si="9"/>
        <v>99.750000000000014</v>
      </c>
      <c r="M1076" s="12">
        <v>0.35</v>
      </c>
      <c r="O1076" s="17"/>
      <c r="P1076" s="18"/>
      <c r="Q1076" s="13"/>
      <c r="R1076" s="14"/>
    </row>
    <row r="1077" spans="1:18" ht="15.75" customHeight="1" x14ac:dyDescent="0.2">
      <c r="A1077" s="2"/>
      <c r="B1077" s="7" t="s">
        <v>14</v>
      </c>
      <c r="C1077" s="7">
        <v>1185732</v>
      </c>
      <c r="D1077" s="8">
        <v>44511</v>
      </c>
      <c r="E1077" s="7" t="s">
        <v>33</v>
      </c>
      <c r="F1077" s="7" t="s">
        <v>55</v>
      </c>
      <c r="G1077" s="7" t="s">
        <v>56</v>
      </c>
      <c r="H1077" s="7" t="s">
        <v>20</v>
      </c>
      <c r="I1077" s="9">
        <v>0.30000000000000004</v>
      </c>
      <c r="J1077" s="10">
        <v>1250</v>
      </c>
      <c r="K1077" s="11">
        <f t="shared" si="8"/>
        <v>375.00000000000006</v>
      </c>
      <c r="L1077" s="11">
        <f t="shared" si="9"/>
        <v>150.00000000000003</v>
      </c>
      <c r="M1077" s="12">
        <v>0.4</v>
      </c>
      <c r="O1077" s="17"/>
      <c r="P1077" s="18"/>
      <c r="Q1077" s="13"/>
      <c r="R1077" s="14"/>
    </row>
    <row r="1078" spans="1:18" ht="15.75" customHeight="1" x14ac:dyDescent="0.2">
      <c r="A1078" s="2"/>
      <c r="B1078" s="7" t="s">
        <v>14</v>
      </c>
      <c r="C1078" s="7">
        <v>1185732</v>
      </c>
      <c r="D1078" s="8">
        <v>44511</v>
      </c>
      <c r="E1078" s="7" t="s">
        <v>33</v>
      </c>
      <c r="F1078" s="7" t="s">
        <v>55</v>
      </c>
      <c r="G1078" s="7" t="s">
        <v>56</v>
      </c>
      <c r="H1078" s="7" t="s">
        <v>21</v>
      </c>
      <c r="I1078" s="9">
        <v>0.49999999999999994</v>
      </c>
      <c r="J1078" s="10">
        <v>1000</v>
      </c>
      <c r="K1078" s="11">
        <f t="shared" si="8"/>
        <v>499.99999999999994</v>
      </c>
      <c r="L1078" s="11">
        <f t="shared" si="9"/>
        <v>174.99999999999997</v>
      </c>
      <c r="M1078" s="12">
        <v>0.35</v>
      </c>
      <c r="O1078" s="17"/>
      <c r="P1078" s="18"/>
      <c r="Q1078" s="13"/>
      <c r="R1078" s="14"/>
    </row>
    <row r="1079" spans="1:18" ht="15.75" customHeight="1" x14ac:dyDescent="0.2">
      <c r="A1079" s="2"/>
      <c r="B1079" s="7" t="s">
        <v>14</v>
      </c>
      <c r="C1079" s="7">
        <v>1185732</v>
      </c>
      <c r="D1079" s="8">
        <v>44511</v>
      </c>
      <c r="E1079" s="7" t="s">
        <v>33</v>
      </c>
      <c r="F1079" s="7" t="s">
        <v>55</v>
      </c>
      <c r="G1079" s="7" t="s">
        <v>56</v>
      </c>
      <c r="H1079" s="7" t="s">
        <v>22</v>
      </c>
      <c r="I1079" s="9">
        <v>0.54999999999999982</v>
      </c>
      <c r="J1079" s="10">
        <v>2000</v>
      </c>
      <c r="K1079" s="11">
        <f t="shared" si="8"/>
        <v>1099.9999999999995</v>
      </c>
      <c r="L1079" s="11">
        <f t="shared" si="9"/>
        <v>549.99999999999977</v>
      </c>
      <c r="M1079" s="12">
        <v>0.5</v>
      </c>
      <c r="O1079" s="17"/>
      <c r="P1079" s="18"/>
      <c r="Q1079" s="13"/>
      <c r="R1079" s="14"/>
    </row>
    <row r="1080" spans="1:18" ht="15.75" customHeight="1" x14ac:dyDescent="0.2">
      <c r="A1080" s="2"/>
      <c r="B1080" s="7" t="s">
        <v>14</v>
      </c>
      <c r="C1080" s="7">
        <v>1185732</v>
      </c>
      <c r="D1080" s="8">
        <v>44540</v>
      </c>
      <c r="E1080" s="7" t="s">
        <v>33</v>
      </c>
      <c r="F1080" s="7" t="s">
        <v>55</v>
      </c>
      <c r="G1080" s="7" t="s">
        <v>56</v>
      </c>
      <c r="H1080" s="7" t="s">
        <v>17</v>
      </c>
      <c r="I1080" s="9">
        <v>0.49999999999999994</v>
      </c>
      <c r="J1080" s="10">
        <v>4500</v>
      </c>
      <c r="K1080" s="11">
        <f t="shared" si="8"/>
        <v>2249.9999999999995</v>
      </c>
      <c r="L1080" s="11">
        <f t="shared" si="9"/>
        <v>899.99999999999989</v>
      </c>
      <c r="M1080" s="12">
        <v>0.4</v>
      </c>
      <c r="O1080" s="17"/>
      <c r="P1080" s="18"/>
      <c r="Q1080" s="13"/>
      <c r="R1080" s="14"/>
    </row>
    <row r="1081" spans="1:18" ht="15.75" customHeight="1" x14ac:dyDescent="0.2">
      <c r="A1081" s="2"/>
      <c r="B1081" s="7" t="s">
        <v>14</v>
      </c>
      <c r="C1081" s="7">
        <v>1185732</v>
      </c>
      <c r="D1081" s="8">
        <v>44540</v>
      </c>
      <c r="E1081" s="7" t="s">
        <v>33</v>
      </c>
      <c r="F1081" s="7" t="s">
        <v>55</v>
      </c>
      <c r="G1081" s="7" t="s">
        <v>56</v>
      </c>
      <c r="H1081" s="7" t="s">
        <v>18</v>
      </c>
      <c r="I1081" s="9">
        <v>0.4</v>
      </c>
      <c r="J1081" s="10">
        <v>2500</v>
      </c>
      <c r="K1081" s="11">
        <f t="shared" si="8"/>
        <v>1000</v>
      </c>
      <c r="L1081" s="11">
        <f t="shared" si="9"/>
        <v>350</v>
      </c>
      <c r="M1081" s="12">
        <v>0.35</v>
      </c>
      <c r="O1081" s="17"/>
      <c r="P1081" s="18"/>
      <c r="Q1081" s="13"/>
      <c r="R1081" s="14"/>
    </row>
    <row r="1082" spans="1:18" ht="15.75" customHeight="1" x14ac:dyDescent="0.2">
      <c r="A1082" s="2"/>
      <c r="B1082" s="7" t="s">
        <v>14</v>
      </c>
      <c r="C1082" s="7">
        <v>1185732</v>
      </c>
      <c r="D1082" s="8">
        <v>44540</v>
      </c>
      <c r="E1082" s="7" t="s">
        <v>33</v>
      </c>
      <c r="F1082" s="7" t="s">
        <v>55</v>
      </c>
      <c r="G1082" s="7" t="s">
        <v>56</v>
      </c>
      <c r="H1082" s="7" t="s">
        <v>19</v>
      </c>
      <c r="I1082" s="9">
        <v>0.4</v>
      </c>
      <c r="J1082" s="10">
        <v>2000</v>
      </c>
      <c r="K1082" s="11">
        <f t="shared" si="8"/>
        <v>800</v>
      </c>
      <c r="L1082" s="11">
        <f t="shared" si="9"/>
        <v>280</v>
      </c>
      <c r="M1082" s="12">
        <v>0.35</v>
      </c>
      <c r="O1082" s="17"/>
      <c r="P1082" s="18"/>
      <c r="Q1082" s="13"/>
      <c r="R1082" s="14"/>
    </row>
    <row r="1083" spans="1:18" ht="15.75" customHeight="1" x14ac:dyDescent="0.2">
      <c r="A1083" s="2"/>
      <c r="B1083" s="7" t="s">
        <v>14</v>
      </c>
      <c r="C1083" s="7">
        <v>1185732</v>
      </c>
      <c r="D1083" s="8">
        <v>44540</v>
      </c>
      <c r="E1083" s="7" t="s">
        <v>33</v>
      </c>
      <c r="F1083" s="7" t="s">
        <v>55</v>
      </c>
      <c r="G1083" s="7" t="s">
        <v>56</v>
      </c>
      <c r="H1083" s="7" t="s">
        <v>20</v>
      </c>
      <c r="I1083" s="9">
        <v>0.4</v>
      </c>
      <c r="J1083" s="10">
        <v>1500</v>
      </c>
      <c r="K1083" s="11">
        <f t="shared" si="8"/>
        <v>600</v>
      </c>
      <c r="L1083" s="11">
        <f t="shared" si="9"/>
        <v>240</v>
      </c>
      <c r="M1083" s="12">
        <v>0.4</v>
      </c>
      <c r="O1083" s="17"/>
      <c r="P1083" s="18"/>
      <c r="Q1083" s="13"/>
      <c r="R1083" s="14"/>
    </row>
    <row r="1084" spans="1:18" ht="15.75" customHeight="1" x14ac:dyDescent="0.2">
      <c r="A1084" s="2"/>
      <c r="B1084" s="7" t="s">
        <v>14</v>
      </c>
      <c r="C1084" s="7">
        <v>1185732</v>
      </c>
      <c r="D1084" s="8">
        <v>44540</v>
      </c>
      <c r="E1084" s="7" t="s">
        <v>33</v>
      </c>
      <c r="F1084" s="7" t="s">
        <v>55</v>
      </c>
      <c r="G1084" s="7" t="s">
        <v>56</v>
      </c>
      <c r="H1084" s="7" t="s">
        <v>21</v>
      </c>
      <c r="I1084" s="9">
        <v>0.49999999999999994</v>
      </c>
      <c r="J1084" s="10">
        <v>1500</v>
      </c>
      <c r="K1084" s="11">
        <f t="shared" si="8"/>
        <v>749.99999999999989</v>
      </c>
      <c r="L1084" s="11">
        <f t="shared" si="9"/>
        <v>262.49999999999994</v>
      </c>
      <c r="M1084" s="12">
        <v>0.35</v>
      </c>
      <c r="O1084" s="17"/>
      <c r="P1084" s="18"/>
      <c r="Q1084" s="13"/>
      <c r="R1084" s="14"/>
    </row>
    <row r="1085" spans="1:18" ht="15.75" customHeight="1" x14ac:dyDescent="0.2">
      <c r="A1085" s="2"/>
      <c r="B1085" s="7" t="s">
        <v>14</v>
      </c>
      <c r="C1085" s="7">
        <v>1185732</v>
      </c>
      <c r="D1085" s="8">
        <v>44540</v>
      </c>
      <c r="E1085" s="7" t="s">
        <v>33</v>
      </c>
      <c r="F1085" s="7" t="s">
        <v>55</v>
      </c>
      <c r="G1085" s="7" t="s">
        <v>56</v>
      </c>
      <c r="H1085" s="7" t="s">
        <v>22</v>
      </c>
      <c r="I1085" s="9">
        <v>0.54999999999999982</v>
      </c>
      <c r="J1085" s="10">
        <v>2500</v>
      </c>
      <c r="K1085" s="11">
        <f t="shared" si="8"/>
        <v>1374.9999999999995</v>
      </c>
      <c r="L1085" s="11">
        <f t="shared" si="9"/>
        <v>687.49999999999977</v>
      </c>
      <c r="M1085" s="12">
        <v>0.5</v>
      </c>
      <c r="O1085" s="17"/>
      <c r="P1085" s="18"/>
      <c r="Q1085" s="13"/>
      <c r="R1085" s="14"/>
    </row>
    <row r="1086" spans="1:18" ht="15.75" customHeight="1" x14ac:dyDescent="0.2">
      <c r="A1086" s="2" t="s">
        <v>39</v>
      </c>
      <c r="B1086" s="7" t="s">
        <v>23</v>
      </c>
      <c r="C1086" s="7">
        <v>1197831</v>
      </c>
      <c r="D1086" s="8">
        <v>44198</v>
      </c>
      <c r="E1086" s="7" t="s">
        <v>24</v>
      </c>
      <c r="F1086" s="7" t="s">
        <v>57</v>
      </c>
      <c r="G1086" s="7" t="s">
        <v>58</v>
      </c>
      <c r="H1086" s="7" t="s">
        <v>17</v>
      </c>
      <c r="I1086" s="9">
        <v>0.2</v>
      </c>
      <c r="J1086" s="10">
        <v>6750</v>
      </c>
      <c r="K1086" s="11">
        <f t="shared" si="8"/>
        <v>1350</v>
      </c>
      <c r="L1086" s="11">
        <f t="shared" si="9"/>
        <v>540</v>
      </c>
      <c r="M1086" s="12">
        <v>0.39999999999999997</v>
      </c>
      <c r="O1086" s="17"/>
      <c r="P1086" s="18"/>
      <c r="Q1086" s="13"/>
      <c r="R1086" s="14"/>
    </row>
    <row r="1087" spans="1:18" ht="15.75" customHeight="1" x14ac:dyDescent="0.2">
      <c r="A1087" s="2"/>
      <c r="B1087" s="7" t="s">
        <v>23</v>
      </c>
      <c r="C1087" s="7">
        <v>1197831</v>
      </c>
      <c r="D1087" s="8">
        <v>44198</v>
      </c>
      <c r="E1087" s="7" t="s">
        <v>24</v>
      </c>
      <c r="F1087" s="7" t="s">
        <v>57</v>
      </c>
      <c r="G1087" s="7" t="s">
        <v>58</v>
      </c>
      <c r="H1087" s="7" t="s">
        <v>18</v>
      </c>
      <c r="I1087" s="9">
        <v>0.3</v>
      </c>
      <c r="J1087" s="10">
        <v>6750</v>
      </c>
      <c r="K1087" s="11">
        <f t="shared" si="8"/>
        <v>2025</v>
      </c>
      <c r="L1087" s="11">
        <f t="shared" si="9"/>
        <v>809.99999999999989</v>
      </c>
      <c r="M1087" s="12">
        <v>0.39999999999999997</v>
      </c>
      <c r="O1087" s="17"/>
      <c r="P1087" s="18"/>
      <c r="Q1087" s="13"/>
      <c r="R1087" s="14"/>
    </row>
    <row r="1088" spans="1:18" ht="15.75" customHeight="1" x14ac:dyDescent="0.2">
      <c r="A1088" s="2"/>
      <c r="B1088" s="7" t="s">
        <v>23</v>
      </c>
      <c r="C1088" s="7">
        <v>1197831</v>
      </c>
      <c r="D1088" s="8">
        <v>44198</v>
      </c>
      <c r="E1088" s="7" t="s">
        <v>24</v>
      </c>
      <c r="F1088" s="7" t="s">
        <v>57</v>
      </c>
      <c r="G1088" s="7" t="s">
        <v>58</v>
      </c>
      <c r="H1088" s="7" t="s">
        <v>19</v>
      </c>
      <c r="I1088" s="9">
        <v>0.3</v>
      </c>
      <c r="J1088" s="10">
        <v>4750</v>
      </c>
      <c r="K1088" s="11">
        <f t="shared" si="8"/>
        <v>1425</v>
      </c>
      <c r="L1088" s="11">
        <f t="shared" si="9"/>
        <v>570</v>
      </c>
      <c r="M1088" s="12">
        <v>0.39999999999999997</v>
      </c>
      <c r="O1088" s="17"/>
      <c r="P1088" s="18"/>
      <c r="Q1088" s="13"/>
      <c r="R1088" s="14"/>
    </row>
    <row r="1089" spans="1:18" ht="15.75" customHeight="1" x14ac:dyDescent="0.2">
      <c r="A1089" s="2"/>
      <c r="B1089" s="7" t="s">
        <v>23</v>
      </c>
      <c r="C1089" s="7">
        <v>1197831</v>
      </c>
      <c r="D1089" s="8">
        <v>44198</v>
      </c>
      <c r="E1089" s="7" t="s">
        <v>24</v>
      </c>
      <c r="F1089" s="7" t="s">
        <v>57</v>
      </c>
      <c r="G1089" s="7" t="s">
        <v>58</v>
      </c>
      <c r="H1089" s="7" t="s">
        <v>20</v>
      </c>
      <c r="I1089" s="9">
        <v>0.35</v>
      </c>
      <c r="J1089" s="10">
        <v>4750</v>
      </c>
      <c r="K1089" s="11">
        <f t="shared" si="8"/>
        <v>1662.5</v>
      </c>
      <c r="L1089" s="11">
        <f t="shared" si="9"/>
        <v>831.25</v>
      </c>
      <c r="M1089" s="12">
        <v>0.5</v>
      </c>
      <c r="O1089" s="17"/>
      <c r="P1089" s="18"/>
      <c r="Q1089" s="13"/>
      <c r="R1089" s="14"/>
    </row>
    <row r="1090" spans="1:18" ht="15.75" customHeight="1" x14ac:dyDescent="0.2">
      <c r="A1090" s="2"/>
      <c r="B1090" s="7" t="s">
        <v>23</v>
      </c>
      <c r="C1090" s="7">
        <v>1197831</v>
      </c>
      <c r="D1090" s="8">
        <v>44198</v>
      </c>
      <c r="E1090" s="7" t="s">
        <v>24</v>
      </c>
      <c r="F1090" s="7" t="s">
        <v>57</v>
      </c>
      <c r="G1090" s="7" t="s">
        <v>58</v>
      </c>
      <c r="H1090" s="7" t="s">
        <v>21</v>
      </c>
      <c r="I1090" s="9">
        <v>0.4</v>
      </c>
      <c r="J1090" s="10">
        <v>3250</v>
      </c>
      <c r="K1090" s="11">
        <f t="shared" si="8"/>
        <v>1300</v>
      </c>
      <c r="L1090" s="11">
        <f t="shared" si="9"/>
        <v>454.99999999999994</v>
      </c>
      <c r="M1090" s="12">
        <v>0.35</v>
      </c>
      <c r="O1090" s="17"/>
      <c r="P1090" s="18"/>
      <c r="Q1090" s="13"/>
      <c r="R1090" s="14"/>
    </row>
    <row r="1091" spans="1:18" ht="15.75" customHeight="1" x14ac:dyDescent="0.2">
      <c r="A1091" s="2"/>
      <c r="B1091" s="7" t="s">
        <v>23</v>
      </c>
      <c r="C1091" s="7">
        <v>1197831</v>
      </c>
      <c r="D1091" s="8">
        <v>44198</v>
      </c>
      <c r="E1091" s="7" t="s">
        <v>24</v>
      </c>
      <c r="F1091" s="7" t="s">
        <v>57</v>
      </c>
      <c r="G1091" s="7" t="s">
        <v>58</v>
      </c>
      <c r="H1091" s="7" t="s">
        <v>22</v>
      </c>
      <c r="I1091" s="9">
        <v>0.35</v>
      </c>
      <c r="J1091" s="10">
        <v>4750</v>
      </c>
      <c r="K1091" s="11">
        <f t="shared" si="8"/>
        <v>1662.5</v>
      </c>
      <c r="L1091" s="11">
        <f t="shared" si="9"/>
        <v>914.37500000000011</v>
      </c>
      <c r="M1091" s="12">
        <v>0.55000000000000004</v>
      </c>
      <c r="O1091" s="17"/>
      <c r="P1091" s="18"/>
      <c r="Q1091" s="13"/>
      <c r="R1091" s="14"/>
    </row>
    <row r="1092" spans="1:18" ht="15.75" customHeight="1" x14ac:dyDescent="0.2">
      <c r="A1092" s="2"/>
      <c r="B1092" s="7" t="s">
        <v>23</v>
      </c>
      <c r="C1092" s="7">
        <v>1197831</v>
      </c>
      <c r="D1092" s="8">
        <v>44228</v>
      </c>
      <c r="E1092" s="7" t="s">
        <v>24</v>
      </c>
      <c r="F1092" s="7" t="s">
        <v>57</v>
      </c>
      <c r="G1092" s="7" t="s">
        <v>58</v>
      </c>
      <c r="H1092" s="7" t="s">
        <v>17</v>
      </c>
      <c r="I1092" s="9">
        <v>0.25</v>
      </c>
      <c r="J1092" s="10">
        <v>6250</v>
      </c>
      <c r="K1092" s="11">
        <f t="shared" si="8"/>
        <v>1562.5</v>
      </c>
      <c r="L1092" s="11">
        <f t="shared" si="9"/>
        <v>625</v>
      </c>
      <c r="M1092" s="12">
        <v>0.39999999999999997</v>
      </c>
      <c r="O1092" s="17"/>
      <c r="P1092" s="18"/>
      <c r="Q1092" s="13"/>
      <c r="R1092" s="14"/>
    </row>
    <row r="1093" spans="1:18" ht="15.75" customHeight="1" x14ac:dyDescent="0.2">
      <c r="A1093" s="2"/>
      <c r="B1093" s="7" t="s">
        <v>23</v>
      </c>
      <c r="C1093" s="7">
        <v>1197831</v>
      </c>
      <c r="D1093" s="8">
        <v>44228</v>
      </c>
      <c r="E1093" s="7" t="s">
        <v>24</v>
      </c>
      <c r="F1093" s="7" t="s">
        <v>57</v>
      </c>
      <c r="G1093" s="7" t="s">
        <v>58</v>
      </c>
      <c r="H1093" s="7" t="s">
        <v>18</v>
      </c>
      <c r="I1093" s="9">
        <v>0.35</v>
      </c>
      <c r="J1093" s="10">
        <v>6000</v>
      </c>
      <c r="K1093" s="11">
        <f t="shared" si="8"/>
        <v>2100</v>
      </c>
      <c r="L1093" s="11">
        <f t="shared" si="9"/>
        <v>839.99999999999989</v>
      </c>
      <c r="M1093" s="12">
        <v>0.39999999999999997</v>
      </c>
      <c r="O1093" s="17"/>
      <c r="P1093" s="18"/>
      <c r="Q1093" s="13"/>
      <c r="R1093" s="14"/>
    </row>
    <row r="1094" spans="1:18" ht="15.75" customHeight="1" x14ac:dyDescent="0.2">
      <c r="A1094" s="2"/>
      <c r="B1094" s="7" t="s">
        <v>23</v>
      </c>
      <c r="C1094" s="7">
        <v>1197831</v>
      </c>
      <c r="D1094" s="8">
        <v>44228</v>
      </c>
      <c r="E1094" s="7" t="s">
        <v>24</v>
      </c>
      <c r="F1094" s="7" t="s">
        <v>57</v>
      </c>
      <c r="G1094" s="7" t="s">
        <v>58</v>
      </c>
      <c r="H1094" s="7" t="s">
        <v>19</v>
      </c>
      <c r="I1094" s="9">
        <v>0.35</v>
      </c>
      <c r="J1094" s="10">
        <v>4250</v>
      </c>
      <c r="K1094" s="11">
        <f t="shared" si="8"/>
        <v>1487.5</v>
      </c>
      <c r="L1094" s="11">
        <f t="shared" si="9"/>
        <v>595</v>
      </c>
      <c r="M1094" s="12">
        <v>0.39999999999999997</v>
      </c>
      <c r="O1094" s="17"/>
      <c r="P1094" s="18"/>
      <c r="Q1094" s="13"/>
      <c r="R1094" s="14"/>
    </row>
    <row r="1095" spans="1:18" ht="15.75" customHeight="1" x14ac:dyDescent="0.2">
      <c r="A1095" s="2"/>
      <c r="B1095" s="7" t="s">
        <v>23</v>
      </c>
      <c r="C1095" s="7">
        <v>1197831</v>
      </c>
      <c r="D1095" s="8">
        <v>44228</v>
      </c>
      <c r="E1095" s="7" t="s">
        <v>24</v>
      </c>
      <c r="F1095" s="7" t="s">
        <v>57</v>
      </c>
      <c r="G1095" s="7" t="s">
        <v>58</v>
      </c>
      <c r="H1095" s="7" t="s">
        <v>20</v>
      </c>
      <c r="I1095" s="9">
        <v>0.35</v>
      </c>
      <c r="J1095" s="10">
        <v>3750</v>
      </c>
      <c r="K1095" s="11">
        <f t="shared" si="8"/>
        <v>1312.5</v>
      </c>
      <c r="L1095" s="11">
        <f t="shared" si="9"/>
        <v>656.25</v>
      </c>
      <c r="M1095" s="12">
        <v>0.5</v>
      </c>
      <c r="O1095" s="17"/>
      <c r="P1095" s="18"/>
      <c r="Q1095" s="13"/>
      <c r="R1095" s="14"/>
    </row>
    <row r="1096" spans="1:18" ht="15.75" customHeight="1" x14ac:dyDescent="0.2">
      <c r="A1096" s="2"/>
      <c r="B1096" s="7" t="s">
        <v>23</v>
      </c>
      <c r="C1096" s="7">
        <v>1197831</v>
      </c>
      <c r="D1096" s="8">
        <v>44228</v>
      </c>
      <c r="E1096" s="7" t="s">
        <v>24</v>
      </c>
      <c r="F1096" s="7" t="s">
        <v>57</v>
      </c>
      <c r="G1096" s="7" t="s">
        <v>58</v>
      </c>
      <c r="H1096" s="7" t="s">
        <v>21</v>
      </c>
      <c r="I1096" s="9">
        <v>0.4</v>
      </c>
      <c r="J1096" s="10">
        <v>2500</v>
      </c>
      <c r="K1096" s="11">
        <f t="shared" si="8"/>
        <v>1000</v>
      </c>
      <c r="L1096" s="11">
        <f t="shared" si="9"/>
        <v>350</v>
      </c>
      <c r="M1096" s="12">
        <v>0.35</v>
      </c>
      <c r="O1096" s="17"/>
      <c r="P1096" s="18"/>
      <c r="Q1096" s="13"/>
      <c r="R1096" s="14"/>
    </row>
    <row r="1097" spans="1:18" ht="15.75" customHeight="1" x14ac:dyDescent="0.2">
      <c r="A1097" s="2"/>
      <c r="B1097" s="7" t="s">
        <v>23</v>
      </c>
      <c r="C1097" s="7">
        <v>1197831</v>
      </c>
      <c r="D1097" s="8">
        <v>44228</v>
      </c>
      <c r="E1097" s="7" t="s">
        <v>24</v>
      </c>
      <c r="F1097" s="7" t="s">
        <v>57</v>
      </c>
      <c r="G1097" s="7" t="s">
        <v>58</v>
      </c>
      <c r="H1097" s="7" t="s">
        <v>22</v>
      </c>
      <c r="I1097" s="9">
        <v>0.35</v>
      </c>
      <c r="J1097" s="10">
        <v>4500</v>
      </c>
      <c r="K1097" s="11">
        <f t="shared" si="8"/>
        <v>1575</v>
      </c>
      <c r="L1097" s="11">
        <f t="shared" si="9"/>
        <v>866.25000000000011</v>
      </c>
      <c r="M1097" s="12">
        <v>0.55000000000000004</v>
      </c>
      <c r="O1097" s="17"/>
      <c r="P1097" s="18"/>
      <c r="Q1097" s="13"/>
      <c r="R1097" s="14"/>
    </row>
    <row r="1098" spans="1:18" ht="15.75" customHeight="1" x14ac:dyDescent="0.2">
      <c r="A1098" s="2"/>
      <c r="B1098" s="7" t="s">
        <v>23</v>
      </c>
      <c r="C1098" s="7">
        <v>1197831</v>
      </c>
      <c r="D1098" s="8">
        <v>44258</v>
      </c>
      <c r="E1098" s="7" t="s">
        <v>24</v>
      </c>
      <c r="F1098" s="7" t="s">
        <v>57</v>
      </c>
      <c r="G1098" s="7" t="s">
        <v>58</v>
      </c>
      <c r="H1098" s="7" t="s">
        <v>17</v>
      </c>
      <c r="I1098" s="9">
        <v>0.3</v>
      </c>
      <c r="J1098" s="10">
        <v>6250</v>
      </c>
      <c r="K1098" s="11">
        <f t="shared" si="8"/>
        <v>1875</v>
      </c>
      <c r="L1098" s="11">
        <f t="shared" si="9"/>
        <v>843.74999999999989</v>
      </c>
      <c r="M1098" s="12">
        <v>0.44999999999999996</v>
      </c>
      <c r="O1098" s="17"/>
      <c r="P1098" s="18"/>
      <c r="Q1098" s="13"/>
      <c r="R1098" s="14"/>
    </row>
    <row r="1099" spans="1:18" ht="15.75" customHeight="1" x14ac:dyDescent="0.2">
      <c r="A1099" s="2"/>
      <c r="B1099" s="7" t="s">
        <v>23</v>
      </c>
      <c r="C1099" s="7">
        <v>1197831</v>
      </c>
      <c r="D1099" s="8">
        <v>44258</v>
      </c>
      <c r="E1099" s="7" t="s">
        <v>24</v>
      </c>
      <c r="F1099" s="7" t="s">
        <v>57</v>
      </c>
      <c r="G1099" s="7" t="s">
        <v>58</v>
      </c>
      <c r="H1099" s="7" t="s">
        <v>18</v>
      </c>
      <c r="I1099" s="9">
        <v>0.4</v>
      </c>
      <c r="J1099" s="10">
        <v>6250</v>
      </c>
      <c r="K1099" s="11">
        <f t="shared" si="8"/>
        <v>2500</v>
      </c>
      <c r="L1099" s="11">
        <f t="shared" si="9"/>
        <v>1125</v>
      </c>
      <c r="M1099" s="12">
        <v>0.44999999999999996</v>
      </c>
      <c r="O1099" s="17"/>
      <c r="P1099" s="18"/>
      <c r="Q1099" s="13"/>
      <c r="R1099" s="14"/>
    </row>
    <row r="1100" spans="1:18" ht="15.75" customHeight="1" x14ac:dyDescent="0.2">
      <c r="A1100" s="2"/>
      <c r="B1100" s="7" t="s">
        <v>23</v>
      </c>
      <c r="C1100" s="7">
        <v>1197831</v>
      </c>
      <c r="D1100" s="8">
        <v>44258</v>
      </c>
      <c r="E1100" s="7" t="s">
        <v>24</v>
      </c>
      <c r="F1100" s="7" t="s">
        <v>57</v>
      </c>
      <c r="G1100" s="7" t="s">
        <v>58</v>
      </c>
      <c r="H1100" s="7" t="s">
        <v>19</v>
      </c>
      <c r="I1100" s="9">
        <v>0.3</v>
      </c>
      <c r="J1100" s="10">
        <v>4500</v>
      </c>
      <c r="K1100" s="11">
        <f t="shared" si="8"/>
        <v>1350</v>
      </c>
      <c r="L1100" s="11">
        <f t="shared" si="9"/>
        <v>607.49999999999989</v>
      </c>
      <c r="M1100" s="12">
        <v>0.44999999999999996</v>
      </c>
      <c r="O1100" s="17"/>
      <c r="P1100" s="18"/>
      <c r="Q1100" s="13"/>
      <c r="R1100" s="14"/>
    </row>
    <row r="1101" spans="1:18" ht="15.75" customHeight="1" x14ac:dyDescent="0.2">
      <c r="A1101" s="2"/>
      <c r="B1101" s="7" t="s">
        <v>23</v>
      </c>
      <c r="C1101" s="7">
        <v>1197831</v>
      </c>
      <c r="D1101" s="8">
        <v>44258</v>
      </c>
      <c r="E1101" s="7" t="s">
        <v>24</v>
      </c>
      <c r="F1101" s="7" t="s">
        <v>57</v>
      </c>
      <c r="G1101" s="7" t="s">
        <v>58</v>
      </c>
      <c r="H1101" s="7" t="s">
        <v>20</v>
      </c>
      <c r="I1101" s="9">
        <v>0.35000000000000003</v>
      </c>
      <c r="J1101" s="10">
        <v>3500</v>
      </c>
      <c r="K1101" s="11">
        <f t="shared" si="8"/>
        <v>1225.0000000000002</v>
      </c>
      <c r="L1101" s="11">
        <f t="shared" si="9"/>
        <v>673.75000000000023</v>
      </c>
      <c r="M1101" s="12">
        <v>0.55000000000000004</v>
      </c>
      <c r="O1101" s="17"/>
      <c r="P1101" s="18"/>
      <c r="Q1101" s="13"/>
      <c r="R1101" s="14"/>
    </row>
    <row r="1102" spans="1:18" ht="15.75" customHeight="1" x14ac:dyDescent="0.2">
      <c r="A1102" s="2"/>
      <c r="B1102" s="7" t="s">
        <v>23</v>
      </c>
      <c r="C1102" s="7">
        <v>1197831</v>
      </c>
      <c r="D1102" s="8">
        <v>44258</v>
      </c>
      <c r="E1102" s="7" t="s">
        <v>24</v>
      </c>
      <c r="F1102" s="7" t="s">
        <v>57</v>
      </c>
      <c r="G1102" s="7" t="s">
        <v>58</v>
      </c>
      <c r="H1102" s="7" t="s">
        <v>21</v>
      </c>
      <c r="I1102" s="9">
        <v>0.4</v>
      </c>
      <c r="J1102" s="10">
        <v>2500</v>
      </c>
      <c r="K1102" s="11">
        <f t="shared" si="8"/>
        <v>1000</v>
      </c>
      <c r="L1102" s="11">
        <f t="shared" si="9"/>
        <v>399.99999999999994</v>
      </c>
      <c r="M1102" s="12">
        <v>0.39999999999999997</v>
      </c>
      <c r="O1102" s="17"/>
      <c r="P1102" s="18"/>
      <c r="Q1102" s="13"/>
      <c r="R1102" s="14"/>
    </row>
    <row r="1103" spans="1:18" ht="15.75" customHeight="1" x14ac:dyDescent="0.2">
      <c r="A1103" s="2"/>
      <c r="B1103" s="7" t="s">
        <v>23</v>
      </c>
      <c r="C1103" s="7">
        <v>1197831</v>
      </c>
      <c r="D1103" s="8">
        <v>44258</v>
      </c>
      <c r="E1103" s="7" t="s">
        <v>24</v>
      </c>
      <c r="F1103" s="7" t="s">
        <v>57</v>
      </c>
      <c r="G1103" s="7" t="s">
        <v>58</v>
      </c>
      <c r="H1103" s="7" t="s">
        <v>22</v>
      </c>
      <c r="I1103" s="9">
        <v>0.35000000000000003</v>
      </c>
      <c r="J1103" s="10">
        <v>4000</v>
      </c>
      <c r="K1103" s="11">
        <f t="shared" si="8"/>
        <v>1400.0000000000002</v>
      </c>
      <c r="L1103" s="11">
        <f t="shared" si="9"/>
        <v>840.00000000000023</v>
      </c>
      <c r="M1103" s="12">
        <v>0.60000000000000009</v>
      </c>
      <c r="O1103" s="17"/>
      <c r="P1103" s="18"/>
      <c r="Q1103" s="13"/>
      <c r="R1103" s="14"/>
    </row>
    <row r="1104" spans="1:18" ht="15.75" customHeight="1" x14ac:dyDescent="0.2">
      <c r="A1104" s="2"/>
      <c r="B1104" s="7" t="s">
        <v>23</v>
      </c>
      <c r="C1104" s="7">
        <v>1197831</v>
      </c>
      <c r="D1104" s="8">
        <v>44288</v>
      </c>
      <c r="E1104" s="7" t="s">
        <v>24</v>
      </c>
      <c r="F1104" s="7" t="s">
        <v>57</v>
      </c>
      <c r="G1104" s="7" t="s">
        <v>58</v>
      </c>
      <c r="H1104" s="7" t="s">
        <v>17</v>
      </c>
      <c r="I1104" s="9">
        <v>0.19999999999999998</v>
      </c>
      <c r="J1104" s="10">
        <v>6500</v>
      </c>
      <c r="K1104" s="11">
        <f t="shared" si="8"/>
        <v>1300</v>
      </c>
      <c r="L1104" s="11">
        <f t="shared" si="9"/>
        <v>584.99999999999989</v>
      </c>
      <c r="M1104" s="12">
        <v>0.44999999999999996</v>
      </c>
      <c r="O1104" s="17"/>
      <c r="P1104" s="18"/>
      <c r="Q1104" s="13"/>
      <c r="R1104" s="14"/>
    </row>
    <row r="1105" spans="1:18" ht="15.75" customHeight="1" x14ac:dyDescent="0.2">
      <c r="A1105" s="2"/>
      <c r="B1105" s="7" t="s">
        <v>23</v>
      </c>
      <c r="C1105" s="7">
        <v>1197831</v>
      </c>
      <c r="D1105" s="8">
        <v>44288</v>
      </c>
      <c r="E1105" s="7" t="s">
        <v>24</v>
      </c>
      <c r="F1105" s="7" t="s">
        <v>57</v>
      </c>
      <c r="G1105" s="7" t="s">
        <v>58</v>
      </c>
      <c r="H1105" s="7" t="s">
        <v>18</v>
      </c>
      <c r="I1105" s="9">
        <v>0.20000000000000007</v>
      </c>
      <c r="J1105" s="10">
        <v>6500</v>
      </c>
      <c r="K1105" s="11">
        <f t="shared" si="8"/>
        <v>1300.0000000000005</v>
      </c>
      <c r="L1105" s="11">
        <f t="shared" si="9"/>
        <v>585.00000000000011</v>
      </c>
      <c r="M1105" s="12">
        <v>0.44999999999999996</v>
      </c>
      <c r="O1105" s="17"/>
      <c r="P1105" s="18"/>
      <c r="Q1105" s="13"/>
      <c r="R1105" s="14"/>
    </row>
    <row r="1106" spans="1:18" ht="15.75" customHeight="1" x14ac:dyDescent="0.2">
      <c r="A1106" s="2"/>
      <c r="B1106" s="7" t="s">
        <v>23</v>
      </c>
      <c r="C1106" s="7">
        <v>1197831</v>
      </c>
      <c r="D1106" s="8">
        <v>44288</v>
      </c>
      <c r="E1106" s="7" t="s">
        <v>24</v>
      </c>
      <c r="F1106" s="7" t="s">
        <v>57</v>
      </c>
      <c r="G1106" s="7" t="s">
        <v>58</v>
      </c>
      <c r="H1106" s="7" t="s">
        <v>19</v>
      </c>
      <c r="I1106" s="9">
        <v>0.14999999999999997</v>
      </c>
      <c r="J1106" s="10">
        <v>4750</v>
      </c>
      <c r="K1106" s="11">
        <f t="shared" si="8"/>
        <v>712.49999999999989</v>
      </c>
      <c r="L1106" s="11">
        <f t="shared" si="9"/>
        <v>320.62499999999994</v>
      </c>
      <c r="M1106" s="12">
        <v>0.44999999999999996</v>
      </c>
      <c r="O1106" s="17"/>
      <c r="P1106" s="18"/>
      <c r="Q1106" s="13"/>
      <c r="R1106" s="14"/>
    </row>
    <row r="1107" spans="1:18" ht="15.75" customHeight="1" x14ac:dyDescent="0.2">
      <c r="A1107" s="2"/>
      <c r="B1107" s="7" t="s">
        <v>23</v>
      </c>
      <c r="C1107" s="7">
        <v>1197831</v>
      </c>
      <c r="D1107" s="8">
        <v>44288</v>
      </c>
      <c r="E1107" s="7" t="s">
        <v>24</v>
      </c>
      <c r="F1107" s="7" t="s">
        <v>57</v>
      </c>
      <c r="G1107" s="7" t="s">
        <v>58</v>
      </c>
      <c r="H1107" s="7" t="s">
        <v>20</v>
      </c>
      <c r="I1107" s="9">
        <v>0.20000000000000007</v>
      </c>
      <c r="J1107" s="10">
        <v>3750</v>
      </c>
      <c r="K1107" s="11">
        <f t="shared" si="8"/>
        <v>750.00000000000023</v>
      </c>
      <c r="L1107" s="11">
        <f t="shared" si="9"/>
        <v>412.50000000000017</v>
      </c>
      <c r="M1107" s="12">
        <v>0.55000000000000004</v>
      </c>
      <c r="O1107" s="17"/>
      <c r="P1107" s="18"/>
      <c r="Q1107" s="13"/>
      <c r="R1107" s="14"/>
    </row>
    <row r="1108" spans="1:18" ht="15.75" customHeight="1" x14ac:dyDescent="0.2">
      <c r="A1108" s="2"/>
      <c r="B1108" s="7" t="s">
        <v>23</v>
      </c>
      <c r="C1108" s="7">
        <v>1197831</v>
      </c>
      <c r="D1108" s="8">
        <v>44288</v>
      </c>
      <c r="E1108" s="7" t="s">
        <v>24</v>
      </c>
      <c r="F1108" s="7" t="s">
        <v>57</v>
      </c>
      <c r="G1108" s="7" t="s">
        <v>58</v>
      </c>
      <c r="H1108" s="7" t="s">
        <v>21</v>
      </c>
      <c r="I1108" s="9">
        <v>0.25</v>
      </c>
      <c r="J1108" s="10">
        <v>2750</v>
      </c>
      <c r="K1108" s="11">
        <f t="shared" si="8"/>
        <v>687.5</v>
      </c>
      <c r="L1108" s="11">
        <f t="shared" si="9"/>
        <v>275</v>
      </c>
      <c r="M1108" s="12">
        <v>0.39999999999999997</v>
      </c>
      <c r="O1108" s="17"/>
      <c r="P1108" s="18"/>
      <c r="Q1108" s="13"/>
      <c r="R1108" s="14"/>
    </row>
    <row r="1109" spans="1:18" ht="15.75" customHeight="1" x14ac:dyDescent="0.2">
      <c r="A1109" s="2"/>
      <c r="B1109" s="7" t="s">
        <v>23</v>
      </c>
      <c r="C1109" s="7">
        <v>1197831</v>
      </c>
      <c r="D1109" s="8">
        <v>44288</v>
      </c>
      <c r="E1109" s="7" t="s">
        <v>24</v>
      </c>
      <c r="F1109" s="7" t="s">
        <v>57</v>
      </c>
      <c r="G1109" s="7" t="s">
        <v>58</v>
      </c>
      <c r="H1109" s="7" t="s">
        <v>22</v>
      </c>
      <c r="I1109" s="9">
        <v>0.20000000000000007</v>
      </c>
      <c r="J1109" s="10">
        <v>5500</v>
      </c>
      <c r="K1109" s="11">
        <f t="shared" si="8"/>
        <v>1100.0000000000005</v>
      </c>
      <c r="L1109" s="11">
        <f t="shared" si="9"/>
        <v>660.00000000000034</v>
      </c>
      <c r="M1109" s="12">
        <v>0.60000000000000009</v>
      </c>
      <c r="O1109" s="17"/>
      <c r="P1109" s="18"/>
      <c r="Q1109" s="13"/>
      <c r="R1109" s="14"/>
    </row>
    <row r="1110" spans="1:18" ht="15.75" customHeight="1" x14ac:dyDescent="0.2">
      <c r="A1110" s="2"/>
      <c r="B1110" s="7" t="s">
        <v>23</v>
      </c>
      <c r="C1110" s="7">
        <v>1197831</v>
      </c>
      <c r="D1110" s="8">
        <v>44318</v>
      </c>
      <c r="E1110" s="7" t="s">
        <v>24</v>
      </c>
      <c r="F1110" s="7" t="s">
        <v>57</v>
      </c>
      <c r="G1110" s="7" t="s">
        <v>58</v>
      </c>
      <c r="H1110" s="7" t="s">
        <v>17</v>
      </c>
      <c r="I1110" s="9">
        <v>9.9999999999999964E-2</v>
      </c>
      <c r="J1110" s="10">
        <v>7000</v>
      </c>
      <c r="K1110" s="11">
        <f t="shared" si="8"/>
        <v>699.99999999999977</v>
      </c>
      <c r="L1110" s="11">
        <f t="shared" si="9"/>
        <v>314.99999999999989</v>
      </c>
      <c r="M1110" s="12">
        <v>0.44999999999999996</v>
      </c>
      <c r="O1110" s="17"/>
      <c r="P1110" s="18"/>
      <c r="Q1110" s="13"/>
      <c r="R1110" s="14"/>
    </row>
    <row r="1111" spans="1:18" ht="15.75" customHeight="1" x14ac:dyDescent="0.2">
      <c r="A1111" s="2"/>
      <c r="B1111" s="7" t="s">
        <v>23</v>
      </c>
      <c r="C1111" s="7">
        <v>1197831</v>
      </c>
      <c r="D1111" s="8">
        <v>44318</v>
      </c>
      <c r="E1111" s="7" t="s">
        <v>24</v>
      </c>
      <c r="F1111" s="7" t="s">
        <v>57</v>
      </c>
      <c r="G1111" s="7" t="s">
        <v>58</v>
      </c>
      <c r="H1111" s="7" t="s">
        <v>18</v>
      </c>
      <c r="I1111" s="9">
        <v>0.20000000000000007</v>
      </c>
      <c r="J1111" s="10">
        <v>7250</v>
      </c>
      <c r="K1111" s="11">
        <f t="shared" si="8"/>
        <v>1450.0000000000005</v>
      </c>
      <c r="L1111" s="11">
        <f t="shared" si="9"/>
        <v>652.50000000000011</v>
      </c>
      <c r="M1111" s="12">
        <v>0.44999999999999996</v>
      </c>
      <c r="O1111" s="17"/>
      <c r="P1111" s="18"/>
      <c r="Q1111" s="13"/>
      <c r="R1111" s="14"/>
    </row>
    <row r="1112" spans="1:18" ht="15.75" customHeight="1" x14ac:dyDescent="0.2">
      <c r="A1112" s="2"/>
      <c r="B1112" s="7" t="s">
        <v>23</v>
      </c>
      <c r="C1112" s="7">
        <v>1197831</v>
      </c>
      <c r="D1112" s="8">
        <v>44318</v>
      </c>
      <c r="E1112" s="7" t="s">
        <v>24</v>
      </c>
      <c r="F1112" s="7" t="s">
        <v>57</v>
      </c>
      <c r="G1112" s="7" t="s">
        <v>58</v>
      </c>
      <c r="H1112" s="7" t="s">
        <v>19</v>
      </c>
      <c r="I1112" s="9">
        <v>0.14999999999999997</v>
      </c>
      <c r="J1112" s="10">
        <v>5750</v>
      </c>
      <c r="K1112" s="11">
        <f t="shared" si="8"/>
        <v>862.49999999999977</v>
      </c>
      <c r="L1112" s="11">
        <f t="shared" si="9"/>
        <v>388.12499999999989</v>
      </c>
      <c r="M1112" s="12">
        <v>0.44999999999999996</v>
      </c>
      <c r="O1112" s="17"/>
      <c r="P1112" s="18"/>
      <c r="Q1112" s="13"/>
      <c r="R1112" s="14"/>
    </row>
    <row r="1113" spans="1:18" ht="15.75" customHeight="1" x14ac:dyDescent="0.2">
      <c r="A1113" s="2"/>
      <c r="B1113" s="7" t="s">
        <v>23</v>
      </c>
      <c r="C1113" s="7">
        <v>1197831</v>
      </c>
      <c r="D1113" s="8">
        <v>44318</v>
      </c>
      <c r="E1113" s="7" t="s">
        <v>24</v>
      </c>
      <c r="F1113" s="7" t="s">
        <v>57</v>
      </c>
      <c r="G1113" s="7" t="s">
        <v>58</v>
      </c>
      <c r="H1113" s="7" t="s">
        <v>20</v>
      </c>
      <c r="I1113" s="9">
        <v>0.35000000000000003</v>
      </c>
      <c r="J1113" s="10">
        <v>5000</v>
      </c>
      <c r="K1113" s="11">
        <f t="shared" si="8"/>
        <v>1750.0000000000002</v>
      </c>
      <c r="L1113" s="11">
        <f t="shared" si="9"/>
        <v>962.50000000000023</v>
      </c>
      <c r="M1113" s="12">
        <v>0.55000000000000004</v>
      </c>
      <c r="O1113" s="17"/>
      <c r="P1113" s="18"/>
      <c r="Q1113" s="13"/>
      <c r="R1113" s="14"/>
    </row>
    <row r="1114" spans="1:18" ht="15.75" customHeight="1" x14ac:dyDescent="0.2">
      <c r="A1114" s="2"/>
      <c r="B1114" s="7" t="s">
        <v>23</v>
      </c>
      <c r="C1114" s="7">
        <v>1197831</v>
      </c>
      <c r="D1114" s="8">
        <v>44318</v>
      </c>
      <c r="E1114" s="7" t="s">
        <v>24</v>
      </c>
      <c r="F1114" s="7" t="s">
        <v>57</v>
      </c>
      <c r="G1114" s="7" t="s">
        <v>58</v>
      </c>
      <c r="H1114" s="7" t="s">
        <v>21</v>
      </c>
      <c r="I1114" s="9">
        <v>0.5</v>
      </c>
      <c r="J1114" s="10">
        <v>4000</v>
      </c>
      <c r="K1114" s="11">
        <f t="shared" si="8"/>
        <v>2000</v>
      </c>
      <c r="L1114" s="11">
        <f t="shared" si="9"/>
        <v>799.99999999999989</v>
      </c>
      <c r="M1114" s="12">
        <v>0.39999999999999997</v>
      </c>
      <c r="O1114" s="17"/>
      <c r="P1114" s="18"/>
      <c r="Q1114" s="13"/>
      <c r="R1114" s="14"/>
    </row>
    <row r="1115" spans="1:18" ht="15.75" customHeight="1" x14ac:dyDescent="0.2">
      <c r="A1115" s="2"/>
      <c r="B1115" s="7" t="s">
        <v>23</v>
      </c>
      <c r="C1115" s="7">
        <v>1197831</v>
      </c>
      <c r="D1115" s="8">
        <v>44318</v>
      </c>
      <c r="E1115" s="7" t="s">
        <v>24</v>
      </c>
      <c r="F1115" s="7" t="s">
        <v>57</v>
      </c>
      <c r="G1115" s="7" t="s">
        <v>58</v>
      </c>
      <c r="H1115" s="7" t="s">
        <v>22</v>
      </c>
      <c r="I1115" s="9">
        <v>0.45</v>
      </c>
      <c r="J1115" s="10">
        <v>7500</v>
      </c>
      <c r="K1115" s="11">
        <f t="shared" si="8"/>
        <v>3375</v>
      </c>
      <c r="L1115" s="11">
        <f t="shared" si="9"/>
        <v>2025.0000000000002</v>
      </c>
      <c r="M1115" s="12">
        <v>0.60000000000000009</v>
      </c>
      <c r="O1115" s="17"/>
      <c r="P1115" s="18"/>
      <c r="Q1115" s="13"/>
      <c r="R1115" s="14"/>
    </row>
    <row r="1116" spans="1:18" ht="15.75" customHeight="1" x14ac:dyDescent="0.2">
      <c r="A1116" s="2"/>
      <c r="B1116" s="7" t="s">
        <v>23</v>
      </c>
      <c r="C1116" s="7">
        <v>1197831</v>
      </c>
      <c r="D1116" s="8">
        <v>44348</v>
      </c>
      <c r="E1116" s="7" t="s">
        <v>24</v>
      </c>
      <c r="F1116" s="7" t="s">
        <v>57</v>
      </c>
      <c r="G1116" s="7" t="s">
        <v>58</v>
      </c>
      <c r="H1116" s="7" t="s">
        <v>17</v>
      </c>
      <c r="I1116" s="9">
        <v>0.45</v>
      </c>
      <c r="J1116" s="10">
        <v>7500</v>
      </c>
      <c r="K1116" s="11">
        <f t="shared" si="8"/>
        <v>3375</v>
      </c>
      <c r="L1116" s="11">
        <f t="shared" si="9"/>
        <v>1518.7499999999998</v>
      </c>
      <c r="M1116" s="12">
        <v>0.44999999999999996</v>
      </c>
      <c r="O1116" s="17"/>
      <c r="P1116" s="18"/>
      <c r="Q1116" s="13"/>
      <c r="R1116" s="14"/>
    </row>
    <row r="1117" spans="1:18" ht="15.75" customHeight="1" x14ac:dyDescent="0.2">
      <c r="A1117" s="2"/>
      <c r="B1117" s="7" t="s">
        <v>23</v>
      </c>
      <c r="C1117" s="7">
        <v>1197831</v>
      </c>
      <c r="D1117" s="8">
        <v>44348</v>
      </c>
      <c r="E1117" s="7" t="s">
        <v>24</v>
      </c>
      <c r="F1117" s="7" t="s">
        <v>57</v>
      </c>
      <c r="G1117" s="7" t="s">
        <v>58</v>
      </c>
      <c r="H1117" s="7" t="s">
        <v>18</v>
      </c>
      <c r="I1117" s="9">
        <v>0.5</v>
      </c>
      <c r="J1117" s="10">
        <v>7500</v>
      </c>
      <c r="K1117" s="11">
        <f t="shared" si="8"/>
        <v>3750</v>
      </c>
      <c r="L1117" s="11">
        <f t="shared" si="9"/>
        <v>1687.4999999999998</v>
      </c>
      <c r="M1117" s="12">
        <v>0.44999999999999996</v>
      </c>
      <c r="O1117" s="17"/>
      <c r="P1117" s="18"/>
      <c r="Q1117" s="13"/>
      <c r="R1117" s="14"/>
    </row>
    <row r="1118" spans="1:18" ht="15.75" customHeight="1" x14ac:dyDescent="0.2">
      <c r="A1118" s="2"/>
      <c r="B1118" s="7" t="s">
        <v>23</v>
      </c>
      <c r="C1118" s="7">
        <v>1197831</v>
      </c>
      <c r="D1118" s="8">
        <v>44348</v>
      </c>
      <c r="E1118" s="7" t="s">
        <v>24</v>
      </c>
      <c r="F1118" s="7" t="s">
        <v>57</v>
      </c>
      <c r="G1118" s="7" t="s">
        <v>58</v>
      </c>
      <c r="H1118" s="7" t="s">
        <v>19</v>
      </c>
      <c r="I1118" s="9">
        <v>0.45</v>
      </c>
      <c r="J1118" s="10">
        <v>6500</v>
      </c>
      <c r="K1118" s="11">
        <f t="shared" si="8"/>
        <v>2925</v>
      </c>
      <c r="L1118" s="11">
        <f t="shared" si="9"/>
        <v>1316.2499999999998</v>
      </c>
      <c r="M1118" s="12">
        <v>0.44999999999999996</v>
      </c>
      <c r="O1118" s="17"/>
      <c r="P1118" s="18"/>
      <c r="Q1118" s="13"/>
      <c r="R1118" s="14"/>
    </row>
    <row r="1119" spans="1:18" ht="15.75" customHeight="1" x14ac:dyDescent="0.2">
      <c r="A1119" s="2"/>
      <c r="B1119" s="7" t="s">
        <v>23</v>
      </c>
      <c r="C1119" s="7">
        <v>1197831</v>
      </c>
      <c r="D1119" s="8">
        <v>44348</v>
      </c>
      <c r="E1119" s="7" t="s">
        <v>24</v>
      </c>
      <c r="F1119" s="7" t="s">
        <v>57</v>
      </c>
      <c r="G1119" s="7" t="s">
        <v>58</v>
      </c>
      <c r="H1119" s="7" t="s">
        <v>20</v>
      </c>
      <c r="I1119" s="9">
        <v>0.45</v>
      </c>
      <c r="J1119" s="10">
        <v>6000</v>
      </c>
      <c r="K1119" s="11">
        <f t="shared" si="8"/>
        <v>2700</v>
      </c>
      <c r="L1119" s="11">
        <f t="shared" si="9"/>
        <v>1485.0000000000002</v>
      </c>
      <c r="M1119" s="12">
        <v>0.55000000000000004</v>
      </c>
      <c r="O1119" s="17"/>
      <c r="P1119" s="18"/>
      <c r="Q1119" s="13"/>
      <c r="R1119" s="14"/>
    </row>
    <row r="1120" spans="1:18" ht="15.75" customHeight="1" x14ac:dyDescent="0.2">
      <c r="A1120" s="2"/>
      <c r="B1120" s="7" t="s">
        <v>23</v>
      </c>
      <c r="C1120" s="7">
        <v>1197831</v>
      </c>
      <c r="D1120" s="8">
        <v>44348</v>
      </c>
      <c r="E1120" s="7" t="s">
        <v>24</v>
      </c>
      <c r="F1120" s="7" t="s">
        <v>57</v>
      </c>
      <c r="G1120" s="7" t="s">
        <v>58</v>
      </c>
      <c r="H1120" s="7" t="s">
        <v>21</v>
      </c>
      <c r="I1120" s="9">
        <v>0.5</v>
      </c>
      <c r="J1120" s="10">
        <v>5000</v>
      </c>
      <c r="K1120" s="11">
        <f t="shared" si="8"/>
        <v>2500</v>
      </c>
      <c r="L1120" s="11">
        <f t="shared" si="9"/>
        <v>999.99999999999989</v>
      </c>
      <c r="M1120" s="12">
        <v>0.39999999999999997</v>
      </c>
      <c r="O1120" s="17"/>
      <c r="P1120" s="18"/>
      <c r="Q1120" s="13"/>
      <c r="R1120" s="14"/>
    </row>
    <row r="1121" spans="1:18" ht="15.75" customHeight="1" x14ac:dyDescent="0.2">
      <c r="A1121" s="2"/>
      <c r="B1121" s="7" t="s">
        <v>23</v>
      </c>
      <c r="C1121" s="7">
        <v>1197831</v>
      </c>
      <c r="D1121" s="8">
        <v>44348</v>
      </c>
      <c r="E1121" s="7" t="s">
        <v>24</v>
      </c>
      <c r="F1121" s="7" t="s">
        <v>57</v>
      </c>
      <c r="G1121" s="7" t="s">
        <v>58</v>
      </c>
      <c r="H1121" s="7" t="s">
        <v>22</v>
      </c>
      <c r="I1121" s="9">
        <v>0.55000000000000004</v>
      </c>
      <c r="J1121" s="10">
        <v>8750</v>
      </c>
      <c r="K1121" s="11">
        <f t="shared" si="8"/>
        <v>4812.5</v>
      </c>
      <c r="L1121" s="11">
        <f t="shared" si="9"/>
        <v>2887.5000000000005</v>
      </c>
      <c r="M1121" s="12">
        <v>0.60000000000000009</v>
      </c>
      <c r="O1121" s="17"/>
      <c r="P1121" s="18"/>
      <c r="Q1121" s="13"/>
      <c r="R1121" s="14"/>
    </row>
    <row r="1122" spans="1:18" ht="15.75" customHeight="1" x14ac:dyDescent="0.2">
      <c r="A1122" s="2"/>
      <c r="B1122" s="7" t="s">
        <v>23</v>
      </c>
      <c r="C1122" s="7">
        <v>1197831</v>
      </c>
      <c r="D1122" s="8">
        <v>44380</v>
      </c>
      <c r="E1122" s="7" t="s">
        <v>24</v>
      </c>
      <c r="F1122" s="7" t="s">
        <v>57</v>
      </c>
      <c r="G1122" s="7" t="s">
        <v>58</v>
      </c>
      <c r="H1122" s="7" t="s">
        <v>17</v>
      </c>
      <c r="I1122" s="9">
        <v>0.45</v>
      </c>
      <c r="J1122" s="10">
        <v>8250</v>
      </c>
      <c r="K1122" s="11">
        <f t="shared" si="8"/>
        <v>3712.5</v>
      </c>
      <c r="L1122" s="11">
        <f t="shared" si="9"/>
        <v>1856.2499999999998</v>
      </c>
      <c r="M1122" s="12">
        <v>0.49999999999999994</v>
      </c>
      <c r="O1122" s="17"/>
      <c r="P1122" s="18"/>
      <c r="Q1122" s="13"/>
      <c r="R1122" s="14"/>
    </row>
    <row r="1123" spans="1:18" ht="15.75" customHeight="1" x14ac:dyDescent="0.2">
      <c r="A1123" s="2"/>
      <c r="B1123" s="7" t="s">
        <v>23</v>
      </c>
      <c r="C1123" s="7">
        <v>1197831</v>
      </c>
      <c r="D1123" s="8">
        <v>44380</v>
      </c>
      <c r="E1123" s="7" t="s">
        <v>24</v>
      </c>
      <c r="F1123" s="7" t="s">
        <v>57</v>
      </c>
      <c r="G1123" s="7" t="s">
        <v>58</v>
      </c>
      <c r="H1123" s="7" t="s">
        <v>18</v>
      </c>
      <c r="I1123" s="9">
        <v>0.5</v>
      </c>
      <c r="J1123" s="10">
        <v>8250</v>
      </c>
      <c r="K1123" s="11">
        <f t="shared" si="8"/>
        <v>4125</v>
      </c>
      <c r="L1123" s="11">
        <f t="shared" si="9"/>
        <v>2062.4999999999995</v>
      </c>
      <c r="M1123" s="12">
        <v>0.49999999999999994</v>
      </c>
      <c r="O1123" s="17"/>
      <c r="P1123" s="18"/>
      <c r="Q1123" s="13"/>
      <c r="R1123" s="14"/>
    </row>
    <row r="1124" spans="1:18" ht="15.75" customHeight="1" x14ac:dyDescent="0.2">
      <c r="A1124" s="2"/>
      <c r="B1124" s="7" t="s">
        <v>23</v>
      </c>
      <c r="C1124" s="7">
        <v>1197831</v>
      </c>
      <c r="D1124" s="8">
        <v>44380</v>
      </c>
      <c r="E1124" s="7" t="s">
        <v>24</v>
      </c>
      <c r="F1124" s="7" t="s">
        <v>57</v>
      </c>
      <c r="G1124" s="7" t="s">
        <v>58</v>
      </c>
      <c r="H1124" s="7" t="s">
        <v>19</v>
      </c>
      <c r="I1124" s="9">
        <v>0.45</v>
      </c>
      <c r="J1124" s="10">
        <v>9750</v>
      </c>
      <c r="K1124" s="11">
        <f t="shared" si="8"/>
        <v>4387.5</v>
      </c>
      <c r="L1124" s="11">
        <f t="shared" si="9"/>
        <v>2193.7499999999995</v>
      </c>
      <c r="M1124" s="12">
        <v>0.49999999999999994</v>
      </c>
      <c r="O1124" s="17"/>
      <c r="P1124" s="18"/>
      <c r="Q1124" s="13"/>
      <c r="R1124" s="14"/>
    </row>
    <row r="1125" spans="1:18" ht="15.75" customHeight="1" x14ac:dyDescent="0.2">
      <c r="A1125" s="2"/>
      <c r="B1125" s="7" t="s">
        <v>23</v>
      </c>
      <c r="C1125" s="7">
        <v>1197831</v>
      </c>
      <c r="D1125" s="8">
        <v>44380</v>
      </c>
      <c r="E1125" s="7" t="s">
        <v>24</v>
      </c>
      <c r="F1125" s="7" t="s">
        <v>57</v>
      </c>
      <c r="G1125" s="7" t="s">
        <v>58</v>
      </c>
      <c r="H1125" s="7" t="s">
        <v>20</v>
      </c>
      <c r="I1125" s="9">
        <v>0.45</v>
      </c>
      <c r="J1125" s="10">
        <v>5750</v>
      </c>
      <c r="K1125" s="11">
        <f t="shared" si="8"/>
        <v>2587.5</v>
      </c>
      <c r="L1125" s="11">
        <f t="shared" si="9"/>
        <v>1552.5000000000002</v>
      </c>
      <c r="M1125" s="12">
        <v>0.60000000000000009</v>
      </c>
      <c r="O1125" s="17"/>
      <c r="P1125" s="18"/>
      <c r="Q1125" s="13"/>
      <c r="R1125" s="14"/>
    </row>
    <row r="1126" spans="1:18" ht="15.75" customHeight="1" x14ac:dyDescent="0.2">
      <c r="A1126" s="2"/>
      <c r="B1126" s="7" t="s">
        <v>23</v>
      </c>
      <c r="C1126" s="7">
        <v>1197831</v>
      </c>
      <c r="D1126" s="8">
        <v>44380</v>
      </c>
      <c r="E1126" s="7" t="s">
        <v>24</v>
      </c>
      <c r="F1126" s="7" t="s">
        <v>57</v>
      </c>
      <c r="G1126" s="7" t="s">
        <v>58</v>
      </c>
      <c r="H1126" s="7" t="s">
        <v>21</v>
      </c>
      <c r="I1126" s="9">
        <v>0.5</v>
      </c>
      <c r="J1126" s="10">
        <v>5250</v>
      </c>
      <c r="K1126" s="11">
        <f t="shared" si="8"/>
        <v>2625</v>
      </c>
      <c r="L1126" s="11">
        <f t="shared" si="9"/>
        <v>1181.2499999999998</v>
      </c>
      <c r="M1126" s="12">
        <v>0.44999999999999996</v>
      </c>
      <c r="O1126" s="17"/>
      <c r="P1126" s="18"/>
      <c r="Q1126" s="13"/>
      <c r="R1126" s="14"/>
    </row>
    <row r="1127" spans="1:18" ht="15.75" customHeight="1" x14ac:dyDescent="0.2">
      <c r="A1127" s="2"/>
      <c r="B1127" s="7" t="s">
        <v>23</v>
      </c>
      <c r="C1127" s="7">
        <v>1197831</v>
      </c>
      <c r="D1127" s="8">
        <v>44380</v>
      </c>
      <c r="E1127" s="7" t="s">
        <v>24</v>
      </c>
      <c r="F1127" s="7" t="s">
        <v>57</v>
      </c>
      <c r="G1127" s="7" t="s">
        <v>58</v>
      </c>
      <c r="H1127" s="7" t="s">
        <v>22</v>
      </c>
      <c r="I1127" s="9">
        <v>0.6</v>
      </c>
      <c r="J1127" s="10">
        <v>8000</v>
      </c>
      <c r="K1127" s="11">
        <f t="shared" si="8"/>
        <v>4800</v>
      </c>
      <c r="L1127" s="11">
        <f t="shared" si="9"/>
        <v>3120.0000000000005</v>
      </c>
      <c r="M1127" s="12">
        <v>0.65000000000000013</v>
      </c>
      <c r="O1127" s="17"/>
      <c r="P1127" s="18"/>
      <c r="Q1127" s="13"/>
      <c r="R1127" s="14"/>
    </row>
    <row r="1128" spans="1:18" ht="15.75" customHeight="1" x14ac:dyDescent="0.2">
      <c r="A1128" s="2"/>
      <c r="B1128" s="7" t="s">
        <v>23</v>
      </c>
      <c r="C1128" s="7">
        <v>1197831</v>
      </c>
      <c r="D1128" s="8">
        <v>44413</v>
      </c>
      <c r="E1128" s="7" t="s">
        <v>24</v>
      </c>
      <c r="F1128" s="7" t="s">
        <v>57</v>
      </c>
      <c r="G1128" s="7" t="s">
        <v>58</v>
      </c>
      <c r="H1128" s="7" t="s">
        <v>17</v>
      </c>
      <c r="I1128" s="9">
        <v>0.4</v>
      </c>
      <c r="J1128" s="10">
        <v>7500</v>
      </c>
      <c r="K1128" s="11">
        <f t="shared" si="8"/>
        <v>3000</v>
      </c>
      <c r="L1128" s="11">
        <f t="shared" si="9"/>
        <v>1499.9999999999998</v>
      </c>
      <c r="M1128" s="12">
        <v>0.49999999999999994</v>
      </c>
      <c r="O1128" s="17"/>
      <c r="P1128" s="18"/>
      <c r="Q1128" s="13"/>
      <c r="R1128" s="14"/>
    </row>
    <row r="1129" spans="1:18" ht="15.75" customHeight="1" x14ac:dyDescent="0.2">
      <c r="A1129" s="2"/>
      <c r="B1129" s="7" t="s">
        <v>23</v>
      </c>
      <c r="C1129" s="7">
        <v>1197831</v>
      </c>
      <c r="D1129" s="8">
        <v>44413</v>
      </c>
      <c r="E1129" s="7" t="s">
        <v>24</v>
      </c>
      <c r="F1129" s="7" t="s">
        <v>57</v>
      </c>
      <c r="G1129" s="7" t="s">
        <v>58</v>
      </c>
      <c r="H1129" s="7" t="s">
        <v>18</v>
      </c>
      <c r="I1129" s="9">
        <v>0.55000000000000004</v>
      </c>
      <c r="J1129" s="10">
        <v>7500</v>
      </c>
      <c r="K1129" s="11">
        <f t="shared" si="8"/>
        <v>4125</v>
      </c>
      <c r="L1129" s="11">
        <f t="shared" si="9"/>
        <v>2062.4999999999995</v>
      </c>
      <c r="M1129" s="12">
        <v>0.49999999999999994</v>
      </c>
      <c r="O1129" s="17"/>
      <c r="P1129" s="18"/>
      <c r="Q1129" s="13"/>
      <c r="R1129" s="14"/>
    </row>
    <row r="1130" spans="1:18" ht="15.75" customHeight="1" x14ac:dyDescent="0.2">
      <c r="A1130" s="2"/>
      <c r="B1130" s="7" t="s">
        <v>23</v>
      </c>
      <c r="C1130" s="7">
        <v>1197831</v>
      </c>
      <c r="D1130" s="8">
        <v>44413</v>
      </c>
      <c r="E1130" s="7" t="s">
        <v>24</v>
      </c>
      <c r="F1130" s="7" t="s">
        <v>57</v>
      </c>
      <c r="G1130" s="7" t="s">
        <v>58</v>
      </c>
      <c r="H1130" s="7" t="s">
        <v>19</v>
      </c>
      <c r="I1130" s="9">
        <v>0.55000000000000004</v>
      </c>
      <c r="J1130" s="10">
        <v>9250</v>
      </c>
      <c r="K1130" s="11">
        <f t="shared" si="8"/>
        <v>5087.5</v>
      </c>
      <c r="L1130" s="11">
        <f t="shared" si="9"/>
        <v>2543.7499999999995</v>
      </c>
      <c r="M1130" s="12">
        <v>0.49999999999999994</v>
      </c>
      <c r="O1130" s="17"/>
      <c r="P1130" s="18"/>
      <c r="Q1130" s="13"/>
      <c r="R1130" s="14"/>
    </row>
    <row r="1131" spans="1:18" ht="15.75" customHeight="1" x14ac:dyDescent="0.2">
      <c r="A1131" s="2"/>
      <c r="B1131" s="7" t="s">
        <v>23</v>
      </c>
      <c r="C1131" s="7">
        <v>1197831</v>
      </c>
      <c r="D1131" s="8">
        <v>44413</v>
      </c>
      <c r="E1131" s="7" t="s">
        <v>24</v>
      </c>
      <c r="F1131" s="7" t="s">
        <v>57</v>
      </c>
      <c r="G1131" s="7" t="s">
        <v>58</v>
      </c>
      <c r="H1131" s="7" t="s">
        <v>20</v>
      </c>
      <c r="I1131" s="9">
        <v>0.5</v>
      </c>
      <c r="J1131" s="10">
        <v>4250</v>
      </c>
      <c r="K1131" s="11">
        <f t="shared" si="8"/>
        <v>2125</v>
      </c>
      <c r="L1131" s="11">
        <f t="shared" si="9"/>
        <v>1275.0000000000002</v>
      </c>
      <c r="M1131" s="12">
        <v>0.60000000000000009</v>
      </c>
      <c r="O1131" s="17"/>
      <c r="P1131" s="18"/>
      <c r="Q1131" s="13"/>
      <c r="R1131" s="14"/>
    </row>
    <row r="1132" spans="1:18" ht="15.75" customHeight="1" x14ac:dyDescent="0.2">
      <c r="A1132" s="2"/>
      <c r="B1132" s="7" t="s">
        <v>23</v>
      </c>
      <c r="C1132" s="7">
        <v>1197831</v>
      </c>
      <c r="D1132" s="8">
        <v>44413</v>
      </c>
      <c r="E1132" s="7" t="s">
        <v>24</v>
      </c>
      <c r="F1132" s="7" t="s">
        <v>57</v>
      </c>
      <c r="G1132" s="7" t="s">
        <v>58</v>
      </c>
      <c r="H1132" s="7" t="s">
        <v>21</v>
      </c>
      <c r="I1132" s="9">
        <v>0.55000000000000004</v>
      </c>
      <c r="J1132" s="10">
        <v>4250</v>
      </c>
      <c r="K1132" s="11">
        <f t="shared" si="8"/>
        <v>2337.5</v>
      </c>
      <c r="L1132" s="11">
        <f t="shared" si="9"/>
        <v>1051.875</v>
      </c>
      <c r="M1132" s="12">
        <v>0.44999999999999996</v>
      </c>
      <c r="O1132" s="17"/>
      <c r="P1132" s="18"/>
      <c r="Q1132" s="13"/>
      <c r="R1132" s="14"/>
    </row>
    <row r="1133" spans="1:18" ht="15.75" customHeight="1" x14ac:dyDescent="0.2">
      <c r="A1133" s="2"/>
      <c r="B1133" s="7" t="s">
        <v>23</v>
      </c>
      <c r="C1133" s="7">
        <v>1197831</v>
      </c>
      <c r="D1133" s="8">
        <v>44413</v>
      </c>
      <c r="E1133" s="7" t="s">
        <v>24</v>
      </c>
      <c r="F1133" s="7" t="s">
        <v>57</v>
      </c>
      <c r="G1133" s="7" t="s">
        <v>58</v>
      </c>
      <c r="H1133" s="7" t="s">
        <v>22</v>
      </c>
      <c r="I1133" s="9">
        <v>0.6</v>
      </c>
      <c r="J1133" s="10">
        <v>6750</v>
      </c>
      <c r="K1133" s="11">
        <f t="shared" si="8"/>
        <v>4050</v>
      </c>
      <c r="L1133" s="11">
        <f t="shared" si="9"/>
        <v>2632.5000000000005</v>
      </c>
      <c r="M1133" s="12">
        <v>0.65000000000000013</v>
      </c>
      <c r="O1133" s="17"/>
      <c r="P1133" s="18"/>
      <c r="Q1133" s="13"/>
      <c r="R1133" s="14"/>
    </row>
    <row r="1134" spans="1:18" ht="15.75" customHeight="1" x14ac:dyDescent="0.2">
      <c r="A1134" s="2"/>
      <c r="B1134" s="7" t="s">
        <v>23</v>
      </c>
      <c r="C1134" s="7">
        <v>1197831</v>
      </c>
      <c r="D1134" s="8">
        <v>44441</v>
      </c>
      <c r="E1134" s="7" t="s">
        <v>24</v>
      </c>
      <c r="F1134" s="7" t="s">
        <v>57</v>
      </c>
      <c r="G1134" s="7" t="s">
        <v>58</v>
      </c>
      <c r="H1134" s="7" t="s">
        <v>17</v>
      </c>
      <c r="I1134" s="9">
        <v>0.55000000000000004</v>
      </c>
      <c r="J1134" s="10">
        <v>6250</v>
      </c>
      <c r="K1134" s="11">
        <f t="shared" si="8"/>
        <v>3437.5000000000005</v>
      </c>
      <c r="L1134" s="11">
        <f t="shared" si="9"/>
        <v>1718.75</v>
      </c>
      <c r="M1134" s="12">
        <v>0.49999999999999994</v>
      </c>
      <c r="O1134" s="17"/>
      <c r="P1134" s="18"/>
      <c r="Q1134" s="13"/>
      <c r="R1134" s="14"/>
    </row>
    <row r="1135" spans="1:18" ht="15.75" customHeight="1" x14ac:dyDescent="0.2">
      <c r="A1135" s="2"/>
      <c r="B1135" s="7" t="s">
        <v>23</v>
      </c>
      <c r="C1135" s="7">
        <v>1197831</v>
      </c>
      <c r="D1135" s="8">
        <v>44441</v>
      </c>
      <c r="E1135" s="7" t="s">
        <v>24</v>
      </c>
      <c r="F1135" s="7" t="s">
        <v>57</v>
      </c>
      <c r="G1135" s="7" t="s">
        <v>58</v>
      </c>
      <c r="H1135" s="7" t="s">
        <v>18</v>
      </c>
      <c r="I1135" s="9">
        <v>0.55000000000000004</v>
      </c>
      <c r="J1135" s="10">
        <v>5750</v>
      </c>
      <c r="K1135" s="11">
        <f t="shared" si="8"/>
        <v>3162.5000000000005</v>
      </c>
      <c r="L1135" s="11">
        <f t="shared" si="9"/>
        <v>1581.25</v>
      </c>
      <c r="M1135" s="12">
        <v>0.49999999999999994</v>
      </c>
      <c r="O1135" s="17"/>
      <c r="P1135" s="18"/>
      <c r="Q1135" s="13"/>
      <c r="R1135" s="14"/>
    </row>
    <row r="1136" spans="1:18" ht="15.75" customHeight="1" x14ac:dyDescent="0.2">
      <c r="A1136" s="2"/>
      <c r="B1136" s="7" t="s">
        <v>23</v>
      </c>
      <c r="C1136" s="7">
        <v>1197831</v>
      </c>
      <c r="D1136" s="8">
        <v>44441</v>
      </c>
      <c r="E1136" s="7" t="s">
        <v>24</v>
      </c>
      <c r="F1136" s="7" t="s">
        <v>57</v>
      </c>
      <c r="G1136" s="7" t="s">
        <v>58</v>
      </c>
      <c r="H1136" s="7" t="s">
        <v>19</v>
      </c>
      <c r="I1136" s="9">
        <v>0.6</v>
      </c>
      <c r="J1136" s="10">
        <v>6250</v>
      </c>
      <c r="K1136" s="11">
        <f t="shared" si="8"/>
        <v>3750</v>
      </c>
      <c r="L1136" s="11">
        <f t="shared" si="9"/>
        <v>1874.9999999999998</v>
      </c>
      <c r="M1136" s="12">
        <v>0.49999999999999994</v>
      </c>
      <c r="O1136" s="17"/>
      <c r="P1136" s="18"/>
      <c r="Q1136" s="13"/>
      <c r="R1136" s="14"/>
    </row>
    <row r="1137" spans="1:18" ht="15.75" customHeight="1" x14ac:dyDescent="0.2">
      <c r="A1137" s="2"/>
      <c r="B1137" s="7" t="s">
        <v>23</v>
      </c>
      <c r="C1137" s="7">
        <v>1197831</v>
      </c>
      <c r="D1137" s="8">
        <v>44441</v>
      </c>
      <c r="E1137" s="7" t="s">
        <v>24</v>
      </c>
      <c r="F1137" s="7" t="s">
        <v>57</v>
      </c>
      <c r="G1137" s="7" t="s">
        <v>58</v>
      </c>
      <c r="H1137" s="7" t="s">
        <v>20</v>
      </c>
      <c r="I1137" s="9">
        <v>0.6</v>
      </c>
      <c r="J1137" s="10">
        <v>3500</v>
      </c>
      <c r="K1137" s="11">
        <f t="shared" si="8"/>
        <v>2100</v>
      </c>
      <c r="L1137" s="11">
        <f t="shared" si="9"/>
        <v>1260.0000000000002</v>
      </c>
      <c r="M1137" s="12">
        <v>0.60000000000000009</v>
      </c>
      <c r="O1137" s="17"/>
      <c r="P1137" s="18"/>
      <c r="Q1137" s="13"/>
      <c r="R1137" s="14"/>
    </row>
    <row r="1138" spans="1:18" ht="15.75" customHeight="1" x14ac:dyDescent="0.2">
      <c r="A1138" s="2"/>
      <c r="B1138" s="7" t="s">
        <v>23</v>
      </c>
      <c r="C1138" s="7">
        <v>1197831</v>
      </c>
      <c r="D1138" s="8">
        <v>44441</v>
      </c>
      <c r="E1138" s="7" t="s">
        <v>24</v>
      </c>
      <c r="F1138" s="7" t="s">
        <v>57</v>
      </c>
      <c r="G1138" s="7" t="s">
        <v>58</v>
      </c>
      <c r="H1138" s="7" t="s">
        <v>21</v>
      </c>
      <c r="I1138" s="9">
        <v>0.45</v>
      </c>
      <c r="J1138" s="10">
        <v>3500</v>
      </c>
      <c r="K1138" s="11">
        <f t="shared" si="8"/>
        <v>1575</v>
      </c>
      <c r="L1138" s="11">
        <f t="shared" si="9"/>
        <v>708.74999999999989</v>
      </c>
      <c r="M1138" s="12">
        <v>0.44999999999999996</v>
      </c>
      <c r="O1138" s="17"/>
      <c r="P1138" s="18"/>
      <c r="Q1138" s="13"/>
      <c r="R1138" s="14"/>
    </row>
    <row r="1139" spans="1:18" ht="15.75" customHeight="1" x14ac:dyDescent="0.2">
      <c r="A1139" s="2"/>
      <c r="B1139" s="7" t="s">
        <v>23</v>
      </c>
      <c r="C1139" s="7">
        <v>1197831</v>
      </c>
      <c r="D1139" s="8">
        <v>44441</v>
      </c>
      <c r="E1139" s="7" t="s">
        <v>24</v>
      </c>
      <c r="F1139" s="7" t="s">
        <v>57</v>
      </c>
      <c r="G1139" s="7" t="s">
        <v>58</v>
      </c>
      <c r="H1139" s="7" t="s">
        <v>22</v>
      </c>
      <c r="I1139" s="9">
        <v>0.4</v>
      </c>
      <c r="J1139" s="10">
        <v>5750</v>
      </c>
      <c r="K1139" s="11">
        <f t="shared" si="8"/>
        <v>2300</v>
      </c>
      <c r="L1139" s="11">
        <f t="shared" si="9"/>
        <v>1495.0000000000002</v>
      </c>
      <c r="M1139" s="12">
        <v>0.65000000000000013</v>
      </c>
      <c r="O1139" s="17"/>
      <c r="P1139" s="18"/>
      <c r="Q1139" s="13"/>
      <c r="R1139" s="14"/>
    </row>
    <row r="1140" spans="1:18" ht="15.75" customHeight="1" x14ac:dyDescent="0.2">
      <c r="A1140" s="2"/>
      <c r="B1140" s="7" t="s">
        <v>23</v>
      </c>
      <c r="C1140" s="7">
        <v>1197831</v>
      </c>
      <c r="D1140" s="8">
        <v>44470</v>
      </c>
      <c r="E1140" s="7" t="s">
        <v>24</v>
      </c>
      <c r="F1140" s="7" t="s">
        <v>57</v>
      </c>
      <c r="G1140" s="7" t="s">
        <v>58</v>
      </c>
      <c r="H1140" s="7" t="s">
        <v>17</v>
      </c>
      <c r="I1140" s="9">
        <v>0.30000000000000004</v>
      </c>
      <c r="J1140" s="10">
        <v>5250</v>
      </c>
      <c r="K1140" s="11">
        <f t="shared" si="8"/>
        <v>1575.0000000000002</v>
      </c>
      <c r="L1140" s="11">
        <f t="shared" si="9"/>
        <v>787.5</v>
      </c>
      <c r="M1140" s="12">
        <v>0.49999999999999994</v>
      </c>
      <c r="O1140" s="17"/>
      <c r="P1140" s="18"/>
      <c r="Q1140" s="13"/>
      <c r="R1140" s="14"/>
    </row>
    <row r="1141" spans="1:18" ht="15.75" customHeight="1" x14ac:dyDescent="0.2">
      <c r="A1141" s="2"/>
      <c r="B1141" s="7" t="s">
        <v>23</v>
      </c>
      <c r="C1141" s="7">
        <v>1197831</v>
      </c>
      <c r="D1141" s="8">
        <v>44470</v>
      </c>
      <c r="E1141" s="7" t="s">
        <v>24</v>
      </c>
      <c r="F1141" s="7" t="s">
        <v>57</v>
      </c>
      <c r="G1141" s="7" t="s">
        <v>58</v>
      </c>
      <c r="H1141" s="7" t="s">
        <v>18</v>
      </c>
      <c r="I1141" s="9">
        <v>0.30000000000000004</v>
      </c>
      <c r="J1141" s="10">
        <v>5250</v>
      </c>
      <c r="K1141" s="11">
        <f t="shared" si="8"/>
        <v>1575.0000000000002</v>
      </c>
      <c r="L1141" s="11">
        <f t="shared" si="9"/>
        <v>787.5</v>
      </c>
      <c r="M1141" s="12">
        <v>0.49999999999999994</v>
      </c>
      <c r="O1141" s="17"/>
      <c r="P1141" s="18"/>
      <c r="Q1141" s="13"/>
      <c r="R1141" s="14"/>
    </row>
    <row r="1142" spans="1:18" ht="15.75" customHeight="1" x14ac:dyDescent="0.2">
      <c r="A1142" s="2"/>
      <c r="B1142" s="7" t="s">
        <v>23</v>
      </c>
      <c r="C1142" s="7">
        <v>1197831</v>
      </c>
      <c r="D1142" s="8">
        <v>44470</v>
      </c>
      <c r="E1142" s="7" t="s">
        <v>24</v>
      </c>
      <c r="F1142" s="7" t="s">
        <v>57</v>
      </c>
      <c r="G1142" s="7" t="s">
        <v>58</v>
      </c>
      <c r="H1142" s="7" t="s">
        <v>19</v>
      </c>
      <c r="I1142" s="9">
        <v>0.35000000000000003</v>
      </c>
      <c r="J1142" s="10">
        <v>4750</v>
      </c>
      <c r="K1142" s="11">
        <f t="shared" si="8"/>
        <v>1662.5000000000002</v>
      </c>
      <c r="L1142" s="11">
        <f t="shared" si="9"/>
        <v>831.25</v>
      </c>
      <c r="M1142" s="12">
        <v>0.49999999999999994</v>
      </c>
      <c r="O1142" s="17"/>
      <c r="P1142" s="18"/>
      <c r="Q1142" s="13"/>
      <c r="R1142" s="14"/>
    </row>
    <row r="1143" spans="1:18" ht="15.75" customHeight="1" x14ac:dyDescent="0.2">
      <c r="A1143" s="2"/>
      <c r="B1143" s="7" t="s">
        <v>23</v>
      </c>
      <c r="C1143" s="7">
        <v>1197831</v>
      </c>
      <c r="D1143" s="8">
        <v>44470</v>
      </c>
      <c r="E1143" s="7" t="s">
        <v>24</v>
      </c>
      <c r="F1143" s="7" t="s">
        <v>57</v>
      </c>
      <c r="G1143" s="7" t="s">
        <v>58</v>
      </c>
      <c r="H1143" s="7" t="s">
        <v>20</v>
      </c>
      <c r="I1143" s="9">
        <v>0.35000000000000003</v>
      </c>
      <c r="J1143" s="10">
        <v>3250</v>
      </c>
      <c r="K1143" s="11">
        <f t="shared" si="8"/>
        <v>1137.5</v>
      </c>
      <c r="L1143" s="11">
        <f t="shared" si="9"/>
        <v>682.50000000000011</v>
      </c>
      <c r="M1143" s="12">
        <v>0.60000000000000009</v>
      </c>
      <c r="O1143" s="17"/>
      <c r="P1143" s="18"/>
      <c r="Q1143" s="13"/>
      <c r="R1143" s="14"/>
    </row>
    <row r="1144" spans="1:18" ht="15.75" customHeight="1" x14ac:dyDescent="0.2">
      <c r="A1144" s="2"/>
      <c r="B1144" s="7" t="s">
        <v>23</v>
      </c>
      <c r="C1144" s="7">
        <v>1197831</v>
      </c>
      <c r="D1144" s="8">
        <v>44470</v>
      </c>
      <c r="E1144" s="7" t="s">
        <v>24</v>
      </c>
      <c r="F1144" s="7" t="s">
        <v>57</v>
      </c>
      <c r="G1144" s="7" t="s">
        <v>58</v>
      </c>
      <c r="H1144" s="7" t="s">
        <v>21</v>
      </c>
      <c r="I1144" s="9">
        <v>0.30000000000000004</v>
      </c>
      <c r="J1144" s="10">
        <v>3000</v>
      </c>
      <c r="K1144" s="11">
        <f t="shared" si="8"/>
        <v>900.00000000000011</v>
      </c>
      <c r="L1144" s="11">
        <f t="shared" si="9"/>
        <v>405</v>
      </c>
      <c r="M1144" s="12">
        <v>0.44999999999999996</v>
      </c>
      <c r="O1144" s="17"/>
      <c r="P1144" s="18"/>
      <c r="Q1144" s="13"/>
      <c r="R1144" s="14"/>
    </row>
    <row r="1145" spans="1:18" ht="15.75" customHeight="1" x14ac:dyDescent="0.2">
      <c r="A1145" s="2"/>
      <c r="B1145" s="7" t="s">
        <v>23</v>
      </c>
      <c r="C1145" s="7">
        <v>1197831</v>
      </c>
      <c r="D1145" s="8">
        <v>44470</v>
      </c>
      <c r="E1145" s="7" t="s">
        <v>24</v>
      </c>
      <c r="F1145" s="7" t="s">
        <v>57</v>
      </c>
      <c r="G1145" s="7" t="s">
        <v>58</v>
      </c>
      <c r="H1145" s="7" t="s">
        <v>22</v>
      </c>
      <c r="I1145" s="9">
        <v>0.4</v>
      </c>
      <c r="J1145" s="10">
        <v>4750</v>
      </c>
      <c r="K1145" s="11">
        <f t="shared" si="8"/>
        <v>1900</v>
      </c>
      <c r="L1145" s="11">
        <f t="shared" si="9"/>
        <v>1235.0000000000002</v>
      </c>
      <c r="M1145" s="12">
        <v>0.65000000000000013</v>
      </c>
      <c r="O1145" s="17"/>
      <c r="P1145" s="18"/>
      <c r="Q1145" s="13"/>
      <c r="R1145" s="14"/>
    </row>
    <row r="1146" spans="1:18" ht="15.75" customHeight="1" x14ac:dyDescent="0.2">
      <c r="A1146" s="2"/>
      <c r="B1146" s="7" t="s">
        <v>23</v>
      </c>
      <c r="C1146" s="7">
        <v>1197831</v>
      </c>
      <c r="D1146" s="8">
        <v>44502</v>
      </c>
      <c r="E1146" s="7" t="s">
        <v>24</v>
      </c>
      <c r="F1146" s="7" t="s">
        <v>57</v>
      </c>
      <c r="G1146" s="7" t="s">
        <v>58</v>
      </c>
      <c r="H1146" s="7" t="s">
        <v>17</v>
      </c>
      <c r="I1146" s="9">
        <v>0.20000000000000004</v>
      </c>
      <c r="J1146" s="10">
        <v>6250</v>
      </c>
      <c r="K1146" s="11">
        <f t="shared" si="8"/>
        <v>1250.0000000000002</v>
      </c>
      <c r="L1146" s="11">
        <f t="shared" si="9"/>
        <v>625</v>
      </c>
      <c r="M1146" s="12">
        <v>0.49999999999999994</v>
      </c>
      <c r="O1146" s="17"/>
      <c r="P1146" s="18"/>
      <c r="Q1146" s="13"/>
      <c r="R1146" s="14"/>
    </row>
    <row r="1147" spans="1:18" ht="15.75" customHeight="1" x14ac:dyDescent="0.2">
      <c r="A1147" s="2"/>
      <c r="B1147" s="7" t="s">
        <v>23</v>
      </c>
      <c r="C1147" s="7">
        <v>1197831</v>
      </c>
      <c r="D1147" s="8">
        <v>44502</v>
      </c>
      <c r="E1147" s="7" t="s">
        <v>24</v>
      </c>
      <c r="F1147" s="7" t="s">
        <v>57</v>
      </c>
      <c r="G1147" s="7" t="s">
        <v>58</v>
      </c>
      <c r="H1147" s="7" t="s">
        <v>18</v>
      </c>
      <c r="I1147" s="9">
        <v>0.20000000000000004</v>
      </c>
      <c r="J1147" s="10">
        <v>6250</v>
      </c>
      <c r="K1147" s="11">
        <f t="shared" si="8"/>
        <v>1250.0000000000002</v>
      </c>
      <c r="L1147" s="11">
        <f t="shared" si="9"/>
        <v>625</v>
      </c>
      <c r="M1147" s="12">
        <v>0.49999999999999994</v>
      </c>
      <c r="O1147" s="17"/>
      <c r="P1147" s="18"/>
      <c r="Q1147" s="13"/>
      <c r="R1147" s="14"/>
    </row>
    <row r="1148" spans="1:18" ht="15.75" customHeight="1" x14ac:dyDescent="0.2">
      <c r="A1148" s="2"/>
      <c r="B1148" s="7" t="s">
        <v>23</v>
      </c>
      <c r="C1148" s="7">
        <v>1197831</v>
      </c>
      <c r="D1148" s="8">
        <v>44502</v>
      </c>
      <c r="E1148" s="7" t="s">
        <v>24</v>
      </c>
      <c r="F1148" s="7" t="s">
        <v>57</v>
      </c>
      <c r="G1148" s="7" t="s">
        <v>58</v>
      </c>
      <c r="H1148" s="7" t="s">
        <v>19</v>
      </c>
      <c r="I1148" s="9">
        <v>0.45000000000000007</v>
      </c>
      <c r="J1148" s="10">
        <v>5750</v>
      </c>
      <c r="K1148" s="11">
        <f t="shared" si="8"/>
        <v>2587.5000000000005</v>
      </c>
      <c r="L1148" s="11">
        <f t="shared" si="9"/>
        <v>1293.75</v>
      </c>
      <c r="M1148" s="12">
        <v>0.49999999999999994</v>
      </c>
      <c r="O1148" s="17"/>
      <c r="P1148" s="18"/>
      <c r="Q1148" s="13"/>
      <c r="R1148" s="14"/>
    </row>
    <row r="1149" spans="1:18" ht="15.75" customHeight="1" x14ac:dyDescent="0.2">
      <c r="A1149" s="2"/>
      <c r="B1149" s="7" t="s">
        <v>23</v>
      </c>
      <c r="C1149" s="7">
        <v>1197831</v>
      </c>
      <c r="D1149" s="8">
        <v>44502</v>
      </c>
      <c r="E1149" s="7" t="s">
        <v>24</v>
      </c>
      <c r="F1149" s="7" t="s">
        <v>57</v>
      </c>
      <c r="G1149" s="7" t="s">
        <v>58</v>
      </c>
      <c r="H1149" s="7" t="s">
        <v>20</v>
      </c>
      <c r="I1149" s="9">
        <v>0.45000000000000007</v>
      </c>
      <c r="J1149" s="10">
        <v>4500</v>
      </c>
      <c r="K1149" s="11">
        <f t="shared" si="8"/>
        <v>2025.0000000000002</v>
      </c>
      <c r="L1149" s="11">
        <f t="shared" si="9"/>
        <v>1215.0000000000002</v>
      </c>
      <c r="M1149" s="12">
        <v>0.60000000000000009</v>
      </c>
      <c r="O1149" s="17"/>
      <c r="P1149" s="18"/>
      <c r="Q1149" s="13"/>
      <c r="R1149" s="14"/>
    </row>
    <row r="1150" spans="1:18" ht="15.75" customHeight="1" x14ac:dyDescent="0.2">
      <c r="A1150" s="2"/>
      <c r="B1150" s="7" t="s">
        <v>23</v>
      </c>
      <c r="C1150" s="7">
        <v>1197831</v>
      </c>
      <c r="D1150" s="8">
        <v>44502</v>
      </c>
      <c r="E1150" s="7" t="s">
        <v>24</v>
      </c>
      <c r="F1150" s="7" t="s">
        <v>57</v>
      </c>
      <c r="G1150" s="7" t="s">
        <v>58</v>
      </c>
      <c r="H1150" s="7" t="s">
        <v>21</v>
      </c>
      <c r="I1150" s="9">
        <v>0.49999999999999994</v>
      </c>
      <c r="J1150" s="10">
        <v>4250</v>
      </c>
      <c r="K1150" s="11">
        <f t="shared" si="8"/>
        <v>2124.9999999999995</v>
      </c>
      <c r="L1150" s="11">
        <f t="shared" si="9"/>
        <v>956.24999999999966</v>
      </c>
      <c r="M1150" s="12">
        <v>0.44999999999999996</v>
      </c>
      <c r="O1150" s="17"/>
      <c r="P1150" s="18"/>
      <c r="Q1150" s="13"/>
      <c r="R1150" s="14"/>
    </row>
    <row r="1151" spans="1:18" ht="15.75" customHeight="1" x14ac:dyDescent="0.2">
      <c r="A1151" s="2"/>
      <c r="B1151" s="7" t="s">
        <v>23</v>
      </c>
      <c r="C1151" s="7">
        <v>1197831</v>
      </c>
      <c r="D1151" s="8">
        <v>44502</v>
      </c>
      <c r="E1151" s="7" t="s">
        <v>24</v>
      </c>
      <c r="F1151" s="7" t="s">
        <v>57</v>
      </c>
      <c r="G1151" s="7" t="s">
        <v>58</v>
      </c>
      <c r="H1151" s="7" t="s">
        <v>22</v>
      </c>
      <c r="I1151" s="9">
        <v>0.6</v>
      </c>
      <c r="J1151" s="10">
        <v>6250</v>
      </c>
      <c r="K1151" s="11">
        <f t="shared" si="8"/>
        <v>3750</v>
      </c>
      <c r="L1151" s="11">
        <f t="shared" si="9"/>
        <v>2437.5000000000005</v>
      </c>
      <c r="M1151" s="12">
        <v>0.65000000000000013</v>
      </c>
      <c r="O1151" s="17"/>
      <c r="P1151" s="18"/>
      <c r="Q1151" s="13"/>
      <c r="R1151" s="14"/>
    </row>
    <row r="1152" spans="1:18" ht="15.75" customHeight="1" x14ac:dyDescent="0.2">
      <c r="A1152" s="2"/>
      <c r="B1152" s="7" t="s">
        <v>23</v>
      </c>
      <c r="C1152" s="7">
        <v>1197831</v>
      </c>
      <c r="D1152" s="8">
        <v>44531</v>
      </c>
      <c r="E1152" s="7" t="s">
        <v>24</v>
      </c>
      <c r="F1152" s="7" t="s">
        <v>57</v>
      </c>
      <c r="G1152" s="7" t="s">
        <v>58</v>
      </c>
      <c r="H1152" s="7" t="s">
        <v>17</v>
      </c>
      <c r="I1152" s="9">
        <v>0.6</v>
      </c>
      <c r="J1152" s="10">
        <v>7750</v>
      </c>
      <c r="K1152" s="11">
        <f t="shared" si="8"/>
        <v>4650</v>
      </c>
      <c r="L1152" s="11">
        <f t="shared" si="9"/>
        <v>2324.9999999999995</v>
      </c>
      <c r="M1152" s="12">
        <v>0.49999999999999994</v>
      </c>
      <c r="O1152" s="17"/>
      <c r="P1152" s="18"/>
      <c r="Q1152" s="13"/>
      <c r="R1152" s="14"/>
    </row>
    <row r="1153" spans="1:18" ht="15.75" customHeight="1" x14ac:dyDescent="0.2">
      <c r="A1153" s="2"/>
      <c r="B1153" s="7" t="s">
        <v>23</v>
      </c>
      <c r="C1153" s="7">
        <v>1197831</v>
      </c>
      <c r="D1153" s="8">
        <v>44531</v>
      </c>
      <c r="E1153" s="7" t="s">
        <v>24</v>
      </c>
      <c r="F1153" s="7" t="s">
        <v>57</v>
      </c>
      <c r="G1153" s="7" t="s">
        <v>58</v>
      </c>
      <c r="H1153" s="7" t="s">
        <v>18</v>
      </c>
      <c r="I1153" s="9">
        <v>0.6</v>
      </c>
      <c r="J1153" s="10">
        <v>7750</v>
      </c>
      <c r="K1153" s="11">
        <f t="shared" si="8"/>
        <v>4650</v>
      </c>
      <c r="L1153" s="11">
        <f t="shared" si="9"/>
        <v>2324.9999999999995</v>
      </c>
      <c r="M1153" s="12">
        <v>0.49999999999999994</v>
      </c>
      <c r="O1153" s="17"/>
      <c r="P1153" s="18"/>
      <c r="Q1153" s="13"/>
      <c r="R1153" s="14"/>
    </row>
    <row r="1154" spans="1:18" ht="15.75" customHeight="1" x14ac:dyDescent="0.2">
      <c r="A1154" s="2"/>
      <c r="B1154" s="7" t="s">
        <v>23</v>
      </c>
      <c r="C1154" s="7">
        <v>1197831</v>
      </c>
      <c r="D1154" s="8">
        <v>44531</v>
      </c>
      <c r="E1154" s="7" t="s">
        <v>24</v>
      </c>
      <c r="F1154" s="7" t="s">
        <v>57</v>
      </c>
      <c r="G1154" s="7" t="s">
        <v>58</v>
      </c>
      <c r="H1154" s="7" t="s">
        <v>19</v>
      </c>
      <c r="I1154" s="9">
        <v>0.65</v>
      </c>
      <c r="J1154" s="10">
        <v>7000</v>
      </c>
      <c r="K1154" s="11">
        <f t="shared" si="8"/>
        <v>4550</v>
      </c>
      <c r="L1154" s="11">
        <f t="shared" si="9"/>
        <v>2274.9999999999995</v>
      </c>
      <c r="M1154" s="12">
        <v>0.49999999999999994</v>
      </c>
      <c r="O1154" s="17"/>
      <c r="P1154" s="18"/>
      <c r="Q1154" s="13"/>
      <c r="R1154" s="14"/>
    </row>
    <row r="1155" spans="1:18" ht="15.75" customHeight="1" x14ac:dyDescent="0.2">
      <c r="A1155" s="2"/>
      <c r="B1155" s="7" t="s">
        <v>23</v>
      </c>
      <c r="C1155" s="7">
        <v>1197831</v>
      </c>
      <c r="D1155" s="8">
        <v>44531</v>
      </c>
      <c r="E1155" s="7" t="s">
        <v>24</v>
      </c>
      <c r="F1155" s="7" t="s">
        <v>57</v>
      </c>
      <c r="G1155" s="7" t="s">
        <v>58</v>
      </c>
      <c r="H1155" s="7" t="s">
        <v>20</v>
      </c>
      <c r="I1155" s="9">
        <v>0.65</v>
      </c>
      <c r="J1155" s="10">
        <v>5500</v>
      </c>
      <c r="K1155" s="11">
        <f t="shared" si="8"/>
        <v>3575</v>
      </c>
      <c r="L1155" s="11">
        <f t="shared" si="9"/>
        <v>2145.0000000000005</v>
      </c>
      <c r="M1155" s="12">
        <v>0.60000000000000009</v>
      </c>
      <c r="O1155" s="17"/>
      <c r="P1155" s="18"/>
      <c r="Q1155" s="13"/>
      <c r="R1155" s="14"/>
    </row>
    <row r="1156" spans="1:18" ht="15.75" customHeight="1" x14ac:dyDescent="0.2">
      <c r="A1156" s="2"/>
      <c r="B1156" s="7" t="s">
        <v>23</v>
      </c>
      <c r="C1156" s="7">
        <v>1197831</v>
      </c>
      <c r="D1156" s="8">
        <v>44531</v>
      </c>
      <c r="E1156" s="7" t="s">
        <v>24</v>
      </c>
      <c r="F1156" s="7" t="s">
        <v>57</v>
      </c>
      <c r="G1156" s="7" t="s">
        <v>58</v>
      </c>
      <c r="H1156" s="7" t="s">
        <v>21</v>
      </c>
      <c r="I1156" s="9">
        <v>0.6</v>
      </c>
      <c r="J1156" s="10">
        <v>5000</v>
      </c>
      <c r="K1156" s="11">
        <f t="shared" si="8"/>
        <v>3000</v>
      </c>
      <c r="L1156" s="11">
        <f t="shared" si="9"/>
        <v>1349.9999999999998</v>
      </c>
      <c r="M1156" s="12">
        <v>0.44999999999999996</v>
      </c>
      <c r="O1156" s="17"/>
      <c r="P1156" s="18"/>
      <c r="Q1156" s="13"/>
      <c r="R1156" s="14"/>
    </row>
    <row r="1157" spans="1:18" ht="15.75" customHeight="1" x14ac:dyDescent="0.2">
      <c r="A1157" s="2"/>
      <c r="B1157" s="7" t="s">
        <v>23</v>
      </c>
      <c r="C1157" s="7">
        <v>1197831</v>
      </c>
      <c r="D1157" s="8">
        <v>44531</v>
      </c>
      <c r="E1157" s="7" t="s">
        <v>24</v>
      </c>
      <c r="F1157" s="7" t="s">
        <v>57</v>
      </c>
      <c r="G1157" s="7" t="s">
        <v>58</v>
      </c>
      <c r="H1157" s="7" t="s">
        <v>22</v>
      </c>
      <c r="I1157" s="9">
        <v>0.70000000000000007</v>
      </c>
      <c r="J1157" s="10">
        <v>7500</v>
      </c>
      <c r="K1157" s="11">
        <f t="shared" si="8"/>
        <v>5250.0000000000009</v>
      </c>
      <c r="L1157" s="11">
        <f t="shared" si="9"/>
        <v>3412.5000000000014</v>
      </c>
      <c r="M1157" s="12">
        <v>0.65000000000000013</v>
      </c>
      <c r="O1157" s="17"/>
      <c r="P1157" s="18"/>
      <c r="Q1157" s="13"/>
      <c r="R1157" s="14"/>
    </row>
    <row r="1158" spans="1:18" ht="15.75" customHeight="1" x14ac:dyDescent="0.2">
      <c r="A1158" s="2" t="s">
        <v>39</v>
      </c>
      <c r="B1158" s="7" t="s">
        <v>14</v>
      </c>
      <c r="C1158" s="7">
        <v>1185732</v>
      </c>
      <c r="D1158" s="8">
        <v>44217</v>
      </c>
      <c r="E1158" s="7" t="s">
        <v>15</v>
      </c>
      <c r="F1158" s="7" t="s">
        <v>59</v>
      </c>
      <c r="G1158" s="7" t="s">
        <v>60</v>
      </c>
      <c r="H1158" s="7" t="s">
        <v>17</v>
      </c>
      <c r="I1158" s="9">
        <v>0.4</v>
      </c>
      <c r="J1158" s="10">
        <v>4500</v>
      </c>
      <c r="K1158" s="11">
        <f t="shared" si="8"/>
        <v>1800</v>
      </c>
      <c r="L1158" s="11">
        <f t="shared" si="9"/>
        <v>630</v>
      </c>
      <c r="M1158" s="12">
        <v>0.35</v>
      </c>
      <c r="O1158" s="17"/>
      <c r="P1158" s="18"/>
      <c r="Q1158" s="13"/>
      <c r="R1158" s="14"/>
    </row>
    <row r="1159" spans="1:18" ht="15.75" customHeight="1" x14ac:dyDescent="0.2">
      <c r="A1159" s="2"/>
      <c r="B1159" s="7" t="s">
        <v>14</v>
      </c>
      <c r="C1159" s="7">
        <v>1185732</v>
      </c>
      <c r="D1159" s="8">
        <v>44217</v>
      </c>
      <c r="E1159" s="7" t="s">
        <v>15</v>
      </c>
      <c r="F1159" s="7" t="s">
        <v>59</v>
      </c>
      <c r="G1159" s="7" t="s">
        <v>60</v>
      </c>
      <c r="H1159" s="7" t="s">
        <v>18</v>
      </c>
      <c r="I1159" s="9">
        <v>0.4</v>
      </c>
      <c r="J1159" s="10">
        <v>2500</v>
      </c>
      <c r="K1159" s="11">
        <f t="shared" si="8"/>
        <v>1000</v>
      </c>
      <c r="L1159" s="11">
        <f t="shared" si="9"/>
        <v>350</v>
      </c>
      <c r="M1159" s="12">
        <v>0.35</v>
      </c>
      <c r="O1159" s="17"/>
      <c r="P1159" s="18"/>
      <c r="Q1159" s="13"/>
      <c r="R1159" s="14"/>
    </row>
    <row r="1160" spans="1:18" ht="15.75" customHeight="1" x14ac:dyDescent="0.2">
      <c r="A1160" s="2"/>
      <c r="B1160" s="7" t="s">
        <v>14</v>
      </c>
      <c r="C1160" s="7">
        <v>1185732</v>
      </c>
      <c r="D1160" s="8">
        <v>44217</v>
      </c>
      <c r="E1160" s="7" t="s">
        <v>15</v>
      </c>
      <c r="F1160" s="7" t="s">
        <v>59</v>
      </c>
      <c r="G1160" s="7" t="s">
        <v>60</v>
      </c>
      <c r="H1160" s="7" t="s">
        <v>19</v>
      </c>
      <c r="I1160" s="9">
        <v>0.30000000000000004</v>
      </c>
      <c r="J1160" s="10">
        <v>2500</v>
      </c>
      <c r="K1160" s="11">
        <f t="shared" si="8"/>
        <v>750.00000000000011</v>
      </c>
      <c r="L1160" s="11">
        <f t="shared" si="9"/>
        <v>300</v>
      </c>
      <c r="M1160" s="12">
        <v>0.39999999999999997</v>
      </c>
      <c r="O1160" s="17"/>
      <c r="P1160" s="18"/>
      <c r="Q1160" s="13"/>
      <c r="R1160" s="14"/>
    </row>
    <row r="1161" spans="1:18" ht="15.75" customHeight="1" x14ac:dyDescent="0.2">
      <c r="A1161" s="2"/>
      <c r="B1161" s="7" t="s">
        <v>14</v>
      </c>
      <c r="C1161" s="7">
        <v>1185732</v>
      </c>
      <c r="D1161" s="8">
        <v>44217</v>
      </c>
      <c r="E1161" s="7" t="s">
        <v>15</v>
      </c>
      <c r="F1161" s="7" t="s">
        <v>59</v>
      </c>
      <c r="G1161" s="7" t="s">
        <v>60</v>
      </c>
      <c r="H1161" s="7" t="s">
        <v>20</v>
      </c>
      <c r="I1161" s="9">
        <v>0.35</v>
      </c>
      <c r="J1161" s="10">
        <v>1000</v>
      </c>
      <c r="K1161" s="11">
        <f t="shared" si="8"/>
        <v>350</v>
      </c>
      <c r="L1161" s="11">
        <f t="shared" si="9"/>
        <v>105</v>
      </c>
      <c r="M1161" s="12">
        <v>0.3</v>
      </c>
      <c r="O1161" s="17"/>
      <c r="P1161" s="18"/>
      <c r="Q1161" s="13"/>
      <c r="R1161" s="14"/>
    </row>
    <row r="1162" spans="1:18" ht="15.75" customHeight="1" x14ac:dyDescent="0.2">
      <c r="A1162" s="2"/>
      <c r="B1162" s="7" t="s">
        <v>14</v>
      </c>
      <c r="C1162" s="7">
        <v>1185732</v>
      </c>
      <c r="D1162" s="8">
        <v>44217</v>
      </c>
      <c r="E1162" s="7" t="s">
        <v>15</v>
      </c>
      <c r="F1162" s="7" t="s">
        <v>59</v>
      </c>
      <c r="G1162" s="7" t="s">
        <v>60</v>
      </c>
      <c r="H1162" s="7" t="s">
        <v>21</v>
      </c>
      <c r="I1162" s="9">
        <v>0.5</v>
      </c>
      <c r="J1162" s="10">
        <v>1500</v>
      </c>
      <c r="K1162" s="11">
        <f t="shared" si="8"/>
        <v>750</v>
      </c>
      <c r="L1162" s="11">
        <f t="shared" si="9"/>
        <v>187.5</v>
      </c>
      <c r="M1162" s="12">
        <v>0.25</v>
      </c>
      <c r="O1162" s="17"/>
      <c r="P1162" s="18"/>
      <c r="Q1162" s="13"/>
      <c r="R1162" s="14"/>
    </row>
    <row r="1163" spans="1:18" ht="15.75" customHeight="1" x14ac:dyDescent="0.2">
      <c r="A1163" s="2"/>
      <c r="B1163" s="7" t="s">
        <v>14</v>
      </c>
      <c r="C1163" s="7">
        <v>1185732</v>
      </c>
      <c r="D1163" s="8">
        <v>44217</v>
      </c>
      <c r="E1163" s="7" t="s">
        <v>15</v>
      </c>
      <c r="F1163" s="7" t="s">
        <v>59</v>
      </c>
      <c r="G1163" s="7" t="s">
        <v>60</v>
      </c>
      <c r="H1163" s="7" t="s">
        <v>22</v>
      </c>
      <c r="I1163" s="9">
        <v>0.4</v>
      </c>
      <c r="J1163" s="10">
        <v>2500</v>
      </c>
      <c r="K1163" s="11">
        <f t="shared" si="8"/>
        <v>1000</v>
      </c>
      <c r="L1163" s="11">
        <f t="shared" si="9"/>
        <v>400</v>
      </c>
      <c r="M1163" s="12">
        <v>0.4</v>
      </c>
      <c r="O1163" s="17"/>
      <c r="P1163" s="18"/>
      <c r="Q1163" s="13"/>
      <c r="R1163" s="14"/>
    </row>
    <row r="1164" spans="1:18" ht="15.75" customHeight="1" x14ac:dyDescent="0.2">
      <c r="A1164" s="2"/>
      <c r="B1164" s="7" t="s">
        <v>14</v>
      </c>
      <c r="C1164" s="7">
        <v>1185732</v>
      </c>
      <c r="D1164" s="8">
        <v>44246</v>
      </c>
      <c r="E1164" s="7" t="s">
        <v>15</v>
      </c>
      <c r="F1164" s="7" t="s">
        <v>59</v>
      </c>
      <c r="G1164" s="7" t="s">
        <v>60</v>
      </c>
      <c r="H1164" s="7" t="s">
        <v>17</v>
      </c>
      <c r="I1164" s="9">
        <v>0.4</v>
      </c>
      <c r="J1164" s="10">
        <v>5000</v>
      </c>
      <c r="K1164" s="11">
        <f t="shared" si="8"/>
        <v>2000</v>
      </c>
      <c r="L1164" s="11">
        <f t="shared" si="9"/>
        <v>700</v>
      </c>
      <c r="M1164" s="12">
        <v>0.35</v>
      </c>
      <c r="O1164" s="17"/>
      <c r="P1164" s="18"/>
      <c r="Q1164" s="13"/>
      <c r="R1164" s="14"/>
    </row>
    <row r="1165" spans="1:18" ht="15.75" customHeight="1" x14ac:dyDescent="0.2">
      <c r="A1165" s="2"/>
      <c r="B1165" s="7" t="s">
        <v>14</v>
      </c>
      <c r="C1165" s="7">
        <v>1185732</v>
      </c>
      <c r="D1165" s="8">
        <v>44246</v>
      </c>
      <c r="E1165" s="7" t="s">
        <v>15</v>
      </c>
      <c r="F1165" s="7" t="s">
        <v>59</v>
      </c>
      <c r="G1165" s="7" t="s">
        <v>60</v>
      </c>
      <c r="H1165" s="7" t="s">
        <v>18</v>
      </c>
      <c r="I1165" s="9">
        <v>0.4</v>
      </c>
      <c r="J1165" s="10">
        <v>1500</v>
      </c>
      <c r="K1165" s="11">
        <f t="shared" si="8"/>
        <v>600</v>
      </c>
      <c r="L1165" s="11">
        <f t="shared" si="9"/>
        <v>210</v>
      </c>
      <c r="M1165" s="12">
        <v>0.35</v>
      </c>
      <c r="O1165" s="17"/>
      <c r="P1165" s="18"/>
      <c r="Q1165" s="13"/>
      <c r="R1165" s="14"/>
    </row>
    <row r="1166" spans="1:18" ht="15.75" customHeight="1" x14ac:dyDescent="0.2">
      <c r="A1166" s="2"/>
      <c r="B1166" s="7" t="s">
        <v>14</v>
      </c>
      <c r="C1166" s="7">
        <v>1185732</v>
      </c>
      <c r="D1166" s="8">
        <v>44246</v>
      </c>
      <c r="E1166" s="7" t="s">
        <v>15</v>
      </c>
      <c r="F1166" s="7" t="s">
        <v>59</v>
      </c>
      <c r="G1166" s="7" t="s">
        <v>60</v>
      </c>
      <c r="H1166" s="7" t="s">
        <v>19</v>
      </c>
      <c r="I1166" s="9">
        <v>0.30000000000000004</v>
      </c>
      <c r="J1166" s="10">
        <v>2000</v>
      </c>
      <c r="K1166" s="11">
        <f t="shared" si="8"/>
        <v>600.00000000000011</v>
      </c>
      <c r="L1166" s="11">
        <f t="shared" si="9"/>
        <v>240.00000000000003</v>
      </c>
      <c r="M1166" s="12">
        <v>0.39999999999999997</v>
      </c>
      <c r="O1166" s="17"/>
      <c r="P1166" s="18"/>
      <c r="Q1166" s="13"/>
      <c r="R1166" s="14"/>
    </row>
    <row r="1167" spans="1:18" ht="15.75" customHeight="1" x14ac:dyDescent="0.2">
      <c r="A1167" s="2"/>
      <c r="B1167" s="7" t="s">
        <v>14</v>
      </c>
      <c r="C1167" s="7">
        <v>1185732</v>
      </c>
      <c r="D1167" s="8">
        <v>44246</v>
      </c>
      <c r="E1167" s="7" t="s">
        <v>15</v>
      </c>
      <c r="F1167" s="7" t="s">
        <v>59</v>
      </c>
      <c r="G1167" s="7" t="s">
        <v>60</v>
      </c>
      <c r="H1167" s="7" t="s">
        <v>20</v>
      </c>
      <c r="I1167" s="9">
        <v>0.35</v>
      </c>
      <c r="J1167" s="10">
        <v>750</v>
      </c>
      <c r="K1167" s="11">
        <f t="shared" si="8"/>
        <v>262.5</v>
      </c>
      <c r="L1167" s="11">
        <f t="shared" si="9"/>
        <v>78.75</v>
      </c>
      <c r="M1167" s="12">
        <v>0.3</v>
      </c>
      <c r="O1167" s="17"/>
      <c r="P1167" s="18"/>
      <c r="Q1167" s="13"/>
      <c r="R1167" s="14"/>
    </row>
    <row r="1168" spans="1:18" ht="15.75" customHeight="1" x14ac:dyDescent="0.2">
      <c r="A1168" s="2"/>
      <c r="B1168" s="7" t="s">
        <v>14</v>
      </c>
      <c r="C1168" s="7">
        <v>1185732</v>
      </c>
      <c r="D1168" s="8">
        <v>44246</v>
      </c>
      <c r="E1168" s="7" t="s">
        <v>15</v>
      </c>
      <c r="F1168" s="7" t="s">
        <v>59</v>
      </c>
      <c r="G1168" s="7" t="s">
        <v>60</v>
      </c>
      <c r="H1168" s="7" t="s">
        <v>21</v>
      </c>
      <c r="I1168" s="9">
        <v>0.5</v>
      </c>
      <c r="J1168" s="10">
        <v>1500</v>
      </c>
      <c r="K1168" s="11">
        <f t="shared" si="8"/>
        <v>750</v>
      </c>
      <c r="L1168" s="11">
        <f t="shared" si="9"/>
        <v>187.5</v>
      </c>
      <c r="M1168" s="12">
        <v>0.25</v>
      </c>
      <c r="O1168" s="17"/>
      <c r="P1168" s="18"/>
      <c r="Q1168" s="13"/>
      <c r="R1168" s="14"/>
    </row>
    <row r="1169" spans="1:18" ht="15.75" customHeight="1" x14ac:dyDescent="0.2">
      <c r="A1169" s="2"/>
      <c r="B1169" s="7" t="s">
        <v>14</v>
      </c>
      <c r="C1169" s="7">
        <v>1185732</v>
      </c>
      <c r="D1169" s="8">
        <v>44246</v>
      </c>
      <c r="E1169" s="7" t="s">
        <v>15</v>
      </c>
      <c r="F1169" s="7" t="s">
        <v>59</v>
      </c>
      <c r="G1169" s="7" t="s">
        <v>60</v>
      </c>
      <c r="H1169" s="7" t="s">
        <v>22</v>
      </c>
      <c r="I1169" s="9">
        <v>0.4</v>
      </c>
      <c r="J1169" s="10">
        <v>2500</v>
      </c>
      <c r="K1169" s="11">
        <f t="shared" si="8"/>
        <v>1000</v>
      </c>
      <c r="L1169" s="11">
        <f t="shared" si="9"/>
        <v>400</v>
      </c>
      <c r="M1169" s="12">
        <v>0.4</v>
      </c>
      <c r="O1169" s="17"/>
      <c r="P1169" s="18"/>
      <c r="Q1169" s="13"/>
      <c r="R1169" s="14"/>
    </row>
    <row r="1170" spans="1:18" ht="15.75" customHeight="1" x14ac:dyDescent="0.2">
      <c r="A1170" s="2"/>
      <c r="B1170" s="7" t="s">
        <v>14</v>
      </c>
      <c r="C1170" s="7">
        <v>1185732</v>
      </c>
      <c r="D1170" s="8">
        <v>44272</v>
      </c>
      <c r="E1170" s="7" t="s">
        <v>15</v>
      </c>
      <c r="F1170" s="7" t="s">
        <v>59</v>
      </c>
      <c r="G1170" s="7" t="s">
        <v>60</v>
      </c>
      <c r="H1170" s="7" t="s">
        <v>17</v>
      </c>
      <c r="I1170" s="9">
        <v>0.4</v>
      </c>
      <c r="J1170" s="10">
        <v>4700</v>
      </c>
      <c r="K1170" s="11">
        <f t="shared" si="8"/>
        <v>1880</v>
      </c>
      <c r="L1170" s="11">
        <f t="shared" si="9"/>
        <v>658</v>
      </c>
      <c r="M1170" s="12">
        <v>0.35</v>
      </c>
      <c r="O1170" s="17"/>
      <c r="P1170" s="18"/>
      <c r="Q1170" s="13"/>
      <c r="R1170" s="14"/>
    </row>
    <row r="1171" spans="1:18" ht="15.75" customHeight="1" x14ac:dyDescent="0.2">
      <c r="A1171" s="2"/>
      <c r="B1171" s="7" t="s">
        <v>14</v>
      </c>
      <c r="C1171" s="7">
        <v>1185732</v>
      </c>
      <c r="D1171" s="8">
        <v>44272</v>
      </c>
      <c r="E1171" s="7" t="s">
        <v>15</v>
      </c>
      <c r="F1171" s="7" t="s">
        <v>59</v>
      </c>
      <c r="G1171" s="7" t="s">
        <v>60</v>
      </c>
      <c r="H1171" s="7" t="s">
        <v>18</v>
      </c>
      <c r="I1171" s="9">
        <v>0.4</v>
      </c>
      <c r="J1171" s="10">
        <v>1750</v>
      </c>
      <c r="K1171" s="11">
        <f t="shared" si="8"/>
        <v>700</v>
      </c>
      <c r="L1171" s="11">
        <f t="shared" si="9"/>
        <v>244.99999999999997</v>
      </c>
      <c r="M1171" s="12">
        <v>0.35</v>
      </c>
      <c r="O1171" s="17"/>
      <c r="P1171" s="18"/>
      <c r="Q1171" s="13"/>
      <c r="R1171" s="14"/>
    </row>
    <row r="1172" spans="1:18" ht="15.75" customHeight="1" x14ac:dyDescent="0.2">
      <c r="A1172" s="2"/>
      <c r="B1172" s="7" t="s">
        <v>14</v>
      </c>
      <c r="C1172" s="7">
        <v>1185732</v>
      </c>
      <c r="D1172" s="8">
        <v>44272</v>
      </c>
      <c r="E1172" s="7" t="s">
        <v>15</v>
      </c>
      <c r="F1172" s="7" t="s">
        <v>59</v>
      </c>
      <c r="G1172" s="7" t="s">
        <v>60</v>
      </c>
      <c r="H1172" s="7" t="s">
        <v>19</v>
      </c>
      <c r="I1172" s="9">
        <v>0.30000000000000004</v>
      </c>
      <c r="J1172" s="10">
        <v>2000</v>
      </c>
      <c r="K1172" s="11">
        <f t="shared" si="8"/>
        <v>600.00000000000011</v>
      </c>
      <c r="L1172" s="11">
        <f t="shared" si="9"/>
        <v>240.00000000000003</v>
      </c>
      <c r="M1172" s="12">
        <v>0.39999999999999997</v>
      </c>
      <c r="O1172" s="17"/>
      <c r="P1172" s="18"/>
      <c r="Q1172" s="13"/>
      <c r="R1172" s="14"/>
    </row>
    <row r="1173" spans="1:18" ht="15.75" customHeight="1" x14ac:dyDescent="0.2">
      <c r="A1173" s="2"/>
      <c r="B1173" s="7" t="s">
        <v>14</v>
      </c>
      <c r="C1173" s="7">
        <v>1185732</v>
      </c>
      <c r="D1173" s="8">
        <v>44272</v>
      </c>
      <c r="E1173" s="7" t="s">
        <v>15</v>
      </c>
      <c r="F1173" s="7" t="s">
        <v>59</v>
      </c>
      <c r="G1173" s="7" t="s">
        <v>60</v>
      </c>
      <c r="H1173" s="7" t="s">
        <v>20</v>
      </c>
      <c r="I1173" s="9">
        <v>0.35</v>
      </c>
      <c r="J1173" s="10">
        <v>500</v>
      </c>
      <c r="K1173" s="11">
        <f t="shared" si="8"/>
        <v>175</v>
      </c>
      <c r="L1173" s="11">
        <f t="shared" si="9"/>
        <v>52.5</v>
      </c>
      <c r="M1173" s="12">
        <v>0.3</v>
      </c>
      <c r="O1173" s="17"/>
      <c r="P1173" s="18"/>
      <c r="Q1173" s="13"/>
      <c r="R1173" s="14"/>
    </row>
    <row r="1174" spans="1:18" ht="15.75" customHeight="1" x14ac:dyDescent="0.2">
      <c r="A1174" s="2"/>
      <c r="B1174" s="7" t="s">
        <v>14</v>
      </c>
      <c r="C1174" s="7">
        <v>1185732</v>
      </c>
      <c r="D1174" s="8">
        <v>44272</v>
      </c>
      <c r="E1174" s="7" t="s">
        <v>15</v>
      </c>
      <c r="F1174" s="7" t="s">
        <v>59</v>
      </c>
      <c r="G1174" s="7" t="s">
        <v>60</v>
      </c>
      <c r="H1174" s="7" t="s">
        <v>21</v>
      </c>
      <c r="I1174" s="9">
        <v>0.5</v>
      </c>
      <c r="J1174" s="10">
        <v>1000</v>
      </c>
      <c r="K1174" s="11">
        <f t="shared" si="8"/>
        <v>500</v>
      </c>
      <c r="L1174" s="11">
        <f t="shared" si="9"/>
        <v>125</v>
      </c>
      <c r="M1174" s="12">
        <v>0.25</v>
      </c>
      <c r="O1174" s="17"/>
      <c r="P1174" s="18"/>
      <c r="Q1174" s="13"/>
      <c r="R1174" s="14"/>
    </row>
    <row r="1175" spans="1:18" ht="15.75" customHeight="1" x14ac:dyDescent="0.2">
      <c r="A1175" s="2"/>
      <c r="B1175" s="7" t="s">
        <v>14</v>
      </c>
      <c r="C1175" s="7">
        <v>1185732</v>
      </c>
      <c r="D1175" s="8">
        <v>44272</v>
      </c>
      <c r="E1175" s="7" t="s">
        <v>15</v>
      </c>
      <c r="F1175" s="7" t="s">
        <v>59</v>
      </c>
      <c r="G1175" s="7" t="s">
        <v>60</v>
      </c>
      <c r="H1175" s="7" t="s">
        <v>22</v>
      </c>
      <c r="I1175" s="9">
        <v>0.4</v>
      </c>
      <c r="J1175" s="10">
        <v>2000</v>
      </c>
      <c r="K1175" s="11">
        <f t="shared" si="8"/>
        <v>800</v>
      </c>
      <c r="L1175" s="11">
        <f t="shared" si="9"/>
        <v>320</v>
      </c>
      <c r="M1175" s="12">
        <v>0.4</v>
      </c>
      <c r="O1175" s="17"/>
      <c r="P1175" s="18"/>
      <c r="Q1175" s="13"/>
      <c r="R1175" s="14"/>
    </row>
    <row r="1176" spans="1:18" ht="15.75" customHeight="1" x14ac:dyDescent="0.2">
      <c r="A1176" s="2"/>
      <c r="B1176" s="7" t="s">
        <v>14</v>
      </c>
      <c r="C1176" s="7">
        <v>1185732</v>
      </c>
      <c r="D1176" s="8">
        <v>44304</v>
      </c>
      <c r="E1176" s="7" t="s">
        <v>15</v>
      </c>
      <c r="F1176" s="7" t="s">
        <v>59</v>
      </c>
      <c r="G1176" s="7" t="s">
        <v>60</v>
      </c>
      <c r="H1176" s="7" t="s">
        <v>17</v>
      </c>
      <c r="I1176" s="9">
        <v>0.4</v>
      </c>
      <c r="J1176" s="10">
        <v>4500</v>
      </c>
      <c r="K1176" s="11">
        <f t="shared" si="8"/>
        <v>1800</v>
      </c>
      <c r="L1176" s="11">
        <f t="shared" si="9"/>
        <v>630</v>
      </c>
      <c r="M1176" s="12">
        <v>0.35</v>
      </c>
      <c r="O1176" s="17"/>
      <c r="P1176" s="18"/>
      <c r="Q1176" s="13"/>
      <c r="R1176" s="14"/>
    </row>
    <row r="1177" spans="1:18" ht="15.75" customHeight="1" x14ac:dyDescent="0.2">
      <c r="A1177" s="2"/>
      <c r="B1177" s="7" t="s">
        <v>14</v>
      </c>
      <c r="C1177" s="7">
        <v>1185732</v>
      </c>
      <c r="D1177" s="8">
        <v>44304</v>
      </c>
      <c r="E1177" s="7" t="s">
        <v>15</v>
      </c>
      <c r="F1177" s="7" t="s">
        <v>59</v>
      </c>
      <c r="G1177" s="7" t="s">
        <v>60</v>
      </c>
      <c r="H1177" s="7" t="s">
        <v>18</v>
      </c>
      <c r="I1177" s="9">
        <v>0.4</v>
      </c>
      <c r="J1177" s="10">
        <v>1500</v>
      </c>
      <c r="K1177" s="11">
        <f t="shared" si="8"/>
        <v>600</v>
      </c>
      <c r="L1177" s="11">
        <f t="shared" si="9"/>
        <v>210</v>
      </c>
      <c r="M1177" s="12">
        <v>0.35</v>
      </c>
      <c r="O1177" s="17"/>
      <c r="P1177" s="18"/>
      <c r="Q1177" s="13"/>
      <c r="R1177" s="14"/>
    </row>
    <row r="1178" spans="1:18" ht="15.75" customHeight="1" x14ac:dyDescent="0.2">
      <c r="A1178" s="2"/>
      <c r="B1178" s="7" t="s">
        <v>14</v>
      </c>
      <c r="C1178" s="7">
        <v>1185732</v>
      </c>
      <c r="D1178" s="8">
        <v>44304</v>
      </c>
      <c r="E1178" s="7" t="s">
        <v>15</v>
      </c>
      <c r="F1178" s="7" t="s">
        <v>59</v>
      </c>
      <c r="G1178" s="7" t="s">
        <v>60</v>
      </c>
      <c r="H1178" s="7" t="s">
        <v>19</v>
      </c>
      <c r="I1178" s="9">
        <v>0.30000000000000004</v>
      </c>
      <c r="J1178" s="10">
        <v>1500</v>
      </c>
      <c r="K1178" s="11">
        <f t="shared" si="8"/>
        <v>450.00000000000006</v>
      </c>
      <c r="L1178" s="11">
        <f t="shared" si="9"/>
        <v>180</v>
      </c>
      <c r="M1178" s="12">
        <v>0.39999999999999997</v>
      </c>
      <c r="O1178" s="17"/>
      <c r="P1178" s="18"/>
      <c r="Q1178" s="13"/>
      <c r="R1178" s="14"/>
    </row>
    <row r="1179" spans="1:18" ht="15.75" customHeight="1" x14ac:dyDescent="0.2">
      <c r="A1179" s="2"/>
      <c r="B1179" s="7" t="s">
        <v>14</v>
      </c>
      <c r="C1179" s="7">
        <v>1185732</v>
      </c>
      <c r="D1179" s="8">
        <v>44304</v>
      </c>
      <c r="E1179" s="7" t="s">
        <v>15</v>
      </c>
      <c r="F1179" s="7" t="s">
        <v>59</v>
      </c>
      <c r="G1179" s="7" t="s">
        <v>60</v>
      </c>
      <c r="H1179" s="7" t="s">
        <v>20</v>
      </c>
      <c r="I1179" s="9">
        <v>0.35</v>
      </c>
      <c r="J1179" s="10">
        <v>750</v>
      </c>
      <c r="K1179" s="11">
        <f t="shared" si="8"/>
        <v>262.5</v>
      </c>
      <c r="L1179" s="11">
        <f t="shared" si="9"/>
        <v>78.75</v>
      </c>
      <c r="M1179" s="12">
        <v>0.3</v>
      </c>
      <c r="O1179" s="17"/>
      <c r="P1179" s="18"/>
      <c r="Q1179" s="13"/>
      <c r="R1179" s="14"/>
    </row>
    <row r="1180" spans="1:18" ht="15.75" customHeight="1" x14ac:dyDescent="0.2">
      <c r="A1180" s="2"/>
      <c r="B1180" s="7" t="s">
        <v>14</v>
      </c>
      <c r="C1180" s="7">
        <v>1185732</v>
      </c>
      <c r="D1180" s="8">
        <v>44304</v>
      </c>
      <c r="E1180" s="7" t="s">
        <v>15</v>
      </c>
      <c r="F1180" s="7" t="s">
        <v>59</v>
      </c>
      <c r="G1180" s="7" t="s">
        <v>60</v>
      </c>
      <c r="H1180" s="7" t="s">
        <v>21</v>
      </c>
      <c r="I1180" s="9">
        <v>0.5</v>
      </c>
      <c r="J1180" s="10">
        <v>750</v>
      </c>
      <c r="K1180" s="11">
        <f t="shared" si="8"/>
        <v>375</v>
      </c>
      <c r="L1180" s="11">
        <f t="shared" si="9"/>
        <v>93.75</v>
      </c>
      <c r="M1180" s="12">
        <v>0.25</v>
      </c>
      <c r="O1180" s="17"/>
      <c r="P1180" s="18"/>
      <c r="Q1180" s="13"/>
      <c r="R1180" s="14"/>
    </row>
    <row r="1181" spans="1:18" ht="15.75" customHeight="1" x14ac:dyDescent="0.2">
      <c r="A1181" s="2"/>
      <c r="B1181" s="7" t="s">
        <v>14</v>
      </c>
      <c r="C1181" s="7">
        <v>1185732</v>
      </c>
      <c r="D1181" s="8">
        <v>44304</v>
      </c>
      <c r="E1181" s="7" t="s">
        <v>15</v>
      </c>
      <c r="F1181" s="7" t="s">
        <v>59</v>
      </c>
      <c r="G1181" s="7" t="s">
        <v>60</v>
      </c>
      <c r="H1181" s="7" t="s">
        <v>22</v>
      </c>
      <c r="I1181" s="9">
        <v>0.4</v>
      </c>
      <c r="J1181" s="10">
        <v>2250</v>
      </c>
      <c r="K1181" s="11">
        <f t="shared" si="8"/>
        <v>900</v>
      </c>
      <c r="L1181" s="11">
        <f t="shared" si="9"/>
        <v>360</v>
      </c>
      <c r="M1181" s="12">
        <v>0.4</v>
      </c>
      <c r="O1181" s="17"/>
      <c r="P1181" s="18"/>
      <c r="Q1181" s="13"/>
      <c r="R1181" s="14"/>
    </row>
    <row r="1182" spans="1:18" ht="15.75" customHeight="1" x14ac:dyDescent="0.2">
      <c r="A1182" s="2"/>
      <c r="B1182" s="7" t="s">
        <v>14</v>
      </c>
      <c r="C1182" s="7">
        <v>1185732</v>
      </c>
      <c r="D1182" s="8">
        <v>44333</v>
      </c>
      <c r="E1182" s="7" t="s">
        <v>15</v>
      </c>
      <c r="F1182" s="7" t="s">
        <v>59</v>
      </c>
      <c r="G1182" s="7" t="s">
        <v>60</v>
      </c>
      <c r="H1182" s="7" t="s">
        <v>17</v>
      </c>
      <c r="I1182" s="9">
        <v>0.54999999999999993</v>
      </c>
      <c r="J1182" s="10">
        <v>4950</v>
      </c>
      <c r="K1182" s="11">
        <f t="shared" si="8"/>
        <v>2722.4999999999995</v>
      </c>
      <c r="L1182" s="11">
        <f t="shared" si="9"/>
        <v>952.87499999999977</v>
      </c>
      <c r="M1182" s="12">
        <v>0.35</v>
      </c>
      <c r="O1182" s="17"/>
      <c r="P1182" s="18"/>
      <c r="Q1182" s="13"/>
      <c r="R1182" s="14"/>
    </row>
    <row r="1183" spans="1:18" ht="15.75" customHeight="1" x14ac:dyDescent="0.2">
      <c r="A1183" s="2"/>
      <c r="B1183" s="7" t="s">
        <v>14</v>
      </c>
      <c r="C1183" s="7">
        <v>1185732</v>
      </c>
      <c r="D1183" s="8">
        <v>44333</v>
      </c>
      <c r="E1183" s="7" t="s">
        <v>15</v>
      </c>
      <c r="F1183" s="7" t="s">
        <v>59</v>
      </c>
      <c r="G1183" s="7" t="s">
        <v>60</v>
      </c>
      <c r="H1183" s="7" t="s">
        <v>18</v>
      </c>
      <c r="I1183" s="9">
        <v>0.5</v>
      </c>
      <c r="J1183" s="10">
        <v>2000</v>
      </c>
      <c r="K1183" s="11">
        <f t="shared" si="8"/>
        <v>1000</v>
      </c>
      <c r="L1183" s="11">
        <f t="shared" si="9"/>
        <v>350</v>
      </c>
      <c r="M1183" s="12">
        <v>0.35</v>
      </c>
      <c r="O1183" s="17"/>
      <c r="P1183" s="18"/>
      <c r="Q1183" s="13"/>
      <c r="R1183" s="14"/>
    </row>
    <row r="1184" spans="1:18" ht="15.75" customHeight="1" x14ac:dyDescent="0.2">
      <c r="A1184" s="2"/>
      <c r="B1184" s="7" t="s">
        <v>14</v>
      </c>
      <c r="C1184" s="7">
        <v>1185732</v>
      </c>
      <c r="D1184" s="8">
        <v>44333</v>
      </c>
      <c r="E1184" s="7" t="s">
        <v>15</v>
      </c>
      <c r="F1184" s="7" t="s">
        <v>59</v>
      </c>
      <c r="G1184" s="7" t="s">
        <v>60</v>
      </c>
      <c r="H1184" s="7" t="s">
        <v>19</v>
      </c>
      <c r="I1184" s="9">
        <v>0.45</v>
      </c>
      <c r="J1184" s="10">
        <v>1750</v>
      </c>
      <c r="K1184" s="11">
        <f t="shared" si="8"/>
        <v>787.5</v>
      </c>
      <c r="L1184" s="11">
        <f t="shared" si="9"/>
        <v>315</v>
      </c>
      <c r="M1184" s="12">
        <v>0.39999999999999997</v>
      </c>
      <c r="O1184" s="17"/>
      <c r="P1184" s="18"/>
      <c r="Q1184" s="13"/>
      <c r="R1184" s="14"/>
    </row>
    <row r="1185" spans="1:18" ht="15.75" customHeight="1" x14ac:dyDescent="0.2">
      <c r="A1185" s="2"/>
      <c r="B1185" s="7" t="s">
        <v>14</v>
      </c>
      <c r="C1185" s="7">
        <v>1185732</v>
      </c>
      <c r="D1185" s="8">
        <v>44333</v>
      </c>
      <c r="E1185" s="7" t="s">
        <v>15</v>
      </c>
      <c r="F1185" s="7" t="s">
        <v>59</v>
      </c>
      <c r="G1185" s="7" t="s">
        <v>60</v>
      </c>
      <c r="H1185" s="7" t="s">
        <v>20</v>
      </c>
      <c r="I1185" s="9">
        <v>0.45</v>
      </c>
      <c r="J1185" s="10">
        <v>1250</v>
      </c>
      <c r="K1185" s="11">
        <f t="shared" si="8"/>
        <v>562.5</v>
      </c>
      <c r="L1185" s="11">
        <f t="shared" si="9"/>
        <v>168.75</v>
      </c>
      <c r="M1185" s="12">
        <v>0.3</v>
      </c>
      <c r="O1185" s="17"/>
      <c r="P1185" s="18"/>
      <c r="Q1185" s="13"/>
      <c r="R1185" s="14"/>
    </row>
    <row r="1186" spans="1:18" ht="15.75" customHeight="1" x14ac:dyDescent="0.2">
      <c r="A1186" s="2"/>
      <c r="B1186" s="7" t="s">
        <v>14</v>
      </c>
      <c r="C1186" s="7">
        <v>1185732</v>
      </c>
      <c r="D1186" s="8">
        <v>44333</v>
      </c>
      <c r="E1186" s="7" t="s">
        <v>15</v>
      </c>
      <c r="F1186" s="7" t="s">
        <v>59</v>
      </c>
      <c r="G1186" s="7" t="s">
        <v>60</v>
      </c>
      <c r="H1186" s="7" t="s">
        <v>21</v>
      </c>
      <c r="I1186" s="9">
        <v>0.54999999999999993</v>
      </c>
      <c r="J1186" s="10">
        <v>1500</v>
      </c>
      <c r="K1186" s="11">
        <f t="shared" si="8"/>
        <v>824.99999999999989</v>
      </c>
      <c r="L1186" s="11">
        <f t="shared" si="9"/>
        <v>206.24999999999997</v>
      </c>
      <c r="M1186" s="12">
        <v>0.25</v>
      </c>
      <c r="O1186" s="17"/>
      <c r="P1186" s="18"/>
      <c r="Q1186" s="13"/>
      <c r="R1186" s="14"/>
    </row>
    <row r="1187" spans="1:18" ht="15.75" customHeight="1" x14ac:dyDescent="0.2">
      <c r="A1187" s="2"/>
      <c r="B1187" s="7" t="s">
        <v>14</v>
      </c>
      <c r="C1187" s="7">
        <v>1185732</v>
      </c>
      <c r="D1187" s="8">
        <v>44333</v>
      </c>
      <c r="E1187" s="7" t="s">
        <v>15</v>
      </c>
      <c r="F1187" s="7" t="s">
        <v>59</v>
      </c>
      <c r="G1187" s="7" t="s">
        <v>60</v>
      </c>
      <c r="H1187" s="7" t="s">
        <v>22</v>
      </c>
      <c r="I1187" s="9">
        <v>0.6</v>
      </c>
      <c r="J1187" s="10">
        <v>2750</v>
      </c>
      <c r="K1187" s="11">
        <f t="shared" si="8"/>
        <v>1650</v>
      </c>
      <c r="L1187" s="11">
        <f t="shared" si="9"/>
        <v>660</v>
      </c>
      <c r="M1187" s="12">
        <v>0.4</v>
      </c>
      <c r="O1187" s="17"/>
      <c r="P1187" s="18"/>
      <c r="Q1187" s="13"/>
      <c r="R1187" s="14"/>
    </row>
    <row r="1188" spans="1:18" ht="15.75" customHeight="1" x14ac:dyDescent="0.2">
      <c r="A1188" s="2"/>
      <c r="B1188" s="7" t="s">
        <v>14</v>
      </c>
      <c r="C1188" s="7">
        <v>1185732</v>
      </c>
      <c r="D1188" s="8">
        <v>44366</v>
      </c>
      <c r="E1188" s="7" t="s">
        <v>15</v>
      </c>
      <c r="F1188" s="7" t="s">
        <v>59</v>
      </c>
      <c r="G1188" s="7" t="s">
        <v>60</v>
      </c>
      <c r="H1188" s="7" t="s">
        <v>17</v>
      </c>
      <c r="I1188" s="9">
        <v>0.54999999999999993</v>
      </c>
      <c r="J1188" s="10">
        <v>5250</v>
      </c>
      <c r="K1188" s="11">
        <f t="shared" si="8"/>
        <v>2887.4999999999995</v>
      </c>
      <c r="L1188" s="11">
        <f t="shared" si="9"/>
        <v>1010.6249999999998</v>
      </c>
      <c r="M1188" s="12">
        <v>0.35</v>
      </c>
      <c r="O1188" s="17"/>
      <c r="P1188" s="18"/>
      <c r="Q1188" s="13"/>
      <c r="R1188" s="14"/>
    </row>
    <row r="1189" spans="1:18" ht="15.75" customHeight="1" x14ac:dyDescent="0.2">
      <c r="A1189" s="2"/>
      <c r="B1189" s="7" t="s">
        <v>14</v>
      </c>
      <c r="C1189" s="7">
        <v>1185732</v>
      </c>
      <c r="D1189" s="8">
        <v>44366</v>
      </c>
      <c r="E1189" s="7" t="s">
        <v>15</v>
      </c>
      <c r="F1189" s="7" t="s">
        <v>59</v>
      </c>
      <c r="G1189" s="7" t="s">
        <v>60</v>
      </c>
      <c r="H1189" s="7" t="s">
        <v>18</v>
      </c>
      <c r="I1189" s="9">
        <v>0.5</v>
      </c>
      <c r="J1189" s="10">
        <v>2750</v>
      </c>
      <c r="K1189" s="11">
        <f t="shared" si="8"/>
        <v>1375</v>
      </c>
      <c r="L1189" s="11">
        <f t="shared" si="9"/>
        <v>481.24999999999994</v>
      </c>
      <c r="M1189" s="12">
        <v>0.35</v>
      </c>
      <c r="O1189" s="17"/>
      <c r="P1189" s="18"/>
      <c r="Q1189" s="13"/>
      <c r="R1189" s="14"/>
    </row>
    <row r="1190" spans="1:18" ht="15.75" customHeight="1" x14ac:dyDescent="0.2">
      <c r="A1190" s="2"/>
      <c r="B1190" s="7" t="s">
        <v>14</v>
      </c>
      <c r="C1190" s="7">
        <v>1185732</v>
      </c>
      <c r="D1190" s="8">
        <v>44366</v>
      </c>
      <c r="E1190" s="7" t="s">
        <v>15</v>
      </c>
      <c r="F1190" s="7" t="s">
        <v>59</v>
      </c>
      <c r="G1190" s="7" t="s">
        <v>60</v>
      </c>
      <c r="H1190" s="7" t="s">
        <v>19</v>
      </c>
      <c r="I1190" s="9">
        <v>0.45</v>
      </c>
      <c r="J1190" s="10">
        <v>2000</v>
      </c>
      <c r="K1190" s="11">
        <f t="shared" si="8"/>
        <v>900</v>
      </c>
      <c r="L1190" s="11">
        <f t="shared" si="9"/>
        <v>359.99999999999994</v>
      </c>
      <c r="M1190" s="12">
        <v>0.39999999999999997</v>
      </c>
      <c r="O1190" s="17"/>
      <c r="P1190" s="18"/>
      <c r="Q1190" s="13"/>
      <c r="R1190" s="14"/>
    </row>
    <row r="1191" spans="1:18" ht="15.75" customHeight="1" x14ac:dyDescent="0.2">
      <c r="A1191" s="2"/>
      <c r="B1191" s="7" t="s">
        <v>14</v>
      </c>
      <c r="C1191" s="7">
        <v>1185732</v>
      </c>
      <c r="D1191" s="8">
        <v>44366</v>
      </c>
      <c r="E1191" s="7" t="s">
        <v>15</v>
      </c>
      <c r="F1191" s="7" t="s">
        <v>59</v>
      </c>
      <c r="G1191" s="7" t="s">
        <v>60</v>
      </c>
      <c r="H1191" s="7" t="s">
        <v>20</v>
      </c>
      <c r="I1191" s="9">
        <v>0.45</v>
      </c>
      <c r="J1191" s="10">
        <v>1750</v>
      </c>
      <c r="K1191" s="11">
        <f t="shared" si="8"/>
        <v>787.5</v>
      </c>
      <c r="L1191" s="11">
        <f t="shared" si="9"/>
        <v>236.25</v>
      </c>
      <c r="M1191" s="12">
        <v>0.3</v>
      </c>
      <c r="O1191" s="17"/>
      <c r="P1191" s="18"/>
      <c r="Q1191" s="13"/>
      <c r="R1191" s="14"/>
    </row>
    <row r="1192" spans="1:18" ht="15.75" customHeight="1" x14ac:dyDescent="0.2">
      <c r="A1192" s="2"/>
      <c r="B1192" s="7" t="s">
        <v>14</v>
      </c>
      <c r="C1192" s="7">
        <v>1185732</v>
      </c>
      <c r="D1192" s="8">
        <v>44366</v>
      </c>
      <c r="E1192" s="7" t="s">
        <v>15</v>
      </c>
      <c r="F1192" s="7" t="s">
        <v>59</v>
      </c>
      <c r="G1192" s="7" t="s">
        <v>60</v>
      </c>
      <c r="H1192" s="7" t="s">
        <v>21</v>
      </c>
      <c r="I1192" s="9">
        <v>0.54999999999999993</v>
      </c>
      <c r="J1192" s="10">
        <v>1750</v>
      </c>
      <c r="K1192" s="11">
        <f t="shared" si="8"/>
        <v>962.49999999999989</v>
      </c>
      <c r="L1192" s="11">
        <f t="shared" si="9"/>
        <v>240.62499999999997</v>
      </c>
      <c r="M1192" s="12">
        <v>0.25</v>
      </c>
      <c r="O1192" s="17"/>
      <c r="P1192" s="18"/>
      <c r="Q1192" s="13"/>
      <c r="R1192" s="14"/>
    </row>
    <row r="1193" spans="1:18" ht="15.75" customHeight="1" x14ac:dyDescent="0.2">
      <c r="A1193" s="2"/>
      <c r="B1193" s="7" t="s">
        <v>14</v>
      </c>
      <c r="C1193" s="7">
        <v>1185732</v>
      </c>
      <c r="D1193" s="8">
        <v>44366</v>
      </c>
      <c r="E1193" s="7" t="s">
        <v>15</v>
      </c>
      <c r="F1193" s="7" t="s">
        <v>59</v>
      </c>
      <c r="G1193" s="7" t="s">
        <v>60</v>
      </c>
      <c r="H1193" s="7" t="s">
        <v>22</v>
      </c>
      <c r="I1193" s="9">
        <v>0.6</v>
      </c>
      <c r="J1193" s="10">
        <v>3250</v>
      </c>
      <c r="K1193" s="11">
        <f t="shared" si="8"/>
        <v>1950</v>
      </c>
      <c r="L1193" s="11">
        <f t="shared" si="9"/>
        <v>780</v>
      </c>
      <c r="M1193" s="12">
        <v>0.4</v>
      </c>
      <c r="O1193" s="17"/>
      <c r="P1193" s="18"/>
      <c r="Q1193" s="13"/>
      <c r="R1193" s="14"/>
    </row>
    <row r="1194" spans="1:18" ht="15.75" customHeight="1" x14ac:dyDescent="0.2">
      <c r="A1194" s="2"/>
      <c r="B1194" s="7" t="s">
        <v>14</v>
      </c>
      <c r="C1194" s="7">
        <v>1185732</v>
      </c>
      <c r="D1194" s="8">
        <v>44394</v>
      </c>
      <c r="E1194" s="7" t="s">
        <v>15</v>
      </c>
      <c r="F1194" s="7" t="s">
        <v>59</v>
      </c>
      <c r="G1194" s="7" t="s">
        <v>60</v>
      </c>
      <c r="H1194" s="7" t="s">
        <v>17</v>
      </c>
      <c r="I1194" s="9">
        <v>0.54999999999999993</v>
      </c>
      <c r="J1194" s="10">
        <v>5500</v>
      </c>
      <c r="K1194" s="11">
        <f t="shared" si="8"/>
        <v>3024.9999999999995</v>
      </c>
      <c r="L1194" s="11">
        <f t="shared" si="9"/>
        <v>1058.7499999999998</v>
      </c>
      <c r="M1194" s="12">
        <v>0.35</v>
      </c>
      <c r="O1194" s="17"/>
      <c r="P1194" s="18"/>
      <c r="Q1194" s="13"/>
      <c r="R1194" s="14"/>
    </row>
    <row r="1195" spans="1:18" ht="15.75" customHeight="1" x14ac:dyDescent="0.2">
      <c r="A1195" s="2"/>
      <c r="B1195" s="7" t="s">
        <v>14</v>
      </c>
      <c r="C1195" s="7">
        <v>1185732</v>
      </c>
      <c r="D1195" s="8">
        <v>44394</v>
      </c>
      <c r="E1195" s="7" t="s">
        <v>15</v>
      </c>
      <c r="F1195" s="7" t="s">
        <v>59</v>
      </c>
      <c r="G1195" s="7" t="s">
        <v>60</v>
      </c>
      <c r="H1195" s="7" t="s">
        <v>18</v>
      </c>
      <c r="I1195" s="9">
        <v>0.5</v>
      </c>
      <c r="J1195" s="10">
        <v>3000</v>
      </c>
      <c r="K1195" s="11">
        <f t="shared" si="8"/>
        <v>1500</v>
      </c>
      <c r="L1195" s="11">
        <f t="shared" si="9"/>
        <v>525</v>
      </c>
      <c r="M1195" s="12">
        <v>0.35</v>
      </c>
      <c r="O1195" s="17"/>
      <c r="P1195" s="18"/>
      <c r="Q1195" s="13"/>
      <c r="R1195" s="14"/>
    </row>
    <row r="1196" spans="1:18" ht="15.75" customHeight="1" x14ac:dyDescent="0.2">
      <c r="A1196" s="2"/>
      <c r="B1196" s="7" t="s">
        <v>14</v>
      </c>
      <c r="C1196" s="7">
        <v>1185732</v>
      </c>
      <c r="D1196" s="8">
        <v>44394</v>
      </c>
      <c r="E1196" s="7" t="s">
        <v>15</v>
      </c>
      <c r="F1196" s="7" t="s">
        <v>59</v>
      </c>
      <c r="G1196" s="7" t="s">
        <v>60</v>
      </c>
      <c r="H1196" s="7" t="s">
        <v>19</v>
      </c>
      <c r="I1196" s="9">
        <v>0.45</v>
      </c>
      <c r="J1196" s="10">
        <v>2250</v>
      </c>
      <c r="K1196" s="11">
        <f t="shared" si="8"/>
        <v>1012.5</v>
      </c>
      <c r="L1196" s="11">
        <f t="shared" si="9"/>
        <v>404.99999999999994</v>
      </c>
      <c r="M1196" s="12">
        <v>0.39999999999999997</v>
      </c>
      <c r="O1196" s="17"/>
      <c r="P1196" s="18"/>
      <c r="Q1196" s="13"/>
      <c r="R1196" s="14"/>
    </row>
    <row r="1197" spans="1:18" ht="15.75" customHeight="1" x14ac:dyDescent="0.2">
      <c r="A1197" s="2"/>
      <c r="B1197" s="7" t="s">
        <v>14</v>
      </c>
      <c r="C1197" s="7">
        <v>1185732</v>
      </c>
      <c r="D1197" s="8">
        <v>44394</v>
      </c>
      <c r="E1197" s="7" t="s">
        <v>15</v>
      </c>
      <c r="F1197" s="7" t="s">
        <v>59</v>
      </c>
      <c r="G1197" s="7" t="s">
        <v>60</v>
      </c>
      <c r="H1197" s="7" t="s">
        <v>20</v>
      </c>
      <c r="I1197" s="9">
        <v>0.45</v>
      </c>
      <c r="J1197" s="10">
        <v>1750</v>
      </c>
      <c r="K1197" s="11">
        <f t="shared" si="8"/>
        <v>787.5</v>
      </c>
      <c r="L1197" s="11">
        <f t="shared" si="9"/>
        <v>236.25</v>
      </c>
      <c r="M1197" s="12">
        <v>0.3</v>
      </c>
      <c r="O1197" s="17"/>
      <c r="P1197" s="18"/>
      <c r="Q1197" s="13"/>
      <c r="R1197" s="14"/>
    </row>
    <row r="1198" spans="1:18" ht="15.75" customHeight="1" x14ac:dyDescent="0.2">
      <c r="A1198" s="2"/>
      <c r="B1198" s="7" t="s">
        <v>14</v>
      </c>
      <c r="C1198" s="7">
        <v>1185732</v>
      </c>
      <c r="D1198" s="8">
        <v>44394</v>
      </c>
      <c r="E1198" s="7" t="s">
        <v>15</v>
      </c>
      <c r="F1198" s="7" t="s">
        <v>59</v>
      </c>
      <c r="G1198" s="7" t="s">
        <v>60</v>
      </c>
      <c r="H1198" s="7" t="s">
        <v>21</v>
      </c>
      <c r="I1198" s="9">
        <v>0.54999999999999993</v>
      </c>
      <c r="J1198" s="10">
        <v>2000</v>
      </c>
      <c r="K1198" s="11">
        <f t="shared" si="8"/>
        <v>1099.9999999999998</v>
      </c>
      <c r="L1198" s="11">
        <f t="shared" si="9"/>
        <v>274.99999999999994</v>
      </c>
      <c r="M1198" s="12">
        <v>0.25</v>
      </c>
      <c r="O1198" s="17"/>
      <c r="P1198" s="18"/>
      <c r="Q1198" s="13"/>
      <c r="R1198" s="14"/>
    </row>
    <row r="1199" spans="1:18" ht="15.75" customHeight="1" x14ac:dyDescent="0.2">
      <c r="A1199" s="2"/>
      <c r="B1199" s="7" t="s">
        <v>14</v>
      </c>
      <c r="C1199" s="7">
        <v>1185732</v>
      </c>
      <c r="D1199" s="8">
        <v>44394</v>
      </c>
      <c r="E1199" s="7" t="s">
        <v>15</v>
      </c>
      <c r="F1199" s="7" t="s">
        <v>59</v>
      </c>
      <c r="G1199" s="7" t="s">
        <v>60</v>
      </c>
      <c r="H1199" s="7" t="s">
        <v>22</v>
      </c>
      <c r="I1199" s="9">
        <v>0.6</v>
      </c>
      <c r="J1199" s="10">
        <v>3750</v>
      </c>
      <c r="K1199" s="11">
        <f t="shared" si="8"/>
        <v>2250</v>
      </c>
      <c r="L1199" s="11">
        <f t="shared" si="9"/>
        <v>900</v>
      </c>
      <c r="M1199" s="12">
        <v>0.4</v>
      </c>
      <c r="O1199" s="17"/>
      <c r="P1199" s="18"/>
      <c r="Q1199" s="13"/>
      <c r="R1199" s="14"/>
    </row>
    <row r="1200" spans="1:18" ht="15.75" customHeight="1" x14ac:dyDescent="0.2">
      <c r="A1200" s="2"/>
      <c r="B1200" s="7" t="s">
        <v>14</v>
      </c>
      <c r="C1200" s="7">
        <v>1185732</v>
      </c>
      <c r="D1200" s="8">
        <v>44426</v>
      </c>
      <c r="E1200" s="7" t="s">
        <v>15</v>
      </c>
      <c r="F1200" s="7" t="s">
        <v>59</v>
      </c>
      <c r="G1200" s="7" t="s">
        <v>60</v>
      </c>
      <c r="H1200" s="7" t="s">
        <v>17</v>
      </c>
      <c r="I1200" s="9">
        <v>0.54999999999999993</v>
      </c>
      <c r="J1200" s="10">
        <v>5250</v>
      </c>
      <c r="K1200" s="11">
        <f t="shared" si="8"/>
        <v>2887.4999999999995</v>
      </c>
      <c r="L1200" s="11">
        <f t="shared" si="9"/>
        <v>1010.6249999999998</v>
      </c>
      <c r="M1200" s="12">
        <v>0.35</v>
      </c>
      <c r="O1200" s="17"/>
      <c r="P1200" s="18"/>
      <c r="Q1200" s="13"/>
      <c r="R1200" s="14"/>
    </row>
    <row r="1201" spans="1:18" ht="15.75" customHeight="1" x14ac:dyDescent="0.2">
      <c r="A1201" s="2"/>
      <c r="B1201" s="7" t="s">
        <v>14</v>
      </c>
      <c r="C1201" s="7">
        <v>1185732</v>
      </c>
      <c r="D1201" s="8">
        <v>44426</v>
      </c>
      <c r="E1201" s="7" t="s">
        <v>15</v>
      </c>
      <c r="F1201" s="7" t="s">
        <v>59</v>
      </c>
      <c r="G1201" s="7" t="s">
        <v>60</v>
      </c>
      <c r="H1201" s="7" t="s">
        <v>18</v>
      </c>
      <c r="I1201" s="9">
        <v>0.5</v>
      </c>
      <c r="J1201" s="10">
        <v>3000</v>
      </c>
      <c r="K1201" s="11">
        <f t="shared" si="8"/>
        <v>1500</v>
      </c>
      <c r="L1201" s="11">
        <f t="shared" si="9"/>
        <v>525</v>
      </c>
      <c r="M1201" s="12">
        <v>0.35</v>
      </c>
      <c r="O1201" s="17"/>
      <c r="P1201" s="18"/>
      <c r="Q1201" s="13"/>
      <c r="R1201" s="14"/>
    </row>
    <row r="1202" spans="1:18" ht="15.75" customHeight="1" x14ac:dyDescent="0.2">
      <c r="A1202" s="2"/>
      <c r="B1202" s="7" t="s">
        <v>14</v>
      </c>
      <c r="C1202" s="7">
        <v>1185732</v>
      </c>
      <c r="D1202" s="8">
        <v>44426</v>
      </c>
      <c r="E1202" s="7" t="s">
        <v>15</v>
      </c>
      <c r="F1202" s="7" t="s">
        <v>59</v>
      </c>
      <c r="G1202" s="7" t="s">
        <v>60</v>
      </c>
      <c r="H1202" s="7" t="s">
        <v>19</v>
      </c>
      <c r="I1202" s="9">
        <v>0.45</v>
      </c>
      <c r="J1202" s="10">
        <v>2250</v>
      </c>
      <c r="K1202" s="11">
        <f t="shared" si="8"/>
        <v>1012.5</v>
      </c>
      <c r="L1202" s="11">
        <f t="shared" si="9"/>
        <v>404.99999999999994</v>
      </c>
      <c r="M1202" s="12">
        <v>0.39999999999999997</v>
      </c>
      <c r="O1202" s="17"/>
      <c r="P1202" s="18"/>
      <c r="Q1202" s="13"/>
      <c r="R1202" s="14"/>
    </row>
    <row r="1203" spans="1:18" ht="15.75" customHeight="1" x14ac:dyDescent="0.2">
      <c r="A1203" s="2"/>
      <c r="B1203" s="7" t="s">
        <v>14</v>
      </c>
      <c r="C1203" s="7">
        <v>1185732</v>
      </c>
      <c r="D1203" s="8">
        <v>44426</v>
      </c>
      <c r="E1203" s="7" t="s">
        <v>15</v>
      </c>
      <c r="F1203" s="7" t="s">
        <v>59</v>
      </c>
      <c r="G1203" s="7" t="s">
        <v>60</v>
      </c>
      <c r="H1203" s="7" t="s">
        <v>20</v>
      </c>
      <c r="I1203" s="9">
        <v>0.45</v>
      </c>
      <c r="J1203" s="10">
        <v>1750</v>
      </c>
      <c r="K1203" s="11">
        <f t="shared" si="8"/>
        <v>787.5</v>
      </c>
      <c r="L1203" s="11">
        <f t="shared" si="9"/>
        <v>236.25</v>
      </c>
      <c r="M1203" s="12">
        <v>0.3</v>
      </c>
      <c r="O1203" s="17"/>
      <c r="P1203" s="18"/>
      <c r="Q1203" s="13"/>
      <c r="R1203" s="14"/>
    </row>
    <row r="1204" spans="1:18" ht="15.75" customHeight="1" x14ac:dyDescent="0.2">
      <c r="A1204" s="2"/>
      <c r="B1204" s="7" t="s">
        <v>14</v>
      </c>
      <c r="C1204" s="7">
        <v>1185732</v>
      </c>
      <c r="D1204" s="8">
        <v>44426</v>
      </c>
      <c r="E1204" s="7" t="s">
        <v>15</v>
      </c>
      <c r="F1204" s="7" t="s">
        <v>59</v>
      </c>
      <c r="G1204" s="7" t="s">
        <v>60</v>
      </c>
      <c r="H1204" s="7" t="s">
        <v>21</v>
      </c>
      <c r="I1204" s="9">
        <v>0.54999999999999993</v>
      </c>
      <c r="J1204" s="10">
        <v>1500</v>
      </c>
      <c r="K1204" s="11">
        <f t="shared" si="8"/>
        <v>824.99999999999989</v>
      </c>
      <c r="L1204" s="11">
        <f t="shared" si="9"/>
        <v>206.24999999999997</v>
      </c>
      <c r="M1204" s="12">
        <v>0.25</v>
      </c>
      <c r="O1204" s="17"/>
      <c r="P1204" s="18"/>
      <c r="Q1204" s="13"/>
      <c r="R1204" s="14"/>
    </row>
    <row r="1205" spans="1:18" ht="15.75" customHeight="1" x14ac:dyDescent="0.2">
      <c r="A1205" s="2"/>
      <c r="B1205" s="7" t="s">
        <v>14</v>
      </c>
      <c r="C1205" s="7">
        <v>1185732</v>
      </c>
      <c r="D1205" s="8">
        <v>44426</v>
      </c>
      <c r="E1205" s="7" t="s">
        <v>15</v>
      </c>
      <c r="F1205" s="7" t="s">
        <v>59</v>
      </c>
      <c r="G1205" s="7" t="s">
        <v>60</v>
      </c>
      <c r="H1205" s="7" t="s">
        <v>22</v>
      </c>
      <c r="I1205" s="9">
        <v>0.6</v>
      </c>
      <c r="J1205" s="10">
        <v>3250</v>
      </c>
      <c r="K1205" s="11">
        <f t="shared" si="8"/>
        <v>1950</v>
      </c>
      <c r="L1205" s="11">
        <f t="shared" si="9"/>
        <v>780</v>
      </c>
      <c r="M1205" s="12">
        <v>0.4</v>
      </c>
      <c r="O1205" s="17"/>
      <c r="P1205" s="18"/>
      <c r="Q1205" s="13"/>
      <c r="R1205" s="14"/>
    </row>
    <row r="1206" spans="1:18" ht="15.75" customHeight="1" x14ac:dyDescent="0.2">
      <c r="A1206" s="2"/>
      <c r="B1206" s="7" t="s">
        <v>14</v>
      </c>
      <c r="C1206" s="7">
        <v>1185732</v>
      </c>
      <c r="D1206" s="8">
        <v>44456</v>
      </c>
      <c r="E1206" s="7" t="s">
        <v>15</v>
      </c>
      <c r="F1206" s="7" t="s">
        <v>59</v>
      </c>
      <c r="G1206" s="7" t="s">
        <v>60</v>
      </c>
      <c r="H1206" s="7" t="s">
        <v>17</v>
      </c>
      <c r="I1206" s="9">
        <v>0.54999999999999993</v>
      </c>
      <c r="J1206" s="10">
        <v>4500</v>
      </c>
      <c r="K1206" s="11">
        <f t="shared" si="8"/>
        <v>2474.9999999999995</v>
      </c>
      <c r="L1206" s="11">
        <f t="shared" si="9"/>
        <v>866.24999999999977</v>
      </c>
      <c r="M1206" s="12">
        <v>0.35</v>
      </c>
      <c r="O1206" s="17"/>
      <c r="P1206" s="18"/>
      <c r="Q1206" s="13"/>
      <c r="R1206" s="14"/>
    </row>
    <row r="1207" spans="1:18" ht="15.75" customHeight="1" x14ac:dyDescent="0.2">
      <c r="A1207" s="2"/>
      <c r="B1207" s="7" t="s">
        <v>14</v>
      </c>
      <c r="C1207" s="7">
        <v>1185732</v>
      </c>
      <c r="D1207" s="8">
        <v>44456</v>
      </c>
      <c r="E1207" s="7" t="s">
        <v>15</v>
      </c>
      <c r="F1207" s="7" t="s">
        <v>59</v>
      </c>
      <c r="G1207" s="7" t="s">
        <v>60</v>
      </c>
      <c r="H1207" s="7" t="s">
        <v>18</v>
      </c>
      <c r="I1207" s="9">
        <v>0.5</v>
      </c>
      <c r="J1207" s="10">
        <v>2500</v>
      </c>
      <c r="K1207" s="11">
        <f t="shared" si="8"/>
        <v>1250</v>
      </c>
      <c r="L1207" s="11">
        <f t="shared" si="9"/>
        <v>437.5</v>
      </c>
      <c r="M1207" s="12">
        <v>0.35</v>
      </c>
      <c r="O1207" s="17"/>
      <c r="P1207" s="18"/>
      <c r="Q1207" s="13"/>
      <c r="R1207" s="14"/>
    </row>
    <row r="1208" spans="1:18" ht="15.75" customHeight="1" x14ac:dyDescent="0.2">
      <c r="A1208" s="2"/>
      <c r="B1208" s="7" t="s">
        <v>14</v>
      </c>
      <c r="C1208" s="7">
        <v>1185732</v>
      </c>
      <c r="D1208" s="8">
        <v>44456</v>
      </c>
      <c r="E1208" s="7" t="s">
        <v>15</v>
      </c>
      <c r="F1208" s="7" t="s">
        <v>59</v>
      </c>
      <c r="G1208" s="7" t="s">
        <v>60</v>
      </c>
      <c r="H1208" s="7" t="s">
        <v>19</v>
      </c>
      <c r="I1208" s="9">
        <v>0.45</v>
      </c>
      <c r="J1208" s="10">
        <v>1500</v>
      </c>
      <c r="K1208" s="11">
        <f t="shared" si="8"/>
        <v>675</v>
      </c>
      <c r="L1208" s="11">
        <f t="shared" si="9"/>
        <v>270</v>
      </c>
      <c r="M1208" s="12">
        <v>0.39999999999999997</v>
      </c>
      <c r="O1208" s="17"/>
      <c r="P1208" s="18"/>
      <c r="Q1208" s="13"/>
      <c r="R1208" s="14"/>
    </row>
    <row r="1209" spans="1:18" ht="15.75" customHeight="1" x14ac:dyDescent="0.2">
      <c r="A1209" s="2"/>
      <c r="B1209" s="7" t="s">
        <v>14</v>
      </c>
      <c r="C1209" s="7">
        <v>1185732</v>
      </c>
      <c r="D1209" s="8">
        <v>44456</v>
      </c>
      <c r="E1209" s="7" t="s">
        <v>15</v>
      </c>
      <c r="F1209" s="7" t="s">
        <v>59</v>
      </c>
      <c r="G1209" s="7" t="s">
        <v>60</v>
      </c>
      <c r="H1209" s="7" t="s">
        <v>20</v>
      </c>
      <c r="I1209" s="9">
        <v>0.45</v>
      </c>
      <c r="J1209" s="10">
        <v>1250</v>
      </c>
      <c r="K1209" s="11">
        <f t="shared" si="8"/>
        <v>562.5</v>
      </c>
      <c r="L1209" s="11">
        <f t="shared" si="9"/>
        <v>168.75</v>
      </c>
      <c r="M1209" s="12">
        <v>0.3</v>
      </c>
      <c r="O1209" s="17"/>
      <c r="P1209" s="18"/>
      <c r="Q1209" s="13"/>
      <c r="R1209" s="14"/>
    </row>
    <row r="1210" spans="1:18" ht="15.75" customHeight="1" x14ac:dyDescent="0.2">
      <c r="A1210" s="2"/>
      <c r="B1210" s="7" t="s">
        <v>14</v>
      </c>
      <c r="C1210" s="7">
        <v>1185732</v>
      </c>
      <c r="D1210" s="8">
        <v>44456</v>
      </c>
      <c r="E1210" s="7" t="s">
        <v>15</v>
      </c>
      <c r="F1210" s="7" t="s">
        <v>59</v>
      </c>
      <c r="G1210" s="7" t="s">
        <v>60</v>
      </c>
      <c r="H1210" s="7" t="s">
        <v>21</v>
      </c>
      <c r="I1210" s="9">
        <v>0.54999999999999993</v>
      </c>
      <c r="J1210" s="10">
        <v>1250</v>
      </c>
      <c r="K1210" s="11">
        <f t="shared" si="8"/>
        <v>687.49999999999989</v>
      </c>
      <c r="L1210" s="11">
        <f t="shared" si="9"/>
        <v>171.87499999999997</v>
      </c>
      <c r="M1210" s="12">
        <v>0.25</v>
      </c>
      <c r="O1210" s="17"/>
      <c r="P1210" s="18"/>
      <c r="Q1210" s="13"/>
      <c r="R1210" s="14"/>
    </row>
    <row r="1211" spans="1:18" ht="15.75" customHeight="1" x14ac:dyDescent="0.2">
      <c r="A1211" s="2"/>
      <c r="B1211" s="7" t="s">
        <v>14</v>
      </c>
      <c r="C1211" s="7">
        <v>1185732</v>
      </c>
      <c r="D1211" s="8">
        <v>44456</v>
      </c>
      <c r="E1211" s="7" t="s">
        <v>15</v>
      </c>
      <c r="F1211" s="7" t="s">
        <v>59</v>
      </c>
      <c r="G1211" s="7" t="s">
        <v>60</v>
      </c>
      <c r="H1211" s="7" t="s">
        <v>22</v>
      </c>
      <c r="I1211" s="9">
        <v>0.6</v>
      </c>
      <c r="J1211" s="10">
        <v>2250</v>
      </c>
      <c r="K1211" s="11">
        <f t="shared" si="8"/>
        <v>1350</v>
      </c>
      <c r="L1211" s="11">
        <f t="shared" si="9"/>
        <v>540</v>
      </c>
      <c r="M1211" s="12">
        <v>0.4</v>
      </c>
      <c r="O1211" s="17"/>
      <c r="P1211" s="18"/>
      <c r="Q1211" s="13"/>
      <c r="R1211" s="14"/>
    </row>
    <row r="1212" spans="1:18" ht="15.75" customHeight="1" x14ac:dyDescent="0.2">
      <c r="A1212" s="2"/>
      <c r="B1212" s="7" t="s">
        <v>14</v>
      </c>
      <c r="C1212" s="7">
        <v>1185732</v>
      </c>
      <c r="D1212" s="8">
        <v>44488</v>
      </c>
      <c r="E1212" s="7" t="s">
        <v>15</v>
      </c>
      <c r="F1212" s="7" t="s">
        <v>59</v>
      </c>
      <c r="G1212" s="7" t="s">
        <v>60</v>
      </c>
      <c r="H1212" s="7" t="s">
        <v>17</v>
      </c>
      <c r="I1212" s="9">
        <v>0.6</v>
      </c>
      <c r="J1212" s="10">
        <v>4000</v>
      </c>
      <c r="K1212" s="11">
        <f t="shared" si="8"/>
        <v>2400</v>
      </c>
      <c r="L1212" s="11">
        <f t="shared" si="9"/>
        <v>840</v>
      </c>
      <c r="M1212" s="12">
        <v>0.35</v>
      </c>
      <c r="O1212" s="17"/>
      <c r="P1212" s="18"/>
      <c r="Q1212" s="13"/>
      <c r="R1212" s="14"/>
    </row>
    <row r="1213" spans="1:18" ht="15.75" customHeight="1" x14ac:dyDescent="0.2">
      <c r="A1213" s="2"/>
      <c r="B1213" s="7" t="s">
        <v>14</v>
      </c>
      <c r="C1213" s="7">
        <v>1185732</v>
      </c>
      <c r="D1213" s="8">
        <v>44488</v>
      </c>
      <c r="E1213" s="7" t="s">
        <v>15</v>
      </c>
      <c r="F1213" s="7" t="s">
        <v>59</v>
      </c>
      <c r="G1213" s="7" t="s">
        <v>60</v>
      </c>
      <c r="H1213" s="7" t="s">
        <v>18</v>
      </c>
      <c r="I1213" s="9">
        <v>0.55000000000000004</v>
      </c>
      <c r="J1213" s="10">
        <v>2250</v>
      </c>
      <c r="K1213" s="11">
        <f t="shared" si="8"/>
        <v>1237.5</v>
      </c>
      <c r="L1213" s="11">
        <f t="shared" si="9"/>
        <v>433.125</v>
      </c>
      <c r="M1213" s="12">
        <v>0.35</v>
      </c>
      <c r="O1213" s="17"/>
      <c r="P1213" s="18"/>
      <c r="Q1213" s="13"/>
      <c r="R1213" s="14"/>
    </row>
    <row r="1214" spans="1:18" ht="15.75" customHeight="1" x14ac:dyDescent="0.2">
      <c r="A1214" s="2"/>
      <c r="B1214" s="7" t="s">
        <v>14</v>
      </c>
      <c r="C1214" s="7">
        <v>1185732</v>
      </c>
      <c r="D1214" s="8">
        <v>44488</v>
      </c>
      <c r="E1214" s="7" t="s">
        <v>15</v>
      </c>
      <c r="F1214" s="7" t="s">
        <v>59</v>
      </c>
      <c r="G1214" s="7" t="s">
        <v>60</v>
      </c>
      <c r="H1214" s="7" t="s">
        <v>19</v>
      </c>
      <c r="I1214" s="9">
        <v>0.55000000000000004</v>
      </c>
      <c r="J1214" s="10">
        <v>1250</v>
      </c>
      <c r="K1214" s="11">
        <f t="shared" si="8"/>
        <v>687.5</v>
      </c>
      <c r="L1214" s="11">
        <f t="shared" si="9"/>
        <v>275</v>
      </c>
      <c r="M1214" s="12">
        <v>0.39999999999999997</v>
      </c>
      <c r="O1214" s="17"/>
      <c r="P1214" s="18"/>
      <c r="Q1214" s="13"/>
      <c r="R1214" s="14"/>
    </row>
    <row r="1215" spans="1:18" ht="15.75" customHeight="1" x14ac:dyDescent="0.2">
      <c r="A1215" s="2"/>
      <c r="B1215" s="7" t="s">
        <v>14</v>
      </c>
      <c r="C1215" s="7">
        <v>1185732</v>
      </c>
      <c r="D1215" s="8">
        <v>44488</v>
      </c>
      <c r="E1215" s="7" t="s">
        <v>15</v>
      </c>
      <c r="F1215" s="7" t="s">
        <v>59</v>
      </c>
      <c r="G1215" s="7" t="s">
        <v>60</v>
      </c>
      <c r="H1215" s="7" t="s">
        <v>20</v>
      </c>
      <c r="I1215" s="9">
        <v>0.55000000000000004</v>
      </c>
      <c r="J1215" s="10">
        <v>1000</v>
      </c>
      <c r="K1215" s="11">
        <f t="shared" si="8"/>
        <v>550</v>
      </c>
      <c r="L1215" s="11">
        <f t="shared" si="9"/>
        <v>165</v>
      </c>
      <c r="M1215" s="12">
        <v>0.3</v>
      </c>
      <c r="O1215" s="17"/>
      <c r="P1215" s="18"/>
      <c r="Q1215" s="13"/>
      <c r="R1215" s="14"/>
    </row>
    <row r="1216" spans="1:18" ht="15.75" customHeight="1" x14ac:dyDescent="0.2">
      <c r="A1216" s="2"/>
      <c r="B1216" s="7" t="s">
        <v>14</v>
      </c>
      <c r="C1216" s="7">
        <v>1185732</v>
      </c>
      <c r="D1216" s="8">
        <v>44488</v>
      </c>
      <c r="E1216" s="7" t="s">
        <v>15</v>
      </c>
      <c r="F1216" s="7" t="s">
        <v>59</v>
      </c>
      <c r="G1216" s="7" t="s">
        <v>60</v>
      </c>
      <c r="H1216" s="7" t="s">
        <v>21</v>
      </c>
      <c r="I1216" s="9">
        <v>0.65</v>
      </c>
      <c r="J1216" s="10">
        <v>1000</v>
      </c>
      <c r="K1216" s="11">
        <f t="shared" si="8"/>
        <v>650</v>
      </c>
      <c r="L1216" s="11">
        <f t="shared" si="9"/>
        <v>162.5</v>
      </c>
      <c r="M1216" s="12">
        <v>0.25</v>
      </c>
      <c r="O1216" s="17"/>
      <c r="P1216" s="18"/>
      <c r="Q1216" s="13"/>
      <c r="R1216" s="14"/>
    </row>
    <row r="1217" spans="1:18" ht="15.75" customHeight="1" x14ac:dyDescent="0.2">
      <c r="A1217" s="2"/>
      <c r="B1217" s="7" t="s">
        <v>14</v>
      </c>
      <c r="C1217" s="7">
        <v>1185732</v>
      </c>
      <c r="D1217" s="8">
        <v>44488</v>
      </c>
      <c r="E1217" s="7" t="s">
        <v>15</v>
      </c>
      <c r="F1217" s="7" t="s">
        <v>59</v>
      </c>
      <c r="G1217" s="7" t="s">
        <v>60</v>
      </c>
      <c r="H1217" s="7" t="s">
        <v>22</v>
      </c>
      <c r="I1217" s="9">
        <v>0.7</v>
      </c>
      <c r="J1217" s="10">
        <v>2250</v>
      </c>
      <c r="K1217" s="11">
        <f t="shared" si="8"/>
        <v>1575</v>
      </c>
      <c r="L1217" s="11">
        <f t="shared" si="9"/>
        <v>630</v>
      </c>
      <c r="M1217" s="12">
        <v>0.4</v>
      </c>
      <c r="O1217" s="17"/>
      <c r="P1217" s="18"/>
      <c r="Q1217" s="13"/>
      <c r="R1217" s="14"/>
    </row>
    <row r="1218" spans="1:18" ht="15.75" customHeight="1" x14ac:dyDescent="0.2">
      <c r="A1218" s="2"/>
      <c r="B1218" s="7" t="s">
        <v>14</v>
      </c>
      <c r="C1218" s="7">
        <v>1185732</v>
      </c>
      <c r="D1218" s="8">
        <v>44518</v>
      </c>
      <c r="E1218" s="7" t="s">
        <v>15</v>
      </c>
      <c r="F1218" s="7" t="s">
        <v>59</v>
      </c>
      <c r="G1218" s="7" t="s">
        <v>60</v>
      </c>
      <c r="H1218" s="7" t="s">
        <v>17</v>
      </c>
      <c r="I1218" s="9">
        <v>0.65</v>
      </c>
      <c r="J1218" s="10">
        <v>3750</v>
      </c>
      <c r="K1218" s="11">
        <f t="shared" si="8"/>
        <v>2437.5</v>
      </c>
      <c r="L1218" s="11">
        <f t="shared" si="9"/>
        <v>853.125</v>
      </c>
      <c r="M1218" s="12">
        <v>0.35</v>
      </c>
      <c r="O1218" s="17"/>
      <c r="P1218" s="18"/>
      <c r="Q1218" s="13"/>
      <c r="R1218" s="14"/>
    </row>
    <row r="1219" spans="1:18" ht="15.75" customHeight="1" x14ac:dyDescent="0.2">
      <c r="A1219" s="2"/>
      <c r="B1219" s="7" t="s">
        <v>14</v>
      </c>
      <c r="C1219" s="7">
        <v>1185732</v>
      </c>
      <c r="D1219" s="8">
        <v>44518</v>
      </c>
      <c r="E1219" s="7" t="s">
        <v>15</v>
      </c>
      <c r="F1219" s="7" t="s">
        <v>59</v>
      </c>
      <c r="G1219" s="7" t="s">
        <v>60</v>
      </c>
      <c r="H1219" s="7" t="s">
        <v>18</v>
      </c>
      <c r="I1219" s="9">
        <v>0.55000000000000004</v>
      </c>
      <c r="J1219" s="10">
        <v>2000</v>
      </c>
      <c r="K1219" s="11">
        <f t="shared" si="8"/>
        <v>1100</v>
      </c>
      <c r="L1219" s="11">
        <f t="shared" si="9"/>
        <v>385</v>
      </c>
      <c r="M1219" s="12">
        <v>0.35</v>
      </c>
      <c r="O1219" s="17"/>
      <c r="P1219" s="18"/>
      <c r="Q1219" s="13"/>
      <c r="R1219" s="14"/>
    </row>
    <row r="1220" spans="1:18" ht="15.75" customHeight="1" x14ac:dyDescent="0.2">
      <c r="A1220" s="2"/>
      <c r="B1220" s="7" t="s">
        <v>14</v>
      </c>
      <c r="C1220" s="7">
        <v>1185732</v>
      </c>
      <c r="D1220" s="8">
        <v>44518</v>
      </c>
      <c r="E1220" s="7" t="s">
        <v>15</v>
      </c>
      <c r="F1220" s="7" t="s">
        <v>59</v>
      </c>
      <c r="G1220" s="7" t="s">
        <v>60</v>
      </c>
      <c r="H1220" s="7" t="s">
        <v>19</v>
      </c>
      <c r="I1220" s="9">
        <v>0.55000000000000004</v>
      </c>
      <c r="J1220" s="10">
        <v>1950</v>
      </c>
      <c r="K1220" s="11">
        <f t="shared" si="8"/>
        <v>1072.5</v>
      </c>
      <c r="L1220" s="11">
        <f t="shared" si="9"/>
        <v>428.99999999999994</v>
      </c>
      <c r="M1220" s="12">
        <v>0.39999999999999997</v>
      </c>
      <c r="O1220" s="17"/>
      <c r="P1220" s="18"/>
      <c r="Q1220" s="13"/>
      <c r="R1220" s="14"/>
    </row>
    <row r="1221" spans="1:18" ht="15.75" customHeight="1" x14ac:dyDescent="0.2">
      <c r="A1221" s="2"/>
      <c r="B1221" s="7" t="s">
        <v>14</v>
      </c>
      <c r="C1221" s="7">
        <v>1185732</v>
      </c>
      <c r="D1221" s="8">
        <v>44518</v>
      </c>
      <c r="E1221" s="7" t="s">
        <v>15</v>
      </c>
      <c r="F1221" s="7" t="s">
        <v>59</v>
      </c>
      <c r="G1221" s="7" t="s">
        <v>60</v>
      </c>
      <c r="H1221" s="7" t="s">
        <v>20</v>
      </c>
      <c r="I1221" s="9">
        <v>0.55000000000000004</v>
      </c>
      <c r="J1221" s="10">
        <v>1750</v>
      </c>
      <c r="K1221" s="11">
        <f t="shared" si="8"/>
        <v>962.50000000000011</v>
      </c>
      <c r="L1221" s="11">
        <f t="shared" si="9"/>
        <v>288.75</v>
      </c>
      <c r="M1221" s="12">
        <v>0.3</v>
      </c>
      <c r="O1221" s="17"/>
      <c r="P1221" s="18"/>
      <c r="Q1221" s="13"/>
      <c r="R1221" s="14"/>
    </row>
    <row r="1222" spans="1:18" ht="15.75" customHeight="1" x14ac:dyDescent="0.2">
      <c r="A1222" s="2"/>
      <c r="B1222" s="7" t="s">
        <v>14</v>
      </c>
      <c r="C1222" s="7">
        <v>1185732</v>
      </c>
      <c r="D1222" s="8">
        <v>44518</v>
      </c>
      <c r="E1222" s="7" t="s">
        <v>15</v>
      </c>
      <c r="F1222" s="7" t="s">
        <v>59</v>
      </c>
      <c r="G1222" s="7" t="s">
        <v>60</v>
      </c>
      <c r="H1222" s="7" t="s">
        <v>21</v>
      </c>
      <c r="I1222" s="9">
        <v>0.65</v>
      </c>
      <c r="J1222" s="10">
        <v>1500</v>
      </c>
      <c r="K1222" s="11">
        <f t="shared" si="8"/>
        <v>975</v>
      </c>
      <c r="L1222" s="11">
        <f t="shared" si="9"/>
        <v>243.75</v>
      </c>
      <c r="M1222" s="12">
        <v>0.25</v>
      </c>
      <c r="O1222" s="17"/>
      <c r="P1222" s="18"/>
      <c r="Q1222" s="13"/>
      <c r="R1222" s="14"/>
    </row>
    <row r="1223" spans="1:18" ht="15.75" customHeight="1" x14ac:dyDescent="0.2">
      <c r="A1223" s="2"/>
      <c r="B1223" s="7" t="s">
        <v>14</v>
      </c>
      <c r="C1223" s="7">
        <v>1185732</v>
      </c>
      <c r="D1223" s="8">
        <v>44518</v>
      </c>
      <c r="E1223" s="7" t="s">
        <v>15</v>
      </c>
      <c r="F1223" s="7" t="s">
        <v>59</v>
      </c>
      <c r="G1223" s="7" t="s">
        <v>60</v>
      </c>
      <c r="H1223" s="7" t="s">
        <v>22</v>
      </c>
      <c r="I1223" s="9">
        <v>0.7</v>
      </c>
      <c r="J1223" s="10">
        <v>2500</v>
      </c>
      <c r="K1223" s="11">
        <f t="shared" si="8"/>
        <v>1750</v>
      </c>
      <c r="L1223" s="11">
        <f t="shared" si="9"/>
        <v>700</v>
      </c>
      <c r="M1223" s="12">
        <v>0.4</v>
      </c>
      <c r="O1223" s="17"/>
      <c r="P1223" s="18"/>
      <c r="Q1223" s="13"/>
      <c r="R1223" s="14"/>
    </row>
    <row r="1224" spans="1:18" ht="15.75" customHeight="1" x14ac:dyDescent="0.2">
      <c r="A1224" s="2"/>
      <c r="B1224" s="7" t="s">
        <v>14</v>
      </c>
      <c r="C1224" s="7">
        <v>1185732</v>
      </c>
      <c r="D1224" s="8">
        <v>44547</v>
      </c>
      <c r="E1224" s="7" t="s">
        <v>15</v>
      </c>
      <c r="F1224" s="7" t="s">
        <v>59</v>
      </c>
      <c r="G1224" s="7" t="s">
        <v>60</v>
      </c>
      <c r="H1224" s="7" t="s">
        <v>17</v>
      </c>
      <c r="I1224" s="9">
        <v>0.65</v>
      </c>
      <c r="J1224" s="10">
        <v>4750</v>
      </c>
      <c r="K1224" s="11">
        <f t="shared" si="8"/>
        <v>3087.5</v>
      </c>
      <c r="L1224" s="11">
        <f t="shared" si="9"/>
        <v>1080.625</v>
      </c>
      <c r="M1224" s="12">
        <v>0.35</v>
      </c>
      <c r="O1224" s="17"/>
      <c r="P1224" s="18"/>
      <c r="Q1224" s="13"/>
      <c r="R1224" s="14"/>
    </row>
    <row r="1225" spans="1:18" ht="15.75" customHeight="1" x14ac:dyDescent="0.2">
      <c r="A1225" s="2"/>
      <c r="B1225" s="7" t="s">
        <v>14</v>
      </c>
      <c r="C1225" s="7">
        <v>1185732</v>
      </c>
      <c r="D1225" s="8">
        <v>44547</v>
      </c>
      <c r="E1225" s="7" t="s">
        <v>15</v>
      </c>
      <c r="F1225" s="7" t="s">
        <v>59</v>
      </c>
      <c r="G1225" s="7" t="s">
        <v>60</v>
      </c>
      <c r="H1225" s="7" t="s">
        <v>18</v>
      </c>
      <c r="I1225" s="9">
        <v>0.55000000000000004</v>
      </c>
      <c r="J1225" s="10">
        <v>2750</v>
      </c>
      <c r="K1225" s="11">
        <f t="shared" si="8"/>
        <v>1512.5000000000002</v>
      </c>
      <c r="L1225" s="11">
        <f t="shared" si="9"/>
        <v>529.375</v>
      </c>
      <c r="M1225" s="12">
        <v>0.35</v>
      </c>
      <c r="O1225" s="17"/>
      <c r="P1225" s="18"/>
      <c r="Q1225" s="13"/>
      <c r="R1225" s="14"/>
    </row>
    <row r="1226" spans="1:18" ht="15.75" customHeight="1" x14ac:dyDescent="0.2">
      <c r="A1226" s="2"/>
      <c r="B1226" s="7" t="s">
        <v>14</v>
      </c>
      <c r="C1226" s="7">
        <v>1185732</v>
      </c>
      <c r="D1226" s="8">
        <v>44547</v>
      </c>
      <c r="E1226" s="7" t="s">
        <v>15</v>
      </c>
      <c r="F1226" s="7" t="s">
        <v>59</v>
      </c>
      <c r="G1226" s="7" t="s">
        <v>60</v>
      </c>
      <c r="H1226" s="7" t="s">
        <v>19</v>
      </c>
      <c r="I1226" s="9">
        <v>0.55000000000000004</v>
      </c>
      <c r="J1226" s="10">
        <v>2500</v>
      </c>
      <c r="K1226" s="11">
        <f t="shared" si="8"/>
        <v>1375</v>
      </c>
      <c r="L1226" s="11">
        <f t="shared" si="9"/>
        <v>550</v>
      </c>
      <c r="M1226" s="12">
        <v>0.39999999999999997</v>
      </c>
      <c r="O1226" s="17"/>
      <c r="P1226" s="18"/>
      <c r="Q1226" s="13"/>
      <c r="R1226" s="14"/>
    </row>
    <row r="1227" spans="1:18" ht="15.75" customHeight="1" x14ac:dyDescent="0.2">
      <c r="A1227" s="2"/>
      <c r="B1227" s="7" t="s">
        <v>14</v>
      </c>
      <c r="C1227" s="7">
        <v>1185732</v>
      </c>
      <c r="D1227" s="8">
        <v>44547</v>
      </c>
      <c r="E1227" s="7" t="s">
        <v>15</v>
      </c>
      <c r="F1227" s="7" t="s">
        <v>59</v>
      </c>
      <c r="G1227" s="7" t="s">
        <v>60</v>
      </c>
      <c r="H1227" s="7" t="s">
        <v>20</v>
      </c>
      <c r="I1227" s="9">
        <v>0.55000000000000004</v>
      </c>
      <c r="J1227" s="10">
        <v>2000</v>
      </c>
      <c r="K1227" s="11">
        <f t="shared" si="8"/>
        <v>1100</v>
      </c>
      <c r="L1227" s="11">
        <f t="shared" si="9"/>
        <v>330</v>
      </c>
      <c r="M1227" s="12">
        <v>0.3</v>
      </c>
      <c r="O1227" s="17"/>
      <c r="P1227" s="18"/>
      <c r="Q1227" s="13"/>
      <c r="R1227" s="14"/>
    </row>
    <row r="1228" spans="1:18" ht="15.75" customHeight="1" x14ac:dyDescent="0.2">
      <c r="A1228" s="2"/>
      <c r="B1228" s="7" t="s">
        <v>14</v>
      </c>
      <c r="C1228" s="7">
        <v>1185732</v>
      </c>
      <c r="D1228" s="8">
        <v>44547</v>
      </c>
      <c r="E1228" s="7" t="s">
        <v>15</v>
      </c>
      <c r="F1228" s="7" t="s">
        <v>59</v>
      </c>
      <c r="G1228" s="7" t="s">
        <v>60</v>
      </c>
      <c r="H1228" s="7" t="s">
        <v>21</v>
      </c>
      <c r="I1228" s="9">
        <v>0.65</v>
      </c>
      <c r="J1228" s="10">
        <v>2000</v>
      </c>
      <c r="K1228" s="11">
        <f t="shared" si="8"/>
        <v>1300</v>
      </c>
      <c r="L1228" s="11">
        <f t="shared" si="9"/>
        <v>325</v>
      </c>
      <c r="M1228" s="12">
        <v>0.25</v>
      </c>
      <c r="O1228" s="17"/>
      <c r="P1228" s="18"/>
      <c r="Q1228" s="13"/>
      <c r="R1228" s="14"/>
    </row>
    <row r="1229" spans="1:18" ht="15.75" customHeight="1" x14ac:dyDescent="0.2">
      <c r="A1229" s="2"/>
      <c r="B1229" s="7" t="s">
        <v>14</v>
      </c>
      <c r="C1229" s="7">
        <v>1185732</v>
      </c>
      <c r="D1229" s="8">
        <v>44547</v>
      </c>
      <c r="E1229" s="7" t="s">
        <v>15</v>
      </c>
      <c r="F1229" s="7" t="s">
        <v>59</v>
      </c>
      <c r="G1229" s="7" t="s">
        <v>60</v>
      </c>
      <c r="H1229" s="7" t="s">
        <v>22</v>
      </c>
      <c r="I1229" s="9">
        <v>0.7</v>
      </c>
      <c r="J1229" s="10">
        <v>3000</v>
      </c>
      <c r="K1229" s="11">
        <f t="shared" si="8"/>
        <v>2100</v>
      </c>
      <c r="L1229" s="11">
        <f t="shared" si="9"/>
        <v>840</v>
      </c>
      <c r="M1229" s="12">
        <v>0.4</v>
      </c>
      <c r="O1229" s="17"/>
      <c r="P1229" s="18"/>
      <c r="Q1229" s="13"/>
      <c r="R1229" s="14"/>
    </row>
    <row r="1230" spans="1:18" ht="15.75" customHeight="1" x14ac:dyDescent="0.2">
      <c r="A1230" s="2" t="s">
        <v>39</v>
      </c>
      <c r="B1230" s="7" t="s">
        <v>27</v>
      </c>
      <c r="C1230" s="7">
        <v>1128299</v>
      </c>
      <c r="D1230" s="8">
        <v>44206</v>
      </c>
      <c r="E1230" s="7" t="s">
        <v>28</v>
      </c>
      <c r="F1230" s="7" t="s">
        <v>61</v>
      </c>
      <c r="G1230" s="7" t="s">
        <v>62</v>
      </c>
      <c r="H1230" s="7" t="s">
        <v>17</v>
      </c>
      <c r="I1230" s="9">
        <v>0.35000000000000003</v>
      </c>
      <c r="J1230" s="10">
        <v>3750</v>
      </c>
      <c r="K1230" s="11">
        <f t="shared" si="8"/>
        <v>1312.5000000000002</v>
      </c>
      <c r="L1230" s="11">
        <f t="shared" si="9"/>
        <v>328.12500000000006</v>
      </c>
      <c r="M1230" s="12">
        <v>0.25</v>
      </c>
      <c r="O1230" s="17"/>
      <c r="P1230" s="18"/>
      <c r="Q1230" s="13"/>
      <c r="R1230" s="14"/>
    </row>
    <row r="1231" spans="1:18" ht="15.75" customHeight="1" x14ac:dyDescent="0.2">
      <c r="A1231" s="2"/>
      <c r="B1231" s="7" t="s">
        <v>27</v>
      </c>
      <c r="C1231" s="7">
        <v>1128299</v>
      </c>
      <c r="D1231" s="8">
        <v>44206</v>
      </c>
      <c r="E1231" s="7" t="s">
        <v>28</v>
      </c>
      <c r="F1231" s="7" t="s">
        <v>61</v>
      </c>
      <c r="G1231" s="7" t="s">
        <v>62</v>
      </c>
      <c r="H1231" s="7" t="s">
        <v>18</v>
      </c>
      <c r="I1231" s="9">
        <v>0.45</v>
      </c>
      <c r="J1231" s="10">
        <v>3750</v>
      </c>
      <c r="K1231" s="11">
        <f t="shared" si="8"/>
        <v>1687.5</v>
      </c>
      <c r="L1231" s="11">
        <f t="shared" si="9"/>
        <v>337.5</v>
      </c>
      <c r="M1231" s="12">
        <v>0.2</v>
      </c>
      <c r="O1231" s="17"/>
      <c r="P1231" s="18"/>
      <c r="Q1231" s="13"/>
      <c r="R1231" s="14"/>
    </row>
    <row r="1232" spans="1:18" ht="15.75" customHeight="1" x14ac:dyDescent="0.2">
      <c r="A1232" s="2"/>
      <c r="B1232" s="7" t="s">
        <v>27</v>
      </c>
      <c r="C1232" s="7">
        <v>1128299</v>
      </c>
      <c r="D1232" s="8">
        <v>44206</v>
      </c>
      <c r="E1232" s="7" t="s">
        <v>28</v>
      </c>
      <c r="F1232" s="7" t="s">
        <v>61</v>
      </c>
      <c r="G1232" s="7" t="s">
        <v>62</v>
      </c>
      <c r="H1232" s="7" t="s">
        <v>19</v>
      </c>
      <c r="I1232" s="9">
        <v>0.45</v>
      </c>
      <c r="J1232" s="10">
        <v>3750</v>
      </c>
      <c r="K1232" s="11">
        <f t="shared" si="8"/>
        <v>1687.5</v>
      </c>
      <c r="L1232" s="11">
        <f t="shared" si="9"/>
        <v>421.875</v>
      </c>
      <c r="M1232" s="12">
        <v>0.25</v>
      </c>
      <c r="O1232" s="17"/>
      <c r="P1232" s="18"/>
      <c r="Q1232" s="13"/>
      <c r="R1232" s="14"/>
    </row>
    <row r="1233" spans="1:18" ht="15.75" customHeight="1" x14ac:dyDescent="0.2">
      <c r="A1233" s="2"/>
      <c r="B1233" s="7" t="s">
        <v>27</v>
      </c>
      <c r="C1233" s="7">
        <v>1128299</v>
      </c>
      <c r="D1233" s="8">
        <v>44206</v>
      </c>
      <c r="E1233" s="7" t="s">
        <v>28</v>
      </c>
      <c r="F1233" s="7" t="s">
        <v>61</v>
      </c>
      <c r="G1233" s="7" t="s">
        <v>62</v>
      </c>
      <c r="H1233" s="7" t="s">
        <v>20</v>
      </c>
      <c r="I1233" s="9">
        <v>0.45</v>
      </c>
      <c r="J1233" s="10">
        <v>2250</v>
      </c>
      <c r="K1233" s="11">
        <f t="shared" si="8"/>
        <v>1012.5</v>
      </c>
      <c r="L1233" s="11">
        <f t="shared" si="9"/>
        <v>253.125</v>
      </c>
      <c r="M1233" s="12">
        <v>0.25</v>
      </c>
      <c r="O1233" s="17"/>
      <c r="P1233" s="18"/>
      <c r="Q1233" s="13"/>
      <c r="R1233" s="14"/>
    </row>
    <row r="1234" spans="1:18" ht="15.75" customHeight="1" x14ac:dyDescent="0.2">
      <c r="A1234" s="2"/>
      <c r="B1234" s="7" t="s">
        <v>27</v>
      </c>
      <c r="C1234" s="7">
        <v>1128299</v>
      </c>
      <c r="D1234" s="8">
        <v>44206</v>
      </c>
      <c r="E1234" s="7" t="s">
        <v>28</v>
      </c>
      <c r="F1234" s="7" t="s">
        <v>61</v>
      </c>
      <c r="G1234" s="7" t="s">
        <v>62</v>
      </c>
      <c r="H1234" s="7" t="s">
        <v>21</v>
      </c>
      <c r="I1234" s="9">
        <v>0.5</v>
      </c>
      <c r="J1234" s="10">
        <v>1750</v>
      </c>
      <c r="K1234" s="11">
        <f t="shared" si="8"/>
        <v>875</v>
      </c>
      <c r="L1234" s="11">
        <f t="shared" si="9"/>
        <v>131.25</v>
      </c>
      <c r="M1234" s="12">
        <v>0.15</v>
      </c>
      <c r="O1234" s="17"/>
      <c r="P1234" s="18"/>
      <c r="Q1234" s="13"/>
      <c r="R1234" s="14"/>
    </row>
    <row r="1235" spans="1:18" ht="15.75" customHeight="1" x14ac:dyDescent="0.2">
      <c r="A1235" s="2"/>
      <c r="B1235" s="7" t="s">
        <v>27</v>
      </c>
      <c r="C1235" s="7">
        <v>1128299</v>
      </c>
      <c r="D1235" s="8">
        <v>44206</v>
      </c>
      <c r="E1235" s="7" t="s">
        <v>28</v>
      </c>
      <c r="F1235" s="7" t="s">
        <v>61</v>
      </c>
      <c r="G1235" s="7" t="s">
        <v>62</v>
      </c>
      <c r="H1235" s="7" t="s">
        <v>22</v>
      </c>
      <c r="I1235" s="9">
        <v>0.45</v>
      </c>
      <c r="J1235" s="10">
        <v>4250</v>
      </c>
      <c r="K1235" s="11">
        <f t="shared" si="8"/>
        <v>1912.5</v>
      </c>
      <c r="L1235" s="11">
        <f t="shared" si="9"/>
        <v>765</v>
      </c>
      <c r="M1235" s="12">
        <v>0.4</v>
      </c>
      <c r="O1235" s="17"/>
      <c r="P1235" s="18"/>
      <c r="Q1235" s="13"/>
      <c r="R1235" s="14"/>
    </row>
    <row r="1236" spans="1:18" ht="15.75" customHeight="1" x14ac:dyDescent="0.2">
      <c r="A1236" s="2"/>
      <c r="B1236" s="7" t="s">
        <v>27</v>
      </c>
      <c r="C1236" s="7">
        <v>1128299</v>
      </c>
      <c r="D1236" s="8">
        <v>44237</v>
      </c>
      <c r="E1236" s="7" t="s">
        <v>28</v>
      </c>
      <c r="F1236" s="7" t="s">
        <v>61</v>
      </c>
      <c r="G1236" s="7" t="s">
        <v>62</v>
      </c>
      <c r="H1236" s="7" t="s">
        <v>17</v>
      </c>
      <c r="I1236" s="9">
        <v>0.35000000000000003</v>
      </c>
      <c r="J1236" s="10">
        <v>4750</v>
      </c>
      <c r="K1236" s="11">
        <f t="shared" si="8"/>
        <v>1662.5000000000002</v>
      </c>
      <c r="L1236" s="11">
        <f t="shared" si="9"/>
        <v>415.62500000000006</v>
      </c>
      <c r="M1236" s="12">
        <v>0.25</v>
      </c>
      <c r="O1236" s="17"/>
      <c r="P1236" s="18"/>
      <c r="Q1236" s="13"/>
      <c r="R1236" s="14"/>
    </row>
    <row r="1237" spans="1:18" ht="15.75" customHeight="1" x14ac:dyDescent="0.2">
      <c r="A1237" s="2"/>
      <c r="B1237" s="7" t="s">
        <v>27</v>
      </c>
      <c r="C1237" s="7">
        <v>1128299</v>
      </c>
      <c r="D1237" s="8">
        <v>44237</v>
      </c>
      <c r="E1237" s="7" t="s">
        <v>28</v>
      </c>
      <c r="F1237" s="7" t="s">
        <v>61</v>
      </c>
      <c r="G1237" s="7" t="s">
        <v>62</v>
      </c>
      <c r="H1237" s="7" t="s">
        <v>18</v>
      </c>
      <c r="I1237" s="9">
        <v>0.45</v>
      </c>
      <c r="J1237" s="10">
        <v>3750</v>
      </c>
      <c r="K1237" s="11">
        <f t="shared" si="8"/>
        <v>1687.5</v>
      </c>
      <c r="L1237" s="11">
        <f t="shared" si="9"/>
        <v>337.5</v>
      </c>
      <c r="M1237" s="12">
        <v>0.2</v>
      </c>
      <c r="O1237" s="17"/>
      <c r="P1237" s="18"/>
      <c r="Q1237" s="13"/>
      <c r="R1237" s="14"/>
    </row>
    <row r="1238" spans="1:18" ht="15.75" customHeight="1" x14ac:dyDescent="0.2">
      <c r="A1238" s="2"/>
      <c r="B1238" s="7" t="s">
        <v>27</v>
      </c>
      <c r="C1238" s="7">
        <v>1128299</v>
      </c>
      <c r="D1238" s="8">
        <v>44237</v>
      </c>
      <c r="E1238" s="7" t="s">
        <v>28</v>
      </c>
      <c r="F1238" s="7" t="s">
        <v>61</v>
      </c>
      <c r="G1238" s="7" t="s">
        <v>62</v>
      </c>
      <c r="H1238" s="7" t="s">
        <v>19</v>
      </c>
      <c r="I1238" s="9">
        <v>0.45</v>
      </c>
      <c r="J1238" s="10">
        <v>3750</v>
      </c>
      <c r="K1238" s="11">
        <f t="shared" si="8"/>
        <v>1687.5</v>
      </c>
      <c r="L1238" s="11">
        <f t="shared" si="9"/>
        <v>421.875</v>
      </c>
      <c r="M1238" s="12">
        <v>0.25</v>
      </c>
      <c r="O1238" s="17"/>
      <c r="P1238" s="18"/>
      <c r="Q1238" s="13"/>
      <c r="R1238" s="14"/>
    </row>
    <row r="1239" spans="1:18" ht="15.75" customHeight="1" x14ac:dyDescent="0.2">
      <c r="A1239" s="2"/>
      <c r="B1239" s="7" t="s">
        <v>27</v>
      </c>
      <c r="C1239" s="7">
        <v>1128299</v>
      </c>
      <c r="D1239" s="8">
        <v>44237</v>
      </c>
      <c r="E1239" s="7" t="s">
        <v>28</v>
      </c>
      <c r="F1239" s="7" t="s">
        <v>61</v>
      </c>
      <c r="G1239" s="7" t="s">
        <v>62</v>
      </c>
      <c r="H1239" s="7" t="s">
        <v>20</v>
      </c>
      <c r="I1239" s="9">
        <v>0.45</v>
      </c>
      <c r="J1239" s="10">
        <v>2250</v>
      </c>
      <c r="K1239" s="11">
        <f t="shared" si="8"/>
        <v>1012.5</v>
      </c>
      <c r="L1239" s="11">
        <f t="shared" si="9"/>
        <v>253.125</v>
      </c>
      <c r="M1239" s="12">
        <v>0.25</v>
      </c>
      <c r="O1239" s="17"/>
      <c r="P1239" s="18"/>
      <c r="Q1239" s="13"/>
      <c r="R1239" s="14"/>
    </row>
    <row r="1240" spans="1:18" ht="15.75" customHeight="1" x14ac:dyDescent="0.2">
      <c r="A1240" s="2"/>
      <c r="B1240" s="7" t="s">
        <v>27</v>
      </c>
      <c r="C1240" s="7">
        <v>1128299</v>
      </c>
      <c r="D1240" s="8">
        <v>44237</v>
      </c>
      <c r="E1240" s="7" t="s">
        <v>28</v>
      </c>
      <c r="F1240" s="7" t="s">
        <v>61</v>
      </c>
      <c r="G1240" s="7" t="s">
        <v>62</v>
      </c>
      <c r="H1240" s="7" t="s">
        <v>21</v>
      </c>
      <c r="I1240" s="9">
        <v>0.5</v>
      </c>
      <c r="J1240" s="10">
        <v>1500</v>
      </c>
      <c r="K1240" s="11">
        <f t="shared" si="8"/>
        <v>750</v>
      </c>
      <c r="L1240" s="11">
        <f t="shared" si="9"/>
        <v>112.5</v>
      </c>
      <c r="M1240" s="12">
        <v>0.15</v>
      </c>
      <c r="O1240" s="17"/>
      <c r="P1240" s="18"/>
      <c r="Q1240" s="13"/>
      <c r="R1240" s="14"/>
    </row>
    <row r="1241" spans="1:18" ht="15.75" customHeight="1" x14ac:dyDescent="0.2">
      <c r="A1241" s="2"/>
      <c r="B1241" s="7" t="s">
        <v>27</v>
      </c>
      <c r="C1241" s="7">
        <v>1128299</v>
      </c>
      <c r="D1241" s="8">
        <v>44237</v>
      </c>
      <c r="E1241" s="7" t="s">
        <v>28</v>
      </c>
      <c r="F1241" s="7" t="s">
        <v>61</v>
      </c>
      <c r="G1241" s="7" t="s">
        <v>62</v>
      </c>
      <c r="H1241" s="7" t="s">
        <v>22</v>
      </c>
      <c r="I1241" s="9">
        <v>0.45</v>
      </c>
      <c r="J1241" s="10">
        <v>3500</v>
      </c>
      <c r="K1241" s="11">
        <f t="shared" si="8"/>
        <v>1575</v>
      </c>
      <c r="L1241" s="11">
        <f t="shared" si="9"/>
        <v>630</v>
      </c>
      <c r="M1241" s="12">
        <v>0.4</v>
      </c>
      <c r="O1241" s="17"/>
      <c r="P1241" s="18"/>
      <c r="Q1241" s="13"/>
      <c r="R1241" s="14"/>
    </row>
    <row r="1242" spans="1:18" ht="15.75" customHeight="1" x14ac:dyDescent="0.2">
      <c r="A1242" s="2"/>
      <c r="B1242" s="7" t="s">
        <v>27</v>
      </c>
      <c r="C1242" s="7">
        <v>1128299</v>
      </c>
      <c r="D1242" s="8">
        <v>44264</v>
      </c>
      <c r="E1242" s="7" t="s">
        <v>28</v>
      </c>
      <c r="F1242" s="7" t="s">
        <v>61</v>
      </c>
      <c r="G1242" s="7" t="s">
        <v>62</v>
      </c>
      <c r="H1242" s="7" t="s">
        <v>17</v>
      </c>
      <c r="I1242" s="9">
        <v>0.45</v>
      </c>
      <c r="J1242" s="10">
        <v>5000</v>
      </c>
      <c r="K1242" s="11">
        <f t="shared" si="8"/>
        <v>2250</v>
      </c>
      <c r="L1242" s="11">
        <f t="shared" si="9"/>
        <v>562.5</v>
      </c>
      <c r="M1242" s="12">
        <v>0.25</v>
      </c>
      <c r="O1242" s="17"/>
      <c r="P1242" s="18"/>
      <c r="Q1242" s="13"/>
      <c r="R1242" s="14"/>
    </row>
    <row r="1243" spans="1:18" ht="15.75" customHeight="1" x14ac:dyDescent="0.2">
      <c r="A1243" s="2"/>
      <c r="B1243" s="7" t="s">
        <v>27</v>
      </c>
      <c r="C1243" s="7">
        <v>1128299</v>
      </c>
      <c r="D1243" s="8">
        <v>44264</v>
      </c>
      <c r="E1243" s="7" t="s">
        <v>28</v>
      </c>
      <c r="F1243" s="7" t="s">
        <v>61</v>
      </c>
      <c r="G1243" s="7" t="s">
        <v>62</v>
      </c>
      <c r="H1243" s="7" t="s">
        <v>18</v>
      </c>
      <c r="I1243" s="9">
        <v>0.54999999999999993</v>
      </c>
      <c r="J1243" s="10">
        <v>3500</v>
      </c>
      <c r="K1243" s="11">
        <f t="shared" si="8"/>
        <v>1924.9999999999998</v>
      </c>
      <c r="L1243" s="11">
        <f t="shared" si="9"/>
        <v>385</v>
      </c>
      <c r="M1243" s="12">
        <v>0.2</v>
      </c>
      <c r="O1243" s="17"/>
      <c r="P1243" s="18"/>
      <c r="Q1243" s="13"/>
      <c r="R1243" s="14"/>
    </row>
    <row r="1244" spans="1:18" ht="15.75" customHeight="1" x14ac:dyDescent="0.2">
      <c r="A1244" s="2"/>
      <c r="B1244" s="7" t="s">
        <v>27</v>
      </c>
      <c r="C1244" s="7">
        <v>1128299</v>
      </c>
      <c r="D1244" s="8">
        <v>44264</v>
      </c>
      <c r="E1244" s="7" t="s">
        <v>28</v>
      </c>
      <c r="F1244" s="7" t="s">
        <v>61</v>
      </c>
      <c r="G1244" s="7" t="s">
        <v>62</v>
      </c>
      <c r="H1244" s="7" t="s">
        <v>19</v>
      </c>
      <c r="I1244" s="9">
        <v>0.59999999999999987</v>
      </c>
      <c r="J1244" s="10">
        <v>3750</v>
      </c>
      <c r="K1244" s="11">
        <f t="shared" si="8"/>
        <v>2249.9999999999995</v>
      </c>
      <c r="L1244" s="11">
        <f t="shared" si="9"/>
        <v>562.49999999999989</v>
      </c>
      <c r="M1244" s="12">
        <v>0.25</v>
      </c>
      <c r="O1244" s="17"/>
      <c r="P1244" s="18"/>
      <c r="Q1244" s="13"/>
      <c r="R1244" s="14"/>
    </row>
    <row r="1245" spans="1:18" ht="15.75" customHeight="1" x14ac:dyDescent="0.2">
      <c r="A1245" s="2"/>
      <c r="B1245" s="7" t="s">
        <v>27</v>
      </c>
      <c r="C1245" s="7">
        <v>1128299</v>
      </c>
      <c r="D1245" s="8">
        <v>44264</v>
      </c>
      <c r="E1245" s="7" t="s">
        <v>28</v>
      </c>
      <c r="F1245" s="7" t="s">
        <v>61</v>
      </c>
      <c r="G1245" s="7" t="s">
        <v>62</v>
      </c>
      <c r="H1245" s="7" t="s">
        <v>20</v>
      </c>
      <c r="I1245" s="9">
        <v>0.54999999999999993</v>
      </c>
      <c r="J1245" s="10">
        <v>2750</v>
      </c>
      <c r="K1245" s="11">
        <f t="shared" si="8"/>
        <v>1512.4999999999998</v>
      </c>
      <c r="L1245" s="11">
        <f t="shared" si="9"/>
        <v>378.12499999999994</v>
      </c>
      <c r="M1245" s="12">
        <v>0.25</v>
      </c>
      <c r="O1245" s="17"/>
      <c r="P1245" s="18"/>
      <c r="Q1245" s="13"/>
      <c r="R1245" s="14"/>
    </row>
    <row r="1246" spans="1:18" ht="15.75" customHeight="1" x14ac:dyDescent="0.2">
      <c r="A1246" s="2"/>
      <c r="B1246" s="7" t="s">
        <v>27</v>
      </c>
      <c r="C1246" s="7">
        <v>1128299</v>
      </c>
      <c r="D1246" s="8">
        <v>44264</v>
      </c>
      <c r="E1246" s="7" t="s">
        <v>28</v>
      </c>
      <c r="F1246" s="7" t="s">
        <v>61</v>
      </c>
      <c r="G1246" s="7" t="s">
        <v>62</v>
      </c>
      <c r="H1246" s="7" t="s">
        <v>21</v>
      </c>
      <c r="I1246" s="9">
        <v>0.6</v>
      </c>
      <c r="J1246" s="10">
        <v>1250</v>
      </c>
      <c r="K1246" s="11">
        <f t="shared" si="8"/>
        <v>750</v>
      </c>
      <c r="L1246" s="11">
        <f t="shared" si="9"/>
        <v>112.5</v>
      </c>
      <c r="M1246" s="12">
        <v>0.15</v>
      </c>
      <c r="O1246" s="17"/>
      <c r="P1246" s="18"/>
      <c r="Q1246" s="13"/>
      <c r="R1246" s="14"/>
    </row>
    <row r="1247" spans="1:18" ht="15.75" customHeight="1" x14ac:dyDescent="0.2">
      <c r="A1247" s="2"/>
      <c r="B1247" s="7" t="s">
        <v>27</v>
      </c>
      <c r="C1247" s="7">
        <v>1128299</v>
      </c>
      <c r="D1247" s="8">
        <v>44264</v>
      </c>
      <c r="E1247" s="7" t="s">
        <v>28</v>
      </c>
      <c r="F1247" s="7" t="s">
        <v>61</v>
      </c>
      <c r="G1247" s="7" t="s">
        <v>62</v>
      </c>
      <c r="H1247" s="7" t="s">
        <v>22</v>
      </c>
      <c r="I1247" s="9">
        <v>0.54999999999999993</v>
      </c>
      <c r="J1247" s="10">
        <v>3250</v>
      </c>
      <c r="K1247" s="11">
        <f t="shared" si="8"/>
        <v>1787.4999999999998</v>
      </c>
      <c r="L1247" s="11">
        <f t="shared" si="9"/>
        <v>715</v>
      </c>
      <c r="M1247" s="12">
        <v>0.4</v>
      </c>
      <c r="O1247" s="17"/>
      <c r="P1247" s="18"/>
      <c r="Q1247" s="13"/>
      <c r="R1247" s="14"/>
    </row>
    <row r="1248" spans="1:18" ht="15.75" customHeight="1" x14ac:dyDescent="0.2">
      <c r="A1248" s="2"/>
      <c r="B1248" s="7" t="s">
        <v>27</v>
      </c>
      <c r="C1248" s="7">
        <v>1128299</v>
      </c>
      <c r="D1248" s="8">
        <v>44296</v>
      </c>
      <c r="E1248" s="7" t="s">
        <v>28</v>
      </c>
      <c r="F1248" s="7" t="s">
        <v>61</v>
      </c>
      <c r="G1248" s="7" t="s">
        <v>62</v>
      </c>
      <c r="H1248" s="7" t="s">
        <v>17</v>
      </c>
      <c r="I1248" s="9">
        <v>0.6</v>
      </c>
      <c r="J1248" s="10">
        <v>5000</v>
      </c>
      <c r="K1248" s="11">
        <f t="shared" si="8"/>
        <v>3000</v>
      </c>
      <c r="L1248" s="11">
        <f t="shared" si="9"/>
        <v>750</v>
      </c>
      <c r="M1248" s="12">
        <v>0.25</v>
      </c>
      <c r="O1248" s="17"/>
      <c r="P1248" s="18"/>
      <c r="Q1248" s="13"/>
      <c r="R1248" s="14"/>
    </row>
    <row r="1249" spans="1:18" ht="15.75" customHeight="1" x14ac:dyDescent="0.2">
      <c r="A1249" s="2"/>
      <c r="B1249" s="7" t="s">
        <v>27</v>
      </c>
      <c r="C1249" s="7">
        <v>1128299</v>
      </c>
      <c r="D1249" s="8">
        <v>44296</v>
      </c>
      <c r="E1249" s="7" t="s">
        <v>28</v>
      </c>
      <c r="F1249" s="7" t="s">
        <v>61</v>
      </c>
      <c r="G1249" s="7" t="s">
        <v>62</v>
      </c>
      <c r="H1249" s="7" t="s">
        <v>18</v>
      </c>
      <c r="I1249" s="9">
        <v>0.65</v>
      </c>
      <c r="J1249" s="10">
        <v>3000</v>
      </c>
      <c r="K1249" s="11">
        <f t="shared" si="8"/>
        <v>1950</v>
      </c>
      <c r="L1249" s="11">
        <f t="shared" si="9"/>
        <v>390</v>
      </c>
      <c r="M1249" s="12">
        <v>0.2</v>
      </c>
      <c r="O1249" s="17"/>
      <c r="P1249" s="18"/>
      <c r="Q1249" s="13"/>
      <c r="R1249" s="14"/>
    </row>
    <row r="1250" spans="1:18" ht="15.75" customHeight="1" x14ac:dyDescent="0.2">
      <c r="A1250" s="2"/>
      <c r="B1250" s="7" t="s">
        <v>27</v>
      </c>
      <c r="C1250" s="7">
        <v>1128299</v>
      </c>
      <c r="D1250" s="8">
        <v>44296</v>
      </c>
      <c r="E1250" s="7" t="s">
        <v>28</v>
      </c>
      <c r="F1250" s="7" t="s">
        <v>61</v>
      </c>
      <c r="G1250" s="7" t="s">
        <v>62</v>
      </c>
      <c r="H1250" s="7" t="s">
        <v>19</v>
      </c>
      <c r="I1250" s="9">
        <v>0.65</v>
      </c>
      <c r="J1250" s="10">
        <v>3500</v>
      </c>
      <c r="K1250" s="11">
        <f t="shared" si="8"/>
        <v>2275</v>
      </c>
      <c r="L1250" s="11">
        <f t="shared" si="9"/>
        <v>568.75</v>
      </c>
      <c r="M1250" s="12">
        <v>0.25</v>
      </c>
      <c r="O1250" s="17"/>
      <c r="P1250" s="18"/>
      <c r="Q1250" s="13"/>
      <c r="R1250" s="14"/>
    </row>
    <row r="1251" spans="1:18" ht="15.75" customHeight="1" x14ac:dyDescent="0.2">
      <c r="A1251" s="2"/>
      <c r="B1251" s="7" t="s">
        <v>27</v>
      </c>
      <c r="C1251" s="7">
        <v>1128299</v>
      </c>
      <c r="D1251" s="8">
        <v>44296</v>
      </c>
      <c r="E1251" s="7" t="s">
        <v>28</v>
      </c>
      <c r="F1251" s="7" t="s">
        <v>61</v>
      </c>
      <c r="G1251" s="7" t="s">
        <v>62</v>
      </c>
      <c r="H1251" s="7" t="s">
        <v>20</v>
      </c>
      <c r="I1251" s="9">
        <v>0.5</v>
      </c>
      <c r="J1251" s="10">
        <v>2500</v>
      </c>
      <c r="K1251" s="11">
        <f t="shared" si="8"/>
        <v>1250</v>
      </c>
      <c r="L1251" s="11">
        <f t="shared" si="9"/>
        <v>312.5</v>
      </c>
      <c r="M1251" s="12">
        <v>0.25</v>
      </c>
      <c r="O1251" s="17"/>
      <c r="P1251" s="18"/>
      <c r="Q1251" s="13"/>
      <c r="R1251" s="14"/>
    </row>
    <row r="1252" spans="1:18" ht="15.75" customHeight="1" x14ac:dyDescent="0.2">
      <c r="A1252" s="2"/>
      <c r="B1252" s="7" t="s">
        <v>27</v>
      </c>
      <c r="C1252" s="7">
        <v>1128299</v>
      </c>
      <c r="D1252" s="8">
        <v>44296</v>
      </c>
      <c r="E1252" s="7" t="s">
        <v>28</v>
      </c>
      <c r="F1252" s="7" t="s">
        <v>61</v>
      </c>
      <c r="G1252" s="7" t="s">
        <v>62</v>
      </c>
      <c r="H1252" s="7" t="s">
        <v>21</v>
      </c>
      <c r="I1252" s="9">
        <v>0.55000000000000004</v>
      </c>
      <c r="J1252" s="10">
        <v>1500</v>
      </c>
      <c r="K1252" s="11">
        <f t="shared" si="8"/>
        <v>825.00000000000011</v>
      </c>
      <c r="L1252" s="11">
        <f t="shared" si="9"/>
        <v>123.75000000000001</v>
      </c>
      <c r="M1252" s="12">
        <v>0.15</v>
      </c>
      <c r="O1252" s="17"/>
      <c r="P1252" s="18"/>
      <c r="Q1252" s="13"/>
      <c r="R1252" s="14"/>
    </row>
    <row r="1253" spans="1:18" ht="15.75" customHeight="1" x14ac:dyDescent="0.2">
      <c r="A1253" s="2"/>
      <c r="B1253" s="7" t="s">
        <v>27</v>
      </c>
      <c r="C1253" s="7">
        <v>1128299</v>
      </c>
      <c r="D1253" s="8">
        <v>44296</v>
      </c>
      <c r="E1253" s="7" t="s">
        <v>28</v>
      </c>
      <c r="F1253" s="7" t="s">
        <v>61</v>
      </c>
      <c r="G1253" s="7" t="s">
        <v>62</v>
      </c>
      <c r="H1253" s="7" t="s">
        <v>22</v>
      </c>
      <c r="I1253" s="9">
        <v>0.70000000000000007</v>
      </c>
      <c r="J1253" s="10">
        <v>3250</v>
      </c>
      <c r="K1253" s="11">
        <f t="shared" si="8"/>
        <v>2275</v>
      </c>
      <c r="L1253" s="11">
        <f t="shared" si="9"/>
        <v>910</v>
      </c>
      <c r="M1253" s="12">
        <v>0.4</v>
      </c>
      <c r="O1253" s="17"/>
      <c r="P1253" s="18"/>
      <c r="Q1253" s="13"/>
      <c r="R1253" s="14"/>
    </row>
    <row r="1254" spans="1:18" ht="15.75" customHeight="1" x14ac:dyDescent="0.2">
      <c r="A1254" s="2"/>
      <c r="B1254" s="7" t="s">
        <v>27</v>
      </c>
      <c r="C1254" s="7">
        <v>1128299</v>
      </c>
      <c r="D1254" s="8">
        <v>44327</v>
      </c>
      <c r="E1254" s="7" t="s">
        <v>28</v>
      </c>
      <c r="F1254" s="7" t="s">
        <v>61</v>
      </c>
      <c r="G1254" s="7" t="s">
        <v>62</v>
      </c>
      <c r="H1254" s="7" t="s">
        <v>17</v>
      </c>
      <c r="I1254" s="9">
        <v>0.54999999999999993</v>
      </c>
      <c r="J1254" s="10">
        <v>5250</v>
      </c>
      <c r="K1254" s="11">
        <f t="shared" si="8"/>
        <v>2887.4999999999995</v>
      </c>
      <c r="L1254" s="11">
        <f t="shared" si="9"/>
        <v>721.87499999999989</v>
      </c>
      <c r="M1254" s="12">
        <v>0.25</v>
      </c>
      <c r="O1254" s="17"/>
      <c r="P1254" s="18"/>
      <c r="Q1254" s="13"/>
      <c r="R1254" s="14"/>
    </row>
    <row r="1255" spans="1:18" ht="15.75" customHeight="1" x14ac:dyDescent="0.2">
      <c r="A1255" s="2"/>
      <c r="B1255" s="7" t="s">
        <v>27</v>
      </c>
      <c r="C1255" s="7">
        <v>1128299</v>
      </c>
      <c r="D1255" s="8">
        <v>44327</v>
      </c>
      <c r="E1255" s="7" t="s">
        <v>28</v>
      </c>
      <c r="F1255" s="7" t="s">
        <v>61</v>
      </c>
      <c r="G1255" s="7" t="s">
        <v>62</v>
      </c>
      <c r="H1255" s="7" t="s">
        <v>18</v>
      </c>
      <c r="I1255" s="9">
        <v>0.6</v>
      </c>
      <c r="J1255" s="10">
        <v>3750</v>
      </c>
      <c r="K1255" s="11">
        <f t="shared" si="8"/>
        <v>2250</v>
      </c>
      <c r="L1255" s="11">
        <f t="shared" si="9"/>
        <v>450</v>
      </c>
      <c r="M1255" s="12">
        <v>0.2</v>
      </c>
      <c r="O1255" s="17"/>
      <c r="P1255" s="18"/>
      <c r="Q1255" s="13"/>
      <c r="R1255" s="14"/>
    </row>
    <row r="1256" spans="1:18" ht="15.75" customHeight="1" x14ac:dyDescent="0.2">
      <c r="A1256" s="2"/>
      <c r="B1256" s="7" t="s">
        <v>27</v>
      </c>
      <c r="C1256" s="7">
        <v>1128299</v>
      </c>
      <c r="D1256" s="8">
        <v>44327</v>
      </c>
      <c r="E1256" s="7" t="s">
        <v>28</v>
      </c>
      <c r="F1256" s="7" t="s">
        <v>61</v>
      </c>
      <c r="G1256" s="7" t="s">
        <v>62</v>
      </c>
      <c r="H1256" s="7" t="s">
        <v>19</v>
      </c>
      <c r="I1256" s="9">
        <v>0.6</v>
      </c>
      <c r="J1256" s="10">
        <v>3750</v>
      </c>
      <c r="K1256" s="11">
        <f t="shared" si="8"/>
        <v>2250</v>
      </c>
      <c r="L1256" s="11">
        <f t="shared" si="9"/>
        <v>562.5</v>
      </c>
      <c r="M1256" s="12">
        <v>0.25</v>
      </c>
      <c r="O1256" s="17"/>
      <c r="P1256" s="18"/>
      <c r="Q1256" s="13"/>
      <c r="R1256" s="14"/>
    </row>
    <row r="1257" spans="1:18" ht="15.75" customHeight="1" x14ac:dyDescent="0.2">
      <c r="A1257" s="2"/>
      <c r="B1257" s="7" t="s">
        <v>27</v>
      </c>
      <c r="C1257" s="7">
        <v>1128299</v>
      </c>
      <c r="D1257" s="8">
        <v>44327</v>
      </c>
      <c r="E1257" s="7" t="s">
        <v>28</v>
      </c>
      <c r="F1257" s="7" t="s">
        <v>61</v>
      </c>
      <c r="G1257" s="7" t="s">
        <v>62</v>
      </c>
      <c r="H1257" s="7" t="s">
        <v>20</v>
      </c>
      <c r="I1257" s="9">
        <v>0.54999999999999993</v>
      </c>
      <c r="J1257" s="10">
        <v>2750</v>
      </c>
      <c r="K1257" s="11">
        <f t="shared" si="8"/>
        <v>1512.4999999999998</v>
      </c>
      <c r="L1257" s="11">
        <f t="shared" si="9"/>
        <v>378.12499999999994</v>
      </c>
      <c r="M1257" s="12">
        <v>0.25</v>
      </c>
      <c r="O1257" s="17"/>
      <c r="P1257" s="18"/>
      <c r="Q1257" s="13"/>
      <c r="R1257" s="14"/>
    </row>
    <row r="1258" spans="1:18" ht="15.75" customHeight="1" x14ac:dyDescent="0.2">
      <c r="A1258" s="2"/>
      <c r="B1258" s="7" t="s">
        <v>27</v>
      </c>
      <c r="C1258" s="7">
        <v>1128299</v>
      </c>
      <c r="D1258" s="8">
        <v>44327</v>
      </c>
      <c r="E1258" s="7" t="s">
        <v>28</v>
      </c>
      <c r="F1258" s="7" t="s">
        <v>61</v>
      </c>
      <c r="G1258" s="7" t="s">
        <v>62</v>
      </c>
      <c r="H1258" s="7" t="s">
        <v>21</v>
      </c>
      <c r="I1258" s="9">
        <v>0.6</v>
      </c>
      <c r="J1258" s="10">
        <v>1750</v>
      </c>
      <c r="K1258" s="11">
        <f t="shared" si="8"/>
        <v>1050</v>
      </c>
      <c r="L1258" s="11">
        <f t="shared" si="9"/>
        <v>157.5</v>
      </c>
      <c r="M1258" s="12">
        <v>0.15</v>
      </c>
      <c r="O1258" s="17"/>
      <c r="P1258" s="18"/>
      <c r="Q1258" s="13"/>
      <c r="R1258" s="14"/>
    </row>
    <row r="1259" spans="1:18" ht="15.75" customHeight="1" x14ac:dyDescent="0.2">
      <c r="A1259" s="2"/>
      <c r="B1259" s="7" t="s">
        <v>27</v>
      </c>
      <c r="C1259" s="7">
        <v>1128299</v>
      </c>
      <c r="D1259" s="8">
        <v>44327</v>
      </c>
      <c r="E1259" s="7" t="s">
        <v>28</v>
      </c>
      <c r="F1259" s="7" t="s">
        <v>61</v>
      </c>
      <c r="G1259" s="7" t="s">
        <v>62</v>
      </c>
      <c r="H1259" s="7" t="s">
        <v>22</v>
      </c>
      <c r="I1259" s="9">
        <v>0.75</v>
      </c>
      <c r="J1259" s="10">
        <v>4750</v>
      </c>
      <c r="K1259" s="11">
        <f t="shared" si="8"/>
        <v>3562.5</v>
      </c>
      <c r="L1259" s="11">
        <f t="shared" si="9"/>
        <v>1425</v>
      </c>
      <c r="M1259" s="12">
        <v>0.4</v>
      </c>
      <c r="O1259" s="17"/>
      <c r="P1259" s="18"/>
      <c r="Q1259" s="13"/>
      <c r="R1259" s="14"/>
    </row>
    <row r="1260" spans="1:18" ht="15.75" customHeight="1" x14ac:dyDescent="0.2">
      <c r="A1260" s="2"/>
      <c r="B1260" s="7" t="s">
        <v>27</v>
      </c>
      <c r="C1260" s="7">
        <v>1128299</v>
      </c>
      <c r="D1260" s="8">
        <v>44357</v>
      </c>
      <c r="E1260" s="7" t="s">
        <v>28</v>
      </c>
      <c r="F1260" s="7" t="s">
        <v>61</v>
      </c>
      <c r="G1260" s="7" t="s">
        <v>62</v>
      </c>
      <c r="H1260" s="7" t="s">
        <v>17</v>
      </c>
      <c r="I1260" s="9">
        <v>0.7</v>
      </c>
      <c r="J1260" s="10">
        <v>7250</v>
      </c>
      <c r="K1260" s="11">
        <f t="shared" si="8"/>
        <v>5075</v>
      </c>
      <c r="L1260" s="11">
        <f t="shared" si="9"/>
        <v>1268.75</v>
      </c>
      <c r="M1260" s="12">
        <v>0.25</v>
      </c>
      <c r="O1260" s="17"/>
      <c r="P1260" s="18"/>
      <c r="Q1260" s="13"/>
      <c r="R1260" s="14"/>
    </row>
    <row r="1261" spans="1:18" ht="15.75" customHeight="1" x14ac:dyDescent="0.2">
      <c r="A1261" s="2"/>
      <c r="B1261" s="7" t="s">
        <v>27</v>
      </c>
      <c r="C1261" s="7">
        <v>1128299</v>
      </c>
      <c r="D1261" s="8">
        <v>44357</v>
      </c>
      <c r="E1261" s="7" t="s">
        <v>28</v>
      </c>
      <c r="F1261" s="7" t="s">
        <v>61</v>
      </c>
      <c r="G1261" s="7" t="s">
        <v>62</v>
      </c>
      <c r="H1261" s="7" t="s">
        <v>18</v>
      </c>
      <c r="I1261" s="9">
        <v>0.75</v>
      </c>
      <c r="J1261" s="10">
        <v>6000</v>
      </c>
      <c r="K1261" s="11">
        <f t="shared" si="8"/>
        <v>4500</v>
      </c>
      <c r="L1261" s="11">
        <f t="shared" si="9"/>
        <v>900</v>
      </c>
      <c r="M1261" s="12">
        <v>0.2</v>
      </c>
      <c r="O1261" s="17"/>
      <c r="P1261" s="18"/>
      <c r="Q1261" s="13"/>
      <c r="R1261" s="14"/>
    </row>
    <row r="1262" spans="1:18" ht="15.75" customHeight="1" x14ac:dyDescent="0.2">
      <c r="A1262" s="2"/>
      <c r="B1262" s="7" t="s">
        <v>27</v>
      </c>
      <c r="C1262" s="7">
        <v>1128299</v>
      </c>
      <c r="D1262" s="8">
        <v>44357</v>
      </c>
      <c r="E1262" s="7" t="s">
        <v>28</v>
      </c>
      <c r="F1262" s="7" t="s">
        <v>61</v>
      </c>
      <c r="G1262" s="7" t="s">
        <v>62</v>
      </c>
      <c r="H1262" s="7" t="s">
        <v>19</v>
      </c>
      <c r="I1262" s="9">
        <v>0.75</v>
      </c>
      <c r="J1262" s="10">
        <v>6000</v>
      </c>
      <c r="K1262" s="11">
        <f t="shared" si="8"/>
        <v>4500</v>
      </c>
      <c r="L1262" s="11">
        <f t="shared" si="9"/>
        <v>1125</v>
      </c>
      <c r="M1262" s="12">
        <v>0.25</v>
      </c>
      <c r="O1262" s="17"/>
      <c r="P1262" s="18"/>
      <c r="Q1262" s="13"/>
      <c r="R1262" s="14"/>
    </row>
    <row r="1263" spans="1:18" ht="15.75" customHeight="1" x14ac:dyDescent="0.2">
      <c r="A1263" s="2"/>
      <c r="B1263" s="7" t="s">
        <v>27</v>
      </c>
      <c r="C1263" s="7">
        <v>1128299</v>
      </c>
      <c r="D1263" s="8">
        <v>44357</v>
      </c>
      <c r="E1263" s="7" t="s">
        <v>28</v>
      </c>
      <c r="F1263" s="7" t="s">
        <v>61</v>
      </c>
      <c r="G1263" s="7" t="s">
        <v>62</v>
      </c>
      <c r="H1263" s="7" t="s">
        <v>20</v>
      </c>
      <c r="I1263" s="9">
        <v>0.75</v>
      </c>
      <c r="J1263" s="10">
        <v>4750</v>
      </c>
      <c r="K1263" s="11">
        <f t="shared" si="8"/>
        <v>3562.5</v>
      </c>
      <c r="L1263" s="11">
        <f t="shared" si="9"/>
        <v>890.625</v>
      </c>
      <c r="M1263" s="12">
        <v>0.25</v>
      </c>
      <c r="O1263" s="17"/>
      <c r="P1263" s="18"/>
      <c r="Q1263" s="13"/>
      <c r="R1263" s="14"/>
    </row>
    <row r="1264" spans="1:18" ht="15.75" customHeight="1" x14ac:dyDescent="0.2">
      <c r="A1264" s="2"/>
      <c r="B1264" s="7" t="s">
        <v>27</v>
      </c>
      <c r="C1264" s="7">
        <v>1128299</v>
      </c>
      <c r="D1264" s="8">
        <v>44357</v>
      </c>
      <c r="E1264" s="7" t="s">
        <v>28</v>
      </c>
      <c r="F1264" s="7" t="s">
        <v>61</v>
      </c>
      <c r="G1264" s="7" t="s">
        <v>62</v>
      </c>
      <c r="H1264" s="7" t="s">
        <v>21</v>
      </c>
      <c r="I1264" s="9">
        <v>0.85000000000000009</v>
      </c>
      <c r="J1264" s="10">
        <v>3500</v>
      </c>
      <c r="K1264" s="11">
        <f t="shared" si="8"/>
        <v>2975.0000000000005</v>
      </c>
      <c r="L1264" s="11">
        <f t="shared" si="9"/>
        <v>446.25000000000006</v>
      </c>
      <c r="M1264" s="12">
        <v>0.15</v>
      </c>
      <c r="O1264" s="17"/>
      <c r="P1264" s="18"/>
      <c r="Q1264" s="13"/>
      <c r="R1264" s="14"/>
    </row>
    <row r="1265" spans="1:18" ht="15.75" customHeight="1" x14ac:dyDescent="0.2">
      <c r="A1265" s="2"/>
      <c r="B1265" s="7" t="s">
        <v>27</v>
      </c>
      <c r="C1265" s="7">
        <v>1128299</v>
      </c>
      <c r="D1265" s="8">
        <v>44357</v>
      </c>
      <c r="E1265" s="7" t="s">
        <v>28</v>
      </c>
      <c r="F1265" s="7" t="s">
        <v>61</v>
      </c>
      <c r="G1265" s="7" t="s">
        <v>62</v>
      </c>
      <c r="H1265" s="7" t="s">
        <v>22</v>
      </c>
      <c r="I1265" s="9">
        <v>1</v>
      </c>
      <c r="J1265" s="10">
        <v>6500</v>
      </c>
      <c r="K1265" s="11">
        <f t="shared" si="8"/>
        <v>6500</v>
      </c>
      <c r="L1265" s="11">
        <f t="shared" si="9"/>
        <v>2600</v>
      </c>
      <c r="M1265" s="12">
        <v>0.4</v>
      </c>
      <c r="O1265" s="17"/>
      <c r="P1265" s="18"/>
      <c r="Q1265" s="13"/>
      <c r="R1265" s="14"/>
    </row>
    <row r="1266" spans="1:18" ht="15.75" customHeight="1" x14ac:dyDescent="0.2">
      <c r="A1266" s="2"/>
      <c r="B1266" s="7" t="s">
        <v>27</v>
      </c>
      <c r="C1266" s="7">
        <v>1128299</v>
      </c>
      <c r="D1266" s="8">
        <v>44386</v>
      </c>
      <c r="E1266" s="7" t="s">
        <v>28</v>
      </c>
      <c r="F1266" s="7" t="s">
        <v>61</v>
      </c>
      <c r="G1266" s="7" t="s">
        <v>62</v>
      </c>
      <c r="H1266" s="7" t="s">
        <v>17</v>
      </c>
      <c r="I1266" s="9">
        <v>0.8</v>
      </c>
      <c r="J1266" s="10">
        <v>8000</v>
      </c>
      <c r="K1266" s="11">
        <f t="shared" si="8"/>
        <v>6400</v>
      </c>
      <c r="L1266" s="11">
        <f t="shared" si="9"/>
        <v>1600</v>
      </c>
      <c r="M1266" s="12">
        <v>0.25</v>
      </c>
      <c r="O1266" s="17"/>
      <c r="P1266" s="18"/>
      <c r="Q1266" s="13"/>
      <c r="R1266" s="14"/>
    </row>
    <row r="1267" spans="1:18" ht="15.75" customHeight="1" x14ac:dyDescent="0.2">
      <c r="A1267" s="2"/>
      <c r="B1267" s="7" t="s">
        <v>27</v>
      </c>
      <c r="C1267" s="7">
        <v>1128299</v>
      </c>
      <c r="D1267" s="8">
        <v>44386</v>
      </c>
      <c r="E1267" s="7" t="s">
        <v>28</v>
      </c>
      <c r="F1267" s="7" t="s">
        <v>61</v>
      </c>
      <c r="G1267" s="7" t="s">
        <v>62</v>
      </c>
      <c r="H1267" s="7" t="s">
        <v>18</v>
      </c>
      <c r="I1267" s="9">
        <v>0.85000000000000009</v>
      </c>
      <c r="J1267" s="10">
        <v>6500</v>
      </c>
      <c r="K1267" s="11">
        <f t="shared" si="8"/>
        <v>5525.0000000000009</v>
      </c>
      <c r="L1267" s="11">
        <f t="shared" si="9"/>
        <v>1105.0000000000002</v>
      </c>
      <c r="M1267" s="12">
        <v>0.2</v>
      </c>
      <c r="O1267" s="17"/>
      <c r="P1267" s="18"/>
      <c r="Q1267" s="13"/>
      <c r="R1267" s="14"/>
    </row>
    <row r="1268" spans="1:18" ht="15.75" customHeight="1" x14ac:dyDescent="0.2">
      <c r="A1268" s="2"/>
      <c r="B1268" s="7" t="s">
        <v>27</v>
      </c>
      <c r="C1268" s="7">
        <v>1128299</v>
      </c>
      <c r="D1268" s="8">
        <v>44386</v>
      </c>
      <c r="E1268" s="7" t="s">
        <v>28</v>
      </c>
      <c r="F1268" s="7" t="s">
        <v>61</v>
      </c>
      <c r="G1268" s="7" t="s">
        <v>62</v>
      </c>
      <c r="H1268" s="7" t="s">
        <v>19</v>
      </c>
      <c r="I1268" s="9">
        <v>0.85000000000000009</v>
      </c>
      <c r="J1268" s="10">
        <v>6000</v>
      </c>
      <c r="K1268" s="11">
        <f t="shared" si="8"/>
        <v>5100.0000000000009</v>
      </c>
      <c r="L1268" s="11">
        <f t="shared" si="9"/>
        <v>1275.0000000000002</v>
      </c>
      <c r="M1268" s="12">
        <v>0.25</v>
      </c>
      <c r="O1268" s="17"/>
      <c r="P1268" s="18"/>
      <c r="Q1268" s="13"/>
      <c r="R1268" s="14"/>
    </row>
    <row r="1269" spans="1:18" ht="15.75" customHeight="1" x14ac:dyDescent="0.2">
      <c r="A1269" s="2"/>
      <c r="B1269" s="7" t="s">
        <v>27</v>
      </c>
      <c r="C1269" s="7">
        <v>1128299</v>
      </c>
      <c r="D1269" s="8">
        <v>44386</v>
      </c>
      <c r="E1269" s="7" t="s">
        <v>28</v>
      </c>
      <c r="F1269" s="7" t="s">
        <v>61</v>
      </c>
      <c r="G1269" s="7" t="s">
        <v>62</v>
      </c>
      <c r="H1269" s="7" t="s">
        <v>20</v>
      </c>
      <c r="I1269" s="9">
        <v>0.8</v>
      </c>
      <c r="J1269" s="10">
        <v>5000</v>
      </c>
      <c r="K1269" s="11">
        <f t="shared" si="8"/>
        <v>4000</v>
      </c>
      <c r="L1269" s="11">
        <f t="shared" si="9"/>
        <v>1000</v>
      </c>
      <c r="M1269" s="12">
        <v>0.25</v>
      </c>
      <c r="O1269" s="17"/>
      <c r="P1269" s="18"/>
      <c r="Q1269" s="13"/>
      <c r="R1269" s="14"/>
    </row>
    <row r="1270" spans="1:18" ht="15.75" customHeight="1" x14ac:dyDescent="0.2">
      <c r="A1270" s="2"/>
      <c r="B1270" s="7" t="s">
        <v>27</v>
      </c>
      <c r="C1270" s="7">
        <v>1128299</v>
      </c>
      <c r="D1270" s="8">
        <v>44386</v>
      </c>
      <c r="E1270" s="7" t="s">
        <v>28</v>
      </c>
      <c r="F1270" s="7" t="s">
        <v>61</v>
      </c>
      <c r="G1270" s="7" t="s">
        <v>62</v>
      </c>
      <c r="H1270" s="7" t="s">
        <v>21</v>
      </c>
      <c r="I1270" s="9">
        <v>0.85000000000000009</v>
      </c>
      <c r="J1270" s="10">
        <v>5500</v>
      </c>
      <c r="K1270" s="11">
        <f t="shared" si="8"/>
        <v>4675.0000000000009</v>
      </c>
      <c r="L1270" s="11">
        <f t="shared" si="9"/>
        <v>701.25000000000011</v>
      </c>
      <c r="M1270" s="12">
        <v>0.15</v>
      </c>
      <c r="O1270" s="17"/>
      <c r="P1270" s="18"/>
      <c r="Q1270" s="13"/>
      <c r="R1270" s="14"/>
    </row>
    <row r="1271" spans="1:18" ht="15.75" customHeight="1" x14ac:dyDescent="0.2">
      <c r="A1271" s="2"/>
      <c r="B1271" s="7" t="s">
        <v>27</v>
      </c>
      <c r="C1271" s="7">
        <v>1128299</v>
      </c>
      <c r="D1271" s="8">
        <v>44386</v>
      </c>
      <c r="E1271" s="7" t="s">
        <v>28</v>
      </c>
      <c r="F1271" s="7" t="s">
        <v>61</v>
      </c>
      <c r="G1271" s="7" t="s">
        <v>62</v>
      </c>
      <c r="H1271" s="7" t="s">
        <v>22</v>
      </c>
      <c r="I1271" s="9">
        <v>1</v>
      </c>
      <c r="J1271" s="10">
        <v>5500</v>
      </c>
      <c r="K1271" s="11">
        <f t="shared" si="8"/>
        <v>5500</v>
      </c>
      <c r="L1271" s="11">
        <f t="shared" si="9"/>
        <v>2200</v>
      </c>
      <c r="M1271" s="12">
        <v>0.4</v>
      </c>
      <c r="O1271" s="17"/>
      <c r="P1271" s="18"/>
      <c r="Q1271" s="13"/>
      <c r="R1271" s="14"/>
    </row>
    <row r="1272" spans="1:18" ht="15.75" customHeight="1" x14ac:dyDescent="0.2">
      <c r="A1272" s="2"/>
      <c r="B1272" s="7" t="s">
        <v>27</v>
      </c>
      <c r="C1272" s="7">
        <v>1128299</v>
      </c>
      <c r="D1272" s="8">
        <v>44418</v>
      </c>
      <c r="E1272" s="7" t="s">
        <v>28</v>
      </c>
      <c r="F1272" s="7" t="s">
        <v>61</v>
      </c>
      <c r="G1272" s="7" t="s">
        <v>62</v>
      </c>
      <c r="H1272" s="7" t="s">
        <v>17</v>
      </c>
      <c r="I1272" s="9">
        <v>0.85000000000000009</v>
      </c>
      <c r="J1272" s="10">
        <v>7500</v>
      </c>
      <c r="K1272" s="11">
        <f t="shared" si="8"/>
        <v>6375.0000000000009</v>
      </c>
      <c r="L1272" s="11">
        <f t="shared" si="9"/>
        <v>1593.7500000000002</v>
      </c>
      <c r="M1272" s="12">
        <v>0.25</v>
      </c>
      <c r="O1272" s="17"/>
      <c r="P1272" s="18"/>
      <c r="Q1272" s="13"/>
      <c r="R1272" s="14"/>
    </row>
    <row r="1273" spans="1:18" ht="15.75" customHeight="1" x14ac:dyDescent="0.2">
      <c r="A1273" s="2"/>
      <c r="B1273" s="7" t="s">
        <v>27</v>
      </c>
      <c r="C1273" s="7">
        <v>1128299</v>
      </c>
      <c r="D1273" s="8">
        <v>44418</v>
      </c>
      <c r="E1273" s="7" t="s">
        <v>28</v>
      </c>
      <c r="F1273" s="7" t="s">
        <v>61</v>
      </c>
      <c r="G1273" s="7" t="s">
        <v>62</v>
      </c>
      <c r="H1273" s="7" t="s">
        <v>18</v>
      </c>
      <c r="I1273" s="9">
        <v>0.75000000000000011</v>
      </c>
      <c r="J1273" s="10">
        <v>7250</v>
      </c>
      <c r="K1273" s="11">
        <f t="shared" si="8"/>
        <v>5437.5000000000009</v>
      </c>
      <c r="L1273" s="11">
        <f t="shared" si="9"/>
        <v>1087.5000000000002</v>
      </c>
      <c r="M1273" s="12">
        <v>0.2</v>
      </c>
      <c r="O1273" s="17"/>
      <c r="P1273" s="18"/>
      <c r="Q1273" s="13"/>
      <c r="R1273" s="14"/>
    </row>
    <row r="1274" spans="1:18" ht="15.75" customHeight="1" x14ac:dyDescent="0.2">
      <c r="A1274" s="2"/>
      <c r="B1274" s="7" t="s">
        <v>27</v>
      </c>
      <c r="C1274" s="7">
        <v>1128299</v>
      </c>
      <c r="D1274" s="8">
        <v>44418</v>
      </c>
      <c r="E1274" s="7" t="s">
        <v>28</v>
      </c>
      <c r="F1274" s="7" t="s">
        <v>61</v>
      </c>
      <c r="G1274" s="7" t="s">
        <v>62</v>
      </c>
      <c r="H1274" s="7" t="s">
        <v>19</v>
      </c>
      <c r="I1274" s="9">
        <v>0.70000000000000007</v>
      </c>
      <c r="J1274" s="10">
        <v>6000</v>
      </c>
      <c r="K1274" s="11">
        <f t="shared" si="8"/>
        <v>4200</v>
      </c>
      <c r="L1274" s="11">
        <f t="shared" si="9"/>
        <v>1050</v>
      </c>
      <c r="M1274" s="12">
        <v>0.25</v>
      </c>
      <c r="O1274" s="17"/>
      <c r="P1274" s="18"/>
      <c r="Q1274" s="13"/>
      <c r="R1274" s="14"/>
    </row>
    <row r="1275" spans="1:18" ht="15.75" customHeight="1" x14ac:dyDescent="0.2">
      <c r="A1275" s="2"/>
      <c r="B1275" s="7" t="s">
        <v>27</v>
      </c>
      <c r="C1275" s="7">
        <v>1128299</v>
      </c>
      <c r="D1275" s="8">
        <v>44418</v>
      </c>
      <c r="E1275" s="7" t="s">
        <v>28</v>
      </c>
      <c r="F1275" s="7" t="s">
        <v>61</v>
      </c>
      <c r="G1275" s="7" t="s">
        <v>62</v>
      </c>
      <c r="H1275" s="7" t="s">
        <v>20</v>
      </c>
      <c r="I1275" s="9">
        <v>0.70000000000000007</v>
      </c>
      <c r="J1275" s="10">
        <v>5250</v>
      </c>
      <c r="K1275" s="11">
        <f t="shared" si="8"/>
        <v>3675.0000000000005</v>
      </c>
      <c r="L1275" s="11">
        <f t="shared" si="9"/>
        <v>918.75000000000011</v>
      </c>
      <c r="M1275" s="12">
        <v>0.25</v>
      </c>
      <c r="O1275" s="17"/>
      <c r="P1275" s="18"/>
      <c r="Q1275" s="13"/>
      <c r="R1275" s="14"/>
    </row>
    <row r="1276" spans="1:18" ht="15.75" customHeight="1" x14ac:dyDescent="0.2">
      <c r="A1276" s="2"/>
      <c r="B1276" s="7" t="s">
        <v>27</v>
      </c>
      <c r="C1276" s="7">
        <v>1128299</v>
      </c>
      <c r="D1276" s="8">
        <v>44418</v>
      </c>
      <c r="E1276" s="7" t="s">
        <v>28</v>
      </c>
      <c r="F1276" s="7" t="s">
        <v>61</v>
      </c>
      <c r="G1276" s="7" t="s">
        <v>62</v>
      </c>
      <c r="H1276" s="7" t="s">
        <v>21</v>
      </c>
      <c r="I1276" s="9">
        <v>0.7</v>
      </c>
      <c r="J1276" s="10">
        <v>5250</v>
      </c>
      <c r="K1276" s="11">
        <f t="shared" si="8"/>
        <v>3674.9999999999995</v>
      </c>
      <c r="L1276" s="11">
        <f t="shared" si="9"/>
        <v>551.24999999999989</v>
      </c>
      <c r="M1276" s="12">
        <v>0.15</v>
      </c>
      <c r="O1276" s="17"/>
      <c r="P1276" s="18"/>
      <c r="Q1276" s="13"/>
      <c r="R1276" s="14"/>
    </row>
    <row r="1277" spans="1:18" ht="15.75" customHeight="1" x14ac:dyDescent="0.2">
      <c r="A1277" s="2"/>
      <c r="B1277" s="7" t="s">
        <v>27</v>
      </c>
      <c r="C1277" s="7">
        <v>1128299</v>
      </c>
      <c r="D1277" s="8">
        <v>44418</v>
      </c>
      <c r="E1277" s="7" t="s">
        <v>28</v>
      </c>
      <c r="F1277" s="7" t="s">
        <v>61</v>
      </c>
      <c r="G1277" s="7" t="s">
        <v>62</v>
      </c>
      <c r="H1277" s="7" t="s">
        <v>22</v>
      </c>
      <c r="I1277" s="9">
        <v>0.75</v>
      </c>
      <c r="J1277" s="10">
        <v>3500</v>
      </c>
      <c r="K1277" s="11">
        <f t="shared" si="8"/>
        <v>2625</v>
      </c>
      <c r="L1277" s="11">
        <f t="shared" si="9"/>
        <v>1050</v>
      </c>
      <c r="M1277" s="12">
        <v>0.4</v>
      </c>
      <c r="O1277" s="17"/>
      <c r="P1277" s="18"/>
      <c r="Q1277" s="13"/>
      <c r="R1277" s="14"/>
    </row>
    <row r="1278" spans="1:18" ht="15.75" customHeight="1" x14ac:dyDescent="0.2">
      <c r="A1278" s="2"/>
      <c r="B1278" s="7" t="s">
        <v>27</v>
      </c>
      <c r="C1278" s="7">
        <v>1128299</v>
      </c>
      <c r="D1278" s="8">
        <v>44450</v>
      </c>
      <c r="E1278" s="7" t="s">
        <v>28</v>
      </c>
      <c r="F1278" s="7" t="s">
        <v>61</v>
      </c>
      <c r="G1278" s="7" t="s">
        <v>62</v>
      </c>
      <c r="H1278" s="7" t="s">
        <v>17</v>
      </c>
      <c r="I1278" s="9">
        <v>0.65000000000000013</v>
      </c>
      <c r="J1278" s="10">
        <v>5500</v>
      </c>
      <c r="K1278" s="11">
        <f t="shared" si="8"/>
        <v>3575.0000000000009</v>
      </c>
      <c r="L1278" s="11">
        <f t="shared" si="9"/>
        <v>893.75000000000023</v>
      </c>
      <c r="M1278" s="12">
        <v>0.25</v>
      </c>
      <c r="O1278" s="17"/>
      <c r="P1278" s="18"/>
      <c r="Q1278" s="13"/>
      <c r="R1278" s="14"/>
    </row>
    <row r="1279" spans="1:18" ht="15.75" customHeight="1" x14ac:dyDescent="0.2">
      <c r="A1279" s="2"/>
      <c r="B1279" s="7" t="s">
        <v>27</v>
      </c>
      <c r="C1279" s="7">
        <v>1128299</v>
      </c>
      <c r="D1279" s="8">
        <v>44450</v>
      </c>
      <c r="E1279" s="7" t="s">
        <v>28</v>
      </c>
      <c r="F1279" s="7" t="s">
        <v>61</v>
      </c>
      <c r="G1279" s="7" t="s">
        <v>62</v>
      </c>
      <c r="H1279" s="7" t="s">
        <v>18</v>
      </c>
      <c r="I1279" s="9">
        <v>0.70000000000000018</v>
      </c>
      <c r="J1279" s="10">
        <v>5500</v>
      </c>
      <c r="K1279" s="11">
        <f t="shared" si="8"/>
        <v>3850.0000000000009</v>
      </c>
      <c r="L1279" s="11">
        <f t="shared" si="9"/>
        <v>770.00000000000023</v>
      </c>
      <c r="M1279" s="12">
        <v>0.2</v>
      </c>
      <c r="O1279" s="17"/>
      <c r="P1279" s="18"/>
      <c r="Q1279" s="13"/>
      <c r="R1279" s="14"/>
    </row>
    <row r="1280" spans="1:18" ht="15.75" customHeight="1" x14ac:dyDescent="0.2">
      <c r="A1280" s="2"/>
      <c r="B1280" s="7" t="s">
        <v>27</v>
      </c>
      <c r="C1280" s="7">
        <v>1128299</v>
      </c>
      <c r="D1280" s="8">
        <v>44450</v>
      </c>
      <c r="E1280" s="7" t="s">
        <v>28</v>
      </c>
      <c r="F1280" s="7" t="s">
        <v>61</v>
      </c>
      <c r="G1280" s="7" t="s">
        <v>62</v>
      </c>
      <c r="H1280" s="7" t="s">
        <v>19</v>
      </c>
      <c r="I1280" s="9">
        <v>0.65000000000000013</v>
      </c>
      <c r="J1280" s="10">
        <v>3750</v>
      </c>
      <c r="K1280" s="11">
        <f t="shared" si="8"/>
        <v>2437.5000000000005</v>
      </c>
      <c r="L1280" s="11">
        <f t="shared" si="9"/>
        <v>609.37500000000011</v>
      </c>
      <c r="M1280" s="12">
        <v>0.25</v>
      </c>
      <c r="O1280" s="17"/>
      <c r="P1280" s="18"/>
      <c r="Q1280" s="13"/>
      <c r="R1280" s="14"/>
    </row>
    <row r="1281" spans="1:18" ht="15.75" customHeight="1" x14ac:dyDescent="0.2">
      <c r="A1281" s="2"/>
      <c r="B1281" s="7" t="s">
        <v>27</v>
      </c>
      <c r="C1281" s="7">
        <v>1128299</v>
      </c>
      <c r="D1281" s="8">
        <v>44450</v>
      </c>
      <c r="E1281" s="7" t="s">
        <v>28</v>
      </c>
      <c r="F1281" s="7" t="s">
        <v>61</v>
      </c>
      <c r="G1281" s="7" t="s">
        <v>62</v>
      </c>
      <c r="H1281" s="7" t="s">
        <v>20</v>
      </c>
      <c r="I1281" s="9">
        <v>0.65000000000000013</v>
      </c>
      <c r="J1281" s="10">
        <v>3250</v>
      </c>
      <c r="K1281" s="11">
        <f t="shared" ref="K1281:K1535" si="10">I1281*J1281</f>
        <v>2112.5000000000005</v>
      </c>
      <c r="L1281" s="11">
        <f t="shared" ref="L1281:L1535" si="11">K1281*M1281</f>
        <v>528.12500000000011</v>
      </c>
      <c r="M1281" s="12">
        <v>0.25</v>
      </c>
      <c r="O1281" s="17"/>
      <c r="P1281" s="18"/>
      <c r="Q1281" s="13"/>
      <c r="R1281" s="14"/>
    </row>
    <row r="1282" spans="1:18" ht="15.75" customHeight="1" x14ac:dyDescent="0.2">
      <c r="A1282" s="2"/>
      <c r="B1282" s="7" t="s">
        <v>27</v>
      </c>
      <c r="C1282" s="7">
        <v>1128299</v>
      </c>
      <c r="D1282" s="8">
        <v>44450</v>
      </c>
      <c r="E1282" s="7" t="s">
        <v>28</v>
      </c>
      <c r="F1282" s="7" t="s">
        <v>61</v>
      </c>
      <c r="G1282" s="7" t="s">
        <v>62</v>
      </c>
      <c r="H1282" s="7" t="s">
        <v>21</v>
      </c>
      <c r="I1282" s="9">
        <v>0.75000000000000011</v>
      </c>
      <c r="J1282" s="10">
        <v>3500</v>
      </c>
      <c r="K1282" s="11">
        <f t="shared" si="10"/>
        <v>2625.0000000000005</v>
      </c>
      <c r="L1282" s="11">
        <f t="shared" si="11"/>
        <v>393.75000000000006</v>
      </c>
      <c r="M1282" s="12">
        <v>0.15</v>
      </c>
      <c r="O1282" s="17"/>
      <c r="P1282" s="18"/>
      <c r="Q1282" s="13"/>
      <c r="R1282" s="14"/>
    </row>
    <row r="1283" spans="1:18" ht="15.75" customHeight="1" x14ac:dyDescent="0.2">
      <c r="A1283" s="2"/>
      <c r="B1283" s="7" t="s">
        <v>27</v>
      </c>
      <c r="C1283" s="7">
        <v>1128299</v>
      </c>
      <c r="D1283" s="8">
        <v>44450</v>
      </c>
      <c r="E1283" s="7" t="s">
        <v>28</v>
      </c>
      <c r="F1283" s="7" t="s">
        <v>61</v>
      </c>
      <c r="G1283" s="7" t="s">
        <v>62</v>
      </c>
      <c r="H1283" s="7" t="s">
        <v>22</v>
      </c>
      <c r="I1283" s="9">
        <v>0.6</v>
      </c>
      <c r="J1283" s="10">
        <v>3750</v>
      </c>
      <c r="K1283" s="11">
        <f t="shared" si="10"/>
        <v>2250</v>
      </c>
      <c r="L1283" s="11">
        <f t="shared" si="11"/>
        <v>900</v>
      </c>
      <c r="M1283" s="12">
        <v>0.4</v>
      </c>
      <c r="O1283" s="17"/>
      <c r="P1283" s="18"/>
      <c r="Q1283" s="13"/>
      <c r="R1283" s="14"/>
    </row>
    <row r="1284" spans="1:18" ht="15.75" customHeight="1" x14ac:dyDescent="0.2">
      <c r="A1284" s="2"/>
      <c r="B1284" s="7" t="s">
        <v>27</v>
      </c>
      <c r="C1284" s="7">
        <v>1128299</v>
      </c>
      <c r="D1284" s="8">
        <v>44479</v>
      </c>
      <c r="E1284" s="7" t="s">
        <v>28</v>
      </c>
      <c r="F1284" s="7" t="s">
        <v>61</v>
      </c>
      <c r="G1284" s="7" t="s">
        <v>62</v>
      </c>
      <c r="H1284" s="7" t="s">
        <v>17</v>
      </c>
      <c r="I1284" s="9">
        <v>0.55000000000000004</v>
      </c>
      <c r="J1284" s="10">
        <v>4750</v>
      </c>
      <c r="K1284" s="11">
        <f t="shared" si="10"/>
        <v>2612.5</v>
      </c>
      <c r="L1284" s="11">
        <f t="shared" si="11"/>
        <v>653.125</v>
      </c>
      <c r="M1284" s="12">
        <v>0.25</v>
      </c>
      <c r="O1284" s="17"/>
      <c r="P1284" s="18"/>
      <c r="Q1284" s="13"/>
      <c r="R1284" s="14"/>
    </row>
    <row r="1285" spans="1:18" ht="15.75" customHeight="1" x14ac:dyDescent="0.2">
      <c r="A1285" s="2"/>
      <c r="B1285" s="7" t="s">
        <v>27</v>
      </c>
      <c r="C1285" s="7">
        <v>1128299</v>
      </c>
      <c r="D1285" s="8">
        <v>44479</v>
      </c>
      <c r="E1285" s="7" t="s">
        <v>28</v>
      </c>
      <c r="F1285" s="7" t="s">
        <v>61</v>
      </c>
      <c r="G1285" s="7" t="s">
        <v>62</v>
      </c>
      <c r="H1285" s="7" t="s">
        <v>18</v>
      </c>
      <c r="I1285" s="9">
        <v>0.65000000000000013</v>
      </c>
      <c r="J1285" s="10">
        <v>4750</v>
      </c>
      <c r="K1285" s="11">
        <f t="shared" si="10"/>
        <v>3087.5000000000005</v>
      </c>
      <c r="L1285" s="11">
        <f t="shared" si="11"/>
        <v>617.50000000000011</v>
      </c>
      <c r="M1285" s="12">
        <v>0.2</v>
      </c>
      <c r="O1285" s="17"/>
      <c r="P1285" s="18"/>
      <c r="Q1285" s="13"/>
      <c r="R1285" s="14"/>
    </row>
    <row r="1286" spans="1:18" ht="15.75" customHeight="1" x14ac:dyDescent="0.2">
      <c r="A1286" s="2"/>
      <c r="B1286" s="7" t="s">
        <v>27</v>
      </c>
      <c r="C1286" s="7">
        <v>1128299</v>
      </c>
      <c r="D1286" s="8">
        <v>44479</v>
      </c>
      <c r="E1286" s="7" t="s">
        <v>28</v>
      </c>
      <c r="F1286" s="7" t="s">
        <v>61</v>
      </c>
      <c r="G1286" s="7" t="s">
        <v>62</v>
      </c>
      <c r="H1286" s="7" t="s">
        <v>19</v>
      </c>
      <c r="I1286" s="9">
        <v>0.60000000000000009</v>
      </c>
      <c r="J1286" s="10">
        <v>3000</v>
      </c>
      <c r="K1286" s="11">
        <f t="shared" si="10"/>
        <v>1800.0000000000002</v>
      </c>
      <c r="L1286" s="11">
        <f t="shared" si="11"/>
        <v>450.00000000000006</v>
      </c>
      <c r="M1286" s="12">
        <v>0.25</v>
      </c>
      <c r="O1286" s="17"/>
      <c r="P1286" s="18"/>
      <c r="Q1286" s="13"/>
      <c r="R1286" s="14"/>
    </row>
    <row r="1287" spans="1:18" ht="15.75" customHeight="1" x14ac:dyDescent="0.2">
      <c r="A1287" s="2"/>
      <c r="B1287" s="7" t="s">
        <v>27</v>
      </c>
      <c r="C1287" s="7">
        <v>1128299</v>
      </c>
      <c r="D1287" s="8">
        <v>44479</v>
      </c>
      <c r="E1287" s="7" t="s">
        <v>28</v>
      </c>
      <c r="F1287" s="7" t="s">
        <v>61</v>
      </c>
      <c r="G1287" s="7" t="s">
        <v>62</v>
      </c>
      <c r="H1287" s="7" t="s">
        <v>20</v>
      </c>
      <c r="I1287" s="9">
        <v>0.55000000000000004</v>
      </c>
      <c r="J1287" s="10">
        <v>2750</v>
      </c>
      <c r="K1287" s="11">
        <f t="shared" si="10"/>
        <v>1512.5000000000002</v>
      </c>
      <c r="L1287" s="11">
        <f t="shared" si="11"/>
        <v>378.12500000000006</v>
      </c>
      <c r="M1287" s="12">
        <v>0.25</v>
      </c>
      <c r="O1287" s="17"/>
      <c r="P1287" s="18"/>
      <c r="Q1287" s="13"/>
      <c r="R1287" s="14"/>
    </row>
    <row r="1288" spans="1:18" ht="15.75" customHeight="1" x14ac:dyDescent="0.2">
      <c r="A1288" s="2"/>
      <c r="B1288" s="7" t="s">
        <v>27</v>
      </c>
      <c r="C1288" s="7">
        <v>1128299</v>
      </c>
      <c r="D1288" s="8">
        <v>44479</v>
      </c>
      <c r="E1288" s="7" t="s">
        <v>28</v>
      </c>
      <c r="F1288" s="7" t="s">
        <v>61</v>
      </c>
      <c r="G1288" s="7" t="s">
        <v>62</v>
      </c>
      <c r="H1288" s="7" t="s">
        <v>21</v>
      </c>
      <c r="I1288" s="9">
        <v>0.65</v>
      </c>
      <c r="J1288" s="10">
        <v>2500</v>
      </c>
      <c r="K1288" s="11">
        <f t="shared" si="10"/>
        <v>1625</v>
      </c>
      <c r="L1288" s="11">
        <f t="shared" si="11"/>
        <v>243.75</v>
      </c>
      <c r="M1288" s="12">
        <v>0.15</v>
      </c>
      <c r="O1288" s="17"/>
      <c r="P1288" s="18"/>
      <c r="Q1288" s="13"/>
      <c r="R1288" s="14"/>
    </row>
    <row r="1289" spans="1:18" ht="15.75" customHeight="1" x14ac:dyDescent="0.2">
      <c r="A1289" s="2"/>
      <c r="B1289" s="7" t="s">
        <v>27</v>
      </c>
      <c r="C1289" s="7">
        <v>1128299</v>
      </c>
      <c r="D1289" s="8">
        <v>44479</v>
      </c>
      <c r="E1289" s="7" t="s">
        <v>28</v>
      </c>
      <c r="F1289" s="7" t="s">
        <v>61</v>
      </c>
      <c r="G1289" s="7" t="s">
        <v>62</v>
      </c>
      <c r="H1289" s="7" t="s">
        <v>22</v>
      </c>
      <c r="I1289" s="9">
        <v>0.70000000000000007</v>
      </c>
      <c r="J1289" s="10">
        <v>3000</v>
      </c>
      <c r="K1289" s="11">
        <f t="shared" si="10"/>
        <v>2100</v>
      </c>
      <c r="L1289" s="11">
        <f t="shared" si="11"/>
        <v>840</v>
      </c>
      <c r="M1289" s="12">
        <v>0.4</v>
      </c>
      <c r="O1289" s="17"/>
      <c r="P1289" s="18"/>
      <c r="Q1289" s="13"/>
      <c r="R1289" s="14"/>
    </row>
    <row r="1290" spans="1:18" ht="15.75" customHeight="1" x14ac:dyDescent="0.2">
      <c r="A1290" s="2"/>
      <c r="B1290" s="7" t="s">
        <v>27</v>
      </c>
      <c r="C1290" s="7">
        <v>1128299</v>
      </c>
      <c r="D1290" s="8">
        <v>44510</v>
      </c>
      <c r="E1290" s="7" t="s">
        <v>28</v>
      </c>
      <c r="F1290" s="7" t="s">
        <v>61</v>
      </c>
      <c r="G1290" s="7" t="s">
        <v>62</v>
      </c>
      <c r="H1290" s="7" t="s">
        <v>17</v>
      </c>
      <c r="I1290" s="9">
        <v>0.55000000000000004</v>
      </c>
      <c r="J1290" s="10">
        <v>5250</v>
      </c>
      <c r="K1290" s="11">
        <f t="shared" si="10"/>
        <v>2887.5000000000005</v>
      </c>
      <c r="L1290" s="11">
        <f t="shared" si="11"/>
        <v>721.87500000000011</v>
      </c>
      <c r="M1290" s="12">
        <v>0.25</v>
      </c>
      <c r="O1290" s="17"/>
      <c r="P1290" s="18"/>
      <c r="Q1290" s="13"/>
      <c r="R1290" s="14"/>
    </row>
    <row r="1291" spans="1:18" ht="15.75" customHeight="1" x14ac:dyDescent="0.2">
      <c r="A1291" s="2"/>
      <c r="B1291" s="7" t="s">
        <v>27</v>
      </c>
      <c r="C1291" s="7">
        <v>1128299</v>
      </c>
      <c r="D1291" s="8">
        <v>44510</v>
      </c>
      <c r="E1291" s="7" t="s">
        <v>28</v>
      </c>
      <c r="F1291" s="7" t="s">
        <v>61</v>
      </c>
      <c r="G1291" s="7" t="s">
        <v>62</v>
      </c>
      <c r="H1291" s="7" t="s">
        <v>18</v>
      </c>
      <c r="I1291" s="9">
        <v>0.60000000000000009</v>
      </c>
      <c r="J1291" s="10">
        <v>6000</v>
      </c>
      <c r="K1291" s="11">
        <f t="shared" si="10"/>
        <v>3600.0000000000005</v>
      </c>
      <c r="L1291" s="11">
        <f t="shared" si="11"/>
        <v>720.00000000000011</v>
      </c>
      <c r="M1291" s="12">
        <v>0.2</v>
      </c>
      <c r="O1291" s="17"/>
      <c r="P1291" s="18"/>
      <c r="Q1291" s="13"/>
      <c r="R1291" s="14"/>
    </row>
    <row r="1292" spans="1:18" ht="15.75" customHeight="1" x14ac:dyDescent="0.2">
      <c r="A1292" s="2"/>
      <c r="B1292" s="7" t="s">
        <v>27</v>
      </c>
      <c r="C1292" s="7">
        <v>1128299</v>
      </c>
      <c r="D1292" s="8">
        <v>44510</v>
      </c>
      <c r="E1292" s="7" t="s">
        <v>28</v>
      </c>
      <c r="F1292" s="7" t="s">
        <v>61</v>
      </c>
      <c r="G1292" s="7" t="s">
        <v>62</v>
      </c>
      <c r="H1292" s="7" t="s">
        <v>19</v>
      </c>
      <c r="I1292" s="9">
        <v>0.55000000000000004</v>
      </c>
      <c r="J1292" s="10">
        <v>4250</v>
      </c>
      <c r="K1292" s="11">
        <f t="shared" si="10"/>
        <v>2337.5</v>
      </c>
      <c r="L1292" s="11">
        <f t="shared" si="11"/>
        <v>584.375</v>
      </c>
      <c r="M1292" s="12">
        <v>0.25</v>
      </c>
      <c r="O1292" s="17"/>
      <c r="P1292" s="18"/>
      <c r="Q1292" s="13"/>
      <c r="R1292" s="14"/>
    </row>
    <row r="1293" spans="1:18" ht="15.75" customHeight="1" x14ac:dyDescent="0.2">
      <c r="A1293" s="2"/>
      <c r="B1293" s="7" t="s">
        <v>27</v>
      </c>
      <c r="C1293" s="7">
        <v>1128299</v>
      </c>
      <c r="D1293" s="8">
        <v>44510</v>
      </c>
      <c r="E1293" s="7" t="s">
        <v>28</v>
      </c>
      <c r="F1293" s="7" t="s">
        <v>61</v>
      </c>
      <c r="G1293" s="7" t="s">
        <v>62</v>
      </c>
      <c r="H1293" s="7" t="s">
        <v>20</v>
      </c>
      <c r="I1293" s="9">
        <v>0.65000000000000013</v>
      </c>
      <c r="J1293" s="10">
        <v>4000</v>
      </c>
      <c r="K1293" s="11">
        <f t="shared" si="10"/>
        <v>2600.0000000000005</v>
      </c>
      <c r="L1293" s="11">
        <f t="shared" si="11"/>
        <v>650.00000000000011</v>
      </c>
      <c r="M1293" s="12">
        <v>0.25</v>
      </c>
      <c r="O1293" s="17"/>
      <c r="P1293" s="18"/>
      <c r="Q1293" s="13"/>
      <c r="R1293" s="14"/>
    </row>
    <row r="1294" spans="1:18" ht="15.75" customHeight="1" x14ac:dyDescent="0.2">
      <c r="A1294" s="2"/>
      <c r="B1294" s="7" t="s">
        <v>27</v>
      </c>
      <c r="C1294" s="7">
        <v>1128299</v>
      </c>
      <c r="D1294" s="8">
        <v>44510</v>
      </c>
      <c r="E1294" s="7" t="s">
        <v>28</v>
      </c>
      <c r="F1294" s="7" t="s">
        <v>61</v>
      </c>
      <c r="G1294" s="7" t="s">
        <v>62</v>
      </c>
      <c r="H1294" s="7" t="s">
        <v>21</v>
      </c>
      <c r="I1294" s="9">
        <v>0.85000000000000009</v>
      </c>
      <c r="J1294" s="10">
        <v>3750</v>
      </c>
      <c r="K1294" s="11">
        <f t="shared" si="10"/>
        <v>3187.5000000000005</v>
      </c>
      <c r="L1294" s="11">
        <f t="shared" si="11"/>
        <v>478.12500000000006</v>
      </c>
      <c r="M1294" s="12">
        <v>0.15</v>
      </c>
      <c r="O1294" s="17"/>
      <c r="P1294" s="18"/>
      <c r="Q1294" s="13"/>
      <c r="R1294" s="14"/>
    </row>
    <row r="1295" spans="1:18" ht="15.75" customHeight="1" x14ac:dyDescent="0.2">
      <c r="A1295" s="2"/>
      <c r="B1295" s="7" t="s">
        <v>27</v>
      </c>
      <c r="C1295" s="7">
        <v>1128299</v>
      </c>
      <c r="D1295" s="8">
        <v>44510</v>
      </c>
      <c r="E1295" s="7" t="s">
        <v>28</v>
      </c>
      <c r="F1295" s="7" t="s">
        <v>61</v>
      </c>
      <c r="G1295" s="7" t="s">
        <v>62</v>
      </c>
      <c r="H1295" s="7" t="s">
        <v>22</v>
      </c>
      <c r="I1295" s="9">
        <v>0.90000000000000013</v>
      </c>
      <c r="J1295" s="10">
        <v>5000</v>
      </c>
      <c r="K1295" s="11">
        <f t="shared" si="10"/>
        <v>4500.0000000000009</v>
      </c>
      <c r="L1295" s="11">
        <f t="shared" si="11"/>
        <v>1800.0000000000005</v>
      </c>
      <c r="M1295" s="12">
        <v>0.4</v>
      </c>
      <c r="O1295" s="17"/>
      <c r="P1295" s="18"/>
      <c r="Q1295" s="13"/>
      <c r="R1295" s="14"/>
    </row>
    <row r="1296" spans="1:18" ht="15.75" customHeight="1" x14ac:dyDescent="0.2">
      <c r="A1296" s="2"/>
      <c r="B1296" s="7" t="s">
        <v>27</v>
      </c>
      <c r="C1296" s="7">
        <v>1128299</v>
      </c>
      <c r="D1296" s="8">
        <v>44539</v>
      </c>
      <c r="E1296" s="7" t="s">
        <v>28</v>
      </c>
      <c r="F1296" s="7" t="s">
        <v>61</v>
      </c>
      <c r="G1296" s="7" t="s">
        <v>62</v>
      </c>
      <c r="H1296" s="7" t="s">
        <v>17</v>
      </c>
      <c r="I1296" s="9">
        <v>0.75000000000000011</v>
      </c>
      <c r="J1296" s="10">
        <v>7000</v>
      </c>
      <c r="K1296" s="11">
        <f t="shared" si="10"/>
        <v>5250.0000000000009</v>
      </c>
      <c r="L1296" s="11">
        <f t="shared" si="11"/>
        <v>1312.5000000000002</v>
      </c>
      <c r="M1296" s="12">
        <v>0.25</v>
      </c>
      <c r="O1296" s="17"/>
      <c r="P1296" s="18"/>
      <c r="Q1296" s="13"/>
      <c r="R1296" s="14"/>
    </row>
    <row r="1297" spans="1:18" ht="15.75" customHeight="1" x14ac:dyDescent="0.2">
      <c r="A1297" s="2"/>
      <c r="B1297" s="7" t="s">
        <v>27</v>
      </c>
      <c r="C1297" s="7">
        <v>1128299</v>
      </c>
      <c r="D1297" s="8">
        <v>44539</v>
      </c>
      <c r="E1297" s="7" t="s">
        <v>28</v>
      </c>
      <c r="F1297" s="7" t="s">
        <v>61</v>
      </c>
      <c r="G1297" s="7" t="s">
        <v>62</v>
      </c>
      <c r="H1297" s="7" t="s">
        <v>18</v>
      </c>
      <c r="I1297" s="9">
        <v>0.8500000000000002</v>
      </c>
      <c r="J1297" s="10">
        <v>7000</v>
      </c>
      <c r="K1297" s="11">
        <f t="shared" si="10"/>
        <v>5950.0000000000018</v>
      </c>
      <c r="L1297" s="11">
        <f t="shared" si="11"/>
        <v>1190.0000000000005</v>
      </c>
      <c r="M1297" s="12">
        <v>0.2</v>
      </c>
      <c r="O1297" s="17"/>
      <c r="P1297" s="18"/>
      <c r="Q1297" s="13"/>
      <c r="R1297" s="14"/>
    </row>
    <row r="1298" spans="1:18" ht="15.75" customHeight="1" x14ac:dyDescent="0.2">
      <c r="A1298" s="2"/>
      <c r="B1298" s="7" t="s">
        <v>27</v>
      </c>
      <c r="C1298" s="7">
        <v>1128299</v>
      </c>
      <c r="D1298" s="8">
        <v>44539</v>
      </c>
      <c r="E1298" s="7" t="s">
        <v>28</v>
      </c>
      <c r="F1298" s="7" t="s">
        <v>61</v>
      </c>
      <c r="G1298" s="7" t="s">
        <v>62</v>
      </c>
      <c r="H1298" s="7" t="s">
        <v>19</v>
      </c>
      <c r="I1298" s="9">
        <v>0.80000000000000016</v>
      </c>
      <c r="J1298" s="10">
        <v>5000</v>
      </c>
      <c r="K1298" s="11">
        <f t="shared" si="10"/>
        <v>4000.0000000000009</v>
      </c>
      <c r="L1298" s="11">
        <f t="shared" si="11"/>
        <v>1000.0000000000002</v>
      </c>
      <c r="M1298" s="12">
        <v>0.25</v>
      </c>
      <c r="O1298" s="17"/>
      <c r="P1298" s="18"/>
      <c r="Q1298" s="13"/>
      <c r="R1298" s="14"/>
    </row>
    <row r="1299" spans="1:18" ht="15.75" customHeight="1" x14ac:dyDescent="0.2">
      <c r="A1299" s="2"/>
      <c r="B1299" s="7" t="s">
        <v>27</v>
      </c>
      <c r="C1299" s="7">
        <v>1128299</v>
      </c>
      <c r="D1299" s="8">
        <v>44539</v>
      </c>
      <c r="E1299" s="7" t="s">
        <v>28</v>
      </c>
      <c r="F1299" s="7" t="s">
        <v>61</v>
      </c>
      <c r="G1299" s="7" t="s">
        <v>62</v>
      </c>
      <c r="H1299" s="7" t="s">
        <v>20</v>
      </c>
      <c r="I1299" s="9">
        <v>0.80000000000000016</v>
      </c>
      <c r="J1299" s="10">
        <v>5000</v>
      </c>
      <c r="K1299" s="11">
        <f t="shared" si="10"/>
        <v>4000.0000000000009</v>
      </c>
      <c r="L1299" s="11">
        <f t="shared" si="11"/>
        <v>1000.0000000000002</v>
      </c>
      <c r="M1299" s="12">
        <v>0.25</v>
      </c>
      <c r="O1299" s="17"/>
      <c r="P1299" s="18"/>
      <c r="Q1299" s="13"/>
      <c r="R1299" s="14"/>
    </row>
    <row r="1300" spans="1:18" ht="15.75" customHeight="1" x14ac:dyDescent="0.2">
      <c r="A1300" s="2"/>
      <c r="B1300" s="7" t="s">
        <v>27</v>
      </c>
      <c r="C1300" s="7">
        <v>1128299</v>
      </c>
      <c r="D1300" s="8">
        <v>44539</v>
      </c>
      <c r="E1300" s="7" t="s">
        <v>28</v>
      </c>
      <c r="F1300" s="7" t="s">
        <v>61</v>
      </c>
      <c r="G1300" s="7" t="s">
        <v>62</v>
      </c>
      <c r="H1300" s="7" t="s">
        <v>21</v>
      </c>
      <c r="I1300" s="9">
        <v>0.90000000000000013</v>
      </c>
      <c r="J1300" s="10">
        <v>4250</v>
      </c>
      <c r="K1300" s="11">
        <f t="shared" si="10"/>
        <v>3825.0000000000005</v>
      </c>
      <c r="L1300" s="11">
        <f t="shared" si="11"/>
        <v>573.75</v>
      </c>
      <c r="M1300" s="12">
        <v>0.15</v>
      </c>
      <c r="O1300" s="17"/>
      <c r="P1300" s="18"/>
      <c r="Q1300" s="13"/>
      <c r="R1300" s="14"/>
    </row>
    <row r="1301" spans="1:18" ht="15.75" customHeight="1" x14ac:dyDescent="0.2">
      <c r="A1301" s="2"/>
      <c r="B1301" s="7" t="s">
        <v>27</v>
      </c>
      <c r="C1301" s="7">
        <v>1128299</v>
      </c>
      <c r="D1301" s="8">
        <v>44539</v>
      </c>
      <c r="E1301" s="7" t="s">
        <v>28</v>
      </c>
      <c r="F1301" s="7" t="s">
        <v>61</v>
      </c>
      <c r="G1301" s="7" t="s">
        <v>62</v>
      </c>
      <c r="H1301" s="7" t="s">
        <v>22</v>
      </c>
      <c r="I1301" s="9">
        <v>0.95000000000000018</v>
      </c>
      <c r="J1301" s="10">
        <v>5250</v>
      </c>
      <c r="K1301" s="11">
        <f t="shared" si="10"/>
        <v>4987.5000000000009</v>
      </c>
      <c r="L1301" s="11">
        <f t="shared" si="11"/>
        <v>1995.0000000000005</v>
      </c>
      <c r="M1301" s="12">
        <v>0.4</v>
      </c>
      <c r="O1301" s="17"/>
      <c r="P1301" s="18"/>
      <c r="Q1301" s="13"/>
      <c r="R1301" s="14"/>
    </row>
    <row r="1302" spans="1:18" ht="15.75" customHeight="1" x14ac:dyDescent="0.2">
      <c r="A1302" s="2" t="s">
        <v>39</v>
      </c>
      <c r="B1302" s="7" t="s">
        <v>27</v>
      </c>
      <c r="C1302" s="7">
        <v>1128299</v>
      </c>
      <c r="D1302" s="8">
        <v>44213</v>
      </c>
      <c r="E1302" s="7" t="s">
        <v>28</v>
      </c>
      <c r="F1302" s="7" t="s">
        <v>63</v>
      </c>
      <c r="G1302" s="7" t="s">
        <v>64</v>
      </c>
      <c r="H1302" s="7" t="s">
        <v>17</v>
      </c>
      <c r="I1302" s="9">
        <v>0.4</v>
      </c>
      <c r="J1302" s="10">
        <v>4250</v>
      </c>
      <c r="K1302" s="11">
        <f t="shared" si="10"/>
        <v>1700</v>
      </c>
      <c r="L1302" s="11">
        <f t="shared" si="11"/>
        <v>510</v>
      </c>
      <c r="M1302" s="12">
        <v>0.3</v>
      </c>
      <c r="O1302" s="17"/>
      <c r="P1302" s="18">
        <f>Data!$I1302+0.05</f>
        <v>0.45</v>
      </c>
      <c r="Q1302" s="13">
        <f>Data!$J1302+500</f>
        <v>4750</v>
      </c>
      <c r="R1302" s="14">
        <f>Data!$M1302+5%</f>
        <v>0.35</v>
      </c>
    </row>
    <row r="1303" spans="1:18" ht="15.75" customHeight="1" x14ac:dyDescent="0.2">
      <c r="A1303" s="2"/>
      <c r="B1303" s="7" t="s">
        <v>27</v>
      </c>
      <c r="C1303" s="7">
        <v>1128299</v>
      </c>
      <c r="D1303" s="8">
        <v>44213</v>
      </c>
      <c r="E1303" s="7" t="s">
        <v>28</v>
      </c>
      <c r="F1303" s="7" t="s">
        <v>63</v>
      </c>
      <c r="G1303" s="7" t="s">
        <v>64</v>
      </c>
      <c r="H1303" s="7" t="s">
        <v>18</v>
      </c>
      <c r="I1303" s="9">
        <v>0.5</v>
      </c>
      <c r="J1303" s="10">
        <v>4250</v>
      </c>
      <c r="K1303" s="11">
        <f t="shared" si="10"/>
        <v>2125</v>
      </c>
      <c r="L1303" s="11">
        <f t="shared" si="11"/>
        <v>531.25</v>
      </c>
      <c r="M1303" s="12">
        <v>0.25</v>
      </c>
      <c r="O1303" s="17"/>
      <c r="P1303" s="18">
        <f>Data!$I1303+0.05</f>
        <v>0.55000000000000004</v>
      </c>
      <c r="Q1303" s="13">
        <f>Data!$J1303+500</f>
        <v>4750</v>
      </c>
      <c r="R1303" s="14">
        <f>Data!$M1303+5%</f>
        <v>0.3</v>
      </c>
    </row>
    <row r="1304" spans="1:18" ht="15.75" customHeight="1" x14ac:dyDescent="0.2">
      <c r="A1304" s="2"/>
      <c r="B1304" s="7" t="s">
        <v>27</v>
      </c>
      <c r="C1304" s="7">
        <v>1128299</v>
      </c>
      <c r="D1304" s="8">
        <v>44213</v>
      </c>
      <c r="E1304" s="7" t="s">
        <v>28</v>
      </c>
      <c r="F1304" s="7" t="s">
        <v>63</v>
      </c>
      <c r="G1304" s="7" t="s">
        <v>64</v>
      </c>
      <c r="H1304" s="7" t="s">
        <v>19</v>
      </c>
      <c r="I1304" s="9">
        <v>0.5</v>
      </c>
      <c r="J1304" s="10">
        <v>4250</v>
      </c>
      <c r="K1304" s="11">
        <f t="shared" si="10"/>
        <v>2125</v>
      </c>
      <c r="L1304" s="11">
        <f t="shared" si="11"/>
        <v>637.5</v>
      </c>
      <c r="M1304" s="12">
        <v>0.3</v>
      </c>
      <c r="O1304" s="17"/>
      <c r="P1304" s="18">
        <f>Data!$I1304+0.05</f>
        <v>0.55000000000000004</v>
      </c>
      <c r="Q1304" s="13">
        <f>Data!$J1304+500</f>
        <v>4750</v>
      </c>
      <c r="R1304" s="14">
        <f>Data!$M1304+5%</f>
        <v>0.35</v>
      </c>
    </row>
    <row r="1305" spans="1:18" ht="15.75" customHeight="1" x14ac:dyDescent="0.2">
      <c r="A1305" s="2"/>
      <c r="B1305" s="7" t="s">
        <v>27</v>
      </c>
      <c r="C1305" s="7">
        <v>1128299</v>
      </c>
      <c r="D1305" s="8">
        <v>44213</v>
      </c>
      <c r="E1305" s="7" t="s">
        <v>28</v>
      </c>
      <c r="F1305" s="7" t="s">
        <v>63</v>
      </c>
      <c r="G1305" s="7" t="s">
        <v>64</v>
      </c>
      <c r="H1305" s="7" t="s">
        <v>20</v>
      </c>
      <c r="I1305" s="9">
        <v>0.5</v>
      </c>
      <c r="J1305" s="10">
        <v>2750</v>
      </c>
      <c r="K1305" s="11">
        <f t="shared" si="10"/>
        <v>1375</v>
      </c>
      <c r="L1305" s="11">
        <f t="shared" si="11"/>
        <v>412.5</v>
      </c>
      <c r="M1305" s="12">
        <v>0.3</v>
      </c>
      <c r="O1305" s="17"/>
      <c r="P1305" s="18">
        <f>Data!$I1305+0.05</f>
        <v>0.55000000000000004</v>
      </c>
      <c r="Q1305" s="13">
        <f>Data!$J1305+500</f>
        <v>3250</v>
      </c>
      <c r="R1305" s="14">
        <f>Data!$M1305+5%</f>
        <v>0.35</v>
      </c>
    </row>
    <row r="1306" spans="1:18" ht="15.75" customHeight="1" x14ac:dyDescent="0.2">
      <c r="A1306" s="2"/>
      <c r="B1306" s="7" t="s">
        <v>27</v>
      </c>
      <c r="C1306" s="7">
        <v>1128299</v>
      </c>
      <c r="D1306" s="8">
        <v>44213</v>
      </c>
      <c r="E1306" s="7" t="s">
        <v>28</v>
      </c>
      <c r="F1306" s="7" t="s">
        <v>63</v>
      </c>
      <c r="G1306" s="7" t="s">
        <v>64</v>
      </c>
      <c r="H1306" s="7" t="s">
        <v>21</v>
      </c>
      <c r="I1306" s="9">
        <v>0.55000000000000004</v>
      </c>
      <c r="J1306" s="10">
        <v>2250</v>
      </c>
      <c r="K1306" s="11">
        <f t="shared" si="10"/>
        <v>1237.5</v>
      </c>
      <c r="L1306" s="11">
        <f t="shared" si="11"/>
        <v>247.5</v>
      </c>
      <c r="M1306" s="12">
        <v>0.2</v>
      </c>
      <c r="O1306" s="17"/>
      <c r="P1306" s="18">
        <f>Data!$I1306+0.05</f>
        <v>0.60000000000000009</v>
      </c>
      <c r="Q1306" s="13">
        <f>Data!$J1306+500</f>
        <v>2750</v>
      </c>
      <c r="R1306" s="14">
        <f>Data!$M1306+5%</f>
        <v>0.25</v>
      </c>
    </row>
    <row r="1307" spans="1:18" ht="15.75" customHeight="1" x14ac:dyDescent="0.2">
      <c r="A1307" s="2"/>
      <c r="B1307" s="7" t="s">
        <v>27</v>
      </c>
      <c r="C1307" s="7">
        <v>1128299</v>
      </c>
      <c r="D1307" s="8">
        <v>44213</v>
      </c>
      <c r="E1307" s="7" t="s">
        <v>28</v>
      </c>
      <c r="F1307" s="7" t="s">
        <v>63</v>
      </c>
      <c r="G1307" s="7" t="s">
        <v>64</v>
      </c>
      <c r="H1307" s="7" t="s">
        <v>22</v>
      </c>
      <c r="I1307" s="9">
        <v>0.5</v>
      </c>
      <c r="J1307" s="10">
        <v>4750</v>
      </c>
      <c r="K1307" s="11">
        <f t="shared" si="10"/>
        <v>2375</v>
      </c>
      <c r="L1307" s="11">
        <f t="shared" si="11"/>
        <v>1068.75</v>
      </c>
      <c r="M1307" s="12">
        <v>0.45</v>
      </c>
      <c r="O1307" s="17"/>
      <c r="P1307" s="18">
        <f>Data!$I1307+0.05</f>
        <v>0.55000000000000004</v>
      </c>
      <c r="Q1307" s="13">
        <f>Data!$J1307+500</f>
        <v>5250</v>
      </c>
      <c r="R1307" s="14">
        <f>Data!$M1307+5%</f>
        <v>0.5</v>
      </c>
    </row>
    <row r="1308" spans="1:18" ht="15.75" customHeight="1" x14ac:dyDescent="0.2">
      <c r="A1308" s="2"/>
      <c r="B1308" s="7" t="s">
        <v>27</v>
      </c>
      <c r="C1308" s="7">
        <v>1128299</v>
      </c>
      <c r="D1308" s="8">
        <v>44244</v>
      </c>
      <c r="E1308" s="7" t="s">
        <v>28</v>
      </c>
      <c r="F1308" s="7" t="s">
        <v>63</v>
      </c>
      <c r="G1308" s="7" t="s">
        <v>64</v>
      </c>
      <c r="H1308" s="7" t="s">
        <v>17</v>
      </c>
      <c r="I1308" s="9">
        <v>0.4</v>
      </c>
      <c r="J1308" s="10">
        <v>5250</v>
      </c>
      <c r="K1308" s="11">
        <f t="shared" si="10"/>
        <v>2100</v>
      </c>
      <c r="L1308" s="11">
        <f t="shared" si="11"/>
        <v>630</v>
      </c>
      <c r="M1308" s="12">
        <v>0.3</v>
      </c>
      <c r="O1308" s="17"/>
      <c r="P1308" s="18">
        <f>Data!$I1308+0.05</f>
        <v>0.45</v>
      </c>
      <c r="Q1308" s="13">
        <f>Data!$J1308+500</f>
        <v>5750</v>
      </c>
      <c r="R1308" s="14">
        <f>Data!$M1308+5%</f>
        <v>0.35</v>
      </c>
    </row>
    <row r="1309" spans="1:18" ht="15.75" customHeight="1" x14ac:dyDescent="0.2">
      <c r="A1309" s="2"/>
      <c r="B1309" s="7" t="s">
        <v>27</v>
      </c>
      <c r="C1309" s="7">
        <v>1128299</v>
      </c>
      <c r="D1309" s="8">
        <v>44244</v>
      </c>
      <c r="E1309" s="7" t="s">
        <v>28</v>
      </c>
      <c r="F1309" s="7" t="s">
        <v>63</v>
      </c>
      <c r="G1309" s="7" t="s">
        <v>64</v>
      </c>
      <c r="H1309" s="7" t="s">
        <v>18</v>
      </c>
      <c r="I1309" s="9">
        <v>0.5</v>
      </c>
      <c r="J1309" s="10">
        <v>4250</v>
      </c>
      <c r="K1309" s="11">
        <f t="shared" si="10"/>
        <v>2125</v>
      </c>
      <c r="L1309" s="11">
        <f t="shared" si="11"/>
        <v>531.25</v>
      </c>
      <c r="M1309" s="12">
        <v>0.25</v>
      </c>
      <c r="O1309" s="17"/>
      <c r="P1309" s="18">
        <f>Data!$I1309+0.05</f>
        <v>0.55000000000000004</v>
      </c>
      <c r="Q1309" s="13">
        <f>Data!$J1309+500</f>
        <v>4750</v>
      </c>
      <c r="R1309" s="14">
        <f>Data!$M1309+5%</f>
        <v>0.3</v>
      </c>
    </row>
    <row r="1310" spans="1:18" ht="15.75" customHeight="1" x14ac:dyDescent="0.2">
      <c r="A1310" s="2"/>
      <c r="B1310" s="7" t="s">
        <v>27</v>
      </c>
      <c r="C1310" s="7">
        <v>1128299</v>
      </c>
      <c r="D1310" s="8">
        <v>44244</v>
      </c>
      <c r="E1310" s="7" t="s">
        <v>28</v>
      </c>
      <c r="F1310" s="7" t="s">
        <v>63</v>
      </c>
      <c r="G1310" s="7" t="s">
        <v>64</v>
      </c>
      <c r="H1310" s="7" t="s">
        <v>19</v>
      </c>
      <c r="I1310" s="9">
        <v>0.5</v>
      </c>
      <c r="J1310" s="10">
        <v>4250</v>
      </c>
      <c r="K1310" s="11">
        <f t="shared" si="10"/>
        <v>2125</v>
      </c>
      <c r="L1310" s="11">
        <f t="shared" si="11"/>
        <v>637.5</v>
      </c>
      <c r="M1310" s="12">
        <v>0.3</v>
      </c>
      <c r="O1310" s="17"/>
      <c r="P1310" s="18">
        <f>Data!$I1310+0.05</f>
        <v>0.55000000000000004</v>
      </c>
      <c r="Q1310" s="13">
        <f>Data!$J1310+500</f>
        <v>4750</v>
      </c>
      <c r="R1310" s="14">
        <f>Data!$M1310+5%</f>
        <v>0.35</v>
      </c>
    </row>
    <row r="1311" spans="1:18" ht="15.75" customHeight="1" x14ac:dyDescent="0.2">
      <c r="A1311" s="2"/>
      <c r="B1311" s="7" t="s">
        <v>27</v>
      </c>
      <c r="C1311" s="7">
        <v>1128299</v>
      </c>
      <c r="D1311" s="8">
        <v>44244</v>
      </c>
      <c r="E1311" s="7" t="s">
        <v>28</v>
      </c>
      <c r="F1311" s="7" t="s">
        <v>63</v>
      </c>
      <c r="G1311" s="7" t="s">
        <v>64</v>
      </c>
      <c r="H1311" s="7" t="s">
        <v>20</v>
      </c>
      <c r="I1311" s="9">
        <v>0.5</v>
      </c>
      <c r="J1311" s="10">
        <v>2750</v>
      </c>
      <c r="K1311" s="11">
        <f t="shared" si="10"/>
        <v>1375</v>
      </c>
      <c r="L1311" s="11">
        <f t="shared" si="11"/>
        <v>412.5</v>
      </c>
      <c r="M1311" s="12">
        <v>0.3</v>
      </c>
      <c r="O1311" s="17"/>
      <c r="P1311" s="18">
        <f>Data!$I1311+0.05</f>
        <v>0.55000000000000004</v>
      </c>
      <c r="Q1311" s="13">
        <f>Data!$J1311+500</f>
        <v>3250</v>
      </c>
      <c r="R1311" s="14">
        <f>Data!$M1311+5%</f>
        <v>0.35</v>
      </c>
    </row>
    <row r="1312" spans="1:18" ht="15.75" customHeight="1" x14ac:dyDescent="0.2">
      <c r="A1312" s="2"/>
      <c r="B1312" s="7" t="s">
        <v>27</v>
      </c>
      <c r="C1312" s="7">
        <v>1128299</v>
      </c>
      <c r="D1312" s="8">
        <v>44244</v>
      </c>
      <c r="E1312" s="7" t="s">
        <v>28</v>
      </c>
      <c r="F1312" s="7" t="s">
        <v>63</v>
      </c>
      <c r="G1312" s="7" t="s">
        <v>64</v>
      </c>
      <c r="H1312" s="7" t="s">
        <v>21</v>
      </c>
      <c r="I1312" s="9">
        <v>0.55000000000000004</v>
      </c>
      <c r="J1312" s="10">
        <v>2000</v>
      </c>
      <c r="K1312" s="11">
        <f t="shared" si="10"/>
        <v>1100</v>
      </c>
      <c r="L1312" s="11">
        <f t="shared" si="11"/>
        <v>220</v>
      </c>
      <c r="M1312" s="12">
        <v>0.2</v>
      </c>
      <c r="O1312" s="17"/>
      <c r="P1312" s="18">
        <f>Data!$I1312+0.05</f>
        <v>0.60000000000000009</v>
      </c>
      <c r="Q1312" s="13">
        <f>Data!$J1312+500</f>
        <v>2500</v>
      </c>
      <c r="R1312" s="14">
        <f>Data!$M1312+5%</f>
        <v>0.25</v>
      </c>
    </row>
    <row r="1313" spans="1:18" ht="15.75" customHeight="1" x14ac:dyDescent="0.2">
      <c r="A1313" s="2"/>
      <c r="B1313" s="7" t="s">
        <v>27</v>
      </c>
      <c r="C1313" s="7">
        <v>1128299</v>
      </c>
      <c r="D1313" s="8">
        <v>44244</v>
      </c>
      <c r="E1313" s="7" t="s">
        <v>28</v>
      </c>
      <c r="F1313" s="7" t="s">
        <v>63</v>
      </c>
      <c r="G1313" s="7" t="s">
        <v>64</v>
      </c>
      <c r="H1313" s="7" t="s">
        <v>22</v>
      </c>
      <c r="I1313" s="9">
        <v>0.5</v>
      </c>
      <c r="J1313" s="10">
        <v>4000</v>
      </c>
      <c r="K1313" s="11">
        <f t="shared" si="10"/>
        <v>2000</v>
      </c>
      <c r="L1313" s="11">
        <f t="shared" si="11"/>
        <v>900</v>
      </c>
      <c r="M1313" s="12">
        <v>0.45</v>
      </c>
      <c r="O1313" s="17"/>
      <c r="P1313" s="18">
        <f>Data!$I1313+0.05</f>
        <v>0.55000000000000004</v>
      </c>
      <c r="Q1313" s="13">
        <f>Data!$J1313+500</f>
        <v>4500</v>
      </c>
      <c r="R1313" s="14">
        <f>Data!$M1313+5%</f>
        <v>0.5</v>
      </c>
    </row>
    <row r="1314" spans="1:18" ht="15.75" customHeight="1" x14ac:dyDescent="0.2">
      <c r="A1314" s="2"/>
      <c r="B1314" s="7" t="s">
        <v>27</v>
      </c>
      <c r="C1314" s="7">
        <v>1128299</v>
      </c>
      <c r="D1314" s="8">
        <v>44271</v>
      </c>
      <c r="E1314" s="7" t="s">
        <v>28</v>
      </c>
      <c r="F1314" s="7" t="s">
        <v>63</v>
      </c>
      <c r="G1314" s="7" t="s">
        <v>64</v>
      </c>
      <c r="H1314" s="7" t="s">
        <v>17</v>
      </c>
      <c r="I1314" s="9">
        <v>0.5</v>
      </c>
      <c r="J1314" s="10">
        <v>5500</v>
      </c>
      <c r="K1314" s="11">
        <f t="shared" si="10"/>
        <v>2750</v>
      </c>
      <c r="L1314" s="11">
        <f t="shared" si="11"/>
        <v>825</v>
      </c>
      <c r="M1314" s="12">
        <v>0.3</v>
      </c>
      <c r="O1314" s="17"/>
      <c r="P1314" s="18">
        <f>Data!$I1314+0.05</f>
        <v>0.55000000000000004</v>
      </c>
      <c r="Q1314" s="13">
        <f>Data!$J1314+500</f>
        <v>6000</v>
      </c>
      <c r="R1314" s="14">
        <f>Data!$M1314+5%</f>
        <v>0.35</v>
      </c>
    </row>
    <row r="1315" spans="1:18" ht="15.75" customHeight="1" x14ac:dyDescent="0.2">
      <c r="A1315" s="2"/>
      <c r="B1315" s="7" t="s">
        <v>27</v>
      </c>
      <c r="C1315" s="7">
        <v>1128299</v>
      </c>
      <c r="D1315" s="8">
        <v>44271</v>
      </c>
      <c r="E1315" s="7" t="s">
        <v>28</v>
      </c>
      <c r="F1315" s="7" t="s">
        <v>63</v>
      </c>
      <c r="G1315" s="7" t="s">
        <v>64</v>
      </c>
      <c r="H1315" s="7" t="s">
        <v>18</v>
      </c>
      <c r="I1315" s="9">
        <v>0.6</v>
      </c>
      <c r="J1315" s="10">
        <v>4000</v>
      </c>
      <c r="K1315" s="11">
        <f t="shared" si="10"/>
        <v>2400</v>
      </c>
      <c r="L1315" s="11">
        <f t="shared" si="11"/>
        <v>600</v>
      </c>
      <c r="M1315" s="12">
        <v>0.25</v>
      </c>
      <c r="O1315" s="17"/>
      <c r="P1315" s="18">
        <f>Data!$I1315+0.05</f>
        <v>0.65</v>
      </c>
      <c r="Q1315" s="13">
        <f>Data!$J1315+500</f>
        <v>4500</v>
      </c>
      <c r="R1315" s="14">
        <f>Data!$M1315+5%</f>
        <v>0.3</v>
      </c>
    </row>
    <row r="1316" spans="1:18" ht="15.75" customHeight="1" x14ac:dyDescent="0.2">
      <c r="A1316" s="2"/>
      <c r="B1316" s="7" t="s">
        <v>27</v>
      </c>
      <c r="C1316" s="7">
        <v>1128299</v>
      </c>
      <c r="D1316" s="8">
        <v>44271</v>
      </c>
      <c r="E1316" s="7" t="s">
        <v>28</v>
      </c>
      <c r="F1316" s="7" t="s">
        <v>63</v>
      </c>
      <c r="G1316" s="7" t="s">
        <v>64</v>
      </c>
      <c r="H1316" s="7" t="s">
        <v>19</v>
      </c>
      <c r="I1316" s="9">
        <v>0.64999999999999991</v>
      </c>
      <c r="J1316" s="10">
        <v>4250</v>
      </c>
      <c r="K1316" s="11">
        <f t="shared" si="10"/>
        <v>2762.4999999999995</v>
      </c>
      <c r="L1316" s="11">
        <f t="shared" si="11"/>
        <v>828.74999999999989</v>
      </c>
      <c r="M1316" s="12">
        <v>0.3</v>
      </c>
      <c r="O1316" s="17"/>
      <c r="P1316" s="18">
        <f>Data!$I1316+0.05</f>
        <v>0.7</v>
      </c>
      <c r="Q1316" s="13">
        <f>Data!$J1316+500</f>
        <v>4750</v>
      </c>
      <c r="R1316" s="14">
        <f>Data!$M1316+5%</f>
        <v>0.35</v>
      </c>
    </row>
    <row r="1317" spans="1:18" ht="15.75" customHeight="1" x14ac:dyDescent="0.2">
      <c r="A1317" s="2"/>
      <c r="B1317" s="7" t="s">
        <v>27</v>
      </c>
      <c r="C1317" s="7">
        <v>1128299</v>
      </c>
      <c r="D1317" s="8">
        <v>44271</v>
      </c>
      <c r="E1317" s="7" t="s">
        <v>28</v>
      </c>
      <c r="F1317" s="7" t="s">
        <v>63</v>
      </c>
      <c r="G1317" s="7" t="s">
        <v>64</v>
      </c>
      <c r="H1317" s="7" t="s">
        <v>20</v>
      </c>
      <c r="I1317" s="9">
        <v>0.6</v>
      </c>
      <c r="J1317" s="10">
        <v>3250</v>
      </c>
      <c r="K1317" s="11">
        <f t="shared" si="10"/>
        <v>1950</v>
      </c>
      <c r="L1317" s="11">
        <f t="shared" si="11"/>
        <v>585</v>
      </c>
      <c r="M1317" s="12">
        <v>0.3</v>
      </c>
      <c r="O1317" s="17"/>
      <c r="P1317" s="18">
        <f>Data!$I1317+0.05</f>
        <v>0.65</v>
      </c>
      <c r="Q1317" s="13">
        <f>Data!$J1317+500</f>
        <v>3750</v>
      </c>
      <c r="R1317" s="14">
        <f>Data!$M1317+5%</f>
        <v>0.35</v>
      </c>
    </row>
    <row r="1318" spans="1:18" ht="15.75" customHeight="1" x14ac:dyDescent="0.2">
      <c r="A1318" s="2"/>
      <c r="B1318" s="7" t="s">
        <v>27</v>
      </c>
      <c r="C1318" s="7">
        <v>1128299</v>
      </c>
      <c r="D1318" s="8">
        <v>44271</v>
      </c>
      <c r="E1318" s="7" t="s">
        <v>28</v>
      </c>
      <c r="F1318" s="7" t="s">
        <v>63</v>
      </c>
      <c r="G1318" s="7" t="s">
        <v>64</v>
      </c>
      <c r="H1318" s="7" t="s">
        <v>21</v>
      </c>
      <c r="I1318" s="9">
        <v>0.65</v>
      </c>
      <c r="J1318" s="10">
        <v>1750</v>
      </c>
      <c r="K1318" s="11">
        <f t="shared" si="10"/>
        <v>1137.5</v>
      </c>
      <c r="L1318" s="11">
        <f t="shared" si="11"/>
        <v>227.5</v>
      </c>
      <c r="M1318" s="12">
        <v>0.2</v>
      </c>
      <c r="O1318" s="17"/>
      <c r="P1318" s="18">
        <f>Data!$I1318+0.05</f>
        <v>0.70000000000000007</v>
      </c>
      <c r="Q1318" s="13">
        <f>Data!$J1318+500</f>
        <v>2250</v>
      </c>
      <c r="R1318" s="14">
        <f>Data!$M1318+5%</f>
        <v>0.25</v>
      </c>
    </row>
    <row r="1319" spans="1:18" ht="15.75" customHeight="1" x14ac:dyDescent="0.2">
      <c r="A1319" s="2"/>
      <c r="B1319" s="7" t="s">
        <v>27</v>
      </c>
      <c r="C1319" s="7">
        <v>1128299</v>
      </c>
      <c r="D1319" s="8">
        <v>44271</v>
      </c>
      <c r="E1319" s="7" t="s">
        <v>28</v>
      </c>
      <c r="F1319" s="7" t="s">
        <v>63</v>
      </c>
      <c r="G1319" s="7" t="s">
        <v>64</v>
      </c>
      <c r="H1319" s="7" t="s">
        <v>22</v>
      </c>
      <c r="I1319" s="9">
        <v>0.6</v>
      </c>
      <c r="J1319" s="10">
        <v>3750</v>
      </c>
      <c r="K1319" s="11">
        <f t="shared" si="10"/>
        <v>2250</v>
      </c>
      <c r="L1319" s="11">
        <f t="shared" si="11"/>
        <v>1012.5</v>
      </c>
      <c r="M1319" s="12">
        <v>0.45</v>
      </c>
      <c r="O1319" s="17"/>
      <c r="P1319" s="18">
        <f>Data!$I1319+0.05</f>
        <v>0.65</v>
      </c>
      <c r="Q1319" s="13">
        <f>Data!$J1319+500</f>
        <v>4250</v>
      </c>
      <c r="R1319" s="14">
        <f>Data!$M1319+5%</f>
        <v>0.5</v>
      </c>
    </row>
    <row r="1320" spans="1:18" ht="15.75" customHeight="1" x14ac:dyDescent="0.2">
      <c r="A1320" s="2"/>
      <c r="B1320" s="7" t="s">
        <v>27</v>
      </c>
      <c r="C1320" s="7">
        <v>1128299</v>
      </c>
      <c r="D1320" s="8">
        <v>44303</v>
      </c>
      <c r="E1320" s="7" t="s">
        <v>28</v>
      </c>
      <c r="F1320" s="7" t="s">
        <v>63</v>
      </c>
      <c r="G1320" s="7" t="s">
        <v>64</v>
      </c>
      <c r="H1320" s="7" t="s">
        <v>17</v>
      </c>
      <c r="I1320" s="9">
        <v>0.65</v>
      </c>
      <c r="J1320" s="10">
        <v>5500</v>
      </c>
      <c r="K1320" s="11">
        <f t="shared" si="10"/>
        <v>3575</v>
      </c>
      <c r="L1320" s="11">
        <f t="shared" si="11"/>
        <v>1072.5</v>
      </c>
      <c r="M1320" s="12">
        <v>0.3</v>
      </c>
      <c r="O1320" s="17"/>
      <c r="P1320" s="18">
        <f>Data!$I1320+0.05</f>
        <v>0.70000000000000007</v>
      </c>
      <c r="Q1320" s="13">
        <f>Data!$J1320+500</f>
        <v>6000</v>
      </c>
      <c r="R1320" s="14">
        <f>Data!$M1320+5%</f>
        <v>0.35</v>
      </c>
    </row>
    <row r="1321" spans="1:18" ht="15.75" customHeight="1" x14ac:dyDescent="0.2">
      <c r="A1321" s="2"/>
      <c r="B1321" s="7" t="s">
        <v>27</v>
      </c>
      <c r="C1321" s="7">
        <v>1128299</v>
      </c>
      <c r="D1321" s="8">
        <v>44303</v>
      </c>
      <c r="E1321" s="7" t="s">
        <v>28</v>
      </c>
      <c r="F1321" s="7" t="s">
        <v>63</v>
      </c>
      <c r="G1321" s="7" t="s">
        <v>64</v>
      </c>
      <c r="H1321" s="7" t="s">
        <v>18</v>
      </c>
      <c r="I1321" s="9">
        <v>0.70000000000000007</v>
      </c>
      <c r="J1321" s="10">
        <v>3500</v>
      </c>
      <c r="K1321" s="11">
        <f t="shared" si="10"/>
        <v>2450.0000000000005</v>
      </c>
      <c r="L1321" s="11">
        <f t="shared" si="11"/>
        <v>612.50000000000011</v>
      </c>
      <c r="M1321" s="12">
        <v>0.25</v>
      </c>
      <c r="O1321" s="17"/>
      <c r="P1321" s="18">
        <f>Data!$I1321+0.05</f>
        <v>0.75000000000000011</v>
      </c>
      <c r="Q1321" s="13">
        <f>Data!$J1321+500</f>
        <v>4000</v>
      </c>
      <c r="R1321" s="14">
        <f>Data!$M1321+5%</f>
        <v>0.3</v>
      </c>
    </row>
    <row r="1322" spans="1:18" ht="15.75" customHeight="1" x14ac:dyDescent="0.2">
      <c r="A1322" s="2"/>
      <c r="B1322" s="7" t="s">
        <v>27</v>
      </c>
      <c r="C1322" s="7">
        <v>1128299</v>
      </c>
      <c r="D1322" s="8">
        <v>44303</v>
      </c>
      <c r="E1322" s="7" t="s">
        <v>28</v>
      </c>
      <c r="F1322" s="7" t="s">
        <v>63</v>
      </c>
      <c r="G1322" s="7" t="s">
        <v>64</v>
      </c>
      <c r="H1322" s="7" t="s">
        <v>19</v>
      </c>
      <c r="I1322" s="9">
        <v>0.70000000000000007</v>
      </c>
      <c r="J1322" s="10">
        <v>4000</v>
      </c>
      <c r="K1322" s="11">
        <f t="shared" si="10"/>
        <v>2800.0000000000005</v>
      </c>
      <c r="L1322" s="11">
        <f t="shared" si="11"/>
        <v>840.00000000000011</v>
      </c>
      <c r="M1322" s="12">
        <v>0.3</v>
      </c>
      <c r="O1322" s="17"/>
      <c r="P1322" s="18">
        <f>Data!$I1322+0.05</f>
        <v>0.75000000000000011</v>
      </c>
      <c r="Q1322" s="13">
        <f>Data!$J1322+500</f>
        <v>4500</v>
      </c>
      <c r="R1322" s="14">
        <f>Data!$M1322+5%</f>
        <v>0.35</v>
      </c>
    </row>
    <row r="1323" spans="1:18" ht="15.75" customHeight="1" x14ac:dyDescent="0.2">
      <c r="A1323" s="2"/>
      <c r="B1323" s="7" t="s">
        <v>27</v>
      </c>
      <c r="C1323" s="7">
        <v>1128299</v>
      </c>
      <c r="D1323" s="8">
        <v>44303</v>
      </c>
      <c r="E1323" s="7" t="s">
        <v>28</v>
      </c>
      <c r="F1323" s="7" t="s">
        <v>63</v>
      </c>
      <c r="G1323" s="7" t="s">
        <v>64</v>
      </c>
      <c r="H1323" s="7" t="s">
        <v>20</v>
      </c>
      <c r="I1323" s="9">
        <v>0.55000000000000004</v>
      </c>
      <c r="J1323" s="10">
        <v>3000</v>
      </c>
      <c r="K1323" s="11">
        <f t="shared" si="10"/>
        <v>1650.0000000000002</v>
      </c>
      <c r="L1323" s="11">
        <f t="shared" si="11"/>
        <v>495.00000000000006</v>
      </c>
      <c r="M1323" s="12">
        <v>0.3</v>
      </c>
      <c r="O1323" s="17"/>
      <c r="P1323" s="18">
        <f>Data!$I1323+0.05</f>
        <v>0.60000000000000009</v>
      </c>
      <c r="Q1323" s="13">
        <f>Data!$J1323+500</f>
        <v>3500</v>
      </c>
      <c r="R1323" s="14">
        <f>Data!$M1323+5%</f>
        <v>0.35</v>
      </c>
    </row>
    <row r="1324" spans="1:18" ht="15.75" customHeight="1" x14ac:dyDescent="0.2">
      <c r="A1324" s="2"/>
      <c r="B1324" s="7" t="s">
        <v>27</v>
      </c>
      <c r="C1324" s="7">
        <v>1128299</v>
      </c>
      <c r="D1324" s="8">
        <v>44303</v>
      </c>
      <c r="E1324" s="7" t="s">
        <v>28</v>
      </c>
      <c r="F1324" s="7" t="s">
        <v>63</v>
      </c>
      <c r="G1324" s="7" t="s">
        <v>64</v>
      </c>
      <c r="H1324" s="7" t="s">
        <v>21</v>
      </c>
      <c r="I1324" s="9">
        <v>0.60000000000000009</v>
      </c>
      <c r="J1324" s="10">
        <v>2000</v>
      </c>
      <c r="K1324" s="11">
        <f t="shared" si="10"/>
        <v>1200.0000000000002</v>
      </c>
      <c r="L1324" s="11">
        <f t="shared" si="11"/>
        <v>240.00000000000006</v>
      </c>
      <c r="M1324" s="12">
        <v>0.2</v>
      </c>
      <c r="O1324" s="17"/>
      <c r="P1324" s="18">
        <f>Data!$I1324+0.05</f>
        <v>0.65000000000000013</v>
      </c>
      <c r="Q1324" s="13">
        <f>Data!$J1324+500</f>
        <v>2500</v>
      </c>
      <c r="R1324" s="14">
        <f>Data!$M1324+5%</f>
        <v>0.25</v>
      </c>
    </row>
    <row r="1325" spans="1:18" ht="15.75" customHeight="1" x14ac:dyDescent="0.2">
      <c r="A1325" s="2"/>
      <c r="B1325" s="7" t="s">
        <v>27</v>
      </c>
      <c r="C1325" s="7">
        <v>1128299</v>
      </c>
      <c r="D1325" s="8">
        <v>44303</v>
      </c>
      <c r="E1325" s="7" t="s">
        <v>28</v>
      </c>
      <c r="F1325" s="7" t="s">
        <v>63</v>
      </c>
      <c r="G1325" s="7" t="s">
        <v>64</v>
      </c>
      <c r="H1325" s="7" t="s">
        <v>22</v>
      </c>
      <c r="I1325" s="9">
        <v>0.75000000000000011</v>
      </c>
      <c r="J1325" s="10">
        <v>3750</v>
      </c>
      <c r="K1325" s="11">
        <f t="shared" si="10"/>
        <v>2812.5000000000005</v>
      </c>
      <c r="L1325" s="11">
        <f t="shared" si="11"/>
        <v>1265.6250000000002</v>
      </c>
      <c r="M1325" s="12">
        <v>0.45</v>
      </c>
      <c r="O1325" s="17"/>
      <c r="P1325" s="18">
        <f>Data!$I1325+0.05</f>
        <v>0.80000000000000016</v>
      </c>
      <c r="Q1325" s="13">
        <f>Data!$J1325+500</f>
        <v>4250</v>
      </c>
      <c r="R1325" s="14">
        <f>Data!$M1325+5%</f>
        <v>0.5</v>
      </c>
    </row>
    <row r="1326" spans="1:18" ht="15.75" customHeight="1" x14ac:dyDescent="0.2">
      <c r="A1326" s="2"/>
      <c r="B1326" s="7" t="s">
        <v>27</v>
      </c>
      <c r="C1326" s="7">
        <v>1128299</v>
      </c>
      <c r="D1326" s="8">
        <v>44334</v>
      </c>
      <c r="E1326" s="7" t="s">
        <v>28</v>
      </c>
      <c r="F1326" s="7" t="s">
        <v>63</v>
      </c>
      <c r="G1326" s="7" t="s">
        <v>64</v>
      </c>
      <c r="H1326" s="7" t="s">
        <v>17</v>
      </c>
      <c r="I1326" s="9">
        <v>0.6</v>
      </c>
      <c r="J1326" s="10">
        <v>5750</v>
      </c>
      <c r="K1326" s="11">
        <f t="shared" si="10"/>
        <v>3450</v>
      </c>
      <c r="L1326" s="11">
        <f t="shared" si="11"/>
        <v>1035</v>
      </c>
      <c r="M1326" s="12">
        <v>0.3</v>
      </c>
      <c r="O1326" s="17"/>
      <c r="P1326" s="18">
        <f>Data!$I1326+0.05</f>
        <v>0.65</v>
      </c>
      <c r="Q1326" s="13">
        <f>Data!$J1326+500</f>
        <v>6250</v>
      </c>
      <c r="R1326" s="14">
        <f>Data!$M1326+5%</f>
        <v>0.35</v>
      </c>
    </row>
    <row r="1327" spans="1:18" ht="15.75" customHeight="1" x14ac:dyDescent="0.2">
      <c r="A1327" s="2"/>
      <c r="B1327" s="7" t="s">
        <v>27</v>
      </c>
      <c r="C1327" s="7">
        <v>1128299</v>
      </c>
      <c r="D1327" s="8">
        <v>44334</v>
      </c>
      <c r="E1327" s="7" t="s">
        <v>28</v>
      </c>
      <c r="F1327" s="7" t="s">
        <v>63</v>
      </c>
      <c r="G1327" s="7" t="s">
        <v>64</v>
      </c>
      <c r="H1327" s="7" t="s">
        <v>18</v>
      </c>
      <c r="I1327" s="9">
        <v>0.65</v>
      </c>
      <c r="J1327" s="10">
        <v>4250</v>
      </c>
      <c r="K1327" s="11">
        <f t="shared" si="10"/>
        <v>2762.5</v>
      </c>
      <c r="L1327" s="11">
        <f t="shared" si="11"/>
        <v>690.625</v>
      </c>
      <c r="M1327" s="12">
        <v>0.25</v>
      </c>
      <c r="O1327" s="17"/>
      <c r="P1327" s="18">
        <f>Data!$I1327+0.05</f>
        <v>0.70000000000000007</v>
      </c>
      <c r="Q1327" s="13">
        <f>Data!$J1327+500</f>
        <v>4750</v>
      </c>
      <c r="R1327" s="14">
        <f>Data!$M1327+5%</f>
        <v>0.3</v>
      </c>
    </row>
    <row r="1328" spans="1:18" ht="15.75" customHeight="1" x14ac:dyDescent="0.2">
      <c r="A1328" s="2"/>
      <c r="B1328" s="7" t="s">
        <v>27</v>
      </c>
      <c r="C1328" s="7">
        <v>1128299</v>
      </c>
      <c r="D1328" s="8">
        <v>44334</v>
      </c>
      <c r="E1328" s="7" t="s">
        <v>28</v>
      </c>
      <c r="F1328" s="7" t="s">
        <v>63</v>
      </c>
      <c r="G1328" s="7" t="s">
        <v>64</v>
      </c>
      <c r="H1328" s="7" t="s">
        <v>19</v>
      </c>
      <c r="I1328" s="9">
        <v>0.65</v>
      </c>
      <c r="J1328" s="10">
        <v>4250</v>
      </c>
      <c r="K1328" s="11">
        <f t="shared" si="10"/>
        <v>2762.5</v>
      </c>
      <c r="L1328" s="11">
        <f t="shared" si="11"/>
        <v>828.75</v>
      </c>
      <c r="M1328" s="12">
        <v>0.3</v>
      </c>
      <c r="O1328" s="17"/>
      <c r="P1328" s="18">
        <f>Data!$I1328+0.05</f>
        <v>0.70000000000000007</v>
      </c>
      <c r="Q1328" s="13">
        <f>Data!$J1328+500</f>
        <v>4750</v>
      </c>
      <c r="R1328" s="14">
        <f>Data!$M1328+5%</f>
        <v>0.35</v>
      </c>
    </row>
    <row r="1329" spans="1:18" ht="15.75" customHeight="1" x14ac:dyDescent="0.2">
      <c r="A1329" s="2"/>
      <c r="B1329" s="7" t="s">
        <v>27</v>
      </c>
      <c r="C1329" s="7">
        <v>1128299</v>
      </c>
      <c r="D1329" s="8">
        <v>44334</v>
      </c>
      <c r="E1329" s="7" t="s">
        <v>28</v>
      </c>
      <c r="F1329" s="7" t="s">
        <v>63</v>
      </c>
      <c r="G1329" s="7" t="s">
        <v>64</v>
      </c>
      <c r="H1329" s="7" t="s">
        <v>20</v>
      </c>
      <c r="I1329" s="9">
        <v>0.6</v>
      </c>
      <c r="J1329" s="10">
        <v>3250</v>
      </c>
      <c r="K1329" s="11">
        <f t="shared" si="10"/>
        <v>1950</v>
      </c>
      <c r="L1329" s="11">
        <f t="shared" si="11"/>
        <v>585</v>
      </c>
      <c r="M1329" s="12">
        <v>0.3</v>
      </c>
      <c r="O1329" s="17"/>
      <c r="P1329" s="18">
        <f>Data!$I1329+0.05</f>
        <v>0.65</v>
      </c>
      <c r="Q1329" s="13">
        <f>Data!$J1329+500</f>
        <v>3750</v>
      </c>
      <c r="R1329" s="14">
        <f>Data!$M1329+5%</f>
        <v>0.35</v>
      </c>
    </row>
    <row r="1330" spans="1:18" ht="15.75" customHeight="1" x14ac:dyDescent="0.2">
      <c r="A1330" s="2"/>
      <c r="B1330" s="7" t="s">
        <v>27</v>
      </c>
      <c r="C1330" s="7">
        <v>1128299</v>
      </c>
      <c r="D1330" s="8">
        <v>44334</v>
      </c>
      <c r="E1330" s="7" t="s">
        <v>28</v>
      </c>
      <c r="F1330" s="7" t="s">
        <v>63</v>
      </c>
      <c r="G1330" s="7" t="s">
        <v>64</v>
      </c>
      <c r="H1330" s="7" t="s">
        <v>21</v>
      </c>
      <c r="I1330" s="9">
        <v>0.54999999999999993</v>
      </c>
      <c r="J1330" s="10">
        <v>2250</v>
      </c>
      <c r="K1330" s="11">
        <f t="shared" si="10"/>
        <v>1237.4999999999998</v>
      </c>
      <c r="L1330" s="11">
        <f t="shared" si="11"/>
        <v>247.49999999999997</v>
      </c>
      <c r="M1330" s="12">
        <v>0.2</v>
      </c>
      <c r="O1330" s="17"/>
      <c r="P1330" s="18">
        <f>Data!$I1330-0.05</f>
        <v>0.49999999999999994</v>
      </c>
      <c r="Q1330" s="13">
        <f>Data!$J1330+500</f>
        <v>2750</v>
      </c>
      <c r="R1330" s="14">
        <f>Data!$M1330+5%</f>
        <v>0.25</v>
      </c>
    </row>
    <row r="1331" spans="1:18" ht="15.75" customHeight="1" x14ac:dyDescent="0.2">
      <c r="A1331" s="2"/>
      <c r="B1331" s="7" t="s">
        <v>27</v>
      </c>
      <c r="C1331" s="7">
        <v>1128299</v>
      </c>
      <c r="D1331" s="8">
        <v>44334</v>
      </c>
      <c r="E1331" s="7" t="s">
        <v>28</v>
      </c>
      <c r="F1331" s="7" t="s">
        <v>63</v>
      </c>
      <c r="G1331" s="7" t="s">
        <v>64</v>
      </c>
      <c r="H1331" s="7" t="s">
        <v>22</v>
      </c>
      <c r="I1331" s="9">
        <v>0.7</v>
      </c>
      <c r="J1331" s="10">
        <v>5750</v>
      </c>
      <c r="K1331" s="11">
        <f t="shared" si="10"/>
        <v>4024.9999999999995</v>
      </c>
      <c r="L1331" s="11">
        <f t="shared" si="11"/>
        <v>1811.2499999999998</v>
      </c>
      <c r="M1331" s="12">
        <v>0.45</v>
      </c>
      <c r="O1331" s="17"/>
      <c r="P1331" s="18">
        <f>Data!$I1331-0.05</f>
        <v>0.64999999999999991</v>
      </c>
      <c r="Q1331" s="13">
        <f>Data!$J1331+1000</f>
        <v>6750</v>
      </c>
      <c r="R1331" s="14">
        <f>Data!$M1331+5%</f>
        <v>0.5</v>
      </c>
    </row>
    <row r="1332" spans="1:18" ht="15.75" customHeight="1" x14ac:dyDescent="0.2">
      <c r="A1332" s="2"/>
      <c r="B1332" s="7" t="s">
        <v>27</v>
      </c>
      <c r="C1332" s="7">
        <v>1128299</v>
      </c>
      <c r="D1332" s="8">
        <v>44364</v>
      </c>
      <c r="E1332" s="7" t="s">
        <v>28</v>
      </c>
      <c r="F1332" s="7" t="s">
        <v>63</v>
      </c>
      <c r="G1332" s="7" t="s">
        <v>64</v>
      </c>
      <c r="H1332" s="7" t="s">
        <v>17</v>
      </c>
      <c r="I1332" s="9">
        <v>0.64999999999999991</v>
      </c>
      <c r="J1332" s="10">
        <v>8250</v>
      </c>
      <c r="K1332" s="11">
        <f t="shared" si="10"/>
        <v>5362.4999999999991</v>
      </c>
      <c r="L1332" s="11">
        <f t="shared" si="11"/>
        <v>1608.7499999999998</v>
      </c>
      <c r="M1332" s="12">
        <v>0.3</v>
      </c>
      <c r="O1332" s="17"/>
      <c r="P1332" s="18">
        <f>Data!$I1332-0.05</f>
        <v>0.59999999999999987</v>
      </c>
      <c r="Q1332" s="13">
        <f>Data!$J1332+1000</f>
        <v>9250</v>
      </c>
      <c r="R1332" s="14">
        <f>Data!$M1332+5%</f>
        <v>0.35</v>
      </c>
    </row>
    <row r="1333" spans="1:18" ht="15.75" customHeight="1" x14ac:dyDescent="0.2">
      <c r="A1333" s="2"/>
      <c r="B1333" s="7" t="s">
        <v>27</v>
      </c>
      <c r="C1333" s="7">
        <v>1128299</v>
      </c>
      <c r="D1333" s="8">
        <v>44364</v>
      </c>
      <c r="E1333" s="7" t="s">
        <v>28</v>
      </c>
      <c r="F1333" s="7" t="s">
        <v>63</v>
      </c>
      <c r="G1333" s="7" t="s">
        <v>64</v>
      </c>
      <c r="H1333" s="7" t="s">
        <v>18</v>
      </c>
      <c r="I1333" s="9">
        <v>0.7</v>
      </c>
      <c r="J1333" s="10">
        <v>7000</v>
      </c>
      <c r="K1333" s="11">
        <f t="shared" si="10"/>
        <v>4900</v>
      </c>
      <c r="L1333" s="11">
        <f t="shared" si="11"/>
        <v>1225</v>
      </c>
      <c r="M1333" s="12">
        <v>0.25</v>
      </c>
      <c r="O1333" s="17"/>
      <c r="P1333" s="18">
        <f>Data!$I1333-0.05</f>
        <v>0.64999999999999991</v>
      </c>
      <c r="Q1333" s="13">
        <f>Data!$J1333+1000</f>
        <v>8000</v>
      </c>
      <c r="R1333" s="14">
        <f>Data!$M1333+5%</f>
        <v>0.3</v>
      </c>
    </row>
    <row r="1334" spans="1:18" ht="15.75" customHeight="1" x14ac:dyDescent="0.2">
      <c r="A1334" s="2"/>
      <c r="B1334" s="7" t="s">
        <v>27</v>
      </c>
      <c r="C1334" s="7">
        <v>1128299</v>
      </c>
      <c r="D1334" s="8">
        <v>44364</v>
      </c>
      <c r="E1334" s="7" t="s">
        <v>28</v>
      </c>
      <c r="F1334" s="7" t="s">
        <v>63</v>
      </c>
      <c r="G1334" s="7" t="s">
        <v>64</v>
      </c>
      <c r="H1334" s="7" t="s">
        <v>19</v>
      </c>
      <c r="I1334" s="9">
        <v>0.85</v>
      </c>
      <c r="J1334" s="10">
        <v>7000</v>
      </c>
      <c r="K1334" s="11">
        <f t="shared" si="10"/>
        <v>5950</v>
      </c>
      <c r="L1334" s="11">
        <f t="shared" si="11"/>
        <v>1785</v>
      </c>
      <c r="M1334" s="12">
        <v>0.3</v>
      </c>
      <c r="O1334" s="17"/>
      <c r="P1334" s="18">
        <f>Data!$I1334+0.1</f>
        <v>0.95</v>
      </c>
      <c r="Q1334" s="13">
        <f>Data!$J1334+1000</f>
        <v>8000</v>
      </c>
      <c r="R1334" s="14">
        <f>Data!$M1334+5%</f>
        <v>0.35</v>
      </c>
    </row>
    <row r="1335" spans="1:18" ht="15.75" customHeight="1" x14ac:dyDescent="0.2">
      <c r="A1335" s="2"/>
      <c r="B1335" s="7" t="s">
        <v>27</v>
      </c>
      <c r="C1335" s="7">
        <v>1128299</v>
      </c>
      <c r="D1335" s="8">
        <v>44364</v>
      </c>
      <c r="E1335" s="7" t="s">
        <v>28</v>
      </c>
      <c r="F1335" s="7" t="s">
        <v>63</v>
      </c>
      <c r="G1335" s="7" t="s">
        <v>64</v>
      </c>
      <c r="H1335" s="7" t="s">
        <v>20</v>
      </c>
      <c r="I1335" s="9">
        <v>0.85</v>
      </c>
      <c r="J1335" s="10">
        <v>5750</v>
      </c>
      <c r="K1335" s="11">
        <f t="shared" si="10"/>
        <v>4887.5</v>
      </c>
      <c r="L1335" s="11">
        <f t="shared" si="11"/>
        <v>1466.25</v>
      </c>
      <c r="M1335" s="12">
        <v>0.3</v>
      </c>
      <c r="O1335" s="17"/>
      <c r="P1335" s="18">
        <f>Data!$I1335+0.1</f>
        <v>0.95</v>
      </c>
      <c r="Q1335" s="13">
        <f>Data!$J1335+1000</f>
        <v>6750</v>
      </c>
      <c r="R1335" s="14">
        <f>Data!$M1335+5%</f>
        <v>0.35</v>
      </c>
    </row>
    <row r="1336" spans="1:18" ht="15.75" customHeight="1" x14ac:dyDescent="0.2">
      <c r="A1336" s="2"/>
      <c r="B1336" s="7" t="s">
        <v>27</v>
      </c>
      <c r="C1336" s="7">
        <v>1128299</v>
      </c>
      <c r="D1336" s="8">
        <v>44364</v>
      </c>
      <c r="E1336" s="7" t="s">
        <v>28</v>
      </c>
      <c r="F1336" s="7" t="s">
        <v>63</v>
      </c>
      <c r="G1336" s="7" t="s">
        <v>64</v>
      </c>
      <c r="H1336" s="7" t="s">
        <v>21</v>
      </c>
      <c r="I1336" s="9">
        <v>0.95000000000000007</v>
      </c>
      <c r="J1336" s="10">
        <v>4500</v>
      </c>
      <c r="K1336" s="11">
        <f t="shared" si="10"/>
        <v>4275</v>
      </c>
      <c r="L1336" s="11">
        <f t="shared" si="11"/>
        <v>855</v>
      </c>
      <c r="M1336" s="12">
        <v>0.2</v>
      </c>
      <c r="O1336" s="17"/>
      <c r="P1336" s="18">
        <f>Data!$I1336+0.1</f>
        <v>1.05</v>
      </c>
      <c r="Q1336" s="13">
        <f>Data!$J1336+1000</f>
        <v>5500</v>
      </c>
      <c r="R1336" s="14">
        <f>Data!$M1336+5%</f>
        <v>0.25</v>
      </c>
    </row>
    <row r="1337" spans="1:18" ht="15.75" customHeight="1" x14ac:dyDescent="0.2">
      <c r="A1337" s="2"/>
      <c r="B1337" s="7" t="s">
        <v>27</v>
      </c>
      <c r="C1337" s="7">
        <v>1128299</v>
      </c>
      <c r="D1337" s="8">
        <v>44364</v>
      </c>
      <c r="E1337" s="7" t="s">
        <v>28</v>
      </c>
      <c r="F1337" s="7" t="s">
        <v>63</v>
      </c>
      <c r="G1337" s="7" t="s">
        <v>64</v>
      </c>
      <c r="H1337" s="7" t="s">
        <v>22</v>
      </c>
      <c r="I1337" s="9">
        <v>1.1000000000000001</v>
      </c>
      <c r="J1337" s="10">
        <v>7500</v>
      </c>
      <c r="K1337" s="11">
        <f t="shared" si="10"/>
        <v>8250</v>
      </c>
      <c r="L1337" s="11">
        <f t="shared" si="11"/>
        <v>3712.5</v>
      </c>
      <c r="M1337" s="12">
        <v>0.45</v>
      </c>
      <c r="O1337" s="17"/>
      <c r="P1337" s="18">
        <f>Data!$I1337+0.1</f>
        <v>1.2000000000000002</v>
      </c>
      <c r="Q1337" s="13">
        <f>Data!$J1337+1000</f>
        <v>8500</v>
      </c>
      <c r="R1337" s="14">
        <f>Data!$M1337+5%</f>
        <v>0.5</v>
      </c>
    </row>
    <row r="1338" spans="1:18" ht="15.75" customHeight="1" x14ac:dyDescent="0.2">
      <c r="A1338" s="2"/>
      <c r="B1338" s="7" t="s">
        <v>27</v>
      </c>
      <c r="C1338" s="7">
        <v>1128299</v>
      </c>
      <c r="D1338" s="8">
        <v>44393</v>
      </c>
      <c r="E1338" s="7" t="s">
        <v>28</v>
      </c>
      <c r="F1338" s="7" t="s">
        <v>63</v>
      </c>
      <c r="G1338" s="7" t="s">
        <v>64</v>
      </c>
      <c r="H1338" s="7" t="s">
        <v>17</v>
      </c>
      <c r="I1338" s="9">
        <v>0.9</v>
      </c>
      <c r="J1338" s="10">
        <v>9000</v>
      </c>
      <c r="K1338" s="11">
        <f t="shared" si="10"/>
        <v>8100</v>
      </c>
      <c r="L1338" s="11">
        <f t="shared" si="11"/>
        <v>2430</v>
      </c>
      <c r="M1338" s="12">
        <v>0.3</v>
      </c>
      <c r="O1338" s="17"/>
      <c r="P1338" s="18">
        <f>Data!$I1338+0.1</f>
        <v>1</v>
      </c>
      <c r="Q1338" s="13">
        <f>Data!$J1338+1000</f>
        <v>10000</v>
      </c>
      <c r="R1338" s="14">
        <f>Data!$M1338+5%</f>
        <v>0.35</v>
      </c>
    </row>
    <row r="1339" spans="1:18" ht="15.75" customHeight="1" x14ac:dyDescent="0.2">
      <c r="A1339" s="2"/>
      <c r="B1339" s="7" t="s">
        <v>27</v>
      </c>
      <c r="C1339" s="7">
        <v>1128299</v>
      </c>
      <c r="D1339" s="8">
        <v>44393</v>
      </c>
      <c r="E1339" s="7" t="s">
        <v>28</v>
      </c>
      <c r="F1339" s="7" t="s">
        <v>63</v>
      </c>
      <c r="G1339" s="7" t="s">
        <v>64</v>
      </c>
      <c r="H1339" s="7" t="s">
        <v>18</v>
      </c>
      <c r="I1339" s="9">
        <v>0.95000000000000007</v>
      </c>
      <c r="J1339" s="10">
        <v>7500</v>
      </c>
      <c r="K1339" s="11">
        <f t="shared" si="10"/>
        <v>7125.0000000000009</v>
      </c>
      <c r="L1339" s="11">
        <f t="shared" si="11"/>
        <v>1781.2500000000002</v>
      </c>
      <c r="M1339" s="12">
        <v>0.25</v>
      </c>
      <c r="O1339" s="17"/>
      <c r="P1339" s="18">
        <f>Data!$I1339+0.1</f>
        <v>1.05</v>
      </c>
      <c r="Q1339" s="13">
        <f>Data!$J1339+1000</f>
        <v>8500</v>
      </c>
      <c r="R1339" s="14">
        <f>Data!$M1339+5%</f>
        <v>0.3</v>
      </c>
    </row>
    <row r="1340" spans="1:18" ht="15.75" customHeight="1" x14ac:dyDescent="0.2">
      <c r="A1340" s="2"/>
      <c r="B1340" s="7" t="s">
        <v>27</v>
      </c>
      <c r="C1340" s="7">
        <v>1128299</v>
      </c>
      <c r="D1340" s="8">
        <v>44393</v>
      </c>
      <c r="E1340" s="7" t="s">
        <v>28</v>
      </c>
      <c r="F1340" s="7" t="s">
        <v>63</v>
      </c>
      <c r="G1340" s="7" t="s">
        <v>64</v>
      </c>
      <c r="H1340" s="7" t="s">
        <v>19</v>
      </c>
      <c r="I1340" s="9">
        <v>0.95000000000000007</v>
      </c>
      <c r="J1340" s="10">
        <v>7000</v>
      </c>
      <c r="K1340" s="11">
        <f t="shared" si="10"/>
        <v>6650.0000000000009</v>
      </c>
      <c r="L1340" s="11">
        <f t="shared" si="11"/>
        <v>1995.0000000000002</v>
      </c>
      <c r="M1340" s="12">
        <v>0.3</v>
      </c>
      <c r="O1340" s="17"/>
      <c r="P1340" s="18">
        <f>Data!$I1340+0.1</f>
        <v>1.05</v>
      </c>
      <c r="Q1340" s="13">
        <f>Data!$J1340+1000</f>
        <v>8000</v>
      </c>
      <c r="R1340" s="14">
        <f>Data!$M1340+5%</f>
        <v>0.35</v>
      </c>
    </row>
    <row r="1341" spans="1:18" ht="15.75" customHeight="1" x14ac:dyDescent="0.2">
      <c r="A1341" s="2"/>
      <c r="B1341" s="7" t="s">
        <v>27</v>
      </c>
      <c r="C1341" s="7">
        <v>1128299</v>
      </c>
      <c r="D1341" s="8">
        <v>44393</v>
      </c>
      <c r="E1341" s="7" t="s">
        <v>28</v>
      </c>
      <c r="F1341" s="7" t="s">
        <v>63</v>
      </c>
      <c r="G1341" s="7" t="s">
        <v>64</v>
      </c>
      <c r="H1341" s="7" t="s">
        <v>20</v>
      </c>
      <c r="I1341" s="9">
        <v>0.9</v>
      </c>
      <c r="J1341" s="10">
        <v>6000</v>
      </c>
      <c r="K1341" s="11">
        <f t="shared" si="10"/>
        <v>5400</v>
      </c>
      <c r="L1341" s="11">
        <f t="shared" si="11"/>
        <v>1620</v>
      </c>
      <c r="M1341" s="12">
        <v>0.3</v>
      </c>
      <c r="O1341" s="17"/>
      <c r="P1341" s="18">
        <f>Data!$I1341+0.1</f>
        <v>1</v>
      </c>
      <c r="Q1341" s="13">
        <f>Data!$J1341+1000</f>
        <v>7000</v>
      </c>
      <c r="R1341" s="14">
        <f>Data!$M1341+5%</f>
        <v>0.35</v>
      </c>
    </row>
    <row r="1342" spans="1:18" ht="15.75" customHeight="1" x14ac:dyDescent="0.2">
      <c r="A1342" s="2"/>
      <c r="B1342" s="7" t="s">
        <v>27</v>
      </c>
      <c r="C1342" s="7">
        <v>1128299</v>
      </c>
      <c r="D1342" s="8">
        <v>44393</v>
      </c>
      <c r="E1342" s="7" t="s">
        <v>28</v>
      </c>
      <c r="F1342" s="7" t="s">
        <v>63</v>
      </c>
      <c r="G1342" s="7" t="s">
        <v>64</v>
      </c>
      <c r="H1342" s="7" t="s">
        <v>21</v>
      </c>
      <c r="I1342" s="9">
        <v>0.95000000000000007</v>
      </c>
      <c r="J1342" s="10">
        <v>6500</v>
      </c>
      <c r="K1342" s="11">
        <f t="shared" si="10"/>
        <v>6175</v>
      </c>
      <c r="L1342" s="11">
        <f t="shared" si="11"/>
        <v>1235</v>
      </c>
      <c r="M1342" s="12">
        <v>0.2</v>
      </c>
      <c r="O1342" s="17"/>
      <c r="P1342" s="18">
        <f>Data!$I1342+0.1</f>
        <v>1.05</v>
      </c>
      <c r="Q1342" s="13">
        <f>Data!$J1342+1000</f>
        <v>7500</v>
      </c>
      <c r="R1342" s="14">
        <f>Data!$M1342+5%</f>
        <v>0.25</v>
      </c>
    </row>
    <row r="1343" spans="1:18" ht="15.75" customHeight="1" x14ac:dyDescent="0.2">
      <c r="A1343" s="2"/>
      <c r="B1343" s="7" t="s">
        <v>27</v>
      </c>
      <c r="C1343" s="7">
        <v>1128299</v>
      </c>
      <c r="D1343" s="8">
        <v>44393</v>
      </c>
      <c r="E1343" s="7" t="s">
        <v>28</v>
      </c>
      <c r="F1343" s="7" t="s">
        <v>63</v>
      </c>
      <c r="G1343" s="7" t="s">
        <v>64</v>
      </c>
      <c r="H1343" s="7" t="s">
        <v>22</v>
      </c>
      <c r="I1343" s="9">
        <v>1.1000000000000001</v>
      </c>
      <c r="J1343" s="10">
        <v>6500</v>
      </c>
      <c r="K1343" s="11">
        <f t="shared" si="10"/>
        <v>7150.0000000000009</v>
      </c>
      <c r="L1343" s="11">
        <f t="shared" si="11"/>
        <v>3217.5000000000005</v>
      </c>
      <c r="M1343" s="12">
        <v>0.45</v>
      </c>
      <c r="O1343" s="17"/>
      <c r="P1343" s="18">
        <f>Data!$I1343+0.1</f>
        <v>1.2000000000000002</v>
      </c>
      <c r="Q1343" s="13">
        <f>Data!$J1343+1000</f>
        <v>7500</v>
      </c>
      <c r="R1343" s="14">
        <f>Data!$M1343+5%</f>
        <v>0.5</v>
      </c>
    </row>
    <row r="1344" spans="1:18" ht="15.75" customHeight="1" x14ac:dyDescent="0.2">
      <c r="A1344" s="2"/>
      <c r="B1344" s="7" t="s">
        <v>27</v>
      </c>
      <c r="C1344" s="7">
        <v>1128299</v>
      </c>
      <c r="D1344" s="8">
        <v>44425</v>
      </c>
      <c r="E1344" s="7" t="s">
        <v>28</v>
      </c>
      <c r="F1344" s="7" t="s">
        <v>63</v>
      </c>
      <c r="G1344" s="7" t="s">
        <v>64</v>
      </c>
      <c r="H1344" s="7" t="s">
        <v>17</v>
      </c>
      <c r="I1344" s="9">
        <v>0.95000000000000007</v>
      </c>
      <c r="J1344" s="10">
        <v>8500</v>
      </c>
      <c r="K1344" s="11">
        <f t="shared" si="10"/>
        <v>8075.0000000000009</v>
      </c>
      <c r="L1344" s="11">
        <f t="shared" si="11"/>
        <v>2422.5</v>
      </c>
      <c r="M1344" s="12">
        <v>0.3</v>
      </c>
      <c r="O1344" s="17"/>
      <c r="P1344" s="18">
        <f>Data!$I1344+0.1</f>
        <v>1.05</v>
      </c>
      <c r="Q1344" s="13">
        <f>Data!$J1344+1000</f>
        <v>9500</v>
      </c>
      <c r="R1344" s="14">
        <f>Data!$M1344+5%</f>
        <v>0.35</v>
      </c>
    </row>
    <row r="1345" spans="1:18" ht="15.75" customHeight="1" x14ac:dyDescent="0.2">
      <c r="A1345" s="2"/>
      <c r="B1345" s="7" t="s">
        <v>27</v>
      </c>
      <c r="C1345" s="7">
        <v>1128299</v>
      </c>
      <c r="D1345" s="8">
        <v>44425</v>
      </c>
      <c r="E1345" s="7" t="s">
        <v>28</v>
      </c>
      <c r="F1345" s="7" t="s">
        <v>63</v>
      </c>
      <c r="G1345" s="7" t="s">
        <v>64</v>
      </c>
      <c r="H1345" s="7" t="s">
        <v>18</v>
      </c>
      <c r="I1345" s="9">
        <v>0.85000000000000009</v>
      </c>
      <c r="J1345" s="10">
        <v>8250</v>
      </c>
      <c r="K1345" s="11">
        <f t="shared" si="10"/>
        <v>7012.5000000000009</v>
      </c>
      <c r="L1345" s="11">
        <f t="shared" si="11"/>
        <v>1753.1250000000002</v>
      </c>
      <c r="M1345" s="12">
        <v>0.25</v>
      </c>
      <c r="O1345" s="17"/>
      <c r="P1345" s="18">
        <f>Data!$I1345+0.1</f>
        <v>0.95000000000000007</v>
      </c>
      <c r="Q1345" s="13">
        <f>Data!$J1345+1000</f>
        <v>9250</v>
      </c>
      <c r="R1345" s="14">
        <f>Data!$M1345+5%</f>
        <v>0.3</v>
      </c>
    </row>
    <row r="1346" spans="1:18" ht="15.75" customHeight="1" x14ac:dyDescent="0.2">
      <c r="A1346" s="2"/>
      <c r="B1346" s="7" t="s">
        <v>27</v>
      </c>
      <c r="C1346" s="7">
        <v>1128299</v>
      </c>
      <c r="D1346" s="8">
        <v>44425</v>
      </c>
      <c r="E1346" s="7" t="s">
        <v>28</v>
      </c>
      <c r="F1346" s="7" t="s">
        <v>63</v>
      </c>
      <c r="G1346" s="7" t="s">
        <v>64</v>
      </c>
      <c r="H1346" s="7" t="s">
        <v>19</v>
      </c>
      <c r="I1346" s="9">
        <v>0.8</v>
      </c>
      <c r="J1346" s="10">
        <v>7000</v>
      </c>
      <c r="K1346" s="11">
        <f t="shared" si="10"/>
        <v>5600</v>
      </c>
      <c r="L1346" s="11">
        <f t="shared" si="11"/>
        <v>1680</v>
      </c>
      <c r="M1346" s="12">
        <v>0.3</v>
      </c>
      <c r="O1346" s="17"/>
      <c r="P1346" s="18">
        <f>Data!$I1346+0.1</f>
        <v>0.9</v>
      </c>
      <c r="Q1346" s="13">
        <f>Data!$J1346+1000</f>
        <v>8000</v>
      </c>
      <c r="R1346" s="14">
        <f>Data!$M1346+5%</f>
        <v>0.35</v>
      </c>
    </row>
    <row r="1347" spans="1:18" ht="15.75" customHeight="1" x14ac:dyDescent="0.2">
      <c r="A1347" s="2"/>
      <c r="B1347" s="7" t="s">
        <v>27</v>
      </c>
      <c r="C1347" s="7">
        <v>1128299</v>
      </c>
      <c r="D1347" s="8">
        <v>44425</v>
      </c>
      <c r="E1347" s="7" t="s">
        <v>28</v>
      </c>
      <c r="F1347" s="7" t="s">
        <v>63</v>
      </c>
      <c r="G1347" s="7" t="s">
        <v>64</v>
      </c>
      <c r="H1347" s="7" t="s">
        <v>20</v>
      </c>
      <c r="I1347" s="9">
        <v>0.8</v>
      </c>
      <c r="J1347" s="10">
        <v>4750</v>
      </c>
      <c r="K1347" s="11">
        <f t="shared" si="10"/>
        <v>3800</v>
      </c>
      <c r="L1347" s="11">
        <f t="shared" si="11"/>
        <v>1140</v>
      </c>
      <c r="M1347" s="12">
        <v>0.3</v>
      </c>
      <c r="O1347" s="17"/>
      <c r="P1347" s="18">
        <f>Data!$I1347+0.1</f>
        <v>0.9</v>
      </c>
      <c r="Q1347" s="13">
        <f>Data!$J1347-500</f>
        <v>4250</v>
      </c>
      <c r="R1347" s="14">
        <f>Data!$M1347+5%</f>
        <v>0.35</v>
      </c>
    </row>
    <row r="1348" spans="1:18" ht="15.75" customHeight="1" x14ac:dyDescent="0.2">
      <c r="A1348" s="2"/>
      <c r="B1348" s="7" t="s">
        <v>27</v>
      </c>
      <c r="C1348" s="7">
        <v>1128299</v>
      </c>
      <c r="D1348" s="8">
        <v>44425</v>
      </c>
      <c r="E1348" s="7" t="s">
        <v>28</v>
      </c>
      <c r="F1348" s="7" t="s">
        <v>63</v>
      </c>
      <c r="G1348" s="7" t="s">
        <v>64</v>
      </c>
      <c r="H1348" s="7" t="s">
        <v>21</v>
      </c>
      <c r="I1348" s="9">
        <v>0.79999999999999993</v>
      </c>
      <c r="J1348" s="10">
        <v>4750</v>
      </c>
      <c r="K1348" s="11">
        <f t="shared" si="10"/>
        <v>3799.9999999999995</v>
      </c>
      <c r="L1348" s="11">
        <f t="shared" si="11"/>
        <v>760</v>
      </c>
      <c r="M1348" s="12">
        <v>0.2</v>
      </c>
      <c r="O1348" s="17"/>
      <c r="P1348" s="18">
        <f>Data!$I1348+0.1</f>
        <v>0.89999999999999991</v>
      </c>
      <c r="Q1348" s="13">
        <f>Data!$J1348-500</f>
        <v>4250</v>
      </c>
      <c r="R1348" s="14">
        <f>Data!$M1348+5%</f>
        <v>0.25</v>
      </c>
    </row>
    <row r="1349" spans="1:18" ht="15.75" customHeight="1" x14ac:dyDescent="0.2">
      <c r="A1349" s="2"/>
      <c r="B1349" s="7" t="s">
        <v>27</v>
      </c>
      <c r="C1349" s="7">
        <v>1128299</v>
      </c>
      <c r="D1349" s="8">
        <v>44425</v>
      </c>
      <c r="E1349" s="7" t="s">
        <v>28</v>
      </c>
      <c r="F1349" s="7" t="s">
        <v>63</v>
      </c>
      <c r="G1349" s="7" t="s">
        <v>64</v>
      </c>
      <c r="H1349" s="7" t="s">
        <v>22</v>
      </c>
      <c r="I1349" s="9">
        <v>0.85</v>
      </c>
      <c r="J1349" s="10">
        <v>3000</v>
      </c>
      <c r="K1349" s="11">
        <f t="shared" si="10"/>
        <v>2550</v>
      </c>
      <c r="L1349" s="11">
        <f t="shared" si="11"/>
        <v>1147.5</v>
      </c>
      <c r="M1349" s="12">
        <v>0.45</v>
      </c>
      <c r="O1349" s="17"/>
      <c r="P1349" s="18">
        <f>Data!$I1349+0.1</f>
        <v>0.95</v>
      </c>
      <c r="Q1349" s="13">
        <f>Data!$J1349-500</f>
        <v>2500</v>
      </c>
      <c r="R1349" s="14">
        <f>Data!$M1349+5%</f>
        <v>0.5</v>
      </c>
    </row>
    <row r="1350" spans="1:18" ht="15.75" customHeight="1" x14ac:dyDescent="0.2">
      <c r="A1350" s="2"/>
      <c r="B1350" s="7" t="s">
        <v>27</v>
      </c>
      <c r="C1350" s="7">
        <v>1128299</v>
      </c>
      <c r="D1350" s="8">
        <v>44457</v>
      </c>
      <c r="E1350" s="7" t="s">
        <v>28</v>
      </c>
      <c r="F1350" s="7" t="s">
        <v>63</v>
      </c>
      <c r="G1350" s="7" t="s">
        <v>64</v>
      </c>
      <c r="H1350" s="7" t="s">
        <v>17</v>
      </c>
      <c r="I1350" s="9">
        <v>0.60000000000000009</v>
      </c>
      <c r="J1350" s="10">
        <v>5000</v>
      </c>
      <c r="K1350" s="11">
        <f t="shared" si="10"/>
        <v>3000.0000000000005</v>
      </c>
      <c r="L1350" s="11">
        <f t="shared" si="11"/>
        <v>900.00000000000011</v>
      </c>
      <c r="M1350" s="12">
        <v>0.3</v>
      </c>
      <c r="O1350" s="17"/>
      <c r="P1350" s="18">
        <f>Data!$I1350-0.05</f>
        <v>0.55000000000000004</v>
      </c>
      <c r="Q1350" s="13">
        <f>Data!$J1350-500</f>
        <v>4500</v>
      </c>
      <c r="R1350" s="14">
        <f>Data!$M1350+5%</f>
        <v>0.35</v>
      </c>
    </row>
    <row r="1351" spans="1:18" ht="15.75" customHeight="1" x14ac:dyDescent="0.2">
      <c r="A1351" s="2"/>
      <c r="B1351" s="7" t="s">
        <v>27</v>
      </c>
      <c r="C1351" s="7">
        <v>1128299</v>
      </c>
      <c r="D1351" s="8">
        <v>44457</v>
      </c>
      <c r="E1351" s="7" t="s">
        <v>28</v>
      </c>
      <c r="F1351" s="7" t="s">
        <v>63</v>
      </c>
      <c r="G1351" s="7" t="s">
        <v>64</v>
      </c>
      <c r="H1351" s="7" t="s">
        <v>18</v>
      </c>
      <c r="I1351" s="9">
        <v>0.65000000000000013</v>
      </c>
      <c r="J1351" s="10">
        <v>5000</v>
      </c>
      <c r="K1351" s="11">
        <f t="shared" si="10"/>
        <v>3250.0000000000005</v>
      </c>
      <c r="L1351" s="11">
        <f t="shared" si="11"/>
        <v>812.50000000000011</v>
      </c>
      <c r="M1351" s="12">
        <v>0.25</v>
      </c>
      <c r="O1351" s="17"/>
      <c r="P1351" s="18">
        <f>Data!$I1351-0.05</f>
        <v>0.60000000000000009</v>
      </c>
      <c r="Q1351" s="13">
        <f>Data!$J1351-500</f>
        <v>4500</v>
      </c>
      <c r="R1351" s="14">
        <f>Data!$M1351+5%</f>
        <v>0.3</v>
      </c>
    </row>
    <row r="1352" spans="1:18" ht="15.75" customHeight="1" x14ac:dyDescent="0.2">
      <c r="A1352" s="2"/>
      <c r="B1352" s="7" t="s">
        <v>27</v>
      </c>
      <c r="C1352" s="7">
        <v>1128299</v>
      </c>
      <c r="D1352" s="8">
        <v>44457</v>
      </c>
      <c r="E1352" s="7" t="s">
        <v>28</v>
      </c>
      <c r="F1352" s="7" t="s">
        <v>63</v>
      </c>
      <c r="G1352" s="7" t="s">
        <v>64</v>
      </c>
      <c r="H1352" s="7" t="s">
        <v>19</v>
      </c>
      <c r="I1352" s="9">
        <v>0.60000000000000009</v>
      </c>
      <c r="J1352" s="10">
        <v>3000</v>
      </c>
      <c r="K1352" s="11">
        <f t="shared" si="10"/>
        <v>1800.0000000000002</v>
      </c>
      <c r="L1352" s="11">
        <f t="shared" si="11"/>
        <v>540</v>
      </c>
      <c r="M1352" s="12">
        <v>0.3</v>
      </c>
      <c r="O1352" s="17"/>
      <c r="P1352" s="18">
        <f>Data!$I1352-0.05</f>
        <v>0.55000000000000004</v>
      </c>
      <c r="Q1352" s="13">
        <f>Data!$J1352-750</f>
        <v>2250</v>
      </c>
      <c r="R1352" s="14">
        <f>Data!$M1352+5%</f>
        <v>0.35</v>
      </c>
    </row>
    <row r="1353" spans="1:18" ht="15.75" customHeight="1" x14ac:dyDescent="0.2">
      <c r="A1353" s="2"/>
      <c r="B1353" s="7" t="s">
        <v>27</v>
      </c>
      <c r="C1353" s="7">
        <v>1128299</v>
      </c>
      <c r="D1353" s="8">
        <v>44457</v>
      </c>
      <c r="E1353" s="7" t="s">
        <v>28</v>
      </c>
      <c r="F1353" s="7" t="s">
        <v>63</v>
      </c>
      <c r="G1353" s="7" t="s">
        <v>64</v>
      </c>
      <c r="H1353" s="7" t="s">
        <v>20</v>
      </c>
      <c r="I1353" s="9">
        <v>0.60000000000000009</v>
      </c>
      <c r="J1353" s="10">
        <v>2500</v>
      </c>
      <c r="K1353" s="11">
        <f t="shared" si="10"/>
        <v>1500.0000000000002</v>
      </c>
      <c r="L1353" s="11">
        <f t="shared" si="11"/>
        <v>450.00000000000006</v>
      </c>
      <c r="M1353" s="12">
        <v>0.3</v>
      </c>
      <c r="O1353" s="17"/>
      <c r="P1353" s="18">
        <f>Data!$I1353-0.05</f>
        <v>0.55000000000000004</v>
      </c>
      <c r="Q1353" s="13">
        <f>Data!$J1353-750</f>
        <v>1750</v>
      </c>
      <c r="R1353" s="14">
        <f>Data!$M1353+5%</f>
        <v>0.35</v>
      </c>
    </row>
    <row r="1354" spans="1:18" ht="15.75" customHeight="1" x14ac:dyDescent="0.2">
      <c r="A1354" s="2"/>
      <c r="B1354" s="7" t="s">
        <v>27</v>
      </c>
      <c r="C1354" s="7">
        <v>1128299</v>
      </c>
      <c r="D1354" s="8">
        <v>44457</v>
      </c>
      <c r="E1354" s="7" t="s">
        <v>28</v>
      </c>
      <c r="F1354" s="7" t="s">
        <v>63</v>
      </c>
      <c r="G1354" s="7" t="s">
        <v>64</v>
      </c>
      <c r="H1354" s="7" t="s">
        <v>21</v>
      </c>
      <c r="I1354" s="9">
        <v>0.70000000000000007</v>
      </c>
      <c r="J1354" s="10">
        <v>2750</v>
      </c>
      <c r="K1354" s="11">
        <f t="shared" si="10"/>
        <v>1925.0000000000002</v>
      </c>
      <c r="L1354" s="11">
        <f t="shared" si="11"/>
        <v>385.00000000000006</v>
      </c>
      <c r="M1354" s="12">
        <v>0.2</v>
      </c>
      <c r="O1354" s="17"/>
      <c r="P1354" s="18">
        <f>Data!$I1354-0.05</f>
        <v>0.65</v>
      </c>
      <c r="Q1354" s="13">
        <f>Data!$J1354-750</f>
        <v>2000</v>
      </c>
      <c r="R1354" s="14">
        <f>Data!$M1354+5%</f>
        <v>0.25</v>
      </c>
    </row>
    <row r="1355" spans="1:18" ht="15.75" customHeight="1" x14ac:dyDescent="0.2">
      <c r="A1355" s="2"/>
      <c r="B1355" s="7" t="s">
        <v>27</v>
      </c>
      <c r="C1355" s="7">
        <v>1128299</v>
      </c>
      <c r="D1355" s="8">
        <v>44457</v>
      </c>
      <c r="E1355" s="7" t="s">
        <v>28</v>
      </c>
      <c r="F1355" s="7" t="s">
        <v>63</v>
      </c>
      <c r="G1355" s="7" t="s">
        <v>64</v>
      </c>
      <c r="H1355" s="7" t="s">
        <v>22</v>
      </c>
      <c r="I1355" s="9">
        <v>0.54999999999999993</v>
      </c>
      <c r="J1355" s="10">
        <v>3000</v>
      </c>
      <c r="K1355" s="11">
        <f t="shared" si="10"/>
        <v>1649.9999999999998</v>
      </c>
      <c r="L1355" s="11">
        <f t="shared" si="11"/>
        <v>742.49999999999989</v>
      </c>
      <c r="M1355" s="12">
        <v>0.45</v>
      </c>
      <c r="O1355" s="17"/>
      <c r="P1355" s="18">
        <f>Data!$I1355-0.05</f>
        <v>0.49999999999999994</v>
      </c>
      <c r="Q1355" s="13">
        <f>Data!$J1355-750</f>
        <v>2250</v>
      </c>
      <c r="R1355" s="14">
        <f>Data!$M1355+5%</f>
        <v>0.5</v>
      </c>
    </row>
    <row r="1356" spans="1:18" ht="15.75" customHeight="1" x14ac:dyDescent="0.2">
      <c r="A1356" s="2"/>
      <c r="B1356" s="7" t="s">
        <v>27</v>
      </c>
      <c r="C1356" s="7">
        <v>1128299</v>
      </c>
      <c r="D1356" s="8">
        <v>44486</v>
      </c>
      <c r="E1356" s="7" t="s">
        <v>28</v>
      </c>
      <c r="F1356" s="7" t="s">
        <v>63</v>
      </c>
      <c r="G1356" s="7" t="s">
        <v>64</v>
      </c>
      <c r="H1356" s="7" t="s">
        <v>17</v>
      </c>
      <c r="I1356" s="9">
        <v>0.5</v>
      </c>
      <c r="J1356" s="10">
        <v>4000</v>
      </c>
      <c r="K1356" s="11">
        <f t="shared" si="10"/>
        <v>2000</v>
      </c>
      <c r="L1356" s="11">
        <f t="shared" si="11"/>
        <v>600</v>
      </c>
      <c r="M1356" s="12">
        <v>0.3</v>
      </c>
      <c r="O1356" s="17"/>
      <c r="P1356" s="18">
        <f>Data!$I1356-0.05</f>
        <v>0.45</v>
      </c>
      <c r="Q1356" s="13">
        <f>Data!$J1356-750</f>
        <v>3250</v>
      </c>
      <c r="R1356" s="14">
        <f>Data!$M1356+5%</f>
        <v>0.35</v>
      </c>
    </row>
    <row r="1357" spans="1:18" ht="15.75" customHeight="1" x14ac:dyDescent="0.2">
      <c r="A1357" s="2"/>
      <c r="B1357" s="7" t="s">
        <v>27</v>
      </c>
      <c r="C1357" s="7">
        <v>1128299</v>
      </c>
      <c r="D1357" s="8">
        <v>44486</v>
      </c>
      <c r="E1357" s="7" t="s">
        <v>28</v>
      </c>
      <c r="F1357" s="7" t="s">
        <v>63</v>
      </c>
      <c r="G1357" s="7" t="s">
        <v>64</v>
      </c>
      <c r="H1357" s="7" t="s">
        <v>18</v>
      </c>
      <c r="I1357" s="9">
        <v>0.65000000000000013</v>
      </c>
      <c r="J1357" s="10">
        <v>5750</v>
      </c>
      <c r="K1357" s="11">
        <f t="shared" si="10"/>
        <v>3737.5000000000009</v>
      </c>
      <c r="L1357" s="11">
        <f t="shared" si="11"/>
        <v>934.37500000000023</v>
      </c>
      <c r="M1357" s="12">
        <v>0.25</v>
      </c>
      <c r="O1357" s="17"/>
      <c r="P1357" s="18">
        <f>Data!$I1357-0</f>
        <v>0.65000000000000013</v>
      </c>
      <c r="Q1357" s="13">
        <f>Data!$J1357+1000</f>
        <v>6750</v>
      </c>
      <c r="R1357" s="14">
        <f>Data!$M1357+5%</f>
        <v>0.3</v>
      </c>
    </row>
    <row r="1358" spans="1:18" ht="15.75" customHeight="1" x14ac:dyDescent="0.2">
      <c r="A1358" s="2"/>
      <c r="B1358" s="7" t="s">
        <v>27</v>
      </c>
      <c r="C1358" s="7">
        <v>1128299</v>
      </c>
      <c r="D1358" s="8">
        <v>44486</v>
      </c>
      <c r="E1358" s="7" t="s">
        <v>28</v>
      </c>
      <c r="F1358" s="7" t="s">
        <v>63</v>
      </c>
      <c r="G1358" s="7" t="s">
        <v>64</v>
      </c>
      <c r="H1358" s="7" t="s">
        <v>19</v>
      </c>
      <c r="I1358" s="9">
        <v>0.60000000000000009</v>
      </c>
      <c r="J1358" s="10">
        <v>4000</v>
      </c>
      <c r="K1358" s="11">
        <f t="shared" si="10"/>
        <v>2400.0000000000005</v>
      </c>
      <c r="L1358" s="11">
        <f t="shared" si="11"/>
        <v>720.00000000000011</v>
      </c>
      <c r="M1358" s="12">
        <v>0.3</v>
      </c>
      <c r="O1358" s="17"/>
      <c r="P1358" s="18">
        <f>Data!$I1358-0</f>
        <v>0.60000000000000009</v>
      </c>
      <c r="Q1358" s="13">
        <f>Data!$J1358+1000</f>
        <v>5000</v>
      </c>
      <c r="R1358" s="14">
        <f>Data!$M1358+5%</f>
        <v>0.35</v>
      </c>
    </row>
    <row r="1359" spans="1:18" ht="15.75" customHeight="1" x14ac:dyDescent="0.2">
      <c r="A1359" s="2"/>
      <c r="B1359" s="7" t="s">
        <v>27</v>
      </c>
      <c r="C1359" s="7">
        <v>1128299</v>
      </c>
      <c r="D1359" s="8">
        <v>44486</v>
      </c>
      <c r="E1359" s="7" t="s">
        <v>28</v>
      </c>
      <c r="F1359" s="7" t="s">
        <v>63</v>
      </c>
      <c r="G1359" s="7" t="s">
        <v>64</v>
      </c>
      <c r="H1359" s="7" t="s">
        <v>20</v>
      </c>
      <c r="I1359" s="9">
        <v>0.55000000000000004</v>
      </c>
      <c r="J1359" s="10">
        <v>3750</v>
      </c>
      <c r="K1359" s="11">
        <f t="shared" si="10"/>
        <v>2062.5</v>
      </c>
      <c r="L1359" s="11">
        <f t="shared" si="11"/>
        <v>618.75</v>
      </c>
      <c r="M1359" s="12">
        <v>0.3</v>
      </c>
      <c r="O1359" s="17"/>
      <c r="P1359" s="18">
        <f>Data!$I1359-0</f>
        <v>0.55000000000000004</v>
      </c>
      <c r="Q1359" s="13">
        <f>Data!$J1359+1000</f>
        <v>4750</v>
      </c>
      <c r="R1359" s="14">
        <f>Data!$M1359+5%</f>
        <v>0.35</v>
      </c>
    </row>
    <row r="1360" spans="1:18" ht="15.75" customHeight="1" x14ac:dyDescent="0.2">
      <c r="A1360" s="2"/>
      <c r="B1360" s="7" t="s">
        <v>27</v>
      </c>
      <c r="C1360" s="7">
        <v>1128299</v>
      </c>
      <c r="D1360" s="8">
        <v>44486</v>
      </c>
      <c r="E1360" s="7" t="s">
        <v>28</v>
      </c>
      <c r="F1360" s="7" t="s">
        <v>63</v>
      </c>
      <c r="G1360" s="7" t="s">
        <v>64</v>
      </c>
      <c r="H1360" s="7" t="s">
        <v>21</v>
      </c>
      <c r="I1360" s="9">
        <v>0.65</v>
      </c>
      <c r="J1360" s="10">
        <v>3500</v>
      </c>
      <c r="K1360" s="11">
        <f t="shared" si="10"/>
        <v>2275</v>
      </c>
      <c r="L1360" s="11">
        <f t="shared" si="11"/>
        <v>455</v>
      </c>
      <c r="M1360" s="12">
        <v>0.2</v>
      </c>
      <c r="O1360" s="17"/>
      <c r="P1360" s="18">
        <f>Data!$I1360-0</f>
        <v>0.65</v>
      </c>
      <c r="Q1360" s="13">
        <f>Data!$J1360+1000</f>
        <v>4500</v>
      </c>
      <c r="R1360" s="14">
        <f>Data!$M1360+5%</f>
        <v>0.25</v>
      </c>
    </row>
    <row r="1361" spans="1:18" ht="15.75" customHeight="1" x14ac:dyDescent="0.2">
      <c r="A1361" s="2"/>
      <c r="B1361" s="7" t="s">
        <v>27</v>
      </c>
      <c r="C1361" s="7">
        <v>1128299</v>
      </c>
      <c r="D1361" s="8">
        <v>44486</v>
      </c>
      <c r="E1361" s="7" t="s">
        <v>28</v>
      </c>
      <c r="F1361" s="7" t="s">
        <v>63</v>
      </c>
      <c r="G1361" s="7" t="s">
        <v>64</v>
      </c>
      <c r="H1361" s="7" t="s">
        <v>22</v>
      </c>
      <c r="I1361" s="9">
        <v>0.70000000000000007</v>
      </c>
      <c r="J1361" s="10">
        <v>4000</v>
      </c>
      <c r="K1361" s="11">
        <f t="shared" si="10"/>
        <v>2800.0000000000005</v>
      </c>
      <c r="L1361" s="11">
        <f t="shared" si="11"/>
        <v>1260.0000000000002</v>
      </c>
      <c r="M1361" s="12">
        <v>0.45</v>
      </c>
      <c r="O1361" s="17"/>
      <c r="P1361" s="18">
        <f>Data!$I1361-0</f>
        <v>0.70000000000000007</v>
      </c>
      <c r="Q1361" s="13">
        <f>Data!$J1361+1000</f>
        <v>5000</v>
      </c>
      <c r="R1361" s="14">
        <f>Data!$M1361+5%</f>
        <v>0.5</v>
      </c>
    </row>
    <row r="1362" spans="1:18" ht="15.75" customHeight="1" x14ac:dyDescent="0.2">
      <c r="A1362" s="2"/>
      <c r="B1362" s="7" t="s">
        <v>27</v>
      </c>
      <c r="C1362" s="7">
        <v>1128299</v>
      </c>
      <c r="D1362" s="8">
        <v>44517</v>
      </c>
      <c r="E1362" s="7" t="s">
        <v>28</v>
      </c>
      <c r="F1362" s="7" t="s">
        <v>63</v>
      </c>
      <c r="G1362" s="7" t="s">
        <v>64</v>
      </c>
      <c r="H1362" s="7" t="s">
        <v>17</v>
      </c>
      <c r="I1362" s="9">
        <v>0.55000000000000004</v>
      </c>
      <c r="J1362" s="10">
        <v>6250</v>
      </c>
      <c r="K1362" s="11">
        <f t="shared" si="10"/>
        <v>3437.5000000000005</v>
      </c>
      <c r="L1362" s="11">
        <f t="shared" si="11"/>
        <v>1031.25</v>
      </c>
      <c r="M1362" s="12">
        <v>0.3</v>
      </c>
      <c r="O1362" s="17"/>
      <c r="P1362" s="18">
        <f>Data!$I1362-0</f>
        <v>0.55000000000000004</v>
      </c>
      <c r="Q1362" s="13">
        <f>Data!$J1362+1000</f>
        <v>7250</v>
      </c>
      <c r="R1362" s="14">
        <f>Data!$M1362+5%</f>
        <v>0.35</v>
      </c>
    </row>
    <row r="1363" spans="1:18" ht="15.75" customHeight="1" x14ac:dyDescent="0.2">
      <c r="A1363" s="2"/>
      <c r="B1363" s="7" t="s">
        <v>27</v>
      </c>
      <c r="C1363" s="7">
        <v>1128299</v>
      </c>
      <c r="D1363" s="8">
        <v>44517</v>
      </c>
      <c r="E1363" s="7" t="s">
        <v>28</v>
      </c>
      <c r="F1363" s="7" t="s">
        <v>63</v>
      </c>
      <c r="G1363" s="7" t="s">
        <v>64</v>
      </c>
      <c r="H1363" s="7" t="s">
        <v>18</v>
      </c>
      <c r="I1363" s="9">
        <v>0.60000000000000009</v>
      </c>
      <c r="J1363" s="10">
        <v>7000</v>
      </c>
      <c r="K1363" s="11">
        <f t="shared" si="10"/>
        <v>4200.0000000000009</v>
      </c>
      <c r="L1363" s="11">
        <f t="shared" si="11"/>
        <v>1050.0000000000002</v>
      </c>
      <c r="M1363" s="12">
        <v>0.25</v>
      </c>
      <c r="O1363" s="17"/>
      <c r="P1363" s="18">
        <f>Data!$I1363-0</f>
        <v>0.60000000000000009</v>
      </c>
      <c r="Q1363" s="13">
        <f>Data!$J1363+1000</f>
        <v>8000</v>
      </c>
      <c r="R1363" s="14">
        <f>Data!$M1363+5%</f>
        <v>0.3</v>
      </c>
    </row>
    <row r="1364" spans="1:18" ht="15.75" customHeight="1" x14ac:dyDescent="0.2">
      <c r="A1364" s="2"/>
      <c r="B1364" s="7" t="s">
        <v>27</v>
      </c>
      <c r="C1364" s="7">
        <v>1128299</v>
      </c>
      <c r="D1364" s="8">
        <v>44517</v>
      </c>
      <c r="E1364" s="7" t="s">
        <v>28</v>
      </c>
      <c r="F1364" s="7" t="s">
        <v>63</v>
      </c>
      <c r="G1364" s="7" t="s">
        <v>64</v>
      </c>
      <c r="H1364" s="7" t="s">
        <v>19</v>
      </c>
      <c r="I1364" s="9">
        <v>0.55000000000000004</v>
      </c>
      <c r="J1364" s="10">
        <v>5250</v>
      </c>
      <c r="K1364" s="11">
        <f t="shared" si="10"/>
        <v>2887.5000000000005</v>
      </c>
      <c r="L1364" s="11">
        <f t="shared" si="11"/>
        <v>866.25000000000011</v>
      </c>
      <c r="M1364" s="12">
        <v>0.3</v>
      </c>
      <c r="O1364" s="17"/>
      <c r="P1364" s="18">
        <f>Data!$I1364-0</f>
        <v>0.55000000000000004</v>
      </c>
      <c r="Q1364" s="13">
        <f>Data!$J1364+1000</f>
        <v>6250</v>
      </c>
      <c r="R1364" s="14">
        <f>Data!$M1364+5%</f>
        <v>0.35</v>
      </c>
    </row>
    <row r="1365" spans="1:18" ht="15.75" customHeight="1" x14ac:dyDescent="0.2">
      <c r="A1365" s="2"/>
      <c r="B1365" s="7" t="s">
        <v>27</v>
      </c>
      <c r="C1365" s="7">
        <v>1128299</v>
      </c>
      <c r="D1365" s="8">
        <v>44517</v>
      </c>
      <c r="E1365" s="7" t="s">
        <v>28</v>
      </c>
      <c r="F1365" s="7" t="s">
        <v>63</v>
      </c>
      <c r="G1365" s="7" t="s">
        <v>64</v>
      </c>
      <c r="H1365" s="7" t="s">
        <v>20</v>
      </c>
      <c r="I1365" s="9">
        <v>0.65000000000000013</v>
      </c>
      <c r="J1365" s="10">
        <v>5000</v>
      </c>
      <c r="K1365" s="11">
        <f t="shared" si="10"/>
        <v>3250.0000000000005</v>
      </c>
      <c r="L1365" s="11">
        <f t="shared" si="11"/>
        <v>975.00000000000011</v>
      </c>
      <c r="M1365" s="12">
        <v>0.3</v>
      </c>
      <c r="O1365" s="17"/>
      <c r="P1365" s="18">
        <f>Data!$I1365-0</f>
        <v>0.65000000000000013</v>
      </c>
      <c r="Q1365" s="13">
        <f>Data!$J1365+1000</f>
        <v>6000</v>
      </c>
      <c r="R1365" s="14">
        <f>Data!$M1365+5%</f>
        <v>0.35</v>
      </c>
    </row>
    <row r="1366" spans="1:18" ht="15.75" customHeight="1" x14ac:dyDescent="0.2">
      <c r="A1366" s="2"/>
      <c r="B1366" s="7" t="s">
        <v>27</v>
      </c>
      <c r="C1366" s="7">
        <v>1128299</v>
      </c>
      <c r="D1366" s="8">
        <v>44517</v>
      </c>
      <c r="E1366" s="7" t="s">
        <v>28</v>
      </c>
      <c r="F1366" s="7" t="s">
        <v>63</v>
      </c>
      <c r="G1366" s="7" t="s">
        <v>64</v>
      </c>
      <c r="H1366" s="7" t="s">
        <v>21</v>
      </c>
      <c r="I1366" s="9">
        <v>0.85000000000000009</v>
      </c>
      <c r="J1366" s="10">
        <v>4750</v>
      </c>
      <c r="K1366" s="11">
        <f t="shared" si="10"/>
        <v>4037.5000000000005</v>
      </c>
      <c r="L1366" s="11">
        <f t="shared" si="11"/>
        <v>807.50000000000011</v>
      </c>
      <c r="M1366" s="12">
        <v>0.2</v>
      </c>
      <c r="O1366" s="17"/>
      <c r="P1366" s="18">
        <f>Data!$I1366-0</f>
        <v>0.85000000000000009</v>
      </c>
      <c r="Q1366" s="13">
        <f>Data!$J1366+1000</f>
        <v>5750</v>
      </c>
      <c r="R1366" s="14">
        <f>Data!$M1366+5%</f>
        <v>0.25</v>
      </c>
    </row>
    <row r="1367" spans="1:18" ht="15.75" customHeight="1" x14ac:dyDescent="0.2">
      <c r="A1367" s="2"/>
      <c r="B1367" s="7" t="s">
        <v>27</v>
      </c>
      <c r="C1367" s="7">
        <v>1128299</v>
      </c>
      <c r="D1367" s="8">
        <v>44517</v>
      </c>
      <c r="E1367" s="7" t="s">
        <v>28</v>
      </c>
      <c r="F1367" s="7" t="s">
        <v>63</v>
      </c>
      <c r="G1367" s="7" t="s">
        <v>64</v>
      </c>
      <c r="H1367" s="7" t="s">
        <v>22</v>
      </c>
      <c r="I1367" s="9">
        <v>0.90000000000000013</v>
      </c>
      <c r="J1367" s="10">
        <v>6000</v>
      </c>
      <c r="K1367" s="11">
        <f t="shared" si="10"/>
        <v>5400.0000000000009</v>
      </c>
      <c r="L1367" s="11">
        <f t="shared" si="11"/>
        <v>2430.0000000000005</v>
      </c>
      <c r="M1367" s="12">
        <v>0.45</v>
      </c>
      <c r="O1367" s="17"/>
      <c r="P1367" s="18">
        <f>Data!$I1367-0</f>
        <v>0.90000000000000013</v>
      </c>
      <c r="Q1367" s="13">
        <f>Data!$J1367+1000</f>
        <v>7000</v>
      </c>
      <c r="R1367" s="14">
        <f>Data!$M1367+5%</f>
        <v>0.5</v>
      </c>
    </row>
    <row r="1368" spans="1:18" ht="15.75" customHeight="1" x14ac:dyDescent="0.2">
      <c r="A1368" s="2"/>
      <c r="B1368" s="7" t="s">
        <v>27</v>
      </c>
      <c r="C1368" s="7">
        <v>1128299</v>
      </c>
      <c r="D1368" s="8">
        <v>44546</v>
      </c>
      <c r="E1368" s="7" t="s">
        <v>28</v>
      </c>
      <c r="F1368" s="7" t="s">
        <v>63</v>
      </c>
      <c r="G1368" s="7" t="s">
        <v>64</v>
      </c>
      <c r="H1368" s="7" t="s">
        <v>17</v>
      </c>
      <c r="I1368" s="9">
        <v>0.75000000000000011</v>
      </c>
      <c r="J1368" s="10">
        <v>8000</v>
      </c>
      <c r="K1368" s="11">
        <f t="shared" si="10"/>
        <v>6000.0000000000009</v>
      </c>
      <c r="L1368" s="11">
        <f t="shared" si="11"/>
        <v>1800.0000000000002</v>
      </c>
      <c r="M1368" s="12">
        <v>0.3</v>
      </c>
      <c r="O1368" s="17"/>
      <c r="P1368" s="18">
        <f>Data!$I1368-0</f>
        <v>0.75000000000000011</v>
      </c>
      <c r="Q1368" s="13">
        <f>Data!$J1368+1000</f>
        <v>9000</v>
      </c>
      <c r="R1368" s="14">
        <f>Data!$M1368+5%</f>
        <v>0.35</v>
      </c>
    </row>
    <row r="1369" spans="1:18" ht="15.75" customHeight="1" x14ac:dyDescent="0.2">
      <c r="A1369" s="2"/>
      <c r="B1369" s="7" t="s">
        <v>27</v>
      </c>
      <c r="C1369" s="7">
        <v>1128299</v>
      </c>
      <c r="D1369" s="8">
        <v>44546</v>
      </c>
      <c r="E1369" s="7" t="s">
        <v>28</v>
      </c>
      <c r="F1369" s="7" t="s">
        <v>63</v>
      </c>
      <c r="G1369" s="7" t="s">
        <v>64</v>
      </c>
      <c r="H1369" s="7" t="s">
        <v>18</v>
      </c>
      <c r="I1369" s="9">
        <v>0.8500000000000002</v>
      </c>
      <c r="J1369" s="10">
        <v>8000</v>
      </c>
      <c r="K1369" s="11">
        <f t="shared" si="10"/>
        <v>6800.0000000000018</v>
      </c>
      <c r="L1369" s="11">
        <f t="shared" si="11"/>
        <v>1700.0000000000005</v>
      </c>
      <c r="M1369" s="12">
        <v>0.25</v>
      </c>
      <c r="O1369" s="17"/>
      <c r="P1369" s="18">
        <f>Data!$I1369-0</f>
        <v>0.8500000000000002</v>
      </c>
      <c r="Q1369" s="13">
        <f>Data!$J1369+1000</f>
        <v>9000</v>
      </c>
      <c r="R1369" s="14">
        <f>Data!$M1369+5%</f>
        <v>0.3</v>
      </c>
    </row>
    <row r="1370" spans="1:18" ht="15.75" customHeight="1" x14ac:dyDescent="0.2">
      <c r="A1370" s="2"/>
      <c r="B1370" s="7" t="s">
        <v>27</v>
      </c>
      <c r="C1370" s="7">
        <v>1128299</v>
      </c>
      <c r="D1370" s="8">
        <v>44546</v>
      </c>
      <c r="E1370" s="7" t="s">
        <v>28</v>
      </c>
      <c r="F1370" s="7" t="s">
        <v>63</v>
      </c>
      <c r="G1370" s="7" t="s">
        <v>64</v>
      </c>
      <c r="H1370" s="7" t="s">
        <v>19</v>
      </c>
      <c r="I1370" s="9">
        <v>0.80000000000000016</v>
      </c>
      <c r="J1370" s="10">
        <v>6000</v>
      </c>
      <c r="K1370" s="11">
        <f t="shared" si="10"/>
        <v>4800.0000000000009</v>
      </c>
      <c r="L1370" s="11">
        <f t="shared" si="11"/>
        <v>1440.0000000000002</v>
      </c>
      <c r="M1370" s="12">
        <v>0.3</v>
      </c>
      <c r="O1370" s="17"/>
      <c r="P1370" s="18">
        <f>Data!$I1370-0</f>
        <v>0.80000000000000016</v>
      </c>
      <c r="Q1370" s="13">
        <f>Data!$J1370+1000</f>
        <v>7000</v>
      </c>
      <c r="R1370" s="14">
        <f>Data!$M1370+5%</f>
        <v>0.35</v>
      </c>
    </row>
    <row r="1371" spans="1:18" ht="15.75" customHeight="1" x14ac:dyDescent="0.2">
      <c r="A1371" s="2"/>
      <c r="B1371" s="7" t="s">
        <v>27</v>
      </c>
      <c r="C1371" s="7">
        <v>1128299</v>
      </c>
      <c r="D1371" s="8">
        <v>44546</v>
      </c>
      <c r="E1371" s="7" t="s">
        <v>28</v>
      </c>
      <c r="F1371" s="7" t="s">
        <v>63</v>
      </c>
      <c r="G1371" s="7" t="s">
        <v>64</v>
      </c>
      <c r="H1371" s="7" t="s">
        <v>20</v>
      </c>
      <c r="I1371" s="9">
        <v>0.80000000000000016</v>
      </c>
      <c r="J1371" s="10">
        <v>6000</v>
      </c>
      <c r="K1371" s="11">
        <f t="shared" si="10"/>
        <v>4800.0000000000009</v>
      </c>
      <c r="L1371" s="11">
        <f t="shared" si="11"/>
        <v>1440.0000000000002</v>
      </c>
      <c r="M1371" s="12">
        <v>0.3</v>
      </c>
      <c r="O1371" s="17"/>
      <c r="P1371" s="18">
        <f>Data!$I1371-0</f>
        <v>0.80000000000000016</v>
      </c>
      <c r="Q1371" s="13">
        <f>Data!$J1371+1000</f>
        <v>7000</v>
      </c>
      <c r="R1371" s="14">
        <f>Data!$M1371+5%</f>
        <v>0.35</v>
      </c>
    </row>
    <row r="1372" spans="1:18" ht="15.75" customHeight="1" x14ac:dyDescent="0.2">
      <c r="A1372" s="2"/>
      <c r="B1372" s="7" t="s">
        <v>27</v>
      </c>
      <c r="C1372" s="7">
        <v>1128299</v>
      </c>
      <c r="D1372" s="8">
        <v>44546</v>
      </c>
      <c r="E1372" s="7" t="s">
        <v>28</v>
      </c>
      <c r="F1372" s="7" t="s">
        <v>63</v>
      </c>
      <c r="G1372" s="7" t="s">
        <v>64</v>
      </c>
      <c r="H1372" s="7" t="s">
        <v>21</v>
      </c>
      <c r="I1372" s="9">
        <v>0.90000000000000013</v>
      </c>
      <c r="J1372" s="10">
        <v>5250</v>
      </c>
      <c r="K1372" s="11">
        <f t="shared" si="10"/>
        <v>4725.0000000000009</v>
      </c>
      <c r="L1372" s="11">
        <f t="shared" si="11"/>
        <v>945.00000000000023</v>
      </c>
      <c r="M1372" s="12">
        <v>0.2</v>
      </c>
      <c r="O1372" s="17"/>
      <c r="P1372" s="18">
        <f>Data!$I1372-0</f>
        <v>0.90000000000000013</v>
      </c>
      <c r="Q1372" s="13">
        <f>Data!$J1372+1000</f>
        <v>6250</v>
      </c>
      <c r="R1372" s="14">
        <f>Data!$M1372+5%</f>
        <v>0.25</v>
      </c>
    </row>
    <row r="1373" spans="1:18" ht="15.75" customHeight="1" x14ac:dyDescent="0.2">
      <c r="A1373" s="2"/>
      <c r="B1373" s="7" t="s">
        <v>27</v>
      </c>
      <c r="C1373" s="7">
        <v>1128299</v>
      </c>
      <c r="D1373" s="8">
        <v>44546</v>
      </c>
      <c r="E1373" s="7" t="s">
        <v>28</v>
      </c>
      <c r="F1373" s="7" t="s">
        <v>63</v>
      </c>
      <c r="G1373" s="7" t="s">
        <v>64</v>
      </c>
      <c r="H1373" s="7" t="s">
        <v>22</v>
      </c>
      <c r="I1373" s="9">
        <v>0.95000000000000018</v>
      </c>
      <c r="J1373" s="10">
        <v>6250</v>
      </c>
      <c r="K1373" s="11">
        <f t="shared" si="10"/>
        <v>5937.5000000000009</v>
      </c>
      <c r="L1373" s="11">
        <f t="shared" si="11"/>
        <v>2671.8750000000005</v>
      </c>
      <c r="M1373" s="12">
        <v>0.45</v>
      </c>
      <c r="O1373" s="17"/>
      <c r="P1373" s="18">
        <f>Data!$I1373-0</f>
        <v>0.95000000000000018</v>
      </c>
      <c r="Q1373" s="13">
        <f>Data!$J1373+1000</f>
        <v>7250</v>
      </c>
      <c r="R1373" s="14">
        <f>Data!$M1373+5%</f>
        <v>0.5</v>
      </c>
    </row>
    <row r="1374" spans="1:18" ht="15.75" customHeight="1" x14ac:dyDescent="0.2">
      <c r="A1374" s="2" t="s">
        <v>39</v>
      </c>
      <c r="B1374" s="7" t="s">
        <v>14</v>
      </c>
      <c r="C1374" s="7">
        <v>1185732</v>
      </c>
      <c r="D1374" s="8">
        <v>44208</v>
      </c>
      <c r="E1374" s="7" t="s">
        <v>46</v>
      </c>
      <c r="F1374" s="7" t="s">
        <v>47</v>
      </c>
      <c r="G1374" s="7" t="s">
        <v>65</v>
      </c>
      <c r="H1374" s="7" t="s">
        <v>17</v>
      </c>
      <c r="I1374" s="9">
        <v>0.45</v>
      </c>
      <c r="J1374" s="10">
        <v>8500</v>
      </c>
      <c r="K1374" s="11">
        <f t="shared" si="10"/>
        <v>3825</v>
      </c>
      <c r="L1374" s="11">
        <f t="shared" si="11"/>
        <v>1721.25</v>
      </c>
      <c r="M1374" s="12">
        <v>0.45</v>
      </c>
      <c r="P1374" s="13"/>
    </row>
    <row r="1375" spans="1:18" ht="15.75" customHeight="1" x14ac:dyDescent="0.2">
      <c r="A1375" s="2"/>
      <c r="B1375" s="7" t="s">
        <v>14</v>
      </c>
      <c r="C1375" s="7">
        <v>1185732</v>
      </c>
      <c r="D1375" s="8">
        <v>44208</v>
      </c>
      <c r="E1375" s="7" t="s">
        <v>46</v>
      </c>
      <c r="F1375" s="7" t="s">
        <v>47</v>
      </c>
      <c r="G1375" s="7" t="s">
        <v>65</v>
      </c>
      <c r="H1375" s="7" t="s">
        <v>18</v>
      </c>
      <c r="I1375" s="9">
        <v>0.45</v>
      </c>
      <c r="J1375" s="10">
        <v>6500</v>
      </c>
      <c r="K1375" s="11">
        <f t="shared" si="10"/>
        <v>2925</v>
      </c>
      <c r="L1375" s="11">
        <f t="shared" si="11"/>
        <v>1023.7499999999999</v>
      </c>
      <c r="M1375" s="12">
        <v>0.35</v>
      </c>
      <c r="P1375" s="13"/>
    </row>
    <row r="1376" spans="1:18" ht="15.75" customHeight="1" x14ac:dyDescent="0.2">
      <c r="A1376" s="2"/>
      <c r="B1376" s="7" t="s">
        <v>14</v>
      </c>
      <c r="C1376" s="7">
        <v>1185732</v>
      </c>
      <c r="D1376" s="8">
        <v>44208</v>
      </c>
      <c r="E1376" s="7" t="s">
        <v>46</v>
      </c>
      <c r="F1376" s="7" t="s">
        <v>47</v>
      </c>
      <c r="G1376" s="7" t="s">
        <v>65</v>
      </c>
      <c r="H1376" s="7" t="s">
        <v>19</v>
      </c>
      <c r="I1376" s="9">
        <v>0.35000000000000003</v>
      </c>
      <c r="J1376" s="10">
        <v>6500</v>
      </c>
      <c r="K1376" s="11">
        <f t="shared" si="10"/>
        <v>2275</v>
      </c>
      <c r="L1376" s="11">
        <f t="shared" si="11"/>
        <v>568.75</v>
      </c>
      <c r="M1376" s="12">
        <v>0.25</v>
      </c>
      <c r="P1376" s="13"/>
    </row>
    <row r="1377" spans="1:16" ht="15.75" customHeight="1" x14ac:dyDescent="0.2">
      <c r="A1377" s="2"/>
      <c r="B1377" s="7" t="s">
        <v>14</v>
      </c>
      <c r="C1377" s="7">
        <v>1185732</v>
      </c>
      <c r="D1377" s="8">
        <v>44208</v>
      </c>
      <c r="E1377" s="7" t="s">
        <v>46</v>
      </c>
      <c r="F1377" s="7" t="s">
        <v>47</v>
      </c>
      <c r="G1377" s="7" t="s">
        <v>65</v>
      </c>
      <c r="H1377" s="7" t="s">
        <v>20</v>
      </c>
      <c r="I1377" s="9">
        <v>0.39999999999999997</v>
      </c>
      <c r="J1377" s="10">
        <v>5000</v>
      </c>
      <c r="K1377" s="11">
        <f t="shared" si="10"/>
        <v>1999.9999999999998</v>
      </c>
      <c r="L1377" s="11">
        <f t="shared" si="11"/>
        <v>599.99999999999989</v>
      </c>
      <c r="M1377" s="12">
        <v>0.3</v>
      </c>
      <c r="P1377" s="13"/>
    </row>
    <row r="1378" spans="1:16" ht="15.75" customHeight="1" x14ac:dyDescent="0.2">
      <c r="A1378" s="2"/>
      <c r="B1378" s="7" t="s">
        <v>14</v>
      </c>
      <c r="C1378" s="7">
        <v>1185732</v>
      </c>
      <c r="D1378" s="8">
        <v>44208</v>
      </c>
      <c r="E1378" s="7" t="s">
        <v>46</v>
      </c>
      <c r="F1378" s="7" t="s">
        <v>47</v>
      </c>
      <c r="G1378" s="7" t="s">
        <v>65</v>
      </c>
      <c r="H1378" s="7" t="s">
        <v>21</v>
      </c>
      <c r="I1378" s="9">
        <v>0.55000000000000004</v>
      </c>
      <c r="J1378" s="10">
        <v>5500</v>
      </c>
      <c r="K1378" s="11">
        <f t="shared" si="10"/>
        <v>3025.0000000000005</v>
      </c>
      <c r="L1378" s="11">
        <f t="shared" si="11"/>
        <v>1058.75</v>
      </c>
      <c r="M1378" s="12">
        <v>0.35</v>
      </c>
      <c r="P1378" s="13"/>
    </row>
    <row r="1379" spans="1:16" ht="15.75" customHeight="1" x14ac:dyDescent="0.2">
      <c r="A1379" s="2"/>
      <c r="B1379" s="7" t="s">
        <v>14</v>
      </c>
      <c r="C1379" s="7">
        <v>1185732</v>
      </c>
      <c r="D1379" s="8">
        <v>44208</v>
      </c>
      <c r="E1379" s="7" t="s">
        <v>46</v>
      </c>
      <c r="F1379" s="7" t="s">
        <v>47</v>
      </c>
      <c r="G1379" s="7" t="s">
        <v>65</v>
      </c>
      <c r="H1379" s="7" t="s">
        <v>22</v>
      </c>
      <c r="I1379" s="9">
        <v>0.45</v>
      </c>
      <c r="J1379" s="10">
        <v>6500</v>
      </c>
      <c r="K1379" s="11">
        <f t="shared" si="10"/>
        <v>2925</v>
      </c>
      <c r="L1379" s="11">
        <f t="shared" si="11"/>
        <v>1462.5</v>
      </c>
      <c r="M1379" s="12">
        <v>0.5</v>
      </c>
      <c r="P1379" s="13"/>
    </row>
    <row r="1380" spans="1:16" ht="15.75" customHeight="1" x14ac:dyDescent="0.2">
      <c r="A1380" s="2"/>
      <c r="B1380" s="7" t="s">
        <v>14</v>
      </c>
      <c r="C1380" s="7">
        <v>1185732</v>
      </c>
      <c r="D1380" s="8">
        <v>44237</v>
      </c>
      <c r="E1380" s="7" t="s">
        <v>46</v>
      </c>
      <c r="F1380" s="7" t="s">
        <v>47</v>
      </c>
      <c r="G1380" s="7" t="s">
        <v>65</v>
      </c>
      <c r="H1380" s="7" t="s">
        <v>17</v>
      </c>
      <c r="I1380" s="9">
        <v>0.45</v>
      </c>
      <c r="J1380" s="10">
        <v>9000</v>
      </c>
      <c r="K1380" s="11">
        <f t="shared" si="10"/>
        <v>4050</v>
      </c>
      <c r="L1380" s="11">
        <f t="shared" si="11"/>
        <v>1822.5</v>
      </c>
      <c r="M1380" s="12">
        <v>0.45</v>
      </c>
      <c r="P1380" s="13"/>
    </row>
    <row r="1381" spans="1:16" ht="15.75" customHeight="1" x14ac:dyDescent="0.2">
      <c r="A1381" s="2"/>
      <c r="B1381" s="7" t="s">
        <v>14</v>
      </c>
      <c r="C1381" s="7">
        <v>1185732</v>
      </c>
      <c r="D1381" s="8">
        <v>44237</v>
      </c>
      <c r="E1381" s="7" t="s">
        <v>46</v>
      </c>
      <c r="F1381" s="7" t="s">
        <v>47</v>
      </c>
      <c r="G1381" s="7" t="s">
        <v>65</v>
      </c>
      <c r="H1381" s="7" t="s">
        <v>18</v>
      </c>
      <c r="I1381" s="9">
        <v>0.45</v>
      </c>
      <c r="J1381" s="10">
        <v>5500</v>
      </c>
      <c r="K1381" s="11">
        <f t="shared" si="10"/>
        <v>2475</v>
      </c>
      <c r="L1381" s="11">
        <f t="shared" si="11"/>
        <v>866.25</v>
      </c>
      <c r="M1381" s="12">
        <v>0.35</v>
      </c>
      <c r="P1381" s="13"/>
    </row>
    <row r="1382" spans="1:16" ht="15.75" customHeight="1" x14ac:dyDescent="0.2">
      <c r="A1382" s="2"/>
      <c r="B1382" s="7" t="s">
        <v>14</v>
      </c>
      <c r="C1382" s="7">
        <v>1185732</v>
      </c>
      <c r="D1382" s="8">
        <v>44237</v>
      </c>
      <c r="E1382" s="7" t="s">
        <v>46</v>
      </c>
      <c r="F1382" s="7" t="s">
        <v>47</v>
      </c>
      <c r="G1382" s="7" t="s">
        <v>65</v>
      </c>
      <c r="H1382" s="7" t="s">
        <v>19</v>
      </c>
      <c r="I1382" s="9">
        <v>0.35000000000000003</v>
      </c>
      <c r="J1382" s="10">
        <v>6000</v>
      </c>
      <c r="K1382" s="11">
        <f t="shared" si="10"/>
        <v>2100</v>
      </c>
      <c r="L1382" s="11">
        <f t="shared" si="11"/>
        <v>525</v>
      </c>
      <c r="M1382" s="12">
        <v>0.25</v>
      </c>
      <c r="P1382" s="13"/>
    </row>
    <row r="1383" spans="1:16" ht="15.75" customHeight="1" x14ac:dyDescent="0.2">
      <c r="A1383" s="2"/>
      <c r="B1383" s="7" t="s">
        <v>14</v>
      </c>
      <c r="C1383" s="7">
        <v>1185732</v>
      </c>
      <c r="D1383" s="8">
        <v>44237</v>
      </c>
      <c r="E1383" s="7" t="s">
        <v>46</v>
      </c>
      <c r="F1383" s="7" t="s">
        <v>47</v>
      </c>
      <c r="G1383" s="7" t="s">
        <v>65</v>
      </c>
      <c r="H1383" s="7" t="s">
        <v>20</v>
      </c>
      <c r="I1383" s="9">
        <v>0.39999999999999997</v>
      </c>
      <c r="J1383" s="10">
        <v>4750</v>
      </c>
      <c r="K1383" s="11">
        <f t="shared" si="10"/>
        <v>1899.9999999999998</v>
      </c>
      <c r="L1383" s="11">
        <f t="shared" si="11"/>
        <v>569.99999999999989</v>
      </c>
      <c r="M1383" s="12">
        <v>0.3</v>
      </c>
      <c r="P1383" s="13"/>
    </row>
    <row r="1384" spans="1:16" ht="15.75" customHeight="1" x14ac:dyDescent="0.2">
      <c r="A1384" s="2"/>
      <c r="B1384" s="7" t="s">
        <v>14</v>
      </c>
      <c r="C1384" s="7">
        <v>1185732</v>
      </c>
      <c r="D1384" s="8">
        <v>44237</v>
      </c>
      <c r="E1384" s="7" t="s">
        <v>46</v>
      </c>
      <c r="F1384" s="7" t="s">
        <v>47</v>
      </c>
      <c r="G1384" s="7" t="s">
        <v>65</v>
      </c>
      <c r="H1384" s="7" t="s">
        <v>21</v>
      </c>
      <c r="I1384" s="9">
        <v>0.55000000000000004</v>
      </c>
      <c r="J1384" s="10">
        <v>5500</v>
      </c>
      <c r="K1384" s="11">
        <f t="shared" si="10"/>
        <v>3025.0000000000005</v>
      </c>
      <c r="L1384" s="11">
        <f t="shared" si="11"/>
        <v>1058.75</v>
      </c>
      <c r="M1384" s="12">
        <v>0.35</v>
      </c>
      <c r="P1384" s="13"/>
    </row>
    <row r="1385" spans="1:16" ht="15.75" customHeight="1" x14ac:dyDescent="0.2">
      <c r="A1385" s="2"/>
      <c r="B1385" s="7" t="s">
        <v>14</v>
      </c>
      <c r="C1385" s="7">
        <v>1185732</v>
      </c>
      <c r="D1385" s="8">
        <v>44237</v>
      </c>
      <c r="E1385" s="7" t="s">
        <v>46</v>
      </c>
      <c r="F1385" s="7" t="s">
        <v>47</v>
      </c>
      <c r="G1385" s="7" t="s">
        <v>65</v>
      </c>
      <c r="H1385" s="7" t="s">
        <v>22</v>
      </c>
      <c r="I1385" s="9">
        <v>0.45</v>
      </c>
      <c r="J1385" s="10">
        <v>6500</v>
      </c>
      <c r="K1385" s="11">
        <f t="shared" si="10"/>
        <v>2925</v>
      </c>
      <c r="L1385" s="11">
        <f t="shared" si="11"/>
        <v>1462.5</v>
      </c>
      <c r="M1385" s="12">
        <v>0.5</v>
      </c>
      <c r="P1385" s="13"/>
    </row>
    <row r="1386" spans="1:16" ht="15.75" customHeight="1" x14ac:dyDescent="0.2">
      <c r="A1386" s="2"/>
      <c r="B1386" s="7" t="s">
        <v>14</v>
      </c>
      <c r="C1386" s="7">
        <v>1185732</v>
      </c>
      <c r="D1386" s="8">
        <v>44263</v>
      </c>
      <c r="E1386" s="7" t="s">
        <v>46</v>
      </c>
      <c r="F1386" s="7" t="s">
        <v>47</v>
      </c>
      <c r="G1386" s="7" t="s">
        <v>65</v>
      </c>
      <c r="H1386" s="7" t="s">
        <v>17</v>
      </c>
      <c r="I1386" s="9">
        <v>0.45</v>
      </c>
      <c r="J1386" s="10">
        <v>8700</v>
      </c>
      <c r="K1386" s="11">
        <f t="shared" si="10"/>
        <v>3915</v>
      </c>
      <c r="L1386" s="11">
        <f t="shared" si="11"/>
        <v>1761.75</v>
      </c>
      <c r="M1386" s="12">
        <v>0.45</v>
      </c>
      <c r="P1386" s="13"/>
    </row>
    <row r="1387" spans="1:16" ht="15.75" customHeight="1" x14ac:dyDescent="0.2">
      <c r="A1387" s="2"/>
      <c r="B1387" s="7" t="s">
        <v>14</v>
      </c>
      <c r="C1387" s="7">
        <v>1185732</v>
      </c>
      <c r="D1387" s="8">
        <v>44263</v>
      </c>
      <c r="E1387" s="7" t="s">
        <v>46</v>
      </c>
      <c r="F1387" s="7" t="s">
        <v>47</v>
      </c>
      <c r="G1387" s="7" t="s">
        <v>65</v>
      </c>
      <c r="H1387" s="7" t="s">
        <v>18</v>
      </c>
      <c r="I1387" s="9">
        <v>0.45</v>
      </c>
      <c r="J1387" s="10">
        <v>5500</v>
      </c>
      <c r="K1387" s="11">
        <f t="shared" si="10"/>
        <v>2475</v>
      </c>
      <c r="L1387" s="11">
        <f t="shared" si="11"/>
        <v>866.25</v>
      </c>
      <c r="M1387" s="12">
        <v>0.35</v>
      </c>
      <c r="P1387" s="13"/>
    </row>
    <row r="1388" spans="1:16" ht="15.75" customHeight="1" x14ac:dyDescent="0.2">
      <c r="A1388" s="2"/>
      <c r="B1388" s="7" t="s">
        <v>14</v>
      </c>
      <c r="C1388" s="7">
        <v>1185732</v>
      </c>
      <c r="D1388" s="8">
        <v>44263</v>
      </c>
      <c r="E1388" s="7" t="s">
        <v>46</v>
      </c>
      <c r="F1388" s="7" t="s">
        <v>47</v>
      </c>
      <c r="G1388" s="7" t="s">
        <v>65</v>
      </c>
      <c r="H1388" s="7" t="s">
        <v>19</v>
      </c>
      <c r="I1388" s="9">
        <v>0.35000000000000003</v>
      </c>
      <c r="J1388" s="10">
        <v>5750</v>
      </c>
      <c r="K1388" s="11">
        <f t="shared" si="10"/>
        <v>2012.5000000000002</v>
      </c>
      <c r="L1388" s="11">
        <f t="shared" si="11"/>
        <v>503.12500000000006</v>
      </c>
      <c r="M1388" s="12">
        <v>0.25</v>
      </c>
      <c r="P1388" s="13"/>
    </row>
    <row r="1389" spans="1:16" ht="15.75" customHeight="1" x14ac:dyDescent="0.2">
      <c r="A1389" s="2"/>
      <c r="B1389" s="7" t="s">
        <v>14</v>
      </c>
      <c r="C1389" s="7">
        <v>1185732</v>
      </c>
      <c r="D1389" s="8">
        <v>44263</v>
      </c>
      <c r="E1389" s="7" t="s">
        <v>46</v>
      </c>
      <c r="F1389" s="7" t="s">
        <v>47</v>
      </c>
      <c r="G1389" s="7" t="s">
        <v>65</v>
      </c>
      <c r="H1389" s="7" t="s">
        <v>20</v>
      </c>
      <c r="I1389" s="9">
        <v>0.39999999999999997</v>
      </c>
      <c r="J1389" s="10">
        <v>4250</v>
      </c>
      <c r="K1389" s="11">
        <f t="shared" si="10"/>
        <v>1699.9999999999998</v>
      </c>
      <c r="L1389" s="11">
        <f t="shared" si="11"/>
        <v>509.99999999999989</v>
      </c>
      <c r="M1389" s="12">
        <v>0.3</v>
      </c>
      <c r="P1389" s="13"/>
    </row>
    <row r="1390" spans="1:16" ht="15.75" customHeight="1" x14ac:dyDescent="0.2">
      <c r="A1390" s="2"/>
      <c r="B1390" s="7" t="s">
        <v>14</v>
      </c>
      <c r="C1390" s="7">
        <v>1185732</v>
      </c>
      <c r="D1390" s="8">
        <v>44263</v>
      </c>
      <c r="E1390" s="7" t="s">
        <v>46</v>
      </c>
      <c r="F1390" s="7" t="s">
        <v>47</v>
      </c>
      <c r="G1390" s="7" t="s">
        <v>65</v>
      </c>
      <c r="H1390" s="7" t="s">
        <v>21</v>
      </c>
      <c r="I1390" s="9">
        <v>0.55000000000000004</v>
      </c>
      <c r="J1390" s="10">
        <v>4750</v>
      </c>
      <c r="K1390" s="11">
        <f t="shared" si="10"/>
        <v>2612.5</v>
      </c>
      <c r="L1390" s="11">
        <f t="shared" si="11"/>
        <v>914.37499999999989</v>
      </c>
      <c r="M1390" s="12">
        <v>0.35</v>
      </c>
      <c r="P1390" s="13"/>
    </row>
    <row r="1391" spans="1:16" ht="15.75" customHeight="1" x14ac:dyDescent="0.2">
      <c r="A1391" s="2"/>
      <c r="B1391" s="7" t="s">
        <v>14</v>
      </c>
      <c r="C1391" s="7">
        <v>1185732</v>
      </c>
      <c r="D1391" s="8">
        <v>44263</v>
      </c>
      <c r="E1391" s="7" t="s">
        <v>46</v>
      </c>
      <c r="F1391" s="7" t="s">
        <v>47</v>
      </c>
      <c r="G1391" s="7" t="s">
        <v>65</v>
      </c>
      <c r="H1391" s="7" t="s">
        <v>22</v>
      </c>
      <c r="I1391" s="9">
        <v>0.45</v>
      </c>
      <c r="J1391" s="10">
        <v>5750</v>
      </c>
      <c r="K1391" s="11">
        <f t="shared" si="10"/>
        <v>2587.5</v>
      </c>
      <c r="L1391" s="11">
        <f t="shared" si="11"/>
        <v>1293.75</v>
      </c>
      <c r="M1391" s="12">
        <v>0.5</v>
      </c>
      <c r="P1391" s="13"/>
    </row>
    <row r="1392" spans="1:16" ht="15.75" customHeight="1" x14ac:dyDescent="0.2">
      <c r="A1392" s="2"/>
      <c r="B1392" s="7" t="s">
        <v>14</v>
      </c>
      <c r="C1392" s="7">
        <v>1185732</v>
      </c>
      <c r="D1392" s="8">
        <v>44295</v>
      </c>
      <c r="E1392" s="7" t="s">
        <v>46</v>
      </c>
      <c r="F1392" s="7" t="s">
        <v>47</v>
      </c>
      <c r="G1392" s="7" t="s">
        <v>65</v>
      </c>
      <c r="H1392" s="7" t="s">
        <v>17</v>
      </c>
      <c r="I1392" s="9">
        <v>0.45</v>
      </c>
      <c r="J1392" s="10">
        <v>8250</v>
      </c>
      <c r="K1392" s="11">
        <f t="shared" si="10"/>
        <v>3712.5</v>
      </c>
      <c r="L1392" s="11">
        <f t="shared" si="11"/>
        <v>1670.625</v>
      </c>
      <c r="M1392" s="12">
        <v>0.45</v>
      </c>
      <c r="P1392" s="13"/>
    </row>
    <row r="1393" spans="1:16" ht="15.75" customHeight="1" x14ac:dyDescent="0.2">
      <c r="A1393" s="2"/>
      <c r="B1393" s="7" t="s">
        <v>14</v>
      </c>
      <c r="C1393" s="7">
        <v>1185732</v>
      </c>
      <c r="D1393" s="8">
        <v>44295</v>
      </c>
      <c r="E1393" s="7" t="s">
        <v>46</v>
      </c>
      <c r="F1393" s="7" t="s">
        <v>47</v>
      </c>
      <c r="G1393" s="7" t="s">
        <v>65</v>
      </c>
      <c r="H1393" s="7" t="s">
        <v>18</v>
      </c>
      <c r="I1393" s="9">
        <v>0.45</v>
      </c>
      <c r="J1393" s="10">
        <v>5250</v>
      </c>
      <c r="K1393" s="11">
        <f t="shared" si="10"/>
        <v>2362.5</v>
      </c>
      <c r="L1393" s="11">
        <f t="shared" si="11"/>
        <v>826.875</v>
      </c>
      <c r="M1393" s="12">
        <v>0.35</v>
      </c>
      <c r="P1393" s="13"/>
    </row>
    <row r="1394" spans="1:16" ht="15.75" customHeight="1" x14ac:dyDescent="0.2">
      <c r="A1394" s="2"/>
      <c r="B1394" s="7" t="s">
        <v>14</v>
      </c>
      <c r="C1394" s="7">
        <v>1185732</v>
      </c>
      <c r="D1394" s="8">
        <v>44295</v>
      </c>
      <c r="E1394" s="7" t="s">
        <v>46</v>
      </c>
      <c r="F1394" s="7" t="s">
        <v>47</v>
      </c>
      <c r="G1394" s="7" t="s">
        <v>65</v>
      </c>
      <c r="H1394" s="7" t="s">
        <v>19</v>
      </c>
      <c r="I1394" s="9">
        <v>0.35000000000000003</v>
      </c>
      <c r="J1394" s="10">
        <v>5250</v>
      </c>
      <c r="K1394" s="11">
        <f t="shared" si="10"/>
        <v>1837.5000000000002</v>
      </c>
      <c r="L1394" s="11">
        <f t="shared" si="11"/>
        <v>459.37500000000006</v>
      </c>
      <c r="M1394" s="12">
        <v>0.25</v>
      </c>
      <c r="P1394" s="13"/>
    </row>
    <row r="1395" spans="1:16" ht="15.75" customHeight="1" x14ac:dyDescent="0.2">
      <c r="A1395" s="2"/>
      <c r="B1395" s="7" t="s">
        <v>14</v>
      </c>
      <c r="C1395" s="7">
        <v>1185732</v>
      </c>
      <c r="D1395" s="8">
        <v>44295</v>
      </c>
      <c r="E1395" s="7" t="s">
        <v>46</v>
      </c>
      <c r="F1395" s="7" t="s">
        <v>47</v>
      </c>
      <c r="G1395" s="7" t="s">
        <v>65</v>
      </c>
      <c r="H1395" s="7" t="s">
        <v>20</v>
      </c>
      <c r="I1395" s="9">
        <v>0.39999999999999997</v>
      </c>
      <c r="J1395" s="10">
        <v>4500</v>
      </c>
      <c r="K1395" s="11">
        <f t="shared" si="10"/>
        <v>1799.9999999999998</v>
      </c>
      <c r="L1395" s="11">
        <f t="shared" si="11"/>
        <v>539.99999999999989</v>
      </c>
      <c r="M1395" s="12">
        <v>0.3</v>
      </c>
      <c r="P1395" s="13"/>
    </row>
    <row r="1396" spans="1:16" ht="15.75" customHeight="1" x14ac:dyDescent="0.2">
      <c r="A1396" s="2"/>
      <c r="B1396" s="7" t="s">
        <v>14</v>
      </c>
      <c r="C1396" s="7">
        <v>1185732</v>
      </c>
      <c r="D1396" s="8">
        <v>44295</v>
      </c>
      <c r="E1396" s="7" t="s">
        <v>46</v>
      </c>
      <c r="F1396" s="7" t="s">
        <v>47</v>
      </c>
      <c r="G1396" s="7" t="s">
        <v>65</v>
      </c>
      <c r="H1396" s="7" t="s">
        <v>21</v>
      </c>
      <c r="I1396" s="9">
        <v>0.55000000000000004</v>
      </c>
      <c r="J1396" s="10">
        <v>4750</v>
      </c>
      <c r="K1396" s="11">
        <f t="shared" si="10"/>
        <v>2612.5</v>
      </c>
      <c r="L1396" s="11">
        <f t="shared" si="11"/>
        <v>914.37499999999989</v>
      </c>
      <c r="M1396" s="12">
        <v>0.35</v>
      </c>
      <c r="P1396" s="13"/>
    </row>
    <row r="1397" spans="1:16" ht="15.75" customHeight="1" x14ac:dyDescent="0.2">
      <c r="A1397" s="2"/>
      <c r="B1397" s="7" t="s">
        <v>14</v>
      </c>
      <c r="C1397" s="7">
        <v>1185732</v>
      </c>
      <c r="D1397" s="8">
        <v>44295</v>
      </c>
      <c r="E1397" s="7" t="s">
        <v>46</v>
      </c>
      <c r="F1397" s="7" t="s">
        <v>47</v>
      </c>
      <c r="G1397" s="7" t="s">
        <v>65</v>
      </c>
      <c r="H1397" s="7" t="s">
        <v>22</v>
      </c>
      <c r="I1397" s="9">
        <v>0.45</v>
      </c>
      <c r="J1397" s="10">
        <v>6000</v>
      </c>
      <c r="K1397" s="11">
        <f t="shared" si="10"/>
        <v>2700</v>
      </c>
      <c r="L1397" s="11">
        <f t="shared" si="11"/>
        <v>1350</v>
      </c>
      <c r="M1397" s="12">
        <v>0.5</v>
      </c>
      <c r="P1397" s="13"/>
    </row>
    <row r="1398" spans="1:16" ht="15.75" customHeight="1" x14ac:dyDescent="0.2">
      <c r="A1398" s="2"/>
      <c r="B1398" s="7" t="s">
        <v>14</v>
      </c>
      <c r="C1398" s="7">
        <v>1185732</v>
      </c>
      <c r="D1398" s="8">
        <v>44324</v>
      </c>
      <c r="E1398" s="7" t="s">
        <v>46</v>
      </c>
      <c r="F1398" s="7" t="s">
        <v>47</v>
      </c>
      <c r="G1398" s="7" t="s">
        <v>65</v>
      </c>
      <c r="H1398" s="7" t="s">
        <v>17</v>
      </c>
      <c r="I1398" s="9">
        <v>0.55000000000000004</v>
      </c>
      <c r="J1398" s="10">
        <v>8700</v>
      </c>
      <c r="K1398" s="11">
        <f t="shared" si="10"/>
        <v>4785</v>
      </c>
      <c r="L1398" s="11">
        <f t="shared" si="11"/>
        <v>2153.25</v>
      </c>
      <c r="M1398" s="12">
        <v>0.45</v>
      </c>
      <c r="P1398" s="13"/>
    </row>
    <row r="1399" spans="1:16" ht="15.75" customHeight="1" x14ac:dyDescent="0.2">
      <c r="A1399" s="2"/>
      <c r="B1399" s="7" t="s">
        <v>14</v>
      </c>
      <c r="C1399" s="7">
        <v>1185732</v>
      </c>
      <c r="D1399" s="8">
        <v>44324</v>
      </c>
      <c r="E1399" s="7" t="s">
        <v>46</v>
      </c>
      <c r="F1399" s="7" t="s">
        <v>47</v>
      </c>
      <c r="G1399" s="7" t="s">
        <v>65</v>
      </c>
      <c r="H1399" s="7" t="s">
        <v>18</v>
      </c>
      <c r="I1399" s="9">
        <v>0.55000000000000004</v>
      </c>
      <c r="J1399" s="10">
        <v>5750</v>
      </c>
      <c r="K1399" s="11">
        <f t="shared" si="10"/>
        <v>3162.5000000000005</v>
      </c>
      <c r="L1399" s="11">
        <f t="shared" si="11"/>
        <v>1106.875</v>
      </c>
      <c r="M1399" s="12">
        <v>0.35</v>
      </c>
      <c r="P1399" s="13"/>
    </row>
    <row r="1400" spans="1:16" ht="15.75" customHeight="1" x14ac:dyDescent="0.2">
      <c r="A1400" s="2"/>
      <c r="B1400" s="7" t="s">
        <v>14</v>
      </c>
      <c r="C1400" s="7">
        <v>1185732</v>
      </c>
      <c r="D1400" s="8">
        <v>44324</v>
      </c>
      <c r="E1400" s="7" t="s">
        <v>46</v>
      </c>
      <c r="F1400" s="7" t="s">
        <v>47</v>
      </c>
      <c r="G1400" s="7" t="s">
        <v>65</v>
      </c>
      <c r="H1400" s="7" t="s">
        <v>19</v>
      </c>
      <c r="I1400" s="9">
        <v>0.5</v>
      </c>
      <c r="J1400" s="10">
        <v>5500</v>
      </c>
      <c r="K1400" s="11">
        <f t="shared" si="10"/>
        <v>2750</v>
      </c>
      <c r="L1400" s="11">
        <f t="shared" si="11"/>
        <v>687.5</v>
      </c>
      <c r="M1400" s="12">
        <v>0.25</v>
      </c>
      <c r="P1400" s="13"/>
    </row>
    <row r="1401" spans="1:16" ht="15.75" customHeight="1" x14ac:dyDescent="0.2">
      <c r="A1401" s="2"/>
      <c r="B1401" s="7" t="s">
        <v>14</v>
      </c>
      <c r="C1401" s="7">
        <v>1185732</v>
      </c>
      <c r="D1401" s="8">
        <v>44324</v>
      </c>
      <c r="E1401" s="7" t="s">
        <v>46</v>
      </c>
      <c r="F1401" s="7" t="s">
        <v>47</v>
      </c>
      <c r="G1401" s="7" t="s">
        <v>65</v>
      </c>
      <c r="H1401" s="7" t="s">
        <v>20</v>
      </c>
      <c r="I1401" s="9">
        <v>0.5</v>
      </c>
      <c r="J1401" s="10">
        <v>5000</v>
      </c>
      <c r="K1401" s="11">
        <f t="shared" si="10"/>
        <v>2500</v>
      </c>
      <c r="L1401" s="11">
        <f t="shared" si="11"/>
        <v>750</v>
      </c>
      <c r="M1401" s="12">
        <v>0.3</v>
      </c>
      <c r="P1401" s="13"/>
    </row>
    <row r="1402" spans="1:16" ht="15.75" customHeight="1" x14ac:dyDescent="0.2">
      <c r="A1402" s="2"/>
      <c r="B1402" s="7" t="s">
        <v>14</v>
      </c>
      <c r="C1402" s="7">
        <v>1185732</v>
      </c>
      <c r="D1402" s="8">
        <v>44324</v>
      </c>
      <c r="E1402" s="7" t="s">
        <v>46</v>
      </c>
      <c r="F1402" s="7" t="s">
        <v>47</v>
      </c>
      <c r="G1402" s="7" t="s">
        <v>65</v>
      </c>
      <c r="H1402" s="7" t="s">
        <v>21</v>
      </c>
      <c r="I1402" s="9">
        <v>0.6</v>
      </c>
      <c r="J1402" s="10">
        <v>5250</v>
      </c>
      <c r="K1402" s="11">
        <f t="shared" si="10"/>
        <v>3150</v>
      </c>
      <c r="L1402" s="11">
        <f t="shared" si="11"/>
        <v>1102.5</v>
      </c>
      <c r="M1402" s="12">
        <v>0.35</v>
      </c>
      <c r="P1402" s="13"/>
    </row>
    <row r="1403" spans="1:16" ht="15.75" customHeight="1" x14ac:dyDescent="0.2">
      <c r="A1403" s="2"/>
      <c r="B1403" s="7" t="s">
        <v>14</v>
      </c>
      <c r="C1403" s="7">
        <v>1185732</v>
      </c>
      <c r="D1403" s="8">
        <v>44324</v>
      </c>
      <c r="E1403" s="7" t="s">
        <v>46</v>
      </c>
      <c r="F1403" s="7" t="s">
        <v>47</v>
      </c>
      <c r="G1403" s="7" t="s">
        <v>65</v>
      </c>
      <c r="H1403" s="7" t="s">
        <v>22</v>
      </c>
      <c r="I1403" s="9">
        <v>0.65</v>
      </c>
      <c r="J1403" s="10">
        <v>6250</v>
      </c>
      <c r="K1403" s="11">
        <f t="shared" si="10"/>
        <v>4062.5</v>
      </c>
      <c r="L1403" s="11">
        <f t="shared" si="11"/>
        <v>2031.25</v>
      </c>
      <c r="M1403" s="12">
        <v>0.5</v>
      </c>
      <c r="P1403" s="13"/>
    </row>
    <row r="1404" spans="1:16" ht="15.75" customHeight="1" x14ac:dyDescent="0.2">
      <c r="A1404" s="2"/>
      <c r="B1404" s="7" t="s">
        <v>14</v>
      </c>
      <c r="C1404" s="7">
        <v>1185732</v>
      </c>
      <c r="D1404" s="8">
        <v>44357</v>
      </c>
      <c r="E1404" s="7" t="s">
        <v>46</v>
      </c>
      <c r="F1404" s="7" t="s">
        <v>47</v>
      </c>
      <c r="G1404" s="7" t="s">
        <v>65</v>
      </c>
      <c r="H1404" s="7" t="s">
        <v>17</v>
      </c>
      <c r="I1404" s="9">
        <v>0.6</v>
      </c>
      <c r="J1404" s="10">
        <v>8750</v>
      </c>
      <c r="K1404" s="11">
        <f t="shared" si="10"/>
        <v>5250</v>
      </c>
      <c r="L1404" s="11">
        <f t="shared" si="11"/>
        <v>2362.5</v>
      </c>
      <c r="M1404" s="12">
        <v>0.45</v>
      </c>
      <c r="P1404" s="13"/>
    </row>
    <row r="1405" spans="1:16" ht="15.75" customHeight="1" x14ac:dyDescent="0.2">
      <c r="A1405" s="2"/>
      <c r="B1405" s="7" t="s">
        <v>14</v>
      </c>
      <c r="C1405" s="7">
        <v>1185732</v>
      </c>
      <c r="D1405" s="8">
        <v>44357</v>
      </c>
      <c r="E1405" s="7" t="s">
        <v>46</v>
      </c>
      <c r="F1405" s="7" t="s">
        <v>47</v>
      </c>
      <c r="G1405" s="7" t="s">
        <v>65</v>
      </c>
      <c r="H1405" s="7" t="s">
        <v>18</v>
      </c>
      <c r="I1405" s="9">
        <v>0.55000000000000004</v>
      </c>
      <c r="J1405" s="10">
        <v>6250</v>
      </c>
      <c r="K1405" s="11">
        <f t="shared" si="10"/>
        <v>3437.5000000000005</v>
      </c>
      <c r="L1405" s="11">
        <f t="shared" si="11"/>
        <v>1203.125</v>
      </c>
      <c r="M1405" s="12">
        <v>0.35</v>
      </c>
      <c r="P1405" s="13"/>
    </row>
    <row r="1406" spans="1:16" ht="15.75" customHeight="1" x14ac:dyDescent="0.2">
      <c r="A1406" s="2"/>
      <c r="B1406" s="7" t="s">
        <v>14</v>
      </c>
      <c r="C1406" s="7">
        <v>1185732</v>
      </c>
      <c r="D1406" s="8">
        <v>44357</v>
      </c>
      <c r="E1406" s="7" t="s">
        <v>46</v>
      </c>
      <c r="F1406" s="7" t="s">
        <v>47</v>
      </c>
      <c r="G1406" s="7" t="s">
        <v>65</v>
      </c>
      <c r="H1406" s="7" t="s">
        <v>19</v>
      </c>
      <c r="I1406" s="9">
        <v>0.5</v>
      </c>
      <c r="J1406" s="10">
        <v>6000</v>
      </c>
      <c r="K1406" s="11">
        <f t="shared" si="10"/>
        <v>3000</v>
      </c>
      <c r="L1406" s="11">
        <f t="shared" si="11"/>
        <v>750</v>
      </c>
      <c r="M1406" s="12">
        <v>0.25</v>
      </c>
      <c r="P1406" s="13"/>
    </row>
    <row r="1407" spans="1:16" ht="15.75" customHeight="1" x14ac:dyDescent="0.2">
      <c r="A1407" s="2"/>
      <c r="B1407" s="7" t="s">
        <v>14</v>
      </c>
      <c r="C1407" s="7">
        <v>1185732</v>
      </c>
      <c r="D1407" s="8">
        <v>44357</v>
      </c>
      <c r="E1407" s="7" t="s">
        <v>46</v>
      </c>
      <c r="F1407" s="7" t="s">
        <v>47</v>
      </c>
      <c r="G1407" s="7" t="s">
        <v>65</v>
      </c>
      <c r="H1407" s="7" t="s">
        <v>20</v>
      </c>
      <c r="I1407" s="9">
        <v>0.5</v>
      </c>
      <c r="J1407" s="10">
        <v>5750</v>
      </c>
      <c r="K1407" s="11">
        <f t="shared" si="10"/>
        <v>2875</v>
      </c>
      <c r="L1407" s="11">
        <f t="shared" si="11"/>
        <v>862.5</v>
      </c>
      <c r="M1407" s="12">
        <v>0.3</v>
      </c>
      <c r="P1407" s="13"/>
    </row>
    <row r="1408" spans="1:16" ht="15.75" customHeight="1" x14ac:dyDescent="0.2">
      <c r="A1408" s="2"/>
      <c r="B1408" s="7" t="s">
        <v>14</v>
      </c>
      <c r="C1408" s="7">
        <v>1185732</v>
      </c>
      <c r="D1408" s="8">
        <v>44357</v>
      </c>
      <c r="E1408" s="7" t="s">
        <v>46</v>
      </c>
      <c r="F1408" s="7" t="s">
        <v>47</v>
      </c>
      <c r="G1408" s="7" t="s">
        <v>65</v>
      </c>
      <c r="H1408" s="7" t="s">
        <v>21</v>
      </c>
      <c r="I1408" s="9">
        <v>0.65</v>
      </c>
      <c r="J1408" s="10">
        <v>5750</v>
      </c>
      <c r="K1408" s="11">
        <f t="shared" si="10"/>
        <v>3737.5</v>
      </c>
      <c r="L1408" s="11">
        <f t="shared" si="11"/>
        <v>1308.125</v>
      </c>
      <c r="M1408" s="12">
        <v>0.35</v>
      </c>
      <c r="P1408" s="13"/>
    </row>
    <row r="1409" spans="1:16" ht="15.75" customHeight="1" x14ac:dyDescent="0.2">
      <c r="A1409" s="2"/>
      <c r="B1409" s="7" t="s">
        <v>14</v>
      </c>
      <c r="C1409" s="7">
        <v>1185732</v>
      </c>
      <c r="D1409" s="8">
        <v>44357</v>
      </c>
      <c r="E1409" s="7" t="s">
        <v>46</v>
      </c>
      <c r="F1409" s="7" t="s">
        <v>47</v>
      </c>
      <c r="G1409" s="7" t="s">
        <v>65</v>
      </c>
      <c r="H1409" s="7" t="s">
        <v>22</v>
      </c>
      <c r="I1409" s="9">
        <v>0.70000000000000007</v>
      </c>
      <c r="J1409" s="10">
        <v>7250</v>
      </c>
      <c r="K1409" s="11">
        <f t="shared" si="10"/>
        <v>5075.0000000000009</v>
      </c>
      <c r="L1409" s="11">
        <f t="shared" si="11"/>
        <v>2537.5000000000005</v>
      </c>
      <c r="M1409" s="12">
        <v>0.5</v>
      </c>
      <c r="P1409" s="13"/>
    </row>
    <row r="1410" spans="1:16" ht="15.75" customHeight="1" x14ac:dyDescent="0.2">
      <c r="A1410" s="2"/>
      <c r="B1410" s="7" t="s">
        <v>14</v>
      </c>
      <c r="C1410" s="7">
        <v>1185732</v>
      </c>
      <c r="D1410" s="8">
        <v>44385</v>
      </c>
      <c r="E1410" s="7" t="s">
        <v>46</v>
      </c>
      <c r="F1410" s="7" t="s">
        <v>47</v>
      </c>
      <c r="G1410" s="7" t="s">
        <v>65</v>
      </c>
      <c r="H1410" s="7" t="s">
        <v>17</v>
      </c>
      <c r="I1410" s="9">
        <v>0.65</v>
      </c>
      <c r="J1410" s="10">
        <v>9500</v>
      </c>
      <c r="K1410" s="11">
        <f t="shared" si="10"/>
        <v>6175</v>
      </c>
      <c r="L1410" s="11">
        <f t="shared" si="11"/>
        <v>2778.75</v>
      </c>
      <c r="M1410" s="12">
        <v>0.45</v>
      </c>
      <c r="P1410" s="13"/>
    </row>
    <row r="1411" spans="1:16" ht="15.75" customHeight="1" x14ac:dyDescent="0.2">
      <c r="A1411" s="2"/>
      <c r="B1411" s="7" t="s">
        <v>14</v>
      </c>
      <c r="C1411" s="7">
        <v>1185732</v>
      </c>
      <c r="D1411" s="8">
        <v>44385</v>
      </c>
      <c r="E1411" s="7" t="s">
        <v>46</v>
      </c>
      <c r="F1411" s="7" t="s">
        <v>47</v>
      </c>
      <c r="G1411" s="7" t="s">
        <v>65</v>
      </c>
      <c r="H1411" s="7" t="s">
        <v>18</v>
      </c>
      <c r="I1411" s="9">
        <v>0.60000000000000009</v>
      </c>
      <c r="J1411" s="10">
        <v>7000</v>
      </c>
      <c r="K1411" s="11">
        <f t="shared" si="10"/>
        <v>4200.0000000000009</v>
      </c>
      <c r="L1411" s="11">
        <f t="shared" si="11"/>
        <v>1470.0000000000002</v>
      </c>
      <c r="M1411" s="12">
        <v>0.35</v>
      </c>
      <c r="P1411" s="13"/>
    </row>
    <row r="1412" spans="1:16" ht="15.75" customHeight="1" x14ac:dyDescent="0.2">
      <c r="A1412" s="2"/>
      <c r="B1412" s="7" t="s">
        <v>14</v>
      </c>
      <c r="C1412" s="7">
        <v>1185732</v>
      </c>
      <c r="D1412" s="8">
        <v>44385</v>
      </c>
      <c r="E1412" s="7" t="s">
        <v>46</v>
      </c>
      <c r="F1412" s="7" t="s">
        <v>47</v>
      </c>
      <c r="G1412" s="7" t="s">
        <v>65</v>
      </c>
      <c r="H1412" s="7" t="s">
        <v>19</v>
      </c>
      <c r="I1412" s="9">
        <v>0.55000000000000004</v>
      </c>
      <c r="J1412" s="10">
        <v>6250</v>
      </c>
      <c r="K1412" s="11">
        <f t="shared" si="10"/>
        <v>3437.5000000000005</v>
      </c>
      <c r="L1412" s="11">
        <f t="shared" si="11"/>
        <v>859.37500000000011</v>
      </c>
      <c r="M1412" s="12">
        <v>0.25</v>
      </c>
      <c r="P1412" s="13"/>
    </row>
    <row r="1413" spans="1:16" ht="15.75" customHeight="1" x14ac:dyDescent="0.2">
      <c r="A1413" s="2"/>
      <c r="B1413" s="7" t="s">
        <v>14</v>
      </c>
      <c r="C1413" s="7">
        <v>1185732</v>
      </c>
      <c r="D1413" s="8">
        <v>44385</v>
      </c>
      <c r="E1413" s="7" t="s">
        <v>46</v>
      </c>
      <c r="F1413" s="7" t="s">
        <v>47</v>
      </c>
      <c r="G1413" s="7" t="s">
        <v>65</v>
      </c>
      <c r="H1413" s="7" t="s">
        <v>20</v>
      </c>
      <c r="I1413" s="9">
        <v>0.55000000000000004</v>
      </c>
      <c r="J1413" s="10">
        <v>5750</v>
      </c>
      <c r="K1413" s="11">
        <f t="shared" si="10"/>
        <v>3162.5000000000005</v>
      </c>
      <c r="L1413" s="11">
        <f t="shared" si="11"/>
        <v>948.75000000000011</v>
      </c>
      <c r="M1413" s="12">
        <v>0.3</v>
      </c>
      <c r="P1413" s="13"/>
    </row>
    <row r="1414" spans="1:16" ht="15.75" customHeight="1" x14ac:dyDescent="0.2">
      <c r="A1414" s="2"/>
      <c r="B1414" s="7" t="s">
        <v>14</v>
      </c>
      <c r="C1414" s="7">
        <v>1185732</v>
      </c>
      <c r="D1414" s="8">
        <v>44385</v>
      </c>
      <c r="E1414" s="7" t="s">
        <v>46</v>
      </c>
      <c r="F1414" s="7" t="s">
        <v>47</v>
      </c>
      <c r="G1414" s="7" t="s">
        <v>65</v>
      </c>
      <c r="H1414" s="7" t="s">
        <v>21</v>
      </c>
      <c r="I1414" s="9">
        <v>0.65</v>
      </c>
      <c r="J1414" s="10">
        <v>6000</v>
      </c>
      <c r="K1414" s="11">
        <f t="shared" si="10"/>
        <v>3900</v>
      </c>
      <c r="L1414" s="11">
        <f t="shared" si="11"/>
        <v>1365</v>
      </c>
      <c r="M1414" s="12">
        <v>0.35</v>
      </c>
      <c r="P1414" s="13"/>
    </row>
    <row r="1415" spans="1:16" ht="15.75" customHeight="1" x14ac:dyDescent="0.2">
      <c r="A1415" s="2"/>
      <c r="B1415" s="7" t="s">
        <v>14</v>
      </c>
      <c r="C1415" s="7">
        <v>1185732</v>
      </c>
      <c r="D1415" s="8">
        <v>44385</v>
      </c>
      <c r="E1415" s="7" t="s">
        <v>46</v>
      </c>
      <c r="F1415" s="7" t="s">
        <v>47</v>
      </c>
      <c r="G1415" s="7" t="s">
        <v>65</v>
      </c>
      <c r="H1415" s="7" t="s">
        <v>22</v>
      </c>
      <c r="I1415" s="9">
        <v>0.70000000000000007</v>
      </c>
      <c r="J1415" s="10">
        <v>7750</v>
      </c>
      <c r="K1415" s="11">
        <f t="shared" si="10"/>
        <v>5425.0000000000009</v>
      </c>
      <c r="L1415" s="11">
        <f t="shared" si="11"/>
        <v>2712.5000000000005</v>
      </c>
      <c r="M1415" s="12">
        <v>0.5</v>
      </c>
      <c r="P1415" s="13"/>
    </row>
    <row r="1416" spans="1:16" ht="15.75" customHeight="1" x14ac:dyDescent="0.2">
      <c r="A1416" s="2"/>
      <c r="B1416" s="7" t="s">
        <v>14</v>
      </c>
      <c r="C1416" s="7">
        <v>1185732</v>
      </c>
      <c r="D1416" s="8">
        <v>44417</v>
      </c>
      <c r="E1416" s="7" t="s">
        <v>46</v>
      </c>
      <c r="F1416" s="7" t="s">
        <v>47</v>
      </c>
      <c r="G1416" s="7" t="s">
        <v>65</v>
      </c>
      <c r="H1416" s="7" t="s">
        <v>17</v>
      </c>
      <c r="I1416" s="9">
        <v>0.65</v>
      </c>
      <c r="J1416" s="10">
        <v>9250</v>
      </c>
      <c r="K1416" s="11">
        <f t="shared" si="10"/>
        <v>6012.5</v>
      </c>
      <c r="L1416" s="11">
        <f t="shared" si="11"/>
        <v>2705.625</v>
      </c>
      <c r="M1416" s="12">
        <v>0.45</v>
      </c>
      <c r="P1416" s="13"/>
    </row>
    <row r="1417" spans="1:16" ht="15.75" customHeight="1" x14ac:dyDescent="0.2">
      <c r="A1417" s="2"/>
      <c r="B1417" s="7" t="s">
        <v>14</v>
      </c>
      <c r="C1417" s="7">
        <v>1185732</v>
      </c>
      <c r="D1417" s="8">
        <v>44417</v>
      </c>
      <c r="E1417" s="7" t="s">
        <v>46</v>
      </c>
      <c r="F1417" s="7" t="s">
        <v>47</v>
      </c>
      <c r="G1417" s="7" t="s">
        <v>65</v>
      </c>
      <c r="H1417" s="7" t="s">
        <v>18</v>
      </c>
      <c r="I1417" s="9">
        <v>0.60000000000000009</v>
      </c>
      <c r="J1417" s="10">
        <v>7000</v>
      </c>
      <c r="K1417" s="11">
        <f t="shared" si="10"/>
        <v>4200.0000000000009</v>
      </c>
      <c r="L1417" s="11">
        <f t="shared" si="11"/>
        <v>1470.0000000000002</v>
      </c>
      <c r="M1417" s="12">
        <v>0.35</v>
      </c>
      <c r="P1417" s="13"/>
    </row>
    <row r="1418" spans="1:16" ht="15.75" customHeight="1" x14ac:dyDescent="0.2">
      <c r="A1418" s="2"/>
      <c r="B1418" s="7" t="s">
        <v>14</v>
      </c>
      <c r="C1418" s="7">
        <v>1185732</v>
      </c>
      <c r="D1418" s="8">
        <v>44417</v>
      </c>
      <c r="E1418" s="7" t="s">
        <v>46</v>
      </c>
      <c r="F1418" s="7" t="s">
        <v>47</v>
      </c>
      <c r="G1418" s="7" t="s">
        <v>65</v>
      </c>
      <c r="H1418" s="7" t="s">
        <v>19</v>
      </c>
      <c r="I1418" s="9">
        <v>0.55000000000000004</v>
      </c>
      <c r="J1418" s="10">
        <v>6250</v>
      </c>
      <c r="K1418" s="11">
        <f t="shared" si="10"/>
        <v>3437.5000000000005</v>
      </c>
      <c r="L1418" s="11">
        <f t="shared" si="11"/>
        <v>859.37500000000011</v>
      </c>
      <c r="M1418" s="12">
        <v>0.25</v>
      </c>
      <c r="P1418" s="13"/>
    </row>
    <row r="1419" spans="1:16" ht="15.75" customHeight="1" x14ac:dyDescent="0.2">
      <c r="A1419" s="2"/>
      <c r="B1419" s="7" t="s">
        <v>14</v>
      </c>
      <c r="C1419" s="7">
        <v>1185732</v>
      </c>
      <c r="D1419" s="8">
        <v>44417</v>
      </c>
      <c r="E1419" s="7" t="s">
        <v>46</v>
      </c>
      <c r="F1419" s="7" t="s">
        <v>47</v>
      </c>
      <c r="G1419" s="7" t="s">
        <v>65</v>
      </c>
      <c r="H1419" s="7" t="s">
        <v>20</v>
      </c>
      <c r="I1419" s="9">
        <v>0.45</v>
      </c>
      <c r="J1419" s="10">
        <v>5750</v>
      </c>
      <c r="K1419" s="11">
        <f t="shared" si="10"/>
        <v>2587.5</v>
      </c>
      <c r="L1419" s="11">
        <f t="shared" si="11"/>
        <v>776.25</v>
      </c>
      <c r="M1419" s="12">
        <v>0.3</v>
      </c>
      <c r="P1419" s="13"/>
    </row>
    <row r="1420" spans="1:16" ht="15.75" customHeight="1" x14ac:dyDescent="0.2">
      <c r="A1420" s="2"/>
      <c r="B1420" s="7" t="s">
        <v>14</v>
      </c>
      <c r="C1420" s="7">
        <v>1185732</v>
      </c>
      <c r="D1420" s="8">
        <v>44417</v>
      </c>
      <c r="E1420" s="7" t="s">
        <v>46</v>
      </c>
      <c r="F1420" s="7" t="s">
        <v>47</v>
      </c>
      <c r="G1420" s="7" t="s">
        <v>65</v>
      </c>
      <c r="H1420" s="7" t="s">
        <v>21</v>
      </c>
      <c r="I1420" s="9">
        <v>0.55000000000000004</v>
      </c>
      <c r="J1420" s="10">
        <v>5500</v>
      </c>
      <c r="K1420" s="11">
        <f t="shared" si="10"/>
        <v>3025.0000000000005</v>
      </c>
      <c r="L1420" s="11">
        <f t="shared" si="11"/>
        <v>1058.75</v>
      </c>
      <c r="M1420" s="12">
        <v>0.35</v>
      </c>
      <c r="P1420" s="13"/>
    </row>
    <row r="1421" spans="1:16" ht="15.75" customHeight="1" x14ac:dyDescent="0.2">
      <c r="A1421" s="2"/>
      <c r="B1421" s="7" t="s">
        <v>14</v>
      </c>
      <c r="C1421" s="7">
        <v>1185732</v>
      </c>
      <c r="D1421" s="8">
        <v>44417</v>
      </c>
      <c r="E1421" s="7" t="s">
        <v>46</v>
      </c>
      <c r="F1421" s="7" t="s">
        <v>47</v>
      </c>
      <c r="G1421" s="7" t="s">
        <v>65</v>
      </c>
      <c r="H1421" s="7" t="s">
        <v>22</v>
      </c>
      <c r="I1421" s="9">
        <v>0.60000000000000009</v>
      </c>
      <c r="J1421" s="10">
        <v>7250</v>
      </c>
      <c r="K1421" s="11">
        <f t="shared" si="10"/>
        <v>4350.0000000000009</v>
      </c>
      <c r="L1421" s="11">
        <f t="shared" si="11"/>
        <v>2175.0000000000005</v>
      </c>
      <c r="M1421" s="12">
        <v>0.5</v>
      </c>
      <c r="P1421" s="13"/>
    </row>
    <row r="1422" spans="1:16" ht="15.75" customHeight="1" x14ac:dyDescent="0.2">
      <c r="A1422" s="2"/>
      <c r="B1422" s="7" t="s">
        <v>14</v>
      </c>
      <c r="C1422" s="7">
        <v>1185732</v>
      </c>
      <c r="D1422" s="8">
        <v>44447</v>
      </c>
      <c r="E1422" s="7" t="s">
        <v>46</v>
      </c>
      <c r="F1422" s="7" t="s">
        <v>47</v>
      </c>
      <c r="G1422" s="7" t="s">
        <v>65</v>
      </c>
      <c r="H1422" s="7" t="s">
        <v>17</v>
      </c>
      <c r="I1422" s="9">
        <v>0.55000000000000004</v>
      </c>
      <c r="J1422" s="10">
        <v>8500</v>
      </c>
      <c r="K1422" s="11">
        <f t="shared" si="10"/>
        <v>4675</v>
      </c>
      <c r="L1422" s="11">
        <f t="shared" si="11"/>
        <v>2103.75</v>
      </c>
      <c r="M1422" s="12">
        <v>0.45</v>
      </c>
      <c r="P1422" s="13"/>
    </row>
    <row r="1423" spans="1:16" ht="15.75" customHeight="1" x14ac:dyDescent="0.2">
      <c r="A1423" s="2"/>
      <c r="B1423" s="7" t="s">
        <v>14</v>
      </c>
      <c r="C1423" s="7">
        <v>1185732</v>
      </c>
      <c r="D1423" s="8">
        <v>44447</v>
      </c>
      <c r="E1423" s="7" t="s">
        <v>46</v>
      </c>
      <c r="F1423" s="7" t="s">
        <v>47</v>
      </c>
      <c r="G1423" s="7" t="s">
        <v>65</v>
      </c>
      <c r="H1423" s="7" t="s">
        <v>18</v>
      </c>
      <c r="I1423" s="9">
        <v>0.50000000000000011</v>
      </c>
      <c r="J1423" s="10">
        <v>6500</v>
      </c>
      <c r="K1423" s="11">
        <f t="shared" si="10"/>
        <v>3250.0000000000009</v>
      </c>
      <c r="L1423" s="11">
        <f t="shared" si="11"/>
        <v>1137.5000000000002</v>
      </c>
      <c r="M1423" s="12">
        <v>0.35</v>
      </c>
      <c r="P1423" s="13"/>
    </row>
    <row r="1424" spans="1:16" ht="15.75" customHeight="1" x14ac:dyDescent="0.2">
      <c r="A1424" s="2"/>
      <c r="B1424" s="7" t="s">
        <v>14</v>
      </c>
      <c r="C1424" s="7">
        <v>1185732</v>
      </c>
      <c r="D1424" s="8">
        <v>44447</v>
      </c>
      <c r="E1424" s="7" t="s">
        <v>46</v>
      </c>
      <c r="F1424" s="7" t="s">
        <v>47</v>
      </c>
      <c r="G1424" s="7" t="s">
        <v>65</v>
      </c>
      <c r="H1424" s="7" t="s">
        <v>19</v>
      </c>
      <c r="I1424" s="9">
        <v>0.45</v>
      </c>
      <c r="J1424" s="10">
        <v>5500</v>
      </c>
      <c r="K1424" s="11">
        <f t="shared" si="10"/>
        <v>2475</v>
      </c>
      <c r="L1424" s="11">
        <f t="shared" si="11"/>
        <v>618.75</v>
      </c>
      <c r="M1424" s="12">
        <v>0.25</v>
      </c>
      <c r="P1424" s="13"/>
    </row>
    <row r="1425" spans="1:16" ht="15.75" customHeight="1" x14ac:dyDescent="0.2">
      <c r="A1425" s="2"/>
      <c r="B1425" s="7" t="s">
        <v>14</v>
      </c>
      <c r="C1425" s="7">
        <v>1185732</v>
      </c>
      <c r="D1425" s="8">
        <v>44447</v>
      </c>
      <c r="E1425" s="7" t="s">
        <v>46</v>
      </c>
      <c r="F1425" s="7" t="s">
        <v>47</v>
      </c>
      <c r="G1425" s="7" t="s">
        <v>65</v>
      </c>
      <c r="H1425" s="7" t="s">
        <v>20</v>
      </c>
      <c r="I1425" s="9">
        <v>0.45</v>
      </c>
      <c r="J1425" s="10">
        <v>5250</v>
      </c>
      <c r="K1425" s="11">
        <f t="shared" si="10"/>
        <v>2362.5</v>
      </c>
      <c r="L1425" s="11">
        <f t="shared" si="11"/>
        <v>708.75</v>
      </c>
      <c r="M1425" s="12">
        <v>0.3</v>
      </c>
      <c r="P1425" s="13"/>
    </row>
    <row r="1426" spans="1:16" ht="15.75" customHeight="1" x14ac:dyDescent="0.2">
      <c r="A1426" s="2"/>
      <c r="B1426" s="7" t="s">
        <v>14</v>
      </c>
      <c r="C1426" s="7">
        <v>1185732</v>
      </c>
      <c r="D1426" s="8">
        <v>44447</v>
      </c>
      <c r="E1426" s="7" t="s">
        <v>46</v>
      </c>
      <c r="F1426" s="7" t="s">
        <v>47</v>
      </c>
      <c r="G1426" s="7" t="s">
        <v>65</v>
      </c>
      <c r="H1426" s="7" t="s">
        <v>21</v>
      </c>
      <c r="I1426" s="9">
        <v>0.55000000000000004</v>
      </c>
      <c r="J1426" s="10">
        <v>5250</v>
      </c>
      <c r="K1426" s="11">
        <f t="shared" si="10"/>
        <v>2887.5000000000005</v>
      </c>
      <c r="L1426" s="11">
        <f t="shared" si="11"/>
        <v>1010.6250000000001</v>
      </c>
      <c r="M1426" s="12">
        <v>0.35</v>
      </c>
      <c r="P1426" s="13"/>
    </row>
    <row r="1427" spans="1:16" ht="15.75" customHeight="1" x14ac:dyDescent="0.2">
      <c r="A1427" s="2"/>
      <c r="B1427" s="7" t="s">
        <v>14</v>
      </c>
      <c r="C1427" s="7">
        <v>1185732</v>
      </c>
      <c r="D1427" s="8">
        <v>44447</v>
      </c>
      <c r="E1427" s="7" t="s">
        <v>46</v>
      </c>
      <c r="F1427" s="7" t="s">
        <v>47</v>
      </c>
      <c r="G1427" s="7" t="s">
        <v>65</v>
      </c>
      <c r="H1427" s="7" t="s">
        <v>22</v>
      </c>
      <c r="I1427" s="9">
        <v>0.60000000000000009</v>
      </c>
      <c r="J1427" s="10">
        <v>6250</v>
      </c>
      <c r="K1427" s="11">
        <f t="shared" si="10"/>
        <v>3750.0000000000005</v>
      </c>
      <c r="L1427" s="11">
        <f t="shared" si="11"/>
        <v>1875.0000000000002</v>
      </c>
      <c r="M1427" s="12">
        <v>0.5</v>
      </c>
      <c r="P1427" s="13"/>
    </row>
    <row r="1428" spans="1:16" ht="15.75" customHeight="1" x14ac:dyDescent="0.2">
      <c r="A1428" s="2"/>
      <c r="B1428" s="7" t="s">
        <v>14</v>
      </c>
      <c r="C1428" s="7">
        <v>1185732</v>
      </c>
      <c r="D1428" s="8">
        <v>44479</v>
      </c>
      <c r="E1428" s="7" t="s">
        <v>46</v>
      </c>
      <c r="F1428" s="7" t="s">
        <v>47</v>
      </c>
      <c r="G1428" s="7" t="s">
        <v>65</v>
      </c>
      <c r="H1428" s="7" t="s">
        <v>17</v>
      </c>
      <c r="I1428" s="9">
        <v>0.60000000000000009</v>
      </c>
      <c r="J1428" s="10">
        <v>8000</v>
      </c>
      <c r="K1428" s="11">
        <f t="shared" si="10"/>
        <v>4800.0000000000009</v>
      </c>
      <c r="L1428" s="11">
        <f t="shared" si="11"/>
        <v>2160.0000000000005</v>
      </c>
      <c r="M1428" s="12">
        <v>0.45</v>
      </c>
      <c r="P1428" s="13"/>
    </row>
    <row r="1429" spans="1:16" ht="15.75" customHeight="1" x14ac:dyDescent="0.2">
      <c r="A1429" s="2"/>
      <c r="B1429" s="7" t="s">
        <v>14</v>
      </c>
      <c r="C1429" s="7">
        <v>1185732</v>
      </c>
      <c r="D1429" s="8">
        <v>44479</v>
      </c>
      <c r="E1429" s="7" t="s">
        <v>46</v>
      </c>
      <c r="F1429" s="7" t="s">
        <v>47</v>
      </c>
      <c r="G1429" s="7" t="s">
        <v>65</v>
      </c>
      <c r="H1429" s="7" t="s">
        <v>18</v>
      </c>
      <c r="I1429" s="9">
        <v>0.50000000000000011</v>
      </c>
      <c r="J1429" s="10">
        <v>6250</v>
      </c>
      <c r="K1429" s="11">
        <f t="shared" si="10"/>
        <v>3125.0000000000009</v>
      </c>
      <c r="L1429" s="11">
        <f t="shared" si="11"/>
        <v>1093.7500000000002</v>
      </c>
      <c r="M1429" s="12">
        <v>0.35</v>
      </c>
      <c r="P1429" s="13"/>
    </row>
    <row r="1430" spans="1:16" ht="15.75" customHeight="1" x14ac:dyDescent="0.2">
      <c r="A1430" s="2"/>
      <c r="B1430" s="7" t="s">
        <v>14</v>
      </c>
      <c r="C1430" s="7">
        <v>1185732</v>
      </c>
      <c r="D1430" s="8">
        <v>44479</v>
      </c>
      <c r="E1430" s="7" t="s">
        <v>46</v>
      </c>
      <c r="F1430" s="7" t="s">
        <v>47</v>
      </c>
      <c r="G1430" s="7" t="s">
        <v>65</v>
      </c>
      <c r="H1430" s="7" t="s">
        <v>19</v>
      </c>
      <c r="I1430" s="9">
        <v>0.50000000000000011</v>
      </c>
      <c r="J1430" s="10">
        <v>5250</v>
      </c>
      <c r="K1430" s="11">
        <f t="shared" si="10"/>
        <v>2625.0000000000005</v>
      </c>
      <c r="L1430" s="11">
        <f t="shared" si="11"/>
        <v>656.25000000000011</v>
      </c>
      <c r="M1430" s="12">
        <v>0.25</v>
      </c>
      <c r="P1430" s="13"/>
    </row>
    <row r="1431" spans="1:16" ht="15.75" customHeight="1" x14ac:dyDescent="0.2">
      <c r="A1431" s="2"/>
      <c r="B1431" s="7" t="s">
        <v>14</v>
      </c>
      <c r="C1431" s="7">
        <v>1185732</v>
      </c>
      <c r="D1431" s="8">
        <v>44479</v>
      </c>
      <c r="E1431" s="7" t="s">
        <v>46</v>
      </c>
      <c r="F1431" s="7" t="s">
        <v>47</v>
      </c>
      <c r="G1431" s="7" t="s">
        <v>65</v>
      </c>
      <c r="H1431" s="7" t="s">
        <v>20</v>
      </c>
      <c r="I1431" s="9">
        <v>0.50000000000000011</v>
      </c>
      <c r="J1431" s="10">
        <v>5000</v>
      </c>
      <c r="K1431" s="11">
        <f t="shared" si="10"/>
        <v>2500.0000000000005</v>
      </c>
      <c r="L1431" s="11">
        <f t="shared" si="11"/>
        <v>750.00000000000011</v>
      </c>
      <c r="M1431" s="12">
        <v>0.3</v>
      </c>
      <c r="P1431" s="13"/>
    </row>
    <row r="1432" spans="1:16" ht="15.75" customHeight="1" x14ac:dyDescent="0.2">
      <c r="A1432" s="2"/>
      <c r="B1432" s="7" t="s">
        <v>14</v>
      </c>
      <c r="C1432" s="7">
        <v>1185732</v>
      </c>
      <c r="D1432" s="8">
        <v>44479</v>
      </c>
      <c r="E1432" s="7" t="s">
        <v>46</v>
      </c>
      <c r="F1432" s="7" t="s">
        <v>47</v>
      </c>
      <c r="G1432" s="7" t="s">
        <v>65</v>
      </c>
      <c r="H1432" s="7" t="s">
        <v>21</v>
      </c>
      <c r="I1432" s="9">
        <v>0.60000000000000009</v>
      </c>
      <c r="J1432" s="10">
        <v>5000</v>
      </c>
      <c r="K1432" s="11">
        <f t="shared" si="10"/>
        <v>3000.0000000000005</v>
      </c>
      <c r="L1432" s="11">
        <f t="shared" si="11"/>
        <v>1050</v>
      </c>
      <c r="M1432" s="12">
        <v>0.35</v>
      </c>
      <c r="P1432" s="13"/>
    </row>
    <row r="1433" spans="1:16" ht="15.75" customHeight="1" x14ac:dyDescent="0.2">
      <c r="A1433" s="2"/>
      <c r="B1433" s="7" t="s">
        <v>14</v>
      </c>
      <c r="C1433" s="7">
        <v>1185732</v>
      </c>
      <c r="D1433" s="8">
        <v>44479</v>
      </c>
      <c r="E1433" s="7" t="s">
        <v>46</v>
      </c>
      <c r="F1433" s="7" t="s">
        <v>47</v>
      </c>
      <c r="G1433" s="7" t="s">
        <v>65</v>
      </c>
      <c r="H1433" s="7" t="s">
        <v>22</v>
      </c>
      <c r="I1433" s="9">
        <v>0.65</v>
      </c>
      <c r="J1433" s="10">
        <v>6250</v>
      </c>
      <c r="K1433" s="11">
        <f t="shared" si="10"/>
        <v>4062.5</v>
      </c>
      <c r="L1433" s="11">
        <f t="shared" si="11"/>
        <v>2031.25</v>
      </c>
      <c r="M1433" s="12">
        <v>0.5</v>
      </c>
      <c r="P1433" s="13"/>
    </row>
    <row r="1434" spans="1:16" ht="15.75" customHeight="1" x14ac:dyDescent="0.2">
      <c r="A1434" s="2"/>
      <c r="B1434" s="7" t="s">
        <v>14</v>
      </c>
      <c r="C1434" s="7">
        <v>1185732</v>
      </c>
      <c r="D1434" s="8">
        <v>44509</v>
      </c>
      <c r="E1434" s="7" t="s">
        <v>46</v>
      </c>
      <c r="F1434" s="7" t="s">
        <v>47</v>
      </c>
      <c r="G1434" s="7" t="s">
        <v>65</v>
      </c>
      <c r="H1434" s="7" t="s">
        <v>17</v>
      </c>
      <c r="I1434" s="9">
        <v>0.60000000000000009</v>
      </c>
      <c r="J1434" s="10">
        <v>7750</v>
      </c>
      <c r="K1434" s="11">
        <f t="shared" si="10"/>
        <v>4650.0000000000009</v>
      </c>
      <c r="L1434" s="11">
        <f t="shared" si="11"/>
        <v>2092.5000000000005</v>
      </c>
      <c r="M1434" s="12">
        <v>0.45</v>
      </c>
      <c r="P1434" s="13"/>
    </row>
    <row r="1435" spans="1:16" ht="15.75" customHeight="1" x14ac:dyDescent="0.2">
      <c r="A1435" s="2"/>
      <c r="B1435" s="7" t="s">
        <v>14</v>
      </c>
      <c r="C1435" s="7">
        <v>1185732</v>
      </c>
      <c r="D1435" s="8">
        <v>44509</v>
      </c>
      <c r="E1435" s="7" t="s">
        <v>46</v>
      </c>
      <c r="F1435" s="7" t="s">
        <v>47</v>
      </c>
      <c r="G1435" s="7" t="s">
        <v>65</v>
      </c>
      <c r="H1435" s="7" t="s">
        <v>18</v>
      </c>
      <c r="I1435" s="9">
        <v>0.50000000000000011</v>
      </c>
      <c r="J1435" s="10">
        <v>6000</v>
      </c>
      <c r="K1435" s="11">
        <f t="shared" si="10"/>
        <v>3000.0000000000005</v>
      </c>
      <c r="L1435" s="11">
        <f t="shared" si="11"/>
        <v>1050</v>
      </c>
      <c r="M1435" s="12">
        <v>0.35</v>
      </c>
      <c r="P1435" s="13"/>
    </row>
    <row r="1436" spans="1:16" ht="15.75" customHeight="1" x14ac:dyDescent="0.2">
      <c r="A1436" s="2"/>
      <c r="B1436" s="7" t="s">
        <v>14</v>
      </c>
      <c r="C1436" s="7">
        <v>1185732</v>
      </c>
      <c r="D1436" s="8">
        <v>44509</v>
      </c>
      <c r="E1436" s="7" t="s">
        <v>46</v>
      </c>
      <c r="F1436" s="7" t="s">
        <v>47</v>
      </c>
      <c r="G1436" s="7" t="s">
        <v>65</v>
      </c>
      <c r="H1436" s="7" t="s">
        <v>19</v>
      </c>
      <c r="I1436" s="9">
        <v>0.50000000000000011</v>
      </c>
      <c r="J1436" s="10">
        <v>5450</v>
      </c>
      <c r="K1436" s="11">
        <f t="shared" si="10"/>
        <v>2725.0000000000005</v>
      </c>
      <c r="L1436" s="11">
        <f t="shared" si="11"/>
        <v>681.25000000000011</v>
      </c>
      <c r="M1436" s="12">
        <v>0.25</v>
      </c>
      <c r="P1436" s="13"/>
    </row>
    <row r="1437" spans="1:16" ht="15.75" customHeight="1" x14ac:dyDescent="0.2">
      <c r="A1437" s="2"/>
      <c r="B1437" s="7" t="s">
        <v>14</v>
      </c>
      <c r="C1437" s="7">
        <v>1185732</v>
      </c>
      <c r="D1437" s="8">
        <v>44509</v>
      </c>
      <c r="E1437" s="7" t="s">
        <v>46</v>
      </c>
      <c r="F1437" s="7" t="s">
        <v>47</v>
      </c>
      <c r="G1437" s="7" t="s">
        <v>65</v>
      </c>
      <c r="H1437" s="7" t="s">
        <v>20</v>
      </c>
      <c r="I1437" s="9">
        <v>0.50000000000000011</v>
      </c>
      <c r="J1437" s="10">
        <v>5750</v>
      </c>
      <c r="K1437" s="11">
        <f t="shared" si="10"/>
        <v>2875.0000000000005</v>
      </c>
      <c r="L1437" s="11">
        <f t="shared" si="11"/>
        <v>862.50000000000011</v>
      </c>
      <c r="M1437" s="12">
        <v>0.3</v>
      </c>
      <c r="P1437" s="13"/>
    </row>
    <row r="1438" spans="1:16" ht="15.75" customHeight="1" x14ac:dyDescent="0.2">
      <c r="A1438" s="2"/>
      <c r="B1438" s="7" t="s">
        <v>14</v>
      </c>
      <c r="C1438" s="7">
        <v>1185732</v>
      </c>
      <c r="D1438" s="8">
        <v>44509</v>
      </c>
      <c r="E1438" s="7" t="s">
        <v>46</v>
      </c>
      <c r="F1438" s="7" t="s">
        <v>47</v>
      </c>
      <c r="G1438" s="7" t="s">
        <v>65</v>
      </c>
      <c r="H1438" s="7" t="s">
        <v>21</v>
      </c>
      <c r="I1438" s="9">
        <v>0.65</v>
      </c>
      <c r="J1438" s="10">
        <v>5500</v>
      </c>
      <c r="K1438" s="11">
        <f t="shared" si="10"/>
        <v>3575</v>
      </c>
      <c r="L1438" s="11">
        <f t="shared" si="11"/>
        <v>1251.25</v>
      </c>
      <c r="M1438" s="12">
        <v>0.35</v>
      </c>
      <c r="P1438" s="13"/>
    </row>
    <row r="1439" spans="1:16" ht="15.75" customHeight="1" x14ac:dyDescent="0.2">
      <c r="A1439" s="2"/>
      <c r="B1439" s="7" t="s">
        <v>14</v>
      </c>
      <c r="C1439" s="7">
        <v>1185732</v>
      </c>
      <c r="D1439" s="8">
        <v>44509</v>
      </c>
      <c r="E1439" s="7" t="s">
        <v>46</v>
      </c>
      <c r="F1439" s="7" t="s">
        <v>47</v>
      </c>
      <c r="G1439" s="7" t="s">
        <v>65</v>
      </c>
      <c r="H1439" s="7" t="s">
        <v>22</v>
      </c>
      <c r="I1439" s="9">
        <v>0.7</v>
      </c>
      <c r="J1439" s="10">
        <v>6500</v>
      </c>
      <c r="K1439" s="11">
        <f t="shared" si="10"/>
        <v>4550</v>
      </c>
      <c r="L1439" s="11">
        <f t="shared" si="11"/>
        <v>2275</v>
      </c>
      <c r="M1439" s="12">
        <v>0.5</v>
      </c>
      <c r="P1439" s="13"/>
    </row>
    <row r="1440" spans="1:16" ht="15.75" customHeight="1" x14ac:dyDescent="0.2">
      <c r="A1440" s="2"/>
      <c r="B1440" s="7" t="s">
        <v>14</v>
      </c>
      <c r="C1440" s="7">
        <v>1185732</v>
      </c>
      <c r="D1440" s="8">
        <v>44538</v>
      </c>
      <c r="E1440" s="7" t="s">
        <v>46</v>
      </c>
      <c r="F1440" s="7" t="s">
        <v>47</v>
      </c>
      <c r="G1440" s="7" t="s">
        <v>65</v>
      </c>
      <c r="H1440" s="7" t="s">
        <v>17</v>
      </c>
      <c r="I1440" s="9">
        <v>0.65</v>
      </c>
      <c r="J1440" s="10">
        <v>8750</v>
      </c>
      <c r="K1440" s="11">
        <f t="shared" si="10"/>
        <v>5687.5</v>
      </c>
      <c r="L1440" s="11">
        <f t="shared" si="11"/>
        <v>2559.375</v>
      </c>
      <c r="M1440" s="12">
        <v>0.45</v>
      </c>
      <c r="P1440" s="13"/>
    </row>
    <row r="1441" spans="1:18" ht="15.75" customHeight="1" x14ac:dyDescent="0.2">
      <c r="A1441" s="2"/>
      <c r="B1441" s="7" t="s">
        <v>14</v>
      </c>
      <c r="C1441" s="7">
        <v>1185732</v>
      </c>
      <c r="D1441" s="8">
        <v>44538</v>
      </c>
      <c r="E1441" s="7" t="s">
        <v>46</v>
      </c>
      <c r="F1441" s="7" t="s">
        <v>47</v>
      </c>
      <c r="G1441" s="7" t="s">
        <v>65</v>
      </c>
      <c r="H1441" s="7" t="s">
        <v>18</v>
      </c>
      <c r="I1441" s="9">
        <v>0.55000000000000004</v>
      </c>
      <c r="J1441" s="10">
        <v>6750</v>
      </c>
      <c r="K1441" s="11">
        <f t="shared" si="10"/>
        <v>3712.5000000000005</v>
      </c>
      <c r="L1441" s="11">
        <f t="shared" si="11"/>
        <v>1299.375</v>
      </c>
      <c r="M1441" s="12">
        <v>0.35</v>
      </c>
      <c r="P1441" s="13"/>
    </row>
    <row r="1442" spans="1:18" ht="15.75" customHeight="1" x14ac:dyDescent="0.2">
      <c r="A1442" s="2"/>
      <c r="B1442" s="7" t="s">
        <v>14</v>
      </c>
      <c r="C1442" s="7">
        <v>1185732</v>
      </c>
      <c r="D1442" s="8">
        <v>44538</v>
      </c>
      <c r="E1442" s="7" t="s">
        <v>46</v>
      </c>
      <c r="F1442" s="7" t="s">
        <v>47</v>
      </c>
      <c r="G1442" s="7" t="s">
        <v>65</v>
      </c>
      <c r="H1442" s="7" t="s">
        <v>19</v>
      </c>
      <c r="I1442" s="9">
        <v>0.55000000000000004</v>
      </c>
      <c r="J1442" s="10">
        <v>6250</v>
      </c>
      <c r="K1442" s="11">
        <f t="shared" si="10"/>
        <v>3437.5000000000005</v>
      </c>
      <c r="L1442" s="11">
        <f t="shared" si="11"/>
        <v>859.37500000000011</v>
      </c>
      <c r="M1442" s="12">
        <v>0.25</v>
      </c>
      <c r="P1442" s="13"/>
    </row>
    <row r="1443" spans="1:18" ht="15.75" customHeight="1" x14ac:dyDescent="0.2">
      <c r="A1443" s="2"/>
      <c r="B1443" s="7" t="s">
        <v>14</v>
      </c>
      <c r="C1443" s="7">
        <v>1185732</v>
      </c>
      <c r="D1443" s="8">
        <v>44538</v>
      </c>
      <c r="E1443" s="7" t="s">
        <v>46</v>
      </c>
      <c r="F1443" s="7" t="s">
        <v>47</v>
      </c>
      <c r="G1443" s="7" t="s">
        <v>65</v>
      </c>
      <c r="H1443" s="7" t="s">
        <v>20</v>
      </c>
      <c r="I1443" s="9">
        <v>0.55000000000000004</v>
      </c>
      <c r="J1443" s="10">
        <v>5750</v>
      </c>
      <c r="K1443" s="11">
        <f t="shared" si="10"/>
        <v>3162.5000000000005</v>
      </c>
      <c r="L1443" s="11">
        <f t="shared" si="11"/>
        <v>948.75000000000011</v>
      </c>
      <c r="M1443" s="12">
        <v>0.3</v>
      </c>
      <c r="P1443" s="13"/>
    </row>
    <row r="1444" spans="1:18" ht="15.75" customHeight="1" x14ac:dyDescent="0.2">
      <c r="A1444" s="2"/>
      <c r="B1444" s="7" t="s">
        <v>14</v>
      </c>
      <c r="C1444" s="7">
        <v>1185732</v>
      </c>
      <c r="D1444" s="8">
        <v>44538</v>
      </c>
      <c r="E1444" s="7" t="s">
        <v>46</v>
      </c>
      <c r="F1444" s="7" t="s">
        <v>47</v>
      </c>
      <c r="G1444" s="7" t="s">
        <v>65</v>
      </c>
      <c r="H1444" s="7" t="s">
        <v>21</v>
      </c>
      <c r="I1444" s="9">
        <v>0.65</v>
      </c>
      <c r="J1444" s="10">
        <v>5750</v>
      </c>
      <c r="K1444" s="11">
        <f t="shared" si="10"/>
        <v>3737.5</v>
      </c>
      <c r="L1444" s="11">
        <f t="shared" si="11"/>
        <v>1308.125</v>
      </c>
      <c r="M1444" s="12">
        <v>0.35</v>
      </c>
      <c r="P1444" s="13"/>
    </row>
    <row r="1445" spans="1:18" ht="15.75" customHeight="1" x14ac:dyDescent="0.2">
      <c r="A1445" s="2"/>
      <c r="B1445" s="7" t="s">
        <v>14</v>
      </c>
      <c r="C1445" s="7">
        <v>1185732</v>
      </c>
      <c r="D1445" s="8">
        <v>44538</v>
      </c>
      <c r="E1445" s="7" t="s">
        <v>46</v>
      </c>
      <c r="F1445" s="7" t="s">
        <v>47</v>
      </c>
      <c r="G1445" s="7" t="s">
        <v>65</v>
      </c>
      <c r="H1445" s="7" t="s">
        <v>22</v>
      </c>
      <c r="I1445" s="9">
        <v>0.7</v>
      </c>
      <c r="J1445" s="10">
        <v>6750</v>
      </c>
      <c r="K1445" s="11">
        <f t="shared" si="10"/>
        <v>4725</v>
      </c>
      <c r="L1445" s="11">
        <f t="shared" si="11"/>
        <v>2362.5</v>
      </c>
      <c r="M1445" s="12">
        <v>0.5</v>
      </c>
      <c r="P1445" s="13"/>
    </row>
    <row r="1446" spans="1:18" ht="15.75" customHeight="1" x14ac:dyDescent="0.2">
      <c r="A1446" s="2" t="s">
        <v>39</v>
      </c>
      <c r="B1446" s="7" t="s">
        <v>14</v>
      </c>
      <c r="C1446" s="7">
        <v>1185732</v>
      </c>
      <c r="D1446" s="8">
        <v>44210</v>
      </c>
      <c r="E1446" s="7" t="s">
        <v>15</v>
      </c>
      <c r="F1446" s="7" t="s">
        <v>16</v>
      </c>
      <c r="G1446" s="7" t="s">
        <v>66</v>
      </c>
      <c r="H1446" s="7" t="s">
        <v>17</v>
      </c>
      <c r="I1446" s="9">
        <v>0.4</v>
      </c>
      <c r="J1446" s="10">
        <v>8000</v>
      </c>
      <c r="K1446" s="11">
        <f t="shared" si="10"/>
        <v>3200</v>
      </c>
      <c r="L1446" s="11">
        <f t="shared" si="11"/>
        <v>1600</v>
      </c>
      <c r="M1446" s="12">
        <v>0.5</v>
      </c>
      <c r="O1446" s="17"/>
      <c r="P1446" s="18"/>
      <c r="Q1446" s="13"/>
      <c r="R1446" s="14"/>
    </row>
    <row r="1447" spans="1:18" ht="15.75" customHeight="1" x14ac:dyDescent="0.2">
      <c r="A1447" s="2"/>
      <c r="B1447" s="7" t="s">
        <v>14</v>
      </c>
      <c r="C1447" s="7">
        <v>1185732</v>
      </c>
      <c r="D1447" s="8">
        <v>44210</v>
      </c>
      <c r="E1447" s="7" t="s">
        <v>15</v>
      </c>
      <c r="F1447" s="7" t="s">
        <v>16</v>
      </c>
      <c r="G1447" s="7" t="s">
        <v>66</v>
      </c>
      <c r="H1447" s="7" t="s">
        <v>18</v>
      </c>
      <c r="I1447" s="9">
        <v>0.4</v>
      </c>
      <c r="J1447" s="10">
        <v>6000</v>
      </c>
      <c r="K1447" s="11">
        <f t="shared" si="10"/>
        <v>2400</v>
      </c>
      <c r="L1447" s="11">
        <f t="shared" si="11"/>
        <v>720</v>
      </c>
      <c r="M1447" s="12">
        <v>0.3</v>
      </c>
      <c r="O1447" s="17"/>
      <c r="P1447" s="18"/>
      <c r="Q1447" s="13"/>
      <c r="R1447" s="14"/>
    </row>
    <row r="1448" spans="1:18" ht="15.75" customHeight="1" x14ac:dyDescent="0.2">
      <c r="A1448" s="2"/>
      <c r="B1448" s="7" t="s">
        <v>14</v>
      </c>
      <c r="C1448" s="7">
        <v>1185732</v>
      </c>
      <c r="D1448" s="8">
        <v>44210</v>
      </c>
      <c r="E1448" s="7" t="s">
        <v>15</v>
      </c>
      <c r="F1448" s="7" t="s">
        <v>16</v>
      </c>
      <c r="G1448" s="7" t="s">
        <v>66</v>
      </c>
      <c r="H1448" s="7" t="s">
        <v>19</v>
      </c>
      <c r="I1448" s="9">
        <v>0.30000000000000004</v>
      </c>
      <c r="J1448" s="10">
        <v>6000</v>
      </c>
      <c r="K1448" s="11">
        <f t="shared" si="10"/>
        <v>1800.0000000000002</v>
      </c>
      <c r="L1448" s="11">
        <f t="shared" si="11"/>
        <v>630</v>
      </c>
      <c r="M1448" s="12">
        <v>0.35</v>
      </c>
      <c r="O1448" s="17"/>
      <c r="P1448" s="18"/>
      <c r="Q1448" s="13"/>
      <c r="R1448" s="14"/>
    </row>
    <row r="1449" spans="1:18" ht="15.75" customHeight="1" x14ac:dyDescent="0.2">
      <c r="A1449" s="2"/>
      <c r="B1449" s="7" t="s">
        <v>14</v>
      </c>
      <c r="C1449" s="7">
        <v>1185732</v>
      </c>
      <c r="D1449" s="8">
        <v>44210</v>
      </c>
      <c r="E1449" s="7" t="s">
        <v>15</v>
      </c>
      <c r="F1449" s="7" t="s">
        <v>16</v>
      </c>
      <c r="G1449" s="7" t="s">
        <v>66</v>
      </c>
      <c r="H1449" s="7" t="s">
        <v>20</v>
      </c>
      <c r="I1449" s="9">
        <v>0.35</v>
      </c>
      <c r="J1449" s="10">
        <v>4500</v>
      </c>
      <c r="K1449" s="11">
        <f t="shared" si="10"/>
        <v>1575</v>
      </c>
      <c r="L1449" s="11">
        <f t="shared" si="11"/>
        <v>551.25</v>
      </c>
      <c r="M1449" s="12">
        <v>0.35</v>
      </c>
      <c r="O1449" s="17"/>
      <c r="P1449" s="18"/>
      <c r="Q1449" s="13"/>
      <c r="R1449" s="14"/>
    </row>
    <row r="1450" spans="1:18" ht="15.75" customHeight="1" x14ac:dyDescent="0.2">
      <c r="A1450" s="2"/>
      <c r="B1450" s="7" t="s">
        <v>14</v>
      </c>
      <c r="C1450" s="7">
        <v>1185732</v>
      </c>
      <c r="D1450" s="8">
        <v>44210</v>
      </c>
      <c r="E1450" s="7" t="s">
        <v>15</v>
      </c>
      <c r="F1450" s="7" t="s">
        <v>16</v>
      </c>
      <c r="G1450" s="7" t="s">
        <v>66</v>
      </c>
      <c r="H1450" s="7" t="s">
        <v>21</v>
      </c>
      <c r="I1450" s="9">
        <v>0.5</v>
      </c>
      <c r="J1450" s="10">
        <v>5000</v>
      </c>
      <c r="K1450" s="11">
        <f t="shared" si="10"/>
        <v>2500</v>
      </c>
      <c r="L1450" s="11">
        <f t="shared" si="11"/>
        <v>750</v>
      </c>
      <c r="M1450" s="12">
        <v>0.3</v>
      </c>
      <c r="O1450" s="17"/>
      <c r="P1450" s="18"/>
      <c r="Q1450" s="13"/>
      <c r="R1450" s="14"/>
    </row>
    <row r="1451" spans="1:18" ht="15.75" customHeight="1" x14ac:dyDescent="0.2">
      <c r="A1451" s="2"/>
      <c r="B1451" s="7" t="s">
        <v>14</v>
      </c>
      <c r="C1451" s="7">
        <v>1185732</v>
      </c>
      <c r="D1451" s="8">
        <v>44210</v>
      </c>
      <c r="E1451" s="7" t="s">
        <v>15</v>
      </c>
      <c r="F1451" s="7" t="s">
        <v>16</v>
      </c>
      <c r="G1451" s="7" t="s">
        <v>66</v>
      </c>
      <c r="H1451" s="7" t="s">
        <v>22</v>
      </c>
      <c r="I1451" s="9">
        <v>0.4</v>
      </c>
      <c r="J1451" s="10">
        <v>6000</v>
      </c>
      <c r="K1451" s="11">
        <f t="shared" si="10"/>
        <v>2400</v>
      </c>
      <c r="L1451" s="11">
        <f t="shared" si="11"/>
        <v>600</v>
      </c>
      <c r="M1451" s="12">
        <v>0.25</v>
      </c>
      <c r="O1451" s="17"/>
      <c r="P1451" s="18"/>
      <c r="Q1451" s="13"/>
      <c r="R1451" s="14"/>
    </row>
    <row r="1452" spans="1:18" ht="15.75" customHeight="1" x14ac:dyDescent="0.2">
      <c r="A1452" s="2"/>
      <c r="B1452" s="7" t="s">
        <v>14</v>
      </c>
      <c r="C1452" s="7">
        <v>1185732</v>
      </c>
      <c r="D1452" s="8">
        <v>44239</v>
      </c>
      <c r="E1452" s="7" t="s">
        <v>15</v>
      </c>
      <c r="F1452" s="7" t="s">
        <v>16</v>
      </c>
      <c r="G1452" s="7" t="s">
        <v>66</v>
      </c>
      <c r="H1452" s="7" t="s">
        <v>17</v>
      </c>
      <c r="I1452" s="9">
        <v>0.4</v>
      </c>
      <c r="J1452" s="10">
        <v>8500</v>
      </c>
      <c r="K1452" s="11">
        <f t="shared" si="10"/>
        <v>3400</v>
      </c>
      <c r="L1452" s="11">
        <f t="shared" si="11"/>
        <v>1700</v>
      </c>
      <c r="M1452" s="12">
        <v>0.5</v>
      </c>
      <c r="O1452" s="17"/>
      <c r="P1452" s="18"/>
      <c r="Q1452" s="13"/>
      <c r="R1452" s="14"/>
    </row>
    <row r="1453" spans="1:18" ht="15.75" customHeight="1" x14ac:dyDescent="0.2">
      <c r="A1453" s="2"/>
      <c r="B1453" s="7" t="s">
        <v>14</v>
      </c>
      <c r="C1453" s="7">
        <v>1185732</v>
      </c>
      <c r="D1453" s="8">
        <v>44239</v>
      </c>
      <c r="E1453" s="7" t="s">
        <v>15</v>
      </c>
      <c r="F1453" s="7" t="s">
        <v>16</v>
      </c>
      <c r="G1453" s="7" t="s">
        <v>66</v>
      </c>
      <c r="H1453" s="7" t="s">
        <v>18</v>
      </c>
      <c r="I1453" s="9">
        <v>0.4</v>
      </c>
      <c r="J1453" s="10">
        <v>5000</v>
      </c>
      <c r="K1453" s="11">
        <f t="shared" si="10"/>
        <v>2000</v>
      </c>
      <c r="L1453" s="11">
        <f t="shared" si="11"/>
        <v>600</v>
      </c>
      <c r="M1453" s="12">
        <v>0.3</v>
      </c>
      <c r="O1453" s="17"/>
      <c r="P1453" s="18"/>
      <c r="Q1453" s="13"/>
      <c r="R1453" s="14"/>
    </row>
    <row r="1454" spans="1:18" ht="15.75" customHeight="1" x14ac:dyDescent="0.2">
      <c r="A1454" s="2"/>
      <c r="B1454" s="7" t="s">
        <v>14</v>
      </c>
      <c r="C1454" s="7">
        <v>1185732</v>
      </c>
      <c r="D1454" s="8">
        <v>44239</v>
      </c>
      <c r="E1454" s="7" t="s">
        <v>15</v>
      </c>
      <c r="F1454" s="7" t="s">
        <v>16</v>
      </c>
      <c r="G1454" s="7" t="s">
        <v>66</v>
      </c>
      <c r="H1454" s="7" t="s">
        <v>19</v>
      </c>
      <c r="I1454" s="9">
        <v>0.30000000000000004</v>
      </c>
      <c r="J1454" s="10">
        <v>5500</v>
      </c>
      <c r="K1454" s="11">
        <f t="shared" si="10"/>
        <v>1650.0000000000002</v>
      </c>
      <c r="L1454" s="11">
        <f t="shared" si="11"/>
        <v>577.5</v>
      </c>
      <c r="M1454" s="12">
        <v>0.35</v>
      </c>
      <c r="O1454" s="17"/>
      <c r="P1454" s="18"/>
      <c r="Q1454" s="13"/>
      <c r="R1454" s="14"/>
    </row>
    <row r="1455" spans="1:18" ht="15.75" customHeight="1" x14ac:dyDescent="0.2">
      <c r="A1455" s="2"/>
      <c r="B1455" s="7" t="s">
        <v>14</v>
      </c>
      <c r="C1455" s="7">
        <v>1185732</v>
      </c>
      <c r="D1455" s="8">
        <v>44239</v>
      </c>
      <c r="E1455" s="7" t="s">
        <v>15</v>
      </c>
      <c r="F1455" s="7" t="s">
        <v>16</v>
      </c>
      <c r="G1455" s="7" t="s">
        <v>66</v>
      </c>
      <c r="H1455" s="7" t="s">
        <v>20</v>
      </c>
      <c r="I1455" s="9">
        <v>0.35</v>
      </c>
      <c r="J1455" s="10">
        <v>4250</v>
      </c>
      <c r="K1455" s="11">
        <f t="shared" si="10"/>
        <v>1487.5</v>
      </c>
      <c r="L1455" s="11">
        <f t="shared" si="11"/>
        <v>520.625</v>
      </c>
      <c r="M1455" s="12">
        <v>0.35</v>
      </c>
      <c r="O1455" s="17"/>
      <c r="P1455" s="18"/>
      <c r="Q1455" s="13"/>
      <c r="R1455" s="14"/>
    </row>
    <row r="1456" spans="1:18" ht="15.75" customHeight="1" x14ac:dyDescent="0.2">
      <c r="A1456" s="2"/>
      <c r="B1456" s="7" t="s">
        <v>14</v>
      </c>
      <c r="C1456" s="7">
        <v>1185732</v>
      </c>
      <c r="D1456" s="8">
        <v>44239</v>
      </c>
      <c r="E1456" s="7" t="s">
        <v>15</v>
      </c>
      <c r="F1456" s="7" t="s">
        <v>16</v>
      </c>
      <c r="G1456" s="7" t="s">
        <v>66</v>
      </c>
      <c r="H1456" s="7" t="s">
        <v>21</v>
      </c>
      <c r="I1456" s="9">
        <v>0.5</v>
      </c>
      <c r="J1456" s="10">
        <v>5000</v>
      </c>
      <c r="K1456" s="11">
        <f t="shared" si="10"/>
        <v>2500</v>
      </c>
      <c r="L1456" s="11">
        <f t="shared" si="11"/>
        <v>750</v>
      </c>
      <c r="M1456" s="12">
        <v>0.3</v>
      </c>
      <c r="O1456" s="17"/>
      <c r="P1456" s="18"/>
      <c r="Q1456" s="13"/>
      <c r="R1456" s="14"/>
    </row>
    <row r="1457" spans="1:18" ht="15.75" customHeight="1" x14ac:dyDescent="0.2">
      <c r="A1457" s="2"/>
      <c r="B1457" s="7" t="s">
        <v>14</v>
      </c>
      <c r="C1457" s="7">
        <v>1185732</v>
      </c>
      <c r="D1457" s="8">
        <v>44239</v>
      </c>
      <c r="E1457" s="7" t="s">
        <v>15</v>
      </c>
      <c r="F1457" s="7" t="s">
        <v>16</v>
      </c>
      <c r="G1457" s="7" t="s">
        <v>66</v>
      </c>
      <c r="H1457" s="7" t="s">
        <v>22</v>
      </c>
      <c r="I1457" s="9">
        <v>0.4</v>
      </c>
      <c r="J1457" s="10">
        <v>6000</v>
      </c>
      <c r="K1457" s="11">
        <f t="shared" si="10"/>
        <v>2400</v>
      </c>
      <c r="L1457" s="11">
        <f t="shared" si="11"/>
        <v>600</v>
      </c>
      <c r="M1457" s="12">
        <v>0.25</v>
      </c>
      <c r="O1457" s="17"/>
      <c r="P1457" s="18"/>
      <c r="Q1457" s="13"/>
      <c r="R1457" s="14"/>
    </row>
    <row r="1458" spans="1:18" ht="15.75" customHeight="1" x14ac:dyDescent="0.2">
      <c r="A1458" s="2"/>
      <c r="B1458" s="7" t="s">
        <v>14</v>
      </c>
      <c r="C1458" s="7">
        <v>1185732</v>
      </c>
      <c r="D1458" s="8">
        <v>44265</v>
      </c>
      <c r="E1458" s="7" t="s">
        <v>15</v>
      </c>
      <c r="F1458" s="7" t="s">
        <v>16</v>
      </c>
      <c r="G1458" s="7" t="s">
        <v>66</v>
      </c>
      <c r="H1458" s="7" t="s">
        <v>17</v>
      </c>
      <c r="I1458" s="9">
        <v>0.4</v>
      </c>
      <c r="J1458" s="10">
        <v>8200</v>
      </c>
      <c r="K1458" s="11">
        <f t="shared" si="10"/>
        <v>3280</v>
      </c>
      <c r="L1458" s="11">
        <f t="shared" si="11"/>
        <v>1640</v>
      </c>
      <c r="M1458" s="12">
        <v>0.5</v>
      </c>
      <c r="O1458" s="17"/>
      <c r="P1458" s="18"/>
      <c r="Q1458" s="13"/>
      <c r="R1458" s="14"/>
    </row>
    <row r="1459" spans="1:18" ht="15.75" customHeight="1" x14ac:dyDescent="0.2">
      <c r="A1459" s="2"/>
      <c r="B1459" s="7" t="s">
        <v>14</v>
      </c>
      <c r="C1459" s="7">
        <v>1185732</v>
      </c>
      <c r="D1459" s="8">
        <v>44265</v>
      </c>
      <c r="E1459" s="7" t="s">
        <v>15</v>
      </c>
      <c r="F1459" s="7" t="s">
        <v>16</v>
      </c>
      <c r="G1459" s="7" t="s">
        <v>66</v>
      </c>
      <c r="H1459" s="7" t="s">
        <v>18</v>
      </c>
      <c r="I1459" s="9">
        <v>0.4</v>
      </c>
      <c r="J1459" s="10">
        <v>5250</v>
      </c>
      <c r="K1459" s="11">
        <f t="shared" si="10"/>
        <v>2100</v>
      </c>
      <c r="L1459" s="11">
        <f t="shared" si="11"/>
        <v>630</v>
      </c>
      <c r="M1459" s="12">
        <v>0.3</v>
      </c>
      <c r="O1459" s="17"/>
      <c r="P1459" s="18"/>
      <c r="Q1459" s="13"/>
      <c r="R1459" s="14"/>
    </row>
    <row r="1460" spans="1:18" ht="15.75" customHeight="1" x14ac:dyDescent="0.2">
      <c r="A1460" s="2"/>
      <c r="B1460" s="7" t="s">
        <v>14</v>
      </c>
      <c r="C1460" s="7">
        <v>1185732</v>
      </c>
      <c r="D1460" s="8">
        <v>44265</v>
      </c>
      <c r="E1460" s="7" t="s">
        <v>15</v>
      </c>
      <c r="F1460" s="7" t="s">
        <v>16</v>
      </c>
      <c r="G1460" s="7" t="s">
        <v>66</v>
      </c>
      <c r="H1460" s="7" t="s">
        <v>19</v>
      </c>
      <c r="I1460" s="9">
        <v>0.30000000000000004</v>
      </c>
      <c r="J1460" s="10">
        <v>5500</v>
      </c>
      <c r="K1460" s="11">
        <f t="shared" si="10"/>
        <v>1650.0000000000002</v>
      </c>
      <c r="L1460" s="11">
        <f t="shared" si="11"/>
        <v>577.5</v>
      </c>
      <c r="M1460" s="12">
        <v>0.35</v>
      </c>
      <c r="O1460" s="17"/>
      <c r="P1460" s="18"/>
      <c r="Q1460" s="13"/>
      <c r="R1460" s="14"/>
    </row>
    <row r="1461" spans="1:18" ht="15.75" customHeight="1" x14ac:dyDescent="0.2">
      <c r="A1461" s="2"/>
      <c r="B1461" s="7" t="s">
        <v>14</v>
      </c>
      <c r="C1461" s="7">
        <v>1185732</v>
      </c>
      <c r="D1461" s="8">
        <v>44265</v>
      </c>
      <c r="E1461" s="7" t="s">
        <v>15</v>
      </c>
      <c r="F1461" s="7" t="s">
        <v>16</v>
      </c>
      <c r="G1461" s="7" t="s">
        <v>66</v>
      </c>
      <c r="H1461" s="7" t="s">
        <v>20</v>
      </c>
      <c r="I1461" s="9">
        <v>0.35</v>
      </c>
      <c r="J1461" s="10">
        <v>4000</v>
      </c>
      <c r="K1461" s="11">
        <f t="shared" si="10"/>
        <v>1400</v>
      </c>
      <c r="L1461" s="11">
        <f t="shared" si="11"/>
        <v>489.99999999999994</v>
      </c>
      <c r="M1461" s="12">
        <v>0.35</v>
      </c>
      <c r="O1461" s="17"/>
      <c r="P1461" s="18"/>
      <c r="Q1461" s="13"/>
      <c r="R1461" s="14"/>
    </row>
    <row r="1462" spans="1:18" ht="15.75" customHeight="1" x14ac:dyDescent="0.2">
      <c r="A1462" s="2"/>
      <c r="B1462" s="7" t="s">
        <v>14</v>
      </c>
      <c r="C1462" s="7">
        <v>1185732</v>
      </c>
      <c r="D1462" s="8">
        <v>44265</v>
      </c>
      <c r="E1462" s="7" t="s">
        <v>15</v>
      </c>
      <c r="F1462" s="7" t="s">
        <v>16</v>
      </c>
      <c r="G1462" s="7" t="s">
        <v>66</v>
      </c>
      <c r="H1462" s="7" t="s">
        <v>21</v>
      </c>
      <c r="I1462" s="9">
        <v>0.5</v>
      </c>
      <c r="J1462" s="10">
        <v>4500</v>
      </c>
      <c r="K1462" s="11">
        <f t="shared" si="10"/>
        <v>2250</v>
      </c>
      <c r="L1462" s="11">
        <f t="shared" si="11"/>
        <v>675</v>
      </c>
      <c r="M1462" s="12">
        <v>0.3</v>
      </c>
      <c r="O1462" s="17"/>
      <c r="P1462" s="18"/>
      <c r="Q1462" s="13"/>
      <c r="R1462" s="14"/>
    </row>
    <row r="1463" spans="1:18" ht="15.75" customHeight="1" x14ac:dyDescent="0.2">
      <c r="A1463" s="2"/>
      <c r="B1463" s="7" t="s">
        <v>14</v>
      </c>
      <c r="C1463" s="7">
        <v>1185732</v>
      </c>
      <c r="D1463" s="8">
        <v>44265</v>
      </c>
      <c r="E1463" s="7" t="s">
        <v>15</v>
      </c>
      <c r="F1463" s="7" t="s">
        <v>16</v>
      </c>
      <c r="G1463" s="7" t="s">
        <v>66</v>
      </c>
      <c r="H1463" s="7" t="s">
        <v>22</v>
      </c>
      <c r="I1463" s="9">
        <v>0.4</v>
      </c>
      <c r="J1463" s="10">
        <v>5500</v>
      </c>
      <c r="K1463" s="11">
        <f t="shared" si="10"/>
        <v>2200</v>
      </c>
      <c r="L1463" s="11">
        <f t="shared" si="11"/>
        <v>550</v>
      </c>
      <c r="M1463" s="12">
        <v>0.25</v>
      </c>
      <c r="O1463" s="17"/>
      <c r="P1463" s="18"/>
      <c r="Q1463" s="13"/>
      <c r="R1463" s="14"/>
    </row>
    <row r="1464" spans="1:18" ht="15.75" customHeight="1" x14ac:dyDescent="0.2">
      <c r="A1464" s="2"/>
      <c r="B1464" s="7" t="s">
        <v>14</v>
      </c>
      <c r="C1464" s="7">
        <v>1185732</v>
      </c>
      <c r="D1464" s="8">
        <v>44297</v>
      </c>
      <c r="E1464" s="7" t="s">
        <v>15</v>
      </c>
      <c r="F1464" s="7" t="s">
        <v>16</v>
      </c>
      <c r="G1464" s="7" t="s">
        <v>66</v>
      </c>
      <c r="H1464" s="7" t="s">
        <v>17</v>
      </c>
      <c r="I1464" s="9">
        <v>0.4</v>
      </c>
      <c r="J1464" s="10">
        <v>8000</v>
      </c>
      <c r="K1464" s="11">
        <f t="shared" si="10"/>
        <v>3200</v>
      </c>
      <c r="L1464" s="11">
        <f t="shared" si="11"/>
        <v>1600</v>
      </c>
      <c r="M1464" s="12">
        <v>0.5</v>
      </c>
      <c r="O1464" s="17"/>
      <c r="P1464" s="18"/>
      <c r="Q1464" s="13"/>
      <c r="R1464" s="14"/>
    </row>
    <row r="1465" spans="1:18" ht="15.75" customHeight="1" x14ac:dyDescent="0.2">
      <c r="A1465" s="2"/>
      <c r="B1465" s="7" t="s">
        <v>14</v>
      </c>
      <c r="C1465" s="7">
        <v>1185732</v>
      </c>
      <c r="D1465" s="8">
        <v>44297</v>
      </c>
      <c r="E1465" s="7" t="s">
        <v>15</v>
      </c>
      <c r="F1465" s="7" t="s">
        <v>16</v>
      </c>
      <c r="G1465" s="7" t="s">
        <v>66</v>
      </c>
      <c r="H1465" s="7" t="s">
        <v>18</v>
      </c>
      <c r="I1465" s="9">
        <v>0.4</v>
      </c>
      <c r="J1465" s="10">
        <v>5000</v>
      </c>
      <c r="K1465" s="11">
        <f t="shared" si="10"/>
        <v>2000</v>
      </c>
      <c r="L1465" s="11">
        <f t="shared" si="11"/>
        <v>600</v>
      </c>
      <c r="M1465" s="12">
        <v>0.3</v>
      </c>
      <c r="O1465" s="17"/>
      <c r="P1465" s="18"/>
      <c r="Q1465" s="13"/>
      <c r="R1465" s="14"/>
    </row>
    <row r="1466" spans="1:18" ht="15.75" customHeight="1" x14ac:dyDescent="0.2">
      <c r="A1466" s="2"/>
      <c r="B1466" s="7" t="s">
        <v>14</v>
      </c>
      <c r="C1466" s="7">
        <v>1185732</v>
      </c>
      <c r="D1466" s="8">
        <v>44297</v>
      </c>
      <c r="E1466" s="7" t="s">
        <v>15</v>
      </c>
      <c r="F1466" s="7" t="s">
        <v>16</v>
      </c>
      <c r="G1466" s="7" t="s">
        <v>66</v>
      </c>
      <c r="H1466" s="7" t="s">
        <v>19</v>
      </c>
      <c r="I1466" s="9">
        <v>0.30000000000000004</v>
      </c>
      <c r="J1466" s="10">
        <v>5000</v>
      </c>
      <c r="K1466" s="11">
        <f t="shared" si="10"/>
        <v>1500.0000000000002</v>
      </c>
      <c r="L1466" s="11">
        <f t="shared" si="11"/>
        <v>525</v>
      </c>
      <c r="M1466" s="12">
        <v>0.35</v>
      </c>
      <c r="O1466" s="17"/>
      <c r="P1466" s="18"/>
      <c r="Q1466" s="13"/>
      <c r="R1466" s="14"/>
    </row>
    <row r="1467" spans="1:18" ht="15.75" customHeight="1" x14ac:dyDescent="0.2">
      <c r="A1467" s="2"/>
      <c r="B1467" s="7" t="s">
        <v>14</v>
      </c>
      <c r="C1467" s="7">
        <v>1185732</v>
      </c>
      <c r="D1467" s="8">
        <v>44297</v>
      </c>
      <c r="E1467" s="7" t="s">
        <v>15</v>
      </c>
      <c r="F1467" s="7" t="s">
        <v>16</v>
      </c>
      <c r="G1467" s="7" t="s">
        <v>66</v>
      </c>
      <c r="H1467" s="7" t="s">
        <v>20</v>
      </c>
      <c r="I1467" s="9">
        <v>0.35</v>
      </c>
      <c r="J1467" s="10">
        <v>4250</v>
      </c>
      <c r="K1467" s="11">
        <f t="shared" si="10"/>
        <v>1487.5</v>
      </c>
      <c r="L1467" s="11">
        <f t="shared" si="11"/>
        <v>520.625</v>
      </c>
      <c r="M1467" s="12">
        <v>0.35</v>
      </c>
      <c r="O1467" s="17"/>
      <c r="P1467" s="18"/>
      <c r="Q1467" s="13"/>
      <c r="R1467" s="14"/>
    </row>
    <row r="1468" spans="1:18" ht="15.75" customHeight="1" x14ac:dyDescent="0.2">
      <c r="A1468" s="2"/>
      <c r="B1468" s="7" t="s">
        <v>14</v>
      </c>
      <c r="C1468" s="7">
        <v>1185732</v>
      </c>
      <c r="D1468" s="8">
        <v>44297</v>
      </c>
      <c r="E1468" s="7" t="s">
        <v>15</v>
      </c>
      <c r="F1468" s="7" t="s">
        <v>16</v>
      </c>
      <c r="G1468" s="7" t="s">
        <v>66</v>
      </c>
      <c r="H1468" s="7" t="s">
        <v>21</v>
      </c>
      <c r="I1468" s="9">
        <v>0.5</v>
      </c>
      <c r="J1468" s="10">
        <v>4250</v>
      </c>
      <c r="K1468" s="11">
        <f t="shared" si="10"/>
        <v>2125</v>
      </c>
      <c r="L1468" s="11">
        <f t="shared" si="11"/>
        <v>637.5</v>
      </c>
      <c r="M1468" s="12">
        <v>0.3</v>
      </c>
      <c r="O1468" s="17"/>
      <c r="P1468" s="18"/>
      <c r="Q1468" s="13"/>
      <c r="R1468" s="14"/>
    </row>
    <row r="1469" spans="1:18" ht="15.75" customHeight="1" x14ac:dyDescent="0.2">
      <c r="A1469" s="2"/>
      <c r="B1469" s="7" t="s">
        <v>14</v>
      </c>
      <c r="C1469" s="7">
        <v>1185732</v>
      </c>
      <c r="D1469" s="8">
        <v>44297</v>
      </c>
      <c r="E1469" s="7" t="s">
        <v>15</v>
      </c>
      <c r="F1469" s="7" t="s">
        <v>16</v>
      </c>
      <c r="G1469" s="7" t="s">
        <v>66</v>
      </c>
      <c r="H1469" s="7" t="s">
        <v>22</v>
      </c>
      <c r="I1469" s="9">
        <v>0.4</v>
      </c>
      <c r="J1469" s="10">
        <v>5500</v>
      </c>
      <c r="K1469" s="11">
        <f t="shared" si="10"/>
        <v>2200</v>
      </c>
      <c r="L1469" s="11">
        <f t="shared" si="11"/>
        <v>550</v>
      </c>
      <c r="M1469" s="12">
        <v>0.25</v>
      </c>
      <c r="O1469" s="17"/>
      <c r="P1469" s="18"/>
      <c r="Q1469" s="13"/>
      <c r="R1469" s="14"/>
    </row>
    <row r="1470" spans="1:18" ht="15.75" customHeight="1" x14ac:dyDescent="0.2">
      <c r="A1470" s="2"/>
      <c r="B1470" s="7" t="s">
        <v>14</v>
      </c>
      <c r="C1470" s="7">
        <v>1185732</v>
      </c>
      <c r="D1470" s="8">
        <v>44326</v>
      </c>
      <c r="E1470" s="7" t="s">
        <v>15</v>
      </c>
      <c r="F1470" s="7" t="s">
        <v>16</v>
      </c>
      <c r="G1470" s="7" t="s">
        <v>66</v>
      </c>
      <c r="H1470" s="7" t="s">
        <v>17</v>
      </c>
      <c r="I1470" s="9">
        <v>0.5</v>
      </c>
      <c r="J1470" s="10">
        <v>8200</v>
      </c>
      <c r="K1470" s="11">
        <f t="shared" si="10"/>
        <v>4100</v>
      </c>
      <c r="L1470" s="11">
        <f t="shared" si="11"/>
        <v>2050</v>
      </c>
      <c r="M1470" s="12">
        <v>0.5</v>
      </c>
      <c r="O1470" s="17"/>
      <c r="P1470" s="18"/>
      <c r="Q1470" s="13"/>
      <c r="R1470" s="14"/>
    </row>
    <row r="1471" spans="1:18" ht="15.75" customHeight="1" x14ac:dyDescent="0.2">
      <c r="A1471" s="2"/>
      <c r="B1471" s="7" t="s">
        <v>14</v>
      </c>
      <c r="C1471" s="7">
        <v>1185732</v>
      </c>
      <c r="D1471" s="8">
        <v>44326</v>
      </c>
      <c r="E1471" s="7" t="s">
        <v>15</v>
      </c>
      <c r="F1471" s="7" t="s">
        <v>16</v>
      </c>
      <c r="G1471" s="7" t="s">
        <v>66</v>
      </c>
      <c r="H1471" s="7" t="s">
        <v>18</v>
      </c>
      <c r="I1471" s="9">
        <v>0.45000000000000007</v>
      </c>
      <c r="J1471" s="10">
        <v>5250</v>
      </c>
      <c r="K1471" s="11">
        <f t="shared" si="10"/>
        <v>2362.5000000000005</v>
      </c>
      <c r="L1471" s="11">
        <f t="shared" si="11"/>
        <v>708.75000000000011</v>
      </c>
      <c r="M1471" s="12">
        <v>0.3</v>
      </c>
      <c r="O1471" s="17"/>
      <c r="P1471" s="18"/>
      <c r="Q1471" s="13"/>
      <c r="R1471" s="14"/>
    </row>
    <row r="1472" spans="1:18" ht="15.75" customHeight="1" x14ac:dyDescent="0.2">
      <c r="A1472" s="2"/>
      <c r="B1472" s="7" t="s">
        <v>14</v>
      </c>
      <c r="C1472" s="7">
        <v>1185732</v>
      </c>
      <c r="D1472" s="8">
        <v>44326</v>
      </c>
      <c r="E1472" s="7" t="s">
        <v>15</v>
      </c>
      <c r="F1472" s="7" t="s">
        <v>16</v>
      </c>
      <c r="G1472" s="7" t="s">
        <v>66</v>
      </c>
      <c r="H1472" s="7" t="s">
        <v>19</v>
      </c>
      <c r="I1472" s="9">
        <v>0.4</v>
      </c>
      <c r="J1472" s="10">
        <v>5000</v>
      </c>
      <c r="K1472" s="11">
        <f t="shared" si="10"/>
        <v>2000</v>
      </c>
      <c r="L1472" s="11">
        <f t="shared" si="11"/>
        <v>700</v>
      </c>
      <c r="M1472" s="12">
        <v>0.35</v>
      </c>
      <c r="O1472" s="17"/>
      <c r="P1472" s="18"/>
      <c r="Q1472" s="13"/>
      <c r="R1472" s="14"/>
    </row>
    <row r="1473" spans="1:18" ht="15.75" customHeight="1" x14ac:dyDescent="0.2">
      <c r="A1473" s="2"/>
      <c r="B1473" s="7" t="s">
        <v>14</v>
      </c>
      <c r="C1473" s="7">
        <v>1185732</v>
      </c>
      <c r="D1473" s="8">
        <v>44326</v>
      </c>
      <c r="E1473" s="7" t="s">
        <v>15</v>
      </c>
      <c r="F1473" s="7" t="s">
        <v>16</v>
      </c>
      <c r="G1473" s="7" t="s">
        <v>66</v>
      </c>
      <c r="H1473" s="7" t="s">
        <v>20</v>
      </c>
      <c r="I1473" s="9">
        <v>0.4</v>
      </c>
      <c r="J1473" s="10">
        <v>4500</v>
      </c>
      <c r="K1473" s="11">
        <f t="shared" si="10"/>
        <v>1800</v>
      </c>
      <c r="L1473" s="11">
        <f t="shared" si="11"/>
        <v>630</v>
      </c>
      <c r="M1473" s="12">
        <v>0.35</v>
      </c>
      <c r="O1473" s="17"/>
      <c r="P1473" s="18"/>
      <c r="Q1473" s="13"/>
      <c r="R1473" s="14"/>
    </row>
    <row r="1474" spans="1:18" ht="15.75" customHeight="1" x14ac:dyDescent="0.2">
      <c r="A1474" s="2"/>
      <c r="B1474" s="7" t="s">
        <v>14</v>
      </c>
      <c r="C1474" s="7">
        <v>1185732</v>
      </c>
      <c r="D1474" s="8">
        <v>44326</v>
      </c>
      <c r="E1474" s="7" t="s">
        <v>15</v>
      </c>
      <c r="F1474" s="7" t="s">
        <v>16</v>
      </c>
      <c r="G1474" s="7" t="s">
        <v>66</v>
      </c>
      <c r="H1474" s="7" t="s">
        <v>21</v>
      </c>
      <c r="I1474" s="9">
        <v>0.5</v>
      </c>
      <c r="J1474" s="10">
        <v>4750</v>
      </c>
      <c r="K1474" s="11">
        <f t="shared" si="10"/>
        <v>2375</v>
      </c>
      <c r="L1474" s="11">
        <f t="shared" si="11"/>
        <v>712.5</v>
      </c>
      <c r="M1474" s="12">
        <v>0.3</v>
      </c>
      <c r="O1474" s="17"/>
      <c r="P1474" s="18"/>
      <c r="Q1474" s="13"/>
      <c r="R1474" s="14"/>
    </row>
    <row r="1475" spans="1:18" ht="15.75" customHeight="1" x14ac:dyDescent="0.2">
      <c r="A1475" s="2"/>
      <c r="B1475" s="7" t="s">
        <v>14</v>
      </c>
      <c r="C1475" s="7">
        <v>1185732</v>
      </c>
      <c r="D1475" s="8">
        <v>44326</v>
      </c>
      <c r="E1475" s="7" t="s">
        <v>15</v>
      </c>
      <c r="F1475" s="7" t="s">
        <v>16</v>
      </c>
      <c r="G1475" s="7" t="s">
        <v>66</v>
      </c>
      <c r="H1475" s="7" t="s">
        <v>22</v>
      </c>
      <c r="I1475" s="9">
        <v>0.55000000000000004</v>
      </c>
      <c r="J1475" s="10">
        <v>6000</v>
      </c>
      <c r="K1475" s="11">
        <f t="shared" si="10"/>
        <v>3300.0000000000005</v>
      </c>
      <c r="L1475" s="11">
        <f t="shared" si="11"/>
        <v>825.00000000000011</v>
      </c>
      <c r="M1475" s="12">
        <v>0.25</v>
      </c>
      <c r="O1475" s="17"/>
      <c r="P1475" s="18"/>
      <c r="Q1475" s="13"/>
      <c r="R1475" s="14"/>
    </row>
    <row r="1476" spans="1:18" ht="15.75" customHeight="1" x14ac:dyDescent="0.2">
      <c r="A1476" s="2"/>
      <c r="B1476" s="7" t="s">
        <v>14</v>
      </c>
      <c r="C1476" s="7">
        <v>1185732</v>
      </c>
      <c r="D1476" s="8">
        <v>44359</v>
      </c>
      <c r="E1476" s="7" t="s">
        <v>15</v>
      </c>
      <c r="F1476" s="7" t="s">
        <v>16</v>
      </c>
      <c r="G1476" s="7" t="s">
        <v>66</v>
      </c>
      <c r="H1476" s="7" t="s">
        <v>17</v>
      </c>
      <c r="I1476" s="9">
        <v>0.5</v>
      </c>
      <c r="J1476" s="10">
        <v>8500</v>
      </c>
      <c r="K1476" s="11">
        <f t="shared" si="10"/>
        <v>4250</v>
      </c>
      <c r="L1476" s="11">
        <f t="shared" si="11"/>
        <v>2125</v>
      </c>
      <c r="M1476" s="12">
        <v>0.5</v>
      </c>
      <c r="O1476" s="17"/>
      <c r="P1476" s="18"/>
      <c r="Q1476" s="13"/>
      <c r="R1476" s="14"/>
    </row>
    <row r="1477" spans="1:18" ht="15.75" customHeight="1" x14ac:dyDescent="0.2">
      <c r="A1477" s="2"/>
      <c r="B1477" s="7" t="s">
        <v>14</v>
      </c>
      <c r="C1477" s="7">
        <v>1185732</v>
      </c>
      <c r="D1477" s="8">
        <v>44359</v>
      </c>
      <c r="E1477" s="7" t="s">
        <v>15</v>
      </c>
      <c r="F1477" s="7" t="s">
        <v>16</v>
      </c>
      <c r="G1477" s="7" t="s">
        <v>66</v>
      </c>
      <c r="H1477" s="7" t="s">
        <v>18</v>
      </c>
      <c r="I1477" s="9">
        <v>0.45000000000000007</v>
      </c>
      <c r="J1477" s="10">
        <v>6000</v>
      </c>
      <c r="K1477" s="11">
        <f t="shared" si="10"/>
        <v>2700.0000000000005</v>
      </c>
      <c r="L1477" s="11">
        <f t="shared" si="11"/>
        <v>810.00000000000011</v>
      </c>
      <c r="M1477" s="12">
        <v>0.3</v>
      </c>
      <c r="O1477" s="17"/>
      <c r="P1477" s="18"/>
      <c r="Q1477" s="13"/>
      <c r="R1477" s="14"/>
    </row>
    <row r="1478" spans="1:18" ht="15.75" customHeight="1" x14ac:dyDescent="0.2">
      <c r="A1478" s="2"/>
      <c r="B1478" s="7" t="s">
        <v>14</v>
      </c>
      <c r="C1478" s="7">
        <v>1185732</v>
      </c>
      <c r="D1478" s="8">
        <v>44359</v>
      </c>
      <c r="E1478" s="7" t="s">
        <v>15</v>
      </c>
      <c r="F1478" s="7" t="s">
        <v>16</v>
      </c>
      <c r="G1478" s="7" t="s">
        <v>66</v>
      </c>
      <c r="H1478" s="7" t="s">
        <v>19</v>
      </c>
      <c r="I1478" s="9">
        <v>0.4</v>
      </c>
      <c r="J1478" s="10">
        <v>5250</v>
      </c>
      <c r="K1478" s="11">
        <f t="shared" si="10"/>
        <v>2100</v>
      </c>
      <c r="L1478" s="11">
        <f t="shared" si="11"/>
        <v>735</v>
      </c>
      <c r="M1478" s="12">
        <v>0.35</v>
      </c>
      <c r="O1478" s="17"/>
      <c r="P1478" s="18"/>
      <c r="Q1478" s="13"/>
      <c r="R1478" s="14"/>
    </row>
    <row r="1479" spans="1:18" ht="15.75" customHeight="1" x14ac:dyDescent="0.2">
      <c r="A1479" s="2"/>
      <c r="B1479" s="7" t="s">
        <v>14</v>
      </c>
      <c r="C1479" s="7">
        <v>1185732</v>
      </c>
      <c r="D1479" s="8">
        <v>44359</v>
      </c>
      <c r="E1479" s="7" t="s">
        <v>15</v>
      </c>
      <c r="F1479" s="7" t="s">
        <v>16</v>
      </c>
      <c r="G1479" s="7" t="s">
        <v>66</v>
      </c>
      <c r="H1479" s="7" t="s">
        <v>20</v>
      </c>
      <c r="I1479" s="9">
        <v>0.4</v>
      </c>
      <c r="J1479" s="10">
        <v>5000</v>
      </c>
      <c r="K1479" s="11">
        <f t="shared" si="10"/>
        <v>2000</v>
      </c>
      <c r="L1479" s="11">
        <f t="shared" si="11"/>
        <v>700</v>
      </c>
      <c r="M1479" s="12">
        <v>0.35</v>
      </c>
      <c r="O1479" s="17"/>
      <c r="P1479" s="18"/>
      <c r="Q1479" s="13"/>
      <c r="R1479" s="14"/>
    </row>
    <row r="1480" spans="1:18" ht="15.75" customHeight="1" x14ac:dyDescent="0.2">
      <c r="A1480" s="2"/>
      <c r="B1480" s="7" t="s">
        <v>14</v>
      </c>
      <c r="C1480" s="7">
        <v>1185732</v>
      </c>
      <c r="D1480" s="8">
        <v>44359</v>
      </c>
      <c r="E1480" s="7" t="s">
        <v>15</v>
      </c>
      <c r="F1480" s="7" t="s">
        <v>16</v>
      </c>
      <c r="G1480" s="7" t="s">
        <v>66</v>
      </c>
      <c r="H1480" s="7" t="s">
        <v>21</v>
      </c>
      <c r="I1480" s="9">
        <v>0.5</v>
      </c>
      <c r="J1480" s="10">
        <v>5000</v>
      </c>
      <c r="K1480" s="11">
        <f t="shared" si="10"/>
        <v>2500</v>
      </c>
      <c r="L1480" s="11">
        <f t="shared" si="11"/>
        <v>750</v>
      </c>
      <c r="M1480" s="12">
        <v>0.3</v>
      </c>
      <c r="O1480" s="17"/>
      <c r="P1480" s="18"/>
      <c r="Q1480" s="13"/>
      <c r="R1480" s="14"/>
    </row>
    <row r="1481" spans="1:18" ht="15.75" customHeight="1" x14ac:dyDescent="0.2">
      <c r="A1481" s="2"/>
      <c r="B1481" s="7" t="s">
        <v>14</v>
      </c>
      <c r="C1481" s="7">
        <v>1185732</v>
      </c>
      <c r="D1481" s="8">
        <v>44359</v>
      </c>
      <c r="E1481" s="7" t="s">
        <v>15</v>
      </c>
      <c r="F1481" s="7" t="s">
        <v>16</v>
      </c>
      <c r="G1481" s="7" t="s">
        <v>66</v>
      </c>
      <c r="H1481" s="7" t="s">
        <v>22</v>
      </c>
      <c r="I1481" s="9">
        <v>0.55000000000000004</v>
      </c>
      <c r="J1481" s="10">
        <v>6500</v>
      </c>
      <c r="K1481" s="11">
        <f t="shared" si="10"/>
        <v>3575.0000000000005</v>
      </c>
      <c r="L1481" s="11">
        <f t="shared" si="11"/>
        <v>893.75000000000011</v>
      </c>
      <c r="M1481" s="12">
        <v>0.25</v>
      </c>
      <c r="O1481" s="17"/>
      <c r="P1481" s="18"/>
      <c r="Q1481" s="13"/>
      <c r="R1481" s="14"/>
    </row>
    <row r="1482" spans="1:18" ht="15.75" customHeight="1" x14ac:dyDescent="0.2">
      <c r="A1482" s="2"/>
      <c r="B1482" s="7" t="s">
        <v>14</v>
      </c>
      <c r="C1482" s="7">
        <v>1185732</v>
      </c>
      <c r="D1482" s="8">
        <v>44387</v>
      </c>
      <c r="E1482" s="7" t="s">
        <v>15</v>
      </c>
      <c r="F1482" s="7" t="s">
        <v>16</v>
      </c>
      <c r="G1482" s="7" t="s">
        <v>66</v>
      </c>
      <c r="H1482" s="7" t="s">
        <v>17</v>
      </c>
      <c r="I1482" s="9">
        <v>0.5</v>
      </c>
      <c r="J1482" s="10">
        <v>8750</v>
      </c>
      <c r="K1482" s="11">
        <f t="shared" si="10"/>
        <v>4375</v>
      </c>
      <c r="L1482" s="11">
        <f t="shared" si="11"/>
        <v>2187.5</v>
      </c>
      <c r="M1482" s="12">
        <v>0.5</v>
      </c>
      <c r="O1482" s="17"/>
      <c r="P1482" s="18"/>
      <c r="Q1482" s="13"/>
      <c r="R1482" s="14"/>
    </row>
    <row r="1483" spans="1:18" ht="15.75" customHeight="1" x14ac:dyDescent="0.2">
      <c r="A1483" s="2"/>
      <c r="B1483" s="7" t="s">
        <v>14</v>
      </c>
      <c r="C1483" s="7">
        <v>1185732</v>
      </c>
      <c r="D1483" s="8">
        <v>44387</v>
      </c>
      <c r="E1483" s="7" t="s">
        <v>15</v>
      </c>
      <c r="F1483" s="7" t="s">
        <v>16</v>
      </c>
      <c r="G1483" s="7" t="s">
        <v>66</v>
      </c>
      <c r="H1483" s="7" t="s">
        <v>18</v>
      </c>
      <c r="I1483" s="9">
        <v>0.45000000000000007</v>
      </c>
      <c r="J1483" s="10">
        <v>6250</v>
      </c>
      <c r="K1483" s="11">
        <f t="shared" si="10"/>
        <v>2812.5000000000005</v>
      </c>
      <c r="L1483" s="11">
        <f t="shared" si="11"/>
        <v>843.75000000000011</v>
      </c>
      <c r="M1483" s="12">
        <v>0.3</v>
      </c>
      <c r="O1483" s="17"/>
      <c r="P1483" s="18"/>
      <c r="Q1483" s="13"/>
      <c r="R1483" s="14"/>
    </row>
    <row r="1484" spans="1:18" ht="15.75" customHeight="1" x14ac:dyDescent="0.2">
      <c r="A1484" s="2"/>
      <c r="B1484" s="7" t="s">
        <v>14</v>
      </c>
      <c r="C1484" s="7">
        <v>1185732</v>
      </c>
      <c r="D1484" s="8">
        <v>44387</v>
      </c>
      <c r="E1484" s="7" t="s">
        <v>15</v>
      </c>
      <c r="F1484" s="7" t="s">
        <v>16</v>
      </c>
      <c r="G1484" s="7" t="s">
        <v>66</v>
      </c>
      <c r="H1484" s="7" t="s">
        <v>19</v>
      </c>
      <c r="I1484" s="9">
        <v>0.4</v>
      </c>
      <c r="J1484" s="10">
        <v>5500</v>
      </c>
      <c r="K1484" s="11">
        <f t="shared" si="10"/>
        <v>2200</v>
      </c>
      <c r="L1484" s="11">
        <f t="shared" si="11"/>
        <v>770</v>
      </c>
      <c r="M1484" s="12">
        <v>0.35</v>
      </c>
      <c r="O1484" s="17"/>
      <c r="P1484" s="18"/>
      <c r="Q1484" s="13"/>
      <c r="R1484" s="14"/>
    </row>
    <row r="1485" spans="1:18" ht="15.75" customHeight="1" x14ac:dyDescent="0.2">
      <c r="A1485" s="2"/>
      <c r="B1485" s="7" t="s">
        <v>14</v>
      </c>
      <c r="C1485" s="7">
        <v>1185732</v>
      </c>
      <c r="D1485" s="8">
        <v>44387</v>
      </c>
      <c r="E1485" s="7" t="s">
        <v>15</v>
      </c>
      <c r="F1485" s="7" t="s">
        <v>16</v>
      </c>
      <c r="G1485" s="7" t="s">
        <v>66</v>
      </c>
      <c r="H1485" s="7" t="s">
        <v>20</v>
      </c>
      <c r="I1485" s="9">
        <v>0.4</v>
      </c>
      <c r="J1485" s="10">
        <v>5000</v>
      </c>
      <c r="K1485" s="11">
        <f t="shared" si="10"/>
        <v>2000</v>
      </c>
      <c r="L1485" s="11">
        <f t="shared" si="11"/>
        <v>700</v>
      </c>
      <c r="M1485" s="12">
        <v>0.35</v>
      </c>
      <c r="O1485" s="17"/>
      <c r="P1485" s="18"/>
      <c r="Q1485" s="13"/>
      <c r="R1485" s="14"/>
    </row>
    <row r="1486" spans="1:18" ht="15.75" customHeight="1" x14ac:dyDescent="0.2">
      <c r="A1486" s="2"/>
      <c r="B1486" s="7" t="s">
        <v>14</v>
      </c>
      <c r="C1486" s="7">
        <v>1185732</v>
      </c>
      <c r="D1486" s="8">
        <v>44387</v>
      </c>
      <c r="E1486" s="7" t="s">
        <v>15</v>
      </c>
      <c r="F1486" s="7" t="s">
        <v>16</v>
      </c>
      <c r="G1486" s="7" t="s">
        <v>66</v>
      </c>
      <c r="H1486" s="7" t="s">
        <v>21</v>
      </c>
      <c r="I1486" s="9">
        <v>0.5</v>
      </c>
      <c r="J1486" s="10">
        <v>5250</v>
      </c>
      <c r="K1486" s="11">
        <f t="shared" si="10"/>
        <v>2625</v>
      </c>
      <c r="L1486" s="11">
        <f t="shared" si="11"/>
        <v>787.5</v>
      </c>
      <c r="M1486" s="12">
        <v>0.3</v>
      </c>
      <c r="O1486" s="17"/>
      <c r="P1486" s="18"/>
      <c r="Q1486" s="13"/>
      <c r="R1486" s="14"/>
    </row>
    <row r="1487" spans="1:18" ht="15.75" customHeight="1" x14ac:dyDescent="0.2">
      <c r="A1487" s="2"/>
      <c r="B1487" s="7" t="s">
        <v>14</v>
      </c>
      <c r="C1487" s="7">
        <v>1185732</v>
      </c>
      <c r="D1487" s="8">
        <v>44387</v>
      </c>
      <c r="E1487" s="7" t="s">
        <v>15</v>
      </c>
      <c r="F1487" s="7" t="s">
        <v>16</v>
      </c>
      <c r="G1487" s="7" t="s">
        <v>66</v>
      </c>
      <c r="H1487" s="7" t="s">
        <v>22</v>
      </c>
      <c r="I1487" s="9">
        <v>0.55000000000000004</v>
      </c>
      <c r="J1487" s="10">
        <v>7000</v>
      </c>
      <c r="K1487" s="11">
        <f t="shared" si="10"/>
        <v>3850.0000000000005</v>
      </c>
      <c r="L1487" s="11">
        <f t="shared" si="11"/>
        <v>962.50000000000011</v>
      </c>
      <c r="M1487" s="12">
        <v>0.25</v>
      </c>
      <c r="O1487" s="17"/>
      <c r="P1487" s="18"/>
      <c r="Q1487" s="13"/>
      <c r="R1487" s="14"/>
    </row>
    <row r="1488" spans="1:18" ht="15.75" customHeight="1" x14ac:dyDescent="0.2">
      <c r="A1488" s="2"/>
      <c r="B1488" s="7" t="s">
        <v>14</v>
      </c>
      <c r="C1488" s="7">
        <v>1185732</v>
      </c>
      <c r="D1488" s="8">
        <v>44419</v>
      </c>
      <c r="E1488" s="7" t="s">
        <v>15</v>
      </c>
      <c r="F1488" s="7" t="s">
        <v>16</v>
      </c>
      <c r="G1488" s="7" t="s">
        <v>66</v>
      </c>
      <c r="H1488" s="7" t="s">
        <v>17</v>
      </c>
      <c r="I1488" s="9">
        <v>0.5</v>
      </c>
      <c r="J1488" s="10">
        <v>8500</v>
      </c>
      <c r="K1488" s="11">
        <f t="shared" si="10"/>
        <v>4250</v>
      </c>
      <c r="L1488" s="11">
        <f t="shared" si="11"/>
        <v>2125</v>
      </c>
      <c r="M1488" s="12">
        <v>0.5</v>
      </c>
      <c r="O1488" s="17"/>
      <c r="P1488" s="18"/>
      <c r="Q1488" s="13"/>
      <c r="R1488" s="14"/>
    </row>
    <row r="1489" spans="1:18" ht="15.75" customHeight="1" x14ac:dyDescent="0.2">
      <c r="A1489" s="2"/>
      <c r="B1489" s="7" t="s">
        <v>14</v>
      </c>
      <c r="C1489" s="7">
        <v>1185732</v>
      </c>
      <c r="D1489" s="8">
        <v>44419</v>
      </c>
      <c r="E1489" s="7" t="s">
        <v>15</v>
      </c>
      <c r="F1489" s="7" t="s">
        <v>16</v>
      </c>
      <c r="G1489" s="7" t="s">
        <v>66</v>
      </c>
      <c r="H1489" s="7" t="s">
        <v>18</v>
      </c>
      <c r="I1489" s="9">
        <v>0.45000000000000007</v>
      </c>
      <c r="J1489" s="10">
        <v>6250</v>
      </c>
      <c r="K1489" s="11">
        <f t="shared" si="10"/>
        <v>2812.5000000000005</v>
      </c>
      <c r="L1489" s="11">
        <f t="shared" si="11"/>
        <v>843.75000000000011</v>
      </c>
      <c r="M1489" s="12">
        <v>0.3</v>
      </c>
      <c r="O1489" s="17"/>
      <c r="P1489" s="18"/>
      <c r="Q1489" s="13"/>
      <c r="R1489" s="14"/>
    </row>
    <row r="1490" spans="1:18" ht="15.75" customHeight="1" x14ac:dyDescent="0.2">
      <c r="A1490" s="2"/>
      <c r="B1490" s="7" t="s">
        <v>14</v>
      </c>
      <c r="C1490" s="7">
        <v>1185732</v>
      </c>
      <c r="D1490" s="8">
        <v>44419</v>
      </c>
      <c r="E1490" s="7" t="s">
        <v>15</v>
      </c>
      <c r="F1490" s="7" t="s">
        <v>16</v>
      </c>
      <c r="G1490" s="7" t="s">
        <v>66</v>
      </c>
      <c r="H1490" s="7" t="s">
        <v>19</v>
      </c>
      <c r="I1490" s="9">
        <v>0.4</v>
      </c>
      <c r="J1490" s="10">
        <v>5500</v>
      </c>
      <c r="K1490" s="11">
        <f t="shared" si="10"/>
        <v>2200</v>
      </c>
      <c r="L1490" s="11">
        <f t="shared" si="11"/>
        <v>770</v>
      </c>
      <c r="M1490" s="12">
        <v>0.35</v>
      </c>
      <c r="O1490" s="17"/>
      <c r="P1490" s="18"/>
      <c r="Q1490" s="13"/>
      <c r="R1490" s="14"/>
    </row>
    <row r="1491" spans="1:18" ht="15.75" customHeight="1" x14ac:dyDescent="0.2">
      <c r="A1491" s="2"/>
      <c r="B1491" s="7" t="s">
        <v>14</v>
      </c>
      <c r="C1491" s="7">
        <v>1185732</v>
      </c>
      <c r="D1491" s="8">
        <v>44419</v>
      </c>
      <c r="E1491" s="7" t="s">
        <v>15</v>
      </c>
      <c r="F1491" s="7" t="s">
        <v>16</v>
      </c>
      <c r="G1491" s="7" t="s">
        <v>66</v>
      </c>
      <c r="H1491" s="7" t="s">
        <v>20</v>
      </c>
      <c r="I1491" s="9">
        <v>0.4</v>
      </c>
      <c r="J1491" s="10">
        <v>5250</v>
      </c>
      <c r="K1491" s="11">
        <f t="shared" si="10"/>
        <v>2100</v>
      </c>
      <c r="L1491" s="11">
        <f t="shared" si="11"/>
        <v>735</v>
      </c>
      <c r="M1491" s="12">
        <v>0.35</v>
      </c>
      <c r="O1491" s="17"/>
      <c r="P1491" s="18"/>
      <c r="Q1491" s="13"/>
      <c r="R1491" s="14"/>
    </row>
    <row r="1492" spans="1:18" ht="15.75" customHeight="1" x14ac:dyDescent="0.2">
      <c r="A1492" s="2"/>
      <c r="B1492" s="7" t="s">
        <v>14</v>
      </c>
      <c r="C1492" s="7">
        <v>1185732</v>
      </c>
      <c r="D1492" s="8">
        <v>44419</v>
      </c>
      <c r="E1492" s="7" t="s">
        <v>15</v>
      </c>
      <c r="F1492" s="7" t="s">
        <v>16</v>
      </c>
      <c r="G1492" s="7" t="s">
        <v>66</v>
      </c>
      <c r="H1492" s="7" t="s">
        <v>21</v>
      </c>
      <c r="I1492" s="9">
        <v>0.5</v>
      </c>
      <c r="J1492" s="10">
        <v>5000</v>
      </c>
      <c r="K1492" s="11">
        <f t="shared" si="10"/>
        <v>2500</v>
      </c>
      <c r="L1492" s="11">
        <f t="shared" si="11"/>
        <v>750</v>
      </c>
      <c r="M1492" s="12">
        <v>0.3</v>
      </c>
      <c r="O1492" s="17"/>
      <c r="P1492" s="18"/>
      <c r="Q1492" s="13"/>
      <c r="R1492" s="14"/>
    </row>
    <row r="1493" spans="1:18" ht="15.75" customHeight="1" x14ac:dyDescent="0.2">
      <c r="A1493" s="2"/>
      <c r="B1493" s="7" t="s">
        <v>14</v>
      </c>
      <c r="C1493" s="7">
        <v>1185732</v>
      </c>
      <c r="D1493" s="8">
        <v>44419</v>
      </c>
      <c r="E1493" s="7" t="s">
        <v>15</v>
      </c>
      <c r="F1493" s="7" t="s">
        <v>16</v>
      </c>
      <c r="G1493" s="7" t="s">
        <v>66</v>
      </c>
      <c r="H1493" s="7" t="s">
        <v>22</v>
      </c>
      <c r="I1493" s="9">
        <v>0.55000000000000004</v>
      </c>
      <c r="J1493" s="10">
        <v>6750</v>
      </c>
      <c r="K1493" s="11">
        <f t="shared" si="10"/>
        <v>3712.5000000000005</v>
      </c>
      <c r="L1493" s="11">
        <f t="shared" si="11"/>
        <v>928.12500000000011</v>
      </c>
      <c r="M1493" s="12">
        <v>0.25</v>
      </c>
      <c r="O1493" s="17"/>
      <c r="P1493" s="18"/>
      <c r="Q1493" s="13"/>
      <c r="R1493" s="14"/>
    </row>
    <row r="1494" spans="1:18" ht="15.75" customHeight="1" x14ac:dyDescent="0.2">
      <c r="A1494" s="2"/>
      <c r="B1494" s="7" t="s">
        <v>14</v>
      </c>
      <c r="C1494" s="7">
        <v>1185732</v>
      </c>
      <c r="D1494" s="8">
        <v>44449</v>
      </c>
      <c r="E1494" s="7" t="s">
        <v>15</v>
      </c>
      <c r="F1494" s="7" t="s">
        <v>16</v>
      </c>
      <c r="G1494" s="7" t="s">
        <v>66</v>
      </c>
      <c r="H1494" s="7" t="s">
        <v>17</v>
      </c>
      <c r="I1494" s="9">
        <v>0.5</v>
      </c>
      <c r="J1494" s="10">
        <v>8000</v>
      </c>
      <c r="K1494" s="11">
        <f t="shared" si="10"/>
        <v>4000</v>
      </c>
      <c r="L1494" s="11">
        <f t="shared" si="11"/>
        <v>2000</v>
      </c>
      <c r="M1494" s="12">
        <v>0.5</v>
      </c>
      <c r="O1494" s="17"/>
      <c r="P1494" s="18"/>
      <c r="Q1494" s="13"/>
      <c r="R1494" s="14"/>
    </row>
    <row r="1495" spans="1:18" ht="15.75" customHeight="1" x14ac:dyDescent="0.2">
      <c r="A1495" s="2"/>
      <c r="B1495" s="7" t="s">
        <v>14</v>
      </c>
      <c r="C1495" s="7">
        <v>1185732</v>
      </c>
      <c r="D1495" s="8">
        <v>44449</v>
      </c>
      <c r="E1495" s="7" t="s">
        <v>15</v>
      </c>
      <c r="F1495" s="7" t="s">
        <v>16</v>
      </c>
      <c r="G1495" s="7" t="s">
        <v>66</v>
      </c>
      <c r="H1495" s="7" t="s">
        <v>18</v>
      </c>
      <c r="I1495" s="9">
        <v>0.45000000000000007</v>
      </c>
      <c r="J1495" s="10">
        <v>6000</v>
      </c>
      <c r="K1495" s="11">
        <f t="shared" si="10"/>
        <v>2700.0000000000005</v>
      </c>
      <c r="L1495" s="11">
        <f t="shared" si="11"/>
        <v>810.00000000000011</v>
      </c>
      <c r="M1495" s="12">
        <v>0.3</v>
      </c>
      <c r="O1495" s="17"/>
      <c r="P1495" s="18"/>
      <c r="Q1495" s="13"/>
      <c r="R1495" s="14"/>
    </row>
    <row r="1496" spans="1:18" ht="15.75" customHeight="1" x14ac:dyDescent="0.2">
      <c r="A1496" s="2"/>
      <c r="B1496" s="7" t="s">
        <v>14</v>
      </c>
      <c r="C1496" s="7">
        <v>1185732</v>
      </c>
      <c r="D1496" s="8">
        <v>44449</v>
      </c>
      <c r="E1496" s="7" t="s">
        <v>15</v>
      </c>
      <c r="F1496" s="7" t="s">
        <v>16</v>
      </c>
      <c r="G1496" s="7" t="s">
        <v>66</v>
      </c>
      <c r="H1496" s="7" t="s">
        <v>19</v>
      </c>
      <c r="I1496" s="9">
        <v>0.4</v>
      </c>
      <c r="J1496" s="10">
        <v>5250</v>
      </c>
      <c r="K1496" s="11">
        <f t="shared" si="10"/>
        <v>2100</v>
      </c>
      <c r="L1496" s="11">
        <f t="shared" si="11"/>
        <v>735</v>
      </c>
      <c r="M1496" s="12">
        <v>0.35</v>
      </c>
      <c r="O1496" s="17"/>
      <c r="P1496" s="18"/>
      <c r="Q1496" s="13"/>
      <c r="R1496" s="14"/>
    </row>
    <row r="1497" spans="1:18" ht="15.75" customHeight="1" x14ac:dyDescent="0.2">
      <c r="A1497" s="2"/>
      <c r="B1497" s="7" t="s">
        <v>14</v>
      </c>
      <c r="C1497" s="7">
        <v>1185732</v>
      </c>
      <c r="D1497" s="8">
        <v>44449</v>
      </c>
      <c r="E1497" s="7" t="s">
        <v>15</v>
      </c>
      <c r="F1497" s="7" t="s">
        <v>16</v>
      </c>
      <c r="G1497" s="7" t="s">
        <v>66</v>
      </c>
      <c r="H1497" s="7" t="s">
        <v>20</v>
      </c>
      <c r="I1497" s="9">
        <v>0.4</v>
      </c>
      <c r="J1497" s="10">
        <v>5000</v>
      </c>
      <c r="K1497" s="11">
        <f t="shared" si="10"/>
        <v>2000</v>
      </c>
      <c r="L1497" s="11">
        <f t="shared" si="11"/>
        <v>700</v>
      </c>
      <c r="M1497" s="12">
        <v>0.35</v>
      </c>
      <c r="O1497" s="17"/>
      <c r="P1497" s="18"/>
      <c r="Q1497" s="13"/>
      <c r="R1497" s="14"/>
    </row>
    <row r="1498" spans="1:18" ht="15.75" customHeight="1" x14ac:dyDescent="0.2">
      <c r="A1498" s="2"/>
      <c r="B1498" s="7" t="s">
        <v>14</v>
      </c>
      <c r="C1498" s="7">
        <v>1185732</v>
      </c>
      <c r="D1498" s="8">
        <v>44449</v>
      </c>
      <c r="E1498" s="7" t="s">
        <v>15</v>
      </c>
      <c r="F1498" s="7" t="s">
        <v>16</v>
      </c>
      <c r="G1498" s="7" t="s">
        <v>66</v>
      </c>
      <c r="H1498" s="7" t="s">
        <v>21</v>
      </c>
      <c r="I1498" s="9">
        <v>0.5</v>
      </c>
      <c r="J1498" s="10">
        <v>5000</v>
      </c>
      <c r="K1498" s="11">
        <f t="shared" si="10"/>
        <v>2500</v>
      </c>
      <c r="L1498" s="11">
        <f t="shared" si="11"/>
        <v>750</v>
      </c>
      <c r="M1498" s="12">
        <v>0.3</v>
      </c>
      <c r="O1498" s="17"/>
      <c r="P1498" s="18"/>
      <c r="Q1498" s="13"/>
      <c r="R1498" s="14"/>
    </row>
    <row r="1499" spans="1:18" ht="15.75" customHeight="1" x14ac:dyDescent="0.2">
      <c r="A1499" s="2"/>
      <c r="B1499" s="7" t="s">
        <v>14</v>
      </c>
      <c r="C1499" s="7">
        <v>1185732</v>
      </c>
      <c r="D1499" s="8">
        <v>44449</v>
      </c>
      <c r="E1499" s="7" t="s">
        <v>15</v>
      </c>
      <c r="F1499" s="7" t="s">
        <v>16</v>
      </c>
      <c r="G1499" s="7" t="s">
        <v>66</v>
      </c>
      <c r="H1499" s="7" t="s">
        <v>22</v>
      </c>
      <c r="I1499" s="9">
        <v>0.55000000000000004</v>
      </c>
      <c r="J1499" s="10">
        <v>6000</v>
      </c>
      <c r="K1499" s="11">
        <f t="shared" si="10"/>
        <v>3300.0000000000005</v>
      </c>
      <c r="L1499" s="11">
        <f t="shared" si="11"/>
        <v>825.00000000000011</v>
      </c>
      <c r="M1499" s="12">
        <v>0.25</v>
      </c>
      <c r="O1499" s="17"/>
      <c r="P1499" s="18"/>
      <c r="Q1499" s="13"/>
      <c r="R1499" s="14"/>
    </row>
    <row r="1500" spans="1:18" ht="15.75" customHeight="1" x14ac:dyDescent="0.2">
      <c r="A1500" s="2"/>
      <c r="B1500" s="7" t="s">
        <v>14</v>
      </c>
      <c r="C1500" s="7">
        <v>1185732</v>
      </c>
      <c r="D1500" s="8">
        <v>44481</v>
      </c>
      <c r="E1500" s="7" t="s">
        <v>15</v>
      </c>
      <c r="F1500" s="7" t="s">
        <v>16</v>
      </c>
      <c r="G1500" s="7" t="s">
        <v>66</v>
      </c>
      <c r="H1500" s="7" t="s">
        <v>17</v>
      </c>
      <c r="I1500" s="9">
        <v>0.55000000000000004</v>
      </c>
      <c r="J1500" s="10">
        <v>7750</v>
      </c>
      <c r="K1500" s="11">
        <f t="shared" si="10"/>
        <v>4262.5</v>
      </c>
      <c r="L1500" s="11">
        <f t="shared" si="11"/>
        <v>2131.25</v>
      </c>
      <c r="M1500" s="12">
        <v>0.5</v>
      </c>
      <c r="O1500" s="17"/>
      <c r="P1500" s="18"/>
      <c r="Q1500" s="13"/>
      <c r="R1500" s="14"/>
    </row>
    <row r="1501" spans="1:18" ht="15.75" customHeight="1" x14ac:dyDescent="0.2">
      <c r="A1501" s="2"/>
      <c r="B1501" s="7" t="s">
        <v>14</v>
      </c>
      <c r="C1501" s="7">
        <v>1185732</v>
      </c>
      <c r="D1501" s="8">
        <v>44481</v>
      </c>
      <c r="E1501" s="7" t="s">
        <v>15</v>
      </c>
      <c r="F1501" s="7" t="s">
        <v>16</v>
      </c>
      <c r="G1501" s="7" t="s">
        <v>66</v>
      </c>
      <c r="H1501" s="7" t="s">
        <v>18</v>
      </c>
      <c r="I1501" s="9">
        <v>0.45000000000000007</v>
      </c>
      <c r="J1501" s="10">
        <v>6000</v>
      </c>
      <c r="K1501" s="11">
        <f t="shared" si="10"/>
        <v>2700.0000000000005</v>
      </c>
      <c r="L1501" s="11">
        <f t="shared" si="11"/>
        <v>810.00000000000011</v>
      </c>
      <c r="M1501" s="12">
        <v>0.3</v>
      </c>
      <c r="O1501" s="17"/>
      <c r="P1501" s="18"/>
      <c r="Q1501" s="13"/>
      <c r="R1501" s="14"/>
    </row>
    <row r="1502" spans="1:18" ht="15.75" customHeight="1" x14ac:dyDescent="0.2">
      <c r="A1502" s="2"/>
      <c r="B1502" s="7" t="s">
        <v>14</v>
      </c>
      <c r="C1502" s="7">
        <v>1185732</v>
      </c>
      <c r="D1502" s="8">
        <v>44481</v>
      </c>
      <c r="E1502" s="7" t="s">
        <v>15</v>
      </c>
      <c r="F1502" s="7" t="s">
        <v>16</v>
      </c>
      <c r="G1502" s="7" t="s">
        <v>66</v>
      </c>
      <c r="H1502" s="7" t="s">
        <v>19</v>
      </c>
      <c r="I1502" s="9">
        <v>0.45000000000000007</v>
      </c>
      <c r="J1502" s="10">
        <v>5000</v>
      </c>
      <c r="K1502" s="11">
        <f t="shared" si="10"/>
        <v>2250.0000000000005</v>
      </c>
      <c r="L1502" s="11">
        <f t="shared" si="11"/>
        <v>787.50000000000011</v>
      </c>
      <c r="M1502" s="12">
        <v>0.35</v>
      </c>
      <c r="O1502" s="17"/>
      <c r="P1502" s="18"/>
      <c r="Q1502" s="13"/>
      <c r="R1502" s="14"/>
    </row>
    <row r="1503" spans="1:18" ht="15.75" customHeight="1" x14ac:dyDescent="0.2">
      <c r="A1503" s="2"/>
      <c r="B1503" s="7" t="s">
        <v>14</v>
      </c>
      <c r="C1503" s="7">
        <v>1185732</v>
      </c>
      <c r="D1503" s="8">
        <v>44481</v>
      </c>
      <c r="E1503" s="7" t="s">
        <v>15</v>
      </c>
      <c r="F1503" s="7" t="s">
        <v>16</v>
      </c>
      <c r="G1503" s="7" t="s">
        <v>66</v>
      </c>
      <c r="H1503" s="7" t="s">
        <v>20</v>
      </c>
      <c r="I1503" s="9">
        <v>0.45000000000000007</v>
      </c>
      <c r="J1503" s="10">
        <v>4750</v>
      </c>
      <c r="K1503" s="11">
        <f t="shared" si="10"/>
        <v>2137.5000000000005</v>
      </c>
      <c r="L1503" s="11">
        <f t="shared" si="11"/>
        <v>748.12500000000011</v>
      </c>
      <c r="M1503" s="12">
        <v>0.35</v>
      </c>
      <c r="O1503" s="17"/>
      <c r="P1503" s="18"/>
      <c r="Q1503" s="13"/>
      <c r="R1503" s="14"/>
    </row>
    <row r="1504" spans="1:18" ht="15.75" customHeight="1" x14ac:dyDescent="0.2">
      <c r="A1504" s="2"/>
      <c r="B1504" s="7" t="s">
        <v>14</v>
      </c>
      <c r="C1504" s="7">
        <v>1185732</v>
      </c>
      <c r="D1504" s="8">
        <v>44481</v>
      </c>
      <c r="E1504" s="7" t="s">
        <v>15</v>
      </c>
      <c r="F1504" s="7" t="s">
        <v>16</v>
      </c>
      <c r="G1504" s="7" t="s">
        <v>66</v>
      </c>
      <c r="H1504" s="7" t="s">
        <v>21</v>
      </c>
      <c r="I1504" s="9">
        <v>0.55000000000000004</v>
      </c>
      <c r="J1504" s="10">
        <v>4750</v>
      </c>
      <c r="K1504" s="11">
        <f t="shared" si="10"/>
        <v>2612.5</v>
      </c>
      <c r="L1504" s="11">
        <f t="shared" si="11"/>
        <v>783.75</v>
      </c>
      <c r="M1504" s="12">
        <v>0.3</v>
      </c>
      <c r="O1504" s="17"/>
      <c r="P1504" s="18"/>
      <c r="Q1504" s="13"/>
      <c r="R1504" s="14"/>
    </row>
    <row r="1505" spans="1:18" ht="15.75" customHeight="1" x14ac:dyDescent="0.2">
      <c r="A1505" s="2"/>
      <c r="B1505" s="7" t="s">
        <v>14</v>
      </c>
      <c r="C1505" s="7">
        <v>1185732</v>
      </c>
      <c r="D1505" s="8">
        <v>44481</v>
      </c>
      <c r="E1505" s="7" t="s">
        <v>15</v>
      </c>
      <c r="F1505" s="7" t="s">
        <v>16</v>
      </c>
      <c r="G1505" s="7" t="s">
        <v>66</v>
      </c>
      <c r="H1505" s="7" t="s">
        <v>22</v>
      </c>
      <c r="I1505" s="9">
        <v>0.6</v>
      </c>
      <c r="J1505" s="10">
        <v>6000</v>
      </c>
      <c r="K1505" s="11">
        <f t="shared" si="10"/>
        <v>3600</v>
      </c>
      <c r="L1505" s="11">
        <f t="shared" si="11"/>
        <v>900</v>
      </c>
      <c r="M1505" s="12">
        <v>0.25</v>
      </c>
      <c r="O1505" s="17"/>
      <c r="P1505" s="18"/>
      <c r="Q1505" s="13"/>
      <c r="R1505" s="14"/>
    </row>
    <row r="1506" spans="1:18" ht="15.75" customHeight="1" x14ac:dyDescent="0.2">
      <c r="A1506" s="2"/>
      <c r="B1506" s="7" t="s">
        <v>14</v>
      </c>
      <c r="C1506" s="7">
        <v>1185732</v>
      </c>
      <c r="D1506" s="8">
        <v>44511</v>
      </c>
      <c r="E1506" s="7" t="s">
        <v>15</v>
      </c>
      <c r="F1506" s="7" t="s">
        <v>16</v>
      </c>
      <c r="G1506" s="7" t="s">
        <v>66</v>
      </c>
      <c r="H1506" s="7" t="s">
        <v>17</v>
      </c>
      <c r="I1506" s="9">
        <v>0.55000000000000004</v>
      </c>
      <c r="J1506" s="10">
        <v>7500</v>
      </c>
      <c r="K1506" s="11">
        <f t="shared" si="10"/>
        <v>4125</v>
      </c>
      <c r="L1506" s="11">
        <f t="shared" si="11"/>
        <v>2062.5</v>
      </c>
      <c r="M1506" s="12">
        <v>0.5</v>
      </c>
      <c r="O1506" s="17"/>
      <c r="P1506" s="18"/>
      <c r="Q1506" s="13"/>
      <c r="R1506" s="14"/>
    </row>
    <row r="1507" spans="1:18" ht="15.75" customHeight="1" x14ac:dyDescent="0.2">
      <c r="A1507" s="2"/>
      <c r="B1507" s="7" t="s">
        <v>14</v>
      </c>
      <c r="C1507" s="7">
        <v>1185732</v>
      </c>
      <c r="D1507" s="8">
        <v>44511</v>
      </c>
      <c r="E1507" s="7" t="s">
        <v>15</v>
      </c>
      <c r="F1507" s="7" t="s">
        <v>16</v>
      </c>
      <c r="G1507" s="7" t="s">
        <v>66</v>
      </c>
      <c r="H1507" s="7" t="s">
        <v>18</v>
      </c>
      <c r="I1507" s="9">
        <v>0.45000000000000007</v>
      </c>
      <c r="J1507" s="10">
        <v>5750</v>
      </c>
      <c r="K1507" s="11">
        <f t="shared" si="10"/>
        <v>2587.5000000000005</v>
      </c>
      <c r="L1507" s="11">
        <f t="shared" si="11"/>
        <v>776.25000000000011</v>
      </c>
      <c r="M1507" s="12">
        <v>0.3</v>
      </c>
      <c r="O1507" s="17"/>
      <c r="P1507" s="18"/>
      <c r="Q1507" s="13"/>
      <c r="R1507" s="14"/>
    </row>
    <row r="1508" spans="1:18" ht="15.75" customHeight="1" x14ac:dyDescent="0.2">
      <c r="A1508" s="2"/>
      <c r="B1508" s="7" t="s">
        <v>14</v>
      </c>
      <c r="C1508" s="7">
        <v>1185732</v>
      </c>
      <c r="D1508" s="8">
        <v>44511</v>
      </c>
      <c r="E1508" s="7" t="s">
        <v>15</v>
      </c>
      <c r="F1508" s="7" t="s">
        <v>16</v>
      </c>
      <c r="G1508" s="7" t="s">
        <v>66</v>
      </c>
      <c r="H1508" s="7" t="s">
        <v>19</v>
      </c>
      <c r="I1508" s="9">
        <v>0.45000000000000007</v>
      </c>
      <c r="J1508" s="10">
        <v>5200</v>
      </c>
      <c r="K1508" s="11">
        <f t="shared" si="10"/>
        <v>2340.0000000000005</v>
      </c>
      <c r="L1508" s="11">
        <f t="shared" si="11"/>
        <v>819.00000000000011</v>
      </c>
      <c r="M1508" s="12">
        <v>0.35</v>
      </c>
      <c r="O1508" s="17"/>
      <c r="P1508" s="18"/>
      <c r="Q1508" s="13"/>
      <c r="R1508" s="14"/>
    </row>
    <row r="1509" spans="1:18" ht="15.75" customHeight="1" x14ac:dyDescent="0.2">
      <c r="A1509" s="2"/>
      <c r="B1509" s="7" t="s">
        <v>14</v>
      </c>
      <c r="C1509" s="7">
        <v>1185732</v>
      </c>
      <c r="D1509" s="8">
        <v>44511</v>
      </c>
      <c r="E1509" s="7" t="s">
        <v>15</v>
      </c>
      <c r="F1509" s="7" t="s">
        <v>16</v>
      </c>
      <c r="G1509" s="7" t="s">
        <v>66</v>
      </c>
      <c r="H1509" s="7" t="s">
        <v>20</v>
      </c>
      <c r="I1509" s="9">
        <v>0.45000000000000007</v>
      </c>
      <c r="J1509" s="10">
        <v>5000</v>
      </c>
      <c r="K1509" s="11">
        <f t="shared" si="10"/>
        <v>2250.0000000000005</v>
      </c>
      <c r="L1509" s="11">
        <f t="shared" si="11"/>
        <v>787.50000000000011</v>
      </c>
      <c r="M1509" s="12">
        <v>0.35</v>
      </c>
      <c r="O1509" s="17"/>
      <c r="P1509" s="18"/>
      <c r="Q1509" s="13"/>
      <c r="R1509" s="14"/>
    </row>
    <row r="1510" spans="1:18" ht="15.75" customHeight="1" x14ac:dyDescent="0.2">
      <c r="A1510" s="2"/>
      <c r="B1510" s="7" t="s">
        <v>14</v>
      </c>
      <c r="C1510" s="7">
        <v>1185732</v>
      </c>
      <c r="D1510" s="8">
        <v>44511</v>
      </c>
      <c r="E1510" s="7" t="s">
        <v>15</v>
      </c>
      <c r="F1510" s="7" t="s">
        <v>16</v>
      </c>
      <c r="G1510" s="7" t="s">
        <v>66</v>
      </c>
      <c r="H1510" s="7" t="s">
        <v>21</v>
      </c>
      <c r="I1510" s="9">
        <v>0.55000000000000004</v>
      </c>
      <c r="J1510" s="10">
        <v>4750</v>
      </c>
      <c r="K1510" s="11">
        <f t="shared" si="10"/>
        <v>2612.5</v>
      </c>
      <c r="L1510" s="11">
        <f t="shared" si="11"/>
        <v>783.75</v>
      </c>
      <c r="M1510" s="12">
        <v>0.3</v>
      </c>
      <c r="O1510" s="17"/>
      <c r="P1510" s="18"/>
      <c r="Q1510" s="13"/>
      <c r="R1510" s="14"/>
    </row>
    <row r="1511" spans="1:18" ht="15.75" customHeight="1" x14ac:dyDescent="0.2">
      <c r="A1511" s="2"/>
      <c r="B1511" s="7" t="s">
        <v>14</v>
      </c>
      <c r="C1511" s="7">
        <v>1185732</v>
      </c>
      <c r="D1511" s="8">
        <v>44511</v>
      </c>
      <c r="E1511" s="7" t="s">
        <v>15</v>
      </c>
      <c r="F1511" s="7" t="s">
        <v>16</v>
      </c>
      <c r="G1511" s="7" t="s">
        <v>66</v>
      </c>
      <c r="H1511" s="7" t="s">
        <v>22</v>
      </c>
      <c r="I1511" s="9">
        <v>0.6</v>
      </c>
      <c r="J1511" s="10">
        <v>5750</v>
      </c>
      <c r="K1511" s="11">
        <f t="shared" si="10"/>
        <v>3450</v>
      </c>
      <c r="L1511" s="11">
        <f t="shared" si="11"/>
        <v>862.5</v>
      </c>
      <c r="M1511" s="12">
        <v>0.25</v>
      </c>
      <c r="O1511" s="17"/>
      <c r="P1511" s="18"/>
      <c r="Q1511" s="13"/>
      <c r="R1511" s="14"/>
    </row>
    <row r="1512" spans="1:18" ht="15.75" customHeight="1" x14ac:dyDescent="0.2">
      <c r="A1512" s="2"/>
      <c r="B1512" s="7" t="s">
        <v>14</v>
      </c>
      <c r="C1512" s="7">
        <v>1185732</v>
      </c>
      <c r="D1512" s="8">
        <v>44540</v>
      </c>
      <c r="E1512" s="7" t="s">
        <v>15</v>
      </c>
      <c r="F1512" s="7" t="s">
        <v>16</v>
      </c>
      <c r="G1512" s="7" t="s">
        <v>66</v>
      </c>
      <c r="H1512" s="7" t="s">
        <v>17</v>
      </c>
      <c r="I1512" s="9">
        <v>0.55000000000000004</v>
      </c>
      <c r="J1512" s="10">
        <v>8000</v>
      </c>
      <c r="K1512" s="11">
        <f t="shared" si="10"/>
        <v>4400</v>
      </c>
      <c r="L1512" s="11">
        <f t="shared" si="11"/>
        <v>2200</v>
      </c>
      <c r="M1512" s="12">
        <v>0.5</v>
      </c>
      <c r="O1512" s="17"/>
      <c r="P1512" s="18"/>
      <c r="Q1512" s="13"/>
      <c r="R1512" s="14"/>
    </row>
    <row r="1513" spans="1:18" ht="15.75" customHeight="1" x14ac:dyDescent="0.2">
      <c r="A1513" s="2"/>
      <c r="B1513" s="7" t="s">
        <v>14</v>
      </c>
      <c r="C1513" s="7">
        <v>1185732</v>
      </c>
      <c r="D1513" s="8">
        <v>44540</v>
      </c>
      <c r="E1513" s="7" t="s">
        <v>15</v>
      </c>
      <c r="F1513" s="7" t="s">
        <v>16</v>
      </c>
      <c r="G1513" s="7" t="s">
        <v>66</v>
      </c>
      <c r="H1513" s="7" t="s">
        <v>18</v>
      </c>
      <c r="I1513" s="9">
        <v>0.45000000000000007</v>
      </c>
      <c r="J1513" s="10">
        <v>6000</v>
      </c>
      <c r="K1513" s="11">
        <f t="shared" si="10"/>
        <v>2700.0000000000005</v>
      </c>
      <c r="L1513" s="11">
        <f t="shared" si="11"/>
        <v>810.00000000000011</v>
      </c>
      <c r="M1513" s="12">
        <v>0.3</v>
      </c>
      <c r="O1513" s="17"/>
      <c r="P1513" s="18"/>
      <c r="Q1513" s="13"/>
      <c r="R1513" s="14"/>
    </row>
    <row r="1514" spans="1:18" ht="15.75" customHeight="1" x14ac:dyDescent="0.2">
      <c r="A1514" s="2"/>
      <c r="B1514" s="7" t="s">
        <v>14</v>
      </c>
      <c r="C1514" s="7">
        <v>1185732</v>
      </c>
      <c r="D1514" s="8">
        <v>44540</v>
      </c>
      <c r="E1514" s="7" t="s">
        <v>15</v>
      </c>
      <c r="F1514" s="7" t="s">
        <v>16</v>
      </c>
      <c r="G1514" s="7" t="s">
        <v>66</v>
      </c>
      <c r="H1514" s="7" t="s">
        <v>19</v>
      </c>
      <c r="I1514" s="9">
        <v>0.45000000000000007</v>
      </c>
      <c r="J1514" s="10">
        <v>5500</v>
      </c>
      <c r="K1514" s="11">
        <f t="shared" si="10"/>
        <v>2475.0000000000005</v>
      </c>
      <c r="L1514" s="11">
        <f t="shared" si="11"/>
        <v>866.25000000000011</v>
      </c>
      <c r="M1514" s="12">
        <v>0.35</v>
      </c>
      <c r="O1514" s="17"/>
      <c r="P1514" s="18"/>
      <c r="Q1514" s="13"/>
      <c r="R1514" s="14"/>
    </row>
    <row r="1515" spans="1:18" ht="15.75" customHeight="1" x14ac:dyDescent="0.2">
      <c r="A1515" s="2"/>
      <c r="B1515" s="7" t="s">
        <v>14</v>
      </c>
      <c r="C1515" s="7">
        <v>1185732</v>
      </c>
      <c r="D1515" s="8">
        <v>44540</v>
      </c>
      <c r="E1515" s="7" t="s">
        <v>15</v>
      </c>
      <c r="F1515" s="7" t="s">
        <v>16</v>
      </c>
      <c r="G1515" s="7" t="s">
        <v>66</v>
      </c>
      <c r="H1515" s="7" t="s">
        <v>20</v>
      </c>
      <c r="I1515" s="9">
        <v>0.45000000000000007</v>
      </c>
      <c r="J1515" s="10">
        <v>5000</v>
      </c>
      <c r="K1515" s="11">
        <f t="shared" si="10"/>
        <v>2250.0000000000005</v>
      </c>
      <c r="L1515" s="11">
        <f t="shared" si="11"/>
        <v>787.50000000000011</v>
      </c>
      <c r="M1515" s="12">
        <v>0.35</v>
      </c>
      <c r="O1515" s="17"/>
      <c r="P1515" s="18"/>
      <c r="Q1515" s="13"/>
      <c r="R1515" s="14"/>
    </row>
    <row r="1516" spans="1:18" ht="15.75" customHeight="1" x14ac:dyDescent="0.2">
      <c r="A1516" s="2"/>
      <c r="B1516" s="7" t="s">
        <v>14</v>
      </c>
      <c r="C1516" s="7">
        <v>1185732</v>
      </c>
      <c r="D1516" s="8">
        <v>44540</v>
      </c>
      <c r="E1516" s="7" t="s">
        <v>15</v>
      </c>
      <c r="F1516" s="7" t="s">
        <v>16</v>
      </c>
      <c r="G1516" s="7" t="s">
        <v>66</v>
      </c>
      <c r="H1516" s="7" t="s">
        <v>21</v>
      </c>
      <c r="I1516" s="9">
        <v>0.55000000000000004</v>
      </c>
      <c r="J1516" s="10">
        <v>5000</v>
      </c>
      <c r="K1516" s="11">
        <f t="shared" si="10"/>
        <v>2750</v>
      </c>
      <c r="L1516" s="11">
        <f t="shared" si="11"/>
        <v>825</v>
      </c>
      <c r="M1516" s="12">
        <v>0.3</v>
      </c>
      <c r="O1516" s="17"/>
      <c r="P1516" s="18"/>
      <c r="Q1516" s="13"/>
      <c r="R1516" s="14"/>
    </row>
    <row r="1517" spans="1:18" ht="15.75" customHeight="1" x14ac:dyDescent="0.2">
      <c r="A1517" s="2"/>
      <c r="B1517" s="7" t="s">
        <v>14</v>
      </c>
      <c r="C1517" s="7">
        <v>1185732</v>
      </c>
      <c r="D1517" s="8">
        <v>44540</v>
      </c>
      <c r="E1517" s="7" t="s">
        <v>15</v>
      </c>
      <c r="F1517" s="7" t="s">
        <v>16</v>
      </c>
      <c r="G1517" s="7" t="s">
        <v>66</v>
      </c>
      <c r="H1517" s="7" t="s">
        <v>22</v>
      </c>
      <c r="I1517" s="9">
        <v>0.6</v>
      </c>
      <c r="J1517" s="10">
        <v>6000</v>
      </c>
      <c r="K1517" s="11">
        <f t="shared" si="10"/>
        <v>3600</v>
      </c>
      <c r="L1517" s="11">
        <f t="shared" si="11"/>
        <v>900</v>
      </c>
      <c r="M1517" s="12">
        <v>0.25</v>
      </c>
      <c r="O1517" s="17"/>
      <c r="P1517" s="18"/>
      <c r="Q1517" s="13"/>
      <c r="R1517" s="14"/>
    </row>
    <row r="1518" spans="1:18" ht="15.75" customHeight="1" x14ac:dyDescent="0.2">
      <c r="A1518" s="2" t="s">
        <v>39</v>
      </c>
      <c r="B1518" s="7" t="s">
        <v>27</v>
      </c>
      <c r="C1518" s="7">
        <v>1128299</v>
      </c>
      <c r="D1518" s="8">
        <v>44220</v>
      </c>
      <c r="E1518" s="7" t="s">
        <v>28</v>
      </c>
      <c r="F1518" s="7" t="s">
        <v>67</v>
      </c>
      <c r="G1518" s="7" t="s">
        <v>68</v>
      </c>
      <c r="H1518" s="7" t="s">
        <v>17</v>
      </c>
      <c r="I1518" s="9">
        <v>0.30000000000000004</v>
      </c>
      <c r="J1518" s="10">
        <v>3500</v>
      </c>
      <c r="K1518" s="11">
        <f t="shared" si="10"/>
        <v>1050.0000000000002</v>
      </c>
      <c r="L1518" s="11">
        <f t="shared" si="11"/>
        <v>367.50000000000006</v>
      </c>
      <c r="M1518" s="12">
        <v>0.35</v>
      </c>
      <c r="O1518" s="17"/>
      <c r="P1518" s="18"/>
      <c r="Q1518" s="13"/>
      <c r="R1518" s="14"/>
    </row>
    <row r="1519" spans="1:18" ht="15.75" customHeight="1" x14ac:dyDescent="0.2">
      <c r="A1519" s="2"/>
      <c r="B1519" s="7" t="s">
        <v>27</v>
      </c>
      <c r="C1519" s="7">
        <v>1128299</v>
      </c>
      <c r="D1519" s="8">
        <v>44220</v>
      </c>
      <c r="E1519" s="7" t="s">
        <v>28</v>
      </c>
      <c r="F1519" s="7" t="s">
        <v>67</v>
      </c>
      <c r="G1519" s="7" t="s">
        <v>68</v>
      </c>
      <c r="H1519" s="7" t="s">
        <v>18</v>
      </c>
      <c r="I1519" s="9">
        <v>0.4</v>
      </c>
      <c r="J1519" s="10">
        <v>3500</v>
      </c>
      <c r="K1519" s="11">
        <f t="shared" si="10"/>
        <v>1400</v>
      </c>
      <c r="L1519" s="11">
        <f t="shared" si="11"/>
        <v>489.99999999999994</v>
      </c>
      <c r="M1519" s="12">
        <v>0.35</v>
      </c>
      <c r="O1519" s="17"/>
      <c r="P1519" s="18"/>
      <c r="Q1519" s="13"/>
      <c r="R1519" s="14"/>
    </row>
    <row r="1520" spans="1:18" ht="15.75" customHeight="1" x14ac:dyDescent="0.2">
      <c r="A1520" s="2"/>
      <c r="B1520" s="7" t="s">
        <v>27</v>
      </c>
      <c r="C1520" s="7">
        <v>1128299</v>
      </c>
      <c r="D1520" s="8">
        <v>44220</v>
      </c>
      <c r="E1520" s="7" t="s">
        <v>28</v>
      </c>
      <c r="F1520" s="7" t="s">
        <v>67</v>
      </c>
      <c r="G1520" s="7" t="s">
        <v>68</v>
      </c>
      <c r="H1520" s="7" t="s">
        <v>19</v>
      </c>
      <c r="I1520" s="9">
        <v>0.4</v>
      </c>
      <c r="J1520" s="10">
        <v>3500</v>
      </c>
      <c r="K1520" s="11">
        <f t="shared" si="10"/>
        <v>1400</v>
      </c>
      <c r="L1520" s="11">
        <f t="shared" si="11"/>
        <v>489.99999999999994</v>
      </c>
      <c r="M1520" s="12">
        <v>0.35</v>
      </c>
      <c r="O1520" s="17"/>
      <c r="P1520" s="18"/>
      <c r="Q1520" s="13"/>
      <c r="R1520" s="14"/>
    </row>
    <row r="1521" spans="1:18" ht="15.75" customHeight="1" x14ac:dyDescent="0.2">
      <c r="A1521" s="2"/>
      <c r="B1521" s="7" t="s">
        <v>27</v>
      </c>
      <c r="C1521" s="7">
        <v>1128299</v>
      </c>
      <c r="D1521" s="8">
        <v>44220</v>
      </c>
      <c r="E1521" s="7" t="s">
        <v>28</v>
      </c>
      <c r="F1521" s="7" t="s">
        <v>67</v>
      </c>
      <c r="G1521" s="7" t="s">
        <v>68</v>
      </c>
      <c r="H1521" s="7" t="s">
        <v>20</v>
      </c>
      <c r="I1521" s="9">
        <v>0.4</v>
      </c>
      <c r="J1521" s="10">
        <v>2000</v>
      </c>
      <c r="K1521" s="11">
        <f t="shared" si="10"/>
        <v>800</v>
      </c>
      <c r="L1521" s="11">
        <f t="shared" si="11"/>
        <v>280</v>
      </c>
      <c r="M1521" s="12">
        <v>0.35</v>
      </c>
      <c r="O1521" s="17"/>
      <c r="P1521" s="18"/>
      <c r="Q1521" s="13"/>
      <c r="R1521" s="14"/>
    </row>
    <row r="1522" spans="1:18" ht="15.75" customHeight="1" x14ac:dyDescent="0.2">
      <c r="A1522" s="2"/>
      <c r="B1522" s="7" t="s">
        <v>27</v>
      </c>
      <c r="C1522" s="7">
        <v>1128299</v>
      </c>
      <c r="D1522" s="8">
        <v>44220</v>
      </c>
      <c r="E1522" s="7" t="s">
        <v>28</v>
      </c>
      <c r="F1522" s="7" t="s">
        <v>67</v>
      </c>
      <c r="G1522" s="7" t="s">
        <v>68</v>
      </c>
      <c r="H1522" s="7" t="s">
        <v>21</v>
      </c>
      <c r="I1522" s="9">
        <v>0.45000000000000007</v>
      </c>
      <c r="J1522" s="10">
        <v>1500</v>
      </c>
      <c r="K1522" s="11">
        <f t="shared" si="10"/>
        <v>675.00000000000011</v>
      </c>
      <c r="L1522" s="11">
        <f t="shared" si="11"/>
        <v>270.00000000000006</v>
      </c>
      <c r="M1522" s="12">
        <v>0.4</v>
      </c>
      <c r="O1522" s="17"/>
      <c r="P1522" s="18"/>
      <c r="Q1522" s="13"/>
      <c r="R1522" s="14"/>
    </row>
    <row r="1523" spans="1:18" ht="15.75" customHeight="1" x14ac:dyDescent="0.2">
      <c r="A1523" s="2"/>
      <c r="B1523" s="7" t="s">
        <v>27</v>
      </c>
      <c r="C1523" s="7">
        <v>1128299</v>
      </c>
      <c r="D1523" s="8">
        <v>44220</v>
      </c>
      <c r="E1523" s="7" t="s">
        <v>28</v>
      </c>
      <c r="F1523" s="7" t="s">
        <v>67</v>
      </c>
      <c r="G1523" s="7" t="s">
        <v>68</v>
      </c>
      <c r="H1523" s="7" t="s">
        <v>22</v>
      </c>
      <c r="I1523" s="9">
        <v>0.4</v>
      </c>
      <c r="J1523" s="10">
        <v>4000</v>
      </c>
      <c r="K1523" s="11">
        <f t="shared" si="10"/>
        <v>1600</v>
      </c>
      <c r="L1523" s="11">
        <f t="shared" si="11"/>
        <v>480</v>
      </c>
      <c r="M1523" s="12">
        <v>0.3</v>
      </c>
      <c r="O1523" s="17"/>
      <c r="P1523" s="18"/>
      <c r="Q1523" s="13"/>
      <c r="R1523" s="14"/>
    </row>
    <row r="1524" spans="1:18" ht="15.75" customHeight="1" x14ac:dyDescent="0.2">
      <c r="A1524" s="2"/>
      <c r="B1524" s="7" t="s">
        <v>27</v>
      </c>
      <c r="C1524" s="7">
        <v>1128299</v>
      </c>
      <c r="D1524" s="8">
        <v>44251</v>
      </c>
      <c r="E1524" s="7" t="s">
        <v>28</v>
      </c>
      <c r="F1524" s="7" t="s">
        <v>67</v>
      </c>
      <c r="G1524" s="7" t="s">
        <v>68</v>
      </c>
      <c r="H1524" s="7" t="s">
        <v>17</v>
      </c>
      <c r="I1524" s="9">
        <v>0.30000000000000004</v>
      </c>
      <c r="J1524" s="10">
        <v>4500</v>
      </c>
      <c r="K1524" s="11">
        <f t="shared" si="10"/>
        <v>1350.0000000000002</v>
      </c>
      <c r="L1524" s="11">
        <f t="shared" si="11"/>
        <v>472.50000000000006</v>
      </c>
      <c r="M1524" s="12">
        <v>0.35</v>
      </c>
      <c r="O1524" s="17"/>
      <c r="P1524" s="18"/>
      <c r="Q1524" s="13"/>
      <c r="R1524" s="14"/>
    </row>
    <row r="1525" spans="1:18" ht="15.75" customHeight="1" x14ac:dyDescent="0.2">
      <c r="A1525" s="2"/>
      <c r="B1525" s="7" t="s">
        <v>27</v>
      </c>
      <c r="C1525" s="7">
        <v>1128299</v>
      </c>
      <c r="D1525" s="8">
        <v>44251</v>
      </c>
      <c r="E1525" s="7" t="s">
        <v>28</v>
      </c>
      <c r="F1525" s="7" t="s">
        <v>67</v>
      </c>
      <c r="G1525" s="7" t="s">
        <v>68</v>
      </c>
      <c r="H1525" s="7" t="s">
        <v>18</v>
      </c>
      <c r="I1525" s="9">
        <v>0.4</v>
      </c>
      <c r="J1525" s="10">
        <v>3500</v>
      </c>
      <c r="K1525" s="11">
        <f t="shared" si="10"/>
        <v>1400</v>
      </c>
      <c r="L1525" s="11">
        <f t="shared" si="11"/>
        <v>489.99999999999994</v>
      </c>
      <c r="M1525" s="12">
        <v>0.35</v>
      </c>
      <c r="O1525" s="17"/>
      <c r="P1525" s="18"/>
      <c r="Q1525" s="13"/>
      <c r="R1525" s="14"/>
    </row>
    <row r="1526" spans="1:18" ht="15.75" customHeight="1" x14ac:dyDescent="0.2">
      <c r="A1526" s="2"/>
      <c r="B1526" s="7" t="s">
        <v>27</v>
      </c>
      <c r="C1526" s="7">
        <v>1128299</v>
      </c>
      <c r="D1526" s="8">
        <v>44251</v>
      </c>
      <c r="E1526" s="7" t="s">
        <v>28</v>
      </c>
      <c r="F1526" s="7" t="s">
        <v>67</v>
      </c>
      <c r="G1526" s="7" t="s">
        <v>68</v>
      </c>
      <c r="H1526" s="7" t="s">
        <v>19</v>
      </c>
      <c r="I1526" s="9">
        <v>0.4</v>
      </c>
      <c r="J1526" s="10">
        <v>3500</v>
      </c>
      <c r="K1526" s="11">
        <f t="shared" si="10"/>
        <v>1400</v>
      </c>
      <c r="L1526" s="11">
        <f t="shared" si="11"/>
        <v>489.99999999999994</v>
      </c>
      <c r="M1526" s="12">
        <v>0.35</v>
      </c>
      <c r="O1526" s="17"/>
      <c r="P1526" s="18"/>
      <c r="Q1526" s="13"/>
      <c r="R1526" s="14"/>
    </row>
    <row r="1527" spans="1:18" ht="15.75" customHeight="1" x14ac:dyDescent="0.2">
      <c r="A1527" s="2"/>
      <c r="B1527" s="7" t="s">
        <v>27</v>
      </c>
      <c r="C1527" s="7">
        <v>1128299</v>
      </c>
      <c r="D1527" s="8">
        <v>44251</v>
      </c>
      <c r="E1527" s="7" t="s">
        <v>28</v>
      </c>
      <c r="F1527" s="7" t="s">
        <v>67</v>
      </c>
      <c r="G1527" s="7" t="s">
        <v>68</v>
      </c>
      <c r="H1527" s="7" t="s">
        <v>20</v>
      </c>
      <c r="I1527" s="9">
        <v>0.4</v>
      </c>
      <c r="J1527" s="10">
        <v>2000</v>
      </c>
      <c r="K1527" s="11">
        <f t="shared" si="10"/>
        <v>800</v>
      </c>
      <c r="L1527" s="11">
        <f t="shared" si="11"/>
        <v>280</v>
      </c>
      <c r="M1527" s="12">
        <v>0.35</v>
      </c>
      <c r="O1527" s="17"/>
      <c r="P1527" s="18"/>
      <c r="Q1527" s="13"/>
      <c r="R1527" s="14"/>
    </row>
    <row r="1528" spans="1:18" ht="15.75" customHeight="1" x14ac:dyDescent="0.2">
      <c r="A1528" s="2"/>
      <c r="B1528" s="7" t="s">
        <v>27</v>
      </c>
      <c r="C1528" s="7">
        <v>1128299</v>
      </c>
      <c r="D1528" s="8">
        <v>44251</v>
      </c>
      <c r="E1528" s="7" t="s">
        <v>28</v>
      </c>
      <c r="F1528" s="7" t="s">
        <v>67</v>
      </c>
      <c r="G1528" s="7" t="s">
        <v>68</v>
      </c>
      <c r="H1528" s="7" t="s">
        <v>21</v>
      </c>
      <c r="I1528" s="9">
        <v>0.45000000000000007</v>
      </c>
      <c r="J1528" s="10">
        <v>1250</v>
      </c>
      <c r="K1528" s="11">
        <f t="shared" si="10"/>
        <v>562.50000000000011</v>
      </c>
      <c r="L1528" s="11">
        <f t="shared" si="11"/>
        <v>225.00000000000006</v>
      </c>
      <c r="M1528" s="12">
        <v>0.4</v>
      </c>
      <c r="O1528" s="17"/>
      <c r="P1528" s="18"/>
      <c r="Q1528" s="13"/>
      <c r="R1528" s="14"/>
    </row>
    <row r="1529" spans="1:18" ht="15.75" customHeight="1" x14ac:dyDescent="0.2">
      <c r="A1529" s="2"/>
      <c r="B1529" s="7" t="s">
        <v>27</v>
      </c>
      <c r="C1529" s="7">
        <v>1128299</v>
      </c>
      <c r="D1529" s="8">
        <v>44251</v>
      </c>
      <c r="E1529" s="7" t="s">
        <v>28</v>
      </c>
      <c r="F1529" s="7" t="s">
        <v>67</v>
      </c>
      <c r="G1529" s="7" t="s">
        <v>68</v>
      </c>
      <c r="H1529" s="7" t="s">
        <v>22</v>
      </c>
      <c r="I1529" s="9">
        <v>0.4</v>
      </c>
      <c r="J1529" s="10">
        <v>3250</v>
      </c>
      <c r="K1529" s="11">
        <f t="shared" si="10"/>
        <v>1300</v>
      </c>
      <c r="L1529" s="11">
        <f t="shared" si="11"/>
        <v>390</v>
      </c>
      <c r="M1529" s="12">
        <v>0.3</v>
      </c>
      <c r="O1529" s="17"/>
      <c r="P1529" s="18"/>
      <c r="Q1529" s="13"/>
      <c r="R1529" s="14"/>
    </row>
    <row r="1530" spans="1:18" ht="15.75" customHeight="1" x14ac:dyDescent="0.2">
      <c r="A1530" s="2"/>
      <c r="B1530" s="7" t="s">
        <v>27</v>
      </c>
      <c r="C1530" s="7">
        <v>1128299</v>
      </c>
      <c r="D1530" s="8">
        <v>44278</v>
      </c>
      <c r="E1530" s="7" t="s">
        <v>28</v>
      </c>
      <c r="F1530" s="7" t="s">
        <v>67</v>
      </c>
      <c r="G1530" s="7" t="s">
        <v>68</v>
      </c>
      <c r="H1530" s="7" t="s">
        <v>17</v>
      </c>
      <c r="I1530" s="9">
        <v>0.4</v>
      </c>
      <c r="J1530" s="10">
        <v>4750</v>
      </c>
      <c r="K1530" s="11">
        <f t="shared" si="10"/>
        <v>1900</v>
      </c>
      <c r="L1530" s="11">
        <f t="shared" si="11"/>
        <v>665</v>
      </c>
      <c r="M1530" s="12">
        <v>0.35</v>
      </c>
      <c r="O1530" s="17"/>
      <c r="P1530" s="18"/>
      <c r="Q1530" s="13"/>
      <c r="R1530" s="14"/>
    </row>
    <row r="1531" spans="1:18" ht="15.75" customHeight="1" x14ac:dyDescent="0.2">
      <c r="A1531" s="2"/>
      <c r="B1531" s="7" t="s">
        <v>27</v>
      </c>
      <c r="C1531" s="7">
        <v>1128299</v>
      </c>
      <c r="D1531" s="8">
        <v>44278</v>
      </c>
      <c r="E1531" s="7" t="s">
        <v>28</v>
      </c>
      <c r="F1531" s="7" t="s">
        <v>67</v>
      </c>
      <c r="G1531" s="7" t="s">
        <v>68</v>
      </c>
      <c r="H1531" s="7" t="s">
        <v>18</v>
      </c>
      <c r="I1531" s="9">
        <v>0.5</v>
      </c>
      <c r="J1531" s="10">
        <v>3250</v>
      </c>
      <c r="K1531" s="11">
        <f t="shared" si="10"/>
        <v>1625</v>
      </c>
      <c r="L1531" s="11">
        <f t="shared" si="11"/>
        <v>568.75</v>
      </c>
      <c r="M1531" s="12">
        <v>0.35</v>
      </c>
      <c r="O1531" s="17"/>
      <c r="P1531" s="18"/>
      <c r="Q1531" s="13"/>
      <c r="R1531" s="14"/>
    </row>
    <row r="1532" spans="1:18" ht="15.75" customHeight="1" x14ac:dyDescent="0.2">
      <c r="A1532" s="2"/>
      <c r="B1532" s="7" t="s">
        <v>27</v>
      </c>
      <c r="C1532" s="7">
        <v>1128299</v>
      </c>
      <c r="D1532" s="8">
        <v>44278</v>
      </c>
      <c r="E1532" s="7" t="s">
        <v>28</v>
      </c>
      <c r="F1532" s="7" t="s">
        <v>67</v>
      </c>
      <c r="G1532" s="7" t="s">
        <v>68</v>
      </c>
      <c r="H1532" s="7" t="s">
        <v>19</v>
      </c>
      <c r="I1532" s="9">
        <v>0.54999999999999993</v>
      </c>
      <c r="J1532" s="10">
        <v>3500</v>
      </c>
      <c r="K1532" s="11">
        <f t="shared" si="10"/>
        <v>1924.9999999999998</v>
      </c>
      <c r="L1532" s="11">
        <f t="shared" si="11"/>
        <v>673.74999999999989</v>
      </c>
      <c r="M1532" s="12">
        <v>0.35</v>
      </c>
      <c r="O1532" s="17"/>
      <c r="P1532" s="18"/>
      <c r="Q1532" s="13"/>
      <c r="R1532" s="14"/>
    </row>
    <row r="1533" spans="1:18" ht="15.75" customHeight="1" x14ac:dyDescent="0.2">
      <c r="A1533" s="2"/>
      <c r="B1533" s="7" t="s">
        <v>27</v>
      </c>
      <c r="C1533" s="7">
        <v>1128299</v>
      </c>
      <c r="D1533" s="8">
        <v>44278</v>
      </c>
      <c r="E1533" s="7" t="s">
        <v>28</v>
      </c>
      <c r="F1533" s="7" t="s">
        <v>67</v>
      </c>
      <c r="G1533" s="7" t="s">
        <v>68</v>
      </c>
      <c r="H1533" s="7" t="s">
        <v>20</v>
      </c>
      <c r="I1533" s="9">
        <v>0.5</v>
      </c>
      <c r="J1533" s="10">
        <v>2500</v>
      </c>
      <c r="K1533" s="11">
        <f t="shared" si="10"/>
        <v>1250</v>
      </c>
      <c r="L1533" s="11">
        <f t="shared" si="11"/>
        <v>437.5</v>
      </c>
      <c r="M1533" s="12">
        <v>0.35</v>
      </c>
      <c r="O1533" s="17"/>
      <c r="P1533" s="18"/>
      <c r="Q1533" s="13"/>
      <c r="R1533" s="14"/>
    </row>
    <row r="1534" spans="1:18" ht="15.75" customHeight="1" x14ac:dyDescent="0.2">
      <c r="A1534" s="2"/>
      <c r="B1534" s="7" t="s">
        <v>27</v>
      </c>
      <c r="C1534" s="7">
        <v>1128299</v>
      </c>
      <c r="D1534" s="8">
        <v>44278</v>
      </c>
      <c r="E1534" s="7" t="s">
        <v>28</v>
      </c>
      <c r="F1534" s="7" t="s">
        <v>67</v>
      </c>
      <c r="G1534" s="7" t="s">
        <v>68</v>
      </c>
      <c r="H1534" s="7" t="s">
        <v>21</v>
      </c>
      <c r="I1534" s="9">
        <v>0.55000000000000004</v>
      </c>
      <c r="J1534" s="10">
        <v>1000</v>
      </c>
      <c r="K1534" s="11">
        <f t="shared" si="10"/>
        <v>550</v>
      </c>
      <c r="L1534" s="11">
        <f t="shared" si="11"/>
        <v>220</v>
      </c>
      <c r="M1534" s="12">
        <v>0.4</v>
      </c>
      <c r="O1534" s="17"/>
      <c r="P1534" s="18"/>
      <c r="Q1534" s="13"/>
      <c r="R1534" s="14"/>
    </row>
    <row r="1535" spans="1:18" ht="15.75" customHeight="1" x14ac:dyDescent="0.2">
      <c r="A1535" s="2"/>
      <c r="B1535" s="7" t="s">
        <v>27</v>
      </c>
      <c r="C1535" s="7">
        <v>1128299</v>
      </c>
      <c r="D1535" s="8">
        <v>44278</v>
      </c>
      <c r="E1535" s="7" t="s">
        <v>28</v>
      </c>
      <c r="F1535" s="7" t="s">
        <v>67</v>
      </c>
      <c r="G1535" s="7" t="s">
        <v>68</v>
      </c>
      <c r="H1535" s="7" t="s">
        <v>22</v>
      </c>
      <c r="I1535" s="9">
        <v>0.5</v>
      </c>
      <c r="J1535" s="10">
        <v>3000</v>
      </c>
      <c r="K1535" s="11">
        <f t="shared" si="10"/>
        <v>1500</v>
      </c>
      <c r="L1535" s="11">
        <f t="shared" si="11"/>
        <v>450</v>
      </c>
      <c r="M1535" s="12">
        <v>0.3</v>
      </c>
      <c r="O1535" s="17"/>
      <c r="P1535" s="18"/>
      <c r="Q1535" s="13"/>
      <c r="R1535" s="14"/>
    </row>
    <row r="1536" spans="1:18" ht="15.75" customHeight="1" x14ac:dyDescent="0.2">
      <c r="A1536" s="2"/>
      <c r="B1536" s="7" t="s">
        <v>27</v>
      </c>
      <c r="C1536" s="7">
        <v>1128299</v>
      </c>
      <c r="D1536" s="8">
        <v>44310</v>
      </c>
      <c r="E1536" s="7" t="s">
        <v>28</v>
      </c>
      <c r="F1536" s="7" t="s">
        <v>67</v>
      </c>
      <c r="G1536" s="7" t="s">
        <v>68</v>
      </c>
      <c r="H1536" s="7" t="s">
        <v>17</v>
      </c>
      <c r="I1536" s="9">
        <v>0.55000000000000004</v>
      </c>
      <c r="J1536" s="10">
        <v>4750</v>
      </c>
      <c r="K1536" s="11">
        <f t="shared" ref="K1536:K1790" si="12">I1536*J1536</f>
        <v>2612.5</v>
      </c>
      <c r="L1536" s="11">
        <f t="shared" ref="L1536:L1790" si="13">K1536*M1536</f>
        <v>914.37499999999989</v>
      </c>
      <c r="M1536" s="12">
        <v>0.35</v>
      </c>
      <c r="O1536" s="17"/>
      <c r="P1536" s="18"/>
      <c r="Q1536" s="13"/>
      <c r="R1536" s="14"/>
    </row>
    <row r="1537" spans="1:18" ht="15.75" customHeight="1" x14ac:dyDescent="0.2">
      <c r="A1537" s="2"/>
      <c r="B1537" s="7" t="s">
        <v>27</v>
      </c>
      <c r="C1537" s="7">
        <v>1128299</v>
      </c>
      <c r="D1537" s="8">
        <v>44310</v>
      </c>
      <c r="E1537" s="7" t="s">
        <v>28</v>
      </c>
      <c r="F1537" s="7" t="s">
        <v>67</v>
      </c>
      <c r="G1537" s="7" t="s">
        <v>68</v>
      </c>
      <c r="H1537" s="7" t="s">
        <v>18</v>
      </c>
      <c r="I1537" s="9">
        <v>0.60000000000000009</v>
      </c>
      <c r="J1537" s="10">
        <v>2750</v>
      </c>
      <c r="K1537" s="11">
        <f t="shared" si="12"/>
        <v>1650.0000000000002</v>
      </c>
      <c r="L1537" s="11">
        <f t="shared" si="13"/>
        <v>577.5</v>
      </c>
      <c r="M1537" s="12">
        <v>0.35</v>
      </c>
      <c r="O1537" s="17"/>
      <c r="P1537" s="18"/>
      <c r="Q1537" s="13"/>
      <c r="R1537" s="14"/>
    </row>
    <row r="1538" spans="1:18" ht="15.75" customHeight="1" x14ac:dyDescent="0.2">
      <c r="A1538" s="2"/>
      <c r="B1538" s="7" t="s">
        <v>27</v>
      </c>
      <c r="C1538" s="7">
        <v>1128299</v>
      </c>
      <c r="D1538" s="8">
        <v>44310</v>
      </c>
      <c r="E1538" s="7" t="s">
        <v>28</v>
      </c>
      <c r="F1538" s="7" t="s">
        <v>67</v>
      </c>
      <c r="G1538" s="7" t="s">
        <v>68</v>
      </c>
      <c r="H1538" s="7" t="s">
        <v>19</v>
      </c>
      <c r="I1538" s="9">
        <v>0.60000000000000009</v>
      </c>
      <c r="J1538" s="10">
        <v>3250</v>
      </c>
      <c r="K1538" s="11">
        <f t="shared" si="12"/>
        <v>1950.0000000000002</v>
      </c>
      <c r="L1538" s="11">
        <f t="shared" si="13"/>
        <v>682.5</v>
      </c>
      <c r="M1538" s="12">
        <v>0.35</v>
      </c>
      <c r="O1538" s="17"/>
      <c r="P1538" s="18"/>
      <c r="Q1538" s="13"/>
      <c r="R1538" s="14"/>
    </row>
    <row r="1539" spans="1:18" ht="15.75" customHeight="1" x14ac:dyDescent="0.2">
      <c r="A1539" s="2"/>
      <c r="B1539" s="7" t="s">
        <v>27</v>
      </c>
      <c r="C1539" s="7">
        <v>1128299</v>
      </c>
      <c r="D1539" s="8">
        <v>44310</v>
      </c>
      <c r="E1539" s="7" t="s">
        <v>28</v>
      </c>
      <c r="F1539" s="7" t="s">
        <v>67</v>
      </c>
      <c r="G1539" s="7" t="s">
        <v>68</v>
      </c>
      <c r="H1539" s="7" t="s">
        <v>20</v>
      </c>
      <c r="I1539" s="9">
        <v>0.45000000000000007</v>
      </c>
      <c r="J1539" s="10">
        <v>2250</v>
      </c>
      <c r="K1539" s="11">
        <f t="shared" si="12"/>
        <v>1012.5000000000001</v>
      </c>
      <c r="L1539" s="11">
        <f t="shared" si="13"/>
        <v>354.375</v>
      </c>
      <c r="M1539" s="12">
        <v>0.35</v>
      </c>
      <c r="O1539" s="17"/>
      <c r="P1539" s="18"/>
      <c r="Q1539" s="13"/>
      <c r="R1539" s="14"/>
    </row>
    <row r="1540" spans="1:18" ht="15.75" customHeight="1" x14ac:dyDescent="0.2">
      <c r="A1540" s="2"/>
      <c r="B1540" s="7" t="s">
        <v>27</v>
      </c>
      <c r="C1540" s="7">
        <v>1128299</v>
      </c>
      <c r="D1540" s="8">
        <v>44310</v>
      </c>
      <c r="E1540" s="7" t="s">
        <v>28</v>
      </c>
      <c r="F1540" s="7" t="s">
        <v>67</v>
      </c>
      <c r="G1540" s="7" t="s">
        <v>68</v>
      </c>
      <c r="H1540" s="7" t="s">
        <v>21</v>
      </c>
      <c r="I1540" s="9">
        <v>0.50000000000000011</v>
      </c>
      <c r="J1540" s="10">
        <v>1250</v>
      </c>
      <c r="K1540" s="11">
        <f t="shared" si="12"/>
        <v>625.00000000000011</v>
      </c>
      <c r="L1540" s="11">
        <f t="shared" si="13"/>
        <v>250.00000000000006</v>
      </c>
      <c r="M1540" s="12">
        <v>0.4</v>
      </c>
      <c r="O1540" s="17"/>
      <c r="P1540" s="18"/>
      <c r="Q1540" s="13"/>
      <c r="R1540" s="14"/>
    </row>
    <row r="1541" spans="1:18" ht="15.75" customHeight="1" x14ac:dyDescent="0.2">
      <c r="A1541" s="2"/>
      <c r="B1541" s="7" t="s">
        <v>27</v>
      </c>
      <c r="C1541" s="7">
        <v>1128299</v>
      </c>
      <c r="D1541" s="8">
        <v>44310</v>
      </c>
      <c r="E1541" s="7" t="s">
        <v>28</v>
      </c>
      <c r="F1541" s="7" t="s">
        <v>67</v>
      </c>
      <c r="G1541" s="7" t="s">
        <v>68</v>
      </c>
      <c r="H1541" s="7" t="s">
        <v>22</v>
      </c>
      <c r="I1541" s="9">
        <v>0.65000000000000013</v>
      </c>
      <c r="J1541" s="10">
        <v>3000</v>
      </c>
      <c r="K1541" s="11">
        <f t="shared" si="12"/>
        <v>1950.0000000000005</v>
      </c>
      <c r="L1541" s="11">
        <f t="shared" si="13"/>
        <v>585.00000000000011</v>
      </c>
      <c r="M1541" s="12">
        <v>0.3</v>
      </c>
      <c r="O1541" s="17"/>
      <c r="P1541" s="18"/>
      <c r="Q1541" s="13"/>
      <c r="R1541" s="14"/>
    </row>
    <row r="1542" spans="1:18" ht="15.75" customHeight="1" x14ac:dyDescent="0.2">
      <c r="A1542" s="2"/>
      <c r="B1542" s="7" t="s">
        <v>27</v>
      </c>
      <c r="C1542" s="7">
        <v>1128299</v>
      </c>
      <c r="D1542" s="8">
        <v>44341</v>
      </c>
      <c r="E1542" s="7" t="s">
        <v>28</v>
      </c>
      <c r="F1542" s="7" t="s">
        <v>67</v>
      </c>
      <c r="G1542" s="7" t="s">
        <v>68</v>
      </c>
      <c r="H1542" s="7" t="s">
        <v>17</v>
      </c>
      <c r="I1542" s="9">
        <v>0.5</v>
      </c>
      <c r="J1542" s="10">
        <v>5000</v>
      </c>
      <c r="K1542" s="11">
        <f t="shared" si="12"/>
        <v>2500</v>
      </c>
      <c r="L1542" s="11">
        <f t="shared" si="13"/>
        <v>875</v>
      </c>
      <c r="M1542" s="12">
        <v>0.35</v>
      </c>
      <c r="O1542" s="17"/>
      <c r="P1542" s="18"/>
      <c r="Q1542" s="13"/>
      <c r="R1542" s="14"/>
    </row>
    <row r="1543" spans="1:18" ht="15.75" customHeight="1" x14ac:dyDescent="0.2">
      <c r="A1543" s="2"/>
      <c r="B1543" s="7" t="s">
        <v>27</v>
      </c>
      <c r="C1543" s="7">
        <v>1128299</v>
      </c>
      <c r="D1543" s="8">
        <v>44341</v>
      </c>
      <c r="E1543" s="7" t="s">
        <v>28</v>
      </c>
      <c r="F1543" s="7" t="s">
        <v>67</v>
      </c>
      <c r="G1543" s="7" t="s">
        <v>68</v>
      </c>
      <c r="H1543" s="7" t="s">
        <v>18</v>
      </c>
      <c r="I1543" s="9">
        <v>0.55000000000000004</v>
      </c>
      <c r="J1543" s="10">
        <v>3500</v>
      </c>
      <c r="K1543" s="11">
        <f t="shared" si="12"/>
        <v>1925.0000000000002</v>
      </c>
      <c r="L1543" s="11">
        <f t="shared" si="13"/>
        <v>673.75</v>
      </c>
      <c r="M1543" s="12">
        <v>0.35</v>
      </c>
      <c r="O1543" s="17"/>
      <c r="P1543" s="18"/>
      <c r="Q1543" s="13"/>
      <c r="R1543" s="14"/>
    </row>
    <row r="1544" spans="1:18" ht="15.75" customHeight="1" x14ac:dyDescent="0.2">
      <c r="A1544" s="2"/>
      <c r="B1544" s="7" t="s">
        <v>27</v>
      </c>
      <c r="C1544" s="7">
        <v>1128299</v>
      </c>
      <c r="D1544" s="8">
        <v>44341</v>
      </c>
      <c r="E1544" s="7" t="s">
        <v>28</v>
      </c>
      <c r="F1544" s="7" t="s">
        <v>67</v>
      </c>
      <c r="G1544" s="7" t="s">
        <v>68</v>
      </c>
      <c r="H1544" s="7" t="s">
        <v>19</v>
      </c>
      <c r="I1544" s="9">
        <v>0.55000000000000004</v>
      </c>
      <c r="J1544" s="10">
        <v>3500</v>
      </c>
      <c r="K1544" s="11">
        <f t="shared" si="12"/>
        <v>1925.0000000000002</v>
      </c>
      <c r="L1544" s="11">
        <f t="shared" si="13"/>
        <v>673.75</v>
      </c>
      <c r="M1544" s="12">
        <v>0.35</v>
      </c>
      <c r="O1544" s="17"/>
      <c r="P1544" s="18"/>
      <c r="Q1544" s="13"/>
      <c r="R1544" s="14"/>
    </row>
    <row r="1545" spans="1:18" ht="15.75" customHeight="1" x14ac:dyDescent="0.2">
      <c r="A1545" s="2"/>
      <c r="B1545" s="7" t="s">
        <v>27</v>
      </c>
      <c r="C1545" s="7">
        <v>1128299</v>
      </c>
      <c r="D1545" s="8">
        <v>44341</v>
      </c>
      <c r="E1545" s="7" t="s">
        <v>28</v>
      </c>
      <c r="F1545" s="7" t="s">
        <v>67</v>
      </c>
      <c r="G1545" s="7" t="s">
        <v>68</v>
      </c>
      <c r="H1545" s="7" t="s">
        <v>20</v>
      </c>
      <c r="I1545" s="9">
        <v>0.5</v>
      </c>
      <c r="J1545" s="10">
        <v>2750</v>
      </c>
      <c r="K1545" s="11">
        <f t="shared" si="12"/>
        <v>1375</v>
      </c>
      <c r="L1545" s="11">
        <f t="shared" si="13"/>
        <v>481.24999999999994</v>
      </c>
      <c r="M1545" s="12">
        <v>0.35</v>
      </c>
      <c r="O1545" s="17"/>
      <c r="P1545" s="18"/>
      <c r="Q1545" s="13"/>
      <c r="R1545" s="14"/>
    </row>
    <row r="1546" spans="1:18" ht="15.75" customHeight="1" x14ac:dyDescent="0.2">
      <c r="A1546" s="2"/>
      <c r="B1546" s="7" t="s">
        <v>27</v>
      </c>
      <c r="C1546" s="7">
        <v>1128299</v>
      </c>
      <c r="D1546" s="8">
        <v>44341</v>
      </c>
      <c r="E1546" s="7" t="s">
        <v>28</v>
      </c>
      <c r="F1546" s="7" t="s">
        <v>67</v>
      </c>
      <c r="G1546" s="7" t="s">
        <v>68</v>
      </c>
      <c r="H1546" s="7" t="s">
        <v>21</v>
      </c>
      <c r="I1546" s="9">
        <v>0.44999999999999996</v>
      </c>
      <c r="J1546" s="10">
        <v>1750</v>
      </c>
      <c r="K1546" s="11">
        <f t="shared" si="12"/>
        <v>787.49999999999989</v>
      </c>
      <c r="L1546" s="11">
        <f t="shared" si="13"/>
        <v>315</v>
      </c>
      <c r="M1546" s="12">
        <v>0.4</v>
      </c>
      <c r="O1546" s="17"/>
      <c r="P1546" s="18"/>
      <c r="Q1546" s="13"/>
      <c r="R1546" s="14"/>
    </row>
    <row r="1547" spans="1:18" ht="15.75" customHeight="1" x14ac:dyDescent="0.2">
      <c r="A1547" s="2"/>
      <c r="B1547" s="7" t="s">
        <v>27</v>
      </c>
      <c r="C1547" s="7">
        <v>1128299</v>
      </c>
      <c r="D1547" s="8">
        <v>44341</v>
      </c>
      <c r="E1547" s="7" t="s">
        <v>28</v>
      </c>
      <c r="F1547" s="7" t="s">
        <v>67</v>
      </c>
      <c r="G1547" s="7" t="s">
        <v>68</v>
      </c>
      <c r="H1547" s="7" t="s">
        <v>22</v>
      </c>
      <c r="I1547" s="9">
        <v>0.6</v>
      </c>
      <c r="J1547" s="10">
        <v>5250</v>
      </c>
      <c r="K1547" s="11">
        <f t="shared" si="12"/>
        <v>3150</v>
      </c>
      <c r="L1547" s="11">
        <f t="shared" si="13"/>
        <v>945</v>
      </c>
      <c r="M1547" s="12">
        <v>0.3</v>
      </c>
      <c r="O1547" s="17"/>
      <c r="P1547" s="18"/>
      <c r="Q1547" s="13"/>
      <c r="R1547" s="14"/>
    </row>
    <row r="1548" spans="1:18" ht="15.75" customHeight="1" x14ac:dyDescent="0.2">
      <c r="A1548" s="2"/>
      <c r="B1548" s="7" t="s">
        <v>27</v>
      </c>
      <c r="C1548" s="7">
        <v>1128299</v>
      </c>
      <c r="D1548" s="8">
        <v>44371</v>
      </c>
      <c r="E1548" s="7" t="s">
        <v>28</v>
      </c>
      <c r="F1548" s="7" t="s">
        <v>67</v>
      </c>
      <c r="G1548" s="7" t="s">
        <v>68</v>
      </c>
      <c r="H1548" s="7" t="s">
        <v>17</v>
      </c>
      <c r="I1548" s="9">
        <v>0.54999999999999993</v>
      </c>
      <c r="J1548" s="10">
        <v>7750</v>
      </c>
      <c r="K1548" s="11">
        <f t="shared" si="12"/>
        <v>4262.4999999999991</v>
      </c>
      <c r="L1548" s="11">
        <f t="shared" si="13"/>
        <v>1491.8749999999995</v>
      </c>
      <c r="M1548" s="12">
        <v>0.35</v>
      </c>
      <c r="O1548" s="17"/>
      <c r="P1548" s="18"/>
      <c r="Q1548" s="13"/>
      <c r="R1548" s="14"/>
    </row>
    <row r="1549" spans="1:18" ht="15.75" customHeight="1" x14ac:dyDescent="0.2">
      <c r="A1549" s="2"/>
      <c r="B1549" s="7" t="s">
        <v>27</v>
      </c>
      <c r="C1549" s="7">
        <v>1128299</v>
      </c>
      <c r="D1549" s="8">
        <v>44371</v>
      </c>
      <c r="E1549" s="7" t="s">
        <v>28</v>
      </c>
      <c r="F1549" s="7" t="s">
        <v>67</v>
      </c>
      <c r="G1549" s="7" t="s">
        <v>68</v>
      </c>
      <c r="H1549" s="7" t="s">
        <v>18</v>
      </c>
      <c r="I1549" s="9">
        <v>0.64999999999999991</v>
      </c>
      <c r="J1549" s="10">
        <v>6500</v>
      </c>
      <c r="K1549" s="11">
        <f t="shared" si="12"/>
        <v>4224.9999999999991</v>
      </c>
      <c r="L1549" s="11">
        <f t="shared" si="13"/>
        <v>1478.7499999999995</v>
      </c>
      <c r="M1549" s="12">
        <v>0.35</v>
      </c>
      <c r="O1549" s="17"/>
      <c r="P1549" s="18"/>
      <c r="Q1549" s="13"/>
      <c r="R1549" s="14"/>
    </row>
    <row r="1550" spans="1:18" ht="15.75" customHeight="1" x14ac:dyDescent="0.2">
      <c r="A1550" s="2"/>
      <c r="B1550" s="7" t="s">
        <v>27</v>
      </c>
      <c r="C1550" s="7">
        <v>1128299</v>
      </c>
      <c r="D1550" s="8">
        <v>44371</v>
      </c>
      <c r="E1550" s="7" t="s">
        <v>28</v>
      </c>
      <c r="F1550" s="7" t="s">
        <v>67</v>
      </c>
      <c r="G1550" s="7" t="s">
        <v>68</v>
      </c>
      <c r="H1550" s="7" t="s">
        <v>19</v>
      </c>
      <c r="I1550" s="9">
        <v>0.79999999999999993</v>
      </c>
      <c r="J1550" s="10">
        <v>6500</v>
      </c>
      <c r="K1550" s="11">
        <f t="shared" si="12"/>
        <v>5200</v>
      </c>
      <c r="L1550" s="11">
        <f t="shared" si="13"/>
        <v>1819.9999999999998</v>
      </c>
      <c r="M1550" s="12">
        <v>0.35</v>
      </c>
      <c r="O1550" s="17"/>
      <c r="P1550" s="18"/>
      <c r="Q1550" s="13"/>
      <c r="R1550" s="14"/>
    </row>
    <row r="1551" spans="1:18" ht="15.75" customHeight="1" x14ac:dyDescent="0.2">
      <c r="A1551" s="2"/>
      <c r="B1551" s="7" t="s">
        <v>27</v>
      </c>
      <c r="C1551" s="7">
        <v>1128299</v>
      </c>
      <c r="D1551" s="8">
        <v>44371</v>
      </c>
      <c r="E1551" s="7" t="s">
        <v>28</v>
      </c>
      <c r="F1551" s="7" t="s">
        <v>67</v>
      </c>
      <c r="G1551" s="7" t="s">
        <v>68</v>
      </c>
      <c r="H1551" s="7" t="s">
        <v>20</v>
      </c>
      <c r="I1551" s="9">
        <v>0.79999999999999993</v>
      </c>
      <c r="J1551" s="10">
        <v>5250</v>
      </c>
      <c r="K1551" s="11">
        <f t="shared" si="12"/>
        <v>4200</v>
      </c>
      <c r="L1551" s="11">
        <f t="shared" si="13"/>
        <v>1470</v>
      </c>
      <c r="M1551" s="12">
        <v>0.35</v>
      </c>
      <c r="O1551" s="17"/>
      <c r="P1551" s="18"/>
      <c r="Q1551" s="13"/>
      <c r="R1551" s="14"/>
    </row>
    <row r="1552" spans="1:18" ht="15.75" customHeight="1" x14ac:dyDescent="0.2">
      <c r="A1552" s="2"/>
      <c r="B1552" s="7" t="s">
        <v>27</v>
      </c>
      <c r="C1552" s="7">
        <v>1128299</v>
      </c>
      <c r="D1552" s="8">
        <v>44371</v>
      </c>
      <c r="E1552" s="7" t="s">
        <v>28</v>
      </c>
      <c r="F1552" s="7" t="s">
        <v>67</v>
      </c>
      <c r="G1552" s="7" t="s">
        <v>68</v>
      </c>
      <c r="H1552" s="7" t="s">
        <v>21</v>
      </c>
      <c r="I1552" s="9">
        <v>0.9</v>
      </c>
      <c r="J1552" s="10">
        <v>4000</v>
      </c>
      <c r="K1552" s="11">
        <f t="shared" si="12"/>
        <v>3600</v>
      </c>
      <c r="L1552" s="11">
        <f t="shared" si="13"/>
        <v>1440</v>
      </c>
      <c r="M1552" s="12">
        <v>0.4</v>
      </c>
      <c r="O1552" s="17"/>
      <c r="P1552" s="18"/>
      <c r="Q1552" s="13"/>
      <c r="R1552" s="14"/>
    </row>
    <row r="1553" spans="1:18" ht="15.75" customHeight="1" x14ac:dyDescent="0.2">
      <c r="A1553" s="2"/>
      <c r="B1553" s="7" t="s">
        <v>27</v>
      </c>
      <c r="C1553" s="7">
        <v>1128299</v>
      </c>
      <c r="D1553" s="8">
        <v>44371</v>
      </c>
      <c r="E1553" s="7" t="s">
        <v>28</v>
      </c>
      <c r="F1553" s="7" t="s">
        <v>67</v>
      </c>
      <c r="G1553" s="7" t="s">
        <v>68</v>
      </c>
      <c r="H1553" s="7" t="s">
        <v>22</v>
      </c>
      <c r="I1553" s="9">
        <v>1.05</v>
      </c>
      <c r="J1553" s="10">
        <v>7000</v>
      </c>
      <c r="K1553" s="11">
        <f t="shared" si="12"/>
        <v>7350</v>
      </c>
      <c r="L1553" s="11">
        <f t="shared" si="13"/>
        <v>2205</v>
      </c>
      <c r="M1553" s="12">
        <v>0.3</v>
      </c>
      <c r="O1553" s="17"/>
      <c r="P1553" s="18"/>
      <c r="Q1553" s="13"/>
      <c r="R1553" s="14"/>
    </row>
    <row r="1554" spans="1:18" ht="15.75" customHeight="1" x14ac:dyDescent="0.2">
      <c r="A1554" s="2"/>
      <c r="B1554" s="7" t="s">
        <v>27</v>
      </c>
      <c r="C1554" s="7">
        <v>1128299</v>
      </c>
      <c r="D1554" s="8">
        <v>44400</v>
      </c>
      <c r="E1554" s="7" t="s">
        <v>28</v>
      </c>
      <c r="F1554" s="7" t="s">
        <v>67</v>
      </c>
      <c r="G1554" s="7" t="s">
        <v>68</v>
      </c>
      <c r="H1554" s="7" t="s">
        <v>17</v>
      </c>
      <c r="I1554" s="9">
        <v>0.85</v>
      </c>
      <c r="J1554" s="10">
        <v>8500</v>
      </c>
      <c r="K1554" s="11">
        <f t="shared" si="12"/>
        <v>7225</v>
      </c>
      <c r="L1554" s="11">
        <f t="shared" si="13"/>
        <v>2528.75</v>
      </c>
      <c r="M1554" s="12">
        <v>0.35</v>
      </c>
      <c r="O1554" s="17"/>
      <c r="P1554" s="18"/>
      <c r="Q1554" s="13"/>
      <c r="R1554" s="14"/>
    </row>
    <row r="1555" spans="1:18" ht="15.75" customHeight="1" x14ac:dyDescent="0.2">
      <c r="A1555" s="2"/>
      <c r="B1555" s="7" t="s">
        <v>27</v>
      </c>
      <c r="C1555" s="7">
        <v>1128299</v>
      </c>
      <c r="D1555" s="8">
        <v>44400</v>
      </c>
      <c r="E1555" s="7" t="s">
        <v>28</v>
      </c>
      <c r="F1555" s="7" t="s">
        <v>67</v>
      </c>
      <c r="G1555" s="7" t="s">
        <v>68</v>
      </c>
      <c r="H1555" s="7" t="s">
        <v>18</v>
      </c>
      <c r="I1555" s="9">
        <v>0.9</v>
      </c>
      <c r="J1555" s="10">
        <v>7000</v>
      </c>
      <c r="K1555" s="11">
        <f t="shared" si="12"/>
        <v>6300</v>
      </c>
      <c r="L1555" s="11">
        <f t="shared" si="13"/>
        <v>2205</v>
      </c>
      <c r="M1555" s="12">
        <v>0.35</v>
      </c>
      <c r="O1555" s="17"/>
      <c r="P1555" s="18"/>
      <c r="Q1555" s="13"/>
      <c r="R1555" s="14"/>
    </row>
    <row r="1556" spans="1:18" ht="15.75" customHeight="1" x14ac:dyDescent="0.2">
      <c r="A1556" s="2"/>
      <c r="B1556" s="7" t="s">
        <v>27</v>
      </c>
      <c r="C1556" s="7">
        <v>1128299</v>
      </c>
      <c r="D1556" s="8">
        <v>44400</v>
      </c>
      <c r="E1556" s="7" t="s">
        <v>28</v>
      </c>
      <c r="F1556" s="7" t="s">
        <v>67</v>
      </c>
      <c r="G1556" s="7" t="s">
        <v>68</v>
      </c>
      <c r="H1556" s="7" t="s">
        <v>19</v>
      </c>
      <c r="I1556" s="9">
        <v>0.9</v>
      </c>
      <c r="J1556" s="10">
        <v>6500</v>
      </c>
      <c r="K1556" s="11">
        <f t="shared" si="12"/>
        <v>5850</v>
      </c>
      <c r="L1556" s="11">
        <f t="shared" si="13"/>
        <v>2047.4999999999998</v>
      </c>
      <c r="M1556" s="12">
        <v>0.35</v>
      </c>
      <c r="O1556" s="17"/>
      <c r="P1556" s="18"/>
      <c r="Q1556" s="13"/>
      <c r="R1556" s="14"/>
    </row>
    <row r="1557" spans="1:18" ht="15.75" customHeight="1" x14ac:dyDescent="0.2">
      <c r="A1557" s="2"/>
      <c r="B1557" s="7" t="s">
        <v>27</v>
      </c>
      <c r="C1557" s="7">
        <v>1128299</v>
      </c>
      <c r="D1557" s="8">
        <v>44400</v>
      </c>
      <c r="E1557" s="7" t="s">
        <v>28</v>
      </c>
      <c r="F1557" s="7" t="s">
        <v>67</v>
      </c>
      <c r="G1557" s="7" t="s">
        <v>68</v>
      </c>
      <c r="H1557" s="7" t="s">
        <v>20</v>
      </c>
      <c r="I1557" s="9">
        <v>0.85</v>
      </c>
      <c r="J1557" s="10">
        <v>5500</v>
      </c>
      <c r="K1557" s="11">
        <f t="shared" si="12"/>
        <v>4675</v>
      </c>
      <c r="L1557" s="11">
        <f t="shared" si="13"/>
        <v>1636.25</v>
      </c>
      <c r="M1557" s="12">
        <v>0.35</v>
      </c>
      <c r="O1557" s="17"/>
      <c r="P1557" s="18"/>
      <c r="Q1557" s="13"/>
      <c r="R1557" s="14"/>
    </row>
    <row r="1558" spans="1:18" ht="15.75" customHeight="1" x14ac:dyDescent="0.2">
      <c r="A1558" s="2"/>
      <c r="B1558" s="7" t="s">
        <v>27</v>
      </c>
      <c r="C1558" s="7">
        <v>1128299</v>
      </c>
      <c r="D1558" s="8">
        <v>44400</v>
      </c>
      <c r="E1558" s="7" t="s">
        <v>28</v>
      </c>
      <c r="F1558" s="7" t="s">
        <v>67</v>
      </c>
      <c r="G1558" s="7" t="s">
        <v>68</v>
      </c>
      <c r="H1558" s="7" t="s">
        <v>21</v>
      </c>
      <c r="I1558" s="9">
        <v>0.9</v>
      </c>
      <c r="J1558" s="10">
        <v>6000</v>
      </c>
      <c r="K1558" s="11">
        <f t="shared" si="12"/>
        <v>5400</v>
      </c>
      <c r="L1558" s="11">
        <f t="shared" si="13"/>
        <v>2160</v>
      </c>
      <c r="M1558" s="12">
        <v>0.4</v>
      </c>
      <c r="O1558" s="17"/>
      <c r="P1558" s="18"/>
      <c r="Q1558" s="13"/>
      <c r="R1558" s="14"/>
    </row>
    <row r="1559" spans="1:18" ht="15.75" customHeight="1" x14ac:dyDescent="0.2">
      <c r="A1559" s="2"/>
      <c r="B1559" s="7" t="s">
        <v>27</v>
      </c>
      <c r="C1559" s="7">
        <v>1128299</v>
      </c>
      <c r="D1559" s="8">
        <v>44400</v>
      </c>
      <c r="E1559" s="7" t="s">
        <v>28</v>
      </c>
      <c r="F1559" s="7" t="s">
        <v>67</v>
      </c>
      <c r="G1559" s="7" t="s">
        <v>68</v>
      </c>
      <c r="H1559" s="7" t="s">
        <v>22</v>
      </c>
      <c r="I1559" s="9">
        <v>1.05</v>
      </c>
      <c r="J1559" s="10">
        <v>6000</v>
      </c>
      <c r="K1559" s="11">
        <f t="shared" si="12"/>
        <v>6300</v>
      </c>
      <c r="L1559" s="11">
        <f t="shared" si="13"/>
        <v>1890</v>
      </c>
      <c r="M1559" s="12">
        <v>0.3</v>
      </c>
      <c r="O1559" s="17"/>
      <c r="P1559" s="18"/>
      <c r="Q1559" s="13"/>
      <c r="R1559" s="14"/>
    </row>
    <row r="1560" spans="1:18" ht="15.75" customHeight="1" x14ac:dyDescent="0.2">
      <c r="A1560" s="2"/>
      <c r="B1560" s="7" t="s">
        <v>27</v>
      </c>
      <c r="C1560" s="7">
        <v>1128299</v>
      </c>
      <c r="D1560" s="8">
        <v>44432</v>
      </c>
      <c r="E1560" s="7" t="s">
        <v>28</v>
      </c>
      <c r="F1560" s="7" t="s">
        <v>67</v>
      </c>
      <c r="G1560" s="7" t="s">
        <v>68</v>
      </c>
      <c r="H1560" s="7" t="s">
        <v>17</v>
      </c>
      <c r="I1560" s="9">
        <v>0.9</v>
      </c>
      <c r="J1560" s="10">
        <v>8000</v>
      </c>
      <c r="K1560" s="11">
        <f t="shared" si="12"/>
        <v>7200</v>
      </c>
      <c r="L1560" s="11">
        <f t="shared" si="13"/>
        <v>2520</v>
      </c>
      <c r="M1560" s="12">
        <v>0.35</v>
      </c>
      <c r="O1560" s="17"/>
      <c r="P1560" s="18"/>
      <c r="Q1560" s="13"/>
      <c r="R1560" s="14"/>
    </row>
    <row r="1561" spans="1:18" ht="15.75" customHeight="1" x14ac:dyDescent="0.2">
      <c r="A1561" s="2"/>
      <c r="B1561" s="7" t="s">
        <v>27</v>
      </c>
      <c r="C1561" s="7">
        <v>1128299</v>
      </c>
      <c r="D1561" s="8">
        <v>44432</v>
      </c>
      <c r="E1561" s="7" t="s">
        <v>28</v>
      </c>
      <c r="F1561" s="7" t="s">
        <v>67</v>
      </c>
      <c r="G1561" s="7" t="s">
        <v>68</v>
      </c>
      <c r="H1561" s="7" t="s">
        <v>18</v>
      </c>
      <c r="I1561" s="9">
        <v>0.8</v>
      </c>
      <c r="J1561" s="10">
        <v>7750</v>
      </c>
      <c r="K1561" s="11">
        <f t="shared" si="12"/>
        <v>6200</v>
      </c>
      <c r="L1561" s="11">
        <f t="shared" si="13"/>
        <v>2170</v>
      </c>
      <c r="M1561" s="12">
        <v>0.35</v>
      </c>
      <c r="O1561" s="17"/>
      <c r="P1561" s="18"/>
      <c r="Q1561" s="13"/>
      <c r="R1561" s="14"/>
    </row>
    <row r="1562" spans="1:18" ht="15.75" customHeight="1" x14ac:dyDescent="0.2">
      <c r="A1562" s="2"/>
      <c r="B1562" s="7" t="s">
        <v>27</v>
      </c>
      <c r="C1562" s="7">
        <v>1128299</v>
      </c>
      <c r="D1562" s="8">
        <v>44432</v>
      </c>
      <c r="E1562" s="7" t="s">
        <v>28</v>
      </c>
      <c r="F1562" s="7" t="s">
        <v>67</v>
      </c>
      <c r="G1562" s="7" t="s">
        <v>68</v>
      </c>
      <c r="H1562" s="7" t="s">
        <v>19</v>
      </c>
      <c r="I1562" s="9">
        <v>0.70000000000000007</v>
      </c>
      <c r="J1562" s="10">
        <v>6500</v>
      </c>
      <c r="K1562" s="11">
        <f t="shared" si="12"/>
        <v>4550</v>
      </c>
      <c r="L1562" s="11">
        <f t="shared" si="13"/>
        <v>1592.5</v>
      </c>
      <c r="M1562" s="12">
        <v>0.35</v>
      </c>
      <c r="O1562" s="17"/>
      <c r="P1562" s="18"/>
      <c r="Q1562" s="13"/>
      <c r="R1562" s="14"/>
    </row>
    <row r="1563" spans="1:18" ht="15.75" customHeight="1" x14ac:dyDescent="0.2">
      <c r="A1563" s="2"/>
      <c r="B1563" s="7" t="s">
        <v>27</v>
      </c>
      <c r="C1563" s="7">
        <v>1128299</v>
      </c>
      <c r="D1563" s="8">
        <v>44432</v>
      </c>
      <c r="E1563" s="7" t="s">
        <v>28</v>
      </c>
      <c r="F1563" s="7" t="s">
        <v>67</v>
      </c>
      <c r="G1563" s="7" t="s">
        <v>68</v>
      </c>
      <c r="H1563" s="7" t="s">
        <v>20</v>
      </c>
      <c r="I1563" s="9">
        <v>0.70000000000000007</v>
      </c>
      <c r="J1563" s="10">
        <v>4250</v>
      </c>
      <c r="K1563" s="11">
        <f t="shared" si="12"/>
        <v>2975.0000000000005</v>
      </c>
      <c r="L1563" s="11">
        <f t="shared" si="13"/>
        <v>1041.25</v>
      </c>
      <c r="M1563" s="12">
        <v>0.35</v>
      </c>
      <c r="O1563" s="17"/>
      <c r="P1563" s="18"/>
      <c r="Q1563" s="13"/>
      <c r="R1563" s="14"/>
    </row>
    <row r="1564" spans="1:18" ht="15.75" customHeight="1" x14ac:dyDescent="0.2">
      <c r="A1564" s="2"/>
      <c r="B1564" s="7" t="s">
        <v>27</v>
      </c>
      <c r="C1564" s="7">
        <v>1128299</v>
      </c>
      <c r="D1564" s="8">
        <v>44432</v>
      </c>
      <c r="E1564" s="7" t="s">
        <v>28</v>
      </c>
      <c r="F1564" s="7" t="s">
        <v>67</v>
      </c>
      <c r="G1564" s="7" t="s">
        <v>68</v>
      </c>
      <c r="H1564" s="7" t="s">
        <v>21</v>
      </c>
      <c r="I1564" s="9">
        <v>0.7</v>
      </c>
      <c r="J1564" s="10">
        <v>4250</v>
      </c>
      <c r="K1564" s="11">
        <f t="shared" si="12"/>
        <v>2975</v>
      </c>
      <c r="L1564" s="11">
        <f t="shared" si="13"/>
        <v>1190</v>
      </c>
      <c r="M1564" s="12">
        <v>0.4</v>
      </c>
      <c r="O1564" s="17"/>
      <c r="P1564" s="18"/>
      <c r="Q1564" s="13"/>
      <c r="R1564" s="14"/>
    </row>
    <row r="1565" spans="1:18" ht="15.75" customHeight="1" x14ac:dyDescent="0.2">
      <c r="A1565" s="2"/>
      <c r="B1565" s="7" t="s">
        <v>27</v>
      </c>
      <c r="C1565" s="7">
        <v>1128299</v>
      </c>
      <c r="D1565" s="8">
        <v>44432</v>
      </c>
      <c r="E1565" s="7" t="s">
        <v>28</v>
      </c>
      <c r="F1565" s="7" t="s">
        <v>67</v>
      </c>
      <c r="G1565" s="7" t="s">
        <v>68</v>
      </c>
      <c r="H1565" s="7" t="s">
        <v>22</v>
      </c>
      <c r="I1565" s="9">
        <v>0.75</v>
      </c>
      <c r="J1565" s="10">
        <v>2500</v>
      </c>
      <c r="K1565" s="11">
        <f t="shared" si="12"/>
        <v>1875</v>
      </c>
      <c r="L1565" s="11">
        <f t="shared" si="13"/>
        <v>562.5</v>
      </c>
      <c r="M1565" s="12">
        <v>0.3</v>
      </c>
      <c r="O1565" s="17"/>
      <c r="P1565" s="18"/>
      <c r="Q1565" s="13"/>
      <c r="R1565" s="14"/>
    </row>
    <row r="1566" spans="1:18" ht="15.75" customHeight="1" x14ac:dyDescent="0.2">
      <c r="A1566" s="2"/>
      <c r="B1566" s="7" t="s">
        <v>27</v>
      </c>
      <c r="C1566" s="7">
        <v>1128299</v>
      </c>
      <c r="D1566" s="8">
        <v>44464</v>
      </c>
      <c r="E1566" s="7" t="s">
        <v>28</v>
      </c>
      <c r="F1566" s="7" t="s">
        <v>67</v>
      </c>
      <c r="G1566" s="7" t="s">
        <v>68</v>
      </c>
      <c r="H1566" s="7" t="s">
        <v>17</v>
      </c>
      <c r="I1566" s="9">
        <v>0.50000000000000011</v>
      </c>
      <c r="J1566" s="10">
        <v>4500</v>
      </c>
      <c r="K1566" s="11">
        <f t="shared" si="12"/>
        <v>2250.0000000000005</v>
      </c>
      <c r="L1566" s="11">
        <f t="shared" si="13"/>
        <v>787.50000000000011</v>
      </c>
      <c r="M1566" s="12">
        <v>0.35</v>
      </c>
      <c r="O1566" s="17"/>
      <c r="P1566" s="18"/>
      <c r="Q1566" s="13"/>
      <c r="R1566" s="14"/>
    </row>
    <row r="1567" spans="1:18" ht="15.75" customHeight="1" x14ac:dyDescent="0.2">
      <c r="A1567" s="2"/>
      <c r="B1567" s="7" t="s">
        <v>27</v>
      </c>
      <c r="C1567" s="7">
        <v>1128299</v>
      </c>
      <c r="D1567" s="8">
        <v>44464</v>
      </c>
      <c r="E1567" s="7" t="s">
        <v>28</v>
      </c>
      <c r="F1567" s="7" t="s">
        <v>67</v>
      </c>
      <c r="G1567" s="7" t="s">
        <v>68</v>
      </c>
      <c r="H1567" s="7" t="s">
        <v>18</v>
      </c>
      <c r="I1567" s="9">
        <v>0.55000000000000016</v>
      </c>
      <c r="J1567" s="10">
        <v>4500</v>
      </c>
      <c r="K1567" s="11">
        <f t="shared" si="12"/>
        <v>2475.0000000000009</v>
      </c>
      <c r="L1567" s="11">
        <f t="shared" si="13"/>
        <v>866.25000000000023</v>
      </c>
      <c r="M1567" s="12">
        <v>0.35</v>
      </c>
      <c r="O1567" s="17"/>
      <c r="P1567" s="18"/>
      <c r="Q1567" s="13"/>
      <c r="R1567" s="14"/>
    </row>
    <row r="1568" spans="1:18" ht="15.75" customHeight="1" x14ac:dyDescent="0.2">
      <c r="A1568" s="2"/>
      <c r="B1568" s="7" t="s">
        <v>27</v>
      </c>
      <c r="C1568" s="7">
        <v>1128299</v>
      </c>
      <c r="D1568" s="8">
        <v>44464</v>
      </c>
      <c r="E1568" s="7" t="s">
        <v>28</v>
      </c>
      <c r="F1568" s="7" t="s">
        <v>67</v>
      </c>
      <c r="G1568" s="7" t="s">
        <v>68</v>
      </c>
      <c r="H1568" s="7" t="s">
        <v>19</v>
      </c>
      <c r="I1568" s="9">
        <v>0.50000000000000011</v>
      </c>
      <c r="J1568" s="10">
        <v>2500</v>
      </c>
      <c r="K1568" s="11">
        <f t="shared" si="12"/>
        <v>1250.0000000000002</v>
      </c>
      <c r="L1568" s="11">
        <f t="shared" si="13"/>
        <v>437.50000000000006</v>
      </c>
      <c r="M1568" s="12">
        <v>0.35</v>
      </c>
      <c r="O1568" s="17"/>
      <c r="P1568" s="18"/>
      <c r="Q1568" s="13"/>
      <c r="R1568" s="14"/>
    </row>
    <row r="1569" spans="1:18" ht="15.75" customHeight="1" x14ac:dyDescent="0.2">
      <c r="A1569" s="2"/>
      <c r="B1569" s="7" t="s">
        <v>27</v>
      </c>
      <c r="C1569" s="7">
        <v>1128299</v>
      </c>
      <c r="D1569" s="8">
        <v>44464</v>
      </c>
      <c r="E1569" s="7" t="s">
        <v>28</v>
      </c>
      <c r="F1569" s="7" t="s">
        <v>67</v>
      </c>
      <c r="G1569" s="7" t="s">
        <v>68</v>
      </c>
      <c r="H1569" s="7" t="s">
        <v>20</v>
      </c>
      <c r="I1569" s="9">
        <v>0.50000000000000011</v>
      </c>
      <c r="J1569" s="10">
        <v>2000</v>
      </c>
      <c r="K1569" s="11">
        <f t="shared" si="12"/>
        <v>1000.0000000000002</v>
      </c>
      <c r="L1569" s="11">
        <f t="shared" si="13"/>
        <v>350.00000000000006</v>
      </c>
      <c r="M1569" s="12">
        <v>0.35</v>
      </c>
      <c r="O1569" s="17"/>
      <c r="P1569" s="18"/>
      <c r="Q1569" s="13"/>
      <c r="R1569" s="14"/>
    </row>
    <row r="1570" spans="1:18" ht="15.75" customHeight="1" x14ac:dyDescent="0.2">
      <c r="A1570" s="2"/>
      <c r="B1570" s="7" t="s">
        <v>27</v>
      </c>
      <c r="C1570" s="7">
        <v>1128299</v>
      </c>
      <c r="D1570" s="8">
        <v>44464</v>
      </c>
      <c r="E1570" s="7" t="s">
        <v>28</v>
      </c>
      <c r="F1570" s="7" t="s">
        <v>67</v>
      </c>
      <c r="G1570" s="7" t="s">
        <v>68</v>
      </c>
      <c r="H1570" s="7" t="s">
        <v>21</v>
      </c>
      <c r="I1570" s="9">
        <v>0.60000000000000009</v>
      </c>
      <c r="J1570" s="10">
        <v>2250</v>
      </c>
      <c r="K1570" s="11">
        <f t="shared" si="12"/>
        <v>1350.0000000000002</v>
      </c>
      <c r="L1570" s="11">
        <f t="shared" si="13"/>
        <v>540.00000000000011</v>
      </c>
      <c r="M1570" s="12">
        <v>0.4</v>
      </c>
      <c r="O1570" s="17"/>
      <c r="P1570" s="18"/>
      <c r="Q1570" s="13"/>
      <c r="R1570" s="14"/>
    </row>
    <row r="1571" spans="1:18" ht="15.75" customHeight="1" x14ac:dyDescent="0.2">
      <c r="A1571" s="2"/>
      <c r="B1571" s="7" t="s">
        <v>27</v>
      </c>
      <c r="C1571" s="7">
        <v>1128299</v>
      </c>
      <c r="D1571" s="8">
        <v>44464</v>
      </c>
      <c r="E1571" s="7" t="s">
        <v>28</v>
      </c>
      <c r="F1571" s="7" t="s">
        <v>67</v>
      </c>
      <c r="G1571" s="7" t="s">
        <v>68</v>
      </c>
      <c r="H1571" s="7" t="s">
        <v>22</v>
      </c>
      <c r="I1571" s="9">
        <v>0.44999999999999996</v>
      </c>
      <c r="J1571" s="10">
        <v>2500</v>
      </c>
      <c r="K1571" s="11">
        <f t="shared" si="12"/>
        <v>1125</v>
      </c>
      <c r="L1571" s="11">
        <f t="shared" si="13"/>
        <v>337.5</v>
      </c>
      <c r="M1571" s="12">
        <v>0.3</v>
      </c>
      <c r="O1571" s="17"/>
      <c r="P1571" s="18"/>
      <c r="Q1571" s="13"/>
      <c r="R1571" s="14"/>
    </row>
    <row r="1572" spans="1:18" ht="15.75" customHeight="1" x14ac:dyDescent="0.2">
      <c r="A1572" s="2"/>
      <c r="B1572" s="7" t="s">
        <v>27</v>
      </c>
      <c r="C1572" s="7">
        <v>1128299</v>
      </c>
      <c r="D1572" s="8">
        <v>44493</v>
      </c>
      <c r="E1572" s="7" t="s">
        <v>28</v>
      </c>
      <c r="F1572" s="7" t="s">
        <v>67</v>
      </c>
      <c r="G1572" s="7" t="s">
        <v>68</v>
      </c>
      <c r="H1572" s="7" t="s">
        <v>17</v>
      </c>
      <c r="I1572" s="9">
        <v>0.4</v>
      </c>
      <c r="J1572" s="10">
        <v>3500</v>
      </c>
      <c r="K1572" s="11">
        <f t="shared" si="12"/>
        <v>1400</v>
      </c>
      <c r="L1572" s="11">
        <f t="shared" si="13"/>
        <v>489.99999999999994</v>
      </c>
      <c r="M1572" s="12">
        <v>0.35</v>
      </c>
      <c r="O1572" s="17"/>
      <c r="P1572" s="18"/>
      <c r="Q1572" s="13"/>
      <c r="R1572" s="14"/>
    </row>
    <row r="1573" spans="1:18" ht="15.75" customHeight="1" x14ac:dyDescent="0.2">
      <c r="A1573" s="2"/>
      <c r="B1573" s="7" t="s">
        <v>27</v>
      </c>
      <c r="C1573" s="7">
        <v>1128299</v>
      </c>
      <c r="D1573" s="8">
        <v>44493</v>
      </c>
      <c r="E1573" s="7" t="s">
        <v>28</v>
      </c>
      <c r="F1573" s="7" t="s">
        <v>67</v>
      </c>
      <c r="G1573" s="7" t="s">
        <v>68</v>
      </c>
      <c r="H1573" s="7" t="s">
        <v>18</v>
      </c>
      <c r="I1573" s="9">
        <v>0.55000000000000016</v>
      </c>
      <c r="J1573" s="10">
        <v>5250</v>
      </c>
      <c r="K1573" s="11">
        <f t="shared" si="12"/>
        <v>2887.5000000000009</v>
      </c>
      <c r="L1573" s="11">
        <f t="shared" si="13"/>
        <v>1010.6250000000002</v>
      </c>
      <c r="M1573" s="12">
        <v>0.35</v>
      </c>
      <c r="O1573" s="17"/>
      <c r="P1573" s="18"/>
      <c r="Q1573" s="13"/>
      <c r="R1573" s="14"/>
    </row>
    <row r="1574" spans="1:18" ht="15.75" customHeight="1" x14ac:dyDescent="0.2">
      <c r="A1574" s="2"/>
      <c r="B1574" s="7" t="s">
        <v>27</v>
      </c>
      <c r="C1574" s="7">
        <v>1128299</v>
      </c>
      <c r="D1574" s="8">
        <v>44493</v>
      </c>
      <c r="E1574" s="7" t="s">
        <v>28</v>
      </c>
      <c r="F1574" s="7" t="s">
        <v>67</v>
      </c>
      <c r="G1574" s="7" t="s">
        <v>68</v>
      </c>
      <c r="H1574" s="7" t="s">
        <v>19</v>
      </c>
      <c r="I1574" s="9">
        <v>0.50000000000000011</v>
      </c>
      <c r="J1574" s="10">
        <v>3500</v>
      </c>
      <c r="K1574" s="11">
        <f t="shared" si="12"/>
        <v>1750.0000000000005</v>
      </c>
      <c r="L1574" s="11">
        <f t="shared" si="13"/>
        <v>612.50000000000011</v>
      </c>
      <c r="M1574" s="12">
        <v>0.35</v>
      </c>
      <c r="O1574" s="17"/>
      <c r="P1574" s="18"/>
      <c r="Q1574" s="13"/>
      <c r="R1574" s="14"/>
    </row>
    <row r="1575" spans="1:18" ht="15.75" customHeight="1" x14ac:dyDescent="0.2">
      <c r="A1575" s="2"/>
      <c r="B1575" s="7" t="s">
        <v>27</v>
      </c>
      <c r="C1575" s="7">
        <v>1128299</v>
      </c>
      <c r="D1575" s="8">
        <v>44493</v>
      </c>
      <c r="E1575" s="7" t="s">
        <v>28</v>
      </c>
      <c r="F1575" s="7" t="s">
        <v>67</v>
      </c>
      <c r="G1575" s="7" t="s">
        <v>68</v>
      </c>
      <c r="H1575" s="7" t="s">
        <v>20</v>
      </c>
      <c r="I1575" s="9">
        <v>0.45000000000000007</v>
      </c>
      <c r="J1575" s="10">
        <v>3250</v>
      </c>
      <c r="K1575" s="11">
        <f t="shared" si="12"/>
        <v>1462.5000000000002</v>
      </c>
      <c r="L1575" s="11">
        <f t="shared" si="13"/>
        <v>511.87500000000006</v>
      </c>
      <c r="M1575" s="12">
        <v>0.35</v>
      </c>
      <c r="O1575" s="17"/>
      <c r="P1575" s="18"/>
      <c r="Q1575" s="13"/>
      <c r="R1575" s="14"/>
    </row>
    <row r="1576" spans="1:18" ht="15.75" customHeight="1" x14ac:dyDescent="0.2">
      <c r="A1576" s="2"/>
      <c r="B1576" s="7" t="s">
        <v>27</v>
      </c>
      <c r="C1576" s="7">
        <v>1128299</v>
      </c>
      <c r="D1576" s="8">
        <v>44493</v>
      </c>
      <c r="E1576" s="7" t="s">
        <v>28</v>
      </c>
      <c r="F1576" s="7" t="s">
        <v>67</v>
      </c>
      <c r="G1576" s="7" t="s">
        <v>68</v>
      </c>
      <c r="H1576" s="7" t="s">
        <v>21</v>
      </c>
      <c r="I1576" s="9">
        <v>0.55000000000000004</v>
      </c>
      <c r="J1576" s="10">
        <v>3000</v>
      </c>
      <c r="K1576" s="11">
        <f t="shared" si="12"/>
        <v>1650.0000000000002</v>
      </c>
      <c r="L1576" s="11">
        <f t="shared" si="13"/>
        <v>660.00000000000011</v>
      </c>
      <c r="M1576" s="12">
        <v>0.4</v>
      </c>
      <c r="O1576" s="17"/>
      <c r="P1576" s="18"/>
      <c r="Q1576" s="13"/>
      <c r="R1576" s="14"/>
    </row>
    <row r="1577" spans="1:18" ht="15.75" customHeight="1" x14ac:dyDescent="0.2">
      <c r="A1577" s="2"/>
      <c r="B1577" s="7" t="s">
        <v>27</v>
      </c>
      <c r="C1577" s="7">
        <v>1128299</v>
      </c>
      <c r="D1577" s="8">
        <v>44493</v>
      </c>
      <c r="E1577" s="7" t="s">
        <v>28</v>
      </c>
      <c r="F1577" s="7" t="s">
        <v>67</v>
      </c>
      <c r="G1577" s="7" t="s">
        <v>68</v>
      </c>
      <c r="H1577" s="7" t="s">
        <v>22</v>
      </c>
      <c r="I1577" s="9">
        <v>0.60000000000000009</v>
      </c>
      <c r="J1577" s="10">
        <v>3500</v>
      </c>
      <c r="K1577" s="11">
        <f t="shared" si="12"/>
        <v>2100.0000000000005</v>
      </c>
      <c r="L1577" s="11">
        <f t="shared" si="13"/>
        <v>630.00000000000011</v>
      </c>
      <c r="M1577" s="12">
        <v>0.3</v>
      </c>
      <c r="O1577" s="17"/>
      <c r="P1577" s="18"/>
      <c r="Q1577" s="13"/>
      <c r="R1577" s="14"/>
    </row>
    <row r="1578" spans="1:18" ht="15.75" customHeight="1" x14ac:dyDescent="0.2">
      <c r="A1578" s="2"/>
      <c r="B1578" s="7" t="s">
        <v>27</v>
      </c>
      <c r="C1578" s="7">
        <v>1128299</v>
      </c>
      <c r="D1578" s="8">
        <v>44524</v>
      </c>
      <c r="E1578" s="7" t="s">
        <v>28</v>
      </c>
      <c r="F1578" s="7" t="s">
        <v>67</v>
      </c>
      <c r="G1578" s="7" t="s">
        <v>68</v>
      </c>
      <c r="H1578" s="7" t="s">
        <v>17</v>
      </c>
      <c r="I1578" s="9">
        <v>0.45000000000000007</v>
      </c>
      <c r="J1578" s="10">
        <v>5750</v>
      </c>
      <c r="K1578" s="11">
        <f t="shared" si="12"/>
        <v>2587.5000000000005</v>
      </c>
      <c r="L1578" s="11">
        <f t="shared" si="13"/>
        <v>905.62500000000011</v>
      </c>
      <c r="M1578" s="12">
        <v>0.35</v>
      </c>
      <c r="O1578" s="17"/>
      <c r="P1578" s="18"/>
      <c r="Q1578" s="13"/>
      <c r="R1578" s="14"/>
    </row>
    <row r="1579" spans="1:18" ht="15.75" customHeight="1" x14ac:dyDescent="0.2">
      <c r="A1579" s="2"/>
      <c r="B1579" s="7" t="s">
        <v>27</v>
      </c>
      <c r="C1579" s="7">
        <v>1128299</v>
      </c>
      <c r="D1579" s="8">
        <v>44524</v>
      </c>
      <c r="E1579" s="7" t="s">
        <v>28</v>
      </c>
      <c r="F1579" s="7" t="s">
        <v>67</v>
      </c>
      <c r="G1579" s="7" t="s">
        <v>68</v>
      </c>
      <c r="H1579" s="7" t="s">
        <v>18</v>
      </c>
      <c r="I1579" s="9">
        <v>0.50000000000000011</v>
      </c>
      <c r="J1579" s="10">
        <v>6500</v>
      </c>
      <c r="K1579" s="11">
        <f t="shared" si="12"/>
        <v>3250.0000000000009</v>
      </c>
      <c r="L1579" s="11">
        <f t="shared" si="13"/>
        <v>1137.5000000000002</v>
      </c>
      <c r="M1579" s="12">
        <v>0.35</v>
      </c>
      <c r="O1579" s="17"/>
      <c r="P1579" s="18"/>
      <c r="Q1579" s="13"/>
      <c r="R1579" s="14"/>
    </row>
    <row r="1580" spans="1:18" ht="15.75" customHeight="1" x14ac:dyDescent="0.2">
      <c r="A1580" s="2"/>
      <c r="B1580" s="7" t="s">
        <v>27</v>
      </c>
      <c r="C1580" s="7">
        <v>1128299</v>
      </c>
      <c r="D1580" s="8">
        <v>44524</v>
      </c>
      <c r="E1580" s="7" t="s">
        <v>28</v>
      </c>
      <c r="F1580" s="7" t="s">
        <v>67</v>
      </c>
      <c r="G1580" s="7" t="s">
        <v>68</v>
      </c>
      <c r="H1580" s="7" t="s">
        <v>19</v>
      </c>
      <c r="I1580" s="9">
        <v>0.45000000000000007</v>
      </c>
      <c r="J1580" s="10">
        <v>4750</v>
      </c>
      <c r="K1580" s="11">
        <f t="shared" si="12"/>
        <v>2137.5000000000005</v>
      </c>
      <c r="L1580" s="11">
        <f t="shared" si="13"/>
        <v>748.12500000000011</v>
      </c>
      <c r="M1580" s="12">
        <v>0.35</v>
      </c>
      <c r="O1580" s="17"/>
      <c r="P1580" s="18"/>
      <c r="Q1580" s="13"/>
      <c r="R1580" s="14"/>
    </row>
    <row r="1581" spans="1:18" ht="15.75" customHeight="1" x14ac:dyDescent="0.2">
      <c r="A1581" s="2"/>
      <c r="B1581" s="7" t="s">
        <v>27</v>
      </c>
      <c r="C1581" s="7">
        <v>1128299</v>
      </c>
      <c r="D1581" s="8">
        <v>44524</v>
      </c>
      <c r="E1581" s="7" t="s">
        <v>28</v>
      </c>
      <c r="F1581" s="7" t="s">
        <v>67</v>
      </c>
      <c r="G1581" s="7" t="s">
        <v>68</v>
      </c>
      <c r="H1581" s="7" t="s">
        <v>20</v>
      </c>
      <c r="I1581" s="9">
        <v>0.55000000000000016</v>
      </c>
      <c r="J1581" s="10">
        <v>4500</v>
      </c>
      <c r="K1581" s="11">
        <f t="shared" si="12"/>
        <v>2475.0000000000009</v>
      </c>
      <c r="L1581" s="11">
        <f t="shared" si="13"/>
        <v>866.25000000000023</v>
      </c>
      <c r="M1581" s="12">
        <v>0.35</v>
      </c>
      <c r="O1581" s="17"/>
      <c r="P1581" s="18"/>
      <c r="Q1581" s="13"/>
      <c r="R1581" s="14"/>
    </row>
    <row r="1582" spans="1:18" ht="15.75" customHeight="1" x14ac:dyDescent="0.2">
      <c r="A1582" s="2"/>
      <c r="B1582" s="7" t="s">
        <v>27</v>
      </c>
      <c r="C1582" s="7">
        <v>1128299</v>
      </c>
      <c r="D1582" s="8">
        <v>44524</v>
      </c>
      <c r="E1582" s="7" t="s">
        <v>28</v>
      </c>
      <c r="F1582" s="7" t="s">
        <v>67</v>
      </c>
      <c r="G1582" s="7" t="s">
        <v>68</v>
      </c>
      <c r="H1582" s="7" t="s">
        <v>21</v>
      </c>
      <c r="I1582" s="9">
        <v>0.75000000000000011</v>
      </c>
      <c r="J1582" s="10">
        <v>4250</v>
      </c>
      <c r="K1582" s="11">
        <f t="shared" si="12"/>
        <v>3187.5000000000005</v>
      </c>
      <c r="L1582" s="11">
        <f t="shared" si="13"/>
        <v>1275.0000000000002</v>
      </c>
      <c r="M1582" s="12">
        <v>0.4</v>
      </c>
      <c r="O1582" s="17"/>
      <c r="P1582" s="18"/>
      <c r="Q1582" s="13"/>
      <c r="R1582" s="14"/>
    </row>
    <row r="1583" spans="1:18" ht="15.75" customHeight="1" x14ac:dyDescent="0.2">
      <c r="A1583" s="2"/>
      <c r="B1583" s="7" t="s">
        <v>27</v>
      </c>
      <c r="C1583" s="7">
        <v>1128299</v>
      </c>
      <c r="D1583" s="8">
        <v>44524</v>
      </c>
      <c r="E1583" s="7" t="s">
        <v>28</v>
      </c>
      <c r="F1583" s="7" t="s">
        <v>67</v>
      </c>
      <c r="G1583" s="7" t="s">
        <v>68</v>
      </c>
      <c r="H1583" s="7" t="s">
        <v>22</v>
      </c>
      <c r="I1583" s="9">
        <v>0.80000000000000016</v>
      </c>
      <c r="J1583" s="10">
        <v>5500</v>
      </c>
      <c r="K1583" s="11">
        <f t="shared" si="12"/>
        <v>4400.0000000000009</v>
      </c>
      <c r="L1583" s="11">
        <f t="shared" si="13"/>
        <v>1320.0000000000002</v>
      </c>
      <c r="M1583" s="12">
        <v>0.3</v>
      </c>
      <c r="O1583" s="17"/>
      <c r="P1583" s="18"/>
      <c r="Q1583" s="13"/>
      <c r="R1583" s="14"/>
    </row>
    <row r="1584" spans="1:18" ht="15.75" customHeight="1" x14ac:dyDescent="0.2">
      <c r="A1584" s="2"/>
      <c r="B1584" s="7" t="s">
        <v>27</v>
      </c>
      <c r="C1584" s="7">
        <v>1128299</v>
      </c>
      <c r="D1584" s="8">
        <v>44553</v>
      </c>
      <c r="E1584" s="7" t="s">
        <v>28</v>
      </c>
      <c r="F1584" s="7" t="s">
        <v>67</v>
      </c>
      <c r="G1584" s="7" t="s">
        <v>68</v>
      </c>
      <c r="H1584" s="7" t="s">
        <v>17</v>
      </c>
      <c r="I1584" s="9">
        <v>0.65000000000000013</v>
      </c>
      <c r="J1584" s="10">
        <v>7500</v>
      </c>
      <c r="K1584" s="11">
        <f t="shared" si="12"/>
        <v>4875.0000000000009</v>
      </c>
      <c r="L1584" s="11">
        <f t="shared" si="13"/>
        <v>1706.2500000000002</v>
      </c>
      <c r="M1584" s="12">
        <v>0.35</v>
      </c>
      <c r="O1584" s="17"/>
      <c r="P1584" s="18"/>
      <c r="Q1584" s="13"/>
      <c r="R1584" s="14"/>
    </row>
    <row r="1585" spans="1:18" ht="15.75" customHeight="1" x14ac:dyDescent="0.2">
      <c r="A1585" s="2"/>
      <c r="B1585" s="7" t="s">
        <v>27</v>
      </c>
      <c r="C1585" s="7">
        <v>1128299</v>
      </c>
      <c r="D1585" s="8">
        <v>44553</v>
      </c>
      <c r="E1585" s="7" t="s">
        <v>28</v>
      </c>
      <c r="F1585" s="7" t="s">
        <v>67</v>
      </c>
      <c r="G1585" s="7" t="s">
        <v>68</v>
      </c>
      <c r="H1585" s="7" t="s">
        <v>18</v>
      </c>
      <c r="I1585" s="9">
        <v>0.75000000000000022</v>
      </c>
      <c r="J1585" s="10">
        <v>7500</v>
      </c>
      <c r="K1585" s="11">
        <f t="shared" si="12"/>
        <v>5625.0000000000018</v>
      </c>
      <c r="L1585" s="11">
        <f t="shared" si="13"/>
        <v>1968.7500000000005</v>
      </c>
      <c r="M1585" s="12">
        <v>0.35</v>
      </c>
      <c r="O1585" s="17"/>
      <c r="P1585" s="18"/>
      <c r="Q1585" s="13"/>
      <c r="R1585" s="14"/>
    </row>
    <row r="1586" spans="1:18" ht="15.75" customHeight="1" x14ac:dyDescent="0.2">
      <c r="A1586" s="2"/>
      <c r="B1586" s="7" t="s">
        <v>27</v>
      </c>
      <c r="C1586" s="7">
        <v>1128299</v>
      </c>
      <c r="D1586" s="8">
        <v>44553</v>
      </c>
      <c r="E1586" s="7" t="s">
        <v>28</v>
      </c>
      <c r="F1586" s="7" t="s">
        <v>67</v>
      </c>
      <c r="G1586" s="7" t="s">
        <v>68</v>
      </c>
      <c r="H1586" s="7" t="s">
        <v>19</v>
      </c>
      <c r="I1586" s="9">
        <v>0.70000000000000018</v>
      </c>
      <c r="J1586" s="10">
        <v>5500</v>
      </c>
      <c r="K1586" s="11">
        <f t="shared" si="12"/>
        <v>3850.0000000000009</v>
      </c>
      <c r="L1586" s="11">
        <f t="shared" si="13"/>
        <v>1347.5000000000002</v>
      </c>
      <c r="M1586" s="12">
        <v>0.35</v>
      </c>
      <c r="O1586" s="17"/>
      <c r="P1586" s="18"/>
      <c r="Q1586" s="13"/>
      <c r="R1586" s="14"/>
    </row>
    <row r="1587" spans="1:18" ht="15.75" customHeight="1" x14ac:dyDescent="0.2">
      <c r="A1587" s="2"/>
      <c r="B1587" s="7" t="s">
        <v>27</v>
      </c>
      <c r="C1587" s="7">
        <v>1128299</v>
      </c>
      <c r="D1587" s="8">
        <v>44553</v>
      </c>
      <c r="E1587" s="7" t="s">
        <v>28</v>
      </c>
      <c r="F1587" s="7" t="s">
        <v>67</v>
      </c>
      <c r="G1587" s="7" t="s">
        <v>68</v>
      </c>
      <c r="H1587" s="7" t="s">
        <v>20</v>
      </c>
      <c r="I1587" s="9">
        <v>0.70000000000000018</v>
      </c>
      <c r="J1587" s="10">
        <v>5500</v>
      </c>
      <c r="K1587" s="11">
        <f t="shared" si="12"/>
        <v>3850.0000000000009</v>
      </c>
      <c r="L1587" s="11">
        <f t="shared" si="13"/>
        <v>1347.5000000000002</v>
      </c>
      <c r="M1587" s="12">
        <v>0.35</v>
      </c>
      <c r="O1587" s="17"/>
      <c r="P1587" s="18"/>
      <c r="Q1587" s="13"/>
      <c r="R1587" s="14"/>
    </row>
    <row r="1588" spans="1:18" ht="15.75" customHeight="1" x14ac:dyDescent="0.2">
      <c r="A1588" s="2"/>
      <c r="B1588" s="7" t="s">
        <v>27</v>
      </c>
      <c r="C1588" s="7">
        <v>1128299</v>
      </c>
      <c r="D1588" s="8">
        <v>44553</v>
      </c>
      <c r="E1588" s="7" t="s">
        <v>28</v>
      </c>
      <c r="F1588" s="7" t="s">
        <v>67</v>
      </c>
      <c r="G1588" s="7" t="s">
        <v>68</v>
      </c>
      <c r="H1588" s="7" t="s">
        <v>21</v>
      </c>
      <c r="I1588" s="9">
        <v>0.80000000000000016</v>
      </c>
      <c r="J1588" s="10">
        <v>4750</v>
      </c>
      <c r="K1588" s="11">
        <f t="shared" si="12"/>
        <v>3800.0000000000009</v>
      </c>
      <c r="L1588" s="11">
        <f t="shared" si="13"/>
        <v>1520.0000000000005</v>
      </c>
      <c r="M1588" s="12">
        <v>0.4</v>
      </c>
      <c r="O1588" s="17"/>
      <c r="P1588" s="18"/>
      <c r="Q1588" s="13"/>
      <c r="R1588" s="14"/>
    </row>
    <row r="1589" spans="1:18" ht="15.75" customHeight="1" x14ac:dyDescent="0.2">
      <c r="A1589" s="2"/>
      <c r="B1589" s="7" t="s">
        <v>27</v>
      </c>
      <c r="C1589" s="7">
        <v>1128299</v>
      </c>
      <c r="D1589" s="8">
        <v>44553</v>
      </c>
      <c r="E1589" s="7" t="s">
        <v>28</v>
      </c>
      <c r="F1589" s="7" t="s">
        <v>67</v>
      </c>
      <c r="G1589" s="7" t="s">
        <v>68</v>
      </c>
      <c r="H1589" s="7" t="s">
        <v>22</v>
      </c>
      <c r="I1589" s="9">
        <v>0.8500000000000002</v>
      </c>
      <c r="J1589" s="10">
        <v>5750</v>
      </c>
      <c r="K1589" s="11">
        <f t="shared" si="12"/>
        <v>4887.5000000000009</v>
      </c>
      <c r="L1589" s="11">
        <f t="shared" si="13"/>
        <v>1466.2500000000002</v>
      </c>
      <c r="M1589" s="12">
        <v>0.3</v>
      </c>
      <c r="O1589" s="17"/>
      <c r="P1589" s="18"/>
      <c r="Q1589" s="13"/>
      <c r="R1589" s="14"/>
    </row>
    <row r="1590" spans="1:18" ht="15.75" customHeight="1" x14ac:dyDescent="0.2">
      <c r="A1590" s="2" t="s">
        <v>39</v>
      </c>
      <c r="B1590" s="7" t="s">
        <v>14</v>
      </c>
      <c r="C1590" s="7">
        <v>1185732</v>
      </c>
      <c r="D1590" s="8">
        <v>44215</v>
      </c>
      <c r="E1590" s="7" t="s">
        <v>46</v>
      </c>
      <c r="F1590" s="7" t="s">
        <v>69</v>
      </c>
      <c r="G1590" s="7" t="s">
        <v>70</v>
      </c>
      <c r="H1590" s="7" t="s">
        <v>17</v>
      </c>
      <c r="I1590" s="9">
        <v>0.35</v>
      </c>
      <c r="J1590" s="10">
        <v>7500</v>
      </c>
      <c r="K1590" s="11">
        <f t="shared" si="12"/>
        <v>2625</v>
      </c>
      <c r="L1590" s="11">
        <f t="shared" si="13"/>
        <v>1312.5</v>
      </c>
      <c r="M1590" s="12">
        <v>0.5</v>
      </c>
      <c r="O1590" s="17"/>
      <c r="P1590" s="18"/>
      <c r="Q1590" s="13"/>
      <c r="R1590" s="14"/>
    </row>
    <row r="1591" spans="1:18" ht="15.75" customHeight="1" x14ac:dyDescent="0.2">
      <c r="A1591" s="2"/>
      <c r="B1591" s="7" t="s">
        <v>14</v>
      </c>
      <c r="C1591" s="7">
        <v>1185732</v>
      </c>
      <c r="D1591" s="8">
        <v>44215</v>
      </c>
      <c r="E1591" s="7" t="s">
        <v>46</v>
      </c>
      <c r="F1591" s="7" t="s">
        <v>69</v>
      </c>
      <c r="G1591" s="7" t="s">
        <v>70</v>
      </c>
      <c r="H1591" s="7" t="s">
        <v>18</v>
      </c>
      <c r="I1591" s="9">
        <v>0.35</v>
      </c>
      <c r="J1591" s="10">
        <v>5500</v>
      </c>
      <c r="K1591" s="11">
        <f t="shared" si="12"/>
        <v>1924.9999999999998</v>
      </c>
      <c r="L1591" s="11">
        <f t="shared" si="13"/>
        <v>769.99999999999989</v>
      </c>
      <c r="M1591" s="12">
        <v>0.39999999999999997</v>
      </c>
      <c r="O1591" s="17"/>
      <c r="P1591" s="18"/>
      <c r="Q1591" s="13"/>
      <c r="R1591" s="14"/>
    </row>
    <row r="1592" spans="1:18" ht="15.75" customHeight="1" x14ac:dyDescent="0.2">
      <c r="A1592" s="2"/>
      <c r="B1592" s="7" t="s">
        <v>14</v>
      </c>
      <c r="C1592" s="7">
        <v>1185732</v>
      </c>
      <c r="D1592" s="8">
        <v>44215</v>
      </c>
      <c r="E1592" s="7" t="s">
        <v>46</v>
      </c>
      <c r="F1592" s="7" t="s">
        <v>69</v>
      </c>
      <c r="G1592" s="7" t="s">
        <v>70</v>
      </c>
      <c r="H1592" s="7" t="s">
        <v>19</v>
      </c>
      <c r="I1592" s="9">
        <v>0.25</v>
      </c>
      <c r="J1592" s="10">
        <v>5500</v>
      </c>
      <c r="K1592" s="11">
        <f t="shared" si="12"/>
        <v>1375</v>
      </c>
      <c r="L1592" s="11">
        <f t="shared" si="13"/>
        <v>412.5</v>
      </c>
      <c r="M1592" s="12">
        <v>0.3</v>
      </c>
      <c r="O1592" s="17"/>
      <c r="P1592" s="18"/>
      <c r="Q1592" s="13"/>
      <c r="R1592" s="14"/>
    </row>
    <row r="1593" spans="1:18" ht="15.75" customHeight="1" x14ac:dyDescent="0.2">
      <c r="A1593" s="2"/>
      <c r="B1593" s="7" t="s">
        <v>14</v>
      </c>
      <c r="C1593" s="7">
        <v>1185732</v>
      </c>
      <c r="D1593" s="8">
        <v>44215</v>
      </c>
      <c r="E1593" s="7" t="s">
        <v>46</v>
      </c>
      <c r="F1593" s="7" t="s">
        <v>69</v>
      </c>
      <c r="G1593" s="7" t="s">
        <v>70</v>
      </c>
      <c r="H1593" s="7" t="s">
        <v>20</v>
      </c>
      <c r="I1593" s="9">
        <v>0.29999999999999993</v>
      </c>
      <c r="J1593" s="10">
        <v>4000</v>
      </c>
      <c r="K1593" s="11">
        <f t="shared" si="12"/>
        <v>1199.9999999999998</v>
      </c>
      <c r="L1593" s="11">
        <f t="shared" si="13"/>
        <v>419.99999999999989</v>
      </c>
      <c r="M1593" s="12">
        <v>0.35</v>
      </c>
      <c r="O1593" s="17"/>
      <c r="P1593" s="18"/>
      <c r="Q1593" s="13"/>
      <c r="R1593" s="14"/>
    </row>
    <row r="1594" spans="1:18" ht="15.75" customHeight="1" x14ac:dyDescent="0.2">
      <c r="A1594" s="2"/>
      <c r="B1594" s="7" t="s">
        <v>14</v>
      </c>
      <c r="C1594" s="7">
        <v>1185732</v>
      </c>
      <c r="D1594" s="8">
        <v>44215</v>
      </c>
      <c r="E1594" s="7" t="s">
        <v>46</v>
      </c>
      <c r="F1594" s="7" t="s">
        <v>69</v>
      </c>
      <c r="G1594" s="7" t="s">
        <v>70</v>
      </c>
      <c r="H1594" s="7" t="s">
        <v>21</v>
      </c>
      <c r="I1594" s="9">
        <v>0.45000000000000007</v>
      </c>
      <c r="J1594" s="10">
        <v>4500</v>
      </c>
      <c r="K1594" s="11">
        <f t="shared" si="12"/>
        <v>2025.0000000000002</v>
      </c>
      <c r="L1594" s="11">
        <f t="shared" si="13"/>
        <v>810</v>
      </c>
      <c r="M1594" s="12">
        <v>0.39999999999999997</v>
      </c>
      <c r="O1594" s="17"/>
      <c r="P1594" s="18"/>
      <c r="Q1594" s="13"/>
      <c r="R1594" s="14"/>
    </row>
    <row r="1595" spans="1:18" ht="15.75" customHeight="1" x14ac:dyDescent="0.2">
      <c r="A1595" s="2"/>
      <c r="B1595" s="7" t="s">
        <v>14</v>
      </c>
      <c r="C1595" s="7">
        <v>1185732</v>
      </c>
      <c r="D1595" s="8">
        <v>44215</v>
      </c>
      <c r="E1595" s="7" t="s">
        <v>46</v>
      </c>
      <c r="F1595" s="7" t="s">
        <v>69</v>
      </c>
      <c r="G1595" s="7" t="s">
        <v>70</v>
      </c>
      <c r="H1595" s="7" t="s">
        <v>22</v>
      </c>
      <c r="I1595" s="9">
        <v>0.35</v>
      </c>
      <c r="J1595" s="10">
        <v>5500</v>
      </c>
      <c r="K1595" s="11">
        <f t="shared" si="12"/>
        <v>1924.9999999999998</v>
      </c>
      <c r="L1595" s="11">
        <f t="shared" si="13"/>
        <v>1058.75</v>
      </c>
      <c r="M1595" s="12">
        <v>0.55000000000000004</v>
      </c>
      <c r="O1595" s="17"/>
      <c r="P1595" s="18"/>
      <c r="Q1595" s="13"/>
      <c r="R1595" s="14"/>
    </row>
    <row r="1596" spans="1:18" ht="15.75" customHeight="1" x14ac:dyDescent="0.2">
      <c r="A1596" s="2"/>
      <c r="B1596" s="7" t="s">
        <v>14</v>
      </c>
      <c r="C1596" s="7">
        <v>1185732</v>
      </c>
      <c r="D1596" s="8">
        <v>44244</v>
      </c>
      <c r="E1596" s="7" t="s">
        <v>46</v>
      </c>
      <c r="F1596" s="7" t="s">
        <v>69</v>
      </c>
      <c r="G1596" s="7" t="s">
        <v>70</v>
      </c>
      <c r="H1596" s="7" t="s">
        <v>17</v>
      </c>
      <c r="I1596" s="9">
        <v>0.35</v>
      </c>
      <c r="J1596" s="10">
        <v>8000</v>
      </c>
      <c r="K1596" s="11">
        <f t="shared" si="12"/>
        <v>2800</v>
      </c>
      <c r="L1596" s="11">
        <f t="shared" si="13"/>
        <v>1400</v>
      </c>
      <c r="M1596" s="12">
        <v>0.5</v>
      </c>
      <c r="O1596" s="17"/>
      <c r="P1596" s="18"/>
      <c r="Q1596" s="13"/>
      <c r="R1596" s="14"/>
    </row>
    <row r="1597" spans="1:18" ht="15.75" customHeight="1" x14ac:dyDescent="0.2">
      <c r="A1597" s="2"/>
      <c r="B1597" s="7" t="s">
        <v>14</v>
      </c>
      <c r="C1597" s="7">
        <v>1185732</v>
      </c>
      <c r="D1597" s="8">
        <v>44244</v>
      </c>
      <c r="E1597" s="7" t="s">
        <v>46</v>
      </c>
      <c r="F1597" s="7" t="s">
        <v>69</v>
      </c>
      <c r="G1597" s="7" t="s">
        <v>70</v>
      </c>
      <c r="H1597" s="7" t="s">
        <v>18</v>
      </c>
      <c r="I1597" s="9">
        <v>0.35</v>
      </c>
      <c r="J1597" s="10">
        <v>4500</v>
      </c>
      <c r="K1597" s="11">
        <f t="shared" si="12"/>
        <v>1575</v>
      </c>
      <c r="L1597" s="11">
        <f t="shared" si="13"/>
        <v>630</v>
      </c>
      <c r="M1597" s="12">
        <v>0.39999999999999997</v>
      </c>
      <c r="O1597" s="17"/>
      <c r="P1597" s="18"/>
      <c r="Q1597" s="13"/>
      <c r="R1597" s="14"/>
    </row>
    <row r="1598" spans="1:18" ht="15.75" customHeight="1" x14ac:dyDescent="0.2">
      <c r="A1598" s="2"/>
      <c r="B1598" s="7" t="s">
        <v>14</v>
      </c>
      <c r="C1598" s="7">
        <v>1185732</v>
      </c>
      <c r="D1598" s="8">
        <v>44244</v>
      </c>
      <c r="E1598" s="7" t="s">
        <v>46</v>
      </c>
      <c r="F1598" s="7" t="s">
        <v>69</v>
      </c>
      <c r="G1598" s="7" t="s">
        <v>70</v>
      </c>
      <c r="H1598" s="7" t="s">
        <v>19</v>
      </c>
      <c r="I1598" s="9">
        <v>0.25</v>
      </c>
      <c r="J1598" s="10">
        <v>5000</v>
      </c>
      <c r="K1598" s="11">
        <f t="shared" si="12"/>
        <v>1250</v>
      </c>
      <c r="L1598" s="11">
        <f t="shared" si="13"/>
        <v>375</v>
      </c>
      <c r="M1598" s="12">
        <v>0.3</v>
      </c>
      <c r="O1598" s="17"/>
      <c r="P1598" s="18"/>
      <c r="Q1598" s="13"/>
      <c r="R1598" s="14"/>
    </row>
    <row r="1599" spans="1:18" ht="15.75" customHeight="1" x14ac:dyDescent="0.2">
      <c r="A1599" s="2"/>
      <c r="B1599" s="7" t="s">
        <v>14</v>
      </c>
      <c r="C1599" s="7">
        <v>1185732</v>
      </c>
      <c r="D1599" s="8">
        <v>44244</v>
      </c>
      <c r="E1599" s="7" t="s">
        <v>46</v>
      </c>
      <c r="F1599" s="7" t="s">
        <v>69</v>
      </c>
      <c r="G1599" s="7" t="s">
        <v>70</v>
      </c>
      <c r="H1599" s="7" t="s">
        <v>20</v>
      </c>
      <c r="I1599" s="9">
        <v>0.29999999999999993</v>
      </c>
      <c r="J1599" s="10">
        <v>3750</v>
      </c>
      <c r="K1599" s="11">
        <f t="shared" si="12"/>
        <v>1124.9999999999998</v>
      </c>
      <c r="L1599" s="11">
        <f t="shared" si="13"/>
        <v>393.74999999999989</v>
      </c>
      <c r="M1599" s="12">
        <v>0.35</v>
      </c>
      <c r="O1599" s="17"/>
      <c r="P1599" s="18"/>
      <c r="Q1599" s="13"/>
      <c r="R1599" s="14"/>
    </row>
    <row r="1600" spans="1:18" ht="15.75" customHeight="1" x14ac:dyDescent="0.2">
      <c r="A1600" s="2"/>
      <c r="B1600" s="7" t="s">
        <v>14</v>
      </c>
      <c r="C1600" s="7">
        <v>1185732</v>
      </c>
      <c r="D1600" s="8">
        <v>44244</v>
      </c>
      <c r="E1600" s="7" t="s">
        <v>46</v>
      </c>
      <c r="F1600" s="7" t="s">
        <v>69</v>
      </c>
      <c r="G1600" s="7" t="s">
        <v>70</v>
      </c>
      <c r="H1600" s="7" t="s">
        <v>21</v>
      </c>
      <c r="I1600" s="9">
        <v>0.45000000000000007</v>
      </c>
      <c r="J1600" s="10">
        <v>4500</v>
      </c>
      <c r="K1600" s="11">
        <f t="shared" si="12"/>
        <v>2025.0000000000002</v>
      </c>
      <c r="L1600" s="11">
        <f t="shared" si="13"/>
        <v>810</v>
      </c>
      <c r="M1600" s="12">
        <v>0.39999999999999997</v>
      </c>
      <c r="O1600" s="17"/>
      <c r="P1600" s="18"/>
      <c r="Q1600" s="13"/>
      <c r="R1600" s="14"/>
    </row>
    <row r="1601" spans="1:18" ht="15.75" customHeight="1" x14ac:dyDescent="0.2">
      <c r="A1601" s="2"/>
      <c r="B1601" s="7" t="s">
        <v>14</v>
      </c>
      <c r="C1601" s="7">
        <v>1185732</v>
      </c>
      <c r="D1601" s="8">
        <v>44244</v>
      </c>
      <c r="E1601" s="7" t="s">
        <v>46</v>
      </c>
      <c r="F1601" s="7" t="s">
        <v>69</v>
      </c>
      <c r="G1601" s="7" t="s">
        <v>70</v>
      </c>
      <c r="H1601" s="7" t="s">
        <v>22</v>
      </c>
      <c r="I1601" s="9">
        <v>0.35</v>
      </c>
      <c r="J1601" s="10">
        <v>5500</v>
      </c>
      <c r="K1601" s="11">
        <f t="shared" si="12"/>
        <v>1924.9999999999998</v>
      </c>
      <c r="L1601" s="11">
        <f t="shared" si="13"/>
        <v>1058.75</v>
      </c>
      <c r="M1601" s="12">
        <v>0.55000000000000004</v>
      </c>
      <c r="O1601" s="17"/>
      <c r="P1601" s="18"/>
      <c r="Q1601" s="13"/>
      <c r="R1601" s="14"/>
    </row>
    <row r="1602" spans="1:18" ht="15.75" customHeight="1" x14ac:dyDescent="0.2">
      <c r="A1602" s="2"/>
      <c r="B1602" s="7" t="s">
        <v>14</v>
      </c>
      <c r="C1602" s="7">
        <v>1185732</v>
      </c>
      <c r="D1602" s="8">
        <v>44270</v>
      </c>
      <c r="E1602" s="7" t="s">
        <v>46</v>
      </c>
      <c r="F1602" s="7" t="s">
        <v>69</v>
      </c>
      <c r="G1602" s="7" t="s">
        <v>70</v>
      </c>
      <c r="H1602" s="7" t="s">
        <v>17</v>
      </c>
      <c r="I1602" s="9">
        <v>0.35</v>
      </c>
      <c r="J1602" s="10">
        <v>7700</v>
      </c>
      <c r="K1602" s="11">
        <f t="shared" si="12"/>
        <v>2695</v>
      </c>
      <c r="L1602" s="11">
        <f t="shared" si="13"/>
        <v>1347.5</v>
      </c>
      <c r="M1602" s="12">
        <v>0.5</v>
      </c>
      <c r="O1602" s="17"/>
      <c r="P1602" s="18"/>
      <c r="Q1602" s="13"/>
      <c r="R1602" s="14"/>
    </row>
    <row r="1603" spans="1:18" ht="15.75" customHeight="1" x14ac:dyDescent="0.2">
      <c r="A1603" s="2"/>
      <c r="B1603" s="7" t="s">
        <v>14</v>
      </c>
      <c r="C1603" s="7">
        <v>1185732</v>
      </c>
      <c r="D1603" s="8">
        <v>44270</v>
      </c>
      <c r="E1603" s="7" t="s">
        <v>46</v>
      </c>
      <c r="F1603" s="7" t="s">
        <v>69</v>
      </c>
      <c r="G1603" s="7" t="s">
        <v>70</v>
      </c>
      <c r="H1603" s="7" t="s">
        <v>18</v>
      </c>
      <c r="I1603" s="9">
        <v>0.35</v>
      </c>
      <c r="J1603" s="10">
        <v>4500</v>
      </c>
      <c r="K1603" s="11">
        <f t="shared" si="12"/>
        <v>1575</v>
      </c>
      <c r="L1603" s="11">
        <f t="shared" si="13"/>
        <v>630</v>
      </c>
      <c r="M1603" s="12">
        <v>0.39999999999999997</v>
      </c>
      <c r="O1603" s="17"/>
      <c r="P1603" s="18"/>
      <c r="Q1603" s="13"/>
      <c r="R1603" s="14"/>
    </row>
    <row r="1604" spans="1:18" ht="15.75" customHeight="1" x14ac:dyDescent="0.2">
      <c r="A1604" s="2"/>
      <c r="B1604" s="7" t="s">
        <v>14</v>
      </c>
      <c r="C1604" s="7">
        <v>1185732</v>
      </c>
      <c r="D1604" s="8">
        <v>44270</v>
      </c>
      <c r="E1604" s="7" t="s">
        <v>46</v>
      </c>
      <c r="F1604" s="7" t="s">
        <v>69</v>
      </c>
      <c r="G1604" s="7" t="s">
        <v>70</v>
      </c>
      <c r="H1604" s="7" t="s">
        <v>19</v>
      </c>
      <c r="I1604" s="9">
        <v>0.25</v>
      </c>
      <c r="J1604" s="10">
        <v>4750</v>
      </c>
      <c r="K1604" s="11">
        <f t="shared" si="12"/>
        <v>1187.5</v>
      </c>
      <c r="L1604" s="11">
        <f t="shared" si="13"/>
        <v>356.25</v>
      </c>
      <c r="M1604" s="12">
        <v>0.3</v>
      </c>
      <c r="O1604" s="17"/>
      <c r="P1604" s="18"/>
      <c r="Q1604" s="13"/>
      <c r="R1604" s="14"/>
    </row>
    <row r="1605" spans="1:18" ht="15.75" customHeight="1" x14ac:dyDescent="0.2">
      <c r="A1605" s="2"/>
      <c r="B1605" s="7" t="s">
        <v>14</v>
      </c>
      <c r="C1605" s="7">
        <v>1185732</v>
      </c>
      <c r="D1605" s="8">
        <v>44270</v>
      </c>
      <c r="E1605" s="7" t="s">
        <v>46</v>
      </c>
      <c r="F1605" s="7" t="s">
        <v>69</v>
      </c>
      <c r="G1605" s="7" t="s">
        <v>70</v>
      </c>
      <c r="H1605" s="7" t="s">
        <v>20</v>
      </c>
      <c r="I1605" s="9">
        <v>0.29999999999999993</v>
      </c>
      <c r="J1605" s="10">
        <v>3250</v>
      </c>
      <c r="K1605" s="11">
        <f t="shared" si="12"/>
        <v>974.99999999999977</v>
      </c>
      <c r="L1605" s="11">
        <f t="shared" si="13"/>
        <v>341.24999999999989</v>
      </c>
      <c r="M1605" s="12">
        <v>0.35</v>
      </c>
      <c r="O1605" s="17"/>
      <c r="P1605" s="18"/>
      <c r="Q1605" s="13"/>
      <c r="R1605" s="14"/>
    </row>
    <row r="1606" spans="1:18" ht="15.75" customHeight="1" x14ac:dyDescent="0.2">
      <c r="A1606" s="2"/>
      <c r="B1606" s="7" t="s">
        <v>14</v>
      </c>
      <c r="C1606" s="7">
        <v>1185732</v>
      </c>
      <c r="D1606" s="8">
        <v>44270</v>
      </c>
      <c r="E1606" s="7" t="s">
        <v>46</v>
      </c>
      <c r="F1606" s="7" t="s">
        <v>69</v>
      </c>
      <c r="G1606" s="7" t="s">
        <v>70</v>
      </c>
      <c r="H1606" s="7" t="s">
        <v>21</v>
      </c>
      <c r="I1606" s="9">
        <v>0.45000000000000007</v>
      </c>
      <c r="J1606" s="10">
        <v>3750</v>
      </c>
      <c r="K1606" s="11">
        <f t="shared" si="12"/>
        <v>1687.5000000000002</v>
      </c>
      <c r="L1606" s="11">
        <f t="shared" si="13"/>
        <v>675</v>
      </c>
      <c r="M1606" s="12">
        <v>0.39999999999999997</v>
      </c>
      <c r="O1606" s="17"/>
      <c r="P1606" s="18"/>
      <c r="Q1606" s="13"/>
      <c r="R1606" s="14"/>
    </row>
    <row r="1607" spans="1:18" ht="15.75" customHeight="1" x14ac:dyDescent="0.2">
      <c r="A1607" s="2"/>
      <c r="B1607" s="7" t="s">
        <v>14</v>
      </c>
      <c r="C1607" s="7">
        <v>1185732</v>
      </c>
      <c r="D1607" s="8">
        <v>44270</v>
      </c>
      <c r="E1607" s="7" t="s">
        <v>46</v>
      </c>
      <c r="F1607" s="7" t="s">
        <v>69</v>
      </c>
      <c r="G1607" s="7" t="s">
        <v>70</v>
      </c>
      <c r="H1607" s="7" t="s">
        <v>22</v>
      </c>
      <c r="I1607" s="9">
        <v>0.35</v>
      </c>
      <c r="J1607" s="10">
        <v>4750</v>
      </c>
      <c r="K1607" s="11">
        <f t="shared" si="12"/>
        <v>1662.5</v>
      </c>
      <c r="L1607" s="11">
        <f t="shared" si="13"/>
        <v>914.37500000000011</v>
      </c>
      <c r="M1607" s="12">
        <v>0.55000000000000004</v>
      </c>
      <c r="O1607" s="17"/>
      <c r="P1607" s="18"/>
      <c r="Q1607" s="13"/>
      <c r="R1607" s="14"/>
    </row>
    <row r="1608" spans="1:18" ht="15.75" customHeight="1" x14ac:dyDescent="0.2">
      <c r="A1608" s="2"/>
      <c r="B1608" s="7" t="s">
        <v>14</v>
      </c>
      <c r="C1608" s="7">
        <v>1185732</v>
      </c>
      <c r="D1608" s="8">
        <v>44302</v>
      </c>
      <c r="E1608" s="7" t="s">
        <v>46</v>
      </c>
      <c r="F1608" s="7" t="s">
        <v>69</v>
      </c>
      <c r="G1608" s="7" t="s">
        <v>70</v>
      </c>
      <c r="H1608" s="7" t="s">
        <v>17</v>
      </c>
      <c r="I1608" s="9">
        <v>0.35</v>
      </c>
      <c r="J1608" s="10">
        <v>7250</v>
      </c>
      <c r="K1608" s="11">
        <f t="shared" si="12"/>
        <v>2537.5</v>
      </c>
      <c r="L1608" s="11">
        <f t="shared" si="13"/>
        <v>1268.75</v>
      </c>
      <c r="M1608" s="12">
        <v>0.5</v>
      </c>
      <c r="O1608" s="17"/>
      <c r="P1608" s="18"/>
      <c r="Q1608" s="13"/>
      <c r="R1608" s="14"/>
    </row>
    <row r="1609" spans="1:18" ht="15.75" customHeight="1" x14ac:dyDescent="0.2">
      <c r="A1609" s="2"/>
      <c r="B1609" s="7" t="s">
        <v>14</v>
      </c>
      <c r="C1609" s="7">
        <v>1185732</v>
      </c>
      <c r="D1609" s="8">
        <v>44302</v>
      </c>
      <c r="E1609" s="7" t="s">
        <v>46</v>
      </c>
      <c r="F1609" s="7" t="s">
        <v>69</v>
      </c>
      <c r="G1609" s="7" t="s">
        <v>70</v>
      </c>
      <c r="H1609" s="7" t="s">
        <v>18</v>
      </c>
      <c r="I1609" s="9">
        <v>0.4</v>
      </c>
      <c r="J1609" s="10">
        <v>4250</v>
      </c>
      <c r="K1609" s="11">
        <f t="shared" si="12"/>
        <v>1700</v>
      </c>
      <c r="L1609" s="11">
        <f t="shared" si="13"/>
        <v>680</v>
      </c>
      <c r="M1609" s="12">
        <v>0.39999999999999997</v>
      </c>
      <c r="O1609" s="17"/>
      <c r="P1609" s="18"/>
      <c r="Q1609" s="13"/>
      <c r="R1609" s="14"/>
    </row>
    <row r="1610" spans="1:18" ht="15.75" customHeight="1" x14ac:dyDescent="0.2">
      <c r="A1610" s="2"/>
      <c r="B1610" s="7" t="s">
        <v>14</v>
      </c>
      <c r="C1610" s="7">
        <v>1185732</v>
      </c>
      <c r="D1610" s="8">
        <v>44302</v>
      </c>
      <c r="E1610" s="7" t="s">
        <v>46</v>
      </c>
      <c r="F1610" s="7" t="s">
        <v>69</v>
      </c>
      <c r="G1610" s="7" t="s">
        <v>70</v>
      </c>
      <c r="H1610" s="7" t="s">
        <v>19</v>
      </c>
      <c r="I1610" s="9">
        <v>0.30000000000000004</v>
      </c>
      <c r="J1610" s="10">
        <v>4500</v>
      </c>
      <c r="K1610" s="11">
        <f t="shared" si="12"/>
        <v>1350.0000000000002</v>
      </c>
      <c r="L1610" s="11">
        <f t="shared" si="13"/>
        <v>405.00000000000006</v>
      </c>
      <c r="M1610" s="12">
        <v>0.3</v>
      </c>
      <c r="O1610" s="17"/>
      <c r="P1610" s="18"/>
      <c r="Q1610" s="13"/>
      <c r="R1610" s="14"/>
    </row>
    <row r="1611" spans="1:18" ht="15.75" customHeight="1" x14ac:dyDescent="0.2">
      <c r="A1611" s="2"/>
      <c r="B1611" s="7" t="s">
        <v>14</v>
      </c>
      <c r="C1611" s="7">
        <v>1185732</v>
      </c>
      <c r="D1611" s="8">
        <v>44302</v>
      </c>
      <c r="E1611" s="7" t="s">
        <v>46</v>
      </c>
      <c r="F1611" s="7" t="s">
        <v>69</v>
      </c>
      <c r="G1611" s="7" t="s">
        <v>70</v>
      </c>
      <c r="H1611" s="7" t="s">
        <v>20</v>
      </c>
      <c r="I1611" s="9">
        <v>0.35</v>
      </c>
      <c r="J1611" s="10">
        <v>3750</v>
      </c>
      <c r="K1611" s="11">
        <f t="shared" si="12"/>
        <v>1312.5</v>
      </c>
      <c r="L1611" s="11">
        <f t="shared" si="13"/>
        <v>459.37499999999994</v>
      </c>
      <c r="M1611" s="12">
        <v>0.35</v>
      </c>
      <c r="O1611" s="17"/>
      <c r="P1611" s="18"/>
      <c r="Q1611" s="13"/>
      <c r="R1611" s="14"/>
    </row>
    <row r="1612" spans="1:18" ht="15.75" customHeight="1" x14ac:dyDescent="0.2">
      <c r="A1612" s="2"/>
      <c r="B1612" s="7" t="s">
        <v>14</v>
      </c>
      <c r="C1612" s="7">
        <v>1185732</v>
      </c>
      <c r="D1612" s="8">
        <v>44302</v>
      </c>
      <c r="E1612" s="7" t="s">
        <v>46</v>
      </c>
      <c r="F1612" s="7" t="s">
        <v>69</v>
      </c>
      <c r="G1612" s="7" t="s">
        <v>70</v>
      </c>
      <c r="H1612" s="7" t="s">
        <v>21</v>
      </c>
      <c r="I1612" s="9">
        <v>0.5</v>
      </c>
      <c r="J1612" s="10">
        <v>4000</v>
      </c>
      <c r="K1612" s="11">
        <f t="shared" si="12"/>
        <v>2000</v>
      </c>
      <c r="L1612" s="11">
        <f t="shared" si="13"/>
        <v>799.99999999999989</v>
      </c>
      <c r="M1612" s="12">
        <v>0.39999999999999997</v>
      </c>
      <c r="O1612" s="17"/>
      <c r="P1612" s="18"/>
      <c r="Q1612" s="13"/>
      <c r="R1612" s="14"/>
    </row>
    <row r="1613" spans="1:18" ht="15.75" customHeight="1" x14ac:dyDescent="0.2">
      <c r="A1613" s="2"/>
      <c r="B1613" s="7" t="s">
        <v>14</v>
      </c>
      <c r="C1613" s="7">
        <v>1185732</v>
      </c>
      <c r="D1613" s="8">
        <v>44302</v>
      </c>
      <c r="E1613" s="7" t="s">
        <v>46</v>
      </c>
      <c r="F1613" s="7" t="s">
        <v>69</v>
      </c>
      <c r="G1613" s="7" t="s">
        <v>70</v>
      </c>
      <c r="H1613" s="7" t="s">
        <v>22</v>
      </c>
      <c r="I1613" s="9">
        <v>0.4</v>
      </c>
      <c r="J1613" s="10">
        <v>5250</v>
      </c>
      <c r="K1613" s="11">
        <f t="shared" si="12"/>
        <v>2100</v>
      </c>
      <c r="L1613" s="11">
        <f t="shared" si="13"/>
        <v>1155</v>
      </c>
      <c r="M1613" s="12">
        <v>0.55000000000000004</v>
      </c>
      <c r="O1613" s="17"/>
      <c r="P1613" s="18"/>
      <c r="Q1613" s="13"/>
      <c r="R1613" s="14"/>
    </row>
    <row r="1614" spans="1:18" ht="15.75" customHeight="1" x14ac:dyDescent="0.2">
      <c r="A1614" s="2"/>
      <c r="B1614" s="7" t="s">
        <v>14</v>
      </c>
      <c r="C1614" s="7">
        <v>1185732</v>
      </c>
      <c r="D1614" s="8">
        <v>44331</v>
      </c>
      <c r="E1614" s="7" t="s">
        <v>46</v>
      </c>
      <c r="F1614" s="7" t="s">
        <v>69</v>
      </c>
      <c r="G1614" s="7" t="s">
        <v>70</v>
      </c>
      <c r="H1614" s="7" t="s">
        <v>17</v>
      </c>
      <c r="I1614" s="9">
        <v>0.5</v>
      </c>
      <c r="J1614" s="10">
        <v>7950</v>
      </c>
      <c r="K1614" s="11">
        <f t="shared" si="12"/>
        <v>3975</v>
      </c>
      <c r="L1614" s="11">
        <f t="shared" si="13"/>
        <v>1987.5</v>
      </c>
      <c r="M1614" s="12">
        <v>0.5</v>
      </c>
      <c r="O1614" s="17"/>
      <c r="P1614" s="18"/>
      <c r="Q1614" s="13"/>
      <c r="R1614" s="14"/>
    </row>
    <row r="1615" spans="1:18" ht="15.75" customHeight="1" x14ac:dyDescent="0.2">
      <c r="A1615" s="2"/>
      <c r="B1615" s="7" t="s">
        <v>14</v>
      </c>
      <c r="C1615" s="7">
        <v>1185732</v>
      </c>
      <c r="D1615" s="8">
        <v>44331</v>
      </c>
      <c r="E1615" s="7" t="s">
        <v>46</v>
      </c>
      <c r="F1615" s="7" t="s">
        <v>69</v>
      </c>
      <c r="G1615" s="7" t="s">
        <v>70</v>
      </c>
      <c r="H1615" s="7" t="s">
        <v>18</v>
      </c>
      <c r="I1615" s="9">
        <v>0.5</v>
      </c>
      <c r="J1615" s="10">
        <v>5000</v>
      </c>
      <c r="K1615" s="11">
        <f t="shared" si="12"/>
        <v>2500</v>
      </c>
      <c r="L1615" s="11">
        <f t="shared" si="13"/>
        <v>999.99999999999989</v>
      </c>
      <c r="M1615" s="12">
        <v>0.39999999999999997</v>
      </c>
      <c r="O1615" s="17"/>
      <c r="P1615" s="18"/>
      <c r="Q1615" s="13"/>
      <c r="R1615" s="14"/>
    </row>
    <row r="1616" spans="1:18" ht="15.75" customHeight="1" x14ac:dyDescent="0.2">
      <c r="A1616" s="2"/>
      <c r="B1616" s="7" t="s">
        <v>14</v>
      </c>
      <c r="C1616" s="7">
        <v>1185732</v>
      </c>
      <c r="D1616" s="8">
        <v>44331</v>
      </c>
      <c r="E1616" s="7" t="s">
        <v>46</v>
      </c>
      <c r="F1616" s="7" t="s">
        <v>69</v>
      </c>
      <c r="G1616" s="7" t="s">
        <v>70</v>
      </c>
      <c r="H1616" s="7" t="s">
        <v>19</v>
      </c>
      <c r="I1616" s="9">
        <v>0.45</v>
      </c>
      <c r="J1616" s="10">
        <v>4750</v>
      </c>
      <c r="K1616" s="11">
        <f t="shared" si="12"/>
        <v>2137.5</v>
      </c>
      <c r="L1616" s="11">
        <f t="shared" si="13"/>
        <v>641.25</v>
      </c>
      <c r="M1616" s="12">
        <v>0.3</v>
      </c>
      <c r="O1616" s="17"/>
      <c r="P1616" s="18"/>
      <c r="Q1616" s="13"/>
      <c r="R1616" s="14"/>
    </row>
    <row r="1617" spans="1:18" ht="15.75" customHeight="1" x14ac:dyDescent="0.2">
      <c r="A1617" s="2"/>
      <c r="B1617" s="7" t="s">
        <v>14</v>
      </c>
      <c r="C1617" s="7">
        <v>1185732</v>
      </c>
      <c r="D1617" s="8">
        <v>44331</v>
      </c>
      <c r="E1617" s="7" t="s">
        <v>46</v>
      </c>
      <c r="F1617" s="7" t="s">
        <v>69</v>
      </c>
      <c r="G1617" s="7" t="s">
        <v>70</v>
      </c>
      <c r="H1617" s="7" t="s">
        <v>20</v>
      </c>
      <c r="I1617" s="9">
        <v>0.45</v>
      </c>
      <c r="J1617" s="10">
        <v>4500</v>
      </c>
      <c r="K1617" s="11">
        <f t="shared" si="12"/>
        <v>2025</v>
      </c>
      <c r="L1617" s="11">
        <f t="shared" si="13"/>
        <v>708.75</v>
      </c>
      <c r="M1617" s="12">
        <v>0.35</v>
      </c>
      <c r="O1617" s="17"/>
      <c r="P1617" s="18"/>
      <c r="Q1617" s="13"/>
      <c r="R1617" s="14"/>
    </row>
    <row r="1618" spans="1:18" ht="15.75" customHeight="1" x14ac:dyDescent="0.2">
      <c r="A1618" s="2"/>
      <c r="B1618" s="7" t="s">
        <v>14</v>
      </c>
      <c r="C1618" s="7">
        <v>1185732</v>
      </c>
      <c r="D1618" s="8">
        <v>44331</v>
      </c>
      <c r="E1618" s="7" t="s">
        <v>46</v>
      </c>
      <c r="F1618" s="7" t="s">
        <v>69</v>
      </c>
      <c r="G1618" s="7" t="s">
        <v>70</v>
      </c>
      <c r="H1618" s="7" t="s">
        <v>21</v>
      </c>
      <c r="I1618" s="9">
        <v>0.54999999999999993</v>
      </c>
      <c r="J1618" s="10">
        <v>4750</v>
      </c>
      <c r="K1618" s="11">
        <f t="shared" si="12"/>
        <v>2612.4999999999995</v>
      </c>
      <c r="L1618" s="11">
        <f t="shared" si="13"/>
        <v>1044.9999999999998</v>
      </c>
      <c r="M1618" s="12">
        <v>0.39999999999999997</v>
      </c>
      <c r="O1618" s="17"/>
      <c r="P1618" s="18"/>
      <c r="Q1618" s="13"/>
      <c r="R1618" s="14"/>
    </row>
    <row r="1619" spans="1:18" ht="15.75" customHeight="1" x14ac:dyDescent="0.2">
      <c r="A1619" s="2"/>
      <c r="B1619" s="7" t="s">
        <v>14</v>
      </c>
      <c r="C1619" s="7">
        <v>1185732</v>
      </c>
      <c r="D1619" s="8">
        <v>44331</v>
      </c>
      <c r="E1619" s="7" t="s">
        <v>46</v>
      </c>
      <c r="F1619" s="7" t="s">
        <v>69</v>
      </c>
      <c r="G1619" s="7" t="s">
        <v>70</v>
      </c>
      <c r="H1619" s="7" t="s">
        <v>22</v>
      </c>
      <c r="I1619" s="9">
        <v>0.6</v>
      </c>
      <c r="J1619" s="10">
        <v>5750</v>
      </c>
      <c r="K1619" s="11">
        <f t="shared" si="12"/>
        <v>3450</v>
      </c>
      <c r="L1619" s="11">
        <f t="shared" si="13"/>
        <v>1897.5000000000002</v>
      </c>
      <c r="M1619" s="12">
        <v>0.55000000000000004</v>
      </c>
      <c r="O1619" s="17"/>
      <c r="P1619" s="18"/>
      <c r="Q1619" s="13"/>
      <c r="R1619" s="14"/>
    </row>
    <row r="1620" spans="1:18" ht="15.75" customHeight="1" x14ac:dyDescent="0.2">
      <c r="A1620" s="2"/>
      <c r="B1620" s="7" t="s">
        <v>14</v>
      </c>
      <c r="C1620" s="7">
        <v>1185732</v>
      </c>
      <c r="D1620" s="8">
        <v>44364</v>
      </c>
      <c r="E1620" s="7" t="s">
        <v>46</v>
      </c>
      <c r="F1620" s="7" t="s">
        <v>69</v>
      </c>
      <c r="G1620" s="7" t="s">
        <v>70</v>
      </c>
      <c r="H1620" s="7" t="s">
        <v>17</v>
      </c>
      <c r="I1620" s="9">
        <v>0.54999999999999993</v>
      </c>
      <c r="J1620" s="10">
        <v>8250</v>
      </c>
      <c r="K1620" s="11">
        <f t="shared" si="12"/>
        <v>4537.4999999999991</v>
      </c>
      <c r="L1620" s="11">
        <f t="shared" si="13"/>
        <v>2268.7499999999995</v>
      </c>
      <c r="M1620" s="12">
        <v>0.5</v>
      </c>
      <c r="O1620" s="17"/>
      <c r="P1620" s="18"/>
      <c r="Q1620" s="13"/>
      <c r="R1620" s="14"/>
    </row>
    <row r="1621" spans="1:18" ht="15.75" customHeight="1" x14ac:dyDescent="0.2">
      <c r="A1621" s="2"/>
      <c r="B1621" s="7" t="s">
        <v>14</v>
      </c>
      <c r="C1621" s="7">
        <v>1185732</v>
      </c>
      <c r="D1621" s="8">
        <v>44364</v>
      </c>
      <c r="E1621" s="7" t="s">
        <v>46</v>
      </c>
      <c r="F1621" s="7" t="s">
        <v>69</v>
      </c>
      <c r="G1621" s="7" t="s">
        <v>70</v>
      </c>
      <c r="H1621" s="7" t="s">
        <v>18</v>
      </c>
      <c r="I1621" s="9">
        <v>0.5</v>
      </c>
      <c r="J1621" s="10">
        <v>5750</v>
      </c>
      <c r="K1621" s="11">
        <f t="shared" si="12"/>
        <v>2875</v>
      </c>
      <c r="L1621" s="11">
        <f t="shared" si="13"/>
        <v>1150</v>
      </c>
      <c r="M1621" s="12">
        <v>0.39999999999999997</v>
      </c>
      <c r="O1621" s="17"/>
      <c r="P1621" s="18"/>
      <c r="Q1621" s="13"/>
      <c r="R1621" s="14"/>
    </row>
    <row r="1622" spans="1:18" ht="15.75" customHeight="1" x14ac:dyDescent="0.2">
      <c r="A1622" s="2"/>
      <c r="B1622" s="7" t="s">
        <v>14</v>
      </c>
      <c r="C1622" s="7">
        <v>1185732</v>
      </c>
      <c r="D1622" s="8">
        <v>44364</v>
      </c>
      <c r="E1622" s="7" t="s">
        <v>46</v>
      </c>
      <c r="F1622" s="7" t="s">
        <v>69</v>
      </c>
      <c r="G1622" s="7" t="s">
        <v>70</v>
      </c>
      <c r="H1622" s="7" t="s">
        <v>19</v>
      </c>
      <c r="I1622" s="9">
        <v>0.45</v>
      </c>
      <c r="J1622" s="10">
        <v>5500</v>
      </c>
      <c r="K1622" s="11">
        <f t="shared" si="12"/>
        <v>2475</v>
      </c>
      <c r="L1622" s="11">
        <f t="shared" si="13"/>
        <v>742.5</v>
      </c>
      <c r="M1622" s="12">
        <v>0.3</v>
      </c>
      <c r="O1622" s="17"/>
      <c r="P1622" s="18"/>
      <c r="Q1622" s="13"/>
      <c r="R1622" s="14"/>
    </row>
    <row r="1623" spans="1:18" ht="15.75" customHeight="1" x14ac:dyDescent="0.2">
      <c r="A1623" s="2"/>
      <c r="B1623" s="7" t="s">
        <v>14</v>
      </c>
      <c r="C1623" s="7">
        <v>1185732</v>
      </c>
      <c r="D1623" s="8">
        <v>44364</v>
      </c>
      <c r="E1623" s="7" t="s">
        <v>46</v>
      </c>
      <c r="F1623" s="7" t="s">
        <v>69</v>
      </c>
      <c r="G1623" s="7" t="s">
        <v>70</v>
      </c>
      <c r="H1623" s="7" t="s">
        <v>20</v>
      </c>
      <c r="I1623" s="9">
        <v>0.45</v>
      </c>
      <c r="J1623" s="10">
        <v>5250</v>
      </c>
      <c r="K1623" s="11">
        <f t="shared" si="12"/>
        <v>2362.5</v>
      </c>
      <c r="L1623" s="11">
        <f t="shared" si="13"/>
        <v>826.875</v>
      </c>
      <c r="M1623" s="12">
        <v>0.35</v>
      </c>
      <c r="O1623" s="17"/>
      <c r="P1623" s="18"/>
      <c r="Q1623" s="13"/>
      <c r="R1623" s="14"/>
    </row>
    <row r="1624" spans="1:18" ht="15.75" customHeight="1" x14ac:dyDescent="0.2">
      <c r="A1624" s="2"/>
      <c r="B1624" s="7" t="s">
        <v>14</v>
      </c>
      <c r="C1624" s="7">
        <v>1185732</v>
      </c>
      <c r="D1624" s="8">
        <v>44364</v>
      </c>
      <c r="E1624" s="7" t="s">
        <v>46</v>
      </c>
      <c r="F1624" s="7" t="s">
        <v>69</v>
      </c>
      <c r="G1624" s="7" t="s">
        <v>70</v>
      </c>
      <c r="H1624" s="7" t="s">
        <v>21</v>
      </c>
      <c r="I1624" s="9">
        <v>0.6</v>
      </c>
      <c r="J1624" s="10">
        <v>5250</v>
      </c>
      <c r="K1624" s="11">
        <f t="shared" si="12"/>
        <v>3150</v>
      </c>
      <c r="L1624" s="11">
        <f t="shared" si="13"/>
        <v>1260</v>
      </c>
      <c r="M1624" s="12">
        <v>0.39999999999999997</v>
      </c>
      <c r="O1624" s="17"/>
      <c r="P1624" s="18"/>
      <c r="Q1624" s="13"/>
      <c r="R1624" s="14"/>
    </row>
    <row r="1625" spans="1:18" ht="15.75" customHeight="1" x14ac:dyDescent="0.2">
      <c r="A1625" s="2"/>
      <c r="B1625" s="7" t="s">
        <v>14</v>
      </c>
      <c r="C1625" s="7">
        <v>1185732</v>
      </c>
      <c r="D1625" s="8">
        <v>44364</v>
      </c>
      <c r="E1625" s="7" t="s">
        <v>46</v>
      </c>
      <c r="F1625" s="7" t="s">
        <v>69</v>
      </c>
      <c r="G1625" s="7" t="s">
        <v>70</v>
      </c>
      <c r="H1625" s="7" t="s">
        <v>22</v>
      </c>
      <c r="I1625" s="9">
        <v>0.65</v>
      </c>
      <c r="J1625" s="10">
        <v>6750</v>
      </c>
      <c r="K1625" s="11">
        <f t="shared" si="12"/>
        <v>4387.5</v>
      </c>
      <c r="L1625" s="11">
        <f t="shared" si="13"/>
        <v>2413.125</v>
      </c>
      <c r="M1625" s="12">
        <v>0.55000000000000004</v>
      </c>
      <c r="O1625" s="17"/>
      <c r="P1625" s="18"/>
      <c r="Q1625" s="13"/>
      <c r="R1625" s="14"/>
    </row>
    <row r="1626" spans="1:18" ht="15.75" customHeight="1" x14ac:dyDescent="0.2">
      <c r="A1626" s="2"/>
      <c r="B1626" s="7" t="s">
        <v>14</v>
      </c>
      <c r="C1626" s="7">
        <v>1185732</v>
      </c>
      <c r="D1626" s="8">
        <v>44392</v>
      </c>
      <c r="E1626" s="7" t="s">
        <v>46</v>
      </c>
      <c r="F1626" s="7" t="s">
        <v>69</v>
      </c>
      <c r="G1626" s="7" t="s">
        <v>70</v>
      </c>
      <c r="H1626" s="7" t="s">
        <v>17</v>
      </c>
      <c r="I1626" s="9">
        <v>0.6</v>
      </c>
      <c r="J1626" s="10">
        <v>9000</v>
      </c>
      <c r="K1626" s="11">
        <f t="shared" si="12"/>
        <v>5400</v>
      </c>
      <c r="L1626" s="11">
        <f t="shared" si="13"/>
        <v>2700</v>
      </c>
      <c r="M1626" s="12">
        <v>0.5</v>
      </c>
      <c r="O1626" s="17"/>
      <c r="P1626" s="18"/>
      <c r="Q1626" s="13"/>
      <c r="R1626" s="14"/>
    </row>
    <row r="1627" spans="1:18" ht="15.75" customHeight="1" x14ac:dyDescent="0.2">
      <c r="A1627" s="2"/>
      <c r="B1627" s="7" t="s">
        <v>14</v>
      </c>
      <c r="C1627" s="7">
        <v>1185732</v>
      </c>
      <c r="D1627" s="8">
        <v>44392</v>
      </c>
      <c r="E1627" s="7" t="s">
        <v>46</v>
      </c>
      <c r="F1627" s="7" t="s">
        <v>69</v>
      </c>
      <c r="G1627" s="7" t="s">
        <v>70</v>
      </c>
      <c r="H1627" s="7" t="s">
        <v>18</v>
      </c>
      <c r="I1627" s="9">
        <v>0.55000000000000004</v>
      </c>
      <c r="J1627" s="10">
        <v>6500</v>
      </c>
      <c r="K1627" s="11">
        <f t="shared" si="12"/>
        <v>3575.0000000000005</v>
      </c>
      <c r="L1627" s="11">
        <f t="shared" si="13"/>
        <v>1430</v>
      </c>
      <c r="M1627" s="12">
        <v>0.39999999999999997</v>
      </c>
      <c r="O1627" s="17"/>
      <c r="P1627" s="18"/>
      <c r="Q1627" s="13"/>
      <c r="R1627" s="14"/>
    </row>
    <row r="1628" spans="1:18" ht="15.75" customHeight="1" x14ac:dyDescent="0.2">
      <c r="A1628" s="2"/>
      <c r="B1628" s="7" t="s">
        <v>14</v>
      </c>
      <c r="C1628" s="7">
        <v>1185732</v>
      </c>
      <c r="D1628" s="8">
        <v>44392</v>
      </c>
      <c r="E1628" s="7" t="s">
        <v>46</v>
      </c>
      <c r="F1628" s="7" t="s">
        <v>69</v>
      </c>
      <c r="G1628" s="7" t="s">
        <v>70</v>
      </c>
      <c r="H1628" s="7" t="s">
        <v>19</v>
      </c>
      <c r="I1628" s="9">
        <v>0.5</v>
      </c>
      <c r="J1628" s="10">
        <v>5750</v>
      </c>
      <c r="K1628" s="11">
        <f t="shared" si="12"/>
        <v>2875</v>
      </c>
      <c r="L1628" s="11">
        <f t="shared" si="13"/>
        <v>862.5</v>
      </c>
      <c r="M1628" s="12">
        <v>0.3</v>
      </c>
      <c r="O1628" s="17"/>
      <c r="P1628" s="18"/>
      <c r="Q1628" s="13"/>
      <c r="R1628" s="14"/>
    </row>
    <row r="1629" spans="1:18" ht="15.75" customHeight="1" x14ac:dyDescent="0.2">
      <c r="A1629" s="2"/>
      <c r="B1629" s="7" t="s">
        <v>14</v>
      </c>
      <c r="C1629" s="7">
        <v>1185732</v>
      </c>
      <c r="D1629" s="8">
        <v>44392</v>
      </c>
      <c r="E1629" s="7" t="s">
        <v>46</v>
      </c>
      <c r="F1629" s="7" t="s">
        <v>69</v>
      </c>
      <c r="G1629" s="7" t="s">
        <v>70</v>
      </c>
      <c r="H1629" s="7" t="s">
        <v>20</v>
      </c>
      <c r="I1629" s="9">
        <v>0.5</v>
      </c>
      <c r="J1629" s="10">
        <v>5250</v>
      </c>
      <c r="K1629" s="11">
        <f t="shared" si="12"/>
        <v>2625</v>
      </c>
      <c r="L1629" s="11">
        <f t="shared" si="13"/>
        <v>918.74999999999989</v>
      </c>
      <c r="M1629" s="12">
        <v>0.35</v>
      </c>
      <c r="O1629" s="17"/>
      <c r="P1629" s="18"/>
      <c r="Q1629" s="13"/>
      <c r="R1629" s="14"/>
    </row>
    <row r="1630" spans="1:18" ht="15.75" customHeight="1" x14ac:dyDescent="0.2">
      <c r="A1630" s="2"/>
      <c r="B1630" s="7" t="s">
        <v>14</v>
      </c>
      <c r="C1630" s="7">
        <v>1185732</v>
      </c>
      <c r="D1630" s="8">
        <v>44392</v>
      </c>
      <c r="E1630" s="7" t="s">
        <v>46</v>
      </c>
      <c r="F1630" s="7" t="s">
        <v>69</v>
      </c>
      <c r="G1630" s="7" t="s">
        <v>70</v>
      </c>
      <c r="H1630" s="7" t="s">
        <v>21</v>
      </c>
      <c r="I1630" s="9">
        <v>0.6</v>
      </c>
      <c r="J1630" s="10">
        <v>5500</v>
      </c>
      <c r="K1630" s="11">
        <f t="shared" si="12"/>
        <v>3300</v>
      </c>
      <c r="L1630" s="11">
        <f t="shared" si="13"/>
        <v>1320</v>
      </c>
      <c r="M1630" s="12">
        <v>0.39999999999999997</v>
      </c>
      <c r="O1630" s="17"/>
      <c r="P1630" s="18"/>
      <c r="Q1630" s="13"/>
      <c r="R1630" s="14"/>
    </row>
    <row r="1631" spans="1:18" ht="15.75" customHeight="1" x14ac:dyDescent="0.2">
      <c r="A1631" s="2"/>
      <c r="B1631" s="7" t="s">
        <v>14</v>
      </c>
      <c r="C1631" s="7">
        <v>1185732</v>
      </c>
      <c r="D1631" s="8">
        <v>44392</v>
      </c>
      <c r="E1631" s="7" t="s">
        <v>46</v>
      </c>
      <c r="F1631" s="7" t="s">
        <v>69</v>
      </c>
      <c r="G1631" s="7" t="s">
        <v>70</v>
      </c>
      <c r="H1631" s="7" t="s">
        <v>22</v>
      </c>
      <c r="I1631" s="9">
        <v>0.65</v>
      </c>
      <c r="J1631" s="10">
        <v>7250</v>
      </c>
      <c r="K1631" s="11">
        <f t="shared" si="12"/>
        <v>4712.5</v>
      </c>
      <c r="L1631" s="11">
        <f t="shared" si="13"/>
        <v>2591.875</v>
      </c>
      <c r="M1631" s="12">
        <v>0.55000000000000004</v>
      </c>
      <c r="O1631" s="17"/>
      <c r="P1631" s="18"/>
      <c r="Q1631" s="13"/>
      <c r="R1631" s="14"/>
    </row>
    <row r="1632" spans="1:18" ht="15.75" customHeight="1" x14ac:dyDescent="0.2">
      <c r="A1632" s="2"/>
      <c r="B1632" s="7" t="s">
        <v>14</v>
      </c>
      <c r="C1632" s="7">
        <v>1185732</v>
      </c>
      <c r="D1632" s="8">
        <v>44424</v>
      </c>
      <c r="E1632" s="7" t="s">
        <v>46</v>
      </c>
      <c r="F1632" s="7" t="s">
        <v>69</v>
      </c>
      <c r="G1632" s="7" t="s">
        <v>70</v>
      </c>
      <c r="H1632" s="7" t="s">
        <v>17</v>
      </c>
      <c r="I1632" s="9">
        <v>0.6</v>
      </c>
      <c r="J1632" s="10">
        <v>8750</v>
      </c>
      <c r="K1632" s="11">
        <f t="shared" si="12"/>
        <v>5250</v>
      </c>
      <c r="L1632" s="11">
        <f t="shared" si="13"/>
        <v>2625</v>
      </c>
      <c r="M1632" s="12">
        <v>0.5</v>
      </c>
      <c r="O1632" s="17"/>
      <c r="P1632" s="18"/>
      <c r="Q1632" s="13"/>
      <c r="R1632" s="14"/>
    </row>
    <row r="1633" spans="1:18" ht="15.75" customHeight="1" x14ac:dyDescent="0.2">
      <c r="A1633" s="2"/>
      <c r="B1633" s="7" t="s">
        <v>14</v>
      </c>
      <c r="C1633" s="7">
        <v>1185732</v>
      </c>
      <c r="D1633" s="8">
        <v>44424</v>
      </c>
      <c r="E1633" s="7" t="s">
        <v>46</v>
      </c>
      <c r="F1633" s="7" t="s">
        <v>69</v>
      </c>
      <c r="G1633" s="7" t="s">
        <v>70</v>
      </c>
      <c r="H1633" s="7" t="s">
        <v>18</v>
      </c>
      <c r="I1633" s="9">
        <v>0.55000000000000004</v>
      </c>
      <c r="J1633" s="10">
        <v>6500</v>
      </c>
      <c r="K1633" s="11">
        <f t="shared" si="12"/>
        <v>3575.0000000000005</v>
      </c>
      <c r="L1633" s="11">
        <f t="shared" si="13"/>
        <v>1430</v>
      </c>
      <c r="M1633" s="12">
        <v>0.39999999999999997</v>
      </c>
      <c r="O1633" s="17"/>
      <c r="P1633" s="18"/>
      <c r="Q1633" s="13"/>
      <c r="R1633" s="14"/>
    </row>
    <row r="1634" spans="1:18" ht="15.75" customHeight="1" x14ac:dyDescent="0.2">
      <c r="A1634" s="2"/>
      <c r="B1634" s="7" t="s">
        <v>14</v>
      </c>
      <c r="C1634" s="7">
        <v>1185732</v>
      </c>
      <c r="D1634" s="8">
        <v>44424</v>
      </c>
      <c r="E1634" s="7" t="s">
        <v>46</v>
      </c>
      <c r="F1634" s="7" t="s">
        <v>69</v>
      </c>
      <c r="G1634" s="7" t="s">
        <v>70</v>
      </c>
      <c r="H1634" s="7" t="s">
        <v>19</v>
      </c>
      <c r="I1634" s="9">
        <v>0.45000000000000007</v>
      </c>
      <c r="J1634" s="10">
        <v>5750</v>
      </c>
      <c r="K1634" s="11">
        <f t="shared" si="12"/>
        <v>2587.5000000000005</v>
      </c>
      <c r="L1634" s="11">
        <f t="shared" si="13"/>
        <v>776.25000000000011</v>
      </c>
      <c r="M1634" s="12">
        <v>0.3</v>
      </c>
      <c r="O1634" s="17"/>
      <c r="P1634" s="18"/>
      <c r="Q1634" s="13"/>
      <c r="R1634" s="14"/>
    </row>
    <row r="1635" spans="1:18" ht="15.75" customHeight="1" x14ac:dyDescent="0.2">
      <c r="A1635" s="2"/>
      <c r="B1635" s="7" t="s">
        <v>14</v>
      </c>
      <c r="C1635" s="7">
        <v>1185732</v>
      </c>
      <c r="D1635" s="8">
        <v>44424</v>
      </c>
      <c r="E1635" s="7" t="s">
        <v>46</v>
      </c>
      <c r="F1635" s="7" t="s">
        <v>69</v>
      </c>
      <c r="G1635" s="7" t="s">
        <v>70</v>
      </c>
      <c r="H1635" s="7" t="s">
        <v>20</v>
      </c>
      <c r="I1635" s="9">
        <v>0.35</v>
      </c>
      <c r="J1635" s="10">
        <v>5250</v>
      </c>
      <c r="K1635" s="11">
        <f t="shared" si="12"/>
        <v>1837.4999999999998</v>
      </c>
      <c r="L1635" s="11">
        <f t="shared" si="13"/>
        <v>643.12499999999989</v>
      </c>
      <c r="M1635" s="12">
        <v>0.35</v>
      </c>
      <c r="O1635" s="17"/>
      <c r="P1635" s="18"/>
      <c r="Q1635" s="13"/>
      <c r="R1635" s="14"/>
    </row>
    <row r="1636" spans="1:18" ht="15.75" customHeight="1" x14ac:dyDescent="0.2">
      <c r="A1636" s="2"/>
      <c r="B1636" s="7" t="s">
        <v>14</v>
      </c>
      <c r="C1636" s="7">
        <v>1185732</v>
      </c>
      <c r="D1636" s="8">
        <v>44424</v>
      </c>
      <c r="E1636" s="7" t="s">
        <v>46</v>
      </c>
      <c r="F1636" s="7" t="s">
        <v>69</v>
      </c>
      <c r="G1636" s="7" t="s">
        <v>70</v>
      </c>
      <c r="H1636" s="7" t="s">
        <v>21</v>
      </c>
      <c r="I1636" s="9">
        <v>0.45000000000000007</v>
      </c>
      <c r="J1636" s="10">
        <v>5000</v>
      </c>
      <c r="K1636" s="11">
        <f t="shared" si="12"/>
        <v>2250.0000000000005</v>
      </c>
      <c r="L1636" s="11">
        <f t="shared" si="13"/>
        <v>900.00000000000011</v>
      </c>
      <c r="M1636" s="12">
        <v>0.39999999999999997</v>
      </c>
      <c r="O1636" s="17"/>
      <c r="P1636" s="18"/>
      <c r="Q1636" s="13"/>
      <c r="R1636" s="14"/>
    </row>
    <row r="1637" spans="1:18" ht="15.75" customHeight="1" x14ac:dyDescent="0.2">
      <c r="A1637" s="2"/>
      <c r="B1637" s="7" t="s">
        <v>14</v>
      </c>
      <c r="C1637" s="7">
        <v>1185732</v>
      </c>
      <c r="D1637" s="8">
        <v>44424</v>
      </c>
      <c r="E1637" s="7" t="s">
        <v>46</v>
      </c>
      <c r="F1637" s="7" t="s">
        <v>69</v>
      </c>
      <c r="G1637" s="7" t="s">
        <v>70</v>
      </c>
      <c r="H1637" s="7" t="s">
        <v>22</v>
      </c>
      <c r="I1637" s="9">
        <v>0.50000000000000011</v>
      </c>
      <c r="J1637" s="10">
        <v>6750</v>
      </c>
      <c r="K1637" s="11">
        <f t="shared" si="12"/>
        <v>3375.0000000000009</v>
      </c>
      <c r="L1637" s="11">
        <f t="shared" si="13"/>
        <v>1856.2500000000007</v>
      </c>
      <c r="M1637" s="12">
        <v>0.55000000000000004</v>
      </c>
      <c r="O1637" s="17"/>
      <c r="P1637" s="18"/>
      <c r="Q1637" s="13"/>
      <c r="R1637" s="14"/>
    </row>
    <row r="1638" spans="1:18" ht="15.75" customHeight="1" x14ac:dyDescent="0.2">
      <c r="A1638" s="2"/>
      <c r="B1638" s="7" t="s">
        <v>14</v>
      </c>
      <c r="C1638" s="7">
        <v>1185732</v>
      </c>
      <c r="D1638" s="8">
        <v>44454</v>
      </c>
      <c r="E1638" s="7" t="s">
        <v>46</v>
      </c>
      <c r="F1638" s="7" t="s">
        <v>69</v>
      </c>
      <c r="G1638" s="7" t="s">
        <v>70</v>
      </c>
      <c r="H1638" s="7" t="s">
        <v>17</v>
      </c>
      <c r="I1638" s="9">
        <v>0.45000000000000007</v>
      </c>
      <c r="J1638" s="10">
        <v>8000</v>
      </c>
      <c r="K1638" s="11">
        <f t="shared" si="12"/>
        <v>3600.0000000000005</v>
      </c>
      <c r="L1638" s="11">
        <f t="shared" si="13"/>
        <v>1800.0000000000002</v>
      </c>
      <c r="M1638" s="12">
        <v>0.5</v>
      </c>
      <c r="O1638" s="17"/>
      <c r="P1638" s="18"/>
      <c r="Q1638" s="13"/>
      <c r="R1638" s="14"/>
    </row>
    <row r="1639" spans="1:18" ht="15.75" customHeight="1" x14ac:dyDescent="0.2">
      <c r="A1639" s="2"/>
      <c r="B1639" s="7" t="s">
        <v>14</v>
      </c>
      <c r="C1639" s="7">
        <v>1185732</v>
      </c>
      <c r="D1639" s="8">
        <v>44454</v>
      </c>
      <c r="E1639" s="7" t="s">
        <v>46</v>
      </c>
      <c r="F1639" s="7" t="s">
        <v>69</v>
      </c>
      <c r="G1639" s="7" t="s">
        <v>70</v>
      </c>
      <c r="H1639" s="7" t="s">
        <v>18</v>
      </c>
      <c r="I1639" s="9">
        <v>0.40000000000000013</v>
      </c>
      <c r="J1639" s="10">
        <v>6000</v>
      </c>
      <c r="K1639" s="11">
        <f t="shared" si="12"/>
        <v>2400.0000000000009</v>
      </c>
      <c r="L1639" s="11">
        <f t="shared" si="13"/>
        <v>960.00000000000023</v>
      </c>
      <c r="M1639" s="12">
        <v>0.39999999999999997</v>
      </c>
      <c r="O1639" s="17"/>
      <c r="P1639" s="18"/>
      <c r="Q1639" s="13"/>
      <c r="R1639" s="14"/>
    </row>
    <row r="1640" spans="1:18" ht="15.75" customHeight="1" x14ac:dyDescent="0.2">
      <c r="A1640" s="2"/>
      <c r="B1640" s="7" t="s">
        <v>14</v>
      </c>
      <c r="C1640" s="7">
        <v>1185732</v>
      </c>
      <c r="D1640" s="8">
        <v>44454</v>
      </c>
      <c r="E1640" s="7" t="s">
        <v>46</v>
      </c>
      <c r="F1640" s="7" t="s">
        <v>69</v>
      </c>
      <c r="G1640" s="7" t="s">
        <v>70</v>
      </c>
      <c r="H1640" s="7" t="s">
        <v>19</v>
      </c>
      <c r="I1640" s="9">
        <v>0.35</v>
      </c>
      <c r="J1640" s="10">
        <v>5000</v>
      </c>
      <c r="K1640" s="11">
        <f t="shared" si="12"/>
        <v>1750</v>
      </c>
      <c r="L1640" s="11">
        <f t="shared" si="13"/>
        <v>525</v>
      </c>
      <c r="M1640" s="12">
        <v>0.3</v>
      </c>
      <c r="O1640" s="17"/>
      <c r="P1640" s="18"/>
      <c r="Q1640" s="13"/>
      <c r="R1640" s="14"/>
    </row>
    <row r="1641" spans="1:18" ht="15.75" customHeight="1" x14ac:dyDescent="0.2">
      <c r="A1641" s="2"/>
      <c r="B1641" s="7" t="s">
        <v>14</v>
      </c>
      <c r="C1641" s="7">
        <v>1185732</v>
      </c>
      <c r="D1641" s="8">
        <v>44454</v>
      </c>
      <c r="E1641" s="7" t="s">
        <v>46</v>
      </c>
      <c r="F1641" s="7" t="s">
        <v>69</v>
      </c>
      <c r="G1641" s="7" t="s">
        <v>70</v>
      </c>
      <c r="H1641" s="7" t="s">
        <v>20</v>
      </c>
      <c r="I1641" s="9">
        <v>0.35</v>
      </c>
      <c r="J1641" s="10">
        <v>4750</v>
      </c>
      <c r="K1641" s="11">
        <f t="shared" si="12"/>
        <v>1662.5</v>
      </c>
      <c r="L1641" s="11">
        <f t="shared" si="13"/>
        <v>581.875</v>
      </c>
      <c r="M1641" s="12">
        <v>0.35</v>
      </c>
      <c r="O1641" s="17"/>
      <c r="P1641" s="18"/>
      <c r="Q1641" s="13"/>
      <c r="R1641" s="14"/>
    </row>
    <row r="1642" spans="1:18" ht="15.75" customHeight="1" x14ac:dyDescent="0.2">
      <c r="A1642" s="2"/>
      <c r="B1642" s="7" t="s">
        <v>14</v>
      </c>
      <c r="C1642" s="7">
        <v>1185732</v>
      </c>
      <c r="D1642" s="8">
        <v>44454</v>
      </c>
      <c r="E1642" s="7" t="s">
        <v>46</v>
      </c>
      <c r="F1642" s="7" t="s">
        <v>69</v>
      </c>
      <c r="G1642" s="7" t="s">
        <v>70</v>
      </c>
      <c r="H1642" s="7" t="s">
        <v>21</v>
      </c>
      <c r="I1642" s="9">
        <v>0.45000000000000007</v>
      </c>
      <c r="J1642" s="10">
        <v>4750</v>
      </c>
      <c r="K1642" s="11">
        <f t="shared" si="12"/>
        <v>2137.5000000000005</v>
      </c>
      <c r="L1642" s="11">
        <f t="shared" si="13"/>
        <v>855.00000000000011</v>
      </c>
      <c r="M1642" s="12">
        <v>0.39999999999999997</v>
      </c>
      <c r="O1642" s="17"/>
      <c r="P1642" s="18"/>
      <c r="Q1642" s="13"/>
      <c r="R1642" s="14"/>
    </row>
    <row r="1643" spans="1:18" ht="15.75" customHeight="1" x14ac:dyDescent="0.2">
      <c r="A1643" s="2"/>
      <c r="B1643" s="7" t="s">
        <v>14</v>
      </c>
      <c r="C1643" s="7">
        <v>1185732</v>
      </c>
      <c r="D1643" s="8">
        <v>44454</v>
      </c>
      <c r="E1643" s="7" t="s">
        <v>46</v>
      </c>
      <c r="F1643" s="7" t="s">
        <v>69</v>
      </c>
      <c r="G1643" s="7" t="s">
        <v>70</v>
      </c>
      <c r="H1643" s="7" t="s">
        <v>22</v>
      </c>
      <c r="I1643" s="9">
        <v>0.50000000000000011</v>
      </c>
      <c r="J1643" s="10">
        <v>5750</v>
      </c>
      <c r="K1643" s="11">
        <f t="shared" si="12"/>
        <v>2875.0000000000005</v>
      </c>
      <c r="L1643" s="11">
        <f t="shared" si="13"/>
        <v>1581.2500000000005</v>
      </c>
      <c r="M1643" s="12">
        <v>0.55000000000000004</v>
      </c>
      <c r="O1643" s="17"/>
      <c r="P1643" s="18"/>
      <c r="Q1643" s="13"/>
      <c r="R1643" s="14"/>
    </row>
    <row r="1644" spans="1:18" ht="15.75" customHeight="1" x14ac:dyDescent="0.2">
      <c r="A1644" s="2"/>
      <c r="B1644" s="7" t="s">
        <v>14</v>
      </c>
      <c r="C1644" s="7">
        <v>1185732</v>
      </c>
      <c r="D1644" s="8">
        <v>44486</v>
      </c>
      <c r="E1644" s="7" t="s">
        <v>46</v>
      </c>
      <c r="F1644" s="7" t="s">
        <v>69</v>
      </c>
      <c r="G1644" s="7" t="s">
        <v>70</v>
      </c>
      <c r="H1644" s="7" t="s">
        <v>17</v>
      </c>
      <c r="I1644" s="9">
        <v>0.50000000000000011</v>
      </c>
      <c r="J1644" s="10">
        <v>7500</v>
      </c>
      <c r="K1644" s="11">
        <f t="shared" si="12"/>
        <v>3750.0000000000009</v>
      </c>
      <c r="L1644" s="11">
        <f t="shared" si="13"/>
        <v>1875.0000000000005</v>
      </c>
      <c r="M1644" s="12">
        <v>0.5</v>
      </c>
      <c r="O1644" s="17"/>
      <c r="P1644" s="18"/>
      <c r="Q1644" s="13"/>
      <c r="R1644" s="14"/>
    </row>
    <row r="1645" spans="1:18" ht="15.75" customHeight="1" x14ac:dyDescent="0.2">
      <c r="A1645" s="2"/>
      <c r="B1645" s="7" t="s">
        <v>14</v>
      </c>
      <c r="C1645" s="7">
        <v>1185732</v>
      </c>
      <c r="D1645" s="8">
        <v>44486</v>
      </c>
      <c r="E1645" s="7" t="s">
        <v>46</v>
      </c>
      <c r="F1645" s="7" t="s">
        <v>69</v>
      </c>
      <c r="G1645" s="7" t="s">
        <v>70</v>
      </c>
      <c r="H1645" s="7" t="s">
        <v>18</v>
      </c>
      <c r="I1645" s="9">
        <v>0.40000000000000013</v>
      </c>
      <c r="J1645" s="10">
        <v>5750</v>
      </c>
      <c r="K1645" s="11">
        <f t="shared" si="12"/>
        <v>2300.0000000000009</v>
      </c>
      <c r="L1645" s="11">
        <f t="shared" si="13"/>
        <v>920.00000000000034</v>
      </c>
      <c r="M1645" s="12">
        <v>0.39999999999999997</v>
      </c>
      <c r="O1645" s="17"/>
      <c r="P1645" s="18"/>
      <c r="Q1645" s="13"/>
      <c r="R1645" s="14"/>
    </row>
    <row r="1646" spans="1:18" ht="15.75" customHeight="1" x14ac:dyDescent="0.2">
      <c r="A1646" s="2"/>
      <c r="B1646" s="7" t="s">
        <v>14</v>
      </c>
      <c r="C1646" s="7">
        <v>1185732</v>
      </c>
      <c r="D1646" s="8">
        <v>44486</v>
      </c>
      <c r="E1646" s="7" t="s">
        <v>46</v>
      </c>
      <c r="F1646" s="7" t="s">
        <v>69</v>
      </c>
      <c r="G1646" s="7" t="s">
        <v>70</v>
      </c>
      <c r="H1646" s="7" t="s">
        <v>19</v>
      </c>
      <c r="I1646" s="9">
        <v>0.40000000000000013</v>
      </c>
      <c r="J1646" s="10">
        <v>4250</v>
      </c>
      <c r="K1646" s="11">
        <f t="shared" si="12"/>
        <v>1700.0000000000005</v>
      </c>
      <c r="L1646" s="11">
        <f t="shared" si="13"/>
        <v>510.00000000000011</v>
      </c>
      <c r="M1646" s="12">
        <v>0.3</v>
      </c>
      <c r="O1646" s="17"/>
      <c r="P1646" s="18"/>
      <c r="Q1646" s="13"/>
      <c r="R1646" s="14"/>
    </row>
    <row r="1647" spans="1:18" ht="15.75" customHeight="1" x14ac:dyDescent="0.2">
      <c r="A1647" s="2"/>
      <c r="B1647" s="7" t="s">
        <v>14</v>
      </c>
      <c r="C1647" s="7">
        <v>1185732</v>
      </c>
      <c r="D1647" s="8">
        <v>44486</v>
      </c>
      <c r="E1647" s="7" t="s">
        <v>46</v>
      </c>
      <c r="F1647" s="7" t="s">
        <v>69</v>
      </c>
      <c r="G1647" s="7" t="s">
        <v>70</v>
      </c>
      <c r="H1647" s="7" t="s">
        <v>20</v>
      </c>
      <c r="I1647" s="9">
        <v>0.40000000000000013</v>
      </c>
      <c r="J1647" s="10">
        <v>4000</v>
      </c>
      <c r="K1647" s="11">
        <f t="shared" si="12"/>
        <v>1600.0000000000005</v>
      </c>
      <c r="L1647" s="11">
        <f t="shared" si="13"/>
        <v>560.00000000000011</v>
      </c>
      <c r="M1647" s="12">
        <v>0.35</v>
      </c>
      <c r="O1647" s="17"/>
      <c r="P1647" s="18"/>
      <c r="Q1647" s="13"/>
      <c r="R1647" s="14"/>
    </row>
    <row r="1648" spans="1:18" ht="15.75" customHeight="1" x14ac:dyDescent="0.2">
      <c r="A1648" s="2"/>
      <c r="B1648" s="7" t="s">
        <v>14</v>
      </c>
      <c r="C1648" s="7">
        <v>1185732</v>
      </c>
      <c r="D1648" s="8">
        <v>44486</v>
      </c>
      <c r="E1648" s="7" t="s">
        <v>46</v>
      </c>
      <c r="F1648" s="7" t="s">
        <v>69</v>
      </c>
      <c r="G1648" s="7" t="s">
        <v>70</v>
      </c>
      <c r="H1648" s="7" t="s">
        <v>21</v>
      </c>
      <c r="I1648" s="9">
        <v>0.50000000000000011</v>
      </c>
      <c r="J1648" s="10">
        <v>4000</v>
      </c>
      <c r="K1648" s="11">
        <f t="shared" si="12"/>
        <v>2000.0000000000005</v>
      </c>
      <c r="L1648" s="11">
        <f t="shared" si="13"/>
        <v>800.00000000000011</v>
      </c>
      <c r="M1648" s="12">
        <v>0.39999999999999997</v>
      </c>
      <c r="O1648" s="17"/>
      <c r="P1648" s="18"/>
      <c r="Q1648" s="13"/>
      <c r="R1648" s="14"/>
    </row>
    <row r="1649" spans="1:18" ht="15.75" customHeight="1" x14ac:dyDescent="0.2">
      <c r="A1649" s="2"/>
      <c r="B1649" s="7" t="s">
        <v>14</v>
      </c>
      <c r="C1649" s="7">
        <v>1185732</v>
      </c>
      <c r="D1649" s="8">
        <v>44486</v>
      </c>
      <c r="E1649" s="7" t="s">
        <v>46</v>
      </c>
      <c r="F1649" s="7" t="s">
        <v>69</v>
      </c>
      <c r="G1649" s="7" t="s">
        <v>70</v>
      </c>
      <c r="H1649" s="7" t="s">
        <v>22</v>
      </c>
      <c r="I1649" s="9">
        <v>0.55000000000000004</v>
      </c>
      <c r="J1649" s="10">
        <v>5250</v>
      </c>
      <c r="K1649" s="11">
        <f t="shared" si="12"/>
        <v>2887.5000000000005</v>
      </c>
      <c r="L1649" s="11">
        <f t="shared" si="13"/>
        <v>1588.1250000000005</v>
      </c>
      <c r="M1649" s="12">
        <v>0.55000000000000004</v>
      </c>
      <c r="O1649" s="17"/>
      <c r="P1649" s="18"/>
      <c r="Q1649" s="13"/>
      <c r="R1649" s="14"/>
    </row>
    <row r="1650" spans="1:18" ht="15.75" customHeight="1" x14ac:dyDescent="0.2">
      <c r="A1650" s="2"/>
      <c r="B1650" s="7" t="s">
        <v>14</v>
      </c>
      <c r="C1650" s="7">
        <v>1185732</v>
      </c>
      <c r="D1650" s="8">
        <v>44516</v>
      </c>
      <c r="E1650" s="7" t="s">
        <v>46</v>
      </c>
      <c r="F1650" s="7" t="s">
        <v>69</v>
      </c>
      <c r="G1650" s="7" t="s">
        <v>70</v>
      </c>
      <c r="H1650" s="7" t="s">
        <v>17</v>
      </c>
      <c r="I1650" s="9">
        <v>0.50000000000000011</v>
      </c>
      <c r="J1650" s="10">
        <v>6750</v>
      </c>
      <c r="K1650" s="11">
        <f t="shared" si="12"/>
        <v>3375.0000000000009</v>
      </c>
      <c r="L1650" s="11">
        <f t="shared" si="13"/>
        <v>1687.5000000000005</v>
      </c>
      <c r="M1650" s="12">
        <v>0.5</v>
      </c>
      <c r="O1650" s="17"/>
      <c r="P1650" s="18"/>
      <c r="Q1650" s="13"/>
      <c r="R1650" s="14"/>
    </row>
    <row r="1651" spans="1:18" ht="15.75" customHeight="1" x14ac:dyDescent="0.2">
      <c r="A1651" s="2"/>
      <c r="B1651" s="7" t="s">
        <v>14</v>
      </c>
      <c r="C1651" s="7">
        <v>1185732</v>
      </c>
      <c r="D1651" s="8">
        <v>44516</v>
      </c>
      <c r="E1651" s="7" t="s">
        <v>46</v>
      </c>
      <c r="F1651" s="7" t="s">
        <v>69</v>
      </c>
      <c r="G1651" s="7" t="s">
        <v>70</v>
      </c>
      <c r="H1651" s="7" t="s">
        <v>18</v>
      </c>
      <c r="I1651" s="9">
        <v>0.45000000000000012</v>
      </c>
      <c r="J1651" s="10">
        <v>5000</v>
      </c>
      <c r="K1651" s="11">
        <f t="shared" si="12"/>
        <v>2250.0000000000005</v>
      </c>
      <c r="L1651" s="11">
        <f t="shared" si="13"/>
        <v>900.00000000000011</v>
      </c>
      <c r="M1651" s="12">
        <v>0.39999999999999997</v>
      </c>
      <c r="O1651" s="17"/>
      <c r="P1651" s="18"/>
      <c r="Q1651" s="13"/>
      <c r="R1651" s="14"/>
    </row>
    <row r="1652" spans="1:18" ht="15.75" customHeight="1" x14ac:dyDescent="0.2">
      <c r="A1652" s="2"/>
      <c r="B1652" s="7" t="s">
        <v>14</v>
      </c>
      <c r="C1652" s="7">
        <v>1185732</v>
      </c>
      <c r="D1652" s="8">
        <v>44516</v>
      </c>
      <c r="E1652" s="7" t="s">
        <v>46</v>
      </c>
      <c r="F1652" s="7" t="s">
        <v>69</v>
      </c>
      <c r="G1652" s="7" t="s">
        <v>70</v>
      </c>
      <c r="H1652" s="7" t="s">
        <v>19</v>
      </c>
      <c r="I1652" s="9">
        <v>0.45000000000000012</v>
      </c>
      <c r="J1652" s="10">
        <v>4450</v>
      </c>
      <c r="K1652" s="11">
        <f t="shared" si="12"/>
        <v>2002.5000000000005</v>
      </c>
      <c r="L1652" s="11">
        <f t="shared" si="13"/>
        <v>600.75000000000011</v>
      </c>
      <c r="M1652" s="12">
        <v>0.3</v>
      </c>
      <c r="O1652" s="17"/>
      <c r="P1652" s="18"/>
      <c r="Q1652" s="13"/>
      <c r="R1652" s="14"/>
    </row>
    <row r="1653" spans="1:18" ht="15.75" customHeight="1" x14ac:dyDescent="0.2">
      <c r="A1653" s="2"/>
      <c r="B1653" s="7" t="s">
        <v>14</v>
      </c>
      <c r="C1653" s="7">
        <v>1185732</v>
      </c>
      <c r="D1653" s="8">
        <v>44516</v>
      </c>
      <c r="E1653" s="7" t="s">
        <v>46</v>
      </c>
      <c r="F1653" s="7" t="s">
        <v>69</v>
      </c>
      <c r="G1653" s="7" t="s">
        <v>70</v>
      </c>
      <c r="H1653" s="7" t="s">
        <v>20</v>
      </c>
      <c r="I1653" s="9">
        <v>0.45000000000000012</v>
      </c>
      <c r="J1653" s="10">
        <v>4750</v>
      </c>
      <c r="K1653" s="11">
        <f t="shared" si="12"/>
        <v>2137.5000000000005</v>
      </c>
      <c r="L1653" s="11">
        <f t="shared" si="13"/>
        <v>748.12500000000011</v>
      </c>
      <c r="M1653" s="12">
        <v>0.35</v>
      </c>
      <c r="O1653" s="17"/>
      <c r="P1653" s="18"/>
      <c r="Q1653" s="13"/>
      <c r="R1653" s="14"/>
    </row>
    <row r="1654" spans="1:18" ht="15.75" customHeight="1" x14ac:dyDescent="0.2">
      <c r="A1654" s="2"/>
      <c r="B1654" s="7" t="s">
        <v>14</v>
      </c>
      <c r="C1654" s="7">
        <v>1185732</v>
      </c>
      <c r="D1654" s="8">
        <v>44516</v>
      </c>
      <c r="E1654" s="7" t="s">
        <v>46</v>
      </c>
      <c r="F1654" s="7" t="s">
        <v>69</v>
      </c>
      <c r="G1654" s="7" t="s">
        <v>70</v>
      </c>
      <c r="H1654" s="7" t="s">
        <v>21</v>
      </c>
      <c r="I1654" s="9">
        <v>0.6</v>
      </c>
      <c r="J1654" s="10">
        <v>4500</v>
      </c>
      <c r="K1654" s="11">
        <f t="shared" si="12"/>
        <v>2700</v>
      </c>
      <c r="L1654" s="11">
        <f t="shared" si="13"/>
        <v>1080</v>
      </c>
      <c r="M1654" s="12">
        <v>0.39999999999999997</v>
      </c>
      <c r="O1654" s="17"/>
      <c r="P1654" s="18"/>
      <c r="Q1654" s="13"/>
      <c r="R1654" s="14"/>
    </row>
    <row r="1655" spans="1:18" ht="15.75" customHeight="1" x14ac:dyDescent="0.2">
      <c r="A1655" s="2"/>
      <c r="B1655" s="7" t="s">
        <v>14</v>
      </c>
      <c r="C1655" s="7">
        <v>1185732</v>
      </c>
      <c r="D1655" s="8">
        <v>44516</v>
      </c>
      <c r="E1655" s="7" t="s">
        <v>46</v>
      </c>
      <c r="F1655" s="7" t="s">
        <v>69</v>
      </c>
      <c r="G1655" s="7" t="s">
        <v>70</v>
      </c>
      <c r="H1655" s="7" t="s">
        <v>22</v>
      </c>
      <c r="I1655" s="9">
        <v>0.64999999999999991</v>
      </c>
      <c r="J1655" s="10">
        <v>6250</v>
      </c>
      <c r="K1655" s="11">
        <f t="shared" si="12"/>
        <v>4062.4999999999995</v>
      </c>
      <c r="L1655" s="11">
        <f t="shared" si="13"/>
        <v>2234.375</v>
      </c>
      <c r="M1655" s="12">
        <v>0.55000000000000004</v>
      </c>
      <c r="O1655" s="17"/>
      <c r="P1655" s="18"/>
      <c r="Q1655" s="13"/>
      <c r="R1655" s="14"/>
    </row>
    <row r="1656" spans="1:18" ht="15.75" customHeight="1" x14ac:dyDescent="0.2">
      <c r="A1656" s="2"/>
      <c r="B1656" s="7" t="s">
        <v>14</v>
      </c>
      <c r="C1656" s="7">
        <v>1185732</v>
      </c>
      <c r="D1656" s="8">
        <v>44545</v>
      </c>
      <c r="E1656" s="7" t="s">
        <v>46</v>
      </c>
      <c r="F1656" s="7" t="s">
        <v>69</v>
      </c>
      <c r="G1656" s="7" t="s">
        <v>70</v>
      </c>
      <c r="H1656" s="7" t="s">
        <v>17</v>
      </c>
      <c r="I1656" s="9">
        <v>0.6</v>
      </c>
      <c r="J1656" s="10">
        <v>8500</v>
      </c>
      <c r="K1656" s="11">
        <f t="shared" si="12"/>
        <v>5100</v>
      </c>
      <c r="L1656" s="11">
        <f t="shared" si="13"/>
        <v>2550</v>
      </c>
      <c r="M1656" s="12">
        <v>0.5</v>
      </c>
      <c r="O1656" s="17"/>
      <c r="P1656" s="18"/>
      <c r="Q1656" s="13"/>
      <c r="R1656" s="14"/>
    </row>
    <row r="1657" spans="1:18" ht="15.75" customHeight="1" x14ac:dyDescent="0.2">
      <c r="A1657" s="2"/>
      <c r="B1657" s="7" t="s">
        <v>14</v>
      </c>
      <c r="C1657" s="7">
        <v>1185732</v>
      </c>
      <c r="D1657" s="8">
        <v>44545</v>
      </c>
      <c r="E1657" s="7" t="s">
        <v>46</v>
      </c>
      <c r="F1657" s="7" t="s">
        <v>69</v>
      </c>
      <c r="G1657" s="7" t="s">
        <v>70</v>
      </c>
      <c r="H1657" s="7" t="s">
        <v>18</v>
      </c>
      <c r="I1657" s="9">
        <v>0.5</v>
      </c>
      <c r="J1657" s="10">
        <v>6500</v>
      </c>
      <c r="K1657" s="11">
        <f t="shared" si="12"/>
        <v>3250</v>
      </c>
      <c r="L1657" s="11">
        <f t="shared" si="13"/>
        <v>1300</v>
      </c>
      <c r="M1657" s="12">
        <v>0.39999999999999997</v>
      </c>
      <c r="O1657" s="17"/>
      <c r="P1657" s="18"/>
      <c r="Q1657" s="13"/>
      <c r="R1657" s="14"/>
    </row>
    <row r="1658" spans="1:18" ht="15.75" customHeight="1" x14ac:dyDescent="0.2">
      <c r="A1658" s="2"/>
      <c r="B1658" s="7" t="s">
        <v>14</v>
      </c>
      <c r="C1658" s="7">
        <v>1185732</v>
      </c>
      <c r="D1658" s="8">
        <v>44545</v>
      </c>
      <c r="E1658" s="7" t="s">
        <v>46</v>
      </c>
      <c r="F1658" s="7" t="s">
        <v>69</v>
      </c>
      <c r="G1658" s="7" t="s">
        <v>70</v>
      </c>
      <c r="H1658" s="7" t="s">
        <v>19</v>
      </c>
      <c r="I1658" s="9">
        <v>0.5</v>
      </c>
      <c r="J1658" s="10">
        <v>6000</v>
      </c>
      <c r="K1658" s="11">
        <f t="shared" si="12"/>
        <v>3000</v>
      </c>
      <c r="L1658" s="11">
        <f t="shared" si="13"/>
        <v>900</v>
      </c>
      <c r="M1658" s="12">
        <v>0.3</v>
      </c>
      <c r="O1658" s="17"/>
      <c r="P1658" s="18"/>
      <c r="Q1658" s="13"/>
      <c r="R1658" s="14"/>
    </row>
    <row r="1659" spans="1:18" ht="15.75" customHeight="1" x14ac:dyDescent="0.2">
      <c r="A1659" s="2"/>
      <c r="B1659" s="7" t="s">
        <v>14</v>
      </c>
      <c r="C1659" s="7">
        <v>1185732</v>
      </c>
      <c r="D1659" s="8">
        <v>44545</v>
      </c>
      <c r="E1659" s="7" t="s">
        <v>46</v>
      </c>
      <c r="F1659" s="7" t="s">
        <v>69</v>
      </c>
      <c r="G1659" s="7" t="s">
        <v>70</v>
      </c>
      <c r="H1659" s="7" t="s">
        <v>20</v>
      </c>
      <c r="I1659" s="9">
        <v>0.5</v>
      </c>
      <c r="J1659" s="10">
        <v>5500</v>
      </c>
      <c r="K1659" s="11">
        <f t="shared" si="12"/>
        <v>2750</v>
      </c>
      <c r="L1659" s="11">
        <f t="shared" si="13"/>
        <v>962.49999999999989</v>
      </c>
      <c r="M1659" s="12">
        <v>0.35</v>
      </c>
      <c r="O1659" s="17"/>
      <c r="P1659" s="18"/>
      <c r="Q1659" s="13"/>
      <c r="R1659" s="14"/>
    </row>
    <row r="1660" spans="1:18" ht="15.75" customHeight="1" x14ac:dyDescent="0.2">
      <c r="A1660" s="2"/>
      <c r="B1660" s="7" t="s">
        <v>14</v>
      </c>
      <c r="C1660" s="7">
        <v>1185732</v>
      </c>
      <c r="D1660" s="8">
        <v>44545</v>
      </c>
      <c r="E1660" s="7" t="s">
        <v>46</v>
      </c>
      <c r="F1660" s="7" t="s">
        <v>69</v>
      </c>
      <c r="G1660" s="7" t="s">
        <v>70</v>
      </c>
      <c r="H1660" s="7" t="s">
        <v>21</v>
      </c>
      <c r="I1660" s="9">
        <v>0.6</v>
      </c>
      <c r="J1660" s="10">
        <v>5500</v>
      </c>
      <c r="K1660" s="11">
        <f t="shared" si="12"/>
        <v>3300</v>
      </c>
      <c r="L1660" s="11">
        <f t="shared" si="13"/>
        <v>1320</v>
      </c>
      <c r="M1660" s="12">
        <v>0.39999999999999997</v>
      </c>
      <c r="O1660" s="17"/>
      <c r="P1660" s="18"/>
      <c r="Q1660" s="13"/>
      <c r="R1660" s="14"/>
    </row>
    <row r="1661" spans="1:18" ht="15.75" customHeight="1" x14ac:dyDescent="0.2">
      <c r="A1661" s="2"/>
      <c r="B1661" s="7" t="s">
        <v>14</v>
      </c>
      <c r="C1661" s="7">
        <v>1185732</v>
      </c>
      <c r="D1661" s="8">
        <v>44545</v>
      </c>
      <c r="E1661" s="7" t="s">
        <v>46</v>
      </c>
      <c r="F1661" s="7" t="s">
        <v>69</v>
      </c>
      <c r="G1661" s="7" t="s">
        <v>70</v>
      </c>
      <c r="H1661" s="7" t="s">
        <v>22</v>
      </c>
      <c r="I1661" s="9">
        <v>0.64999999999999991</v>
      </c>
      <c r="J1661" s="10">
        <v>6500</v>
      </c>
      <c r="K1661" s="11">
        <f t="shared" si="12"/>
        <v>4224.9999999999991</v>
      </c>
      <c r="L1661" s="11">
        <f t="shared" si="13"/>
        <v>2323.7499999999995</v>
      </c>
      <c r="M1661" s="12">
        <v>0.55000000000000004</v>
      </c>
      <c r="O1661" s="17"/>
      <c r="P1661" s="18"/>
      <c r="Q1661" s="13"/>
      <c r="R1661" s="14"/>
    </row>
    <row r="1662" spans="1:18" ht="15.75" customHeight="1" x14ac:dyDescent="0.2">
      <c r="A1662" s="2" t="s">
        <v>39</v>
      </c>
      <c r="B1662" s="7" t="s">
        <v>14</v>
      </c>
      <c r="C1662" s="7">
        <v>1185732</v>
      </c>
      <c r="D1662" s="8">
        <v>44214</v>
      </c>
      <c r="E1662" s="7" t="s">
        <v>33</v>
      </c>
      <c r="F1662" s="7" t="s">
        <v>71</v>
      </c>
      <c r="G1662" s="7" t="s">
        <v>72</v>
      </c>
      <c r="H1662" s="7" t="s">
        <v>17</v>
      </c>
      <c r="I1662" s="9">
        <v>0.3</v>
      </c>
      <c r="J1662" s="10">
        <v>6250</v>
      </c>
      <c r="K1662" s="11">
        <f t="shared" si="12"/>
        <v>1875</v>
      </c>
      <c r="L1662" s="11">
        <f t="shared" si="13"/>
        <v>750</v>
      </c>
      <c r="M1662" s="12">
        <v>0.4</v>
      </c>
      <c r="O1662" s="17"/>
      <c r="P1662" s="15"/>
      <c r="Q1662" s="13"/>
      <c r="R1662" s="14"/>
    </row>
    <row r="1663" spans="1:18" ht="15.75" customHeight="1" x14ac:dyDescent="0.2">
      <c r="A1663" s="2"/>
      <c r="B1663" s="7" t="s">
        <v>14</v>
      </c>
      <c r="C1663" s="7">
        <v>1185732</v>
      </c>
      <c r="D1663" s="8">
        <v>44214</v>
      </c>
      <c r="E1663" s="7" t="s">
        <v>33</v>
      </c>
      <c r="F1663" s="7" t="s">
        <v>71</v>
      </c>
      <c r="G1663" s="7" t="s">
        <v>72</v>
      </c>
      <c r="H1663" s="7" t="s">
        <v>18</v>
      </c>
      <c r="I1663" s="9">
        <v>0.3</v>
      </c>
      <c r="J1663" s="10">
        <v>4250</v>
      </c>
      <c r="K1663" s="11">
        <f t="shared" si="12"/>
        <v>1275</v>
      </c>
      <c r="L1663" s="11">
        <f t="shared" si="13"/>
        <v>446.25</v>
      </c>
      <c r="M1663" s="12">
        <v>0.35</v>
      </c>
      <c r="O1663" s="17"/>
      <c r="P1663" s="15"/>
      <c r="Q1663" s="13"/>
      <c r="R1663" s="14"/>
    </row>
    <row r="1664" spans="1:18" ht="15.75" customHeight="1" x14ac:dyDescent="0.2">
      <c r="A1664" s="2"/>
      <c r="B1664" s="7" t="s">
        <v>14</v>
      </c>
      <c r="C1664" s="7">
        <v>1185732</v>
      </c>
      <c r="D1664" s="8">
        <v>44214</v>
      </c>
      <c r="E1664" s="7" t="s">
        <v>33</v>
      </c>
      <c r="F1664" s="7" t="s">
        <v>71</v>
      </c>
      <c r="G1664" s="7" t="s">
        <v>72</v>
      </c>
      <c r="H1664" s="7" t="s">
        <v>19</v>
      </c>
      <c r="I1664" s="9">
        <v>0.2</v>
      </c>
      <c r="J1664" s="10">
        <v>4250</v>
      </c>
      <c r="K1664" s="11">
        <f t="shared" si="12"/>
        <v>850</v>
      </c>
      <c r="L1664" s="11">
        <f t="shared" si="13"/>
        <v>297.5</v>
      </c>
      <c r="M1664" s="12">
        <v>0.35</v>
      </c>
      <c r="O1664" s="17"/>
      <c r="P1664" s="15"/>
      <c r="Q1664" s="13"/>
      <c r="R1664" s="14"/>
    </row>
    <row r="1665" spans="1:18" ht="15.75" customHeight="1" x14ac:dyDescent="0.2">
      <c r="A1665" s="2"/>
      <c r="B1665" s="7" t="s">
        <v>14</v>
      </c>
      <c r="C1665" s="7">
        <v>1185732</v>
      </c>
      <c r="D1665" s="8">
        <v>44214</v>
      </c>
      <c r="E1665" s="7" t="s">
        <v>33</v>
      </c>
      <c r="F1665" s="7" t="s">
        <v>71</v>
      </c>
      <c r="G1665" s="7" t="s">
        <v>72</v>
      </c>
      <c r="H1665" s="7" t="s">
        <v>20</v>
      </c>
      <c r="I1665" s="9">
        <v>0.25000000000000006</v>
      </c>
      <c r="J1665" s="10">
        <v>2750</v>
      </c>
      <c r="K1665" s="11">
        <f t="shared" si="12"/>
        <v>687.50000000000011</v>
      </c>
      <c r="L1665" s="11">
        <f t="shared" si="13"/>
        <v>275.00000000000006</v>
      </c>
      <c r="M1665" s="12">
        <v>0.4</v>
      </c>
      <c r="O1665" s="17"/>
      <c r="P1665" s="15"/>
      <c r="Q1665" s="13"/>
      <c r="R1665" s="14"/>
    </row>
    <row r="1666" spans="1:18" ht="15.75" customHeight="1" x14ac:dyDescent="0.2">
      <c r="A1666" s="2"/>
      <c r="B1666" s="7" t="s">
        <v>14</v>
      </c>
      <c r="C1666" s="7">
        <v>1185732</v>
      </c>
      <c r="D1666" s="8">
        <v>44214</v>
      </c>
      <c r="E1666" s="7" t="s">
        <v>33</v>
      </c>
      <c r="F1666" s="7" t="s">
        <v>71</v>
      </c>
      <c r="G1666" s="7" t="s">
        <v>72</v>
      </c>
      <c r="H1666" s="7" t="s">
        <v>21</v>
      </c>
      <c r="I1666" s="9">
        <v>0.39999999999999997</v>
      </c>
      <c r="J1666" s="10">
        <v>3250</v>
      </c>
      <c r="K1666" s="11">
        <f t="shared" si="12"/>
        <v>1300</v>
      </c>
      <c r="L1666" s="11">
        <f t="shared" si="13"/>
        <v>454.99999999999994</v>
      </c>
      <c r="M1666" s="12">
        <v>0.35</v>
      </c>
      <c r="O1666" s="17"/>
      <c r="P1666" s="15"/>
      <c r="Q1666" s="13"/>
      <c r="R1666" s="14"/>
    </row>
    <row r="1667" spans="1:18" ht="15.75" customHeight="1" x14ac:dyDescent="0.2">
      <c r="A1667" s="2"/>
      <c r="B1667" s="7" t="s">
        <v>14</v>
      </c>
      <c r="C1667" s="7">
        <v>1185732</v>
      </c>
      <c r="D1667" s="8">
        <v>44214</v>
      </c>
      <c r="E1667" s="7" t="s">
        <v>33</v>
      </c>
      <c r="F1667" s="7" t="s">
        <v>71</v>
      </c>
      <c r="G1667" s="7" t="s">
        <v>72</v>
      </c>
      <c r="H1667" s="7" t="s">
        <v>22</v>
      </c>
      <c r="I1667" s="9">
        <v>0.3</v>
      </c>
      <c r="J1667" s="10">
        <v>4250</v>
      </c>
      <c r="K1667" s="11">
        <f t="shared" si="12"/>
        <v>1275</v>
      </c>
      <c r="L1667" s="11">
        <f t="shared" si="13"/>
        <v>637.5</v>
      </c>
      <c r="M1667" s="12">
        <v>0.5</v>
      </c>
      <c r="O1667" s="17"/>
      <c r="P1667" s="15"/>
      <c r="Q1667" s="13"/>
      <c r="R1667" s="14"/>
    </row>
    <row r="1668" spans="1:18" ht="15.75" customHeight="1" x14ac:dyDescent="0.2">
      <c r="A1668" s="2"/>
      <c r="B1668" s="7" t="s">
        <v>14</v>
      </c>
      <c r="C1668" s="7">
        <v>1185732</v>
      </c>
      <c r="D1668" s="8">
        <v>44245</v>
      </c>
      <c r="E1668" s="7" t="s">
        <v>33</v>
      </c>
      <c r="F1668" s="7" t="s">
        <v>71</v>
      </c>
      <c r="G1668" s="7" t="s">
        <v>72</v>
      </c>
      <c r="H1668" s="7" t="s">
        <v>17</v>
      </c>
      <c r="I1668" s="9">
        <v>0.3</v>
      </c>
      <c r="J1668" s="10">
        <v>6750</v>
      </c>
      <c r="K1668" s="11">
        <f t="shared" si="12"/>
        <v>2025</v>
      </c>
      <c r="L1668" s="11">
        <f t="shared" si="13"/>
        <v>810</v>
      </c>
      <c r="M1668" s="12">
        <v>0.4</v>
      </c>
      <c r="O1668" s="17"/>
      <c r="P1668" s="15"/>
      <c r="Q1668" s="13"/>
      <c r="R1668" s="14"/>
    </row>
    <row r="1669" spans="1:18" ht="15.75" customHeight="1" x14ac:dyDescent="0.2">
      <c r="A1669" s="2"/>
      <c r="B1669" s="7" t="s">
        <v>14</v>
      </c>
      <c r="C1669" s="7">
        <v>1185732</v>
      </c>
      <c r="D1669" s="8">
        <v>44245</v>
      </c>
      <c r="E1669" s="7" t="s">
        <v>33</v>
      </c>
      <c r="F1669" s="7" t="s">
        <v>71</v>
      </c>
      <c r="G1669" s="7" t="s">
        <v>72</v>
      </c>
      <c r="H1669" s="7" t="s">
        <v>18</v>
      </c>
      <c r="I1669" s="9">
        <v>0.3</v>
      </c>
      <c r="J1669" s="10">
        <v>3250</v>
      </c>
      <c r="K1669" s="11">
        <f t="shared" si="12"/>
        <v>975</v>
      </c>
      <c r="L1669" s="11">
        <f t="shared" si="13"/>
        <v>341.25</v>
      </c>
      <c r="M1669" s="12">
        <v>0.35</v>
      </c>
      <c r="O1669" s="17"/>
      <c r="P1669" s="15"/>
      <c r="Q1669" s="13"/>
      <c r="R1669" s="14"/>
    </row>
    <row r="1670" spans="1:18" ht="15.75" customHeight="1" x14ac:dyDescent="0.2">
      <c r="A1670" s="2"/>
      <c r="B1670" s="7" t="s">
        <v>14</v>
      </c>
      <c r="C1670" s="7">
        <v>1185732</v>
      </c>
      <c r="D1670" s="8">
        <v>44245</v>
      </c>
      <c r="E1670" s="7" t="s">
        <v>33</v>
      </c>
      <c r="F1670" s="7" t="s">
        <v>71</v>
      </c>
      <c r="G1670" s="7" t="s">
        <v>72</v>
      </c>
      <c r="H1670" s="7" t="s">
        <v>19</v>
      </c>
      <c r="I1670" s="9">
        <v>0.2</v>
      </c>
      <c r="J1670" s="10">
        <v>3750</v>
      </c>
      <c r="K1670" s="11">
        <f t="shared" si="12"/>
        <v>750</v>
      </c>
      <c r="L1670" s="11">
        <f t="shared" si="13"/>
        <v>262.5</v>
      </c>
      <c r="M1670" s="12">
        <v>0.35</v>
      </c>
      <c r="O1670" s="17"/>
      <c r="P1670" s="15"/>
      <c r="Q1670" s="13"/>
      <c r="R1670" s="14"/>
    </row>
    <row r="1671" spans="1:18" ht="15.75" customHeight="1" x14ac:dyDescent="0.2">
      <c r="A1671" s="2"/>
      <c r="B1671" s="7" t="s">
        <v>14</v>
      </c>
      <c r="C1671" s="7">
        <v>1185732</v>
      </c>
      <c r="D1671" s="8">
        <v>44245</v>
      </c>
      <c r="E1671" s="7" t="s">
        <v>33</v>
      </c>
      <c r="F1671" s="7" t="s">
        <v>71</v>
      </c>
      <c r="G1671" s="7" t="s">
        <v>72</v>
      </c>
      <c r="H1671" s="7" t="s">
        <v>20</v>
      </c>
      <c r="I1671" s="9">
        <v>0.25000000000000006</v>
      </c>
      <c r="J1671" s="10">
        <v>2500</v>
      </c>
      <c r="K1671" s="11">
        <f t="shared" si="12"/>
        <v>625.00000000000011</v>
      </c>
      <c r="L1671" s="11">
        <f t="shared" si="13"/>
        <v>250.00000000000006</v>
      </c>
      <c r="M1671" s="12">
        <v>0.4</v>
      </c>
      <c r="O1671" s="17"/>
      <c r="P1671" s="15"/>
      <c r="Q1671" s="13"/>
      <c r="R1671" s="14"/>
    </row>
    <row r="1672" spans="1:18" ht="15.75" customHeight="1" x14ac:dyDescent="0.2">
      <c r="A1672" s="2"/>
      <c r="B1672" s="7" t="s">
        <v>14</v>
      </c>
      <c r="C1672" s="7">
        <v>1185732</v>
      </c>
      <c r="D1672" s="8">
        <v>44245</v>
      </c>
      <c r="E1672" s="7" t="s">
        <v>33</v>
      </c>
      <c r="F1672" s="7" t="s">
        <v>71</v>
      </c>
      <c r="G1672" s="7" t="s">
        <v>72</v>
      </c>
      <c r="H1672" s="7" t="s">
        <v>21</v>
      </c>
      <c r="I1672" s="9">
        <v>0.39999999999999997</v>
      </c>
      <c r="J1672" s="10">
        <v>3250</v>
      </c>
      <c r="K1672" s="11">
        <f t="shared" si="12"/>
        <v>1300</v>
      </c>
      <c r="L1672" s="11">
        <f t="shared" si="13"/>
        <v>454.99999999999994</v>
      </c>
      <c r="M1672" s="12">
        <v>0.35</v>
      </c>
      <c r="O1672" s="17"/>
      <c r="P1672" s="15"/>
      <c r="Q1672" s="13"/>
      <c r="R1672" s="14"/>
    </row>
    <row r="1673" spans="1:18" ht="15.75" customHeight="1" x14ac:dyDescent="0.2">
      <c r="A1673" s="2"/>
      <c r="B1673" s="7" t="s">
        <v>14</v>
      </c>
      <c r="C1673" s="7">
        <v>1185732</v>
      </c>
      <c r="D1673" s="8">
        <v>44245</v>
      </c>
      <c r="E1673" s="7" t="s">
        <v>33</v>
      </c>
      <c r="F1673" s="7" t="s">
        <v>71</v>
      </c>
      <c r="G1673" s="7" t="s">
        <v>72</v>
      </c>
      <c r="H1673" s="7" t="s">
        <v>22</v>
      </c>
      <c r="I1673" s="9">
        <v>0.3</v>
      </c>
      <c r="J1673" s="10">
        <v>4000</v>
      </c>
      <c r="K1673" s="11">
        <f t="shared" si="12"/>
        <v>1200</v>
      </c>
      <c r="L1673" s="11">
        <f t="shared" si="13"/>
        <v>600</v>
      </c>
      <c r="M1673" s="12">
        <v>0.5</v>
      </c>
      <c r="O1673" s="17"/>
      <c r="P1673" s="15"/>
      <c r="Q1673" s="13"/>
      <c r="R1673" s="14"/>
    </row>
    <row r="1674" spans="1:18" ht="15.75" customHeight="1" x14ac:dyDescent="0.2">
      <c r="A1674" s="2"/>
      <c r="B1674" s="7" t="s">
        <v>14</v>
      </c>
      <c r="C1674" s="7">
        <v>1185732</v>
      </c>
      <c r="D1674" s="8">
        <v>44272</v>
      </c>
      <c r="E1674" s="7" t="s">
        <v>33</v>
      </c>
      <c r="F1674" s="7" t="s">
        <v>71</v>
      </c>
      <c r="G1674" s="7" t="s">
        <v>72</v>
      </c>
      <c r="H1674" s="7" t="s">
        <v>17</v>
      </c>
      <c r="I1674" s="9">
        <v>0.35000000000000003</v>
      </c>
      <c r="J1674" s="10">
        <v>6200</v>
      </c>
      <c r="K1674" s="11">
        <f t="shared" si="12"/>
        <v>2170</v>
      </c>
      <c r="L1674" s="11">
        <f t="shared" si="13"/>
        <v>868</v>
      </c>
      <c r="M1674" s="12">
        <v>0.4</v>
      </c>
      <c r="O1674" s="17"/>
      <c r="P1674" s="15"/>
      <c r="Q1674" s="13"/>
      <c r="R1674" s="14"/>
    </row>
    <row r="1675" spans="1:18" ht="15.75" customHeight="1" x14ac:dyDescent="0.2">
      <c r="A1675" s="2"/>
      <c r="B1675" s="7" t="s">
        <v>14</v>
      </c>
      <c r="C1675" s="7">
        <v>1185732</v>
      </c>
      <c r="D1675" s="8">
        <v>44272</v>
      </c>
      <c r="E1675" s="7" t="s">
        <v>33</v>
      </c>
      <c r="F1675" s="7" t="s">
        <v>71</v>
      </c>
      <c r="G1675" s="7" t="s">
        <v>72</v>
      </c>
      <c r="H1675" s="7" t="s">
        <v>18</v>
      </c>
      <c r="I1675" s="9">
        <v>0.35000000000000003</v>
      </c>
      <c r="J1675" s="10">
        <v>3000</v>
      </c>
      <c r="K1675" s="11">
        <f t="shared" si="12"/>
        <v>1050</v>
      </c>
      <c r="L1675" s="11">
        <f t="shared" si="13"/>
        <v>367.5</v>
      </c>
      <c r="M1675" s="12">
        <v>0.35</v>
      </c>
      <c r="O1675" s="17"/>
      <c r="P1675" s="15"/>
      <c r="Q1675" s="13"/>
      <c r="R1675" s="14"/>
    </row>
    <row r="1676" spans="1:18" ht="15.75" customHeight="1" x14ac:dyDescent="0.2">
      <c r="A1676" s="2"/>
      <c r="B1676" s="7" t="s">
        <v>14</v>
      </c>
      <c r="C1676" s="7">
        <v>1185732</v>
      </c>
      <c r="D1676" s="8">
        <v>44272</v>
      </c>
      <c r="E1676" s="7" t="s">
        <v>33</v>
      </c>
      <c r="F1676" s="7" t="s">
        <v>71</v>
      </c>
      <c r="G1676" s="7" t="s">
        <v>72</v>
      </c>
      <c r="H1676" s="7" t="s">
        <v>19</v>
      </c>
      <c r="I1676" s="9">
        <v>0.25000000000000006</v>
      </c>
      <c r="J1676" s="10">
        <v>3500</v>
      </c>
      <c r="K1676" s="11">
        <f t="shared" si="12"/>
        <v>875.00000000000023</v>
      </c>
      <c r="L1676" s="11">
        <f t="shared" si="13"/>
        <v>306.25000000000006</v>
      </c>
      <c r="M1676" s="12">
        <v>0.35</v>
      </c>
      <c r="O1676" s="17"/>
      <c r="P1676" s="15"/>
      <c r="Q1676" s="13"/>
      <c r="R1676" s="14"/>
    </row>
    <row r="1677" spans="1:18" ht="15.75" customHeight="1" x14ac:dyDescent="0.2">
      <c r="A1677" s="2"/>
      <c r="B1677" s="7" t="s">
        <v>14</v>
      </c>
      <c r="C1677" s="7">
        <v>1185732</v>
      </c>
      <c r="D1677" s="8">
        <v>44272</v>
      </c>
      <c r="E1677" s="7" t="s">
        <v>33</v>
      </c>
      <c r="F1677" s="7" t="s">
        <v>71</v>
      </c>
      <c r="G1677" s="7" t="s">
        <v>72</v>
      </c>
      <c r="H1677" s="7" t="s">
        <v>20</v>
      </c>
      <c r="I1677" s="9">
        <v>0.3</v>
      </c>
      <c r="J1677" s="10">
        <v>2000</v>
      </c>
      <c r="K1677" s="11">
        <f t="shared" si="12"/>
        <v>600</v>
      </c>
      <c r="L1677" s="11">
        <f t="shared" si="13"/>
        <v>240</v>
      </c>
      <c r="M1677" s="12">
        <v>0.4</v>
      </c>
      <c r="O1677" s="17"/>
      <c r="P1677" s="15"/>
      <c r="Q1677" s="13"/>
      <c r="R1677" s="14"/>
    </row>
    <row r="1678" spans="1:18" ht="15.75" customHeight="1" x14ac:dyDescent="0.2">
      <c r="A1678" s="2"/>
      <c r="B1678" s="7" t="s">
        <v>14</v>
      </c>
      <c r="C1678" s="7">
        <v>1185732</v>
      </c>
      <c r="D1678" s="8">
        <v>44272</v>
      </c>
      <c r="E1678" s="7" t="s">
        <v>33</v>
      </c>
      <c r="F1678" s="7" t="s">
        <v>71</v>
      </c>
      <c r="G1678" s="7" t="s">
        <v>72</v>
      </c>
      <c r="H1678" s="7" t="s">
        <v>21</v>
      </c>
      <c r="I1678" s="9">
        <v>0.45</v>
      </c>
      <c r="J1678" s="10">
        <v>2500</v>
      </c>
      <c r="K1678" s="11">
        <f t="shared" si="12"/>
        <v>1125</v>
      </c>
      <c r="L1678" s="11">
        <f t="shared" si="13"/>
        <v>393.75</v>
      </c>
      <c r="M1678" s="12">
        <v>0.35</v>
      </c>
      <c r="O1678" s="17"/>
      <c r="P1678" s="15"/>
      <c r="Q1678" s="13"/>
      <c r="R1678" s="14"/>
    </row>
    <row r="1679" spans="1:18" ht="15.75" customHeight="1" x14ac:dyDescent="0.2">
      <c r="A1679" s="2"/>
      <c r="B1679" s="7" t="s">
        <v>14</v>
      </c>
      <c r="C1679" s="7">
        <v>1185732</v>
      </c>
      <c r="D1679" s="8">
        <v>44272</v>
      </c>
      <c r="E1679" s="7" t="s">
        <v>33</v>
      </c>
      <c r="F1679" s="7" t="s">
        <v>71</v>
      </c>
      <c r="G1679" s="7" t="s">
        <v>72</v>
      </c>
      <c r="H1679" s="7" t="s">
        <v>22</v>
      </c>
      <c r="I1679" s="9">
        <v>0.35000000000000003</v>
      </c>
      <c r="J1679" s="10">
        <v>3500</v>
      </c>
      <c r="K1679" s="11">
        <f t="shared" si="12"/>
        <v>1225.0000000000002</v>
      </c>
      <c r="L1679" s="11">
        <f t="shared" si="13"/>
        <v>612.50000000000011</v>
      </c>
      <c r="M1679" s="12">
        <v>0.5</v>
      </c>
      <c r="O1679" s="17"/>
      <c r="P1679" s="15"/>
      <c r="Q1679" s="13"/>
      <c r="R1679" s="14"/>
    </row>
    <row r="1680" spans="1:18" ht="15.75" customHeight="1" x14ac:dyDescent="0.2">
      <c r="A1680" s="2"/>
      <c r="B1680" s="7" t="s">
        <v>14</v>
      </c>
      <c r="C1680" s="7">
        <v>1185732</v>
      </c>
      <c r="D1680" s="8">
        <v>44304</v>
      </c>
      <c r="E1680" s="7" t="s">
        <v>33</v>
      </c>
      <c r="F1680" s="7" t="s">
        <v>71</v>
      </c>
      <c r="G1680" s="7" t="s">
        <v>72</v>
      </c>
      <c r="H1680" s="7" t="s">
        <v>17</v>
      </c>
      <c r="I1680" s="9">
        <v>0.35000000000000003</v>
      </c>
      <c r="J1680" s="10">
        <v>5750</v>
      </c>
      <c r="K1680" s="11">
        <f t="shared" si="12"/>
        <v>2012.5000000000002</v>
      </c>
      <c r="L1680" s="11">
        <f t="shared" si="13"/>
        <v>805.00000000000011</v>
      </c>
      <c r="M1680" s="12">
        <v>0.4</v>
      </c>
      <c r="O1680" s="17"/>
      <c r="P1680" s="15"/>
      <c r="Q1680" s="13"/>
      <c r="R1680" s="14"/>
    </row>
    <row r="1681" spans="1:18" ht="15.75" customHeight="1" x14ac:dyDescent="0.2">
      <c r="A1681" s="2"/>
      <c r="B1681" s="7" t="s">
        <v>14</v>
      </c>
      <c r="C1681" s="7">
        <v>1185732</v>
      </c>
      <c r="D1681" s="8">
        <v>44304</v>
      </c>
      <c r="E1681" s="7" t="s">
        <v>33</v>
      </c>
      <c r="F1681" s="7" t="s">
        <v>71</v>
      </c>
      <c r="G1681" s="7" t="s">
        <v>72</v>
      </c>
      <c r="H1681" s="7" t="s">
        <v>18</v>
      </c>
      <c r="I1681" s="9">
        <v>0.30000000000000004</v>
      </c>
      <c r="J1681" s="10">
        <v>2750</v>
      </c>
      <c r="K1681" s="11">
        <f t="shared" si="12"/>
        <v>825.00000000000011</v>
      </c>
      <c r="L1681" s="11">
        <f t="shared" si="13"/>
        <v>288.75</v>
      </c>
      <c r="M1681" s="12">
        <v>0.35</v>
      </c>
      <c r="O1681" s="17"/>
      <c r="P1681" s="15"/>
      <c r="Q1681" s="13"/>
      <c r="R1681" s="14"/>
    </row>
    <row r="1682" spans="1:18" ht="15.75" customHeight="1" x14ac:dyDescent="0.2">
      <c r="A1682" s="2"/>
      <c r="B1682" s="7" t="s">
        <v>14</v>
      </c>
      <c r="C1682" s="7">
        <v>1185732</v>
      </c>
      <c r="D1682" s="8">
        <v>44304</v>
      </c>
      <c r="E1682" s="7" t="s">
        <v>33</v>
      </c>
      <c r="F1682" s="7" t="s">
        <v>71</v>
      </c>
      <c r="G1682" s="7" t="s">
        <v>72</v>
      </c>
      <c r="H1682" s="7" t="s">
        <v>19</v>
      </c>
      <c r="I1682" s="9">
        <v>0.20000000000000007</v>
      </c>
      <c r="J1682" s="10">
        <v>2750</v>
      </c>
      <c r="K1682" s="11">
        <f t="shared" si="12"/>
        <v>550.00000000000023</v>
      </c>
      <c r="L1682" s="11">
        <f t="shared" si="13"/>
        <v>192.50000000000006</v>
      </c>
      <c r="M1682" s="12">
        <v>0.35</v>
      </c>
      <c r="O1682" s="17"/>
      <c r="P1682" s="15"/>
      <c r="Q1682" s="13"/>
      <c r="R1682" s="14"/>
    </row>
    <row r="1683" spans="1:18" ht="15.75" customHeight="1" x14ac:dyDescent="0.2">
      <c r="A1683" s="2"/>
      <c r="B1683" s="7" t="s">
        <v>14</v>
      </c>
      <c r="C1683" s="7">
        <v>1185732</v>
      </c>
      <c r="D1683" s="8">
        <v>44304</v>
      </c>
      <c r="E1683" s="7" t="s">
        <v>33</v>
      </c>
      <c r="F1683" s="7" t="s">
        <v>71</v>
      </c>
      <c r="G1683" s="7" t="s">
        <v>72</v>
      </c>
      <c r="H1683" s="7" t="s">
        <v>20</v>
      </c>
      <c r="I1683" s="9">
        <v>0.25</v>
      </c>
      <c r="J1683" s="10">
        <v>2000</v>
      </c>
      <c r="K1683" s="11">
        <f t="shared" si="12"/>
        <v>500</v>
      </c>
      <c r="L1683" s="11">
        <f t="shared" si="13"/>
        <v>200</v>
      </c>
      <c r="M1683" s="12">
        <v>0.4</v>
      </c>
      <c r="O1683" s="17"/>
      <c r="P1683" s="15"/>
      <c r="Q1683" s="13"/>
      <c r="R1683" s="14"/>
    </row>
    <row r="1684" spans="1:18" ht="15.75" customHeight="1" x14ac:dyDescent="0.2">
      <c r="A1684" s="2"/>
      <c r="B1684" s="7" t="s">
        <v>14</v>
      </c>
      <c r="C1684" s="7">
        <v>1185732</v>
      </c>
      <c r="D1684" s="8">
        <v>44304</v>
      </c>
      <c r="E1684" s="7" t="s">
        <v>33</v>
      </c>
      <c r="F1684" s="7" t="s">
        <v>71</v>
      </c>
      <c r="G1684" s="7" t="s">
        <v>72</v>
      </c>
      <c r="H1684" s="7" t="s">
        <v>21</v>
      </c>
      <c r="I1684" s="9">
        <v>0.4</v>
      </c>
      <c r="J1684" s="10">
        <v>2250</v>
      </c>
      <c r="K1684" s="11">
        <f t="shared" si="12"/>
        <v>900</v>
      </c>
      <c r="L1684" s="11">
        <f t="shared" si="13"/>
        <v>315</v>
      </c>
      <c r="M1684" s="12">
        <v>0.35</v>
      </c>
      <c r="O1684" s="17"/>
      <c r="P1684" s="15"/>
      <c r="Q1684" s="13"/>
      <c r="R1684" s="14"/>
    </row>
    <row r="1685" spans="1:18" ht="15.75" customHeight="1" x14ac:dyDescent="0.2">
      <c r="A1685" s="2"/>
      <c r="B1685" s="7" t="s">
        <v>14</v>
      </c>
      <c r="C1685" s="7">
        <v>1185732</v>
      </c>
      <c r="D1685" s="8">
        <v>44304</v>
      </c>
      <c r="E1685" s="7" t="s">
        <v>33</v>
      </c>
      <c r="F1685" s="7" t="s">
        <v>71</v>
      </c>
      <c r="G1685" s="7" t="s">
        <v>72</v>
      </c>
      <c r="H1685" s="7" t="s">
        <v>22</v>
      </c>
      <c r="I1685" s="9">
        <v>0.30000000000000004</v>
      </c>
      <c r="J1685" s="10">
        <v>3500</v>
      </c>
      <c r="K1685" s="11">
        <f t="shared" si="12"/>
        <v>1050.0000000000002</v>
      </c>
      <c r="L1685" s="11">
        <f t="shared" si="13"/>
        <v>525.00000000000011</v>
      </c>
      <c r="M1685" s="12">
        <v>0.5</v>
      </c>
      <c r="O1685" s="17"/>
      <c r="P1685" s="15"/>
      <c r="Q1685" s="13"/>
      <c r="R1685" s="14"/>
    </row>
    <row r="1686" spans="1:18" ht="15.75" customHeight="1" x14ac:dyDescent="0.2">
      <c r="A1686" s="2"/>
      <c r="B1686" s="7" t="s">
        <v>14</v>
      </c>
      <c r="C1686" s="7">
        <v>1185732</v>
      </c>
      <c r="D1686" s="8">
        <v>44335</v>
      </c>
      <c r="E1686" s="7" t="s">
        <v>33</v>
      </c>
      <c r="F1686" s="7" t="s">
        <v>71</v>
      </c>
      <c r="G1686" s="7" t="s">
        <v>72</v>
      </c>
      <c r="H1686" s="7" t="s">
        <v>17</v>
      </c>
      <c r="I1686" s="9">
        <v>0.4</v>
      </c>
      <c r="J1686" s="10">
        <v>6200</v>
      </c>
      <c r="K1686" s="11">
        <f t="shared" si="12"/>
        <v>2480</v>
      </c>
      <c r="L1686" s="11">
        <f t="shared" si="13"/>
        <v>992</v>
      </c>
      <c r="M1686" s="12">
        <v>0.4</v>
      </c>
      <c r="O1686" s="17"/>
      <c r="P1686" s="15"/>
      <c r="Q1686" s="13"/>
      <c r="R1686" s="14"/>
    </row>
    <row r="1687" spans="1:18" ht="15.75" customHeight="1" x14ac:dyDescent="0.2">
      <c r="A1687" s="2"/>
      <c r="B1687" s="7" t="s">
        <v>14</v>
      </c>
      <c r="C1687" s="7">
        <v>1185732</v>
      </c>
      <c r="D1687" s="8">
        <v>44335</v>
      </c>
      <c r="E1687" s="7" t="s">
        <v>33</v>
      </c>
      <c r="F1687" s="7" t="s">
        <v>71</v>
      </c>
      <c r="G1687" s="7" t="s">
        <v>72</v>
      </c>
      <c r="H1687" s="7" t="s">
        <v>18</v>
      </c>
      <c r="I1687" s="9">
        <v>0.35000000000000009</v>
      </c>
      <c r="J1687" s="10">
        <v>3250</v>
      </c>
      <c r="K1687" s="11">
        <f t="shared" si="12"/>
        <v>1137.5000000000002</v>
      </c>
      <c r="L1687" s="11">
        <f t="shared" si="13"/>
        <v>398.12500000000006</v>
      </c>
      <c r="M1687" s="12">
        <v>0.35</v>
      </c>
      <c r="O1687" s="17"/>
      <c r="P1687" s="15"/>
      <c r="Q1687" s="13"/>
      <c r="R1687" s="14"/>
    </row>
    <row r="1688" spans="1:18" ht="15.75" customHeight="1" x14ac:dyDescent="0.2">
      <c r="A1688" s="2"/>
      <c r="B1688" s="7" t="s">
        <v>14</v>
      </c>
      <c r="C1688" s="7">
        <v>1185732</v>
      </c>
      <c r="D1688" s="8">
        <v>44335</v>
      </c>
      <c r="E1688" s="7" t="s">
        <v>33</v>
      </c>
      <c r="F1688" s="7" t="s">
        <v>71</v>
      </c>
      <c r="G1688" s="7" t="s">
        <v>72</v>
      </c>
      <c r="H1688" s="7" t="s">
        <v>19</v>
      </c>
      <c r="I1688" s="9">
        <v>0.30000000000000004</v>
      </c>
      <c r="J1688" s="10">
        <v>3000</v>
      </c>
      <c r="K1688" s="11">
        <f t="shared" si="12"/>
        <v>900.00000000000011</v>
      </c>
      <c r="L1688" s="11">
        <f t="shared" si="13"/>
        <v>315</v>
      </c>
      <c r="M1688" s="12">
        <v>0.35</v>
      </c>
      <c r="O1688" s="17"/>
      <c r="P1688" s="15"/>
      <c r="Q1688" s="13"/>
      <c r="R1688" s="14"/>
    </row>
    <row r="1689" spans="1:18" ht="15.75" customHeight="1" x14ac:dyDescent="0.2">
      <c r="A1689" s="2"/>
      <c r="B1689" s="7" t="s">
        <v>14</v>
      </c>
      <c r="C1689" s="7">
        <v>1185732</v>
      </c>
      <c r="D1689" s="8">
        <v>44335</v>
      </c>
      <c r="E1689" s="7" t="s">
        <v>33</v>
      </c>
      <c r="F1689" s="7" t="s">
        <v>71</v>
      </c>
      <c r="G1689" s="7" t="s">
        <v>72</v>
      </c>
      <c r="H1689" s="7" t="s">
        <v>20</v>
      </c>
      <c r="I1689" s="9">
        <v>0.30000000000000004</v>
      </c>
      <c r="J1689" s="10">
        <v>2250</v>
      </c>
      <c r="K1689" s="11">
        <f t="shared" si="12"/>
        <v>675.00000000000011</v>
      </c>
      <c r="L1689" s="11">
        <f t="shared" si="13"/>
        <v>270.00000000000006</v>
      </c>
      <c r="M1689" s="12">
        <v>0.4</v>
      </c>
      <c r="O1689" s="17"/>
      <c r="P1689" s="15"/>
      <c r="Q1689" s="13"/>
      <c r="R1689" s="14"/>
    </row>
    <row r="1690" spans="1:18" ht="15.75" customHeight="1" x14ac:dyDescent="0.2">
      <c r="A1690" s="2"/>
      <c r="B1690" s="7" t="s">
        <v>14</v>
      </c>
      <c r="C1690" s="7">
        <v>1185732</v>
      </c>
      <c r="D1690" s="8">
        <v>44335</v>
      </c>
      <c r="E1690" s="7" t="s">
        <v>33</v>
      </c>
      <c r="F1690" s="7" t="s">
        <v>71</v>
      </c>
      <c r="G1690" s="7" t="s">
        <v>72</v>
      </c>
      <c r="H1690" s="7" t="s">
        <v>21</v>
      </c>
      <c r="I1690" s="9">
        <v>0.44999999999999996</v>
      </c>
      <c r="J1690" s="10">
        <v>2500</v>
      </c>
      <c r="K1690" s="11">
        <f t="shared" si="12"/>
        <v>1125</v>
      </c>
      <c r="L1690" s="11">
        <f t="shared" si="13"/>
        <v>393.75</v>
      </c>
      <c r="M1690" s="12">
        <v>0.35</v>
      </c>
      <c r="O1690" s="17"/>
      <c r="P1690" s="15"/>
      <c r="Q1690" s="13"/>
      <c r="R1690" s="14"/>
    </row>
    <row r="1691" spans="1:18" ht="15.75" customHeight="1" x14ac:dyDescent="0.2">
      <c r="A1691" s="2"/>
      <c r="B1691" s="7" t="s">
        <v>14</v>
      </c>
      <c r="C1691" s="7">
        <v>1185732</v>
      </c>
      <c r="D1691" s="8">
        <v>44335</v>
      </c>
      <c r="E1691" s="7" t="s">
        <v>33</v>
      </c>
      <c r="F1691" s="7" t="s">
        <v>71</v>
      </c>
      <c r="G1691" s="7" t="s">
        <v>72</v>
      </c>
      <c r="H1691" s="7" t="s">
        <v>22</v>
      </c>
      <c r="I1691" s="9">
        <v>0.49999999999999994</v>
      </c>
      <c r="J1691" s="10">
        <v>3500</v>
      </c>
      <c r="K1691" s="11">
        <f t="shared" si="12"/>
        <v>1749.9999999999998</v>
      </c>
      <c r="L1691" s="11">
        <f t="shared" si="13"/>
        <v>874.99999999999989</v>
      </c>
      <c r="M1691" s="12">
        <v>0.5</v>
      </c>
      <c r="O1691" s="17"/>
      <c r="P1691" s="15"/>
      <c r="Q1691" s="13"/>
      <c r="R1691" s="14"/>
    </row>
    <row r="1692" spans="1:18" ht="15.75" customHeight="1" x14ac:dyDescent="0.2">
      <c r="A1692" s="2"/>
      <c r="B1692" s="7" t="s">
        <v>14</v>
      </c>
      <c r="C1692" s="7">
        <v>1185732</v>
      </c>
      <c r="D1692" s="8">
        <v>44365</v>
      </c>
      <c r="E1692" s="7" t="s">
        <v>33</v>
      </c>
      <c r="F1692" s="7" t="s">
        <v>71</v>
      </c>
      <c r="G1692" s="7" t="s">
        <v>72</v>
      </c>
      <c r="H1692" s="7" t="s">
        <v>17</v>
      </c>
      <c r="I1692" s="9">
        <v>0.35000000000000003</v>
      </c>
      <c r="J1692" s="10">
        <v>6000</v>
      </c>
      <c r="K1692" s="11">
        <f t="shared" si="12"/>
        <v>2100</v>
      </c>
      <c r="L1692" s="11">
        <f t="shared" si="13"/>
        <v>840</v>
      </c>
      <c r="M1692" s="12">
        <v>0.4</v>
      </c>
      <c r="O1692" s="17"/>
      <c r="P1692" s="15"/>
      <c r="Q1692" s="13"/>
      <c r="R1692" s="14"/>
    </row>
    <row r="1693" spans="1:18" ht="15.75" customHeight="1" x14ac:dyDescent="0.2">
      <c r="A1693" s="2"/>
      <c r="B1693" s="7" t="s">
        <v>14</v>
      </c>
      <c r="C1693" s="7">
        <v>1185732</v>
      </c>
      <c r="D1693" s="8">
        <v>44365</v>
      </c>
      <c r="E1693" s="7" t="s">
        <v>33</v>
      </c>
      <c r="F1693" s="7" t="s">
        <v>71</v>
      </c>
      <c r="G1693" s="7" t="s">
        <v>72</v>
      </c>
      <c r="H1693" s="7" t="s">
        <v>18</v>
      </c>
      <c r="I1693" s="9">
        <v>0.3000000000000001</v>
      </c>
      <c r="J1693" s="10">
        <v>3500</v>
      </c>
      <c r="K1693" s="11">
        <f t="shared" si="12"/>
        <v>1050.0000000000005</v>
      </c>
      <c r="L1693" s="11">
        <f t="shared" si="13"/>
        <v>367.50000000000011</v>
      </c>
      <c r="M1693" s="12">
        <v>0.35</v>
      </c>
      <c r="O1693" s="17"/>
      <c r="P1693" s="15"/>
      <c r="Q1693" s="13"/>
      <c r="R1693" s="14"/>
    </row>
    <row r="1694" spans="1:18" ht="15.75" customHeight="1" x14ac:dyDescent="0.2">
      <c r="A1694" s="2"/>
      <c r="B1694" s="7" t="s">
        <v>14</v>
      </c>
      <c r="C1694" s="7">
        <v>1185732</v>
      </c>
      <c r="D1694" s="8">
        <v>44365</v>
      </c>
      <c r="E1694" s="7" t="s">
        <v>33</v>
      </c>
      <c r="F1694" s="7" t="s">
        <v>71</v>
      </c>
      <c r="G1694" s="7" t="s">
        <v>72</v>
      </c>
      <c r="H1694" s="7" t="s">
        <v>19</v>
      </c>
      <c r="I1694" s="9">
        <v>0.25000000000000006</v>
      </c>
      <c r="J1694" s="10">
        <v>3750</v>
      </c>
      <c r="K1694" s="11">
        <f t="shared" si="12"/>
        <v>937.50000000000023</v>
      </c>
      <c r="L1694" s="11">
        <f t="shared" si="13"/>
        <v>328.12500000000006</v>
      </c>
      <c r="M1694" s="12">
        <v>0.35</v>
      </c>
      <c r="O1694" s="17"/>
      <c r="P1694" s="15"/>
      <c r="Q1694" s="13"/>
      <c r="R1694" s="14"/>
    </row>
    <row r="1695" spans="1:18" ht="15.75" customHeight="1" x14ac:dyDescent="0.2">
      <c r="A1695" s="2"/>
      <c r="B1695" s="7" t="s">
        <v>14</v>
      </c>
      <c r="C1695" s="7">
        <v>1185732</v>
      </c>
      <c r="D1695" s="8">
        <v>44365</v>
      </c>
      <c r="E1695" s="7" t="s">
        <v>33</v>
      </c>
      <c r="F1695" s="7" t="s">
        <v>71</v>
      </c>
      <c r="G1695" s="7" t="s">
        <v>72</v>
      </c>
      <c r="H1695" s="7" t="s">
        <v>20</v>
      </c>
      <c r="I1695" s="9">
        <v>0.25000000000000006</v>
      </c>
      <c r="J1695" s="10">
        <v>3500</v>
      </c>
      <c r="K1695" s="11">
        <f t="shared" si="12"/>
        <v>875.00000000000023</v>
      </c>
      <c r="L1695" s="11">
        <f t="shared" si="13"/>
        <v>350.00000000000011</v>
      </c>
      <c r="M1695" s="12">
        <v>0.4</v>
      </c>
      <c r="O1695" s="17"/>
      <c r="P1695" s="15"/>
      <c r="Q1695" s="13"/>
      <c r="R1695" s="14"/>
    </row>
    <row r="1696" spans="1:18" ht="15.75" customHeight="1" x14ac:dyDescent="0.2">
      <c r="A1696" s="2"/>
      <c r="B1696" s="7" t="s">
        <v>14</v>
      </c>
      <c r="C1696" s="7">
        <v>1185732</v>
      </c>
      <c r="D1696" s="8">
        <v>44365</v>
      </c>
      <c r="E1696" s="7" t="s">
        <v>33</v>
      </c>
      <c r="F1696" s="7" t="s">
        <v>71</v>
      </c>
      <c r="G1696" s="7" t="s">
        <v>72</v>
      </c>
      <c r="H1696" s="7" t="s">
        <v>21</v>
      </c>
      <c r="I1696" s="9">
        <v>0.4</v>
      </c>
      <c r="J1696" s="10">
        <v>3500</v>
      </c>
      <c r="K1696" s="11">
        <f t="shared" si="12"/>
        <v>1400</v>
      </c>
      <c r="L1696" s="11">
        <f t="shared" si="13"/>
        <v>489.99999999999994</v>
      </c>
      <c r="M1696" s="12">
        <v>0.35</v>
      </c>
      <c r="O1696" s="17"/>
      <c r="P1696" s="15"/>
      <c r="Q1696" s="13"/>
      <c r="R1696" s="14"/>
    </row>
    <row r="1697" spans="1:18" ht="15.75" customHeight="1" x14ac:dyDescent="0.2">
      <c r="A1697" s="2"/>
      <c r="B1697" s="7" t="s">
        <v>14</v>
      </c>
      <c r="C1697" s="7">
        <v>1185732</v>
      </c>
      <c r="D1697" s="8">
        <v>44365</v>
      </c>
      <c r="E1697" s="7" t="s">
        <v>33</v>
      </c>
      <c r="F1697" s="7" t="s">
        <v>71</v>
      </c>
      <c r="G1697" s="7" t="s">
        <v>72</v>
      </c>
      <c r="H1697" s="7" t="s">
        <v>22</v>
      </c>
      <c r="I1697" s="9">
        <v>0.45</v>
      </c>
      <c r="J1697" s="10">
        <v>5250</v>
      </c>
      <c r="K1697" s="11">
        <f t="shared" si="12"/>
        <v>2362.5</v>
      </c>
      <c r="L1697" s="11">
        <f t="shared" si="13"/>
        <v>1181.25</v>
      </c>
      <c r="M1697" s="12">
        <v>0.5</v>
      </c>
      <c r="O1697" s="17"/>
      <c r="P1697" s="15"/>
      <c r="Q1697" s="13"/>
      <c r="R1697" s="14"/>
    </row>
    <row r="1698" spans="1:18" ht="15.75" customHeight="1" x14ac:dyDescent="0.2">
      <c r="A1698" s="2"/>
      <c r="B1698" s="7" t="s">
        <v>14</v>
      </c>
      <c r="C1698" s="7">
        <v>1185732</v>
      </c>
      <c r="D1698" s="8">
        <v>44394</v>
      </c>
      <c r="E1698" s="7" t="s">
        <v>33</v>
      </c>
      <c r="F1698" s="7" t="s">
        <v>71</v>
      </c>
      <c r="G1698" s="7" t="s">
        <v>72</v>
      </c>
      <c r="H1698" s="7" t="s">
        <v>17</v>
      </c>
      <c r="I1698" s="9">
        <v>0.4</v>
      </c>
      <c r="J1698" s="10">
        <v>7500</v>
      </c>
      <c r="K1698" s="11">
        <f t="shared" si="12"/>
        <v>3000</v>
      </c>
      <c r="L1698" s="11">
        <f t="shared" si="13"/>
        <v>1200</v>
      </c>
      <c r="M1698" s="12">
        <v>0.4</v>
      </c>
      <c r="O1698" s="17"/>
      <c r="P1698" s="15"/>
      <c r="Q1698" s="13"/>
      <c r="R1698" s="14"/>
    </row>
    <row r="1699" spans="1:18" ht="15.75" customHeight="1" x14ac:dyDescent="0.2">
      <c r="A1699" s="2"/>
      <c r="B1699" s="7" t="s">
        <v>14</v>
      </c>
      <c r="C1699" s="7">
        <v>1185732</v>
      </c>
      <c r="D1699" s="8">
        <v>44394</v>
      </c>
      <c r="E1699" s="7" t="s">
        <v>33</v>
      </c>
      <c r="F1699" s="7" t="s">
        <v>71</v>
      </c>
      <c r="G1699" s="7" t="s">
        <v>72</v>
      </c>
      <c r="H1699" s="7" t="s">
        <v>18</v>
      </c>
      <c r="I1699" s="9">
        <v>0.35000000000000009</v>
      </c>
      <c r="J1699" s="10">
        <v>5000</v>
      </c>
      <c r="K1699" s="11">
        <f t="shared" si="12"/>
        <v>1750.0000000000005</v>
      </c>
      <c r="L1699" s="11">
        <f t="shared" si="13"/>
        <v>612.50000000000011</v>
      </c>
      <c r="M1699" s="12">
        <v>0.35</v>
      </c>
      <c r="O1699" s="17"/>
      <c r="P1699" s="15"/>
      <c r="Q1699" s="13"/>
      <c r="R1699" s="14"/>
    </row>
    <row r="1700" spans="1:18" ht="15.75" customHeight="1" x14ac:dyDescent="0.2">
      <c r="A1700" s="2"/>
      <c r="B1700" s="7" t="s">
        <v>14</v>
      </c>
      <c r="C1700" s="7">
        <v>1185732</v>
      </c>
      <c r="D1700" s="8">
        <v>44394</v>
      </c>
      <c r="E1700" s="7" t="s">
        <v>33</v>
      </c>
      <c r="F1700" s="7" t="s">
        <v>71</v>
      </c>
      <c r="G1700" s="7" t="s">
        <v>72</v>
      </c>
      <c r="H1700" s="7" t="s">
        <v>19</v>
      </c>
      <c r="I1700" s="9">
        <v>0.30000000000000004</v>
      </c>
      <c r="J1700" s="10">
        <v>4250</v>
      </c>
      <c r="K1700" s="11">
        <f t="shared" si="12"/>
        <v>1275.0000000000002</v>
      </c>
      <c r="L1700" s="11">
        <f t="shared" si="13"/>
        <v>446.25000000000006</v>
      </c>
      <c r="M1700" s="12">
        <v>0.35</v>
      </c>
      <c r="O1700" s="17"/>
      <c r="P1700" s="15"/>
      <c r="Q1700" s="13"/>
      <c r="R1700" s="14"/>
    </row>
    <row r="1701" spans="1:18" ht="15.75" customHeight="1" x14ac:dyDescent="0.2">
      <c r="A1701" s="2"/>
      <c r="B1701" s="7" t="s">
        <v>14</v>
      </c>
      <c r="C1701" s="7">
        <v>1185732</v>
      </c>
      <c r="D1701" s="8">
        <v>44394</v>
      </c>
      <c r="E1701" s="7" t="s">
        <v>33</v>
      </c>
      <c r="F1701" s="7" t="s">
        <v>71</v>
      </c>
      <c r="G1701" s="7" t="s">
        <v>72</v>
      </c>
      <c r="H1701" s="7" t="s">
        <v>20</v>
      </c>
      <c r="I1701" s="9">
        <v>0.30000000000000004</v>
      </c>
      <c r="J1701" s="10">
        <v>3750</v>
      </c>
      <c r="K1701" s="11">
        <f t="shared" si="12"/>
        <v>1125.0000000000002</v>
      </c>
      <c r="L1701" s="11">
        <f t="shared" si="13"/>
        <v>450.00000000000011</v>
      </c>
      <c r="M1701" s="12">
        <v>0.4</v>
      </c>
      <c r="O1701" s="17"/>
      <c r="P1701" s="15"/>
      <c r="Q1701" s="13"/>
      <c r="R1701" s="14"/>
    </row>
    <row r="1702" spans="1:18" ht="15.75" customHeight="1" x14ac:dyDescent="0.2">
      <c r="A1702" s="2"/>
      <c r="B1702" s="7" t="s">
        <v>14</v>
      </c>
      <c r="C1702" s="7">
        <v>1185732</v>
      </c>
      <c r="D1702" s="8">
        <v>44394</v>
      </c>
      <c r="E1702" s="7" t="s">
        <v>33</v>
      </c>
      <c r="F1702" s="7" t="s">
        <v>71</v>
      </c>
      <c r="G1702" s="7" t="s">
        <v>72</v>
      </c>
      <c r="H1702" s="7" t="s">
        <v>21</v>
      </c>
      <c r="I1702" s="9">
        <v>0.4</v>
      </c>
      <c r="J1702" s="10">
        <v>3750</v>
      </c>
      <c r="K1702" s="11">
        <f t="shared" si="12"/>
        <v>1500</v>
      </c>
      <c r="L1702" s="11">
        <f t="shared" si="13"/>
        <v>525</v>
      </c>
      <c r="M1702" s="12">
        <v>0.35</v>
      </c>
      <c r="O1702" s="17"/>
      <c r="P1702" s="15"/>
      <c r="Q1702" s="13"/>
      <c r="R1702" s="14"/>
    </row>
    <row r="1703" spans="1:18" ht="15.75" customHeight="1" x14ac:dyDescent="0.2">
      <c r="A1703" s="2"/>
      <c r="B1703" s="7" t="s">
        <v>14</v>
      </c>
      <c r="C1703" s="7">
        <v>1185732</v>
      </c>
      <c r="D1703" s="8">
        <v>44394</v>
      </c>
      <c r="E1703" s="7" t="s">
        <v>33</v>
      </c>
      <c r="F1703" s="7" t="s">
        <v>71</v>
      </c>
      <c r="G1703" s="7" t="s">
        <v>72</v>
      </c>
      <c r="H1703" s="7" t="s">
        <v>22</v>
      </c>
      <c r="I1703" s="9">
        <v>0.45</v>
      </c>
      <c r="J1703" s="10">
        <v>5500</v>
      </c>
      <c r="K1703" s="11">
        <f t="shared" si="12"/>
        <v>2475</v>
      </c>
      <c r="L1703" s="11">
        <f t="shared" si="13"/>
        <v>1237.5</v>
      </c>
      <c r="M1703" s="12">
        <v>0.5</v>
      </c>
      <c r="O1703" s="17"/>
      <c r="P1703" s="15"/>
      <c r="Q1703" s="13"/>
      <c r="R1703" s="14"/>
    </row>
    <row r="1704" spans="1:18" ht="15.75" customHeight="1" x14ac:dyDescent="0.2">
      <c r="A1704" s="2"/>
      <c r="B1704" s="7" t="s">
        <v>14</v>
      </c>
      <c r="C1704" s="7">
        <v>1185732</v>
      </c>
      <c r="D1704" s="8">
        <v>44426</v>
      </c>
      <c r="E1704" s="7" t="s">
        <v>33</v>
      </c>
      <c r="F1704" s="7" t="s">
        <v>71</v>
      </c>
      <c r="G1704" s="7" t="s">
        <v>72</v>
      </c>
      <c r="H1704" s="7" t="s">
        <v>17</v>
      </c>
      <c r="I1704" s="9">
        <v>0.4</v>
      </c>
      <c r="J1704" s="10">
        <v>7000</v>
      </c>
      <c r="K1704" s="11">
        <f t="shared" si="12"/>
        <v>2800</v>
      </c>
      <c r="L1704" s="11">
        <f t="shared" si="13"/>
        <v>1120</v>
      </c>
      <c r="M1704" s="12">
        <v>0.4</v>
      </c>
      <c r="O1704" s="17"/>
      <c r="P1704" s="15"/>
      <c r="Q1704" s="13"/>
      <c r="R1704" s="14"/>
    </row>
    <row r="1705" spans="1:18" ht="15.75" customHeight="1" x14ac:dyDescent="0.2">
      <c r="A1705" s="2"/>
      <c r="B1705" s="7" t="s">
        <v>14</v>
      </c>
      <c r="C1705" s="7">
        <v>1185732</v>
      </c>
      <c r="D1705" s="8">
        <v>44426</v>
      </c>
      <c r="E1705" s="7" t="s">
        <v>33</v>
      </c>
      <c r="F1705" s="7" t="s">
        <v>71</v>
      </c>
      <c r="G1705" s="7" t="s">
        <v>72</v>
      </c>
      <c r="H1705" s="7" t="s">
        <v>18</v>
      </c>
      <c r="I1705" s="9">
        <v>0.40000000000000008</v>
      </c>
      <c r="J1705" s="10">
        <v>4750</v>
      </c>
      <c r="K1705" s="11">
        <f t="shared" si="12"/>
        <v>1900.0000000000005</v>
      </c>
      <c r="L1705" s="11">
        <f t="shared" si="13"/>
        <v>665.00000000000011</v>
      </c>
      <c r="M1705" s="12">
        <v>0.35</v>
      </c>
      <c r="O1705" s="17"/>
      <c r="P1705" s="15"/>
      <c r="Q1705" s="13"/>
      <c r="R1705" s="14"/>
    </row>
    <row r="1706" spans="1:18" ht="15.75" customHeight="1" x14ac:dyDescent="0.2">
      <c r="A1706" s="2"/>
      <c r="B1706" s="7" t="s">
        <v>14</v>
      </c>
      <c r="C1706" s="7">
        <v>1185732</v>
      </c>
      <c r="D1706" s="8">
        <v>44426</v>
      </c>
      <c r="E1706" s="7" t="s">
        <v>33</v>
      </c>
      <c r="F1706" s="7" t="s">
        <v>71</v>
      </c>
      <c r="G1706" s="7" t="s">
        <v>72</v>
      </c>
      <c r="H1706" s="7" t="s">
        <v>19</v>
      </c>
      <c r="I1706" s="9">
        <v>0.35000000000000003</v>
      </c>
      <c r="J1706" s="10">
        <v>4000</v>
      </c>
      <c r="K1706" s="11">
        <f t="shared" si="12"/>
        <v>1400.0000000000002</v>
      </c>
      <c r="L1706" s="11">
        <f t="shared" si="13"/>
        <v>490.00000000000006</v>
      </c>
      <c r="M1706" s="12">
        <v>0.35</v>
      </c>
      <c r="O1706" s="17"/>
      <c r="P1706" s="15"/>
      <c r="Q1706" s="13"/>
      <c r="R1706" s="14"/>
    </row>
    <row r="1707" spans="1:18" ht="15.75" customHeight="1" x14ac:dyDescent="0.2">
      <c r="A1707" s="2"/>
      <c r="B1707" s="7" t="s">
        <v>14</v>
      </c>
      <c r="C1707" s="7">
        <v>1185732</v>
      </c>
      <c r="D1707" s="8">
        <v>44426</v>
      </c>
      <c r="E1707" s="7" t="s">
        <v>33</v>
      </c>
      <c r="F1707" s="7" t="s">
        <v>71</v>
      </c>
      <c r="G1707" s="7" t="s">
        <v>72</v>
      </c>
      <c r="H1707" s="7" t="s">
        <v>20</v>
      </c>
      <c r="I1707" s="9">
        <v>0.25000000000000006</v>
      </c>
      <c r="J1707" s="10">
        <v>3250</v>
      </c>
      <c r="K1707" s="11">
        <f t="shared" si="12"/>
        <v>812.50000000000023</v>
      </c>
      <c r="L1707" s="11">
        <f t="shared" si="13"/>
        <v>325.00000000000011</v>
      </c>
      <c r="M1707" s="12">
        <v>0.4</v>
      </c>
      <c r="O1707" s="17"/>
      <c r="P1707" s="15"/>
      <c r="Q1707" s="13"/>
      <c r="R1707" s="14"/>
    </row>
    <row r="1708" spans="1:18" ht="15.75" customHeight="1" x14ac:dyDescent="0.2">
      <c r="A1708" s="2"/>
      <c r="B1708" s="7" t="s">
        <v>14</v>
      </c>
      <c r="C1708" s="7">
        <v>1185732</v>
      </c>
      <c r="D1708" s="8">
        <v>44426</v>
      </c>
      <c r="E1708" s="7" t="s">
        <v>33</v>
      </c>
      <c r="F1708" s="7" t="s">
        <v>71</v>
      </c>
      <c r="G1708" s="7" t="s">
        <v>72</v>
      </c>
      <c r="H1708" s="7" t="s">
        <v>21</v>
      </c>
      <c r="I1708" s="9">
        <v>0.35000000000000003</v>
      </c>
      <c r="J1708" s="10">
        <v>3000</v>
      </c>
      <c r="K1708" s="11">
        <f t="shared" si="12"/>
        <v>1050</v>
      </c>
      <c r="L1708" s="11">
        <f t="shared" si="13"/>
        <v>367.5</v>
      </c>
      <c r="M1708" s="12">
        <v>0.35</v>
      </c>
      <c r="O1708" s="17"/>
      <c r="P1708" s="15"/>
      <c r="Q1708" s="13"/>
      <c r="R1708" s="14"/>
    </row>
    <row r="1709" spans="1:18" ht="15.75" customHeight="1" x14ac:dyDescent="0.2">
      <c r="A1709" s="2"/>
      <c r="B1709" s="7" t="s">
        <v>14</v>
      </c>
      <c r="C1709" s="7">
        <v>1185732</v>
      </c>
      <c r="D1709" s="8">
        <v>44426</v>
      </c>
      <c r="E1709" s="7" t="s">
        <v>33</v>
      </c>
      <c r="F1709" s="7" t="s">
        <v>71</v>
      </c>
      <c r="G1709" s="7" t="s">
        <v>72</v>
      </c>
      <c r="H1709" s="7" t="s">
        <v>22</v>
      </c>
      <c r="I1709" s="9">
        <v>0.4</v>
      </c>
      <c r="J1709" s="10">
        <v>4750</v>
      </c>
      <c r="K1709" s="11">
        <f t="shared" si="12"/>
        <v>1900</v>
      </c>
      <c r="L1709" s="11">
        <f t="shared" si="13"/>
        <v>950</v>
      </c>
      <c r="M1709" s="12">
        <v>0.5</v>
      </c>
      <c r="O1709" s="17"/>
      <c r="P1709" s="15"/>
      <c r="Q1709" s="13"/>
      <c r="R1709" s="14"/>
    </row>
    <row r="1710" spans="1:18" ht="15.75" customHeight="1" x14ac:dyDescent="0.2">
      <c r="A1710" s="2"/>
      <c r="B1710" s="7" t="s">
        <v>14</v>
      </c>
      <c r="C1710" s="7">
        <v>1185732</v>
      </c>
      <c r="D1710" s="8">
        <v>44458</v>
      </c>
      <c r="E1710" s="7" t="s">
        <v>33</v>
      </c>
      <c r="F1710" s="7" t="s">
        <v>71</v>
      </c>
      <c r="G1710" s="7" t="s">
        <v>72</v>
      </c>
      <c r="H1710" s="7" t="s">
        <v>17</v>
      </c>
      <c r="I1710" s="9">
        <v>0.35000000000000003</v>
      </c>
      <c r="J1710" s="10">
        <v>6000</v>
      </c>
      <c r="K1710" s="11">
        <f t="shared" si="12"/>
        <v>2100</v>
      </c>
      <c r="L1710" s="11">
        <f t="shared" si="13"/>
        <v>840</v>
      </c>
      <c r="M1710" s="12">
        <v>0.4</v>
      </c>
      <c r="O1710" s="17"/>
      <c r="P1710" s="15"/>
      <c r="Q1710" s="13"/>
      <c r="R1710" s="14"/>
    </row>
    <row r="1711" spans="1:18" ht="15.75" customHeight="1" x14ac:dyDescent="0.2">
      <c r="A1711" s="2"/>
      <c r="B1711" s="7" t="s">
        <v>14</v>
      </c>
      <c r="C1711" s="7">
        <v>1185732</v>
      </c>
      <c r="D1711" s="8">
        <v>44458</v>
      </c>
      <c r="E1711" s="7" t="s">
        <v>33</v>
      </c>
      <c r="F1711" s="7" t="s">
        <v>71</v>
      </c>
      <c r="G1711" s="7" t="s">
        <v>72</v>
      </c>
      <c r="H1711" s="7" t="s">
        <v>18</v>
      </c>
      <c r="I1711" s="9">
        <v>0.3000000000000001</v>
      </c>
      <c r="J1711" s="10">
        <v>4000</v>
      </c>
      <c r="K1711" s="11">
        <f t="shared" si="12"/>
        <v>1200.0000000000005</v>
      </c>
      <c r="L1711" s="11">
        <f t="shared" si="13"/>
        <v>420.00000000000011</v>
      </c>
      <c r="M1711" s="12">
        <v>0.35</v>
      </c>
      <c r="O1711" s="17"/>
      <c r="P1711" s="15"/>
      <c r="Q1711" s="13"/>
      <c r="R1711" s="14"/>
    </row>
    <row r="1712" spans="1:18" ht="15.75" customHeight="1" x14ac:dyDescent="0.2">
      <c r="A1712" s="2"/>
      <c r="B1712" s="7" t="s">
        <v>14</v>
      </c>
      <c r="C1712" s="7">
        <v>1185732</v>
      </c>
      <c r="D1712" s="8">
        <v>44458</v>
      </c>
      <c r="E1712" s="7" t="s">
        <v>33</v>
      </c>
      <c r="F1712" s="7" t="s">
        <v>71</v>
      </c>
      <c r="G1712" s="7" t="s">
        <v>72</v>
      </c>
      <c r="H1712" s="7" t="s">
        <v>19</v>
      </c>
      <c r="I1712" s="9">
        <v>0.15000000000000002</v>
      </c>
      <c r="J1712" s="10">
        <v>3000</v>
      </c>
      <c r="K1712" s="11">
        <f t="shared" si="12"/>
        <v>450.00000000000006</v>
      </c>
      <c r="L1712" s="11">
        <f t="shared" si="13"/>
        <v>157.5</v>
      </c>
      <c r="M1712" s="12">
        <v>0.35</v>
      </c>
      <c r="O1712" s="17"/>
      <c r="P1712" s="15"/>
      <c r="Q1712" s="13"/>
      <c r="R1712" s="14"/>
    </row>
    <row r="1713" spans="1:18" ht="15.75" customHeight="1" x14ac:dyDescent="0.2">
      <c r="A1713" s="2"/>
      <c r="B1713" s="7" t="s">
        <v>14</v>
      </c>
      <c r="C1713" s="7">
        <v>1185732</v>
      </c>
      <c r="D1713" s="8">
        <v>44458</v>
      </c>
      <c r="E1713" s="7" t="s">
        <v>33</v>
      </c>
      <c r="F1713" s="7" t="s">
        <v>71</v>
      </c>
      <c r="G1713" s="7" t="s">
        <v>72</v>
      </c>
      <c r="H1713" s="7" t="s">
        <v>20</v>
      </c>
      <c r="I1713" s="9">
        <v>0.15000000000000002</v>
      </c>
      <c r="J1713" s="10">
        <v>2750</v>
      </c>
      <c r="K1713" s="11">
        <f t="shared" si="12"/>
        <v>412.50000000000006</v>
      </c>
      <c r="L1713" s="11">
        <f t="shared" si="13"/>
        <v>165.00000000000003</v>
      </c>
      <c r="M1713" s="12">
        <v>0.4</v>
      </c>
      <c r="O1713" s="17"/>
      <c r="P1713" s="15"/>
      <c r="Q1713" s="13"/>
      <c r="R1713" s="14"/>
    </row>
    <row r="1714" spans="1:18" ht="15.75" customHeight="1" x14ac:dyDescent="0.2">
      <c r="A1714" s="2"/>
      <c r="B1714" s="7" t="s">
        <v>14</v>
      </c>
      <c r="C1714" s="7">
        <v>1185732</v>
      </c>
      <c r="D1714" s="8">
        <v>44458</v>
      </c>
      <c r="E1714" s="7" t="s">
        <v>33</v>
      </c>
      <c r="F1714" s="7" t="s">
        <v>71</v>
      </c>
      <c r="G1714" s="7" t="s">
        <v>72</v>
      </c>
      <c r="H1714" s="7" t="s">
        <v>21</v>
      </c>
      <c r="I1714" s="9">
        <v>0.25</v>
      </c>
      <c r="J1714" s="10">
        <v>2750</v>
      </c>
      <c r="K1714" s="11">
        <f t="shared" si="12"/>
        <v>687.5</v>
      </c>
      <c r="L1714" s="11">
        <f t="shared" si="13"/>
        <v>240.62499999999997</v>
      </c>
      <c r="M1714" s="12">
        <v>0.35</v>
      </c>
      <c r="O1714" s="17"/>
      <c r="P1714" s="15"/>
      <c r="Q1714" s="13"/>
      <c r="R1714" s="14"/>
    </row>
    <row r="1715" spans="1:18" ht="15.75" customHeight="1" x14ac:dyDescent="0.2">
      <c r="A1715" s="2"/>
      <c r="B1715" s="7" t="s">
        <v>14</v>
      </c>
      <c r="C1715" s="7">
        <v>1185732</v>
      </c>
      <c r="D1715" s="8">
        <v>44458</v>
      </c>
      <c r="E1715" s="7" t="s">
        <v>33</v>
      </c>
      <c r="F1715" s="7" t="s">
        <v>71</v>
      </c>
      <c r="G1715" s="7" t="s">
        <v>72</v>
      </c>
      <c r="H1715" s="7" t="s">
        <v>22</v>
      </c>
      <c r="I1715" s="9">
        <v>0.30000000000000004</v>
      </c>
      <c r="J1715" s="10">
        <v>3500</v>
      </c>
      <c r="K1715" s="11">
        <f t="shared" si="12"/>
        <v>1050.0000000000002</v>
      </c>
      <c r="L1715" s="11">
        <f t="shared" si="13"/>
        <v>525.00000000000011</v>
      </c>
      <c r="M1715" s="12">
        <v>0.5</v>
      </c>
      <c r="O1715" s="17"/>
      <c r="P1715" s="15"/>
      <c r="Q1715" s="13"/>
      <c r="R1715" s="14"/>
    </row>
    <row r="1716" spans="1:18" ht="15.75" customHeight="1" x14ac:dyDescent="0.2">
      <c r="A1716" s="2"/>
      <c r="B1716" s="7" t="s">
        <v>14</v>
      </c>
      <c r="C1716" s="7">
        <v>1185732</v>
      </c>
      <c r="D1716" s="8">
        <v>44487</v>
      </c>
      <c r="E1716" s="7" t="s">
        <v>33</v>
      </c>
      <c r="F1716" s="7" t="s">
        <v>71</v>
      </c>
      <c r="G1716" s="7" t="s">
        <v>72</v>
      </c>
      <c r="H1716" s="7" t="s">
        <v>17</v>
      </c>
      <c r="I1716" s="9">
        <v>0.35</v>
      </c>
      <c r="J1716" s="10">
        <v>5250</v>
      </c>
      <c r="K1716" s="11">
        <f t="shared" si="12"/>
        <v>1837.4999999999998</v>
      </c>
      <c r="L1716" s="11">
        <f t="shared" si="13"/>
        <v>735</v>
      </c>
      <c r="M1716" s="12">
        <v>0.4</v>
      </c>
      <c r="O1716" s="17"/>
      <c r="P1716" s="15"/>
      <c r="Q1716" s="13"/>
      <c r="R1716" s="14"/>
    </row>
    <row r="1717" spans="1:18" ht="15.75" customHeight="1" x14ac:dyDescent="0.2">
      <c r="A1717" s="2"/>
      <c r="B1717" s="7" t="s">
        <v>14</v>
      </c>
      <c r="C1717" s="7">
        <v>1185732</v>
      </c>
      <c r="D1717" s="8">
        <v>44487</v>
      </c>
      <c r="E1717" s="7" t="s">
        <v>33</v>
      </c>
      <c r="F1717" s="7" t="s">
        <v>71</v>
      </c>
      <c r="G1717" s="7" t="s">
        <v>72</v>
      </c>
      <c r="H1717" s="7" t="s">
        <v>18</v>
      </c>
      <c r="I1717" s="9">
        <v>0.25</v>
      </c>
      <c r="J1717" s="10">
        <v>3500</v>
      </c>
      <c r="K1717" s="11">
        <f t="shared" si="12"/>
        <v>875</v>
      </c>
      <c r="L1717" s="11">
        <f t="shared" si="13"/>
        <v>306.25</v>
      </c>
      <c r="M1717" s="12">
        <v>0.35</v>
      </c>
      <c r="O1717" s="17"/>
      <c r="P1717" s="15"/>
      <c r="Q1717" s="13"/>
      <c r="R1717" s="14"/>
    </row>
    <row r="1718" spans="1:18" ht="15.75" customHeight="1" x14ac:dyDescent="0.2">
      <c r="A1718" s="2"/>
      <c r="B1718" s="7" t="s">
        <v>14</v>
      </c>
      <c r="C1718" s="7">
        <v>1185732</v>
      </c>
      <c r="D1718" s="8">
        <v>44487</v>
      </c>
      <c r="E1718" s="7" t="s">
        <v>33</v>
      </c>
      <c r="F1718" s="7" t="s">
        <v>71</v>
      </c>
      <c r="G1718" s="7" t="s">
        <v>72</v>
      </c>
      <c r="H1718" s="7" t="s">
        <v>19</v>
      </c>
      <c r="I1718" s="9">
        <v>0.25</v>
      </c>
      <c r="J1718" s="10">
        <v>2500</v>
      </c>
      <c r="K1718" s="11">
        <f t="shared" si="12"/>
        <v>625</v>
      </c>
      <c r="L1718" s="11">
        <f t="shared" si="13"/>
        <v>218.75</v>
      </c>
      <c r="M1718" s="12">
        <v>0.35</v>
      </c>
      <c r="O1718" s="17"/>
      <c r="P1718" s="15"/>
      <c r="Q1718" s="13"/>
      <c r="R1718" s="14"/>
    </row>
    <row r="1719" spans="1:18" ht="15.75" customHeight="1" x14ac:dyDescent="0.2">
      <c r="A1719" s="2"/>
      <c r="B1719" s="7" t="s">
        <v>14</v>
      </c>
      <c r="C1719" s="7">
        <v>1185732</v>
      </c>
      <c r="D1719" s="8">
        <v>44487</v>
      </c>
      <c r="E1719" s="7" t="s">
        <v>33</v>
      </c>
      <c r="F1719" s="7" t="s">
        <v>71</v>
      </c>
      <c r="G1719" s="7" t="s">
        <v>72</v>
      </c>
      <c r="H1719" s="7" t="s">
        <v>20</v>
      </c>
      <c r="I1719" s="9">
        <v>0.25</v>
      </c>
      <c r="J1719" s="10">
        <v>2250</v>
      </c>
      <c r="K1719" s="11">
        <f t="shared" si="12"/>
        <v>562.5</v>
      </c>
      <c r="L1719" s="11">
        <f t="shared" si="13"/>
        <v>225</v>
      </c>
      <c r="M1719" s="12">
        <v>0.4</v>
      </c>
      <c r="O1719" s="17"/>
      <c r="P1719" s="15"/>
      <c r="Q1719" s="13"/>
      <c r="R1719" s="14"/>
    </row>
    <row r="1720" spans="1:18" ht="15.75" customHeight="1" x14ac:dyDescent="0.2">
      <c r="A1720" s="2"/>
      <c r="B1720" s="7" t="s">
        <v>14</v>
      </c>
      <c r="C1720" s="7">
        <v>1185732</v>
      </c>
      <c r="D1720" s="8">
        <v>44487</v>
      </c>
      <c r="E1720" s="7" t="s">
        <v>33</v>
      </c>
      <c r="F1720" s="7" t="s">
        <v>71</v>
      </c>
      <c r="G1720" s="7" t="s">
        <v>72</v>
      </c>
      <c r="H1720" s="7" t="s">
        <v>21</v>
      </c>
      <c r="I1720" s="9">
        <v>0.35</v>
      </c>
      <c r="J1720" s="10">
        <v>2250</v>
      </c>
      <c r="K1720" s="11">
        <f t="shared" si="12"/>
        <v>787.5</v>
      </c>
      <c r="L1720" s="11">
        <f t="shared" si="13"/>
        <v>275.625</v>
      </c>
      <c r="M1720" s="12">
        <v>0.35</v>
      </c>
      <c r="O1720" s="17"/>
      <c r="P1720" s="15"/>
      <c r="Q1720" s="13"/>
      <c r="R1720" s="14"/>
    </row>
    <row r="1721" spans="1:18" ht="15.75" customHeight="1" x14ac:dyDescent="0.2">
      <c r="A1721" s="2"/>
      <c r="B1721" s="7" t="s">
        <v>14</v>
      </c>
      <c r="C1721" s="7">
        <v>1185732</v>
      </c>
      <c r="D1721" s="8">
        <v>44487</v>
      </c>
      <c r="E1721" s="7" t="s">
        <v>33</v>
      </c>
      <c r="F1721" s="7" t="s">
        <v>71</v>
      </c>
      <c r="G1721" s="7" t="s">
        <v>72</v>
      </c>
      <c r="H1721" s="7" t="s">
        <v>22</v>
      </c>
      <c r="I1721" s="9">
        <v>0.39999999999999991</v>
      </c>
      <c r="J1721" s="10">
        <v>3500</v>
      </c>
      <c r="K1721" s="11">
        <f t="shared" si="12"/>
        <v>1399.9999999999998</v>
      </c>
      <c r="L1721" s="11">
        <f t="shared" si="13"/>
        <v>699.99999999999989</v>
      </c>
      <c r="M1721" s="12">
        <v>0.5</v>
      </c>
      <c r="O1721" s="17"/>
      <c r="P1721" s="15"/>
      <c r="Q1721" s="13"/>
      <c r="R1721" s="14"/>
    </row>
    <row r="1722" spans="1:18" ht="15.75" customHeight="1" x14ac:dyDescent="0.2">
      <c r="A1722" s="2"/>
      <c r="B1722" s="7" t="s">
        <v>14</v>
      </c>
      <c r="C1722" s="7">
        <v>1185732</v>
      </c>
      <c r="D1722" s="8">
        <v>44518</v>
      </c>
      <c r="E1722" s="7" t="s">
        <v>33</v>
      </c>
      <c r="F1722" s="7" t="s">
        <v>71</v>
      </c>
      <c r="G1722" s="7" t="s">
        <v>72</v>
      </c>
      <c r="H1722" s="7" t="s">
        <v>17</v>
      </c>
      <c r="I1722" s="9">
        <v>0.35000000000000003</v>
      </c>
      <c r="J1722" s="10">
        <v>5000</v>
      </c>
      <c r="K1722" s="11">
        <f t="shared" si="12"/>
        <v>1750.0000000000002</v>
      </c>
      <c r="L1722" s="11">
        <f t="shared" si="13"/>
        <v>700.00000000000011</v>
      </c>
      <c r="M1722" s="12">
        <v>0.4</v>
      </c>
      <c r="O1722" s="17"/>
      <c r="P1722" s="15"/>
      <c r="Q1722" s="13"/>
      <c r="R1722" s="14"/>
    </row>
    <row r="1723" spans="1:18" ht="15.75" customHeight="1" x14ac:dyDescent="0.2">
      <c r="A1723" s="2"/>
      <c r="B1723" s="7" t="s">
        <v>14</v>
      </c>
      <c r="C1723" s="7">
        <v>1185732</v>
      </c>
      <c r="D1723" s="8">
        <v>44518</v>
      </c>
      <c r="E1723" s="7" t="s">
        <v>33</v>
      </c>
      <c r="F1723" s="7" t="s">
        <v>71</v>
      </c>
      <c r="G1723" s="7" t="s">
        <v>72</v>
      </c>
      <c r="H1723" s="7" t="s">
        <v>18</v>
      </c>
      <c r="I1723" s="9">
        <v>0.25000000000000006</v>
      </c>
      <c r="J1723" s="10">
        <v>3500</v>
      </c>
      <c r="K1723" s="11">
        <f t="shared" si="12"/>
        <v>875.00000000000023</v>
      </c>
      <c r="L1723" s="11">
        <f t="shared" si="13"/>
        <v>306.25000000000006</v>
      </c>
      <c r="M1723" s="12">
        <v>0.35</v>
      </c>
      <c r="O1723" s="17"/>
      <c r="P1723" s="15"/>
      <c r="Q1723" s="13"/>
      <c r="R1723" s="14"/>
    </row>
    <row r="1724" spans="1:18" ht="15.75" customHeight="1" x14ac:dyDescent="0.2">
      <c r="A1724" s="2"/>
      <c r="B1724" s="7" t="s">
        <v>14</v>
      </c>
      <c r="C1724" s="7">
        <v>1185732</v>
      </c>
      <c r="D1724" s="8">
        <v>44518</v>
      </c>
      <c r="E1724" s="7" t="s">
        <v>33</v>
      </c>
      <c r="F1724" s="7" t="s">
        <v>71</v>
      </c>
      <c r="G1724" s="7" t="s">
        <v>72</v>
      </c>
      <c r="H1724" s="7" t="s">
        <v>19</v>
      </c>
      <c r="I1724" s="9">
        <v>0.25000000000000006</v>
      </c>
      <c r="J1724" s="10">
        <v>2950</v>
      </c>
      <c r="K1724" s="11">
        <f t="shared" si="12"/>
        <v>737.50000000000011</v>
      </c>
      <c r="L1724" s="11">
        <f t="shared" si="13"/>
        <v>258.125</v>
      </c>
      <c r="M1724" s="12">
        <v>0.35</v>
      </c>
      <c r="O1724" s="17"/>
      <c r="P1724" s="15"/>
      <c r="Q1724" s="13"/>
      <c r="R1724" s="14"/>
    </row>
    <row r="1725" spans="1:18" ht="15.75" customHeight="1" x14ac:dyDescent="0.2">
      <c r="A1725" s="2"/>
      <c r="B1725" s="7" t="s">
        <v>14</v>
      </c>
      <c r="C1725" s="7">
        <v>1185732</v>
      </c>
      <c r="D1725" s="8">
        <v>44518</v>
      </c>
      <c r="E1725" s="7" t="s">
        <v>33</v>
      </c>
      <c r="F1725" s="7" t="s">
        <v>71</v>
      </c>
      <c r="G1725" s="7" t="s">
        <v>72</v>
      </c>
      <c r="H1725" s="7" t="s">
        <v>20</v>
      </c>
      <c r="I1725" s="9">
        <v>0.25000000000000006</v>
      </c>
      <c r="J1725" s="10">
        <v>3250</v>
      </c>
      <c r="K1725" s="11">
        <f t="shared" si="12"/>
        <v>812.50000000000023</v>
      </c>
      <c r="L1725" s="11">
        <f t="shared" si="13"/>
        <v>325.00000000000011</v>
      </c>
      <c r="M1725" s="12">
        <v>0.4</v>
      </c>
      <c r="O1725" s="17"/>
      <c r="P1725" s="15"/>
      <c r="Q1725" s="13"/>
      <c r="R1725" s="14"/>
    </row>
    <row r="1726" spans="1:18" ht="15.75" customHeight="1" x14ac:dyDescent="0.2">
      <c r="A1726" s="2"/>
      <c r="B1726" s="7" t="s">
        <v>14</v>
      </c>
      <c r="C1726" s="7">
        <v>1185732</v>
      </c>
      <c r="D1726" s="8">
        <v>44518</v>
      </c>
      <c r="E1726" s="7" t="s">
        <v>33</v>
      </c>
      <c r="F1726" s="7" t="s">
        <v>71</v>
      </c>
      <c r="G1726" s="7" t="s">
        <v>72</v>
      </c>
      <c r="H1726" s="7" t="s">
        <v>21</v>
      </c>
      <c r="I1726" s="9">
        <v>0.44999999999999996</v>
      </c>
      <c r="J1726" s="10">
        <v>3000</v>
      </c>
      <c r="K1726" s="11">
        <f t="shared" si="12"/>
        <v>1349.9999999999998</v>
      </c>
      <c r="L1726" s="11">
        <f t="shared" si="13"/>
        <v>472.49999999999989</v>
      </c>
      <c r="M1726" s="12">
        <v>0.35</v>
      </c>
      <c r="O1726" s="17"/>
      <c r="P1726" s="15"/>
      <c r="Q1726" s="13"/>
      <c r="R1726" s="14"/>
    </row>
    <row r="1727" spans="1:18" ht="15.75" customHeight="1" x14ac:dyDescent="0.2">
      <c r="A1727" s="2"/>
      <c r="B1727" s="7" t="s">
        <v>14</v>
      </c>
      <c r="C1727" s="7">
        <v>1185732</v>
      </c>
      <c r="D1727" s="8">
        <v>44518</v>
      </c>
      <c r="E1727" s="7" t="s">
        <v>33</v>
      </c>
      <c r="F1727" s="7" t="s">
        <v>71</v>
      </c>
      <c r="G1727" s="7" t="s">
        <v>72</v>
      </c>
      <c r="H1727" s="7" t="s">
        <v>22</v>
      </c>
      <c r="I1727" s="9">
        <v>0.49999999999999983</v>
      </c>
      <c r="J1727" s="10">
        <v>4000</v>
      </c>
      <c r="K1727" s="11">
        <f t="shared" si="12"/>
        <v>1999.9999999999993</v>
      </c>
      <c r="L1727" s="11">
        <f t="shared" si="13"/>
        <v>999.99999999999966</v>
      </c>
      <c r="M1727" s="12">
        <v>0.5</v>
      </c>
      <c r="O1727" s="17"/>
      <c r="P1727" s="15"/>
      <c r="Q1727" s="13"/>
      <c r="R1727" s="14"/>
    </row>
    <row r="1728" spans="1:18" ht="15.75" customHeight="1" x14ac:dyDescent="0.2">
      <c r="A1728" s="2"/>
      <c r="B1728" s="7" t="s">
        <v>14</v>
      </c>
      <c r="C1728" s="7">
        <v>1185732</v>
      </c>
      <c r="D1728" s="8">
        <v>44547</v>
      </c>
      <c r="E1728" s="7" t="s">
        <v>33</v>
      </c>
      <c r="F1728" s="7" t="s">
        <v>71</v>
      </c>
      <c r="G1728" s="7" t="s">
        <v>72</v>
      </c>
      <c r="H1728" s="7" t="s">
        <v>17</v>
      </c>
      <c r="I1728" s="9">
        <v>0.44999999999999996</v>
      </c>
      <c r="J1728" s="10">
        <v>6500</v>
      </c>
      <c r="K1728" s="11">
        <f t="shared" si="12"/>
        <v>2924.9999999999995</v>
      </c>
      <c r="L1728" s="11">
        <f t="shared" si="13"/>
        <v>1169.9999999999998</v>
      </c>
      <c r="M1728" s="12">
        <v>0.4</v>
      </c>
      <c r="O1728" s="17"/>
      <c r="P1728" s="15"/>
      <c r="Q1728" s="13"/>
      <c r="R1728" s="14"/>
    </row>
    <row r="1729" spans="1:18" ht="15.75" customHeight="1" x14ac:dyDescent="0.2">
      <c r="A1729" s="2"/>
      <c r="B1729" s="7" t="s">
        <v>14</v>
      </c>
      <c r="C1729" s="7">
        <v>1185732</v>
      </c>
      <c r="D1729" s="8">
        <v>44547</v>
      </c>
      <c r="E1729" s="7" t="s">
        <v>33</v>
      </c>
      <c r="F1729" s="7" t="s">
        <v>71</v>
      </c>
      <c r="G1729" s="7" t="s">
        <v>72</v>
      </c>
      <c r="H1729" s="7" t="s">
        <v>18</v>
      </c>
      <c r="I1729" s="9">
        <v>0.35000000000000003</v>
      </c>
      <c r="J1729" s="10">
        <v>4500</v>
      </c>
      <c r="K1729" s="11">
        <f t="shared" si="12"/>
        <v>1575.0000000000002</v>
      </c>
      <c r="L1729" s="11">
        <f t="shared" si="13"/>
        <v>551.25</v>
      </c>
      <c r="M1729" s="12">
        <v>0.35</v>
      </c>
      <c r="O1729" s="17"/>
      <c r="P1729" s="15"/>
      <c r="Q1729" s="13"/>
      <c r="R1729" s="14"/>
    </row>
    <row r="1730" spans="1:18" ht="15.75" customHeight="1" x14ac:dyDescent="0.2">
      <c r="A1730" s="2"/>
      <c r="B1730" s="7" t="s">
        <v>14</v>
      </c>
      <c r="C1730" s="7">
        <v>1185732</v>
      </c>
      <c r="D1730" s="8">
        <v>44547</v>
      </c>
      <c r="E1730" s="7" t="s">
        <v>33</v>
      </c>
      <c r="F1730" s="7" t="s">
        <v>71</v>
      </c>
      <c r="G1730" s="7" t="s">
        <v>72</v>
      </c>
      <c r="H1730" s="7" t="s">
        <v>19</v>
      </c>
      <c r="I1730" s="9">
        <v>0.35000000000000003</v>
      </c>
      <c r="J1730" s="10">
        <v>4000</v>
      </c>
      <c r="K1730" s="11">
        <f t="shared" si="12"/>
        <v>1400.0000000000002</v>
      </c>
      <c r="L1730" s="11">
        <f t="shared" si="13"/>
        <v>490.00000000000006</v>
      </c>
      <c r="M1730" s="12">
        <v>0.35</v>
      </c>
      <c r="O1730" s="17"/>
      <c r="P1730" s="15"/>
      <c r="Q1730" s="13"/>
      <c r="R1730" s="14"/>
    </row>
    <row r="1731" spans="1:18" ht="15.75" customHeight="1" x14ac:dyDescent="0.2">
      <c r="A1731" s="2"/>
      <c r="B1731" s="7" t="s">
        <v>14</v>
      </c>
      <c r="C1731" s="7">
        <v>1185732</v>
      </c>
      <c r="D1731" s="8">
        <v>44547</v>
      </c>
      <c r="E1731" s="7" t="s">
        <v>33</v>
      </c>
      <c r="F1731" s="7" t="s">
        <v>71</v>
      </c>
      <c r="G1731" s="7" t="s">
        <v>72</v>
      </c>
      <c r="H1731" s="7" t="s">
        <v>20</v>
      </c>
      <c r="I1731" s="9">
        <v>0.35000000000000003</v>
      </c>
      <c r="J1731" s="10">
        <v>3500</v>
      </c>
      <c r="K1731" s="11">
        <f t="shared" si="12"/>
        <v>1225.0000000000002</v>
      </c>
      <c r="L1731" s="11">
        <f t="shared" si="13"/>
        <v>490.00000000000011</v>
      </c>
      <c r="M1731" s="12">
        <v>0.4</v>
      </c>
      <c r="O1731" s="17"/>
      <c r="P1731" s="15"/>
      <c r="Q1731" s="13"/>
      <c r="R1731" s="14"/>
    </row>
    <row r="1732" spans="1:18" ht="15.75" customHeight="1" x14ac:dyDescent="0.2">
      <c r="A1732" s="2"/>
      <c r="B1732" s="7" t="s">
        <v>14</v>
      </c>
      <c r="C1732" s="7">
        <v>1185732</v>
      </c>
      <c r="D1732" s="8">
        <v>44547</v>
      </c>
      <c r="E1732" s="7" t="s">
        <v>33</v>
      </c>
      <c r="F1732" s="7" t="s">
        <v>71</v>
      </c>
      <c r="G1732" s="7" t="s">
        <v>72</v>
      </c>
      <c r="H1732" s="7" t="s">
        <v>21</v>
      </c>
      <c r="I1732" s="9">
        <v>0.44999999999999996</v>
      </c>
      <c r="J1732" s="10">
        <v>3500</v>
      </c>
      <c r="K1732" s="11">
        <f t="shared" si="12"/>
        <v>1574.9999999999998</v>
      </c>
      <c r="L1732" s="11">
        <f t="shared" si="13"/>
        <v>551.24999999999989</v>
      </c>
      <c r="M1732" s="12">
        <v>0.35</v>
      </c>
      <c r="O1732" s="17"/>
      <c r="P1732" s="15"/>
      <c r="Q1732" s="13"/>
      <c r="R1732" s="14"/>
    </row>
    <row r="1733" spans="1:18" ht="15.75" customHeight="1" x14ac:dyDescent="0.2">
      <c r="A1733" s="2"/>
      <c r="B1733" s="7" t="s">
        <v>14</v>
      </c>
      <c r="C1733" s="7">
        <v>1185732</v>
      </c>
      <c r="D1733" s="8">
        <v>44547</v>
      </c>
      <c r="E1733" s="7" t="s">
        <v>33</v>
      </c>
      <c r="F1733" s="7" t="s">
        <v>71</v>
      </c>
      <c r="G1733" s="7" t="s">
        <v>72</v>
      </c>
      <c r="H1733" s="7" t="s">
        <v>22</v>
      </c>
      <c r="I1733" s="9">
        <v>0.49999999999999983</v>
      </c>
      <c r="J1733" s="10">
        <v>4500</v>
      </c>
      <c r="K1733" s="11">
        <f t="shared" si="12"/>
        <v>2249.9999999999991</v>
      </c>
      <c r="L1733" s="11">
        <f t="shared" si="13"/>
        <v>1124.9999999999995</v>
      </c>
      <c r="M1733" s="12">
        <v>0.5</v>
      </c>
      <c r="O1733" s="17"/>
      <c r="P1733" s="15"/>
      <c r="Q1733" s="13"/>
      <c r="R1733" s="14"/>
    </row>
    <row r="1734" spans="1:18" ht="15.75" customHeight="1" x14ac:dyDescent="0.2">
      <c r="A1734" s="2" t="s">
        <v>39</v>
      </c>
      <c r="B1734" s="7" t="s">
        <v>14</v>
      </c>
      <c r="C1734" s="7">
        <v>1185732</v>
      </c>
      <c r="D1734" s="8">
        <v>44207</v>
      </c>
      <c r="E1734" s="7" t="s">
        <v>33</v>
      </c>
      <c r="F1734" s="7" t="s">
        <v>73</v>
      </c>
      <c r="G1734" s="7" t="s">
        <v>74</v>
      </c>
      <c r="H1734" s="7" t="s">
        <v>17</v>
      </c>
      <c r="I1734" s="9">
        <v>0.25</v>
      </c>
      <c r="J1734" s="10">
        <v>6750</v>
      </c>
      <c r="K1734" s="11">
        <f t="shared" si="12"/>
        <v>1687.5</v>
      </c>
      <c r="L1734" s="11">
        <f t="shared" si="13"/>
        <v>675</v>
      </c>
      <c r="M1734" s="12">
        <v>0.4</v>
      </c>
      <c r="O1734" s="17"/>
      <c r="P1734" s="15"/>
      <c r="Q1734" s="13"/>
      <c r="R1734" s="14"/>
    </row>
    <row r="1735" spans="1:18" ht="15.75" customHeight="1" x14ac:dyDescent="0.2">
      <c r="A1735" s="2"/>
      <c r="B1735" s="7" t="s">
        <v>14</v>
      </c>
      <c r="C1735" s="7">
        <v>1185732</v>
      </c>
      <c r="D1735" s="8">
        <v>44207</v>
      </c>
      <c r="E1735" s="7" t="s">
        <v>33</v>
      </c>
      <c r="F1735" s="7" t="s">
        <v>73</v>
      </c>
      <c r="G1735" s="7" t="s">
        <v>74</v>
      </c>
      <c r="H1735" s="7" t="s">
        <v>18</v>
      </c>
      <c r="I1735" s="9">
        <v>0.25</v>
      </c>
      <c r="J1735" s="10">
        <v>4750</v>
      </c>
      <c r="K1735" s="11">
        <f t="shared" si="12"/>
        <v>1187.5</v>
      </c>
      <c r="L1735" s="11">
        <f t="shared" si="13"/>
        <v>415.625</v>
      </c>
      <c r="M1735" s="12">
        <v>0.35</v>
      </c>
      <c r="O1735" s="17"/>
      <c r="P1735" s="15"/>
      <c r="Q1735" s="13"/>
      <c r="R1735" s="14"/>
    </row>
    <row r="1736" spans="1:18" ht="15.75" customHeight="1" x14ac:dyDescent="0.2">
      <c r="A1736" s="2"/>
      <c r="B1736" s="7" t="s">
        <v>14</v>
      </c>
      <c r="C1736" s="7">
        <v>1185732</v>
      </c>
      <c r="D1736" s="8">
        <v>44207</v>
      </c>
      <c r="E1736" s="7" t="s">
        <v>33</v>
      </c>
      <c r="F1736" s="7" t="s">
        <v>73</v>
      </c>
      <c r="G1736" s="7" t="s">
        <v>74</v>
      </c>
      <c r="H1736" s="7" t="s">
        <v>19</v>
      </c>
      <c r="I1736" s="9">
        <v>0.15000000000000002</v>
      </c>
      <c r="J1736" s="10">
        <v>4750</v>
      </c>
      <c r="K1736" s="11">
        <f t="shared" si="12"/>
        <v>712.50000000000011</v>
      </c>
      <c r="L1736" s="11">
        <f t="shared" si="13"/>
        <v>249.37500000000003</v>
      </c>
      <c r="M1736" s="12">
        <v>0.35</v>
      </c>
      <c r="O1736" s="17"/>
      <c r="P1736" s="15"/>
      <c r="Q1736" s="13"/>
      <c r="R1736" s="14"/>
    </row>
    <row r="1737" spans="1:18" ht="15.75" customHeight="1" x14ac:dyDescent="0.2">
      <c r="A1737" s="2"/>
      <c r="B1737" s="7" t="s">
        <v>14</v>
      </c>
      <c r="C1737" s="7">
        <v>1185732</v>
      </c>
      <c r="D1737" s="8">
        <v>44207</v>
      </c>
      <c r="E1737" s="7" t="s">
        <v>33</v>
      </c>
      <c r="F1737" s="7" t="s">
        <v>73</v>
      </c>
      <c r="G1737" s="7" t="s">
        <v>74</v>
      </c>
      <c r="H1737" s="7" t="s">
        <v>20</v>
      </c>
      <c r="I1737" s="9">
        <v>0.20000000000000007</v>
      </c>
      <c r="J1737" s="10">
        <v>3250</v>
      </c>
      <c r="K1737" s="11">
        <f t="shared" si="12"/>
        <v>650.00000000000023</v>
      </c>
      <c r="L1737" s="11">
        <f t="shared" si="13"/>
        <v>260.00000000000011</v>
      </c>
      <c r="M1737" s="12">
        <v>0.4</v>
      </c>
      <c r="O1737" s="17"/>
      <c r="P1737" s="15"/>
      <c r="Q1737" s="13"/>
      <c r="R1737" s="14"/>
    </row>
    <row r="1738" spans="1:18" ht="15.75" customHeight="1" x14ac:dyDescent="0.2">
      <c r="A1738" s="2"/>
      <c r="B1738" s="7" t="s">
        <v>14</v>
      </c>
      <c r="C1738" s="7">
        <v>1185732</v>
      </c>
      <c r="D1738" s="8">
        <v>44207</v>
      </c>
      <c r="E1738" s="7" t="s">
        <v>33</v>
      </c>
      <c r="F1738" s="7" t="s">
        <v>73</v>
      </c>
      <c r="G1738" s="7" t="s">
        <v>74</v>
      </c>
      <c r="H1738" s="7" t="s">
        <v>21</v>
      </c>
      <c r="I1738" s="9">
        <v>0.35</v>
      </c>
      <c r="J1738" s="10">
        <v>3750</v>
      </c>
      <c r="K1738" s="11">
        <f t="shared" si="12"/>
        <v>1312.5</v>
      </c>
      <c r="L1738" s="11">
        <f t="shared" si="13"/>
        <v>459.37499999999994</v>
      </c>
      <c r="M1738" s="12">
        <v>0.35</v>
      </c>
      <c r="O1738" s="17"/>
      <c r="P1738" s="15"/>
      <c r="Q1738" s="13"/>
      <c r="R1738" s="14"/>
    </row>
    <row r="1739" spans="1:18" ht="15.75" customHeight="1" x14ac:dyDescent="0.2">
      <c r="A1739" s="2"/>
      <c r="B1739" s="7" t="s">
        <v>14</v>
      </c>
      <c r="C1739" s="7">
        <v>1185732</v>
      </c>
      <c r="D1739" s="8">
        <v>44207</v>
      </c>
      <c r="E1739" s="7" t="s">
        <v>33</v>
      </c>
      <c r="F1739" s="7" t="s">
        <v>73</v>
      </c>
      <c r="G1739" s="7" t="s">
        <v>74</v>
      </c>
      <c r="H1739" s="7" t="s">
        <v>22</v>
      </c>
      <c r="I1739" s="9">
        <v>0.25</v>
      </c>
      <c r="J1739" s="10">
        <v>4750</v>
      </c>
      <c r="K1739" s="11">
        <f t="shared" si="12"/>
        <v>1187.5</v>
      </c>
      <c r="L1739" s="11">
        <f t="shared" si="13"/>
        <v>593.75</v>
      </c>
      <c r="M1739" s="12">
        <v>0.5</v>
      </c>
      <c r="O1739" s="17"/>
      <c r="P1739" s="15"/>
      <c r="Q1739" s="13"/>
      <c r="R1739" s="14"/>
    </row>
    <row r="1740" spans="1:18" ht="15.75" customHeight="1" x14ac:dyDescent="0.2">
      <c r="A1740" s="2"/>
      <c r="B1740" s="7" t="s">
        <v>14</v>
      </c>
      <c r="C1740" s="7">
        <v>1185732</v>
      </c>
      <c r="D1740" s="8">
        <v>44238</v>
      </c>
      <c r="E1740" s="7" t="s">
        <v>33</v>
      </c>
      <c r="F1740" s="7" t="s">
        <v>73</v>
      </c>
      <c r="G1740" s="7" t="s">
        <v>74</v>
      </c>
      <c r="H1740" s="7" t="s">
        <v>17</v>
      </c>
      <c r="I1740" s="9">
        <v>0.25</v>
      </c>
      <c r="J1740" s="10">
        <v>7250</v>
      </c>
      <c r="K1740" s="11">
        <f t="shared" si="12"/>
        <v>1812.5</v>
      </c>
      <c r="L1740" s="11">
        <f t="shared" si="13"/>
        <v>725</v>
      </c>
      <c r="M1740" s="12">
        <v>0.4</v>
      </c>
      <c r="O1740" s="17"/>
      <c r="P1740" s="15"/>
      <c r="Q1740" s="13"/>
      <c r="R1740" s="14"/>
    </row>
    <row r="1741" spans="1:18" ht="15.75" customHeight="1" x14ac:dyDescent="0.2">
      <c r="A1741" s="2"/>
      <c r="B1741" s="7" t="s">
        <v>14</v>
      </c>
      <c r="C1741" s="7">
        <v>1185732</v>
      </c>
      <c r="D1741" s="8">
        <v>44238</v>
      </c>
      <c r="E1741" s="7" t="s">
        <v>33</v>
      </c>
      <c r="F1741" s="7" t="s">
        <v>73</v>
      </c>
      <c r="G1741" s="7" t="s">
        <v>74</v>
      </c>
      <c r="H1741" s="7" t="s">
        <v>18</v>
      </c>
      <c r="I1741" s="9">
        <v>0.25</v>
      </c>
      <c r="J1741" s="10">
        <v>3750</v>
      </c>
      <c r="K1741" s="11">
        <f t="shared" si="12"/>
        <v>937.5</v>
      </c>
      <c r="L1741" s="11">
        <f t="shared" si="13"/>
        <v>328.125</v>
      </c>
      <c r="M1741" s="12">
        <v>0.35</v>
      </c>
      <c r="O1741" s="17"/>
      <c r="P1741" s="15"/>
      <c r="Q1741" s="13"/>
      <c r="R1741" s="14"/>
    </row>
    <row r="1742" spans="1:18" ht="15.75" customHeight="1" x14ac:dyDescent="0.2">
      <c r="A1742" s="2"/>
      <c r="B1742" s="7" t="s">
        <v>14</v>
      </c>
      <c r="C1742" s="7">
        <v>1185732</v>
      </c>
      <c r="D1742" s="8">
        <v>44238</v>
      </c>
      <c r="E1742" s="7" t="s">
        <v>33</v>
      </c>
      <c r="F1742" s="7" t="s">
        <v>73</v>
      </c>
      <c r="G1742" s="7" t="s">
        <v>74</v>
      </c>
      <c r="H1742" s="7" t="s">
        <v>19</v>
      </c>
      <c r="I1742" s="9">
        <v>0.15000000000000002</v>
      </c>
      <c r="J1742" s="10">
        <v>4250</v>
      </c>
      <c r="K1742" s="11">
        <f t="shared" si="12"/>
        <v>637.50000000000011</v>
      </c>
      <c r="L1742" s="11">
        <f t="shared" si="13"/>
        <v>223.12500000000003</v>
      </c>
      <c r="M1742" s="12">
        <v>0.35</v>
      </c>
      <c r="O1742" s="17"/>
      <c r="P1742" s="15"/>
      <c r="Q1742" s="13"/>
      <c r="R1742" s="14"/>
    </row>
    <row r="1743" spans="1:18" ht="15.75" customHeight="1" x14ac:dyDescent="0.2">
      <c r="A1743" s="2"/>
      <c r="B1743" s="7" t="s">
        <v>14</v>
      </c>
      <c r="C1743" s="7">
        <v>1185732</v>
      </c>
      <c r="D1743" s="8">
        <v>44238</v>
      </c>
      <c r="E1743" s="7" t="s">
        <v>33</v>
      </c>
      <c r="F1743" s="7" t="s">
        <v>73</v>
      </c>
      <c r="G1743" s="7" t="s">
        <v>74</v>
      </c>
      <c r="H1743" s="7" t="s">
        <v>20</v>
      </c>
      <c r="I1743" s="9">
        <v>0.20000000000000007</v>
      </c>
      <c r="J1743" s="10">
        <v>3000</v>
      </c>
      <c r="K1743" s="11">
        <f t="shared" si="12"/>
        <v>600.00000000000023</v>
      </c>
      <c r="L1743" s="11">
        <f t="shared" si="13"/>
        <v>240.00000000000011</v>
      </c>
      <c r="M1743" s="12">
        <v>0.4</v>
      </c>
      <c r="O1743" s="17"/>
      <c r="P1743" s="15"/>
      <c r="Q1743" s="13"/>
      <c r="R1743" s="14"/>
    </row>
    <row r="1744" spans="1:18" ht="15.75" customHeight="1" x14ac:dyDescent="0.2">
      <c r="A1744" s="2"/>
      <c r="B1744" s="7" t="s">
        <v>14</v>
      </c>
      <c r="C1744" s="7">
        <v>1185732</v>
      </c>
      <c r="D1744" s="8">
        <v>44238</v>
      </c>
      <c r="E1744" s="7" t="s">
        <v>33</v>
      </c>
      <c r="F1744" s="7" t="s">
        <v>73</v>
      </c>
      <c r="G1744" s="7" t="s">
        <v>74</v>
      </c>
      <c r="H1744" s="7" t="s">
        <v>21</v>
      </c>
      <c r="I1744" s="9">
        <v>0.35</v>
      </c>
      <c r="J1744" s="10">
        <v>3750</v>
      </c>
      <c r="K1744" s="11">
        <f t="shared" si="12"/>
        <v>1312.5</v>
      </c>
      <c r="L1744" s="11">
        <f t="shared" si="13"/>
        <v>459.37499999999994</v>
      </c>
      <c r="M1744" s="12">
        <v>0.35</v>
      </c>
      <c r="O1744" s="17"/>
      <c r="P1744" s="15"/>
      <c r="Q1744" s="13"/>
      <c r="R1744" s="14"/>
    </row>
    <row r="1745" spans="1:18" ht="15.75" customHeight="1" x14ac:dyDescent="0.2">
      <c r="A1745" s="2"/>
      <c r="B1745" s="7" t="s">
        <v>14</v>
      </c>
      <c r="C1745" s="7">
        <v>1185732</v>
      </c>
      <c r="D1745" s="8">
        <v>44238</v>
      </c>
      <c r="E1745" s="7" t="s">
        <v>33</v>
      </c>
      <c r="F1745" s="7" t="s">
        <v>73</v>
      </c>
      <c r="G1745" s="7" t="s">
        <v>74</v>
      </c>
      <c r="H1745" s="7" t="s">
        <v>22</v>
      </c>
      <c r="I1745" s="9">
        <v>0.25</v>
      </c>
      <c r="J1745" s="10">
        <v>4500</v>
      </c>
      <c r="K1745" s="11">
        <f t="shared" si="12"/>
        <v>1125</v>
      </c>
      <c r="L1745" s="11">
        <f t="shared" si="13"/>
        <v>562.5</v>
      </c>
      <c r="M1745" s="12">
        <v>0.5</v>
      </c>
      <c r="O1745" s="17"/>
      <c r="P1745" s="15"/>
      <c r="Q1745" s="13"/>
      <c r="R1745" s="14"/>
    </row>
    <row r="1746" spans="1:18" ht="15.75" customHeight="1" x14ac:dyDescent="0.2">
      <c r="A1746" s="2"/>
      <c r="B1746" s="7" t="s">
        <v>14</v>
      </c>
      <c r="C1746" s="7">
        <v>1185732</v>
      </c>
      <c r="D1746" s="8">
        <v>44265</v>
      </c>
      <c r="E1746" s="7" t="s">
        <v>33</v>
      </c>
      <c r="F1746" s="7" t="s">
        <v>73</v>
      </c>
      <c r="G1746" s="7" t="s">
        <v>74</v>
      </c>
      <c r="H1746" s="7" t="s">
        <v>17</v>
      </c>
      <c r="I1746" s="9">
        <v>0.30000000000000004</v>
      </c>
      <c r="J1746" s="10">
        <v>6700</v>
      </c>
      <c r="K1746" s="11">
        <f t="shared" si="12"/>
        <v>2010.0000000000002</v>
      </c>
      <c r="L1746" s="11">
        <f t="shared" si="13"/>
        <v>804.00000000000011</v>
      </c>
      <c r="M1746" s="12">
        <v>0.4</v>
      </c>
      <c r="O1746" s="17"/>
      <c r="P1746" s="15"/>
      <c r="Q1746" s="13"/>
      <c r="R1746" s="14"/>
    </row>
    <row r="1747" spans="1:18" ht="15.75" customHeight="1" x14ac:dyDescent="0.2">
      <c r="A1747" s="2"/>
      <c r="B1747" s="7" t="s">
        <v>14</v>
      </c>
      <c r="C1747" s="7">
        <v>1185732</v>
      </c>
      <c r="D1747" s="8">
        <v>44265</v>
      </c>
      <c r="E1747" s="7" t="s">
        <v>33</v>
      </c>
      <c r="F1747" s="7" t="s">
        <v>73</v>
      </c>
      <c r="G1747" s="7" t="s">
        <v>74</v>
      </c>
      <c r="H1747" s="7" t="s">
        <v>18</v>
      </c>
      <c r="I1747" s="9">
        <v>0.30000000000000004</v>
      </c>
      <c r="J1747" s="10">
        <v>3500</v>
      </c>
      <c r="K1747" s="11">
        <f t="shared" si="12"/>
        <v>1050.0000000000002</v>
      </c>
      <c r="L1747" s="11">
        <f t="shared" si="13"/>
        <v>367.50000000000006</v>
      </c>
      <c r="M1747" s="12">
        <v>0.35</v>
      </c>
      <c r="O1747" s="17"/>
      <c r="P1747" s="15"/>
      <c r="Q1747" s="13"/>
      <c r="R1747" s="14"/>
    </row>
    <row r="1748" spans="1:18" ht="15.75" customHeight="1" x14ac:dyDescent="0.2">
      <c r="A1748" s="2"/>
      <c r="B1748" s="7" t="s">
        <v>14</v>
      </c>
      <c r="C1748" s="7">
        <v>1185732</v>
      </c>
      <c r="D1748" s="8">
        <v>44265</v>
      </c>
      <c r="E1748" s="7" t="s">
        <v>33</v>
      </c>
      <c r="F1748" s="7" t="s">
        <v>73</v>
      </c>
      <c r="G1748" s="7" t="s">
        <v>74</v>
      </c>
      <c r="H1748" s="7" t="s">
        <v>19</v>
      </c>
      <c r="I1748" s="9">
        <v>0.20000000000000007</v>
      </c>
      <c r="J1748" s="10">
        <v>4000</v>
      </c>
      <c r="K1748" s="11">
        <f t="shared" si="12"/>
        <v>800.00000000000023</v>
      </c>
      <c r="L1748" s="11">
        <f t="shared" si="13"/>
        <v>280.00000000000006</v>
      </c>
      <c r="M1748" s="12">
        <v>0.35</v>
      </c>
      <c r="O1748" s="17"/>
      <c r="P1748" s="15"/>
      <c r="Q1748" s="13"/>
      <c r="R1748" s="14"/>
    </row>
    <row r="1749" spans="1:18" ht="15.75" customHeight="1" x14ac:dyDescent="0.2">
      <c r="A1749" s="2"/>
      <c r="B1749" s="7" t="s">
        <v>14</v>
      </c>
      <c r="C1749" s="7">
        <v>1185732</v>
      </c>
      <c r="D1749" s="8">
        <v>44265</v>
      </c>
      <c r="E1749" s="7" t="s">
        <v>33</v>
      </c>
      <c r="F1749" s="7" t="s">
        <v>73</v>
      </c>
      <c r="G1749" s="7" t="s">
        <v>74</v>
      </c>
      <c r="H1749" s="7" t="s">
        <v>20</v>
      </c>
      <c r="I1749" s="9">
        <v>0.25</v>
      </c>
      <c r="J1749" s="10">
        <v>2500</v>
      </c>
      <c r="K1749" s="11">
        <f t="shared" si="12"/>
        <v>625</v>
      </c>
      <c r="L1749" s="11">
        <f t="shared" si="13"/>
        <v>250</v>
      </c>
      <c r="M1749" s="12">
        <v>0.4</v>
      </c>
      <c r="O1749" s="17"/>
      <c r="P1749" s="15"/>
      <c r="Q1749" s="13"/>
      <c r="R1749" s="14"/>
    </row>
    <row r="1750" spans="1:18" ht="15.75" customHeight="1" x14ac:dyDescent="0.2">
      <c r="A1750" s="2"/>
      <c r="B1750" s="7" t="s">
        <v>14</v>
      </c>
      <c r="C1750" s="7">
        <v>1185732</v>
      </c>
      <c r="D1750" s="8">
        <v>44265</v>
      </c>
      <c r="E1750" s="7" t="s">
        <v>33</v>
      </c>
      <c r="F1750" s="7" t="s">
        <v>73</v>
      </c>
      <c r="G1750" s="7" t="s">
        <v>74</v>
      </c>
      <c r="H1750" s="7" t="s">
        <v>21</v>
      </c>
      <c r="I1750" s="9">
        <v>0.4</v>
      </c>
      <c r="J1750" s="10">
        <v>3000</v>
      </c>
      <c r="K1750" s="11">
        <f t="shared" si="12"/>
        <v>1200</v>
      </c>
      <c r="L1750" s="11">
        <f t="shared" si="13"/>
        <v>420</v>
      </c>
      <c r="M1750" s="12">
        <v>0.35</v>
      </c>
      <c r="O1750" s="17"/>
      <c r="P1750" s="15"/>
      <c r="Q1750" s="13"/>
      <c r="R1750" s="14"/>
    </row>
    <row r="1751" spans="1:18" ht="15.75" customHeight="1" x14ac:dyDescent="0.2">
      <c r="A1751" s="2"/>
      <c r="B1751" s="7" t="s">
        <v>14</v>
      </c>
      <c r="C1751" s="7">
        <v>1185732</v>
      </c>
      <c r="D1751" s="8">
        <v>44265</v>
      </c>
      <c r="E1751" s="7" t="s">
        <v>33</v>
      </c>
      <c r="F1751" s="7" t="s">
        <v>73</v>
      </c>
      <c r="G1751" s="7" t="s">
        <v>74</v>
      </c>
      <c r="H1751" s="7" t="s">
        <v>22</v>
      </c>
      <c r="I1751" s="9">
        <v>0.30000000000000004</v>
      </c>
      <c r="J1751" s="10">
        <v>4000</v>
      </c>
      <c r="K1751" s="11">
        <f t="shared" si="12"/>
        <v>1200.0000000000002</v>
      </c>
      <c r="L1751" s="11">
        <f t="shared" si="13"/>
        <v>600.00000000000011</v>
      </c>
      <c r="M1751" s="12">
        <v>0.5</v>
      </c>
      <c r="O1751" s="17"/>
      <c r="P1751" s="15"/>
      <c r="Q1751" s="13"/>
      <c r="R1751" s="14"/>
    </row>
    <row r="1752" spans="1:18" ht="15.75" customHeight="1" x14ac:dyDescent="0.2">
      <c r="A1752" s="2"/>
      <c r="B1752" s="7" t="s">
        <v>14</v>
      </c>
      <c r="C1752" s="7">
        <v>1185732</v>
      </c>
      <c r="D1752" s="8">
        <v>44297</v>
      </c>
      <c r="E1752" s="7" t="s">
        <v>33</v>
      </c>
      <c r="F1752" s="7" t="s">
        <v>73</v>
      </c>
      <c r="G1752" s="7" t="s">
        <v>74</v>
      </c>
      <c r="H1752" s="7" t="s">
        <v>17</v>
      </c>
      <c r="I1752" s="9">
        <v>0.30000000000000004</v>
      </c>
      <c r="J1752" s="10">
        <v>6250</v>
      </c>
      <c r="K1752" s="11">
        <f t="shared" si="12"/>
        <v>1875.0000000000002</v>
      </c>
      <c r="L1752" s="11">
        <f t="shared" si="13"/>
        <v>750.00000000000011</v>
      </c>
      <c r="M1752" s="12">
        <v>0.4</v>
      </c>
      <c r="O1752" s="17"/>
      <c r="P1752" s="15"/>
      <c r="Q1752" s="13"/>
      <c r="R1752" s="14"/>
    </row>
    <row r="1753" spans="1:18" ht="15.75" customHeight="1" x14ac:dyDescent="0.2">
      <c r="A1753" s="2"/>
      <c r="B1753" s="7" t="s">
        <v>14</v>
      </c>
      <c r="C1753" s="7">
        <v>1185732</v>
      </c>
      <c r="D1753" s="8">
        <v>44297</v>
      </c>
      <c r="E1753" s="7" t="s">
        <v>33</v>
      </c>
      <c r="F1753" s="7" t="s">
        <v>73</v>
      </c>
      <c r="G1753" s="7" t="s">
        <v>74</v>
      </c>
      <c r="H1753" s="7" t="s">
        <v>18</v>
      </c>
      <c r="I1753" s="9">
        <v>0.25000000000000006</v>
      </c>
      <c r="J1753" s="10">
        <v>3250</v>
      </c>
      <c r="K1753" s="11">
        <f t="shared" si="12"/>
        <v>812.50000000000023</v>
      </c>
      <c r="L1753" s="11">
        <f t="shared" si="13"/>
        <v>284.37500000000006</v>
      </c>
      <c r="M1753" s="12">
        <v>0.35</v>
      </c>
      <c r="O1753" s="17"/>
      <c r="P1753" s="15"/>
      <c r="Q1753" s="13"/>
      <c r="R1753" s="14"/>
    </row>
    <row r="1754" spans="1:18" ht="15.75" customHeight="1" x14ac:dyDescent="0.2">
      <c r="A1754" s="2"/>
      <c r="B1754" s="7" t="s">
        <v>14</v>
      </c>
      <c r="C1754" s="7">
        <v>1185732</v>
      </c>
      <c r="D1754" s="8">
        <v>44297</v>
      </c>
      <c r="E1754" s="7" t="s">
        <v>33</v>
      </c>
      <c r="F1754" s="7" t="s">
        <v>73</v>
      </c>
      <c r="G1754" s="7" t="s">
        <v>74</v>
      </c>
      <c r="H1754" s="7" t="s">
        <v>19</v>
      </c>
      <c r="I1754" s="9">
        <v>0.15000000000000008</v>
      </c>
      <c r="J1754" s="10">
        <v>3250</v>
      </c>
      <c r="K1754" s="11">
        <f t="shared" si="12"/>
        <v>487.50000000000023</v>
      </c>
      <c r="L1754" s="11">
        <f t="shared" si="13"/>
        <v>170.62500000000006</v>
      </c>
      <c r="M1754" s="12">
        <v>0.35</v>
      </c>
      <c r="O1754" s="17"/>
      <c r="P1754" s="15"/>
      <c r="Q1754" s="13"/>
      <c r="R1754" s="14"/>
    </row>
    <row r="1755" spans="1:18" ht="15.75" customHeight="1" x14ac:dyDescent="0.2">
      <c r="A1755" s="2"/>
      <c r="B1755" s="7" t="s">
        <v>14</v>
      </c>
      <c r="C1755" s="7">
        <v>1185732</v>
      </c>
      <c r="D1755" s="8">
        <v>44297</v>
      </c>
      <c r="E1755" s="7" t="s">
        <v>33</v>
      </c>
      <c r="F1755" s="7" t="s">
        <v>73</v>
      </c>
      <c r="G1755" s="7" t="s">
        <v>74</v>
      </c>
      <c r="H1755" s="7" t="s">
        <v>20</v>
      </c>
      <c r="I1755" s="9">
        <v>0.2</v>
      </c>
      <c r="J1755" s="10">
        <v>2500</v>
      </c>
      <c r="K1755" s="11">
        <f t="shared" si="12"/>
        <v>500</v>
      </c>
      <c r="L1755" s="11">
        <f t="shared" si="13"/>
        <v>200</v>
      </c>
      <c r="M1755" s="12">
        <v>0.4</v>
      </c>
      <c r="O1755" s="17"/>
      <c r="P1755" s="15"/>
      <c r="Q1755" s="13"/>
      <c r="R1755" s="14"/>
    </row>
    <row r="1756" spans="1:18" ht="15.75" customHeight="1" x14ac:dyDescent="0.2">
      <c r="A1756" s="2"/>
      <c r="B1756" s="7" t="s">
        <v>14</v>
      </c>
      <c r="C1756" s="7">
        <v>1185732</v>
      </c>
      <c r="D1756" s="8">
        <v>44297</v>
      </c>
      <c r="E1756" s="7" t="s">
        <v>33</v>
      </c>
      <c r="F1756" s="7" t="s">
        <v>73</v>
      </c>
      <c r="G1756" s="7" t="s">
        <v>74</v>
      </c>
      <c r="H1756" s="7" t="s">
        <v>21</v>
      </c>
      <c r="I1756" s="9">
        <v>0.35000000000000003</v>
      </c>
      <c r="J1756" s="10">
        <v>2750</v>
      </c>
      <c r="K1756" s="11">
        <f t="shared" si="12"/>
        <v>962.50000000000011</v>
      </c>
      <c r="L1756" s="11">
        <f t="shared" si="13"/>
        <v>336.875</v>
      </c>
      <c r="M1756" s="12">
        <v>0.35</v>
      </c>
      <c r="O1756" s="17"/>
      <c r="P1756" s="15"/>
      <c r="Q1756" s="13"/>
      <c r="R1756" s="14"/>
    </row>
    <row r="1757" spans="1:18" ht="15.75" customHeight="1" x14ac:dyDescent="0.2">
      <c r="A1757" s="2"/>
      <c r="B1757" s="7" t="s">
        <v>14</v>
      </c>
      <c r="C1757" s="7">
        <v>1185732</v>
      </c>
      <c r="D1757" s="8">
        <v>44297</v>
      </c>
      <c r="E1757" s="7" t="s">
        <v>33</v>
      </c>
      <c r="F1757" s="7" t="s">
        <v>73</v>
      </c>
      <c r="G1757" s="7" t="s">
        <v>74</v>
      </c>
      <c r="H1757" s="7" t="s">
        <v>22</v>
      </c>
      <c r="I1757" s="9">
        <v>0.25000000000000006</v>
      </c>
      <c r="J1757" s="10">
        <v>4000</v>
      </c>
      <c r="K1757" s="11">
        <f t="shared" si="12"/>
        <v>1000.0000000000002</v>
      </c>
      <c r="L1757" s="11">
        <f t="shared" si="13"/>
        <v>500.00000000000011</v>
      </c>
      <c r="M1757" s="12">
        <v>0.5</v>
      </c>
      <c r="O1757" s="17"/>
      <c r="P1757" s="15"/>
      <c r="Q1757" s="13"/>
      <c r="R1757" s="14"/>
    </row>
    <row r="1758" spans="1:18" ht="15.75" customHeight="1" x14ac:dyDescent="0.2">
      <c r="A1758" s="2"/>
      <c r="B1758" s="7" t="s">
        <v>14</v>
      </c>
      <c r="C1758" s="7">
        <v>1185732</v>
      </c>
      <c r="D1758" s="8">
        <v>44328</v>
      </c>
      <c r="E1758" s="7" t="s">
        <v>33</v>
      </c>
      <c r="F1758" s="7" t="s">
        <v>73</v>
      </c>
      <c r="G1758" s="7" t="s">
        <v>74</v>
      </c>
      <c r="H1758" s="7" t="s">
        <v>17</v>
      </c>
      <c r="I1758" s="9">
        <v>0.35000000000000003</v>
      </c>
      <c r="J1758" s="10">
        <v>6700</v>
      </c>
      <c r="K1758" s="11">
        <f t="shared" si="12"/>
        <v>2345</v>
      </c>
      <c r="L1758" s="11">
        <f t="shared" si="13"/>
        <v>938</v>
      </c>
      <c r="M1758" s="12">
        <v>0.4</v>
      </c>
      <c r="O1758" s="17"/>
      <c r="P1758" s="15"/>
      <c r="Q1758" s="13"/>
      <c r="R1758" s="14"/>
    </row>
    <row r="1759" spans="1:18" ht="15.75" customHeight="1" x14ac:dyDescent="0.2">
      <c r="A1759" s="2"/>
      <c r="B1759" s="7" t="s">
        <v>14</v>
      </c>
      <c r="C1759" s="7">
        <v>1185732</v>
      </c>
      <c r="D1759" s="8">
        <v>44328</v>
      </c>
      <c r="E1759" s="7" t="s">
        <v>33</v>
      </c>
      <c r="F1759" s="7" t="s">
        <v>73</v>
      </c>
      <c r="G1759" s="7" t="s">
        <v>74</v>
      </c>
      <c r="H1759" s="7" t="s">
        <v>18</v>
      </c>
      <c r="I1759" s="9">
        <v>0.3000000000000001</v>
      </c>
      <c r="J1759" s="10">
        <v>3750</v>
      </c>
      <c r="K1759" s="11">
        <f t="shared" si="12"/>
        <v>1125.0000000000005</v>
      </c>
      <c r="L1759" s="11">
        <f t="shared" si="13"/>
        <v>393.75000000000011</v>
      </c>
      <c r="M1759" s="12">
        <v>0.35</v>
      </c>
      <c r="O1759" s="17"/>
      <c r="P1759" s="15"/>
      <c r="Q1759" s="13"/>
      <c r="R1759" s="14"/>
    </row>
    <row r="1760" spans="1:18" ht="15.75" customHeight="1" x14ac:dyDescent="0.2">
      <c r="A1760" s="2"/>
      <c r="B1760" s="7" t="s">
        <v>14</v>
      </c>
      <c r="C1760" s="7">
        <v>1185732</v>
      </c>
      <c r="D1760" s="8">
        <v>44328</v>
      </c>
      <c r="E1760" s="7" t="s">
        <v>33</v>
      </c>
      <c r="F1760" s="7" t="s">
        <v>73</v>
      </c>
      <c r="G1760" s="7" t="s">
        <v>74</v>
      </c>
      <c r="H1760" s="7" t="s">
        <v>19</v>
      </c>
      <c r="I1760" s="9">
        <v>0.25000000000000006</v>
      </c>
      <c r="J1760" s="10">
        <v>3500</v>
      </c>
      <c r="K1760" s="11">
        <f t="shared" si="12"/>
        <v>875.00000000000023</v>
      </c>
      <c r="L1760" s="11">
        <f t="shared" si="13"/>
        <v>306.25000000000006</v>
      </c>
      <c r="M1760" s="12">
        <v>0.35</v>
      </c>
      <c r="O1760" s="17"/>
      <c r="P1760" s="15"/>
      <c r="Q1760" s="13"/>
      <c r="R1760" s="14"/>
    </row>
    <row r="1761" spans="1:18" ht="15.75" customHeight="1" x14ac:dyDescent="0.2">
      <c r="A1761" s="2"/>
      <c r="B1761" s="7" t="s">
        <v>14</v>
      </c>
      <c r="C1761" s="7">
        <v>1185732</v>
      </c>
      <c r="D1761" s="8">
        <v>44328</v>
      </c>
      <c r="E1761" s="7" t="s">
        <v>33</v>
      </c>
      <c r="F1761" s="7" t="s">
        <v>73</v>
      </c>
      <c r="G1761" s="7" t="s">
        <v>74</v>
      </c>
      <c r="H1761" s="7" t="s">
        <v>20</v>
      </c>
      <c r="I1761" s="9">
        <v>0.25000000000000006</v>
      </c>
      <c r="J1761" s="10">
        <v>2750</v>
      </c>
      <c r="K1761" s="11">
        <f t="shared" si="12"/>
        <v>687.50000000000011</v>
      </c>
      <c r="L1761" s="11">
        <f t="shared" si="13"/>
        <v>275.00000000000006</v>
      </c>
      <c r="M1761" s="12">
        <v>0.4</v>
      </c>
      <c r="O1761" s="17"/>
      <c r="P1761" s="15"/>
      <c r="Q1761" s="13"/>
      <c r="R1761" s="14"/>
    </row>
    <row r="1762" spans="1:18" ht="15.75" customHeight="1" x14ac:dyDescent="0.2">
      <c r="A1762" s="2"/>
      <c r="B1762" s="7" t="s">
        <v>14</v>
      </c>
      <c r="C1762" s="7">
        <v>1185732</v>
      </c>
      <c r="D1762" s="8">
        <v>44328</v>
      </c>
      <c r="E1762" s="7" t="s">
        <v>33</v>
      </c>
      <c r="F1762" s="7" t="s">
        <v>73</v>
      </c>
      <c r="G1762" s="7" t="s">
        <v>74</v>
      </c>
      <c r="H1762" s="7" t="s">
        <v>21</v>
      </c>
      <c r="I1762" s="9">
        <v>0.39999999999999997</v>
      </c>
      <c r="J1762" s="10">
        <v>3000</v>
      </c>
      <c r="K1762" s="11">
        <f t="shared" si="12"/>
        <v>1200</v>
      </c>
      <c r="L1762" s="11">
        <f t="shared" si="13"/>
        <v>420</v>
      </c>
      <c r="M1762" s="12">
        <v>0.35</v>
      </c>
      <c r="O1762" s="17"/>
      <c r="P1762" s="15"/>
      <c r="Q1762" s="13"/>
      <c r="R1762" s="14"/>
    </row>
    <row r="1763" spans="1:18" ht="15.75" customHeight="1" x14ac:dyDescent="0.2">
      <c r="A1763" s="2"/>
      <c r="B1763" s="7" t="s">
        <v>14</v>
      </c>
      <c r="C1763" s="7">
        <v>1185732</v>
      </c>
      <c r="D1763" s="8">
        <v>44328</v>
      </c>
      <c r="E1763" s="7" t="s">
        <v>33</v>
      </c>
      <c r="F1763" s="7" t="s">
        <v>73</v>
      </c>
      <c r="G1763" s="7" t="s">
        <v>74</v>
      </c>
      <c r="H1763" s="7" t="s">
        <v>22</v>
      </c>
      <c r="I1763" s="9">
        <v>0.44999999999999996</v>
      </c>
      <c r="J1763" s="10">
        <v>4000</v>
      </c>
      <c r="K1763" s="11">
        <f t="shared" si="12"/>
        <v>1799.9999999999998</v>
      </c>
      <c r="L1763" s="11">
        <f t="shared" si="13"/>
        <v>899.99999999999989</v>
      </c>
      <c r="M1763" s="12">
        <v>0.5</v>
      </c>
      <c r="O1763" s="17"/>
      <c r="P1763" s="15"/>
      <c r="Q1763" s="13"/>
      <c r="R1763" s="14"/>
    </row>
    <row r="1764" spans="1:18" ht="15.75" customHeight="1" x14ac:dyDescent="0.2">
      <c r="A1764" s="2"/>
      <c r="B1764" s="7" t="s">
        <v>14</v>
      </c>
      <c r="C1764" s="7">
        <v>1185732</v>
      </c>
      <c r="D1764" s="8">
        <v>44358</v>
      </c>
      <c r="E1764" s="7" t="s">
        <v>33</v>
      </c>
      <c r="F1764" s="7" t="s">
        <v>73</v>
      </c>
      <c r="G1764" s="7" t="s">
        <v>74</v>
      </c>
      <c r="H1764" s="7" t="s">
        <v>17</v>
      </c>
      <c r="I1764" s="9">
        <v>0.30000000000000004</v>
      </c>
      <c r="J1764" s="10">
        <v>6500</v>
      </c>
      <c r="K1764" s="11">
        <f t="shared" si="12"/>
        <v>1950.0000000000002</v>
      </c>
      <c r="L1764" s="11">
        <f t="shared" si="13"/>
        <v>780.00000000000011</v>
      </c>
      <c r="M1764" s="12">
        <v>0.4</v>
      </c>
      <c r="O1764" s="17"/>
      <c r="P1764" s="15"/>
      <c r="Q1764" s="13"/>
      <c r="R1764" s="14"/>
    </row>
    <row r="1765" spans="1:18" ht="15.75" customHeight="1" x14ac:dyDescent="0.2">
      <c r="A1765" s="2"/>
      <c r="B1765" s="7" t="s">
        <v>14</v>
      </c>
      <c r="C1765" s="7">
        <v>1185732</v>
      </c>
      <c r="D1765" s="8">
        <v>44358</v>
      </c>
      <c r="E1765" s="7" t="s">
        <v>33</v>
      </c>
      <c r="F1765" s="7" t="s">
        <v>73</v>
      </c>
      <c r="G1765" s="7" t="s">
        <v>74</v>
      </c>
      <c r="H1765" s="7" t="s">
        <v>18</v>
      </c>
      <c r="I1765" s="9">
        <v>0.25000000000000011</v>
      </c>
      <c r="J1765" s="10">
        <v>4000</v>
      </c>
      <c r="K1765" s="11">
        <f t="shared" si="12"/>
        <v>1000.0000000000005</v>
      </c>
      <c r="L1765" s="11">
        <f t="shared" si="13"/>
        <v>350.00000000000011</v>
      </c>
      <c r="M1765" s="12">
        <v>0.35</v>
      </c>
      <c r="O1765" s="17"/>
      <c r="P1765" s="15"/>
      <c r="Q1765" s="13"/>
      <c r="R1765" s="14"/>
    </row>
    <row r="1766" spans="1:18" ht="15.75" customHeight="1" x14ac:dyDescent="0.2">
      <c r="A1766" s="2"/>
      <c r="B1766" s="7" t="s">
        <v>14</v>
      </c>
      <c r="C1766" s="7">
        <v>1185732</v>
      </c>
      <c r="D1766" s="8">
        <v>44358</v>
      </c>
      <c r="E1766" s="7" t="s">
        <v>33</v>
      </c>
      <c r="F1766" s="7" t="s">
        <v>73</v>
      </c>
      <c r="G1766" s="7" t="s">
        <v>74</v>
      </c>
      <c r="H1766" s="7" t="s">
        <v>19</v>
      </c>
      <c r="I1766" s="9">
        <v>0.20000000000000007</v>
      </c>
      <c r="J1766" s="10">
        <v>4250</v>
      </c>
      <c r="K1766" s="11">
        <f t="shared" si="12"/>
        <v>850.00000000000023</v>
      </c>
      <c r="L1766" s="11">
        <f t="shared" si="13"/>
        <v>297.50000000000006</v>
      </c>
      <c r="M1766" s="12">
        <v>0.35</v>
      </c>
      <c r="O1766" s="17"/>
      <c r="P1766" s="15"/>
      <c r="Q1766" s="13"/>
      <c r="R1766" s="14"/>
    </row>
    <row r="1767" spans="1:18" ht="15.75" customHeight="1" x14ac:dyDescent="0.2">
      <c r="A1767" s="2"/>
      <c r="B1767" s="7" t="s">
        <v>14</v>
      </c>
      <c r="C1767" s="7">
        <v>1185732</v>
      </c>
      <c r="D1767" s="8">
        <v>44358</v>
      </c>
      <c r="E1767" s="7" t="s">
        <v>33</v>
      </c>
      <c r="F1767" s="7" t="s">
        <v>73</v>
      </c>
      <c r="G1767" s="7" t="s">
        <v>74</v>
      </c>
      <c r="H1767" s="7" t="s">
        <v>20</v>
      </c>
      <c r="I1767" s="9">
        <v>0.20000000000000007</v>
      </c>
      <c r="J1767" s="10">
        <v>4000</v>
      </c>
      <c r="K1767" s="11">
        <f t="shared" si="12"/>
        <v>800.00000000000023</v>
      </c>
      <c r="L1767" s="11">
        <f t="shared" si="13"/>
        <v>320.00000000000011</v>
      </c>
      <c r="M1767" s="12">
        <v>0.4</v>
      </c>
      <c r="O1767" s="17"/>
      <c r="P1767" s="15"/>
      <c r="Q1767" s="13"/>
      <c r="R1767" s="14"/>
    </row>
    <row r="1768" spans="1:18" ht="15.75" customHeight="1" x14ac:dyDescent="0.2">
      <c r="A1768" s="2"/>
      <c r="B1768" s="7" t="s">
        <v>14</v>
      </c>
      <c r="C1768" s="7">
        <v>1185732</v>
      </c>
      <c r="D1768" s="8">
        <v>44358</v>
      </c>
      <c r="E1768" s="7" t="s">
        <v>33</v>
      </c>
      <c r="F1768" s="7" t="s">
        <v>73</v>
      </c>
      <c r="G1768" s="7" t="s">
        <v>74</v>
      </c>
      <c r="H1768" s="7" t="s">
        <v>21</v>
      </c>
      <c r="I1768" s="9">
        <v>0.35000000000000003</v>
      </c>
      <c r="J1768" s="10">
        <v>4000</v>
      </c>
      <c r="K1768" s="11">
        <f t="shared" si="12"/>
        <v>1400.0000000000002</v>
      </c>
      <c r="L1768" s="11">
        <f t="shared" si="13"/>
        <v>490.00000000000006</v>
      </c>
      <c r="M1768" s="12">
        <v>0.35</v>
      </c>
      <c r="O1768" s="17"/>
      <c r="P1768" s="15"/>
      <c r="Q1768" s="13"/>
      <c r="R1768" s="14"/>
    </row>
    <row r="1769" spans="1:18" ht="15.75" customHeight="1" x14ac:dyDescent="0.2">
      <c r="A1769" s="2"/>
      <c r="B1769" s="7" t="s">
        <v>14</v>
      </c>
      <c r="C1769" s="7">
        <v>1185732</v>
      </c>
      <c r="D1769" s="8">
        <v>44358</v>
      </c>
      <c r="E1769" s="7" t="s">
        <v>33</v>
      </c>
      <c r="F1769" s="7" t="s">
        <v>73</v>
      </c>
      <c r="G1769" s="7" t="s">
        <v>74</v>
      </c>
      <c r="H1769" s="7" t="s">
        <v>22</v>
      </c>
      <c r="I1769" s="9">
        <v>0.4</v>
      </c>
      <c r="J1769" s="10">
        <v>5750</v>
      </c>
      <c r="K1769" s="11">
        <f t="shared" si="12"/>
        <v>2300</v>
      </c>
      <c r="L1769" s="11">
        <f t="shared" si="13"/>
        <v>1150</v>
      </c>
      <c r="M1769" s="12">
        <v>0.5</v>
      </c>
      <c r="O1769" s="17"/>
      <c r="P1769" s="15"/>
      <c r="Q1769" s="13"/>
      <c r="R1769" s="14"/>
    </row>
    <row r="1770" spans="1:18" ht="15.75" customHeight="1" x14ac:dyDescent="0.2">
      <c r="A1770" s="2"/>
      <c r="B1770" s="7" t="s">
        <v>14</v>
      </c>
      <c r="C1770" s="7">
        <v>1185732</v>
      </c>
      <c r="D1770" s="8">
        <v>44387</v>
      </c>
      <c r="E1770" s="7" t="s">
        <v>33</v>
      </c>
      <c r="F1770" s="7" t="s">
        <v>73</v>
      </c>
      <c r="G1770" s="7" t="s">
        <v>74</v>
      </c>
      <c r="H1770" s="7" t="s">
        <v>17</v>
      </c>
      <c r="I1770" s="9">
        <v>0.35000000000000003</v>
      </c>
      <c r="J1770" s="10">
        <v>8000</v>
      </c>
      <c r="K1770" s="11">
        <f t="shared" si="12"/>
        <v>2800.0000000000005</v>
      </c>
      <c r="L1770" s="11">
        <f t="shared" si="13"/>
        <v>1120.0000000000002</v>
      </c>
      <c r="M1770" s="12">
        <v>0.4</v>
      </c>
      <c r="O1770" s="17"/>
      <c r="P1770" s="15"/>
      <c r="Q1770" s="13"/>
      <c r="R1770" s="14"/>
    </row>
    <row r="1771" spans="1:18" ht="15.75" customHeight="1" x14ac:dyDescent="0.2">
      <c r="A1771" s="2"/>
      <c r="B1771" s="7" t="s">
        <v>14</v>
      </c>
      <c r="C1771" s="7">
        <v>1185732</v>
      </c>
      <c r="D1771" s="8">
        <v>44387</v>
      </c>
      <c r="E1771" s="7" t="s">
        <v>33</v>
      </c>
      <c r="F1771" s="7" t="s">
        <v>73</v>
      </c>
      <c r="G1771" s="7" t="s">
        <v>74</v>
      </c>
      <c r="H1771" s="7" t="s">
        <v>18</v>
      </c>
      <c r="I1771" s="9">
        <v>0.3000000000000001</v>
      </c>
      <c r="J1771" s="10">
        <v>5500</v>
      </c>
      <c r="K1771" s="11">
        <f t="shared" si="12"/>
        <v>1650.0000000000005</v>
      </c>
      <c r="L1771" s="11">
        <f t="shared" si="13"/>
        <v>577.50000000000011</v>
      </c>
      <c r="M1771" s="12">
        <v>0.35</v>
      </c>
      <c r="O1771" s="17"/>
      <c r="P1771" s="15"/>
      <c r="Q1771" s="13"/>
      <c r="R1771" s="14"/>
    </row>
    <row r="1772" spans="1:18" ht="15.75" customHeight="1" x14ac:dyDescent="0.2">
      <c r="A1772" s="2"/>
      <c r="B1772" s="7" t="s">
        <v>14</v>
      </c>
      <c r="C1772" s="7">
        <v>1185732</v>
      </c>
      <c r="D1772" s="8">
        <v>44387</v>
      </c>
      <c r="E1772" s="7" t="s">
        <v>33</v>
      </c>
      <c r="F1772" s="7" t="s">
        <v>73</v>
      </c>
      <c r="G1772" s="7" t="s">
        <v>74</v>
      </c>
      <c r="H1772" s="7" t="s">
        <v>19</v>
      </c>
      <c r="I1772" s="9">
        <v>0.25000000000000006</v>
      </c>
      <c r="J1772" s="10">
        <v>4750</v>
      </c>
      <c r="K1772" s="11">
        <f t="shared" si="12"/>
        <v>1187.5000000000002</v>
      </c>
      <c r="L1772" s="11">
        <f t="shared" si="13"/>
        <v>415.62500000000006</v>
      </c>
      <c r="M1772" s="12">
        <v>0.35</v>
      </c>
      <c r="O1772" s="17"/>
      <c r="P1772" s="15"/>
      <c r="Q1772" s="13"/>
      <c r="R1772" s="14"/>
    </row>
    <row r="1773" spans="1:18" ht="15.75" customHeight="1" x14ac:dyDescent="0.2">
      <c r="A1773" s="2"/>
      <c r="B1773" s="7" t="s">
        <v>14</v>
      </c>
      <c r="C1773" s="7">
        <v>1185732</v>
      </c>
      <c r="D1773" s="8">
        <v>44387</v>
      </c>
      <c r="E1773" s="7" t="s">
        <v>33</v>
      </c>
      <c r="F1773" s="7" t="s">
        <v>73</v>
      </c>
      <c r="G1773" s="7" t="s">
        <v>74</v>
      </c>
      <c r="H1773" s="7" t="s">
        <v>20</v>
      </c>
      <c r="I1773" s="9">
        <v>0.25000000000000006</v>
      </c>
      <c r="J1773" s="10">
        <v>4250</v>
      </c>
      <c r="K1773" s="11">
        <f t="shared" si="12"/>
        <v>1062.5000000000002</v>
      </c>
      <c r="L1773" s="11">
        <f t="shared" si="13"/>
        <v>425.00000000000011</v>
      </c>
      <c r="M1773" s="12">
        <v>0.4</v>
      </c>
      <c r="O1773" s="17"/>
      <c r="P1773" s="15"/>
      <c r="Q1773" s="13"/>
      <c r="R1773" s="14"/>
    </row>
    <row r="1774" spans="1:18" ht="15.75" customHeight="1" x14ac:dyDescent="0.2">
      <c r="A1774" s="2"/>
      <c r="B1774" s="7" t="s">
        <v>14</v>
      </c>
      <c r="C1774" s="7">
        <v>1185732</v>
      </c>
      <c r="D1774" s="8">
        <v>44387</v>
      </c>
      <c r="E1774" s="7" t="s">
        <v>33</v>
      </c>
      <c r="F1774" s="7" t="s">
        <v>73</v>
      </c>
      <c r="G1774" s="7" t="s">
        <v>74</v>
      </c>
      <c r="H1774" s="7" t="s">
        <v>21</v>
      </c>
      <c r="I1774" s="9">
        <v>0.35000000000000003</v>
      </c>
      <c r="J1774" s="10">
        <v>4250</v>
      </c>
      <c r="K1774" s="11">
        <f t="shared" si="12"/>
        <v>1487.5000000000002</v>
      </c>
      <c r="L1774" s="11">
        <f t="shared" si="13"/>
        <v>520.625</v>
      </c>
      <c r="M1774" s="12">
        <v>0.35</v>
      </c>
      <c r="O1774" s="17"/>
      <c r="P1774" s="15"/>
      <c r="Q1774" s="13"/>
      <c r="R1774" s="14"/>
    </row>
    <row r="1775" spans="1:18" ht="15.75" customHeight="1" x14ac:dyDescent="0.2">
      <c r="A1775" s="2"/>
      <c r="B1775" s="7" t="s">
        <v>14</v>
      </c>
      <c r="C1775" s="7">
        <v>1185732</v>
      </c>
      <c r="D1775" s="8">
        <v>44387</v>
      </c>
      <c r="E1775" s="7" t="s">
        <v>33</v>
      </c>
      <c r="F1775" s="7" t="s">
        <v>73</v>
      </c>
      <c r="G1775" s="7" t="s">
        <v>74</v>
      </c>
      <c r="H1775" s="7" t="s">
        <v>22</v>
      </c>
      <c r="I1775" s="9">
        <v>0.4</v>
      </c>
      <c r="J1775" s="10">
        <v>6000</v>
      </c>
      <c r="K1775" s="11">
        <f t="shared" si="12"/>
        <v>2400</v>
      </c>
      <c r="L1775" s="11">
        <f t="shared" si="13"/>
        <v>1200</v>
      </c>
      <c r="M1775" s="12">
        <v>0.5</v>
      </c>
      <c r="O1775" s="17"/>
      <c r="P1775" s="15"/>
      <c r="Q1775" s="13"/>
      <c r="R1775" s="14"/>
    </row>
    <row r="1776" spans="1:18" ht="15.75" customHeight="1" x14ac:dyDescent="0.2">
      <c r="A1776" s="2"/>
      <c r="B1776" s="7" t="s">
        <v>14</v>
      </c>
      <c r="C1776" s="7">
        <v>1185732</v>
      </c>
      <c r="D1776" s="8">
        <v>44419</v>
      </c>
      <c r="E1776" s="7" t="s">
        <v>33</v>
      </c>
      <c r="F1776" s="7" t="s">
        <v>73</v>
      </c>
      <c r="G1776" s="7" t="s">
        <v>74</v>
      </c>
      <c r="H1776" s="7" t="s">
        <v>17</v>
      </c>
      <c r="I1776" s="9">
        <v>0.35000000000000003</v>
      </c>
      <c r="J1776" s="10">
        <v>7500</v>
      </c>
      <c r="K1776" s="11">
        <f t="shared" si="12"/>
        <v>2625.0000000000005</v>
      </c>
      <c r="L1776" s="11">
        <f t="shared" si="13"/>
        <v>1050.0000000000002</v>
      </c>
      <c r="M1776" s="12">
        <v>0.4</v>
      </c>
      <c r="O1776" s="17"/>
      <c r="P1776" s="15"/>
      <c r="Q1776" s="13"/>
      <c r="R1776" s="14"/>
    </row>
    <row r="1777" spans="1:18" ht="15.75" customHeight="1" x14ac:dyDescent="0.2">
      <c r="A1777" s="2"/>
      <c r="B1777" s="7" t="s">
        <v>14</v>
      </c>
      <c r="C1777" s="7">
        <v>1185732</v>
      </c>
      <c r="D1777" s="8">
        <v>44419</v>
      </c>
      <c r="E1777" s="7" t="s">
        <v>33</v>
      </c>
      <c r="F1777" s="7" t="s">
        <v>73</v>
      </c>
      <c r="G1777" s="7" t="s">
        <v>74</v>
      </c>
      <c r="H1777" s="7" t="s">
        <v>18</v>
      </c>
      <c r="I1777" s="9">
        <v>0.35000000000000009</v>
      </c>
      <c r="J1777" s="10">
        <v>5250</v>
      </c>
      <c r="K1777" s="11">
        <f t="shared" si="12"/>
        <v>1837.5000000000005</v>
      </c>
      <c r="L1777" s="11">
        <f t="shared" si="13"/>
        <v>643.12500000000011</v>
      </c>
      <c r="M1777" s="12">
        <v>0.35</v>
      </c>
      <c r="O1777" s="17"/>
      <c r="P1777" s="15"/>
      <c r="Q1777" s="13"/>
      <c r="R1777" s="14"/>
    </row>
    <row r="1778" spans="1:18" ht="15.75" customHeight="1" x14ac:dyDescent="0.2">
      <c r="A1778" s="2"/>
      <c r="B1778" s="7" t="s">
        <v>14</v>
      </c>
      <c r="C1778" s="7">
        <v>1185732</v>
      </c>
      <c r="D1778" s="8">
        <v>44419</v>
      </c>
      <c r="E1778" s="7" t="s">
        <v>33</v>
      </c>
      <c r="F1778" s="7" t="s">
        <v>73</v>
      </c>
      <c r="G1778" s="7" t="s">
        <v>74</v>
      </c>
      <c r="H1778" s="7" t="s">
        <v>19</v>
      </c>
      <c r="I1778" s="9">
        <v>0.30000000000000004</v>
      </c>
      <c r="J1778" s="10">
        <v>4500</v>
      </c>
      <c r="K1778" s="11">
        <f t="shared" si="12"/>
        <v>1350.0000000000002</v>
      </c>
      <c r="L1778" s="11">
        <f t="shared" si="13"/>
        <v>472.50000000000006</v>
      </c>
      <c r="M1778" s="12">
        <v>0.35</v>
      </c>
      <c r="O1778" s="17"/>
      <c r="P1778" s="15"/>
      <c r="Q1778" s="13"/>
      <c r="R1778" s="14"/>
    </row>
    <row r="1779" spans="1:18" ht="15.75" customHeight="1" x14ac:dyDescent="0.2">
      <c r="A1779" s="2"/>
      <c r="B1779" s="7" t="s">
        <v>14</v>
      </c>
      <c r="C1779" s="7">
        <v>1185732</v>
      </c>
      <c r="D1779" s="8">
        <v>44419</v>
      </c>
      <c r="E1779" s="7" t="s">
        <v>33</v>
      </c>
      <c r="F1779" s="7" t="s">
        <v>73</v>
      </c>
      <c r="G1779" s="7" t="s">
        <v>74</v>
      </c>
      <c r="H1779" s="7" t="s">
        <v>20</v>
      </c>
      <c r="I1779" s="9">
        <v>0.20000000000000007</v>
      </c>
      <c r="J1779" s="10">
        <v>3750</v>
      </c>
      <c r="K1779" s="11">
        <f t="shared" si="12"/>
        <v>750.00000000000023</v>
      </c>
      <c r="L1779" s="11">
        <f t="shared" si="13"/>
        <v>300.00000000000011</v>
      </c>
      <c r="M1779" s="12">
        <v>0.4</v>
      </c>
      <c r="O1779" s="17"/>
      <c r="P1779" s="15"/>
      <c r="Q1779" s="13"/>
      <c r="R1779" s="14"/>
    </row>
    <row r="1780" spans="1:18" ht="15.75" customHeight="1" x14ac:dyDescent="0.2">
      <c r="A1780" s="2"/>
      <c r="B1780" s="7" t="s">
        <v>14</v>
      </c>
      <c r="C1780" s="7">
        <v>1185732</v>
      </c>
      <c r="D1780" s="8">
        <v>44419</v>
      </c>
      <c r="E1780" s="7" t="s">
        <v>33</v>
      </c>
      <c r="F1780" s="7" t="s">
        <v>73</v>
      </c>
      <c r="G1780" s="7" t="s">
        <v>74</v>
      </c>
      <c r="H1780" s="7" t="s">
        <v>21</v>
      </c>
      <c r="I1780" s="9">
        <v>0.30000000000000004</v>
      </c>
      <c r="J1780" s="10">
        <v>3500</v>
      </c>
      <c r="K1780" s="11">
        <f t="shared" si="12"/>
        <v>1050.0000000000002</v>
      </c>
      <c r="L1780" s="11">
        <f t="shared" si="13"/>
        <v>367.50000000000006</v>
      </c>
      <c r="M1780" s="12">
        <v>0.35</v>
      </c>
      <c r="O1780" s="17"/>
      <c r="P1780" s="15"/>
      <c r="Q1780" s="13"/>
      <c r="R1780" s="14"/>
    </row>
    <row r="1781" spans="1:18" ht="15.75" customHeight="1" x14ac:dyDescent="0.2">
      <c r="A1781" s="2"/>
      <c r="B1781" s="7" t="s">
        <v>14</v>
      </c>
      <c r="C1781" s="7">
        <v>1185732</v>
      </c>
      <c r="D1781" s="8">
        <v>44419</v>
      </c>
      <c r="E1781" s="7" t="s">
        <v>33</v>
      </c>
      <c r="F1781" s="7" t="s">
        <v>73</v>
      </c>
      <c r="G1781" s="7" t="s">
        <v>74</v>
      </c>
      <c r="H1781" s="7" t="s">
        <v>22</v>
      </c>
      <c r="I1781" s="9">
        <v>0.35000000000000003</v>
      </c>
      <c r="J1781" s="10">
        <v>5250</v>
      </c>
      <c r="K1781" s="11">
        <f t="shared" si="12"/>
        <v>1837.5000000000002</v>
      </c>
      <c r="L1781" s="11">
        <f t="shared" si="13"/>
        <v>918.75000000000011</v>
      </c>
      <c r="M1781" s="12">
        <v>0.5</v>
      </c>
      <c r="O1781" s="17"/>
      <c r="P1781" s="15"/>
      <c r="Q1781" s="13"/>
      <c r="R1781" s="14"/>
    </row>
    <row r="1782" spans="1:18" ht="15.75" customHeight="1" x14ac:dyDescent="0.2">
      <c r="A1782" s="2"/>
      <c r="B1782" s="7" t="s">
        <v>14</v>
      </c>
      <c r="C1782" s="7">
        <v>1185732</v>
      </c>
      <c r="D1782" s="8">
        <v>44451</v>
      </c>
      <c r="E1782" s="7" t="s">
        <v>33</v>
      </c>
      <c r="F1782" s="7" t="s">
        <v>73</v>
      </c>
      <c r="G1782" s="7" t="s">
        <v>74</v>
      </c>
      <c r="H1782" s="7" t="s">
        <v>17</v>
      </c>
      <c r="I1782" s="9">
        <v>0.30000000000000004</v>
      </c>
      <c r="J1782" s="10">
        <v>6500</v>
      </c>
      <c r="K1782" s="11">
        <f t="shared" si="12"/>
        <v>1950.0000000000002</v>
      </c>
      <c r="L1782" s="11">
        <f t="shared" si="13"/>
        <v>780.00000000000011</v>
      </c>
      <c r="M1782" s="12">
        <v>0.4</v>
      </c>
      <c r="O1782" s="17"/>
      <c r="P1782" s="15"/>
      <c r="Q1782" s="13"/>
      <c r="R1782" s="14"/>
    </row>
    <row r="1783" spans="1:18" ht="15.75" customHeight="1" x14ac:dyDescent="0.2">
      <c r="A1783" s="2"/>
      <c r="B1783" s="7" t="s">
        <v>14</v>
      </c>
      <c r="C1783" s="7">
        <v>1185732</v>
      </c>
      <c r="D1783" s="8">
        <v>44451</v>
      </c>
      <c r="E1783" s="7" t="s">
        <v>33</v>
      </c>
      <c r="F1783" s="7" t="s">
        <v>73</v>
      </c>
      <c r="G1783" s="7" t="s">
        <v>74</v>
      </c>
      <c r="H1783" s="7" t="s">
        <v>18</v>
      </c>
      <c r="I1783" s="9">
        <v>0.25000000000000011</v>
      </c>
      <c r="J1783" s="10">
        <v>4500</v>
      </c>
      <c r="K1783" s="11">
        <f t="shared" si="12"/>
        <v>1125.0000000000005</v>
      </c>
      <c r="L1783" s="11">
        <f t="shared" si="13"/>
        <v>393.75000000000011</v>
      </c>
      <c r="M1783" s="12">
        <v>0.35</v>
      </c>
      <c r="O1783" s="17"/>
      <c r="P1783" s="15"/>
      <c r="Q1783" s="13"/>
      <c r="R1783" s="14"/>
    </row>
    <row r="1784" spans="1:18" ht="15.75" customHeight="1" x14ac:dyDescent="0.2">
      <c r="A1784" s="2"/>
      <c r="B1784" s="7" t="s">
        <v>14</v>
      </c>
      <c r="C1784" s="7">
        <v>1185732</v>
      </c>
      <c r="D1784" s="8">
        <v>44451</v>
      </c>
      <c r="E1784" s="7" t="s">
        <v>33</v>
      </c>
      <c r="F1784" s="7" t="s">
        <v>73</v>
      </c>
      <c r="G1784" s="7" t="s">
        <v>74</v>
      </c>
      <c r="H1784" s="7" t="s">
        <v>19</v>
      </c>
      <c r="I1784" s="9">
        <v>0.10000000000000002</v>
      </c>
      <c r="J1784" s="10">
        <v>3500</v>
      </c>
      <c r="K1784" s="11">
        <f t="shared" si="12"/>
        <v>350.00000000000006</v>
      </c>
      <c r="L1784" s="11">
        <f t="shared" si="13"/>
        <v>122.50000000000001</v>
      </c>
      <c r="M1784" s="12">
        <v>0.35</v>
      </c>
      <c r="O1784" s="17"/>
      <c r="P1784" s="15"/>
      <c r="Q1784" s="13"/>
      <c r="R1784" s="14"/>
    </row>
    <row r="1785" spans="1:18" ht="15.75" customHeight="1" x14ac:dyDescent="0.2">
      <c r="A1785" s="2"/>
      <c r="B1785" s="7" t="s">
        <v>14</v>
      </c>
      <c r="C1785" s="7">
        <v>1185732</v>
      </c>
      <c r="D1785" s="8">
        <v>44451</v>
      </c>
      <c r="E1785" s="7" t="s">
        <v>33</v>
      </c>
      <c r="F1785" s="7" t="s">
        <v>73</v>
      </c>
      <c r="G1785" s="7" t="s">
        <v>74</v>
      </c>
      <c r="H1785" s="7" t="s">
        <v>20</v>
      </c>
      <c r="I1785" s="9">
        <v>0.10000000000000002</v>
      </c>
      <c r="J1785" s="10">
        <v>3250</v>
      </c>
      <c r="K1785" s="11">
        <f t="shared" si="12"/>
        <v>325.00000000000006</v>
      </c>
      <c r="L1785" s="11">
        <f t="shared" si="13"/>
        <v>130.00000000000003</v>
      </c>
      <c r="M1785" s="12">
        <v>0.4</v>
      </c>
      <c r="O1785" s="17"/>
      <c r="P1785" s="15"/>
      <c r="Q1785" s="13"/>
      <c r="R1785" s="14"/>
    </row>
    <row r="1786" spans="1:18" ht="15.75" customHeight="1" x14ac:dyDescent="0.2">
      <c r="A1786" s="2"/>
      <c r="B1786" s="7" t="s">
        <v>14</v>
      </c>
      <c r="C1786" s="7">
        <v>1185732</v>
      </c>
      <c r="D1786" s="8">
        <v>44451</v>
      </c>
      <c r="E1786" s="7" t="s">
        <v>33</v>
      </c>
      <c r="F1786" s="7" t="s">
        <v>73</v>
      </c>
      <c r="G1786" s="7" t="s">
        <v>74</v>
      </c>
      <c r="H1786" s="7" t="s">
        <v>21</v>
      </c>
      <c r="I1786" s="9">
        <v>0.2</v>
      </c>
      <c r="J1786" s="10">
        <v>3250</v>
      </c>
      <c r="K1786" s="11">
        <f t="shared" si="12"/>
        <v>650</v>
      </c>
      <c r="L1786" s="11">
        <f t="shared" si="13"/>
        <v>227.49999999999997</v>
      </c>
      <c r="M1786" s="12">
        <v>0.35</v>
      </c>
      <c r="O1786" s="17"/>
      <c r="P1786" s="15"/>
      <c r="Q1786" s="13"/>
      <c r="R1786" s="14"/>
    </row>
    <row r="1787" spans="1:18" ht="15.75" customHeight="1" x14ac:dyDescent="0.2">
      <c r="A1787" s="2"/>
      <c r="B1787" s="7" t="s">
        <v>14</v>
      </c>
      <c r="C1787" s="7">
        <v>1185732</v>
      </c>
      <c r="D1787" s="8">
        <v>44451</v>
      </c>
      <c r="E1787" s="7" t="s">
        <v>33</v>
      </c>
      <c r="F1787" s="7" t="s">
        <v>73</v>
      </c>
      <c r="G1787" s="7" t="s">
        <v>74</v>
      </c>
      <c r="H1787" s="7" t="s">
        <v>22</v>
      </c>
      <c r="I1787" s="9">
        <v>0.25000000000000006</v>
      </c>
      <c r="J1787" s="10">
        <v>4000</v>
      </c>
      <c r="K1787" s="11">
        <f t="shared" si="12"/>
        <v>1000.0000000000002</v>
      </c>
      <c r="L1787" s="11">
        <f t="shared" si="13"/>
        <v>500.00000000000011</v>
      </c>
      <c r="M1787" s="12">
        <v>0.5</v>
      </c>
      <c r="O1787" s="17"/>
      <c r="P1787" s="15"/>
      <c r="Q1787" s="13"/>
      <c r="R1787" s="14"/>
    </row>
    <row r="1788" spans="1:18" ht="15.75" customHeight="1" x14ac:dyDescent="0.2">
      <c r="A1788" s="2"/>
      <c r="B1788" s="7" t="s">
        <v>14</v>
      </c>
      <c r="C1788" s="7">
        <v>1185732</v>
      </c>
      <c r="D1788" s="8">
        <v>44480</v>
      </c>
      <c r="E1788" s="7" t="s">
        <v>33</v>
      </c>
      <c r="F1788" s="7" t="s">
        <v>73</v>
      </c>
      <c r="G1788" s="7" t="s">
        <v>74</v>
      </c>
      <c r="H1788" s="7" t="s">
        <v>17</v>
      </c>
      <c r="I1788" s="9">
        <v>0.3</v>
      </c>
      <c r="J1788" s="10">
        <v>5750</v>
      </c>
      <c r="K1788" s="11">
        <f t="shared" si="12"/>
        <v>1725</v>
      </c>
      <c r="L1788" s="11">
        <f t="shared" si="13"/>
        <v>690</v>
      </c>
      <c r="M1788" s="12">
        <v>0.4</v>
      </c>
      <c r="O1788" s="17"/>
      <c r="P1788" s="15"/>
      <c r="Q1788" s="13"/>
      <c r="R1788" s="14"/>
    </row>
    <row r="1789" spans="1:18" ht="15.75" customHeight="1" x14ac:dyDescent="0.2">
      <c r="A1789" s="2"/>
      <c r="B1789" s="7" t="s">
        <v>14</v>
      </c>
      <c r="C1789" s="7">
        <v>1185732</v>
      </c>
      <c r="D1789" s="8">
        <v>44480</v>
      </c>
      <c r="E1789" s="7" t="s">
        <v>33</v>
      </c>
      <c r="F1789" s="7" t="s">
        <v>73</v>
      </c>
      <c r="G1789" s="7" t="s">
        <v>74</v>
      </c>
      <c r="H1789" s="7" t="s">
        <v>18</v>
      </c>
      <c r="I1789" s="9">
        <v>0.2</v>
      </c>
      <c r="J1789" s="10">
        <v>4000</v>
      </c>
      <c r="K1789" s="11">
        <f t="shared" si="12"/>
        <v>800</v>
      </c>
      <c r="L1789" s="11">
        <f t="shared" si="13"/>
        <v>280</v>
      </c>
      <c r="M1789" s="12">
        <v>0.35</v>
      </c>
      <c r="O1789" s="17"/>
      <c r="P1789" s="15"/>
      <c r="Q1789" s="13"/>
      <c r="R1789" s="14"/>
    </row>
    <row r="1790" spans="1:18" ht="15.75" customHeight="1" x14ac:dyDescent="0.2">
      <c r="A1790" s="2"/>
      <c r="B1790" s="7" t="s">
        <v>14</v>
      </c>
      <c r="C1790" s="7">
        <v>1185732</v>
      </c>
      <c r="D1790" s="8">
        <v>44480</v>
      </c>
      <c r="E1790" s="7" t="s">
        <v>33</v>
      </c>
      <c r="F1790" s="7" t="s">
        <v>73</v>
      </c>
      <c r="G1790" s="7" t="s">
        <v>74</v>
      </c>
      <c r="H1790" s="7" t="s">
        <v>19</v>
      </c>
      <c r="I1790" s="9">
        <v>0.2</v>
      </c>
      <c r="J1790" s="10">
        <v>3000</v>
      </c>
      <c r="K1790" s="11">
        <f t="shared" si="12"/>
        <v>600</v>
      </c>
      <c r="L1790" s="11">
        <f t="shared" si="13"/>
        <v>210</v>
      </c>
      <c r="M1790" s="12">
        <v>0.35</v>
      </c>
      <c r="O1790" s="17"/>
      <c r="P1790" s="15"/>
      <c r="Q1790" s="13"/>
      <c r="R1790" s="14"/>
    </row>
    <row r="1791" spans="1:18" ht="15.75" customHeight="1" x14ac:dyDescent="0.2">
      <c r="A1791" s="2"/>
      <c r="B1791" s="7" t="s">
        <v>14</v>
      </c>
      <c r="C1791" s="7">
        <v>1185732</v>
      </c>
      <c r="D1791" s="8">
        <v>44480</v>
      </c>
      <c r="E1791" s="7" t="s">
        <v>33</v>
      </c>
      <c r="F1791" s="7" t="s">
        <v>73</v>
      </c>
      <c r="G1791" s="7" t="s">
        <v>74</v>
      </c>
      <c r="H1791" s="7" t="s">
        <v>20</v>
      </c>
      <c r="I1791" s="9">
        <v>0.2</v>
      </c>
      <c r="J1791" s="10">
        <v>2750</v>
      </c>
      <c r="K1791" s="11">
        <f t="shared" ref="K1791:K2045" si="14">I1791*J1791</f>
        <v>550</v>
      </c>
      <c r="L1791" s="11">
        <f t="shared" ref="L1791:L2045" si="15">K1791*M1791</f>
        <v>220</v>
      </c>
      <c r="M1791" s="12">
        <v>0.4</v>
      </c>
      <c r="O1791" s="17"/>
      <c r="P1791" s="15"/>
      <c r="Q1791" s="13"/>
      <c r="R1791" s="14"/>
    </row>
    <row r="1792" spans="1:18" ht="15.75" customHeight="1" x14ac:dyDescent="0.2">
      <c r="A1792" s="2"/>
      <c r="B1792" s="7" t="s">
        <v>14</v>
      </c>
      <c r="C1792" s="7">
        <v>1185732</v>
      </c>
      <c r="D1792" s="8">
        <v>44480</v>
      </c>
      <c r="E1792" s="7" t="s">
        <v>33</v>
      </c>
      <c r="F1792" s="7" t="s">
        <v>73</v>
      </c>
      <c r="G1792" s="7" t="s">
        <v>74</v>
      </c>
      <c r="H1792" s="7" t="s">
        <v>21</v>
      </c>
      <c r="I1792" s="9">
        <v>0.3</v>
      </c>
      <c r="J1792" s="10">
        <v>2750</v>
      </c>
      <c r="K1792" s="11">
        <f t="shared" si="14"/>
        <v>825</v>
      </c>
      <c r="L1792" s="11">
        <f t="shared" si="15"/>
        <v>288.75</v>
      </c>
      <c r="M1792" s="12">
        <v>0.35</v>
      </c>
      <c r="O1792" s="17"/>
      <c r="P1792" s="15"/>
      <c r="Q1792" s="13"/>
      <c r="R1792" s="14"/>
    </row>
    <row r="1793" spans="1:18" ht="15.75" customHeight="1" x14ac:dyDescent="0.2">
      <c r="A1793" s="2"/>
      <c r="B1793" s="7" t="s">
        <v>14</v>
      </c>
      <c r="C1793" s="7">
        <v>1185732</v>
      </c>
      <c r="D1793" s="8">
        <v>44480</v>
      </c>
      <c r="E1793" s="7" t="s">
        <v>33</v>
      </c>
      <c r="F1793" s="7" t="s">
        <v>73</v>
      </c>
      <c r="G1793" s="7" t="s">
        <v>74</v>
      </c>
      <c r="H1793" s="7" t="s">
        <v>22</v>
      </c>
      <c r="I1793" s="9">
        <v>0.34999999999999992</v>
      </c>
      <c r="J1793" s="10">
        <v>4000</v>
      </c>
      <c r="K1793" s="11">
        <f t="shared" si="14"/>
        <v>1399.9999999999998</v>
      </c>
      <c r="L1793" s="11">
        <f t="shared" si="15"/>
        <v>699.99999999999989</v>
      </c>
      <c r="M1793" s="12">
        <v>0.5</v>
      </c>
      <c r="O1793" s="17"/>
      <c r="P1793" s="15"/>
      <c r="Q1793" s="13"/>
      <c r="R1793" s="14"/>
    </row>
    <row r="1794" spans="1:18" ht="15.75" customHeight="1" x14ac:dyDescent="0.2">
      <c r="A1794" s="2"/>
      <c r="B1794" s="7" t="s">
        <v>14</v>
      </c>
      <c r="C1794" s="7">
        <v>1185732</v>
      </c>
      <c r="D1794" s="8">
        <v>44511</v>
      </c>
      <c r="E1794" s="7" t="s">
        <v>33</v>
      </c>
      <c r="F1794" s="7" t="s">
        <v>73</v>
      </c>
      <c r="G1794" s="7" t="s">
        <v>74</v>
      </c>
      <c r="H1794" s="7" t="s">
        <v>17</v>
      </c>
      <c r="I1794" s="9">
        <v>0.30000000000000004</v>
      </c>
      <c r="J1794" s="10">
        <v>5500</v>
      </c>
      <c r="K1794" s="11">
        <f t="shared" si="14"/>
        <v>1650.0000000000002</v>
      </c>
      <c r="L1794" s="11">
        <f t="shared" si="15"/>
        <v>660.00000000000011</v>
      </c>
      <c r="M1794" s="12">
        <v>0.4</v>
      </c>
      <c r="O1794" s="17"/>
      <c r="P1794" s="15"/>
      <c r="Q1794" s="13"/>
      <c r="R1794" s="14"/>
    </row>
    <row r="1795" spans="1:18" ht="15.75" customHeight="1" x14ac:dyDescent="0.2">
      <c r="A1795" s="2"/>
      <c r="B1795" s="7" t="s">
        <v>14</v>
      </c>
      <c r="C1795" s="7">
        <v>1185732</v>
      </c>
      <c r="D1795" s="8">
        <v>44511</v>
      </c>
      <c r="E1795" s="7" t="s">
        <v>33</v>
      </c>
      <c r="F1795" s="7" t="s">
        <v>73</v>
      </c>
      <c r="G1795" s="7" t="s">
        <v>74</v>
      </c>
      <c r="H1795" s="7" t="s">
        <v>18</v>
      </c>
      <c r="I1795" s="9">
        <v>0.20000000000000007</v>
      </c>
      <c r="J1795" s="10">
        <v>4000</v>
      </c>
      <c r="K1795" s="11">
        <f t="shared" si="14"/>
        <v>800.00000000000023</v>
      </c>
      <c r="L1795" s="11">
        <f t="shared" si="15"/>
        <v>280.00000000000006</v>
      </c>
      <c r="M1795" s="12">
        <v>0.35</v>
      </c>
      <c r="O1795" s="17"/>
      <c r="P1795" s="15"/>
      <c r="Q1795" s="13"/>
      <c r="R1795" s="14"/>
    </row>
    <row r="1796" spans="1:18" ht="15.75" customHeight="1" x14ac:dyDescent="0.2">
      <c r="A1796" s="2"/>
      <c r="B1796" s="7" t="s">
        <v>14</v>
      </c>
      <c r="C1796" s="7">
        <v>1185732</v>
      </c>
      <c r="D1796" s="8">
        <v>44511</v>
      </c>
      <c r="E1796" s="7" t="s">
        <v>33</v>
      </c>
      <c r="F1796" s="7" t="s">
        <v>73</v>
      </c>
      <c r="G1796" s="7" t="s">
        <v>74</v>
      </c>
      <c r="H1796" s="7" t="s">
        <v>19</v>
      </c>
      <c r="I1796" s="9">
        <v>0.20000000000000007</v>
      </c>
      <c r="J1796" s="10">
        <v>3450</v>
      </c>
      <c r="K1796" s="11">
        <f t="shared" si="14"/>
        <v>690.00000000000023</v>
      </c>
      <c r="L1796" s="11">
        <f t="shared" si="15"/>
        <v>241.50000000000006</v>
      </c>
      <c r="M1796" s="12">
        <v>0.35</v>
      </c>
      <c r="O1796" s="17"/>
      <c r="P1796" s="15"/>
      <c r="Q1796" s="13"/>
      <c r="R1796" s="14"/>
    </row>
    <row r="1797" spans="1:18" ht="15.75" customHeight="1" x14ac:dyDescent="0.2">
      <c r="A1797" s="2"/>
      <c r="B1797" s="7" t="s">
        <v>14</v>
      </c>
      <c r="C1797" s="7">
        <v>1185732</v>
      </c>
      <c r="D1797" s="8">
        <v>44511</v>
      </c>
      <c r="E1797" s="7" t="s">
        <v>33</v>
      </c>
      <c r="F1797" s="7" t="s">
        <v>73</v>
      </c>
      <c r="G1797" s="7" t="s">
        <v>74</v>
      </c>
      <c r="H1797" s="7" t="s">
        <v>20</v>
      </c>
      <c r="I1797" s="9">
        <v>0.20000000000000007</v>
      </c>
      <c r="J1797" s="10">
        <v>3750</v>
      </c>
      <c r="K1797" s="11">
        <f t="shared" si="14"/>
        <v>750.00000000000023</v>
      </c>
      <c r="L1797" s="11">
        <f t="shared" si="15"/>
        <v>300.00000000000011</v>
      </c>
      <c r="M1797" s="12">
        <v>0.4</v>
      </c>
      <c r="O1797" s="17"/>
      <c r="P1797" s="15"/>
      <c r="Q1797" s="13"/>
      <c r="R1797" s="14"/>
    </row>
    <row r="1798" spans="1:18" ht="15.75" customHeight="1" x14ac:dyDescent="0.2">
      <c r="A1798" s="2"/>
      <c r="B1798" s="7" t="s">
        <v>14</v>
      </c>
      <c r="C1798" s="7">
        <v>1185732</v>
      </c>
      <c r="D1798" s="8">
        <v>44511</v>
      </c>
      <c r="E1798" s="7" t="s">
        <v>33</v>
      </c>
      <c r="F1798" s="7" t="s">
        <v>73</v>
      </c>
      <c r="G1798" s="7" t="s">
        <v>74</v>
      </c>
      <c r="H1798" s="7" t="s">
        <v>21</v>
      </c>
      <c r="I1798" s="9">
        <v>0.39999999999999997</v>
      </c>
      <c r="J1798" s="10">
        <v>3500</v>
      </c>
      <c r="K1798" s="11">
        <f t="shared" si="14"/>
        <v>1399.9999999999998</v>
      </c>
      <c r="L1798" s="11">
        <f t="shared" si="15"/>
        <v>489.99999999999989</v>
      </c>
      <c r="M1798" s="12">
        <v>0.35</v>
      </c>
      <c r="O1798" s="17"/>
      <c r="P1798" s="15"/>
      <c r="Q1798" s="13"/>
      <c r="R1798" s="14"/>
    </row>
    <row r="1799" spans="1:18" ht="15.75" customHeight="1" x14ac:dyDescent="0.2">
      <c r="A1799" s="2"/>
      <c r="B1799" s="7" t="s">
        <v>14</v>
      </c>
      <c r="C1799" s="7">
        <v>1185732</v>
      </c>
      <c r="D1799" s="8">
        <v>44511</v>
      </c>
      <c r="E1799" s="7" t="s">
        <v>33</v>
      </c>
      <c r="F1799" s="7" t="s">
        <v>73</v>
      </c>
      <c r="G1799" s="7" t="s">
        <v>74</v>
      </c>
      <c r="H1799" s="7" t="s">
        <v>22</v>
      </c>
      <c r="I1799" s="9">
        <v>0.44999999999999984</v>
      </c>
      <c r="J1799" s="10">
        <v>4500</v>
      </c>
      <c r="K1799" s="11">
        <f t="shared" si="14"/>
        <v>2024.9999999999993</v>
      </c>
      <c r="L1799" s="11">
        <f t="shared" si="15"/>
        <v>1012.4999999999997</v>
      </c>
      <c r="M1799" s="12">
        <v>0.5</v>
      </c>
      <c r="O1799" s="17"/>
      <c r="P1799" s="15"/>
      <c r="Q1799" s="13"/>
      <c r="R1799" s="14"/>
    </row>
    <row r="1800" spans="1:18" ht="15.75" customHeight="1" x14ac:dyDescent="0.2">
      <c r="A1800" s="2"/>
      <c r="B1800" s="7" t="s">
        <v>14</v>
      </c>
      <c r="C1800" s="7">
        <v>1185732</v>
      </c>
      <c r="D1800" s="8">
        <v>44540</v>
      </c>
      <c r="E1800" s="7" t="s">
        <v>33</v>
      </c>
      <c r="F1800" s="7" t="s">
        <v>73</v>
      </c>
      <c r="G1800" s="7" t="s">
        <v>74</v>
      </c>
      <c r="H1800" s="7" t="s">
        <v>17</v>
      </c>
      <c r="I1800" s="9">
        <v>0.39999999999999997</v>
      </c>
      <c r="J1800" s="10">
        <v>7000</v>
      </c>
      <c r="K1800" s="11">
        <f t="shared" si="14"/>
        <v>2799.9999999999995</v>
      </c>
      <c r="L1800" s="11">
        <f t="shared" si="15"/>
        <v>1119.9999999999998</v>
      </c>
      <c r="M1800" s="12">
        <v>0.4</v>
      </c>
      <c r="O1800" s="17"/>
      <c r="P1800" s="15"/>
      <c r="Q1800" s="13"/>
      <c r="R1800" s="14"/>
    </row>
    <row r="1801" spans="1:18" ht="15.75" customHeight="1" x14ac:dyDescent="0.2">
      <c r="A1801" s="2"/>
      <c r="B1801" s="7" t="s">
        <v>14</v>
      </c>
      <c r="C1801" s="7">
        <v>1185732</v>
      </c>
      <c r="D1801" s="8">
        <v>44540</v>
      </c>
      <c r="E1801" s="7" t="s">
        <v>33</v>
      </c>
      <c r="F1801" s="7" t="s">
        <v>73</v>
      </c>
      <c r="G1801" s="7" t="s">
        <v>74</v>
      </c>
      <c r="H1801" s="7" t="s">
        <v>18</v>
      </c>
      <c r="I1801" s="9">
        <v>0.30000000000000004</v>
      </c>
      <c r="J1801" s="10">
        <v>5000</v>
      </c>
      <c r="K1801" s="11">
        <f t="shared" si="14"/>
        <v>1500.0000000000002</v>
      </c>
      <c r="L1801" s="11">
        <f t="shared" si="15"/>
        <v>525</v>
      </c>
      <c r="M1801" s="12">
        <v>0.35</v>
      </c>
      <c r="O1801" s="17"/>
      <c r="P1801" s="15"/>
      <c r="Q1801" s="13"/>
      <c r="R1801" s="14"/>
    </row>
    <row r="1802" spans="1:18" ht="15.75" customHeight="1" x14ac:dyDescent="0.2">
      <c r="A1802" s="2"/>
      <c r="B1802" s="7" t="s">
        <v>14</v>
      </c>
      <c r="C1802" s="7">
        <v>1185732</v>
      </c>
      <c r="D1802" s="8">
        <v>44540</v>
      </c>
      <c r="E1802" s="7" t="s">
        <v>33</v>
      </c>
      <c r="F1802" s="7" t="s">
        <v>73</v>
      </c>
      <c r="G1802" s="7" t="s">
        <v>74</v>
      </c>
      <c r="H1802" s="7" t="s">
        <v>19</v>
      </c>
      <c r="I1802" s="9">
        <v>0.30000000000000004</v>
      </c>
      <c r="J1802" s="10">
        <v>4500</v>
      </c>
      <c r="K1802" s="11">
        <f t="shared" si="14"/>
        <v>1350.0000000000002</v>
      </c>
      <c r="L1802" s="11">
        <f t="shared" si="15"/>
        <v>472.50000000000006</v>
      </c>
      <c r="M1802" s="12">
        <v>0.35</v>
      </c>
      <c r="O1802" s="17"/>
      <c r="P1802" s="15"/>
      <c r="Q1802" s="13"/>
      <c r="R1802" s="14"/>
    </row>
    <row r="1803" spans="1:18" ht="15.75" customHeight="1" x14ac:dyDescent="0.2">
      <c r="A1803" s="2"/>
      <c r="B1803" s="7" t="s">
        <v>14</v>
      </c>
      <c r="C1803" s="7">
        <v>1185732</v>
      </c>
      <c r="D1803" s="8">
        <v>44540</v>
      </c>
      <c r="E1803" s="7" t="s">
        <v>33</v>
      </c>
      <c r="F1803" s="7" t="s">
        <v>73</v>
      </c>
      <c r="G1803" s="7" t="s">
        <v>74</v>
      </c>
      <c r="H1803" s="7" t="s">
        <v>20</v>
      </c>
      <c r="I1803" s="9">
        <v>0.30000000000000004</v>
      </c>
      <c r="J1803" s="10">
        <v>4000</v>
      </c>
      <c r="K1803" s="11">
        <f t="shared" si="14"/>
        <v>1200.0000000000002</v>
      </c>
      <c r="L1803" s="11">
        <f t="shared" si="15"/>
        <v>480.00000000000011</v>
      </c>
      <c r="M1803" s="12">
        <v>0.4</v>
      </c>
      <c r="O1803" s="17"/>
      <c r="P1803" s="15"/>
      <c r="Q1803" s="13"/>
      <c r="R1803" s="14"/>
    </row>
    <row r="1804" spans="1:18" ht="15.75" customHeight="1" x14ac:dyDescent="0.2">
      <c r="A1804" s="2"/>
      <c r="B1804" s="7" t="s">
        <v>14</v>
      </c>
      <c r="C1804" s="7">
        <v>1185732</v>
      </c>
      <c r="D1804" s="8">
        <v>44540</v>
      </c>
      <c r="E1804" s="7" t="s">
        <v>33</v>
      </c>
      <c r="F1804" s="7" t="s">
        <v>73</v>
      </c>
      <c r="G1804" s="7" t="s">
        <v>74</v>
      </c>
      <c r="H1804" s="7" t="s">
        <v>21</v>
      </c>
      <c r="I1804" s="9">
        <v>0.39999999999999997</v>
      </c>
      <c r="J1804" s="10">
        <v>4000</v>
      </c>
      <c r="K1804" s="11">
        <f t="shared" si="14"/>
        <v>1599.9999999999998</v>
      </c>
      <c r="L1804" s="11">
        <f t="shared" si="15"/>
        <v>559.99999999999989</v>
      </c>
      <c r="M1804" s="12">
        <v>0.35</v>
      </c>
      <c r="O1804" s="17"/>
      <c r="P1804" s="15"/>
      <c r="Q1804" s="13"/>
      <c r="R1804" s="14"/>
    </row>
    <row r="1805" spans="1:18" ht="15.75" customHeight="1" x14ac:dyDescent="0.2">
      <c r="A1805" s="2"/>
      <c r="B1805" s="7" t="s">
        <v>14</v>
      </c>
      <c r="C1805" s="7">
        <v>1185732</v>
      </c>
      <c r="D1805" s="8">
        <v>44540</v>
      </c>
      <c r="E1805" s="7" t="s">
        <v>33</v>
      </c>
      <c r="F1805" s="7" t="s">
        <v>73</v>
      </c>
      <c r="G1805" s="7" t="s">
        <v>74</v>
      </c>
      <c r="H1805" s="7" t="s">
        <v>22</v>
      </c>
      <c r="I1805" s="9">
        <v>0.44999999999999984</v>
      </c>
      <c r="J1805" s="10">
        <v>5000</v>
      </c>
      <c r="K1805" s="11">
        <f t="shared" si="14"/>
        <v>2249.9999999999991</v>
      </c>
      <c r="L1805" s="11">
        <f t="shared" si="15"/>
        <v>1124.9999999999995</v>
      </c>
      <c r="M1805" s="12">
        <v>0.5</v>
      </c>
      <c r="O1805" s="17"/>
      <c r="P1805" s="15"/>
      <c r="Q1805" s="13"/>
      <c r="R1805" s="14"/>
    </row>
    <row r="1806" spans="1:18" ht="15.75" customHeight="1" x14ac:dyDescent="0.2">
      <c r="A1806" s="2" t="s">
        <v>39</v>
      </c>
      <c r="B1806" s="7" t="s">
        <v>27</v>
      </c>
      <c r="C1806" s="7">
        <v>1128299</v>
      </c>
      <c r="D1806" s="8">
        <v>44220</v>
      </c>
      <c r="E1806" s="7" t="s">
        <v>28</v>
      </c>
      <c r="F1806" s="7" t="s">
        <v>75</v>
      </c>
      <c r="G1806" s="7" t="s">
        <v>76</v>
      </c>
      <c r="H1806" s="7" t="s">
        <v>17</v>
      </c>
      <c r="I1806" s="9">
        <v>0.30000000000000004</v>
      </c>
      <c r="J1806" s="10">
        <v>3500</v>
      </c>
      <c r="K1806" s="11">
        <f t="shared" si="14"/>
        <v>1050.0000000000002</v>
      </c>
      <c r="L1806" s="11">
        <f t="shared" si="15"/>
        <v>367.50000000000006</v>
      </c>
      <c r="M1806" s="12">
        <v>0.35</v>
      </c>
      <c r="O1806" s="17"/>
      <c r="P1806" s="15"/>
      <c r="Q1806" s="13"/>
      <c r="R1806" s="14"/>
    </row>
    <row r="1807" spans="1:18" ht="15.75" customHeight="1" x14ac:dyDescent="0.2">
      <c r="A1807" s="2"/>
      <c r="B1807" s="7" t="s">
        <v>27</v>
      </c>
      <c r="C1807" s="7">
        <v>1128299</v>
      </c>
      <c r="D1807" s="8">
        <v>44220</v>
      </c>
      <c r="E1807" s="7" t="s">
        <v>28</v>
      </c>
      <c r="F1807" s="7" t="s">
        <v>75</v>
      </c>
      <c r="G1807" s="7" t="s">
        <v>76</v>
      </c>
      <c r="H1807" s="7" t="s">
        <v>18</v>
      </c>
      <c r="I1807" s="9">
        <v>0.4</v>
      </c>
      <c r="J1807" s="10">
        <v>3500</v>
      </c>
      <c r="K1807" s="11">
        <f t="shared" si="14"/>
        <v>1400</v>
      </c>
      <c r="L1807" s="11">
        <f t="shared" si="15"/>
        <v>489.99999999999994</v>
      </c>
      <c r="M1807" s="12">
        <v>0.35</v>
      </c>
      <c r="O1807" s="17"/>
      <c r="P1807" s="15"/>
      <c r="Q1807" s="13"/>
      <c r="R1807" s="14"/>
    </row>
    <row r="1808" spans="1:18" ht="15.75" customHeight="1" x14ac:dyDescent="0.2">
      <c r="A1808" s="2"/>
      <c r="B1808" s="7" t="s">
        <v>27</v>
      </c>
      <c r="C1808" s="7">
        <v>1128299</v>
      </c>
      <c r="D1808" s="8">
        <v>44220</v>
      </c>
      <c r="E1808" s="7" t="s">
        <v>28</v>
      </c>
      <c r="F1808" s="7" t="s">
        <v>75</v>
      </c>
      <c r="G1808" s="7" t="s">
        <v>76</v>
      </c>
      <c r="H1808" s="7" t="s">
        <v>19</v>
      </c>
      <c r="I1808" s="9">
        <v>0.4</v>
      </c>
      <c r="J1808" s="10">
        <v>3500</v>
      </c>
      <c r="K1808" s="11">
        <f t="shared" si="14"/>
        <v>1400</v>
      </c>
      <c r="L1808" s="11">
        <f t="shared" si="15"/>
        <v>489.99999999999994</v>
      </c>
      <c r="M1808" s="12">
        <v>0.35</v>
      </c>
      <c r="O1808" s="17"/>
      <c r="P1808" s="15"/>
      <c r="Q1808" s="13"/>
      <c r="R1808" s="14"/>
    </row>
    <row r="1809" spans="1:18" ht="15.75" customHeight="1" x14ac:dyDescent="0.2">
      <c r="A1809" s="2"/>
      <c r="B1809" s="7" t="s">
        <v>27</v>
      </c>
      <c r="C1809" s="7">
        <v>1128299</v>
      </c>
      <c r="D1809" s="8">
        <v>44220</v>
      </c>
      <c r="E1809" s="7" t="s">
        <v>28</v>
      </c>
      <c r="F1809" s="7" t="s">
        <v>75</v>
      </c>
      <c r="G1809" s="7" t="s">
        <v>76</v>
      </c>
      <c r="H1809" s="7" t="s">
        <v>20</v>
      </c>
      <c r="I1809" s="9">
        <v>0.4</v>
      </c>
      <c r="J1809" s="10">
        <v>2000</v>
      </c>
      <c r="K1809" s="11">
        <f t="shared" si="14"/>
        <v>800</v>
      </c>
      <c r="L1809" s="11">
        <f t="shared" si="15"/>
        <v>280</v>
      </c>
      <c r="M1809" s="12">
        <v>0.35</v>
      </c>
      <c r="O1809" s="17"/>
      <c r="P1809" s="15"/>
      <c r="Q1809" s="13"/>
      <c r="R1809" s="14"/>
    </row>
    <row r="1810" spans="1:18" ht="15.75" customHeight="1" x14ac:dyDescent="0.2">
      <c r="A1810" s="2"/>
      <c r="B1810" s="7" t="s">
        <v>27</v>
      </c>
      <c r="C1810" s="7">
        <v>1128299</v>
      </c>
      <c r="D1810" s="8">
        <v>44220</v>
      </c>
      <c r="E1810" s="7" t="s">
        <v>28</v>
      </c>
      <c r="F1810" s="7" t="s">
        <v>75</v>
      </c>
      <c r="G1810" s="7" t="s">
        <v>76</v>
      </c>
      <c r="H1810" s="7" t="s">
        <v>21</v>
      </c>
      <c r="I1810" s="9">
        <v>0.45000000000000007</v>
      </c>
      <c r="J1810" s="10">
        <v>1500</v>
      </c>
      <c r="K1810" s="11">
        <f t="shared" si="14"/>
        <v>675.00000000000011</v>
      </c>
      <c r="L1810" s="11">
        <f t="shared" si="15"/>
        <v>270.00000000000006</v>
      </c>
      <c r="M1810" s="12">
        <v>0.4</v>
      </c>
      <c r="O1810" s="17"/>
      <c r="P1810" s="15"/>
      <c r="Q1810" s="13"/>
      <c r="R1810" s="14"/>
    </row>
    <row r="1811" spans="1:18" ht="15.75" customHeight="1" x14ac:dyDescent="0.2">
      <c r="A1811" s="2"/>
      <c r="B1811" s="7" t="s">
        <v>27</v>
      </c>
      <c r="C1811" s="7">
        <v>1128299</v>
      </c>
      <c r="D1811" s="8">
        <v>44220</v>
      </c>
      <c r="E1811" s="7" t="s">
        <v>28</v>
      </c>
      <c r="F1811" s="7" t="s">
        <v>75</v>
      </c>
      <c r="G1811" s="7" t="s">
        <v>76</v>
      </c>
      <c r="H1811" s="7" t="s">
        <v>22</v>
      </c>
      <c r="I1811" s="9">
        <v>0.4</v>
      </c>
      <c r="J1811" s="10">
        <v>4000</v>
      </c>
      <c r="K1811" s="11">
        <f t="shared" si="14"/>
        <v>1600</v>
      </c>
      <c r="L1811" s="11">
        <f t="shared" si="15"/>
        <v>480</v>
      </c>
      <c r="M1811" s="12">
        <v>0.3</v>
      </c>
      <c r="O1811" s="17"/>
      <c r="P1811" s="15"/>
      <c r="Q1811" s="13"/>
      <c r="R1811" s="14"/>
    </row>
    <row r="1812" spans="1:18" ht="15.75" customHeight="1" x14ac:dyDescent="0.2">
      <c r="A1812" s="2"/>
      <c r="B1812" s="7" t="s">
        <v>27</v>
      </c>
      <c r="C1812" s="7">
        <v>1128299</v>
      </c>
      <c r="D1812" s="8">
        <v>44251</v>
      </c>
      <c r="E1812" s="7" t="s">
        <v>28</v>
      </c>
      <c r="F1812" s="7" t="s">
        <v>75</v>
      </c>
      <c r="G1812" s="7" t="s">
        <v>76</v>
      </c>
      <c r="H1812" s="7" t="s">
        <v>17</v>
      </c>
      <c r="I1812" s="9">
        <v>0.30000000000000004</v>
      </c>
      <c r="J1812" s="10">
        <v>4500</v>
      </c>
      <c r="K1812" s="11">
        <f t="shared" si="14"/>
        <v>1350.0000000000002</v>
      </c>
      <c r="L1812" s="11">
        <f t="shared" si="15"/>
        <v>472.50000000000006</v>
      </c>
      <c r="M1812" s="12">
        <v>0.35</v>
      </c>
      <c r="O1812" s="17"/>
      <c r="P1812" s="15"/>
      <c r="Q1812" s="13"/>
      <c r="R1812" s="14"/>
    </row>
    <row r="1813" spans="1:18" ht="15.75" customHeight="1" x14ac:dyDescent="0.2">
      <c r="A1813" s="2"/>
      <c r="B1813" s="7" t="s">
        <v>27</v>
      </c>
      <c r="C1813" s="7">
        <v>1128299</v>
      </c>
      <c r="D1813" s="8">
        <v>44251</v>
      </c>
      <c r="E1813" s="7" t="s">
        <v>28</v>
      </c>
      <c r="F1813" s="7" t="s">
        <v>75</v>
      </c>
      <c r="G1813" s="7" t="s">
        <v>76</v>
      </c>
      <c r="H1813" s="7" t="s">
        <v>18</v>
      </c>
      <c r="I1813" s="9">
        <v>0.4</v>
      </c>
      <c r="J1813" s="10">
        <v>3500</v>
      </c>
      <c r="K1813" s="11">
        <f t="shared" si="14"/>
        <v>1400</v>
      </c>
      <c r="L1813" s="11">
        <f t="shared" si="15"/>
        <v>489.99999999999994</v>
      </c>
      <c r="M1813" s="12">
        <v>0.35</v>
      </c>
      <c r="O1813" s="17"/>
      <c r="P1813" s="15"/>
      <c r="Q1813" s="13"/>
      <c r="R1813" s="14"/>
    </row>
    <row r="1814" spans="1:18" ht="15.75" customHeight="1" x14ac:dyDescent="0.2">
      <c r="A1814" s="2"/>
      <c r="B1814" s="7" t="s">
        <v>27</v>
      </c>
      <c r="C1814" s="7">
        <v>1128299</v>
      </c>
      <c r="D1814" s="8">
        <v>44251</v>
      </c>
      <c r="E1814" s="7" t="s">
        <v>28</v>
      </c>
      <c r="F1814" s="7" t="s">
        <v>75</v>
      </c>
      <c r="G1814" s="7" t="s">
        <v>76</v>
      </c>
      <c r="H1814" s="7" t="s">
        <v>19</v>
      </c>
      <c r="I1814" s="9">
        <v>0.4</v>
      </c>
      <c r="J1814" s="10">
        <v>3500</v>
      </c>
      <c r="K1814" s="11">
        <f t="shared" si="14"/>
        <v>1400</v>
      </c>
      <c r="L1814" s="11">
        <f t="shared" si="15"/>
        <v>489.99999999999994</v>
      </c>
      <c r="M1814" s="12">
        <v>0.35</v>
      </c>
      <c r="O1814" s="17"/>
      <c r="P1814" s="15"/>
      <c r="Q1814" s="13"/>
      <c r="R1814" s="14"/>
    </row>
    <row r="1815" spans="1:18" ht="15.75" customHeight="1" x14ac:dyDescent="0.2">
      <c r="A1815" s="2"/>
      <c r="B1815" s="7" t="s">
        <v>27</v>
      </c>
      <c r="C1815" s="7">
        <v>1128299</v>
      </c>
      <c r="D1815" s="8">
        <v>44251</v>
      </c>
      <c r="E1815" s="7" t="s">
        <v>28</v>
      </c>
      <c r="F1815" s="7" t="s">
        <v>75</v>
      </c>
      <c r="G1815" s="7" t="s">
        <v>76</v>
      </c>
      <c r="H1815" s="7" t="s">
        <v>20</v>
      </c>
      <c r="I1815" s="9">
        <v>0.4</v>
      </c>
      <c r="J1815" s="10">
        <v>2000</v>
      </c>
      <c r="K1815" s="11">
        <f t="shared" si="14"/>
        <v>800</v>
      </c>
      <c r="L1815" s="11">
        <f t="shared" si="15"/>
        <v>280</v>
      </c>
      <c r="M1815" s="12">
        <v>0.35</v>
      </c>
      <c r="O1815" s="17"/>
      <c r="P1815" s="15"/>
      <c r="Q1815" s="13"/>
      <c r="R1815" s="14"/>
    </row>
    <row r="1816" spans="1:18" ht="15.75" customHeight="1" x14ac:dyDescent="0.2">
      <c r="A1816" s="2"/>
      <c r="B1816" s="7" t="s">
        <v>27</v>
      </c>
      <c r="C1816" s="7">
        <v>1128299</v>
      </c>
      <c r="D1816" s="8">
        <v>44251</v>
      </c>
      <c r="E1816" s="7" t="s">
        <v>28</v>
      </c>
      <c r="F1816" s="7" t="s">
        <v>75</v>
      </c>
      <c r="G1816" s="7" t="s">
        <v>76</v>
      </c>
      <c r="H1816" s="7" t="s">
        <v>21</v>
      </c>
      <c r="I1816" s="9">
        <v>0.45000000000000007</v>
      </c>
      <c r="J1816" s="10">
        <v>1250</v>
      </c>
      <c r="K1816" s="11">
        <f t="shared" si="14"/>
        <v>562.50000000000011</v>
      </c>
      <c r="L1816" s="11">
        <f t="shared" si="15"/>
        <v>225.00000000000006</v>
      </c>
      <c r="M1816" s="12">
        <v>0.4</v>
      </c>
      <c r="O1816" s="17"/>
      <c r="P1816" s="15"/>
      <c r="Q1816" s="13"/>
      <c r="R1816" s="14"/>
    </row>
    <row r="1817" spans="1:18" ht="15.75" customHeight="1" x14ac:dyDescent="0.2">
      <c r="A1817" s="2"/>
      <c r="B1817" s="7" t="s">
        <v>27</v>
      </c>
      <c r="C1817" s="7">
        <v>1128299</v>
      </c>
      <c r="D1817" s="8">
        <v>44251</v>
      </c>
      <c r="E1817" s="7" t="s">
        <v>28</v>
      </c>
      <c r="F1817" s="7" t="s">
        <v>75</v>
      </c>
      <c r="G1817" s="7" t="s">
        <v>76</v>
      </c>
      <c r="H1817" s="7" t="s">
        <v>22</v>
      </c>
      <c r="I1817" s="9">
        <v>0.4</v>
      </c>
      <c r="J1817" s="10">
        <v>3250</v>
      </c>
      <c r="K1817" s="11">
        <f t="shared" si="14"/>
        <v>1300</v>
      </c>
      <c r="L1817" s="11">
        <f t="shared" si="15"/>
        <v>390</v>
      </c>
      <c r="M1817" s="12">
        <v>0.3</v>
      </c>
      <c r="O1817" s="17"/>
      <c r="P1817" s="15"/>
      <c r="Q1817" s="13"/>
      <c r="R1817" s="14"/>
    </row>
    <row r="1818" spans="1:18" ht="15.75" customHeight="1" x14ac:dyDescent="0.2">
      <c r="A1818" s="2"/>
      <c r="B1818" s="7" t="s">
        <v>27</v>
      </c>
      <c r="C1818" s="7">
        <v>1128299</v>
      </c>
      <c r="D1818" s="8">
        <v>44278</v>
      </c>
      <c r="E1818" s="7" t="s">
        <v>28</v>
      </c>
      <c r="F1818" s="7" t="s">
        <v>75</v>
      </c>
      <c r="G1818" s="7" t="s">
        <v>76</v>
      </c>
      <c r="H1818" s="7" t="s">
        <v>17</v>
      </c>
      <c r="I1818" s="9">
        <v>0.4</v>
      </c>
      <c r="J1818" s="10">
        <v>4750</v>
      </c>
      <c r="K1818" s="11">
        <f t="shared" si="14"/>
        <v>1900</v>
      </c>
      <c r="L1818" s="11">
        <f t="shared" si="15"/>
        <v>665</v>
      </c>
      <c r="M1818" s="12">
        <v>0.35</v>
      </c>
      <c r="O1818" s="17"/>
      <c r="P1818" s="15"/>
      <c r="Q1818" s="13"/>
      <c r="R1818" s="14"/>
    </row>
    <row r="1819" spans="1:18" ht="15.75" customHeight="1" x14ac:dyDescent="0.2">
      <c r="A1819" s="2"/>
      <c r="B1819" s="7" t="s">
        <v>27</v>
      </c>
      <c r="C1819" s="7">
        <v>1128299</v>
      </c>
      <c r="D1819" s="8">
        <v>44278</v>
      </c>
      <c r="E1819" s="7" t="s">
        <v>28</v>
      </c>
      <c r="F1819" s="7" t="s">
        <v>75</v>
      </c>
      <c r="G1819" s="7" t="s">
        <v>76</v>
      </c>
      <c r="H1819" s="7" t="s">
        <v>18</v>
      </c>
      <c r="I1819" s="9">
        <v>0.5</v>
      </c>
      <c r="J1819" s="10">
        <v>3250</v>
      </c>
      <c r="K1819" s="11">
        <f t="shared" si="14"/>
        <v>1625</v>
      </c>
      <c r="L1819" s="11">
        <f t="shared" si="15"/>
        <v>568.75</v>
      </c>
      <c r="M1819" s="12">
        <v>0.35</v>
      </c>
      <c r="O1819" s="17"/>
      <c r="P1819" s="15"/>
      <c r="Q1819" s="13"/>
      <c r="R1819" s="14"/>
    </row>
    <row r="1820" spans="1:18" ht="15.75" customHeight="1" x14ac:dyDescent="0.2">
      <c r="A1820" s="2"/>
      <c r="B1820" s="7" t="s">
        <v>27</v>
      </c>
      <c r="C1820" s="7">
        <v>1128299</v>
      </c>
      <c r="D1820" s="8">
        <v>44278</v>
      </c>
      <c r="E1820" s="7" t="s">
        <v>28</v>
      </c>
      <c r="F1820" s="7" t="s">
        <v>75</v>
      </c>
      <c r="G1820" s="7" t="s">
        <v>76</v>
      </c>
      <c r="H1820" s="7" t="s">
        <v>19</v>
      </c>
      <c r="I1820" s="9">
        <v>0.54999999999999993</v>
      </c>
      <c r="J1820" s="10">
        <v>3500</v>
      </c>
      <c r="K1820" s="11">
        <f t="shared" si="14"/>
        <v>1924.9999999999998</v>
      </c>
      <c r="L1820" s="11">
        <f t="shared" si="15"/>
        <v>673.74999999999989</v>
      </c>
      <c r="M1820" s="12">
        <v>0.35</v>
      </c>
      <c r="O1820" s="17"/>
      <c r="P1820" s="15"/>
      <c r="Q1820" s="13"/>
      <c r="R1820" s="14"/>
    </row>
    <row r="1821" spans="1:18" ht="15.75" customHeight="1" x14ac:dyDescent="0.2">
      <c r="A1821" s="2"/>
      <c r="B1821" s="7" t="s">
        <v>27</v>
      </c>
      <c r="C1821" s="7">
        <v>1128299</v>
      </c>
      <c r="D1821" s="8">
        <v>44278</v>
      </c>
      <c r="E1821" s="7" t="s">
        <v>28</v>
      </c>
      <c r="F1821" s="7" t="s">
        <v>75</v>
      </c>
      <c r="G1821" s="7" t="s">
        <v>76</v>
      </c>
      <c r="H1821" s="7" t="s">
        <v>20</v>
      </c>
      <c r="I1821" s="9">
        <v>0.5</v>
      </c>
      <c r="J1821" s="10">
        <v>2500</v>
      </c>
      <c r="K1821" s="11">
        <f t="shared" si="14"/>
        <v>1250</v>
      </c>
      <c r="L1821" s="11">
        <f t="shared" si="15"/>
        <v>437.5</v>
      </c>
      <c r="M1821" s="12">
        <v>0.35</v>
      </c>
      <c r="O1821" s="17"/>
      <c r="P1821" s="15"/>
      <c r="Q1821" s="13"/>
      <c r="R1821" s="14"/>
    </row>
    <row r="1822" spans="1:18" ht="15.75" customHeight="1" x14ac:dyDescent="0.2">
      <c r="A1822" s="2"/>
      <c r="B1822" s="7" t="s">
        <v>27</v>
      </c>
      <c r="C1822" s="7">
        <v>1128299</v>
      </c>
      <c r="D1822" s="8">
        <v>44278</v>
      </c>
      <c r="E1822" s="7" t="s">
        <v>28</v>
      </c>
      <c r="F1822" s="7" t="s">
        <v>75</v>
      </c>
      <c r="G1822" s="7" t="s">
        <v>76</v>
      </c>
      <c r="H1822" s="7" t="s">
        <v>21</v>
      </c>
      <c r="I1822" s="9">
        <v>0.55000000000000004</v>
      </c>
      <c r="J1822" s="10">
        <v>1000</v>
      </c>
      <c r="K1822" s="11">
        <f t="shared" si="14"/>
        <v>550</v>
      </c>
      <c r="L1822" s="11">
        <f t="shared" si="15"/>
        <v>220</v>
      </c>
      <c r="M1822" s="12">
        <v>0.4</v>
      </c>
      <c r="O1822" s="17"/>
      <c r="P1822" s="15"/>
      <c r="Q1822" s="13"/>
      <c r="R1822" s="14"/>
    </row>
    <row r="1823" spans="1:18" ht="15.75" customHeight="1" x14ac:dyDescent="0.2">
      <c r="A1823" s="2"/>
      <c r="B1823" s="7" t="s">
        <v>27</v>
      </c>
      <c r="C1823" s="7">
        <v>1128299</v>
      </c>
      <c r="D1823" s="8">
        <v>44278</v>
      </c>
      <c r="E1823" s="7" t="s">
        <v>28</v>
      </c>
      <c r="F1823" s="7" t="s">
        <v>75</v>
      </c>
      <c r="G1823" s="7" t="s">
        <v>76</v>
      </c>
      <c r="H1823" s="7" t="s">
        <v>22</v>
      </c>
      <c r="I1823" s="9">
        <v>0.5</v>
      </c>
      <c r="J1823" s="10">
        <v>3000</v>
      </c>
      <c r="K1823" s="11">
        <f t="shared" si="14"/>
        <v>1500</v>
      </c>
      <c r="L1823" s="11">
        <f t="shared" si="15"/>
        <v>450</v>
      </c>
      <c r="M1823" s="12">
        <v>0.3</v>
      </c>
      <c r="O1823" s="17"/>
      <c r="P1823" s="15"/>
      <c r="Q1823" s="13"/>
      <c r="R1823" s="14"/>
    </row>
    <row r="1824" spans="1:18" ht="15.75" customHeight="1" x14ac:dyDescent="0.2">
      <c r="A1824" s="2"/>
      <c r="B1824" s="7" t="s">
        <v>27</v>
      </c>
      <c r="C1824" s="7">
        <v>1128299</v>
      </c>
      <c r="D1824" s="8">
        <v>44310</v>
      </c>
      <c r="E1824" s="7" t="s">
        <v>28</v>
      </c>
      <c r="F1824" s="7" t="s">
        <v>75</v>
      </c>
      <c r="G1824" s="7" t="s">
        <v>76</v>
      </c>
      <c r="H1824" s="7" t="s">
        <v>17</v>
      </c>
      <c r="I1824" s="9">
        <v>0.55000000000000004</v>
      </c>
      <c r="J1824" s="10">
        <v>4750</v>
      </c>
      <c r="K1824" s="11">
        <f t="shared" si="14"/>
        <v>2612.5</v>
      </c>
      <c r="L1824" s="11">
        <f t="shared" si="15"/>
        <v>914.37499999999989</v>
      </c>
      <c r="M1824" s="12">
        <v>0.35</v>
      </c>
      <c r="O1824" s="17"/>
      <c r="P1824" s="15"/>
      <c r="Q1824" s="13"/>
      <c r="R1824" s="14"/>
    </row>
    <row r="1825" spans="1:18" ht="15.75" customHeight="1" x14ac:dyDescent="0.2">
      <c r="A1825" s="2"/>
      <c r="B1825" s="7" t="s">
        <v>27</v>
      </c>
      <c r="C1825" s="7">
        <v>1128299</v>
      </c>
      <c r="D1825" s="8">
        <v>44310</v>
      </c>
      <c r="E1825" s="7" t="s">
        <v>28</v>
      </c>
      <c r="F1825" s="7" t="s">
        <v>75</v>
      </c>
      <c r="G1825" s="7" t="s">
        <v>76</v>
      </c>
      <c r="H1825" s="7" t="s">
        <v>18</v>
      </c>
      <c r="I1825" s="9">
        <v>0.60000000000000009</v>
      </c>
      <c r="J1825" s="10">
        <v>2750</v>
      </c>
      <c r="K1825" s="11">
        <f t="shared" si="14"/>
        <v>1650.0000000000002</v>
      </c>
      <c r="L1825" s="11">
        <f t="shared" si="15"/>
        <v>577.5</v>
      </c>
      <c r="M1825" s="12">
        <v>0.35</v>
      </c>
      <c r="O1825" s="17"/>
      <c r="P1825" s="15"/>
      <c r="Q1825" s="13"/>
      <c r="R1825" s="14"/>
    </row>
    <row r="1826" spans="1:18" ht="15.75" customHeight="1" x14ac:dyDescent="0.2">
      <c r="A1826" s="2"/>
      <c r="B1826" s="7" t="s">
        <v>27</v>
      </c>
      <c r="C1826" s="7">
        <v>1128299</v>
      </c>
      <c r="D1826" s="8">
        <v>44310</v>
      </c>
      <c r="E1826" s="7" t="s">
        <v>28</v>
      </c>
      <c r="F1826" s="7" t="s">
        <v>75</v>
      </c>
      <c r="G1826" s="7" t="s">
        <v>76</v>
      </c>
      <c r="H1826" s="7" t="s">
        <v>19</v>
      </c>
      <c r="I1826" s="9">
        <v>0.60000000000000009</v>
      </c>
      <c r="J1826" s="10">
        <v>3250</v>
      </c>
      <c r="K1826" s="11">
        <f t="shared" si="14"/>
        <v>1950.0000000000002</v>
      </c>
      <c r="L1826" s="11">
        <f t="shared" si="15"/>
        <v>682.5</v>
      </c>
      <c r="M1826" s="12">
        <v>0.35</v>
      </c>
      <c r="O1826" s="17"/>
      <c r="P1826" s="15"/>
      <c r="Q1826" s="13"/>
      <c r="R1826" s="14"/>
    </row>
    <row r="1827" spans="1:18" ht="15.75" customHeight="1" x14ac:dyDescent="0.2">
      <c r="A1827" s="2"/>
      <c r="B1827" s="7" t="s">
        <v>27</v>
      </c>
      <c r="C1827" s="7">
        <v>1128299</v>
      </c>
      <c r="D1827" s="8">
        <v>44310</v>
      </c>
      <c r="E1827" s="7" t="s">
        <v>28</v>
      </c>
      <c r="F1827" s="7" t="s">
        <v>75</v>
      </c>
      <c r="G1827" s="7" t="s">
        <v>76</v>
      </c>
      <c r="H1827" s="7" t="s">
        <v>20</v>
      </c>
      <c r="I1827" s="9">
        <v>0.45000000000000007</v>
      </c>
      <c r="J1827" s="10">
        <v>2250</v>
      </c>
      <c r="K1827" s="11">
        <f t="shared" si="14"/>
        <v>1012.5000000000001</v>
      </c>
      <c r="L1827" s="11">
        <f t="shared" si="15"/>
        <v>354.375</v>
      </c>
      <c r="M1827" s="12">
        <v>0.35</v>
      </c>
      <c r="O1827" s="17"/>
      <c r="P1827" s="15"/>
      <c r="Q1827" s="13"/>
      <c r="R1827" s="14"/>
    </row>
    <row r="1828" spans="1:18" ht="15.75" customHeight="1" x14ac:dyDescent="0.2">
      <c r="A1828" s="2"/>
      <c r="B1828" s="7" t="s">
        <v>27</v>
      </c>
      <c r="C1828" s="7">
        <v>1128299</v>
      </c>
      <c r="D1828" s="8">
        <v>44310</v>
      </c>
      <c r="E1828" s="7" t="s">
        <v>28</v>
      </c>
      <c r="F1828" s="7" t="s">
        <v>75</v>
      </c>
      <c r="G1828" s="7" t="s">
        <v>76</v>
      </c>
      <c r="H1828" s="7" t="s">
        <v>21</v>
      </c>
      <c r="I1828" s="9">
        <v>0.50000000000000011</v>
      </c>
      <c r="J1828" s="10">
        <v>1250</v>
      </c>
      <c r="K1828" s="11">
        <f t="shared" si="14"/>
        <v>625.00000000000011</v>
      </c>
      <c r="L1828" s="11">
        <f t="shared" si="15"/>
        <v>250.00000000000006</v>
      </c>
      <c r="M1828" s="12">
        <v>0.4</v>
      </c>
      <c r="O1828" s="17"/>
      <c r="P1828" s="15"/>
      <c r="Q1828" s="13"/>
      <c r="R1828" s="14"/>
    </row>
    <row r="1829" spans="1:18" ht="15.75" customHeight="1" x14ac:dyDescent="0.2">
      <c r="A1829" s="2"/>
      <c r="B1829" s="7" t="s">
        <v>27</v>
      </c>
      <c r="C1829" s="7">
        <v>1128299</v>
      </c>
      <c r="D1829" s="8">
        <v>44310</v>
      </c>
      <c r="E1829" s="7" t="s">
        <v>28</v>
      </c>
      <c r="F1829" s="7" t="s">
        <v>75</v>
      </c>
      <c r="G1829" s="7" t="s">
        <v>76</v>
      </c>
      <c r="H1829" s="7" t="s">
        <v>22</v>
      </c>
      <c r="I1829" s="9">
        <v>0.65000000000000013</v>
      </c>
      <c r="J1829" s="10">
        <v>3000</v>
      </c>
      <c r="K1829" s="11">
        <f t="shared" si="14"/>
        <v>1950.0000000000005</v>
      </c>
      <c r="L1829" s="11">
        <f t="shared" si="15"/>
        <v>585.00000000000011</v>
      </c>
      <c r="M1829" s="12">
        <v>0.3</v>
      </c>
      <c r="O1829" s="17"/>
      <c r="P1829" s="15"/>
      <c r="Q1829" s="13"/>
      <c r="R1829" s="14"/>
    </row>
    <row r="1830" spans="1:18" ht="15.75" customHeight="1" x14ac:dyDescent="0.2">
      <c r="A1830" s="2"/>
      <c r="B1830" s="7" t="s">
        <v>27</v>
      </c>
      <c r="C1830" s="7">
        <v>1128299</v>
      </c>
      <c r="D1830" s="8">
        <v>44341</v>
      </c>
      <c r="E1830" s="7" t="s">
        <v>28</v>
      </c>
      <c r="F1830" s="7" t="s">
        <v>75</v>
      </c>
      <c r="G1830" s="7" t="s">
        <v>76</v>
      </c>
      <c r="H1830" s="7" t="s">
        <v>17</v>
      </c>
      <c r="I1830" s="9">
        <v>0.5</v>
      </c>
      <c r="J1830" s="10">
        <v>5000</v>
      </c>
      <c r="K1830" s="11">
        <f t="shared" si="14"/>
        <v>2500</v>
      </c>
      <c r="L1830" s="11">
        <f t="shared" si="15"/>
        <v>875</v>
      </c>
      <c r="M1830" s="12">
        <v>0.35</v>
      </c>
      <c r="O1830" s="17"/>
      <c r="P1830" s="15"/>
      <c r="Q1830" s="13"/>
      <c r="R1830" s="14"/>
    </row>
    <row r="1831" spans="1:18" ht="15.75" customHeight="1" x14ac:dyDescent="0.2">
      <c r="A1831" s="2"/>
      <c r="B1831" s="7" t="s">
        <v>27</v>
      </c>
      <c r="C1831" s="7">
        <v>1128299</v>
      </c>
      <c r="D1831" s="8">
        <v>44341</v>
      </c>
      <c r="E1831" s="7" t="s">
        <v>28</v>
      </c>
      <c r="F1831" s="7" t="s">
        <v>75</v>
      </c>
      <c r="G1831" s="7" t="s">
        <v>76</v>
      </c>
      <c r="H1831" s="7" t="s">
        <v>18</v>
      </c>
      <c r="I1831" s="9">
        <v>0.55000000000000004</v>
      </c>
      <c r="J1831" s="10">
        <v>3500</v>
      </c>
      <c r="K1831" s="11">
        <f t="shared" si="14"/>
        <v>1925.0000000000002</v>
      </c>
      <c r="L1831" s="11">
        <f t="shared" si="15"/>
        <v>673.75</v>
      </c>
      <c r="M1831" s="12">
        <v>0.35</v>
      </c>
      <c r="O1831" s="17"/>
      <c r="P1831" s="15"/>
      <c r="Q1831" s="13"/>
      <c r="R1831" s="14"/>
    </row>
    <row r="1832" spans="1:18" ht="15.75" customHeight="1" x14ac:dyDescent="0.2">
      <c r="A1832" s="2"/>
      <c r="B1832" s="7" t="s">
        <v>27</v>
      </c>
      <c r="C1832" s="7">
        <v>1128299</v>
      </c>
      <c r="D1832" s="8">
        <v>44341</v>
      </c>
      <c r="E1832" s="7" t="s">
        <v>28</v>
      </c>
      <c r="F1832" s="7" t="s">
        <v>75</v>
      </c>
      <c r="G1832" s="7" t="s">
        <v>76</v>
      </c>
      <c r="H1832" s="7" t="s">
        <v>19</v>
      </c>
      <c r="I1832" s="9">
        <v>0.55000000000000004</v>
      </c>
      <c r="J1832" s="10">
        <v>3500</v>
      </c>
      <c r="K1832" s="11">
        <f t="shared" si="14"/>
        <v>1925.0000000000002</v>
      </c>
      <c r="L1832" s="11">
        <f t="shared" si="15"/>
        <v>673.75</v>
      </c>
      <c r="M1832" s="12">
        <v>0.35</v>
      </c>
      <c r="O1832" s="17"/>
      <c r="P1832" s="15"/>
      <c r="Q1832" s="13"/>
      <c r="R1832" s="14"/>
    </row>
    <row r="1833" spans="1:18" ht="15.75" customHeight="1" x14ac:dyDescent="0.2">
      <c r="A1833" s="2"/>
      <c r="B1833" s="7" t="s">
        <v>27</v>
      </c>
      <c r="C1833" s="7">
        <v>1128299</v>
      </c>
      <c r="D1833" s="8">
        <v>44341</v>
      </c>
      <c r="E1833" s="7" t="s">
        <v>28</v>
      </c>
      <c r="F1833" s="7" t="s">
        <v>75</v>
      </c>
      <c r="G1833" s="7" t="s">
        <v>76</v>
      </c>
      <c r="H1833" s="7" t="s">
        <v>20</v>
      </c>
      <c r="I1833" s="9">
        <v>0.5</v>
      </c>
      <c r="J1833" s="10">
        <v>2750</v>
      </c>
      <c r="K1833" s="11">
        <f t="shared" si="14"/>
        <v>1375</v>
      </c>
      <c r="L1833" s="11">
        <f t="shared" si="15"/>
        <v>481.24999999999994</v>
      </c>
      <c r="M1833" s="12">
        <v>0.35</v>
      </c>
      <c r="O1833" s="17"/>
      <c r="P1833" s="15"/>
      <c r="Q1833" s="13"/>
      <c r="R1833" s="14"/>
    </row>
    <row r="1834" spans="1:18" ht="15.75" customHeight="1" x14ac:dyDescent="0.2">
      <c r="A1834" s="2"/>
      <c r="B1834" s="7" t="s">
        <v>27</v>
      </c>
      <c r="C1834" s="7">
        <v>1128299</v>
      </c>
      <c r="D1834" s="8">
        <v>44341</v>
      </c>
      <c r="E1834" s="7" t="s">
        <v>28</v>
      </c>
      <c r="F1834" s="7" t="s">
        <v>75</v>
      </c>
      <c r="G1834" s="7" t="s">
        <v>76</v>
      </c>
      <c r="H1834" s="7" t="s">
        <v>21</v>
      </c>
      <c r="I1834" s="9">
        <v>0.44999999999999996</v>
      </c>
      <c r="J1834" s="10">
        <v>1750</v>
      </c>
      <c r="K1834" s="11">
        <f t="shared" si="14"/>
        <v>787.49999999999989</v>
      </c>
      <c r="L1834" s="11">
        <f t="shared" si="15"/>
        <v>315</v>
      </c>
      <c r="M1834" s="12">
        <v>0.4</v>
      </c>
      <c r="O1834" s="17"/>
      <c r="P1834" s="15"/>
      <c r="Q1834" s="13"/>
      <c r="R1834" s="14"/>
    </row>
    <row r="1835" spans="1:18" ht="15.75" customHeight="1" x14ac:dyDescent="0.2">
      <c r="A1835" s="2"/>
      <c r="B1835" s="7" t="s">
        <v>27</v>
      </c>
      <c r="C1835" s="7">
        <v>1128299</v>
      </c>
      <c r="D1835" s="8">
        <v>44341</v>
      </c>
      <c r="E1835" s="7" t="s">
        <v>28</v>
      </c>
      <c r="F1835" s="7" t="s">
        <v>75</v>
      </c>
      <c r="G1835" s="7" t="s">
        <v>76</v>
      </c>
      <c r="H1835" s="7" t="s">
        <v>22</v>
      </c>
      <c r="I1835" s="9">
        <v>0.6</v>
      </c>
      <c r="J1835" s="10">
        <v>5250</v>
      </c>
      <c r="K1835" s="11">
        <f t="shared" si="14"/>
        <v>3150</v>
      </c>
      <c r="L1835" s="11">
        <f t="shared" si="15"/>
        <v>945</v>
      </c>
      <c r="M1835" s="12">
        <v>0.3</v>
      </c>
      <c r="O1835" s="17"/>
      <c r="P1835" s="15"/>
      <c r="Q1835" s="13"/>
      <c r="R1835" s="14"/>
    </row>
    <row r="1836" spans="1:18" ht="15.75" customHeight="1" x14ac:dyDescent="0.2">
      <c r="A1836" s="2"/>
      <c r="B1836" s="7" t="s">
        <v>27</v>
      </c>
      <c r="C1836" s="7">
        <v>1128299</v>
      </c>
      <c r="D1836" s="8">
        <v>44371</v>
      </c>
      <c r="E1836" s="7" t="s">
        <v>28</v>
      </c>
      <c r="F1836" s="7" t="s">
        <v>75</v>
      </c>
      <c r="G1836" s="7" t="s">
        <v>76</v>
      </c>
      <c r="H1836" s="7" t="s">
        <v>17</v>
      </c>
      <c r="I1836" s="9">
        <v>0.54999999999999993</v>
      </c>
      <c r="J1836" s="10">
        <v>7750</v>
      </c>
      <c r="K1836" s="11">
        <f t="shared" si="14"/>
        <v>4262.4999999999991</v>
      </c>
      <c r="L1836" s="11">
        <f t="shared" si="15"/>
        <v>1491.8749999999995</v>
      </c>
      <c r="M1836" s="12">
        <v>0.35</v>
      </c>
      <c r="O1836" s="17"/>
      <c r="P1836" s="15"/>
      <c r="Q1836" s="13"/>
      <c r="R1836" s="14"/>
    </row>
    <row r="1837" spans="1:18" ht="15.75" customHeight="1" x14ac:dyDescent="0.2">
      <c r="A1837" s="2"/>
      <c r="B1837" s="7" t="s">
        <v>27</v>
      </c>
      <c r="C1837" s="7">
        <v>1128299</v>
      </c>
      <c r="D1837" s="8">
        <v>44371</v>
      </c>
      <c r="E1837" s="7" t="s">
        <v>28</v>
      </c>
      <c r="F1837" s="7" t="s">
        <v>75</v>
      </c>
      <c r="G1837" s="7" t="s">
        <v>76</v>
      </c>
      <c r="H1837" s="7" t="s">
        <v>18</v>
      </c>
      <c r="I1837" s="9">
        <v>0.64999999999999991</v>
      </c>
      <c r="J1837" s="10">
        <v>6500</v>
      </c>
      <c r="K1837" s="11">
        <f t="shared" si="14"/>
        <v>4224.9999999999991</v>
      </c>
      <c r="L1837" s="11">
        <f t="shared" si="15"/>
        <v>1478.7499999999995</v>
      </c>
      <c r="M1837" s="12">
        <v>0.35</v>
      </c>
      <c r="O1837" s="17"/>
      <c r="P1837" s="15"/>
      <c r="Q1837" s="13"/>
      <c r="R1837" s="14"/>
    </row>
    <row r="1838" spans="1:18" ht="15.75" customHeight="1" x14ac:dyDescent="0.2">
      <c r="A1838" s="2"/>
      <c r="B1838" s="7" t="s">
        <v>27</v>
      </c>
      <c r="C1838" s="7">
        <v>1128299</v>
      </c>
      <c r="D1838" s="8">
        <v>44371</v>
      </c>
      <c r="E1838" s="7" t="s">
        <v>28</v>
      </c>
      <c r="F1838" s="7" t="s">
        <v>75</v>
      </c>
      <c r="G1838" s="7" t="s">
        <v>76</v>
      </c>
      <c r="H1838" s="7" t="s">
        <v>19</v>
      </c>
      <c r="I1838" s="9">
        <v>0.79999999999999993</v>
      </c>
      <c r="J1838" s="10">
        <v>6500</v>
      </c>
      <c r="K1838" s="11">
        <f t="shared" si="14"/>
        <v>5200</v>
      </c>
      <c r="L1838" s="11">
        <f t="shared" si="15"/>
        <v>1819.9999999999998</v>
      </c>
      <c r="M1838" s="12">
        <v>0.35</v>
      </c>
      <c r="O1838" s="17"/>
      <c r="P1838" s="15"/>
      <c r="Q1838" s="13"/>
      <c r="R1838" s="14"/>
    </row>
    <row r="1839" spans="1:18" ht="15.75" customHeight="1" x14ac:dyDescent="0.2">
      <c r="A1839" s="2"/>
      <c r="B1839" s="7" t="s">
        <v>27</v>
      </c>
      <c r="C1839" s="7">
        <v>1128299</v>
      </c>
      <c r="D1839" s="8">
        <v>44371</v>
      </c>
      <c r="E1839" s="7" t="s">
        <v>28</v>
      </c>
      <c r="F1839" s="7" t="s">
        <v>75</v>
      </c>
      <c r="G1839" s="7" t="s">
        <v>76</v>
      </c>
      <c r="H1839" s="7" t="s">
        <v>20</v>
      </c>
      <c r="I1839" s="9">
        <v>0.79999999999999993</v>
      </c>
      <c r="J1839" s="10">
        <v>5250</v>
      </c>
      <c r="K1839" s="11">
        <f t="shared" si="14"/>
        <v>4200</v>
      </c>
      <c r="L1839" s="11">
        <f t="shared" si="15"/>
        <v>1470</v>
      </c>
      <c r="M1839" s="12">
        <v>0.35</v>
      </c>
      <c r="O1839" s="17"/>
      <c r="P1839" s="15"/>
      <c r="Q1839" s="13"/>
      <c r="R1839" s="14"/>
    </row>
    <row r="1840" spans="1:18" ht="15.75" customHeight="1" x14ac:dyDescent="0.2">
      <c r="A1840" s="2"/>
      <c r="B1840" s="7" t="s">
        <v>27</v>
      </c>
      <c r="C1840" s="7">
        <v>1128299</v>
      </c>
      <c r="D1840" s="8">
        <v>44371</v>
      </c>
      <c r="E1840" s="7" t="s">
        <v>28</v>
      </c>
      <c r="F1840" s="7" t="s">
        <v>75</v>
      </c>
      <c r="G1840" s="7" t="s">
        <v>76</v>
      </c>
      <c r="H1840" s="7" t="s">
        <v>21</v>
      </c>
      <c r="I1840" s="9">
        <v>0.9</v>
      </c>
      <c r="J1840" s="10">
        <v>4000</v>
      </c>
      <c r="K1840" s="11">
        <f t="shared" si="14"/>
        <v>3600</v>
      </c>
      <c r="L1840" s="11">
        <f t="shared" si="15"/>
        <v>1440</v>
      </c>
      <c r="M1840" s="12">
        <v>0.4</v>
      </c>
      <c r="O1840" s="17"/>
      <c r="P1840" s="15"/>
      <c r="Q1840" s="13"/>
      <c r="R1840" s="14"/>
    </row>
    <row r="1841" spans="1:18" ht="15.75" customHeight="1" x14ac:dyDescent="0.2">
      <c r="A1841" s="2"/>
      <c r="B1841" s="7" t="s">
        <v>27</v>
      </c>
      <c r="C1841" s="7">
        <v>1128299</v>
      </c>
      <c r="D1841" s="8">
        <v>44371</v>
      </c>
      <c r="E1841" s="7" t="s">
        <v>28</v>
      </c>
      <c r="F1841" s="7" t="s">
        <v>75</v>
      </c>
      <c r="G1841" s="7" t="s">
        <v>76</v>
      </c>
      <c r="H1841" s="7" t="s">
        <v>22</v>
      </c>
      <c r="I1841" s="9">
        <v>1.05</v>
      </c>
      <c r="J1841" s="10">
        <v>7000</v>
      </c>
      <c r="K1841" s="11">
        <f t="shared" si="14"/>
        <v>7350</v>
      </c>
      <c r="L1841" s="11">
        <f t="shared" si="15"/>
        <v>2205</v>
      </c>
      <c r="M1841" s="12">
        <v>0.3</v>
      </c>
      <c r="O1841" s="17"/>
      <c r="P1841" s="15"/>
      <c r="Q1841" s="13"/>
      <c r="R1841" s="14"/>
    </row>
    <row r="1842" spans="1:18" ht="15.75" customHeight="1" x14ac:dyDescent="0.2">
      <c r="A1842" s="2"/>
      <c r="B1842" s="7" t="s">
        <v>27</v>
      </c>
      <c r="C1842" s="7">
        <v>1128299</v>
      </c>
      <c r="D1842" s="8">
        <v>44400</v>
      </c>
      <c r="E1842" s="7" t="s">
        <v>28</v>
      </c>
      <c r="F1842" s="7" t="s">
        <v>75</v>
      </c>
      <c r="G1842" s="7" t="s">
        <v>76</v>
      </c>
      <c r="H1842" s="7" t="s">
        <v>17</v>
      </c>
      <c r="I1842" s="9">
        <v>0.85</v>
      </c>
      <c r="J1842" s="10">
        <v>8500</v>
      </c>
      <c r="K1842" s="11">
        <f t="shared" si="14"/>
        <v>7225</v>
      </c>
      <c r="L1842" s="11">
        <f t="shared" si="15"/>
        <v>2528.75</v>
      </c>
      <c r="M1842" s="12">
        <v>0.35</v>
      </c>
      <c r="O1842" s="17"/>
      <c r="P1842" s="15"/>
      <c r="Q1842" s="13"/>
      <c r="R1842" s="14"/>
    </row>
    <row r="1843" spans="1:18" ht="15.75" customHeight="1" x14ac:dyDescent="0.2">
      <c r="A1843" s="2"/>
      <c r="B1843" s="7" t="s">
        <v>27</v>
      </c>
      <c r="C1843" s="7">
        <v>1128299</v>
      </c>
      <c r="D1843" s="8">
        <v>44400</v>
      </c>
      <c r="E1843" s="7" t="s">
        <v>28</v>
      </c>
      <c r="F1843" s="7" t="s">
        <v>75</v>
      </c>
      <c r="G1843" s="7" t="s">
        <v>76</v>
      </c>
      <c r="H1843" s="7" t="s">
        <v>18</v>
      </c>
      <c r="I1843" s="9">
        <v>0.9</v>
      </c>
      <c r="J1843" s="10">
        <v>7000</v>
      </c>
      <c r="K1843" s="11">
        <f t="shared" si="14"/>
        <v>6300</v>
      </c>
      <c r="L1843" s="11">
        <f t="shared" si="15"/>
        <v>2205</v>
      </c>
      <c r="M1843" s="12">
        <v>0.35</v>
      </c>
      <c r="O1843" s="17"/>
      <c r="P1843" s="15"/>
      <c r="Q1843" s="13"/>
      <c r="R1843" s="14"/>
    </row>
    <row r="1844" spans="1:18" ht="15.75" customHeight="1" x14ac:dyDescent="0.2">
      <c r="A1844" s="2"/>
      <c r="B1844" s="7" t="s">
        <v>27</v>
      </c>
      <c r="C1844" s="7">
        <v>1128299</v>
      </c>
      <c r="D1844" s="8">
        <v>44400</v>
      </c>
      <c r="E1844" s="7" t="s">
        <v>28</v>
      </c>
      <c r="F1844" s="7" t="s">
        <v>75</v>
      </c>
      <c r="G1844" s="7" t="s">
        <v>76</v>
      </c>
      <c r="H1844" s="7" t="s">
        <v>19</v>
      </c>
      <c r="I1844" s="9">
        <v>0.9</v>
      </c>
      <c r="J1844" s="10">
        <v>6500</v>
      </c>
      <c r="K1844" s="11">
        <f t="shared" si="14"/>
        <v>5850</v>
      </c>
      <c r="L1844" s="11">
        <f t="shared" si="15"/>
        <v>2047.4999999999998</v>
      </c>
      <c r="M1844" s="12">
        <v>0.35</v>
      </c>
      <c r="O1844" s="17"/>
      <c r="P1844" s="15"/>
      <c r="Q1844" s="13"/>
      <c r="R1844" s="14"/>
    </row>
    <row r="1845" spans="1:18" ht="15.75" customHeight="1" x14ac:dyDescent="0.2">
      <c r="A1845" s="2"/>
      <c r="B1845" s="7" t="s">
        <v>27</v>
      </c>
      <c r="C1845" s="7">
        <v>1128299</v>
      </c>
      <c r="D1845" s="8">
        <v>44400</v>
      </c>
      <c r="E1845" s="7" t="s">
        <v>28</v>
      </c>
      <c r="F1845" s="7" t="s">
        <v>75</v>
      </c>
      <c r="G1845" s="7" t="s">
        <v>76</v>
      </c>
      <c r="H1845" s="7" t="s">
        <v>20</v>
      </c>
      <c r="I1845" s="9">
        <v>0.85</v>
      </c>
      <c r="J1845" s="10">
        <v>5500</v>
      </c>
      <c r="K1845" s="11">
        <f t="shared" si="14"/>
        <v>4675</v>
      </c>
      <c r="L1845" s="11">
        <f t="shared" si="15"/>
        <v>1636.25</v>
      </c>
      <c r="M1845" s="12">
        <v>0.35</v>
      </c>
      <c r="O1845" s="17"/>
      <c r="P1845" s="15"/>
      <c r="Q1845" s="13"/>
      <c r="R1845" s="14"/>
    </row>
    <row r="1846" spans="1:18" ht="15.75" customHeight="1" x14ac:dyDescent="0.2">
      <c r="A1846" s="2"/>
      <c r="B1846" s="7" t="s">
        <v>27</v>
      </c>
      <c r="C1846" s="7">
        <v>1128299</v>
      </c>
      <c r="D1846" s="8">
        <v>44400</v>
      </c>
      <c r="E1846" s="7" t="s">
        <v>28</v>
      </c>
      <c r="F1846" s="7" t="s">
        <v>75</v>
      </c>
      <c r="G1846" s="7" t="s">
        <v>76</v>
      </c>
      <c r="H1846" s="7" t="s">
        <v>21</v>
      </c>
      <c r="I1846" s="9">
        <v>0.9</v>
      </c>
      <c r="J1846" s="10">
        <v>6000</v>
      </c>
      <c r="K1846" s="11">
        <f t="shared" si="14"/>
        <v>5400</v>
      </c>
      <c r="L1846" s="11">
        <f t="shared" si="15"/>
        <v>2160</v>
      </c>
      <c r="M1846" s="12">
        <v>0.4</v>
      </c>
      <c r="O1846" s="17"/>
      <c r="P1846" s="15"/>
      <c r="Q1846" s="13"/>
      <c r="R1846" s="14"/>
    </row>
    <row r="1847" spans="1:18" ht="15.75" customHeight="1" x14ac:dyDescent="0.2">
      <c r="A1847" s="2"/>
      <c r="B1847" s="7" t="s">
        <v>27</v>
      </c>
      <c r="C1847" s="7">
        <v>1128299</v>
      </c>
      <c r="D1847" s="8">
        <v>44400</v>
      </c>
      <c r="E1847" s="7" t="s">
        <v>28</v>
      </c>
      <c r="F1847" s="7" t="s">
        <v>75</v>
      </c>
      <c r="G1847" s="7" t="s">
        <v>76</v>
      </c>
      <c r="H1847" s="7" t="s">
        <v>22</v>
      </c>
      <c r="I1847" s="9">
        <v>1.05</v>
      </c>
      <c r="J1847" s="10">
        <v>6000</v>
      </c>
      <c r="K1847" s="11">
        <f t="shared" si="14"/>
        <v>6300</v>
      </c>
      <c r="L1847" s="11">
        <f t="shared" si="15"/>
        <v>1890</v>
      </c>
      <c r="M1847" s="12">
        <v>0.3</v>
      </c>
      <c r="O1847" s="17"/>
      <c r="P1847" s="15"/>
      <c r="Q1847" s="13"/>
      <c r="R1847" s="14"/>
    </row>
    <row r="1848" spans="1:18" ht="15.75" customHeight="1" x14ac:dyDescent="0.2">
      <c r="A1848" s="2"/>
      <c r="B1848" s="7" t="s">
        <v>27</v>
      </c>
      <c r="C1848" s="7">
        <v>1128299</v>
      </c>
      <c r="D1848" s="8">
        <v>44432</v>
      </c>
      <c r="E1848" s="7" t="s">
        <v>28</v>
      </c>
      <c r="F1848" s="7" t="s">
        <v>75</v>
      </c>
      <c r="G1848" s="7" t="s">
        <v>76</v>
      </c>
      <c r="H1848" s="7" t="s">
        <v>17</v>
      </c>
      <c r="I1848" s="9">
        <v>0.9</v>
      </c>
      <c r="J1848" s="10">
        <v>8000</v>
      </c>
      <c r="K1848" s="11">
        <f t="shared" si="14"/>
        <v>7200</v>
      </c>
      <c r="L1848" s="11">
        <f t="shared" si="15"/>
        <v>2520</v>
      </c>
      <c r="M1848" s="12">
        <v>0.35</v>
      </c>
      <c r="O1848" s="17"/>
      <c r="P1848" s="15"/>
      <c r="Q1848" s="13"/>
      <c r="R1848" s="14"/>
    </row>
    <row r="1849" spans="1:18" ht="15.75" customHeight="1" x14ac:dyDescent="0.2">
      <c r="A1849" s="2"/>
      <c r="B1849" s="7" t="s">
        <v>27</v>
      </c>
      <c r="C1849" s="7">
        <v>1128299</v>
      </c>
      <c r="D1849" s="8">
        <v>44432</v>
      </c>
      <c r="E1849" s="7" t="s">
        <v>28</v>
      </c>
      <c r="F1849" s="7" t="s">
        <v>75</v>
      </c>
      <c r="G1849" s="7" t="s">
        <v>76</v>
      </c>
      <c r="H1849" s="7" t="s">
        <v>18</v>
      </c>
      <c r="I1849" s="9">
        <v>0.8</v>
      </c>
      <c r="J1849" s="10">
        <v>7750</v>
      </c>
      <c r="K1849" s="11">
        <f t="shared" si="14"/>
        <v>6200</v>
      </c>
      <c r="L1849" s="11">
        <f t="shared" si="15"/>
        <v>2170</v>
      </c>
      <c r="M1849" s="12">
        <v>0.35</v>
      </c>
      <c r="O1849" s="17"/>
      <c r="P1849" s="15"/>
      <c r="Q1849" s="13"/>
      <c r="R1849" s="14"/>
    </row>
    <row r="1850" spans="1:18" ht="15.75" customHeight="1" x14ac:dyDescent="0.2">
      <c r="A1850" s="2"/>
      <c r="B1850" s="7" t="s">
        <v>27</v>
      </c>
      <c r="C1850" s="7">
        <v>1128299</v>
      </c>
      <c r="D1850" s="8">
        <v>44432</v>
      </c>
      <c r="E1850" s="7" t="s">
        <v>28</v>
      </c>
      <c r="F1850" s="7" t="s">
        <v>75</v>
      </c>
      <c r="G1850" s="7" t="s">
        <v>76</v>
      </c>
      <c r="H1850" s="7" t="s">
        <v>19</v>
      </c>
      <c r="I1850" s="9">
        <v>0.70000000000000007</v>
      </c>
      <c r="J1850" s="10">
        <v>6500</v>
      </c>
      <c r="K1850" s="11">
        <f t="shared" si="14"/>
        <v>4550</v>
      </c>
      <c r="L1850" s="11">
        <f t="shared" si="15"/>
        <v>1592.5</v>
      </c>
      <c r="M1850" s="12">
        <v>0.35</v>
      </c>
      <c r="O1850" s="17"/>
      <c r="P1850" s="15"/>
      <c r="Q1850" s="13"/>
      <c r="R1850" s="14"/>
    </row>
    <row r="1851" spans="1:18" ht="15.75" customHeight="1" x14ac:dyDescent="0.2">
      <c r="A1851" s="2"/>
      <c r="B1851" s="7" t="s">
        <v>27</v>
      </c>
      <c r="C1851" s="7">
        <v>1128299</v>
      </c>
      <c r="D1851" s="8">
        <v>44432</v>
      </c>
      <c r="E1851" s="7" t="s">
        <v>28</v>
      </c>
      <c r="F1851" s="7" t="s">
        <v>75</v>
      </c>
      <c r="G1851" s="7" t="s">
        <v>76</v>
      </c>
      <c r="H1851" s="7" t="s">
        <v>20</v>
      </c>
      <c r="I1851" s="9">
        <v>0.70000000000000007</v>
      </c>
      <c r="J1851" s="10">
        <v>4250</v>
      </c>
      <c r="K1851" s="11">
        <f t="shared" si="14"/>
        <v>2975.0000000000005</v>
      </c>
      <c r="L1851" s="11">
        <f t="shared" si="15"/>
        <v>1041.25</v>
      </c>
      <c r="M1851" s="12">
        <v>0.35</v>
      </c>
      <c r="O1851" s="17"/>
      <c r="P1851" s="15"/>
      <c r="Q1851" s="13"/>
      <c r="R1851" s="14"/>
    </row>
    <row r="1852" spans="1:18" ht="15.75" customHeight="1" x14ac:dyDescent="0.2">
      <c r="A1852" s="2"/>
      <c r="B1852" s="7" t="s">
        <v>27</v>
      </c>
      <c r="C1852" s="7">
        <v>1128299</v>
      </c>
      <c r="D1852" s="8">
        <v>44432</v>
      </c>
      <c r="E1852" s="7" t="s">
        <v>28</v>
      </c>
      <c r="F1852" s="7" t="s">
        <v>75</v>
      </c>
      <c r="G1852" s="7" t="s">
        <v>76</v>
      </c>
      <c r="H1852" s="7" t="s">
        <v>21</v>
      </c>
      <c r="I1852" s="9">
        <v>0.7</v>
      </c>
      <c r="J1852" s="10">
        <v>4250</v>
      </c>
      <c r="K1852" s="11">
        <f t="shared" si="14"/>
        <v>2975</v>
      </c>
      <c r="L1852" s="11">
        <f t="shared" si="15"/>
        <v>1190</v>
      </c>
      <c r="M1852" s="12">
        <v>0.4</v>
      </c>
      <c r="O1852" s="17"/>
      <c r="P1852" s="15"/>
      <c r="Q1852" s="13"/>
      <c r="R1852" s="14"/>
    </row>
    <row r="1853" spans="1:18" ht="15.75" customHeight="1" x14ac:dyDescent="0.2">
      <c r="A1853" s="2"/>
      <c r="B1853" s="7" t="s">
        <v>27</v>
      </c>
      <c r="C1853" s="7">
        <v>1128299</v>
      </c>
      <c r="D1853" s="8">
        <v>44432</v>
      </c>
      <c r="E1853" s="7" t="s">
        <v>28</v>
      </c>
      <c r="F1853" s="7" t="s">
        <v>75</v>
      </c>
      <c r="G1853" s="7" t="s">
        <v>76</v>
      </c>
      <c r="H1853" s="7" t="s">
        <v>22</v>
      </c>
      <c r="I1853" s="9">
        <v>0.75</v>
      </c>
      <c r="J1853" s="10">
        <v>2500</v>
      </c>
      <c r="K1853" s="11">
        <f t="shared" si="14"/>
        <v>1875</v>
      </c>
      <c r="L1853" s="11">
        <f t="shared" si="15"/>
        <v>562.5</v>
      </c>
      <c r="M1853" s="12">
        <v>0.3</v>
      </c>
      <c r="O1853" s="17"/>
      <c r="P1853" s="15"/>
      <c r="Q1853" s="13"/>
      <c r="R1853" s="14"/>
    </row>
    <row r="1854" spans="1:18" ht="15.75" customHeight="1" x14ac:dyDescent="0.2">
      <c r="A1854" s="2"/>
      <c r="B1854" s="7" t="s">
        <v>27</v>
      </c>
      <c r="C1854" s="7">
        <v>1128299</v>
      </c>
      <c r="D1854" s="8">
        <v>44464</v>
      </c>
      <c r="E1854" s="7" t="s">
        <v>28</v>
      </c>
      <c r="F1854" s="7" t="s">
        <v>75</v>
      </c>
      <c r="G1854" s="7" t="s">
        <v>76</v>
      </c>
      <c r="H1854" s="7" t="s">
        <v>17</v>
      </c>
      <c r="I1854" s="9">
        <v>0.50000000000000011</v>
      </c>
      <c r="J1854" s="10">
        <v>4500</v>
      </c>
      <c r="K1854" s="11">
        <f t="shared" si="14"/>
        <v>2250.0000000000005</v>
      </c>
      <c r="L1854" s="11">
        <f t="shared" si="15"/>
        <v>787.50000000000011</v>
      </c>
      <c r="M1854" s="12">
        <v>0.35</v>
      </c>
      <c r="O1854" s="17"/>
      <c r="P1854" s="15"/>
      <c r="Q1854" s="13"/>
      <c r="R1854" s="14"/>
    </row>
    <row r="1855" spans="1:18" ht="15.75" customHeight="1" x14ac:dyDescent="0.2">
      <c r="A1855" s="2"/>
      <c r="B1855" s="7" t="s">
        <v>27</v>
      </c>
      <c r="C1855" s="7">
        <v>1128299</v>
      </c>
      <c r="D1855" s="8">
        <v>44464</v>
      </c>
      <c r="E1855" s="7" t="s">
        <v>28</v>
      </c>
      <c r="F1855" s="7" t="s">
        <v>75</v>
      </c>
      <c r="G1855" s="7" t="s">
        <v>76</v>
      </c>
      <c r="H1855" s="7" t="s">
        <v>18</v>
      </c>
      <c r="I1855" s="9">
        <v>0.55000000000000016</v>
      </c>
      <c r="J1855" s="10">
        <v>4500</v>
      </c>
      <c r="K1855" s="11">
        <f t="shared" si="14"/>
        <v>2475.0000000000009</v>
      </c>
      <c r="L1855" s="11">
        <f t="shared" si="15"/>
        <v>866.25000000000023</v>
      </c>
      <c r="M1855" s="12">
        <v>0.35</v>
      </c>
      <c r="O1855" s="17"/>
      <c r="P1855" s="15"/>
      <c r="Q1855" s="13"/>
      <c r="R1855" s="14"/>
    </row>
    <row r="1856" spans="1:18" ht="15.75" customHeight="1" x14ac:dyDescent="0.2">
      <c r="A1856" s="2"/>
      <c r="B1856" s="7" t="s">
        <v>27</v>
      </c>
      <c r="C1856" s="7">
        <v>1128299</v>
      </c>
      <c r="D1856" s="8">
        <v>44464</v>
      </c>
      <c r="E1856" s="7" t="s">
        <v>28</v>
      </c>
      <c r="F1856" s="7" t="s">
        <v>75</v>
      </c>
      <c r="G1856" s="7" t="s">
        <v>76</v>
      </c>
      <c r="H1856" s="7" t="s">
        <v>19</v>
      </c>
      <c r="I1856" s="9">
        <v>0.50000000000000011</v>
      </c>
      <c r="J1856" s="10">
        <v>2500</v>
      </c>
      <c r="K1856" s="11">
        <f t="shared" si="14"/>
        <v>1250.0000000000002</v>
      </c>
      <c r="L1856" s="11">
        <f t="shared" si="15"/>
        <v>437.50000000000006</v>
      </c>
      <c r="M1856" s="12">
        <v>0.35</v>
      </c>
      <c r="O1856" s="17"/>
      <c r="P1856" s="15"/>
      <c r="Q1856" s="13"/>
      <c r="R1856" s="14"/>
    </row>
    <row r="1857" spans="1:18" ht="15.75" customHeight="1" x14ac:dyDescent="0.2">
      <c r="A1857" s="2"/>
      <c r="B1857" s="7" t="s">
        <v>27</v>
      </c>
      <c r="C1857" s="7">
        <v>1128299</v>
      </c>
      <c r="D1857" s="8">
        <v>44464</v>
      </c>
      <c r="E1857" s="7" t="s">
        <v>28</v>
      </c>
      <c r="F1857" s="7" t="s">
        <v>75</v>
      </c>
      <c r="G1857" s="7" t="s">
        <v>76</v>
      </c>
      <c r="H1857" s="7" t="s">
        <v>20</v>
      </c>
      <c r="I1857" s="9">
        <v>0.50000000000000011</v>
      </c>
      <c r="J1857" s="10">
        <v>2000</v>
      </c>
      <c r="K1857" s="11">
        <f t="shared" si="14"/>
        <v>1000.0000000000002</v>
      </c>
      <c r="L1857" s="11">
        <f t="shared" si="15"/>
        <v>350.00000000000006</v>
      </c>
      <c r="M1857" s="12">
        <v>0.35</v>
      </c>
      <c r="O1857" s="17"/>
      <c r="P1857" s="15"/>
      <c r="Q1857" s="13"/>
      <c r="R1857" s="14"/>
    </row>
    <row r="1858" spans="1:18" ht="15.75" customHeight="1" x14ac:dyDescent="0.2">
      <c r="A1858" s="2"/>
      <c r="B1858" s="7" t="s">
        <v>27</v>
      </c>
      <c r="C1858" s="7">
        <v>1128299</v>
      </c>
      <c r="D1858" s="8">
        <v>44464</v>
      </c>
      <c r="E1858" s="7" t="s">
        <v>28</v>
      </c>
      <c r="F1858" s="7" t="s">
        <v>75</v>
      </c>
      <c r="G1858" s="7" t="s">
        <v>76</v>
      </c>
      <c r="H1858" s="7" t="s">
        <v>21</v>
      </c>
      <c r="I1858" s="9">
        <v>0.60000000000000009</v>
      </c>
      <c r="J1858" s="10">
        <v>2250</v>
      </c>
      <c r="K1858" s="11">
        <f t="shared" si="14"/>
        <v>1350.0000000000002</v>
      </c>
      <c r="L1858" s="11">
        <f t="shared" si="15"/>
        <v>540.00000000000011</v>
      </c>
      <c r="M1858" s="12">
        <v>0.4</v>
      </c>
      <c r="O1858" s="17"/>
      <c r="P1858" s="15"/>
      <c r="Q1858" s="13"/>
      <c r="R1858" s="14"/>
    </row>
    <row r="1859" spans="1:18" ht="15.75" customHeight="1" x14ac:dyDescent="0.2">
      <c r="A1859" s="2"/>
      <c r="B1859" s="7" t="s">
        <v>27</v>
      </c>
      <c r="C1859" s="7">
        <v>1128299</v>
      </c>
      <c r="D1859" s="8">
        <v>44464</v>
      </c>
      <c r="E1859" s="7" t="s">
        <v>28</v>
      </c>
      <c r="F1859" s="7" t="s">
        <v>75</v>
      </c>
      <c r="G1859" s="7" t="s">
        <v>76</v>
      </c>
      <c r="H1859" s="7" t="s">
        <v>22</v>
      </c>
      <c r="I1859" s="9">
        <v>0.44999999999999996</v>
      </c>
      <c r="J1859" s="10">
        <v>2500</v>
      </c>
      <c r="K1859" s="11">
        <f t="shared" si="14"/>
        <v>1125</v>
      </c>
      <c r="L1859" s="11">
        <f t="shared" si="15"/>
        <v>337.5</v>
      </c>
      <c r="M1859" s="12">
        <v>0.3</v>
      </c>
      <c r="O1859" s="17"/>
      <c r="P1859" s="15"/>
      <c r="Q1859" s="13"/>
      <c r="R1859" s="14"/>
    </row>
    <row r="1860" spans="1:18" ht="15.75" customHeight="1" x14ac:dyDescent="0.2">
      <c r="A1860" s="2"/>
      <c r="B1860" s="7" t="s">
        <v>27</v>
      </c>
      <c r="C1860" s="7">
        <v>1128299</v>
      </c>
      <c r="D1860" s="8">
        <v>44493</v>
      </c>
      <c r="E1860" s="7" t="s">
        <v>28</v>
      </c>
      <c r="F1860" s="7" t="s">
        <v>75</v>
      </c>
      <c r="G1860" s="7" t="s">
        <v>76</v>
      </c>
      <c r="H1860" s="7" t="s">
        <v>17</v>
      </c>
      <c r="I1860" s="9">
        <v>0.4</v>
      </c>
      <c r="J1860" s="10">
        <v>3500</v>
      </c>
      <c r="K1860" s="11">
        <f t="shared" si="14"/>
        <v>1400</v>
      </c>
      <c r="L1860" s="11">
        <f t="shared" si="15"/>
        <v>489.99999999999994</v>
      </c>
      <c r="M1860" s="12">
        <v>0.35</v>
      </c>
      <c r="O1860" s="17"/>
      <c r="P1860" s="15"/>
      <c r="Q1860" s="13"/>
      <c r="R1860" s="14"/>
    </row>
    <row r="1861" spans="1:18" ht="15.75" customHeight="1" x14ac:dyDescent="0.2">
      <c r="A1861" s="2"/>
      <c r="B1861" s="7" t="s">
        <v>27</v>
      </c>
      <c r="C1861" s="7">
        <v>1128299</v>
      </c>
      <c r="D1861" s="8">
        <v>44493</v>
      </c>
      <c r="E1861" s="7" t="s">
        <v>28</v>
      </c>
      <c r="F1861" s="7" t="s">
        <v>75</v>
      </c>
      <c r="G1861" s="7" t="s">
        <v>76</v>
      </c>
      <c r="H1861" s="7" t="s">
        <v>18</v>
      </c>
      <c r="I1861" s="9">
        <v>0.55000000000000016</v>
      </c>
      <c r="J1861" s="10">
        <v>5250</v>
      </c>
      <c r="K1861" s="11">
        <f t="shared" si="14"/>
        <v>2887.5000000000009</v>
      </c>
      <c r="L1861" s="11">
        <f t="shared" si="15"/>
        <v>1010.6250000000002</v>
      </c>
      <c r="M1861" s="12">
        <v>0.35</v>
      </c>
      <c r="O1861" s="17"/>
      <c r="P1861" s="15"/>
      <c r="Q1861" s="13"/>
      <c r="R1861" s="14"/>
    </row>
    <row r="1862" spans="1:18" ht="15.75" customHeight="1" x14ac:dyDescent="0.2">
      <c r="A1862" s="2"/>
      <c r="B1862" s="7" t="s">
        <v>27</v>
      </c>
      <c r="C1862" s="7">
        <v>1128299</v>
      </c>
      <c r="D1862" s="8">
        <v>44493</v>
      </c>
      <c r="E1862" s="7" t="s">
        <v>28</v>
      </c>
      <c r="F1862" s="7" t="s">
        <v>75</v>
      </c>
      <c r="G1862" s="7" t="s">
        <v>76</v>
      </c>
      <c r="H1862" s="7" t="s">
        <v>19</v>
      </c>
      <c r="I1862" s="9">
        <v>0.50000000000000011</v>
      </c>
      <c r="J1862" s="10">
        <v>3500</v>
      </c>
      <c r="K1862" s="11">
        <f t="shared" si="14"/>
        <v>1750.0000000000005</v>
      </c>
      <c r="L1862" s="11">
        <f t="shared" si="15"/>
        <v>612.50000000000011</v>
      </c>
      <c r="M1862" s="12">
        <v>0.35</v>
      </c>
      <c r="O1862" s="17"/>
      <c r="P1862" s="15"/>
      <c r="Q1862" s="13"/>
      <c r="R1862" s="14"/>
    </row>
    <row r="1863" spans="1:18" ht="15.75" customHeight="1" x14ac:dyDescent="0.2">
      <c r="A1863" s="2"/>
      <c r="B1863" s="7" t="s">
        <v>27</v>
      </c>
      <c r="C1863" s="7">
        <v>1128299</v>
      </c>
      <c r="D1863" s="8">
        <v>44493</v>
      </c>
      <c r="E1863" s="7" t="s">
        <v>28</v>
      </c>
      <c r="F1863" s="7" t="s">
        <v>75</v>
      </c>
      <c r="G1863" s="7" t="s">
        <v>76</v>
      </c>
      <c r="H1863" s="7" t="s">
        <v>20</v>
      </c>
      <c r="I1863" s="9">
        <v>0.45000000000000007</v>
      </c>
      <c r="J1863" s="10">
        <v>3250</v>
      </c>
      <c r="K1863" s="11">
        <f t="shared" si="14"/>
        <v>1462.5000000000002</v>
      </c>
      <c r="L1863" s="11">
        <f t="shared" si="15"/>
        <v>511.87500000000006</v>
      </c>
      <c r="M1863" s="12">
        <v>0.35</v>
      </c>
      <c r="O1863" s="17"/>
      <c r="P1863" s="15"/>
      <c r="Q1863" s="13"/>
      <c r="R1863" s="14"/>
    </row>
    <row r="1864" spans="1:18" ht="15.75" customHeight="1" x14ac:dyDescent="0.2">
      <c r="A1864" s="2"/>
      <c r="B1864" s="7" t="s">
        <v>27</v>
      </c>
      <c r="C1864" s="7">
        <v>1128299</v>
      </c>
      <c r="D1864" s="8">
        <v>44493</v>
      </c>
      <c r="E1864" s="7" t="s">
        <v>28</v>
      </c>
      <c r="F1864" s="7" t="s">
        <v>75</v>
      </c>
      <c r="G1864" s="7" t="s">
        <v>76</v>
      </c>
      <c r="H1864" s="7" t="s">
        <v>21</v>
      </c>
      <c r="I1864" s="9">
        <v>0.55000000000000004</v>
      </c>
      <c r="J1864" s="10">
        <v>3000</v>
      </c>
      <c r="K1864" s="11">
        <f t="shared" si="14"/>
        <v>1650.0000000000002</v>
      </c>
      <c r="L1864" s="11">
        <f t="shared" si="15"/>
        <v>660.00000000000011</v>
      </c>
      <c r="M1864" s="12">
        <v>0.4</v>
      </c>
      <c r="O1864" s="17"/>
      <c r="P1864" s="15"/>
      <c r="Q1864" s="13"/>
      <c r="R1864" s="14"/>
    </row>
    <row r="1865" spans="1:18" ht="15.75" customHeight="1" x14ac:dyDescent="0.2">
      <c r="A1865" s="2"/>
      <c r="B1865" s="7" t="s">
        <v>27</v>
      </c>
      <c r="C1865" s="7">
        <v>1128299</v>
      </c>
      <c r="D1865" s="8">
        <v>44493</v>
      </c>
      <c r="E1865" s="7" t="s">
        <v>28</v>
      </c>
      <c r="F1865" s="7" t="s">
        <v>75</v>
      </c>
      <c r="G1865" s="7" t="s">
        <v>76</v>
      </c>
      <c r="H1865" s="7" t="s">
        <v>22</v>
      </c>
      <c r="I1865" s="9">
        <v>0.60000000000000009</v>
      </c>
      <c r="J1865" s="10">
        <v>3500</v>
      </c>
      <c r="K1865" s="11">
        <f t="shared" si="14"/>
        <v>2100.0000000000005</v>
      </c>
      <c r="L1865" s="11">
        <f t="shared" si="15"/>
        <v>630.00000000000011</v>
      </c>
      <c r="M1865" s="12">
        <v>0.3</v>
      </c>
      <c r="O1865" s="17"/>
      <c r="P1865" s="15"/>
      <c r="Q1865" s="13"/>
      <c r="R1865" s="14"/>
    </row>
    <row r="1866" spans="1:18" ht="15.75" customHeight="1" x14ac:dyDescent="0.2">
      <c r="A1866" s="2"/>
      <c r="B1866" s="7" t="s">
        <v>27</v>
      </c>
      <c r="C1866" s="7">
        <v>1128299</v>
      </c>
      <c r="D1866" s="8">
        <v>44524</v>
      </c>
      <c r="E1866" s="7" t="s">
        <v>28</v>
      </c>
      <c r="F1866" s="7" t="s">
        <v>75</v>
      </c>
      <c r="G1866" s="7" t="s">
        <v>76</v>
      </c>
      <c r="H1866" s="7" t="s">
        <v>17</v>
      </c>
      <c r="I1866" s="9">
        <v>0.45000000000000007</v>
      </c>
      <c r="J1866" s="10">
        <v>5750</v>
      </c>
      <c r="K1866" s="11">
        <f t="shared" si="14"/>
        <v>2587.5000000000005</v>
      </c>
      <c r="L1866" s="11">
        <f t="shared" si="15"/>
        <v>905.62500000000011</v>
      </c>
      <c r="M1866" s="12">
        <v>0.35</v>
      </c>
      <c r="O1866" s="17"/>
      <c r="P1866" s="15"/>
      <c r="Q1866" s="13"/>
      <c r="R1866" s="14"/>
    </row>
    <row r="1867" spans="1:18" ht="15.75" customHeight="1" x14ac:dyDescent="0.2">
      <c r="A1867" s="2"/>
      <c r="B1867" s="7" t="s">
        <v>27</v>
      </c>
      <c r="C1867" s="7">
        <v>1128299</v>
      </c>
      <c r="D1867" s="8">
        <v>44524</v>
      </c>
      <c r="E1867" s="7" t="s">
        <v>28</v>
      </c>
      <c r="F1867" s="7" t="s">
        <v>75</v>
      </c>
      <c r="G1867" s="7" t="s">
        <v>76</v>
      </c>
      <c r="H1867" s="7" t="s">
        <v>18</v>
      </c>
      <c r="I1867" s="9">
        <v>0.50000000000000011</v>
      </c>
      <c r="J1867" s="10">
        <v>6500</v>
      </c>
      <c r="K1867" s="11">
        <f t="shared" si="14"/>
        <v>3250.0000000000009</v>
      </c>
      <c r="L1867" s="11">
        <f t="shared" si="15"/>
        <v>1137.5000000000002</v>
      </c>
      <c r="M1867" s="12">
        <v>0.35</v>
      </c>
      <c r="O1867" s="17"/>
      <c r="P1867" s="15"/>
      <c r="Q1867" s="13"/>
      <c r="R1867" s="14"/>
    </row>
    <row r="1868" spans="1:18" ht="15.75" customHeight="1" x14ac:dyDescent="0.2">
      <c r="A1868" s="2"/>
      <c r="B1868" s="7" t="s">
        <v>27</v>
      </c>
      <c r="C1868" s="7">
        <v>1128299</v>
      </c>
      <c r="D1868" s="8">
        <v>44524</v>
      </c>
      <c r="E1868" s="7" t="s">
        <v>28</v>
      </c>
      <c r="F1868" s="7" t="s">
        <v>75</v>
      </c>
      <c r="G1868" s="7" t="s">
        <v>76</v>
      </c>
      <c r="H1868" s="7" t="s">
        <v>19</v>
      </c>
      <c r="I1868" s="9">
        <v>0.45000000000000007</v>
      </c>
      <c r="J1868" s="10">
        <v>4750</v>
      </c>
      <c r="K1868" s="11">
        <f t="shared" si="14"/>
        <v>2137.5000000000005</v>
      </c>
      <c r="L1868" s="11">
        <f t="shared" si="15"/>
        <v>748.12500000000011</v>
      </c>
      <c r="M1868" s="12">
        <v>0.35</v>
      </c>
      <c r="O1868" s="17"/>
      <c r="P1868" s="15"/>
      <c r="Q1868" s="13"/>
      <c r="R1868" s="14"/>
    </row>
    <row r="1869" spans="1:18" ht="15.75" customHeight="1" x14ac:dyDescent="0.2">
      <c r="A1869" s="2"/>
      <c r="B1869" s="7" t="s">
        <v>27</v>
      </c>
      <c r="C1869" s="7">
        <v>1128299</v>
      </c>
      <c r="D1869" s="8">
        <v>44524</v>
      </c>
      <c r="E1869" s="7" t="s">
        <v>28</v>
      </c>
      <c r="F1869" s="7" t="s">
        <v>75</v>
      </c>
      <c r="G1869" s="7" t="s">
        <v>76</v>
      </c>
      <c r="H1869" s="7" t="s">
        <v>20</v>
      </c>
      <c r="I1869" s="9">
        <v>0.55000000000000016</v>
      </c>
      <c r="J1869" s="10">
        <v>4500</v>
      </c>
      <c r="K1869" s="11">
        <f t="shared" si="14"/>
        <v>2475.0000000000009</v>
      </c>
      <c r="L1869" s="11">
        <f t="shared" si="15"/>
        <v>866.25000000000023</v>
      </c>
      <c r="M1869" s="12">
        <v>0.35</v>
      </c>
      <c r="O1869" s="17"/>
      <c r="P1869" s="15"/>
      <c r="Q1869" s="13"/>
      <c r="R1869" s="14"/>
    </row>
    <row r="1870" spans="1:18" ht="15.75" customHeight="1" x14ac:dyDescent="0.2">
      <c r="A1870" s="2"/>
      <c r="B1870" s="7" t="s">
        <v>27</v>
      </c>
      <c r="C1870" s="7">
        <v>1128299</v>
      </c>
      <c r="D1870" s="8">
        <v>44524</v>
      </c>
      <c r="E1870" s="7" t="s">
        <v>28</v>
      </c>
      <c r="F1870" s="7" t="s">
        <v>75</v>
      </c>
      <c r="G1870" s="7" t="s">
        <v>76</v>
      </c>
      <c r="H1870" s="7" t="s">
        <v>21</v>
      </c>
      <c r="I1870" s="9">
        <v>0.75000000000000011</v>
      </c>
      <c r="J1870" s="10">
        <v>4250</v>
      </c>
      <c r="K1870" s="11">
        <f t="shared" si="14"/>
        <v>3187.5000000000005</v>
      </c>
      <c r="L1870" s="11">
        <f t="shared" si="15"/>
        <v>1275.0000000000002</v>
      </c>
      <c r="M1870" s="12">
        <v>0.4</v>
      </c>
      <c r="O1870" s="17"/>
      <c r="P1870" s="15"/>
      <c r="Q1870" s="13"/>
      <c r="R1870" s="14"/>
    </row>
    <row r="1871" spans="1:18" ht="15.75" customHeight="1" x14ac:dyDescent="0.2">
      <c r="A1871" s="2"/>
      <c r="B1871" s="7" t="s">
        <v>27</v>
      </c>
      <c r="C1871" s="7">
        <v>1128299</v>
      </c>
      <c r="D1871" s="8">
        <v>44524</v>
      </c>
      <c r="E1871" s="7" t="s">
        <v>28</v>
      </c>
      <c r="F1871" s="7" t="s">
        <v>75</v>
      </c>
      <c r="G1871" s="7" t="s">
        <v>76</v>
      </c>
      <c r="H1871" s="7" t="s">
        <v>22</v>
      </c>
      <c r="I1871" s="9">
        <v>0.80000000000000016</v>
      </c>
      <c r="J1871" s="10">
        <v>5500</v>
      </c>
      <c r="K1871" s="11">
        <f t="shared" si="14"/>
        <v>4400.0000000000009</v>
      </c>
      <c r="L1871" s="11">
        <f t="shared" si="15"/>
        <v>1320.0000000000002</v>
      </c>
      <c r="M1871" s="12">
        <v>0.3</v>
      </c>
      <c r="O1871" s="17"/>
      <c r="P1871" s="15"/>
      <c r="Q1871" s="13"/>
      <c r="R1871" s="14"/>
    </row>
    <row r="1872" spans="1:18" ht="15.75" customHeight="1" x14ac:dyDescent="0.2">
      <c r="A1872" s="2"/>
      <c r="B1872" s="7" t="s">
        <v>27</v>
      </c>
      <c r="C1872" s="7">
        <v>1128299</v>
      </c>
      <c r="D1872" s="8">
        <v>44553</v>
      </c>
      <c r="E1872" s="7" t="s">
        <v>28</v>
      </c>
      <c r="F1872" s="7" t="s">
        <v>75</v>
      </c>
      <c r="G1872" s="7" t="s">
        <v>76</v>
      </c>
      <c r="H1872" s="7" t="s">
        <v>17</v>
      </c>
      <c r="I1872" s="9">
        <v>0.65000000000000013</v>
      </c>
      <c r="J1872" s="10">
        <v>7500</v>
      </c>
      <c r="K1872" s="11">
        <f t="shared" si="14"/>
        <v>4875.0000000000009</v>
      </c>
      <c r="L1872" s="11">
        <f t="shared" si="15"/>
        <v>1706.2500000000002</v>
      </c>
      <c r="M1872" s="12">
        <v>0.35</v>
      </c>
      <c r="O1872" s="17"/>
      <c r="P1872" s="15"/>
      <c r="Q1872" s="13"/>
      <c r="R1872" s="14"/>
    </row>
    <row r="1873" spans="1:18" ht="15.75" customHeight="1" x14ac:dyDescent="0.2">
      <c r="A1873" s="2"/>
      <c r="B1873" s="7" t="s">
        <v>27</v>
      </c>
      <c r="C1873" s="7">
        <v>1128299</v>
      </c>
      <c r="D1873" s="8">
        <v>44553</v>
      </c>
      <c r="E1873" s="7" t="s">
        <v>28</v>
      </c>
      <c r="F1873" s="7" t="s">
        <v>75</v>
      </c>
      <c r="G1873" s="7" t="s">
        <v>76</v>
      </c>
      <c r="H1873" s="7" t="s">
        <v>18</v>
      </c>
      <c r="I1873" s="9">
        <v>0.75000000000000022</v>
      </c>
      <c r="J1873" s="10">
        <v>7500</v>
      </c>
      <c r="K1873" s="11">
        <f t="shared" si="14"/>
        <v>5625.0000000000018</v>
      </c>
      <c r="L1873" s="11">
        <f t="shared" si="15"/>
        <v>1968.7500000000005</v>
      </c>
      <c r="M1873" s="12">
        <v>0.35</v>
      </c>
      <c r="O1873" s="17"/>
      <c r="P1873" s="15"/>
      <c r="Q1873" s="13"/>
      <c r="R1873" s="14"/>
    </row>
    <row r="1874" spans="1:18" ht="15.75" customHeight="1" x14ac:dyDescent="0.2">
      <c r="A1874" s="2"/>
      <c r="B1874" s="7" t="s">
        <v>27</v>
      </c>
      <c r="C1874" s="7">
        <v>1128299</v>
      </c>
      <c r="D1874" s="8">
        <v>44553</v>
      </c>
      <c r="E1874" s="7" t="s">
        <v>28</v>
      </c>
      <c r="F1874" s="7" t="s">
        <v>75</v>
      </c>
      <c r="G1874" s="7" t="s">
        <v>76</v>
      </c>
      <c r="H1874" s="7" t="s">
        <v>19</v>
      </c>
      <c r="I1874" s="9">
        <v>0.70000000000000018</v>
      </c>
      <c r="J1874" s="10">
        <v>5500</v>
      </c>
      <c r="K1874" s="11">
        <f t="shared" si="14"/>
        <v>3850.0000000000009</v>
      </c>
      <c r="L1874" s="11">
        <f t="shared" si="15"/>
        <v>1347.5000000000002</v>
      </c>
      <c r="M1874" s="12">
        <v>0.35</v>
      </c>
      <c r="O1874" s="17"/>
      <c r="P1874" s="15"/>
      <c r="Q1874" s="13"/>
      <c r="R1874" s="14"/>
    </row>
    <row r="1875" spans="1:18" ht="15.75" customHeight="1" x14ac:dyDescent="0.2">
      <c r="A1875" s="2"/>
      <c r="B1875" s="7" t="s">
        <v>27</v>
      </c>
      <c r="C1875" s="7">
        <v>1128299</v>
      </c>
      <c r="D1875" s="8">
        <v>44553</v>
      </c>
      <c r="E1875" s="7" t="s">
        <v>28</v>
      </c>
      <c r="F1875" s="7" t="s">
        <v>75</v>
      </c>
      <c r="G1875" s="7" t="s">
        <v>76</v>
      </c>
      <c r="H1875" s="7" t="s">
        <v>20</v>
      </c>
      <c r="I1875" s="9">
        <v>0.70000000000000018</v>
      </c>
      <c r="J1875" s="10">
        <v>5500</v>
      </c>
      <c r="K1875" s="11">
        <f t="shared" si="14"/>
        <v>3850.0000000000009</v>
      </c>
      <c r="L1875" s="11">
        <f t="shared" si="15"/>
        <v>1347.5000000000002</v>
      </c>
      <c r="M1875" s="12">
        <v>0.35</v>
      </c>
      <c r="O1875" s="17"/>
      <c r="P1875" s="15"/>
      <c r="Q1875" s="13"/>
      <c r="R1875" s="14"/>
    </row>
    <row r="1876" spans="1:18" ht="15.75" customHeight="1" x14ac:dyDescent="0.2">
      <c r="A1876" s="2"/>
      <c r="B1876" s="7" t="s">
        <v>27</v>
      </c>
      <c r="C1876" s="7">
        <v>1128299</v>
      </c>
      <c r="D1876" s="8">
        <v>44553</v>
      </c>
      <c r="E1876" s="7" t="s">
        <v>28</v>
      </c>
      <c r="F1876" s="7" t="s">
        <v>75</v>
      </c>
      <c r="G1876" s="7" t="s">
        <v>76</v>
      </c>
      <c r="H1876" s="7" t="s">
        <v>21</v>
      </c>
      <c r="I1876" s="9">
        <v>0.80000000000000016</v>
      </c>
      <c r="J1876" s="10">
        <v>4750</v>
      </c>
      <c r="K1876" s="11">
        <f t="shared" si="14"/>
        <v>3800.0000000000009</v>
      </c>
      <c r="L1876" s="11">
        <f t="shared" si="15"/>
        <v>1520.0000000000005</v>
      </c>
      <c r="M1876" s="12">
        <v>0.4</v>
      </c>
      <c r="O1876" s="17"/>
      <c r="P1876" s="15"/>
      <c r="Q1876" s="13"/>
      <c r="R1876" s="14"/>
    </row>
    <row r="1877" spans="1:18" ht="15.75" customHeight="1" x14ac:dyDescent="0.2">
      <c r="A1877" s="2"/>
      <c r="B1877" s="7" t="s">
        <v>27</v>
      </c>
      <c r="C1877" s="7">
        <v>1128299</v>
      </c>
      <c r="D1877" s="8">
        <v>44553</v>
      </c>
      <c r="E1877" s="7" t="s">
        <v>28</v>
      </c>
      <c r="F1877" s="7" t="s">
        <v>75</v>
      </c>
      <c r="G1877" s="7" t="s">
        <v>76</v>
      </c>
      <c r="H1877" s="7" t="s">
        <v>22</v>
      </c>
      <c r="I1877" s="9">
        <v>0.8500000000000002</v>
      </c>
      <c r="J1877" s="10">
        <v>5750</v>
      </c>
      <c r="K1877" s="11">
        <f t="shared" si="14"/>
        <v>4887.5000000000009</v>
      </c>
      <c r="L1877" s="11">
        <f t="shared" si="15"/>
        <v>1466.2500000000002</v>
      </c>
      <c r="M1877" s="12">
        <v>0.3</v>
      </c>
      <c r="O1877" s="17"/>
      <c r="P1877" s="15"/>
      <c r="Q1877" s="13"/>
      <c r="R1877" s="14"/>
    </row>
    <row r="1878" spans="1:18" ht="15.75" customHeight="1" x14ac:dyDescent="0.2">
      <c r="A1878" s="2" t="s">
        <v>39</v>
      </c>
      <c r="B1878" s="7" t="s">
        <v>27</v>
      </c>
      <c r="C1878" s="7">
        <v>1128299</v>
      </c>
      <c r="D1878" s="8">
        <v>44213</v>
      </c>
      <c r="E1878" s="7" t="s">
        <v>28</v>
      </c>
      <c r="F1878" s="7" t="s">
        <v>77</v>
      </c>
      <c r="G1878" s="7" t="s">
        <v>60</v>
      </c>
      <c r="H1878" s="7" t="s">
        <v>17</v>
      </c>
      <c r="I1878" s="9">
        <v>0.35000000000000003</v>
      </c>
      <c r="J1878" s="10">
        <v>4000</v>
      </c>
      <c r="K1878" s="11">
        <f t="shared" si="14"/>
        <v>1400.0000000000002</v>
      </c>
      <c r="L1878" s="11">
        <f t="shared" si="15"/>
        <v>560</v>
      </c>
      <c r="M1878" s="12">
        <v>0.39999999999999997</v>
      </c>
      <c r="O1878" s="17"/>
      <c r="P1878" s="15"/>
      <c r="Q1878" s="13"/>
      <c r="R1878" s="14"/>
    </row>
    <row r="1879" spans="1:18" ht="15.75" customHeight="1" x14ac:dyDescent="0.2">
      <c r="A1879" s="2"/>
      <c r="B1879" s="7" t="s">
        <v>27</v>
      </c>
      <c r="C1879" s="7">
        <v>1128299</v>
      </c>
      <c r="D1879" s="8">
        <v>44213</v>
      </c>
      <c r="E1879" s="7" t="s">
        <v>28</v>
      </c>
      <c r="F1879" s="7" t="s">
        <v>77</v>
      </c>
      <c r="G1879" s="7" t="s">
        <v>60</v>
      </c>
      <c r="H1879" s="7" t="s">
        <v>18</v>
      </c>
      <c r="I1879" s="9">
        <v>0.45</v>
      </c>
      <c r="J1879" s="10">
        <v>4000</v>
      </c>
      <c r="K1879" s="11">
        <f t="shared" si="14"/>
        <v>1800</v>
      </c>
      <c r="L1879" s="11">
        <f t="shared" si="15"/>
        <v>719.99999999999989</v>
      </c>
      <c r="M1879" s="12">
        <v>0.39999999999999997</v>
      </c>
      <c r="O1879" s="17"/>
      <c r="P1879" s="15"/>
      <c r="Q1879" s="13"/>
      <c r="R1879" s="14"/>
    </row>
    <row r="1880" spans="1:18" ht="15.75" customHeight="1" x14ac:dyDescent="0.2">
      <c r="A1880" s="2"/>
      <c r="B1880" s="7" t="s">
        <v>27</v>
      </c>
      <c r="C1880" s="7">
        <v>1128299</v>
      </c>
      <c r="D1880" s="8">
        <v>44213</v>
      </c>
      <c r="E1880" s="7" t="s">
        <v>28</v>
      </c>
      <c r="F1880" s="7" t="s">
        <v>77</v>
      </c>
      <c r="G1880" s="7" t="s">
        <v>60</v>
      </c>
      <c r="H1880" s="7" t="s">
        <v>19</v>
      </c>
      <c r="I1880" s="9">
        <v>0.45</v>
      </c>
      <c r="J1880" s="10">
        <v>4000</v>
      </c>
      <c r="K1880" s="11">
        <f t="shared" si="14"/>
        <v>1800</v>
      </c>
      <c r="L1880" s="11">
        <f t="shared" si="15"/>
        <v>719.99999999999989</v>
      </c>
      <c r="M1880" s="12">
        <v>0.39999999999999997</v>
      </c>
      <c r="O1880" s="17"/>
      <c r="P1880" s="15"/>
      <c r="Q1880" s="13"/>
      <c r="R1880" s="14"/>
    </row>
    <row r="1881" spans="1:18" ht="15.75" customHeight="1" x14ac:dyDescent="0.2">
      <c r="A1881" s="2"/>
      <c r="B1881" s="7" t="s">
        <v>27</v>
      </c>
      <c r="C1881" s="7">
        <v>1128299</v>
      </c>
      <c r="D1881" s="8">
        <v>44213</v>
      </c>
      <c r="E1881" s="7" t="s">
        <v>28</v>
      </c>
      <c r="F1881" s="7" t="s">
        <v>77</v>
      </c>
      <c r="G1881" s="7" t="s">
        <v>60</v>
      </c>
      <c r="H1881" s="7" t="s">
        <v>20</v>
      </c>
      <c r="I1881" s="9">
        <v>0.45</v>
      </c>
      <c r="J1881" s="10">
        <v>2500</v>
      </c>
      <c r="K1881" s="11">
        <f t="shared" si="14"/>
        <v>1125</v>
      </c>
      <c r="L1881" s="11">
        <f t="shared" si="15"/>
        <v>449.99999999999994</v>
      </c>
      <c r="M1881" s="12">
        <v>0.39999999999999997</v>
      </c>
      <c r="O1881" s="17"/>
      <c r="P1881" s="15"/>
      <c r="Q1881" s="13"/>
      <c r="R1881" s="14"/>
    </row>
    <row r="1882" spans="1:18" ht="15.75" customHeight="1" x14ac:dyDescent="0.2">
      <c r="A1882" s="2"/>
      <c r="B1882" s="7" t="s">
        <v>27</v>
      </c>
      <c r="C1882" s="7">
        <v>1128299</v>
      </c>
      <c r="D1882" s="8">
        <v>44213</v>
      </c>
      <c r="E1882" s="7" t="s">
        <v>28</v>
      </c>
      <c r="F1882" s="7" t="s">
        <v>77</v>
      </c>
      <c r="G1882" s="7" t="s">
        <v>60</v>
      </c>
      <c r="H1882" s="7" t="s">
        <v>21</v>
      </c>
      <c r="I1882" s="9">
        <v>0.50000000000000011</v>
      </c>
      <c r="J1882" s="10">
        <v>2000</v>
      </c>
      <c r="K1882" s="11">
        <f t="shared" si="14"/>
        <v>1000.0000000000002</v>
      </c>
      <c r="L1882" s="11">
        <f t="shared" si="15"/>
        <v>450.00000000000011</v>
      </c>
      <c r="M1882" s="12">
        <v>0.45</v>
      </c>
      <c r="O1882" s="17"/>
      <c r="P1882" s="15"/>
      <c r="Q1882" s="13"/>
      <c r="R1882" s="14"/>
    </row>
    <row r="1883" spans="1:18" ht="15.75" customHeight="1" x14ac:dyDescent="0.2">
      <c r="A1883" s="2"/>
      <c r="B1883" s="7" t="s">
        <v>27</v>
      </c>
      <c r="C1883" s="7">
        <v>1128299</v>
      </c>
      <c r="D1883" s="8">
        <v>44213</v>
      </c>
      <c r="E1883" s="7" t="s">
        <v>28</v>
      </c>
      <c r="F1883" s="7" t="s">
        <v>77</v>
      </c>
      <c r="G1883" s="7" t="s">
        <v>60</v>
      </c>
      <c r="H1883" s="7" t="s">
        <v>22</v>
      </c>
      <c r="I1883" s="9">
        <v>0.45</v>
      </c>
      <c r="J1883" s="10">
        <v>4500</v>
      </c>
      <c r="K1883" s="11">
        <f t="shared" si="14"/>
        <v>2025</v>
      </c>
      <c r="L1883" s="11">
        <f t="shared" si="15"/>
        <v>708.75</v>
      </c>
      <c r="M1883" s="12">
        <v>0.35</v>
      </c>
      <c r="O1883" s="17"/>
      <c r="P1883" s="15"/>
      <c r="Q1883" s="13"/>
      <c r="R1883" s="14"/>
    </row>
    <row r="1884" spans="1:18" ht="15.75" customHeight="1" x14ac:dyDescent="0.2">
      <c r="A1884" s="2"/>
      <c r="B1884" s="7" t="s">
        <v>27</v>
      </c>
      <c r="C1884" s="7">
        <v>1128299</v>
      </c>
      <c r="D1884" s="8">
        <v>44244</v>
      </c>
      <c r="E1884" s="7" t="s">
        <v>28</v>
      </c>
      <c r="F1884" s="7" t="s">
        <v>77</v>
      </c>
      <c r="G1884" s="7" t="s">
        <v>60</v>
      </c>
      <c r="H1884" s="7" t="s">
        <v>17</v>
      </c>
      <c r="I1884" s="9">
        <v>0.35000000000000003</v>
      </c>
      <c r="J1884" s="10">
        <v>5000</v>
      </c>
      <c r="K1884" s="11">
        <f t="shared" si="14"/>
        <v>1750.0000000000002</v>
      </c>
      <c r="L1884" s="11">
        <f t="shared" si="15"/>
        <v>700</v>
      </c>
      <c r="M1884" s="12">
        <v>0.39999999999999997</v>
      </c>
      <c r="O1884" s="17"/>
      <c r="P1884" s="15"/>
      <c r="Q1884" s="13"/>
      <c r="R1884" s="14"/>
    </row>
    <row r="1885" spans="1:18" ht="15.75" customHeight="1" x14ac:dyDescent="0.2">
      <c r="A1885" s="2"/>
      <c r="B1885" s="7" t="s">
        <v>27</v>
      </c>
      <c r="C1885" s="7">
        <v>1128299</v>
      </c>
      <c r="D1885" s="8">
        <v>44244</v>
      </c>
      <c r="E1885" s="7" t="s">
        <v>28</v>
      </c>
      <c r="F1885" s="7" t="s">
        <v>77</v>
      </c>
      <c r="G1885" s="7" t="s">
        <v>60</v>
      </c>
      <c r="H1885" s="7" t="s">
        <v>18</v>
      </c>
      <c r="I1885" s="9">
        <v>0.45</v>
      </c>
      <c r="J1885" s="10">
        <v>4000</v>
      </c>
      <c r="K1885" s="11">
        <f t="shared" si="14"/>
        <v>1800</v>
      </c>
      <c r="L1885" s="11">
        <f t="shared" si="15"/>
        <v>719.99999999999989</v>
      </c>
      <c r="M1885" s="12">
        <v>0.39999999999999997</v>
      </c>
      <c r="O1885" s="17"/>
      <c r="P1885" s="15"/>
      <c r="Q1885" s="13"/>
      <c r="R1885" s="14"/>
    </row>
    <row r="1886" spans="1:18" ht="15.75" customHeight="1" x14ac:dyDescent="0.2">
      <c r="A1886" s="2"/>
      <c r="B1886" s="7" t="s">
        <v>27</v>
      </c>
      <c r="C1886" s="7">
        <v>1128299</v>
      </c>
      <c r="D1886" s="8">
        <v>44244</v>
      </c>
      <c r="E1886" s="7" t="s">
        <v>28</v>
      </c>
      <c r="F1886" s="7" t="s">
        <v>77</v>
      </c>
      <c r="G1886" s="7" t="s">
        <v>60</v>
      </c>
      <c r="H1886" s="7" t="s">
        <v>19</v>
      </c>
      <c r="I1886" s="9">
        <v>0.45</v>
      </c>
      <c r="J1886" s="10">
        <v>4000</v>
      </c>
      <c r="K1886" s="11">
        <f t="shared" si="14"/>
        <v>1800</v>
      </c>
      <c r="L1886" s="11">
        <f t="shared" si="15"/>
        <v>719.99999999999989</v>
      </c>
      <c r="M1886" s="12">
        <v>0.39999999999999997</v>
      </c>
      <c r="O1886" s="17"/>
      <c r="P1886" s="15"/>
      <c r="Q1886" s="13"/>
      <c r="R1886" s="14"/>
    </row>
    <row r="1887" spans="1:18" ht="15.75" customHeight="1" x14ac:dyDescent="0.2">
      <c r="A1887" s="2"/>
      <c r="B1887" s="7" t="s">
        <v>27</v>
      </c>
      <c r="C1887" s="7">
        <v>1128299</v>
      </c>
      <c r="D1887" s="8">
        <v>44244</v>
      </c>
      <c r="E1887" s="7" t="s">
        <v>28</v>
      </c>
      <c r="F1887" s="7" t="s">
        <v>77</v>
      </c>
      <c r="G1887" s="7" t="s">
        <v>60</v>
      </c>
      <c r="H1887" s="7" t="s">
        <v>20</v>
      </c>
      <c r="I1887" s="9">
        <v>0.45</v>
      </c>
      <c r="J1887" s="10">
        <v>2500</v>
      </c>
      <c r="K1887" s="11">
        <f t="shared" si="14"/>
        <v>1125</v>
      </c>
      <c r="L1887" s="11">
        <f t="shared" si="15"/>
        <v>449.99999999999994</v>
      </c>
      <c r="M1887" s="12">
        <v>0.39999999999999997</v>
      </c>
      <c r="O1887" s="17"/>
      <c r="P1887" s="15"/>
      <c r="Q1887" s="13"/>
      <c r="R1887" s="14"/>
    </row>
    <row r="1888" spans="1:18" ht="15.75" customHeight="1" x14ac:dyDescent="0.2">
      <c r="A1888" s="2"/>
      <c r="B1888" s="7" t="s">
        <v>27</v>
      </c>
      <c r="C1888" s="7">
        <v>1128299</v>
      </c>
      <c r="D1888" s="8">
        <v>44244</v>
      </c>
      <c r="E1888" s="7" t="s">
        <v>28</v>
      </c>
      <c r="F1888" s="7" t="s">
        <v>77</v>
      </c>
      <c r="G1888" s="7" t="s">
        <v>60</v>
      </c>
      <c r="H1888" s="7" t="s">
        <v>21</v>
      </c>
      <c r="I1888" s="9">
        <v>0.50000000000000011</v>
      </c>
      <c r="J1888" s="10">
        <v>1750</v>
      </c>
      <c r="K1888" s="11">
        <f t="shared" si="14"/>
        <v>875.00000000000023</v>
      </c>
      <c r="L1888" s="11">
        <f t="shared" si="15"/>
        <v>393.75000000000011</v>
      </c>
      <c r="M1888" s="12">
        <v>0.45</v>
      </c>
      <c r="O1888" s="17"/>
      <c r="P1888" s="15"/>
      <c r="Q1888" s="13"/>
      <c r="R1888" s="14"/>
    </row>
    <row r="1889" spans="1:18" ht="15.75" customHeight="1" x14ac:dyDescent="0.2">
      <c r="A1889" s="2"/>
      <c r="B1889" s="7" t="s">
        <v>27</v>
      </c>
      <c r="C1889" s="7">
        <v>1128299</v>
      </c>
      <c r="D1889" s="8">
        <v>44244</v>
      </c>
      <c r="E1889" s="7" t="s">
        <v>28</v>
      </c>
      <c r="F1889" s="7" t="s">
        <v>77</v>
      </c>
      <c r="G1889" s="7" t="s">
        <v>60</v>
      </c>
      <c r="H1889" s="7" t="s">
        <v>22</v>
      </c>
      <c r="I1889" s="9">
        <v>0.45</v>
      </c>
      <c r="J1889" s="10">
        <v>3750</v>
      </c>
      <c r="K1889" s="11">
        <f t="shared" si="14"/>
        <v>1687.5</v>
      </c>
      <c r="L1889" s="11">
        <f t="shared" si="15"/>
        <v>590.625</v>
      </c>
      <c r="M1889" s="12">
        <v>0.35</v>
      </c>
      <c r="O1889" s="17"/>
      <c r="P1889" s="15"/>
      <c r="Q1889" s="13"/>
      <c r="R1889" s="14"/>
    </row>
    <row r="1890" spans="1:18" ht="15.75" customHeight="1" x14ac:dyDescent="0.2">
      <c r="A1890" s="2"/>
      <c r="B1890" s="7" t="s">
        <v>27</v>
      </c>
      <c r="C1890" s="7">
        <v>1128299</v>
      </c>
      <c r="D1890" s="8">
        <v>44271</v>
      </c>
      <c r="E1890" s="7" t="s">
        <v>28</v>
      </c>
      <c r="F1890" s="7" t="s">
        <v>77</v>
      </c>
      <c r="G1890" s="7" t="s">
        <v>60</v>
      </c>
      <c r="H1890" s="7" t="s">
        <v>17</v>
      </c>
      <c r="I1890" s="9">
        <v>0.45</v>
      </c>
      <c r="J1890" s="10">
        <v>5250</v>
      </c>
      <c r="K1890" s="11">
        <f t="shared" si="14"/>
        <v>2362.5</v>
      </c>
      <c r="L1890" s="11">
        <f t="shared" si="15"/>
        <v>944.99999999999989</v>
      </c>
      <c r="M1890" s="12">
        <v>0.39999999999999997</v>
      </c>
      <c r="O1890" s="17"/>
      <c r="P1890" s="15"/>
      <c r="Q1890" s="13"/>
      <c r="R1890" s="14"/>
    </row>
    <row r="1891" spans="1:18" ht="15.75" customHeight="1" x14ac:dyDescent="0.2">
      <c r="A1891" s="2"/>
      <c r="B1891" s="7" t="s">
        <v>27</v>
      </c>
      <c r="C1891" s="7">
        <v>1128299</v>
      </c>
      <c r="D1891" s="8">
        <v>44271</v>
      </c>
      <c r="E1891" s="7" t="s">
        <v>28</v>
      </c>
      <c r="F1891" s="7" t="s">
        <v>77</v>
      </c>
      <c r="G1891" s="7" t="s">
        <v>60</v>
      </c>
      <c r="H1891" s="7" t="s">
        <v>18</v>
      </c>
      <c r="I1891" s="9">
        <v>0.55000000000000004</v>
      </c>
      <c r="J1891" s="10">
        <v>3750</v>
      </c>
      <c r="K1891" s="11">
        <f t="shared" si="14"/>
        <v>2062.5</v>
      </c>
      <c r="L1891" s="11">
        <f t="shared" si="15"/>
        <v>824.99999999999989</v>
      </c>
      <c r="M1891" s="12">
        <v>0.39999999999999997</v>
      </c>
      <c r="O1891" s="17"/>
      <c r="P1891" s="15"/>
      <c r="Q1891" s="13"/>
      <c r="R1891" s="14"/>
    </row>
    <row r="1892" spans="1:18" ht="15.75" customHeight="1" x14ac:dyDescent="0.2">
      <c r="A1892" s="2"/>
      <c r="B1892" s="7" t="s">
        <v>27</v>
      </c>
      <c r="C1892" s="7">
        <v>1128299</v>
      </c>
      <c r="D1892" s="8">
        <v>44271</v>
      </c>
      <c r="E1892" s="7" t="s">
        <v>28</v>
      </c>
      <c r="F1892" s="7" t="s">
        <v>77</v>
      </c>
      <c r="G1892" s="7" t="s">
        <v>60</v>
      </c>
      <c r="H1892" s="7" t="s">
        <v>19</v>
      </c>
      <c r="I1892" s="9">
        <v>0.6</v>
      </c>
      <c r="J1892" s="10">
        <v>4000</v>
      </c>
      <c r="K1892" s="11">
        <f t="shared" si="14"/>
        <v>2400</v>
      </c>
      <c r="L1892" s="11">
        <f t="shared" si="15"/>
        <v>959.99999999999989</v>
      </c>
      <c r="M1892" s="12">
        <v>0.39999999999999997</v>
      </c>
      <c r="O1892" s="17"/>
      <c r="P1892" s="15"/>
      <c r="Q1892" s="13"/>
      <c r="R1892" s="14"/>
    </row>
    <row r="1893" spans="1:18" ht="15.75" customHeight="1" x14ac:dyDescent="0.2">
      <c r="A1893" s="2"/>
      <c r="B1893" s="7" t="s">
        <v>27</v>
      </c>
      <c r="C1893" s="7">
        <v>1128299</v>
      </c>
      <c r="D1893" s="8">
        <v>44271</v>
      </c>
      <c r="E1893" s="7" t="s">
        <v>28</v>
      </c>
      <c r="F1893" s="7" t="s">
        <v>77</v>
      </c>
      <c r="G1893" s="7" t="s">
        <v>60</v>
      </c>
      <c r="H1893" s="7" t="s">
        <v>20</v>
      </c>
      <c r="I1893" s="9">
        <v>0.55000000000000004</v>
      </c>
      <c r="J1893" s="10">
        <v>3000</v>
      </c>
      <c r="K1893" s="11">
        <f t="shared" si="14"/>
        <v>1650.0000000000002</v>
      </c>
      <c r="L1893" s="11">
        <f t="shared" si="15"/>
        <v>660</v>
      </c>
      <c r="M1893" s="12">
        <v>0.39999999999999997</v>
      </c>
      <c r="O1893" s="17"/>
      <c r="P1893" s="15"/>
      <c r="Q1893" s="13"/>
      <c r="R1893" s="14"/>
    </row>
    <row r="1894" spans="1:18" ht="15.75" customHeight="1" x14ac:dyDescent="0.2">
      <c r="A1894" s="2"/>
      <c r="B1894" s="7" t="s">
        <v>27</v>
      </c>
      <c r="C1894" s="7">
        <v>1128299</v>
      </c>
      <c r="D1894" s="8">
        <v>44271</v>
      </c>
      <c r="E1894" s="7" t="s">
        <v>28</v>
      </c>
      <c r="F1894" s="7" t="s">
        <v>77</v>
      </c>
      <c r="G1894" s="7" t="s">
        <v>60</v>
      </c>
      <c r="H1894" s="7" t="s">
        <v>21</v>
      </c>
      <c r="I1894" s="9">
        <v>0.60000000000000009</v>
      </c>
      <c r="J1894" s="10">
        <v>1500</v>
      </c>
      <c r="K1894" s="11">
        <f t="shared" si="14"/>
        <v>900.00000000000011</v>
      </c>
      <c r="L1894" s="11">
        <f t="shared" si="15"/>
        <v>405.00000000000006</v>
      </c>
      <c r="M1894" s="12">
        <v>0.45</v>
      </c>
      <c r="O1894" s="17"/>
      <c r="P1894" s="15"/>
      <c r="Q1894" s="13"/>
      <c r="R1894" s="14"/>
    </row>
    <row r="1895" spans="1:18" ht="15.75" customHeight="1" x14ac:dyDescent="0.2">
      <c r="A1895" s="2"/>
      <c r="B1895" s="7" t="s">
        <v>27</v>
      </c>
      <c r="C1895" s="7">
        <v>1128299</v>
      </c>
      <c r="D1895" s="8">
        <v>44271</v>
      </c>
      <c r="E1895" s="7" t="s">
        <v>28</v>
      </c>
      <c r="F1895" s="7" t="s">
        <v>77</v>
      </c>
      <c r="G1895" s="7" t="s">
        <v>60</v>
      </c>
      <c r="H1895" s="7" t="s">
        <v>22</v>
      </c>
      <c r="I1895" s="9">
        <v>0.45</v>
      </c>
      <c r="J1895" s="10">
        <v>3500</v>
      </c>
      <c r="K1895" s="11">
        <f t="shared" si="14"/>
        <v>1575</v>
      </c>
      <c r="L1895" s="11">
        <f t="shared" si="15"/>
        <v>551.25</v>
      </c>
      <c r="M1895" s="12">
        <v>0.35</v>
      </c>
      <c r="O1895" s="17"/>
      <c r="P1895" s="15"/>
      <c r="Q1895" s="13"/>
      <c r="R1895" s="14"/>
    </row>
    <row r="1896" spans="1:18" ht="15.75" customHeight="1" x14ac:dyDescent="0.2">
      <c r="A1896" s="2"/>
      <c r="B1896" s="7" t="s">
        <v>27</v>
      </c>
      <c r="C1896" s="7">
        <v>1128299</v>
      </c>
      <c r="D1896" s="8">
        <v>44303</v>
      </c>
      <c r="E1896" s="7" t="s">
        <v>28</v>
      </c>
      <c r="F1896" s="7" t="s">
        <v>77</v>
      </c>
      <c r="G1896" s="7" t="s">
        <v>60</v>
      </c>
      <c r="H1896" s="7" t="s">
        <v>17</v>
      </c>
      <c r="I1896" s="9">
        <v>0.5</v>
      </c>
      <c r="J1896" s="10">
        <v>5250</v>
      </c>
      <c r="K1896" s="11">
        <f t="shared" si="14"/>
        <v>2625</v>
      </c>
      <c r="L1896" s="11">
        <f t="shared" si="15"/>
        <v>1050</v>
      </c>
      <c r="M1896" s="12">
        <v>0.39999999999999997</v>
      </c>
      <c r="O1896" s="17"/>
      <c r="P1896" s="15"/>
      <c r="Q1896" s="13"/>
      <c r="R1896" s="14"/>
    </row>
    <row r="1897" spans="1:18" ht="15.75" customHeight="1" x14ac:dyDescent="0.2">
      <c r="A1897" s="2"/>
      <c r="B1897" s="7" t="s">
        <v>27</v>
      </c>
      <c r="C1897" s="7">
        <v>1128299</v>
      </c>
      <c r="D1897" s="8">
        <v>44303</v>
      </c>
      <c r="E1897" s="7" t="s">
        <v>28</v>
      </c>
      <c r="F1897" s="7" t="s">
        <v>77</v>
      </c>
      <c r="G1897" s="7" t="s">
        <v>60</v>
      </c>
      <c r="H1897" s="7" t="s">
        <v>18</v>
      </c>
      <c r="I1897" s="9">
        <v>0.55000000000000004</v>
      </c>
      <c r="J1897" s="10">
        <v>3250</v>
      </c>
      <c r="K1897" s="11">
        <f t="shared" si="14"/>
        <v>1787.5000000000002</v>
      </c>
      <c r="L1897" s="11">
        <f t="shared" si="15"/>
        <v>715</v>
      </c>
      <c r="M1897" s="12">
        <v>0.39999999999999997</v>
      </c>
      <c r="O1897" s="17"/>
      <c r="P1897" s="15"/>
      <c r="Q1897" s="13"/>
      <c r="R1897" s="14"/>
    </row>
    <row r="1898" spans="1:18" ht="15.75" customHeight="1" x14ac:dyDescent="0.2">
      <c r="A1898" s="2"/>
      <c r="B1898" s="7" t="s">
        <v>27</v>
      </c>
      <c r="C1898" s="7">
        <v>1128299</v>
      </c>
      <c r="D1898" s="8">
        <v>44303</v>
      </c>
      <c r="E1898" s="7" t="s">
        <v>28</v>
      </c>
      <c r="F1898" s="7" t="s">
        <v>77</v>
      </c>
      <c r="G1898" s="7" t="s">
        <v>60</v>
      </c>
      <c r="H1898" s="7" t="s">
        <v>19</v>
      </c>
      <c r="I1898" s="9">
        <v>0.55000000000000004</v>
      </c>
      <c r="J1898" s="10">
        <v>3750</v>
      </c>
      <c r="K1898" s="11">
        <f t="shared" si="14"/>
        <v>2062.5</v>
      </c>
      <c r="L1898" s="11">
        <f t="shared" si="15"/>
        <v>824.99999999999989</v>
      </c>
      <c r="M1898" s="12">
        <v>0.39999999999999997</v>
      </c>
      <c r="O1898" s="17"/>
      <c r="P1898" s="15"/>
      <c r="Q1898" s="13"/>
      <c r="R1898" s="14"/>
    </row>
    <row r="1899" spans="1:18" ht="15.75" customHeight="1" x14ac:dyDescent="0.2">
      <c r="A1899" s="2"/>
      <c r="B1899" s="7" t="s">
        <v>27</v>
      </c>
      <c r="C1899" s="7">
        <v>1128299</v>
      </c>
      <c r="D1899" s="8">
        <v>44303</v>
      </c>
      <c r="E1899" s="7" t="s">
        <v>28</v>
      </c>
      <c r="F1899" s="7" t="s">
        <v>77</v>
      </c>
      <c r="G1899" s="7" t="s">
        <v>60</v>
      </c>
      <c r="H1899" s="7" t="s">
        <v>20</v>
      </c>
      <c r="I1899" s="9">
        <v>0.40000000000000008</v>
      </c>
      <c r="J1899" s="10">
        <v>2750</v>
      </c>
      <c r="K1899" s="11">
        <f t="shared" si="14"/>
        <v>1100.0000000000002</v>
      </c>
      <c r="L1899" s="11">
        <f t="shared" si="15"/>
        <v>440.00000000000006</v>
      </c>
      <c r="M1899" s="12">
        <v>0.39999999999999997</v>
      </c>
      <c r="O1899" s="17"/>
      <c r="P1899" s="15"/>
      <c r="Q1899" s="13"/>
      <c r="R1899" s="14"/>
    </row>
    <row r="1900" spans="1:18" ht="15.75" customHeight="1" x14ac:dyDescent="0.2">
      <c r="A1900" s="2"/>
      <c r="B1900" s="7" t="s">
        <v>27</v>
      </c>
      <c r="C1900" s="7">
        <v>1128299</v>
      </c>
      <c r="D1900" s="8">
        <v>44303</v>
      </c>
      <c r="E1900" s="7" t="s">
        <v>28</v>
      </c>
      <c r="F1900" s="7" t="s">
        <v>77</v>
      </c>
      <c r="G1900" s="7" t="s">
        <v>60</v>
      </c>
      <c r="H1900" s="7" t="s">
        <v>21</v>
      </c>
      <c r="I1900" s="9">
        <v>0.45000000000000012</v>
      </c>
      <c r="J1900" s="10">
        <v>1750</v>
      </c>
      <c r="K1900" s="11">
        <f t="shared" si="14"/>
        <v>787.50000000000023</v>
      </c>
      <c r="L1900" s="11">
        <f t="shared" si="15"/>
        <v>354.37500000000011</v>
      </c>
      <c r="M1900" s="12">
        <v>0.45</v>
      </c>
      <c r="O1900" s="17"/>
      <c r="P1900" s="15"/>
      <c r="Q1900" s="13"/>
      <c r="R1900" s="14"/>
    </row>
    <row r="1901" spans="1:18" ht="15.75" customHeight="1" x14ac:dyDescent="0.2">
      <c r="A1901" s="2"/>
      <c r="B1901" s="7" t="s">
        <v>27</v>
      </c>
      <c r="C1901" s="7">
        <v>1128299</v>
      </c>
      <c r="D1901" s="8">
        <v>44303</v>
      </c>
      <c r="E1901" s="7" t="s">
        <v>28</v>
      </c>
      <c r="F1901" s="7" t="s">
        <v>77</v>
      </c>
      <c r="G1901" s="7" t="s">
        <v>60</v>
      </c>
      <c r="H1901" s="7" t="s">
        <v>22</v>
      </c>
      <c r="I1901" s="9">
        <v>0.60000000000000009</v>
      </c>
      <c r="J1901" s="10">
        <v>3500</v>
      </c>
      <c r="K1901" s="11">
        <f t="shared" si="14"/>
        <v>2100.0000000000005</v>
      </c>
      <c r="L1901" s="11">
        <f t="shared" si="15"/>
        <v>735.00000000000011</v>
      </c>
      <c r="M1901" s="12">
        <v>0.35</v>
      </c>
      <c r="O1901" s="17"/>
      <c r="P1901" s="15"/>
      <c r="Q1901" s="13"/>
      <c r="R1901" s="14"/>
    </row>
    <row r="1902" spans="1:18" ht="15.75" customHeight="1" x14ac:dyDescent="0.2">
      <c r="A1902" s="2"/>
      <c r="B1902" s="7" t="s">
        <v>27</v>
      </c>
      <c r="C1902" s="7">
        <v>1128299</v>
      </c>
      <c r="D1902" s="8">
        <v>44334</v>
      </c>
      <c r="E1902" s="7" t="s">
        <v>28</v>
      </c>
      <c r="F1902" s="7" t="s">
        <v>77</v>
      </c>
      <c r="G1902" s="7" t="s">
        <v>60</v>
      </c>
      <c r="H1902" s="7" t="s">
        <v>17</v>
      </c>
      <c r="I1902" s="9">
        <v>0.45</v>
      </c>
      <c r="J1902" s="10">
        <v>5500</v>
      </c>
      <c r="K1902" s="11">
        <f t="shared" si="14"/>
        <v>2475</v>
      </c>
      <c r="L1902" s="11">
        <f t="shared" si="15"/>
        <v>989.99999999999989</v>
      </c>
      <c r="M1902" s="12">
        <v>0.39999999999999997</v>
      </c>
      <c r="O1902" s="17"/>
      <c r="P1902" s="15"/>
      <c r="Q1902" s="13"/>
      <c r="R1902" s="14"/>
    </row>
    <row r="1903" spans="1:18" ht="15.75" customHeight="1" x14ac:dyDescent="0.2">
      <c r="A1903" s="2"/>
      <c r="B1903" s="7" t="s">
        <v>27</v>
      </c>
      <c r="C1903" s="7">
        <v>1128299</v>
      </c>
      <c r="D1903" s="8">
        <v>44334</v>
      </c>
      <c r="E1903" s="7" t="s">
        <v>28</v>
      </c>
      <c r="F1903" s="7" t="s">
        <v>77</v>
      </c>
      <c r="G1903" s="7" t="s">
        <v>60</v>
      </c>
      <c r="H1903" s="7" t="s">
        <v>18</v>
      </c>
      <c r="I1903" s="9">
        <v>0.5</v>
      </c>
      <c r="J1903" s="10">
        <v>4000</v>
      </c>
      <c r="K1903" s="11">
        <f t="shared" si="14"/>
        <v>2000</v>
      </c>
      <c r="L1903" s="11">
        <f t="shared" si="15"/>
        <v>799.99999999999989</v>
      </c>
      <c r="M1903" s="12">
        <v>0.39999999999999997</v>
      </c>
      <c r="O1903" s="17"/>
      <c r="P1903" s="15"/>
      <c r="Q1903" s="13"/>
      <c r="R1903" s="14"/>
    </row>
    <row r="1904" spans="1:18" ht="15.75" customHeight="1" x14ac:dyDescent="0.2">
      <c r="A1904" s="2"/>
      <c r="B1904" s="7" t="s">
        <v>27</v>
      </c>
      <c r="C1904" s="7">
        <v>1128299</v>
      </c>
      <c r="D1904" s="8">
        <v>44334</v>
      </c>
      <c r="E1904" s="7" t="s">
        <v>28</v>
      </c>
      <c r="F1904" s="7" t="s">
        <v>77</v>
      </c>
      <c r="G1904" s="7" t="s">
        <v>60</v>
      </c>
      <c r="H1904" s="7" t="s">
        <v>19</v>
      </c>
      <c r="I1904" s="9">
        <v>0.5</v>
      </c>
      <c r="J1904" s="10">
        <v>4000</v>
      </c>
      <c r="K1904" s="11">
        <f t="shared" si="14"/>
        <v>2000</v>
      </c>
      <c r="L1904" s="11">
        <f t="shared" si="15"/>
        <v>799.99999999999989</v>
      </c>
      <c r="M1904" s="12">
        <v>0.39999999999999997</v>
      </c>
      <c r="O1904" s="17"/>
      <c r="P1904" s="15"/>
      <c r="Q1904" s="13"/>
      <c r="R1904" s="14"/>
    </row>
    <row r="1905" spans="1:18" ht="15.75" customHeight="1" x14ac:dyDescent="0.2">
      <c r="A1905" s="2"/>
      <c r="B1905" s="7" t="s">
        <v>27</v>
      </c>
      <c r="C1905" s="7">
        <v>1128299</v>
      </c>
      <c r="D1905" s="8">
        <v>44334</v>
      </c>
      <c r="E1905" s="7" t="s">
        <v>28</v>
      </c>
      <c r="F1905" s="7" t="s">
        <v>77</v>
      </c>
      <c r="G1905" s="7" t="s">
        <v>60</v>
      </c>
      <c r="H1905" s="7" t="s">
        <v>20</v>
      </c>
      <c r="I1905" s="9">
        <v>0.45</v>
      </c>
      <c r="J1905" s="10">
        <v>3250</v>
      </c>
      <c r="K1905" s="11">
        <f t="shared" si="14"/>
        <v>1462.5</v>
      </c>
      <c r="L1905" s="11">
        <f t="shared" si="15"/>
        <v>585</v>
      </c>
      <c r="M1905" s="12">
        <v>0.39999999999999997</v>
      </c>
      <c r="O1905" s="17"/>
      <c r="P1905" s="15"/>
      <c r="Q1905" s="13"/>
      <c r="R1905" s="14"/>
    </row>
    <row r="1906" spans="1:18" ht="15.75" customHeight="1" x14ac:dyDescent="0.2">
      <c r="A1906" s="2"/>
      <c r="B1906" s="7" t="s">
        <v>27</v>
      </c>
      <c r="C1906" s="7">
        <v>1128299</v>
      </c>
      <c r="D1906" s="8">
        <v>44334</v>
      </c>
      <c r="E1906" s="7" t="s">
        <v>28</v>
      </c>
      <c r="F1906" s="7" t="s">
        <v>77</v>
      </c>
      <c r="G1906" s="7" t="s">
        <v>60</v>
      </c>
      <c r="H1906" s="7" t="s">
        <v>21</v>
      </c>
      <c r="I1906" s="9">
        <v>0.39999999999999997</v>
      </c>
      <c r="J1906" s="10">
        <v>2250</v>
      </c>
      <c r="K1906" s="11">
        <f t="shared" si="14"/>
        <v>899.99999999999989</v>
      </c>
      <c r="L1906" s="11">
        <f t="shared" si="15"/>
        <v>404.99999999999994</v>
      </c>
      <c r="M1906" s="12">
        <v>0.45</v>
      </c>
      <c r="O1906" s="17"/>
      <c r="P1906" s="15"/>
      <c r="Q1906" s="13"/>
      <c r="R1906" s="14"/>
    </row>
    <row r="1907" spans="1:18" ht="15.75" customHeight="1" x14ac:dyDescent="0.2">
      <c r="A1907" s="2"/>
      <c r="B1907" s="7" t="s">
        <v>27</v>
      </c>
      <c r="C1907" s="7">
        <v>1128299</v>
      </c>
      <c r="D1907" s="8">
        <v>44334</v>
      </c>
      <c r="E1907" s="7" t="s">
        <v>28</v>
      </c>
      <c r="F1907" s="7" t="s">
        <v>77</v>
      </c>
      <c r="G1907" s="7" t="s">
        <v>60</v>
      </c>
      <c r="H1907" s="7" t="s">
        <v>22</v>
      </c>
      <c r="I1907" s="9">
        <v>0.65</v>
      </c>
      <c r="J1907" s="10">
        <v>5750</v>
      </c>
      <c r="K1907" s="11">
        <f t="shared" si="14"/>
        <v>3737.5</v>
      </c>
      <c r="L1907" s="11">
        <f t="shared" si="15"/>
        <v>1308.125</v>
      </c>
      <c r="M1907" s="12">
        <v>0.35</v>
      </c>
      <c r="O1907" s="17"/>
      <c r="P1907" s="15"/>
      <c r="Q1907" s="13"/>
      <c r="R1907" s="14"/>
    </row>
    <row r="1908" spans="1:18" ht="15.75" customHeight="1" x14ac:dyDescent="0.2">
      <c r="A1908" s="2"/>
      <c r="B1908" s="7" t="s">
        <v>27</v>
      </c>
      <c r="C1908" s="7">
        <v>1128299</v>
      </c>
      <c r="D1908" s="8">
        <v>44364</v>
      </c>
      <c r="E1908" s="7" t="s">
        <v>28</v>
      </c>
      <c r="F1908" s="7" t="s">
        <v>77</v>
      </c>
      <c r="G1908" s="7" t="s">
        <v>60</v>
      </c>
      <c r="H1908" s="7" t="s">
        <v>17</v>
      </c>
      <c r="I1908" s="9">
        <v>0.6</v>
      </c>
      <c r="J1908" s="10">
        <v>8250</v>
      </c>
      <c r="K1908" s="11">
        <f t="shared" si="14"/>
        <v>4950</v>
      </c>
      <c r="L1908" s="11">
        <f t="shared" si="15"/>
        <v>1979.9999999999998</v>
      </c>
      <c r="M1908" s="12">
        <v>0.39999999999999997</v>
      </c>
      <c r="O1908" s="17"/>
      <c r="P1908" s="15"/>
      <c r="Q1908" s="13"/>
      <c r="R1908" s="14"/>
    </row>
    <row r="1909" spans="1:18" ht="15.75" customHeight="1" x14ac:dyDescent="0.2">
      <c r="A1909" s="2"/>
      <c r="B1909" s="7" t="s">
        <v>27</v>
      </c>
      <c r="C1909" s="7">
        <v>1128299</v>
      </c>
      <c r="D1909" s="8">
        <v>44364</v>
      </c>
      <c r="E1909" s="7" t="s">
        <v>28</v>
      </c>
      <c r="F1909" s="7" t="s">
        <v>77</v>
      </c>
      <c r="G1909" s="7" t="s">
        <v>60</v>
      </c>
      <c r="H1909" s="7" t="s">
        <v>18</v>
      </c>
      <c r="I1909" s="9">
        <v>0.7</v>
      </c>
      <c r="J1909" s="10">
        <v>7000</v>
      </c>
      <c r="K1909" s="11">
        <f t="shared" si="14"/>
        <v>4900</v>
      </c>
      <c r="L1909" s="11">
        <f t="shared" si="15"/>
        <v>1959.9999999999998</v>
      </c>
      <c r="M1909" s="12">
        <v>0.39999999999999997</v>
      </c>
      <c r="O1909" s="17"/>
      <c r="P1909" s="15"/>
      <c r="Q1909" s="13"/>
      <c r="R1909" s="14"/>
    </row>
    <row r="1910" spans="1:18" ht="15.75" customHeight="1" x14ac:dyDescent="0.2">
      <c r="A1910" s="2"/>
      <c r="B1910" s="7" t="s">
        <v>27</v>
      </c>
      <c r="C1910" s="7">
        <v>1128299</v>
      </c>
      <c r="D1910" s="8">
        <v>44364</v>
      </c>
      <c r="E1910" s="7" t="s">
        <v>28</v>
      </c>
      <c r="F1910" s="7" t="s">
        <v>77</v>
      </c>
      <c r="G1910" s="7" t="s">
        <v>60</v>
      </c>
      <c r="H1910" s="7" t="s">
        <v>19</v>
      </c>
      <c r="I1910" s="9">
        <v>0.85</v>
      </c>
      <c r="J1910" s="10">
        <v>7000</v>
      </c>
      <c r="K1910" s="11">
        <f t="shared" si="14"/>
        <v>5950</v>
      </c>
      <c r="L1910" s="11">
        <f t="shared" si="15"/>
        <v>2380</v>
      </c>
      <c r="M1910" s="12">
        <v>0.39999999999999997</v>
      </c>
      <c r="O1910" s="17"/>
      <c r="P1910" s="15"/>
      <c r="Q1910" s="13"/>
      <c r="R1910" s="14"/>
    </row>
    <row r="1911" spans="1:18" ht="15.75" customHeight="1" x14ac:dyDescent="0.2">
      <c r="A1911" s="2"/>
      <c r="B1911" s="7" t="s">
        <v>27</v>
      </c>
      <c r="C1911" s="7">
        <v>1128299</v>
      </c>
      <c r="D1911" s="8">
        <v>44364</v>
      </c>
      <c r="E1911" s="7" t="s">
        <v>28</v>
      </c>
      <c r="F1911" s="7" t="s">
        <v>77</v>
      </c>
      <c r="G1911" s="7" t="s">
        <v>60</v>
      </c>
      <c r="H1911" s="7" t="s">
        <v>20</v>
      </c>
      <c r="I1911" s="9">
        <v>0.85</v>
      </c>
      <c r="J1911" s="10">
        <v>5750</v>
      </c>
      <c r="K1911" s="11">
        <f t="shared" si="14"/>
        <v>4887.5</v>
      </c>
      <c r="L1911" s="11">
        <f t="shared" si="15"/>
        <v>1954.9999999999998</v>
      </c>
      <c r="M1911" s="12">
        <v>0.39999999999999997</v>
      </c>
      <c r="O1911" s="17"/>
      <c r="P1911" s="15"/>
      <c r="Q1911" s="13"/>
      <c r="R1911" s="14"/>
    </row>
    <row r="1912" spans="1:18" ht="15.75" customHeight="1" x14ac:dyDescent="0.2">
      <c r="A1912" s="2"/>
      <c r="B1912" s="7" t="s">
        <v>27</v>
      </c>
      <c r="C1912" s="7">
        <v>1128299</v>
      </c>
      <c r="D1912" s="8">
        <v>44364</v>
      </c>
      <c r="E1912" s="7" t="s">
        <v>28</v>
      </c>
      <c r="F1912" s="7" t="s">
        <v>77</v>
      </c>
      <c r="G1912" s="7" t="s">
        <v>60</v>
      </c>
      <c r="H1912" s="7" t="s">
        <v>21</v>
      </c>
      <c r="I1912" s="9">
        <v>0.95000000000000007</v>
      </c>
      <c r="J1912" s="10">
        <v>4500</v>
      </c>
      <c r="K1912" s="11">
        <f t="shared" si="14"/>
        <v>4275</v>
      </c>
      <c r="L1912" s="11">
        <f t="shared" si="15"/>
        <v>1923.75</v>
      </c>
      <c r="M1912" s="12">
        <v>0.45</v>
      </c>
      <c r="O1912" s="17"/>
      <c r="P1912" s="15"/>
      <c r="Q1912" s="13"/>
      <c r="R1912" s="14"/>
    </row>
    <row r="1913" spans="1:18" ht="15.75" customHeight="1" x14ac:dyDescent="0.2">
      <c r="A1913" s="2"/>
      <c r="B1913" s="7" t="s">
        <v>27</v>
      </c>
      <c r="C1913" s="7">
        <v>1128299</v>
      </c>
      <c r="D1913" s="8">
        <v>44364</v>
      </c>
      <c r="E1913" s="7" t="s">
        <v>28</v>
      </c>
      <c r="F1913" s="7" t="s">
        <v>77</v>
      </c>
      <c r="G1913" s="7" t="s">
        <v>60</v>
      </c>
      <c r="H1913" s="7" t="s">
        <v>22</v>
      </c>
      <c r="I1913" s="9">
        <v>1.1000000000000001</v>
      </c>
      <c r="J1913" s="10">
        <v>7500</v>
      </c>
      <c r="K1913" s="11">
        <f t="shared" si="14"/>
        <v>8250</v>
      </c>
      <c r="L1913" s="11">
        <f t="shared" si="15"/>
        <v>2887.5</v>
      </c>
      <c r="M1913" s="12">
        <v>0.35</v>
      </c>
      <c r="O1913" s="17"/>
      <c r="P1913" s="15"/>
      <c r="Q1913" s="13"/>
      <c r="R1913" s="14"/>
    </row>
    <row r="1914" spans="1:18" ht="15.75" customHeight="1" x14ac:dyDescent="0.2">
      <c r="A1914" s="2"/>
      <c r="B1914" s="7" t="s">
        <v>27</v>
      </c>
      <c r="C1914" s="7">
        <v>1128299</v>
      </c>
      <c r="D1914" s="8">
        <v>44393</v>
      </c>
      <c r="E1914" s="7" t="s">
        <v>28</v>
      </c>
      <c r="F1914" s="7" t="s">
        <v>77</v>
      </c>
      <c r="G1914" s="7" t="s">
        <v>60</v>
      </c>
      <c r="H1914" s="7" t="s">
        <v>17</v>
      </c>
      <c r="I1914" s="9">
        <v>0.9</v>
      </c>
      <c r="J1914" s="10">
        <v>9000</v>
      </c>
      <c r="K1914" s="11">
        <f t="shared" si="14"/>
        <v>8100</v>
      </c>
      <c r="L1914" s="11">
        <f t="shared" si="15"/>
        <v>3239.9999999999995</v>
      </c>
      <c r="M1914" s="12">
        <v>0.39999999999999997</v>
      </c>
      <c r="O1914" s="17"/>
      <c r="P1914" s="15"/>
      <c r="Q1914" s="13"/>
      <c r="R1914" s="14"/>
    </row>
    <row r="1915" spans="1:18" ht="15.75" customHeight="1" x14ac:dyDescent="0.2">
      <c r="A1915" s="2"/>
      <c r="B1915" s="7" t="s">
        <v>27</v>
      </c>
      <c r="C1915" s="7">
        <v>1128299</v>
      </c>
      <c r="D1915" s="8">
        <v>44393</v>
      </c>
      <c r="E1915" s="7" t="s">
        <v>28</v>
      </c>
      <c r="F1915" s="7" t="s">
        <v>77</v>
      </c>
      <c r="G1915" s="7" t="s">
        <v>60</v>
      </c>
      <c r="H1915" s="7" t="s">
        <v>18</v>
      </c>
      <c r="I1915" s="9">
        <v>0.95000000000000007</v>
      </c>
      <c r="J1915" s="10">
        <v>7500</v>
      </c>
      <c r="K1915" s="11">
        <f t="shared" si="14"/>
        <v>7125.0000000000009</v>
      </c>
      <c r="L1915" s="11">
        <f t="shared" si="15"/>
        <v>2850</v>
      </c>
      <c r="M1915" s="12">
        <v>0.39999999999999997</v>
      </c>
      <c r="O1915" s="17"/>
      <c r="P1915" s="15"/>
      <c r="Q1915" s="13"/>
      <c r="R1915" s="14"/>
    </row>
    <row r="1916" spans="1:18" ht="15.75" customHeight="1" x14ac:dyDescent="0.2">
      <c r="A1916" s="2"/>
      <c r="B1916" s="7" t="s">
        <v>27</v>
      </c>
      <c r="C1916" s="7">
        <v>1128299</v>
      </c>
      <c r="D1916" s="8">
        <v>44393</v>
      </c>
      <c r="E1916" s="7" t="s">
        <v>28</v>
      </c>
      <c r="F1916" s="7" t="s">
        <v>77</v>
      </c>
      <c r="G1916" s="7" t="s">
        <v>60</v>
      </c>
      <c r="H1916" s="7" t="s">
        <v>19</v>
      </c>
      <c r="I1916" s="9">
        <v>0.95000000000000007</v>
      </c>
      <c r="J1916" s="10">
        <v>7000</v>
      </c>
      <c r="K1916" s="11">
        <f t="shared" si="14"/>
        <v>6650.0000000000009</v>
      </c>
      <c r="L1916" s="11">
        <f t="shared" si="15"/>
        <v>2660</v>
      </c>
      <c r="M1916" s="12">
        <v>0.39999999999999997</v>
      </c>
      <c r="O1916" s="17"/>
      <c r="P1916" s="15"/>
      <c r="Q1916" s="13"/>
      <c r="R1916" s="14"/>
    </row>
    <row r="1917" spans="1:18" ht="15.75" customHeight="1" x14ac:dyDescent="0.2">
      <c r="A1917" s="2"/>
      <c r="B1917" s="7" t="s">
        <v>27</v>
      </c>
      <c r="C1917" s="7">
        <v>1128299</v>
      </c>
      <c r="D1917" s="8">
        <v>44393</v>
      </c>
      <c r="E1917" s="7" t="s">
        <v>28</v>
      </c>
      <c r="F1917" s="7" t="s">
        <v>77</v>
      </c>
      <c r="G1917" s="7" t="s">
        <v>60</v>
      </c>
      <c r="H1917" s="7" t="s">
        <v>20</v>
      </c>
      <c r="I1917" s="9">
        <v>0.9</v>
      </c>
      <c r="J1917" s="10">
        <v>6000</v>
      </c>
      <c r="K1917" s="11">
        <f t="shared" si="14"/>
        <v>5400</v>
      </c>
      <c r="L1917" s="11">
        <f t="shared" si="15"/>
        <v>2160</v>
      </c>
      <c r="M1917" s="12">
        <v>0.39999999999999997</v>
      </c>
      <c r="O1917" s="17"/>
      <c r="P1917" s="15"/>
      <c r="Q1917" s="13"/>
      <c r="R1917" s="14"/>
    </row>
    <row r="1918" spans="1:18" ht="15.75" customHeight="1" x14ac:dyDescent="0.2">
      <c r="A1918" s="2"/>
      <c r="B1918" s="7" t="s">
        <v>27</v>
      </c>
      <c r="C1918" s="7">
        <v>1128299</v>
      </c>
      <c r="D1918" s="8">
        <v>44393</v>
      </c>
      <c r="E1918" s="7" t="s">
        <v>28</v>
      </c>
      <c r="F1918" s="7" t="s">
        <v>77</v>
      </c>
      <c r="G1918" s="7" t="s">
        <v>60</v>
      </c>
      <c r="H1918" s="7" t="s">
        <v>21</v>
      </c>
      <c r="I1918" s="9">
        <v>0.95000000000000007</v>
      </c>
      <c r="J1918" s="10">
        <v>6500</v>
      </c>
      <c r="K1918" s="11">
        <f t="shared" si="14"/>
        <v>6175</v>
      </c>
      <c r="L1918" s="11">
        <f t="shared" si="15"/>
        <v>2778.75</v>
      </c>
      <c r="M1918" s="12">
        <v>0.45</v>
      </c>
      <c r="O1918" s="17"/>
      <c r="P1918" s="15"/>
      <c r="Q1918" s="13"/>
      <c r="R1918" s="14"/>
    </row>
    <row r="1919" spans="1:18" ht="15.75" customHeight="1" x14ac:dyDescent="0.2">
      <c r="A1919" s="2"/>
      <c r="B1919" s="7" t="s">
        <v>27</v>
      </c>
      <c r="C1919" s="7">
        <v>1128299</v>
      </c>
      <c r="D1919" s="8">
        <v>44393</v>
      </c>
      <c r="E1919" s="7" t="s">
        <v>28</v>
      </c>
      <c r="F1919" s="7" t="s">
        <v>77</v>
      </c>
      <c r="G1919" s="7" t="s">
        <v>60</v>
      </c>
      <c r="H1919" s="7" t="s">
        <v>22</v>
      </c>
      <c r="I1919" s="9">
        <v>1.1000000000000001</v>
      </c>
      <c r="J1919" s="10">
        <v>6500</v>
      </c>
      <c r="K1919" s="11">
        <f t="shared" si="14"/>
        <v>7150.0000000000009</v>
      </c>
      <c r="L1919" s="11">
        <f t="shared" si="15"/>
        <v>2502.5</v>
      </c>
      <c r="M1919" s="12">
        <v>0.35</v>
      </c>
      <c r="O1919" s="17"/>
      <c r="P1919" s="15"/>
      <c r="Q1919" s="13"/>
      <c r="R1919" s="14"/>
    </row>
    <row r="1920" spans="1:18" ht="15.75" customHeight="1" x14ac:dyDescent="0.2">
      <c r="A1920" s="2"/>
      <c r="B1920" s="7" t="s">
        <v>27</v>
      </c>
      <c r="C1920" s="7">
        <v>1128299</v>
      </c>
      <c r="D1920" s="8">
        <v>44425</v>
      </c>
      <c r="E1920" s="7" t="s">
        <v>28</v>
      </c>
      <c r="F1920" s="7" t="s">
        <v>77</v>
      </c>
      <c r="G1920" s="7" t="s">
        <v>60</v>
      </c>
      <c r="H1920" s="7" t="s">
        <v>17</v>
      </c>
      <c r="I1920" s="9">
        <v>0.95000000000000007</v>
      </c>
      <c r="J1920" s="10">
        <v>8500</v>
      </c>
      <c r="K1920" s="11">
        <f t="shared" si="14"/>
        <v>8075.0000000000009</v>
      </c>
      <c r="L1920" s="11">
        <f t="shared" si="15"/>
        <v>3230</v>
      </c>
      <c r="M1920" s="12">
        <v>0.39999999999999997</v>
      </c>
      <c r="O1920" s="17"/>
      <c r="P1920" s="15"/>
      <c r="Q1920" s="13"/>
      <c r="R1920" s="14"/>
    </row>
    <row r="1921" spans="1:18" ht="15.75" customHeight="1" x14ac:dyDescent="0.2">
      <c r="A1921" s="2"/>
      <c r="B1921" s="7" t="s">
        <v>27</v>
      </c>
      <c r="C1921" s="7">
        <v>1128299</v>
      </c>
      <c r="D1921" s="8">
        <v>44425</v>
      </c>
      <c r="E1921" s="7" t="s">
        <v>28</v>
      </c>
      <c r="F1921" s="7" t="s">
        <v>77</v>
      </c>
      <c r="G1921" s="7" t="s">
        <v>60</v>
      </c>
      <c r="H1921" s="7" t="s">
        <v>18</v>
      </c>
      <c r="I1921" s="9">
        <v>0.85000000000000009</v>
      </c>
      <c r="J1921" s="10">
        <v>8250</v>
      </c>
      <c r="K1921" s="11">
        <f t="shared" si="14"/>
        <v>7012.5000000000009</v>
      </c>
      <c r="L1921" s="11">
        <f t="shared" si="15"/>
        <v>2805</v>
      </c>
      <c r="M1921" s="12">
        <v>0.39999999999999997</v>
      </c>
      <c r="O1921" s="17"/>
      <c r="P1921" s="15"/>
      <c r="Q1921" s="13"/>
      <c r="R1921" s="14"/>
    </row>
    <row r="1922" spans="1:18" ht="15.75" customHeight="1" x14ac:dyDescent="0.2">
      <c r="A1922" s="2"/>
      <c r="B1922" s="7" t="s">
        <v>27</v>
      </c>
      <c r="C1922" s="7">
        <v>1128299</v>
      </c>
      <c r="D1922" s="8">
        <v>44425</v>
      </c>
      <c r="E1922" s="7" t="s">
        <v>28</v>
      </c>
      <c r="F1922" s="7" t="s">
        <v>77</v>
      </c>
      <c r="G1922" s="7" t="s">
        <v>60</v>
      </c>
      <c r="H1922" s="7" t="s">
        <v>19</v>
      </c>
      <c r="I1922" s="9">
        <v>0.75000000000000011</v>
      </c>
      <c r="J1922" s="10">
        <v>7000</v>
      </c>
      <c r="K1922" s="11">
        <f t="shared" si="14"/>
        <v>5250.0000000000009</v>
      </c>
      <c r="L1922" s="11">
        <f t="shared" si="15"/>
        <v>2100</v>
      </c>
      <c r="M1922" s="12">
        <v>0.39999999999999997</v>
      </c>
      <c r="O1922" s="17"/>
      <c r="P1922" s="15"/>
      <c r="Q1922" s="13"/>
      <c r="R1922" s="14"/>
    </row>
    <row r="1923" spans="1:18" ht="15.75" customHeight="1" x14ac:dyDescent="0.2">
      <c r="A1923" s="2"/>
      <c r="B1923" s="7" t="s">
        <v>27</v>
      </c>
      <c r="C1923" s="7">
        <v>1128299</v>
      </c>
      <c r="D1923" s="8">
        <v>44425</v>
      </c>
      <c r="E1923" s="7" t="s">
        <v>28</v>
      </c>
      <c r="F1923" s="7" t="s">
        <v>77</v>
      </c>
      <c r="G1923" s="7" t="s">
        <v>60</v>
      </c>
      <c r="H1923" s="7" t="s">
        <v>20</v>
      </c>
      <c r="I1923" s="9">
        <v>0.75000000000000011</v>
      </c>
      <c r="J1923" s="10">
        <v>4750</v>
      </c>
      <c r="K1923" s="11">
        <f t="shared" si="14"/>
        <v>3562.5000000000005</v>
      </c>
      <c r="L1923" s="11">
        <f t="shared" si="15"/>
        <v>1425</v>
      </c>
      <c r="M1923" s="12">
        <v>0.39999999999999997</v>
      </c>
      <c r="O1923" s="17"/>
      <c r="P1923" s="15"/>
      <c r="Q1923" s="13"/>
      <c r="R1923" s="14"/>
    </row>
    <row r="1924" spans="1:18" ht="15.75" customHeight="1" x14ac:dyDescent="0.2">
      <c r="A1924" s="2"/>
      <c r="B1924" s="7" t="s">
        <v>27</v>
      </c>
      <c r="C1924" s="7">
        <v>1128299</v>
      </c>
      <c r="D1924" s="8">
        <v>44425</v>
      </c>
      <c r="E1924" s="7" t="s">
        <v>28</v>
      </c>
      <c r="F1924" s="7" t="s">
        <v>77</v>
      </c>
      <c r="G1924" s="7" t="s">
        <v>60</v>
      </c>
      <c r="H1924" s="7" t="s">
        <v>21</v>
      </c>
      <c r="I1924" s="9">
        <v>0.64999999999999991</v>
      </c>
      <c r="J1924" s="10">
        <v>4750</v>
      </c>
      <c r="K1924" s="11">
        <f t="shared" si="14"/>
        <v>3087.4999999999995</v>
      </c>
      <c r="L1924" s="11">
        <f t="shared" si="15"/>
        <v>1389.3749999999998</v>
      </c>
      <c r="M1924" s="12">
        <v>0.45</v>
      </c>
      <c r="O1924" s="17"/>
      <c r="P1924" s="15"/>
      <c r="Q1924" s="13"/>
      <c r="R1924" s="14"/>
    </row>
    <row r="1925" spans="1:18" ht="15.75" customHeight="1" x14ac:dyDescent="0.2">
      <c r="A1925" s="2"/>
      <c r="B1925" s="7" t="s">
        <v>27</v>
      </c>
      <c r="C1925" s="7">
        <v>1128299</v>
      </c>
      <c r="D1925" s="8">
        <v>44425</v>
      </c>
      <c r="E1925" s="7" t="s">
        <v>28</v>
      </c>
      <c r="F1925" s="7" t="s">
        <v>77</v>
      </c>
      <c r="G1925" s="7" t="s">
        <v>60</v>
      </c>
      <c r="H1925" s="7" t="s">
        <v>22</v>
      </c>
      <c r="I1925" s="9">
        <v>0.7</v>
      </c>
      <c r="J1925" s="10">
        <v>3000</v>
      </c>
      <c r="K1925" s="11">
        <f t="shared" si="14"/>
        <v>2100</v>
      </c>
      <c r="L1925" s="11">
        <f t="shared" si="15"/>
        <v>735</v>
      </c>
      <c r="M1925" s="12">
        <v>0.35</v>
      </c>
      <c r="O1925" s="17"/>
      <c r="P1925" s="15"/>
      <c r="Q1925" s="13"/>
      <c r="R1925" s="14"/>
    </row>
    <row r="1926" spans="1:18" ht="15.75" customHeight="1" x14ac:dyDescent="0.2">
      <c r="A1926" s="2"/>
      <c r="B1926" s="7" t="s">
        <v>27</v>
      </c>
      <c r="C1926" s="7">
        <v>1128299</v>
      </c>
      <c r="D1926" s="8">
        <v>44457</v>
      </c>
      <c r="E1926" s="7" t="s">
        <v>28</v>
      </c>
      <c r="F1926" s="7" t="s">
        <v>77</v>
      </c>
      <c r="G1926" s="7" t="s">
        <v>60</v>
      </c>
      <c r="H1926" s="7" t="s">
        <v>17</v>
      </c>
      <c r="I1926" s="9">
        <v>0.45000000000000012</v>
      </c>
      <c r="J1926" s="10">
        <v>5000</v>
      </c>
      <c r="K1926" s="11">
        <f t="shared" si="14"/>
        <v>2250.0000000000005</v>
      </c>
      <c r="L1926" s="11">
        <f t="shared" si="15"/>
        <v>900.00000000000011</v>
      </c>
      <c r="M1926" s="12">
        <v>0.39999999999999997</v>
      </c>
      <c r="O1926" s="17"/>
      <c r="P1926" s="15"/>
      <c r="Q1926" s="13"/>
      <c r="R1926" s="14"/>
    </row>
    <row r="1927" spans="1:18" ht="15.75" customHeight="1" x14ac:dyDescent="0.2">
      <c r="A1927" s="2"/>
      <c r="B1927" s="7" t="s">
        <v>27</v>
      </c>
      <c r="C1927" s="7">
        <v>1128299</v>
      </c>
      <c r="D1927" s="8">
        <v>44457</v>
      </c>
      <c r="E1927" s="7" t="s">
        <v>28</v>
      </c>
      <c r="F1927" s="7" t="s">
        <v>77</v>
      </c>
      <c r="G1927" s="7" t="s">
        <v>60</v>
      </c>
      <c r="H1927" s="7" t="s">
        <v>18</v>
      </c>
      <c r="I1927" s="9">
        <v>0.50000000000000011</v>
      </c>
      <c r="J1927" s="10">
        <v>5000</v>
      </c>
      <c r="K1927" s="11">
        <f t="shared" si="14"/>
        <v>2500.0000000000005</v>
      </c>
      <c r="L1927" s="11">
        <f t="shared" si="15"/>
        <v>1000.0000000000001</v>
      </c>
      <c r="M1927" s="12">
        <v>0.39999999999999997</v>
      </c>
      <c r="O1927" s="17"/>
      <c r="P1927" s="15"/>
      <c r="Q1927" s="13"/>
      <c r="R1927" s="14"/>
    </row>
    <row r="1928" spans="1:18" ht="15.75" customHeight="1" x14ac:dyDescent="0.2">
      <c r="A1928" s="2"/>
      <c r="B1928" s="7" t="s">
        <v>27</v>
      </c>
      <c r="C1928" s="7">
        <v>1128299</v>
      </c>
      <c r="D1928" s="8">
        <v>44457</v>
      </c>
      <c r="E1928" s="7" t="s">
        <v>28</v>
      </c>
      <c r="F1928" s="7" t="s">
        <v>77</v>
      </c>
      <c r="G1928" s="7" t="s">
        <v>60</v>
      </c>
      <c r="H1928" s="7" t="s">
        <v>19</v>
      </c>
      <c r="I1928" s="9">
        <v>0.45000000000000012</v>
      </c>
      <c r="J1928" s="10">
        <v>3000</v>
      </c>
      <c r="K1928" s="11">
        <f t="shared" si="14"/>
        <v>1350.0000000000005</v>
      </c>
      <c r="L1928" s="11">
        <f t="shared" si="15"/>
        <v>540.00000000000011</v>
      </c>
      <c r="M1928" s="12">
        <v>0.39999999999999997</v>
      </c>
      <c r="O1928" s="17"/>
      <c r="P1928" s="15"/>
      <c r="Q1928" s="13"/>
      <c r="R1928" s="14"/>
    </row>
    <row r="1929" spans="1:18" ht="15.75" customHeight="1" x14ac:dyDescent="0.2">
      <c r="A1929" s="2"/>
      <c r="B1929" s="7" t="s">
        <v>27</v>
      </c>
      <c r="C1929" s="7">
        <v>1128299</v>
      </c>
      <c r="D1929" s="8">
        <v>44457</v>
      </c>
      <c r="E1929" s="7" t="s">
        <v>28</v>
      </c>
      <c r="F1929" s="7" t="s">
        <v>77</v>
      </c>
      <c r="G1929" s="7" t="s">
        <v>60</v>
      </c>
      <c r="H1929" s="7" t="s">
        <v>20</v>
      </c>
      <c r="I1929" s="9">
        <v>0.45000000000000012</v>
      </c>
      <c r="J1929" s="10">
        <v>2500</v>
      </c>
      <c r="K1929" s="11">
        <f t="shared" si="14"/>
        <v>1125.0000000000002</v>
      </c>
      <c r="L1929" s="11">
        <f t="shared" si="15"/>
        <v>450.00000000000006</v>
      </c>
      <c r="M1929" s="12">
        <v>0.39999999999999997</v>
      </c>
      <c r="O1929" s="17"/>
      <c r="P1929" s="15"/>
      <c r="Q1929" s="13"/>
      <c r="R1929" s="14"/>
    </row>
    <row r="1930" spans="1:18" ht="15.75" customHeight="1" x14ac:dyDescent="0.2">
      <c r="A1930" s="2"/>
      <c r="B1930" s="7" t="s">
        <v>27</v>
      </c>
      <c r="C1930" s="7">
        <v>1128299</v>
      </c>
      <c r="D1930" s="8">
        <v>44457</v>
      </c>
      <c r="E1930" s="7" t="s">
        <v>28</v>
      </c>
      <c r="F1930" s="7" t="s">
        <v>77</v>
      </c>
      <c r="G1930" s="7" t="s">
        <v>60</v>
      </c>
      <c r="H1930" s="7" t="s">
        <v>21</v>
      </c>
      <c r="I1930" s="9">
        <v>0.55000000000000004</v>
      </c>
      <c r="J1930" s="10">
        <v>2750</v>
      </c>
      <c r="K1930" s="11">
        <f t="shared" si="14"/>
        <v>1512.5000000000002</v>
      </c>
      <c r="L1930" s="11">
        <f t="shared" si="15"/>
        <v>680.62500000000011</v>
      </c>
      <c r="M1930" s="12">
        <v>0.45</v>
      </c>
      <c r="O1930" s="17"/>
      <c r="P1930" s="15"/>
      <c r="Q1930" s="13"/>
      <c r="R1930" s="14"/>
    </row>
    <row r="1931" spans="1:18" ht="15.75" customHeight="1" x14ac:dyDescent="0.2">
      <c r="A1931" s="2"/>
      <c r="B1931" s="7" t="s">
        <v>27</v>
      </c>
      <c r="C1931" s="7">
        <v>1128299</v>
      </c>
      <c r="D1931" s="8">
        <v>44457</v>
      </c>
      <c r="E1931" s="7" t="s">
        <v>28</v>
      </c>
      <c r="F1931" s="7" t="s">
        <v>77</v>
      </c>
      <c r="G1931" s="7" t="s">
        <v>60</v>
      </c>
      <c r="H1931" s="7" t="s">
        <v>22</v>
      </c>
      <c r="I1931" s="9">
        <v>0.39999999999999997</v>
      </c>
      <c r="J1931" s="10">
        <v>3000</v>
      </c>
      <c r="K1931" s="11">
        <f t="shared" si="14"/>
        <v>1200</v>
      </c>
      <c r="L1931" s="11">
        <f t="shared" si="15"/>
        <v>420</v>
      </c>
      <c r="M1931" s="12">
        <v>0.35</v>
      </c>
      <c r="O1931" s="17"/>
      <c r="P1931" s="15"/>
      <c r="Q1931" s="13"/>
      <c r="R1931" s="14"/>
    </row>
    <row r="1932" spans="1:18" ht="15.75" customHeight="1" x14ac:dyDescent="0.2">
      <c r="A1932" s="2"/>
      <c r="B1932" s="7" t="s">
        <v>27</v>
      </c>
      <c r="C1932" s="7">
        <v>1128299</v>
      </c>
      <c r="D1932" s="8">
        <v>44486</v>
      </c>
      <c r="E1932" s="7" t="s">
        <v>28</v>
      </c>
      <c r="F1932" s="7" t="s">
        <v>77</v>
      </c>
      <c r="G1932" s="7" t="s">
        <v>60</v>
      </c>
      <c r="H1932" s="7" t="s">
        <v>17</v>
      </c>
      <c r="I1932" s="9">
        <v>0.35000000000000003</v>
      </c>
      <c r="J1932" s="10">
        <v>4000</v>
      </c>
      <c r="K1932" s="11">
        <f t="shared" si="14"/>
        <v>1400.0000000000002</v>
      </c>
      <c r="L1932" s="11">
        <f t="shared" si="15"/>
        <v>560</v>
      </c>
      <c r="M1932" s="12">
        <v>0.39999999999999997</v>
      </c>
      <c r="O1932" s="17"/>
      <c r="P1932" s="15"/>
      <c r="Q1932" s="13"/>
      <c r="R1932" s="14"/>
    </row>
    <row r="1933" spans="1:18" ht="15.75" customHeight="1" x14ac:dyDescent="0.2">
      <c r="A1933" s="2"/>
      <c r="B1933" s="7" t="s">
        <v>27</v>
      </c>
      <c r="C1933" s="7">
        <v>1128299</v>
      </c>
      <c r="D1933" s="8">
        <v>44486</v>
      </c>
      <c r="E1933" s="7" t="s">
        <v>28</v>
      </c>
      <c r="F1933" s="7" t="s">
        <v>77</v>
      </c>
      <c r="G1933" s="7" t="s">
        <v>60</v>
      </c>
      <c r="H1933" s="7" t="s">
        <v>18</v>
      </c>
      <c r="I1933" s="9">
        <v>0.50000000000000011</v>
      </c>
      <c r="J1933" s="10">
        <v>5750</v>
      </c>
      <c r="K1933" s="11">
        <f t="shared" si="14"/>
        <v>2875.0000000000005</v>
      </c>
      <c r="L1933" s="11">
        <f t="shared" si="15"/>
        <v>1150</v>
      </c>
      <c r="M1933" s="12">
        <v>0.39999999999999997</v>
      </c>
      <c r="O1933" s="17"/>
      <c r="P1933" s="15"/>
      <c r="Q1933" s="13"/>
      <c r="R1933" s="14"/>
    </row>
    <row r="1934" spans="1:18" ht="15.75" customHeight="1" x14ac:dyDescent="0.2">
      <c r="A1934" s="2"/>
      <c r="B1934" s="7" t="s">
        <v>27</v>
      </c>
      <c r="C1934" s="7">
        <v>1128299</v>
      </c>
      <c r="D1934" s="8">
        <v>44486</v>
      </c>
      <c r="E1934" s="7" t="s">
        <v>28</v>
      </c>
      <c r="F1934" s="7" t="s">
        <v>77</v>
      </c>
      <c r="G1934" s="7" t="s">
        <v>60</v>
      </c>
      <c r="H1934" s="7" t="s">
        <v>19</v>
      </c>
      <c r="I1934" s="9">
        <v>0.45000000000000012</v>
      </c>
      <c r="J1934" s="10">
        <v>4000</v>
      </c>
      <c r="K1934" s="11">
        <f t="shared" si="14"/>
        <v>1800.0000000000005</v>
      </c>
      <c r="L1934" s="11">
        <f t="shared" si="15"/>
        <v>720.00000000000011</v>
      </c>
      <c r="M1934" s="12">
        <v>0.39999999999999997</v>
      </c>
      <c r="O1934" s="17"/>
      <c r="P1934" s="15"/>
      <c r="Q1934" s="13"/>
      <c r="R1934" s="14"/>
    </row>
    <row r="1935" spans="1:18" ht="15.75" customHeight="1" x14ac:dyDescent="0.2">
      <c r="A1935" s="2"/>
      <c r="B1935" s="7" t="s">
        <v>27</v>
      </c>
      <c r="C1935" s="7">
        <v>1128299</v>
      </c>
      <c r="D1935" s="8">
        <v>44486</v>
      </c>
      <c r="E1935" s="7" t="s">
        <v>28</v>
      </c>
      <c r="F1935" s="7" t="s">
        <v>77</v>
      </c>
      <c r="G1935" s="7" t="s">
        <v>60</v>
      </c>
      <c r="H1935" s="7" t="s">
        <v>20</v>
      </c>
      <c r="I1935" s="9">
        <v>0.40000000000000008</v>
      </c>
      <c r="J1935" s="10">
        <v>3750</v>
      </c>
      <c r="K1935" s="11">
        <f t="shared" si="14"/>
        <v>1500.0000000000002</v>
      </c>
      <c r="L1935" s="11">
        <f t="shared" si="15"/>
        <v>600</v>
      </c>
      <c r="M1935" s="12">
        <v>0.39999999999999997</v>
      </c>
      <c r="O1935" s="17"/>
      <c r="P1935" s="15"/>
      <c r="Q1935" s="13"/>
      <c r="R1935" s="14"/>
    </row>
    <row r="1936" spans="1:18" ht="15.75" customHeight="1" x14ac:dyDescent="0.2">
      <c r="A1936" s="2"/>
      <c r="B1936" s="7" t="s">
        <v>27</v>
      </c>
      <c r="C1936" s="7">
        <v>1128299</v>
      </c>
      <c r="D1936" s="8">
        <v>44486</v>
      </c>
      <c r="E1936" s="7" t="s">
        <v>28</v>
      </c>
      <c r="F1936" s="7" t="s">
        <v>77</v>
      </c>
      <c r="G1936" s="7" t="s">
        <v>60</v>
      </c>
      <c r="H1936" s="7" t="s">
        <v>21</v>
      </c>
      <c r="I1936" s="9">
        <v>0.5</v>
      </c>
      <c r="J1936" s="10">
        <v>3500</v>
      </c>
      <c r="K1936" s="11">
        <f t="shared" si="14"/>
        <v>1750</v>
      </c>
      <c r="L1936" s="11">
        <f t="shared" si="15"/>
        <v>787.5</v>
      </c>
      <c r="M1936" s="12">
        <v>0.45</v>
      </c>
      <c r="O1936" s="17"/>
      <c r="P1936" s="15"/>
      <c r="Q1936" s="13"/>
      <c r="R1936" s="14"/>
    </row>
    <row r="1937" spans="1:18" ht="15.75" customHeight="1" x14ac:dyDescent="0.2">
      <c r="A1937" s="2"/>
      <c r="B1937" s="7" t="s">
        <v>27</v>
      </c>
      <c r="C1937" s="7">
        <v>1128299</v>
      </c>
      <c r="D1937" s="8">
        <v>44486</v>
      </c>
      <c r="E1937" s="7" t="s">
        <v>28</v>
      </c>
      <c r="F1937" s="7" t="s">
        <v>77</v>
      </c>
      <c r="G1937" s="7" t="s">
        <v>60</v>
      </c>
      <c r="H1937" s="7" t="s">
        <v>22</v>
      </c>
      <c r="I1937" s="9">
        <v>0.55000000000000004</v>
      </c>
      <c r="J1937" s="10">
        <v>4000</v>
      </c>
      <c r="K1937" s="11">
        <f t="shared" si="14"/>
        <v>2200</v>
      </c>
      <c r="L1937" s="11">
        <f t="shared" si="15"/>
        <v>770</v>
      </c>
      <c r="M1937" s="12">
        <v>0.35</v>
      </c>
      <c r="O1937" s="17"/>
      <c r="P1937" s="15"/>
      <c r="Q1937" s="13"/>
      <c r="R1937" s="14"/>
    </row>
    <row r="1938" spans="1:18" ht="15.75" customHeight="1" x14ac:dyDescent="0.2">
      <c r="A1938" s="2"/>
      <c r="B1938" s="7" t="s">
        <v>27</v>
      </c>
      <c r="C1938" s="7">
        <v>1128299</v>
      </c>
      <c r="D1938" s="8">
        <v>44517</v>
      </c>
      <c r="E1938" s="7" t="s">
        <v>28</v>
      </c>
      <c r="F1938" s="7" t="s">
        <v>77</v>
      </c>
      <c r="G1938" s="7" t="s">
        <v>60</v>
      </c>
      <c r="H1938" s="7" t="s">
        <v>17</v>
      </c>
      <c r="I1938" s="9">
        <v>0.40000000000000008</v>
      </c>
      <c r="J1938" s="10">
        <v>6250</v>
      </c>
      <c r="K1938" s="11">
        <f t="shared" si="14"/>
        <v>2500.0000000000005</v>
      </c>
      <c r="L1938" s="11">
        <f t="shared" si="15"/>
        <v>1000.0000000000001</v>
      </c>
      <c r="M1938" s="12">
        <v>0.39999999999999997</v>
      </c>
      <c r="O1938" s="17"/>
      <c r="P1938" s="15"/>
      <c r="Q1938" s="13"/>
      <c r="R1938" s="14"/>
    </row>
    <row r="1939" spans="1:18" ht="15.75" customHeight="1" x14ac:dyDescent="0.2">
      <c r="A1939" s="2"/>
      <c r="B1939" s="7" t="s">
        <v>27</v>
      </c>
      <c r="C1939" s="7">
        <v>1128299</v>
      </c>
      <c r="D1939" s="8">
        <v>44517</v>
      </c>
      <c r="E1939" s="7" t="s">
        <v>28</v>
      </c>
      <c r="F1939" s="7" t="s">
        <v>77</v>
      </c>
      <c r="G1939" s="7" t="s">
        <v>60</v>
      </c>
      <c r="H1939" s="7" t="s">
        <v>18</v>
      </c>
      <c r="I1939" s="9">
        <v>0.45000000000000012</v>
      </c>
      <c r="J1939" s="10">
        <v>7000</v>
      </c>
      <c r="K1939" s="11">
        <f t="shared" si="14"/>
        <v>3150.0000000000009</v>
      </c>
      <c r="L1939" s="11">
        <f t="shared" si="15"/>
        <v>1260.0000000000002</v>
      </c>
      <c r="M1939" s="12">
        <v>0.39999999999999997</v>
      </c>
      <c r="O1939" s="17"/>
      <c r="P1939" s="15"/>
      <c r="Q1939" s="13"/>
      <c r="R1939" s="14"/>
    </row>
    <row r="1940" spans="1:18" ht="15.75" customHeight="1" x14ac:dyDescent="0.2">
      <c r="A1940" s="2"/>
      <c r="B1940" s="7" t="s">
        <v>27</v>
      </c>
      <c r="C1940" s="7">
        <v>1128299</v>
      </c>
      <c r="D1940" s="8">
        <v>44517</v>
      </c>
      <c r="E1940" s="7" t="s">
        <v>28</v>
      </c>
      <c r="F1940" s="7" t="s">
        <v>77</v>
      </c>
      <c r="G1940" s="7" t="s">
        <v>60</v>
      </c>
      <c r="H1940" s="7" t="s">
        <v>19</v>
      </c>
      <c r="I1940" s="9">
        <v>0.40000000000000008</v>
      </c>
      <c r="J1940" s="10">
        <v>5250</v>
      </c>
      <c r="K1940" s="11">
        <f t="shared" si="14"/>
        <v>2100.0000000000005</v>
      </c>
      <c r="L1940" s="11">
        <f t="shared" si="15"/>
        <v>840.00000000000011</v>
      </c>
      <c r="M1940" s="12">
        <v>0.39999999999999997</v>
      </c>
      <c r="O1940" s="17"/>
      <c r="P1940" s="15"/>
      <c r="Q1940" s="13"/>
      <c r="R1940" s="14"/>
    </row>
    <row r="1941" spans="1:18" ht="15.75" customHeight="1" x14ac:dyDescent="0.2">
      <c r="A1941" s="2"/>
      <c r="B1941" s="7" t="s">
        <v>27</v>
      </c>
      <c r="C1941" s="7">
        <v>1128299</v>
      </c>
      <c r="D1941" s="8">
        <v>44517</v>
      </c>
      <c r="E1941" s="7" t="s">
        <v>28</v>
      </c>
      <c r="F1941" s="7" t="s">
        <v>77</v>
      </c>
      <c r="G1941" s="7" t="s">
        <v>60</v>
      </c>
      <c r="H1941" s="7" t="s">
        <v>20</v>
      </c>
      <c r="I1941" s="9">
        <v>0.50000000000000011</v>
      </c>
      <c r="J1941" s="10">
        <v>5000</v>
      </c>
      <c r="K1941" s="11">
        <f t="shared" si="14"/>
        <v>2500.0000000000005</v>
      </c>
      <c r="L1941" s="11">
        <f t="shared" si="15"/>
        <v>1000.0000000000001</v>
      </c>
      <c r="M1941" s="12">
        <v>0.39999999999999997</v>
      </c>
      <c r="O1941" s="17"/>
      <c r="P1941" s="15"/>
      <c r="Q1941" s="13"/>
      <c r="R1941" s="14"/>
    </row>
    <row r="1942" spans="1:18" ht="15.75" customHeight="1" x14ac:dyDescent="0.2">
      <c r="A1942" s="2"/>
      <c r="B1942" s="7" t="s">
        <v>27</v>
      </c>
      <c r="C1942" s="7">
        <v>1128299</v>
      </c>
      <c r="D1942" s="8">
        <v>44517</v>
      </c>
      <c r="E1942" s="7" t="s">
        <v>28</v>
      </c>
      <c r="F1942" s="7" t="s">
        <v>77</v>
      </c>
      <c r="G1942" s="7" t="s">
        <v>60</v>
      </c>
      <c r="H1942" s="7" t="s">
        <v>21</v>
      </c>
      <c r="I1942" s="9">
        <v>0.70000000000000007</v>
      </c>
      <c r="J1942" s="10">
        <v>4750</v>
      </c>
      <c r="K1942" s="11">
        <f t="shared" si="14"/>
        <v>3325.0000000000005</v>
      </c>
      <c r="L1942" s="11">
        <f t="shared" si="15"/>
        <v>1496.2500000000002</v>
      </c>
      <c r="M1942" s="12">
        <v>0.45</v>
      </c>
      <c r="O1942" s="17"/>
      <c r="P1942" s="15"/>
      <c r="Q1942" s="13"/>
      <c r="R1942" s="14"/>
    </row>
    <row r="1943" spans="1:18" ht="15.75" customHeight="1" x14ac:dyDescent="0.2">
      <c r="A1943" s="2"/>
      <c r="B1943" s="7" t="s">
        <v>27</v>
      </c>
      <c r="C1943" s="7">
        <v>1128299</v>
      </c>
      <c r="D1943" s="8">
        <v>44517</v>
      </c>
      <c r="E1943" s="7" t="s">
        <v>28</v>
      </c>
      <c r="F1943" s="7" t="s">
        <v>77</v>
      </c>
      <c r="G1943" s="7" t="s">
        <v>60</v>
      </c>
      <c r="H1943" s="7" t="s">
        <v>22</v>
      </c>
      <c r="I1943" s="9">
        <v>0.8500000000000002</v>
      </c>
      <c r="J1943" s="10">
        <v>6000</v>
      </c>
      <c r="K1943" s="11">
        <f t="shared" si="14"/>
        <v>5100.0000000000009</v>
      </c>
      <c r="L1943" s="11">
        <f t="shared" si="15"/>
        <v>1785.0000000000002</v>
      </c>
      <c r="M1943" s="12">
        <v>0.35</v>
      </c>
      <c r="O1943" s="17"/>
      <c r="P1943" s="15"/>
      <c r="Q1943" s="13"/>
      <c r="R1943" s="14"/>
    </row>
    <row r="1944" spans="1:18" ht="15.75" customHeight="1" x14ac:dyDescent="0.2">
      <c r="A1944" s="2"/>
      <c r="B1944" s="7" t="s">
        <v>27</v>
      </c>
      <c r="C1944" s="7">
        <v>1128299</v>
      </c>
      <c r="D1944" s="8">
        <v>44546</v>
      </c>
      <c r="E1944" s="7" t="s">
        <v>28</v>
      </c>
      <c r="F1944" s="7" t="s">
        <v>77</v>
      </c>
      <c r="G1944" s="7" t="s">
        <v>60</v>
      </c>
      <c r="H1944" s="7" t="s">
        <v>17</v>
      </c>
      <c r="I1944" s="9">
        <v>0.70000000000000018</v>
      </c>
      <c r="J1944" s="10">
        <v>8000</v>
      </c>
      <c r="K1944" s="11">
        <f t="shared" si="14"/>
        <v>5600.0000000000018</v>
      </c>
      <c r="L1944" s="11">
        <f t="shared" si="15"/>
        <v>2240.0000000000005</v>
      </c>
      <c r="M1944" s="12">
        <v>0.39999999999999997</v>
      </c>
      <c r="O1944" s="17"/>
      <c r="P1944" s="15"/>
      <c r="Q1944" s="13"/>
      <c r="R1944" s="14"/>
    </row>
    <row r="1945" spans="1:18" ht="15.75" customHeight="1" x14ac:dyDescent="0.2">
      <c r="A1945" s="2"/>
      <c r="B1945" s="7" t="s">
        <v>27</v>
      </c>
      <c r="C1945" s="7">
        <v>1128299</v>
      </c>
      <c r="D1945" s="8">
        <v>44546</v>
      </c>
      <c r="E1945" s="7" t="s">
        <v>28</v>
      </c>
      <c r="F1945" s="7" t="s">
        <v>77</v>
      </c>
      <c r="G1945" s="7" t="s">
        <v>60</v>
      </c>
      <c r="H1945" s="7" t="s">
        <v>18</v>
      </c>
      <c r="I1945" s="9">
        <v>0.80000000000000027</v>
      </c>
      <c r="J1945" s="10">
        <v>8000</v>
      </c>
      <c r="K1945" s="11">
        <f t="shared" si="14"/>
        <v>6400.0000000000018</v>
      </c>
      <c r="L1945" s="11">
        <f t="shared" si="15"/>
        <v>2560.0000000000005</v>
      </c>
      <c r="M1945" s="12">
        <v>0.39999999999999997</v>
      </c>
      <c r="O1945" s="17"/>
      <c r="P1945" s="15"/>
      <c r="Q1945" s="13"/>
      <c r="R1945" s="14"/>
    </row>
    <row r="1946" spans="1:18" ht="15.75" customHeight="1" x14ac:dyDescent="0.2">
      <c r="A1946" s="2"/>
      <c r="B1946" s="7" t="s">
        <v>27</v>
      </c>
      <c r="C1946" s="7">
        <v>1128299</v>
      </c>
      <c r="D1946" s="8">
        <v>44546</v>
      </c>
      <c r="E1946" s="7" t="s">
        <v>28</v>
      </c>
      <c r="F1946" s="7" t="s">
        <v>77</v>
      </c>
      <c r="G1946" s="7" t="s">
        <v>60</v>
      </c>
      <c r="H1946" s="7" t="s">
        <v>19</v>
      </c>
      <c r="I1946" s="9">
        <v>0.75000000000000022</v>
      </c>
      <c r="J1946" s="10">
        <v>6000</v>
      </c>
      <c r="K1946" s="11">
        <f t="shared" si="14"/>
        <v>4500.0000000000009</v>
      </c>
      <c r="L1946" s="11">
        <f t="shared" si="15"/>
        <v>1800.0000000000002</v>
      </c>
      <c r="M1946" s="12">
        <v>0.39999999999999997</v>
      </c>
      <c r="O1946" s="17"/>
      <c r="P1946" s="15"/>
      <c r="Q1946" s="13"/>
      <c r="R1946" s="14"/>
    </row>
    <row r="1947" spans="1:18" ht="15.75" customHeight="1" x14ac:dyDescent="0.2">
      <c r="A1947" s="2"/>
      <c r="B1947" s="7" t="s">
        <v>27</v>
      </c>
      <c r="C1947" s="7">
        <v>1128299</v>
      </c>
      <c r="D1947" s="8">
        <v>44546</v>
      </c>
      <c r="E1947" s="7" t="s">
        <v>28</v>
      </c>
      <c r="F1947" s="7" t="s">
        <v>77</v>
      </c>
      <c r="G1947" s="7" t="s">
        <v>60</v>
      </c>
      <c r="H1947" s="7" t="s">
        <v>20</v>
      </c>
      <c r="I1947" s="9">
        <v>0.75000000000000022</v>
      </c>
      <c r="J1947" s="10">
        <v>6000</v>
      </c>
      <c r="K1947" s="11">
        <f t="shared" si="14"/>
        <v>4500.0000000000009</v>
      </c>
      <c r="L1947" s="11">
        <f t="shared" si="15"/>
        <v>1800.0000000000002</v>
      </c>
      <c r="M1947" s="12">
        <v>0.39999999999999997</v>
      </c>
      <c r="O1947" s="17"/>
      <c r="P1947" s="15"/>
      <c r="Q1947" s="13"/>
      <c r="R1947" s="14"/>
    </row>
    <row r="1948" spans="1:18" ht="15.75" customHeight="1" x14ac:dyDescent="0.2">
      <c r="A1948" s="2"/>
      <c r="B1948" s="7" t="s">
        <v>27</v>
      </c>
      <c r="C1948" s="7">
        <v>1128299</v>
      </c>
      <c r="D1948" s="8">
        <v>44546</v>
      </c>
      <c r="E1948" s="7" t="s">
        <v>28</v>
      </c>
      <c r="F1948" s="7" t="s">
        <v>77</v>
      </c>
      <c r="G1948" s="7" t="s">
        <v>60</v>
      </c>
      <c r="H1948" s="7" t="s">
        <v>21</v>
      </c>
      <c r="I1948" s="9">
        <v>0.8500000000000002</v>
      </c>
      <c r="J1948" s="10">
        <v>5250</v>
      </c>
      <c r="K1948" s="11">
        <f t="shared" si="14"/>
        <v>4462.5000000000009</v>
      </c>
      <c r="L1948" s="11">
        <f t="shared" si="15"/>
        <v>2008.1250000000005</v>
      </c>
      <c r="M1948" s="12">
        <v>0.45</v>
      </c>
      <c r="O1948" s="17"/>
      <c r="P1948" s="15"/>
      <c r="Q1948" s="13"/>
      <c r="R1948" s="14"/>
    </row>
    <row r="1949" spans="1:18" ht="15.75" customHeight="1" x14ac:dyDescent="0.2">
      <c r="A1949" s="2"/>
      <c r="B1949" s="7" t="s">
        <v>27</v>
      </c>
      <c r="C1949" s="7">
        <v>1128299</v>
      </c>
      <c r="D1949" s="8">
        <v>44546</v>
      </c>
      <c r="E1949" s="7" t="s">
        <v>28</v>
      </c>
      <c r="F1949" s="7" t="s">
        <v>77</v>
      </c>
      <c r="G1949" s="7" t="s">
        <v>60</v>
      </c>
      <c r="H1949" s="7" t="s">
        <v>22</v>
      </c>
      <c r="I1949" s="9">
        <v>0.90000000000000024</v>
      </c>
      <c r="J1949" s="10">
        <v>6250</v>
      </c>
      <c r="K1949" s="11">
        <f t="shared" si="14"/>
        <v>5625.0000000000018</v>
      </c>
      <c r="L1949" s="11">
        <f t="shared" si="15"/>
        <v>1968.7500000000005</v>
      </c>
      <c r="M1949" s="12">
        <v>0.35</v>
      </c>
      <c r="O1949" s="17"/>
      <c r="P1949" s="15"/>
      <c r="Q1949" s="13"/>
      <c r="R1949" s="14"/>
    </row>
    <row r="1950" spans="1:18" ht="15.75" customHeight="1" x14ac:dyDescent="0.2">
      <c r="A1950" s="2" t="s">
        <v>39</v>
      </c>
      <c r="B1950" s="7" t="s">
        <v>23</v>
      </c>
      <c r="C1950" s="7">
        <v>1197831</v>
      </c>
      <c r="D1950" s="8">
        <v>44201</v>
      </c>
      <c r="E1950" s="7" t="s">
        <v>24</v>
      </c>
      <c r="F1950" s="7" t="s">
        <v>78</v>
      </c>
      <c r="G1950" s="7" t="s">
        <v>79</v>
      </c>
      <c r="H1950" s="7" t="s">
        <v>17</v>
      </c>
      <c r="I1950" s="9">
        <v>0.2</v>
      </c>
      <c r="J1950" s="10">
        <v>6750</v>
      </c>
      <c r="K1950" s="11">
        <f t="shared" si="14"/>
        <v>1350</v>
      </c>
      <c r="L1950" s="11">
        <f t="shared" si="15"/>
        <v>405</v>
      </c>
      <c r="M1950" s="12">
        <v>0.3</v>
      </c>
      <c r="O1950" s="17"/>
      <c r="P1950" s="15"/>
      <c r="Q1950" s="13"/>
      <c r="R1950" s="14"/>
    </row>
    <row r="1951" spans="1:18" ht="15.75" customHeight="1" x14ac:dyDescent="0.2">
      <c r="A1951" s="2"/>
      <c r="B1951" s="7" t="s">
        <v>23</v>
      </c>
      <c r="C1951" s="7">
        <v>1197831</v>
      </c>
      <c r="D1951" s="8">
        <v>44201</v>
      </c>
      <c r="E1951" s="7" t="s">
        <v>24</v>
      </c>
      <c r="F1951" s="7" t="s">
        <v>78</v>
      </c>
      <c r="G1951" s="7" t="s">
        <v>79</v>
      </c>
      <c r="H1951" s="7" t="s">
        <v>18</v>
      </c>
      <c r="I1951" s="9">
        <v>0.3</v>
      </c>
      <c r="J1951" s="10">
        <v>6750</v>
      </c>
      <c r="K1951" s="11">
        <f t="shared" si="14"/>
        <v>2025</v>
      </c>
      <c r="L1951" s="11">
        <f t="shared" si="15"/>
        <v>607.5</v>
      </c>
      <c r="M1951" s="12">
        <v>0.3</v>
      </c>
      <c r="O1951" s="17"/>
      <c r="P1951" s="15"/>
      <c r="Q1951" s="13"/>
      <c r="R1951" s="14"/>
    </row>
    <row r="1952" spans="1:18" ht="15.75" customHeight="1" x14ac:dyDescent="0.2">
      <c r="A1952" s="2"/>
      <c r="B1952" s="7" t="s">
        <v>23</v>
      </c>
      <c r="C1952" s="7">
        <v>1197831</v>
      </c>
      <c r="D1952" s="8">
        <v>44201</v>
      </c>
      <c r="E1952" s="7" t="s">
        <v>24</v>
      </c>
      <c r="F1952" s="7" t="s">
        <v>78</v>
      </c>
      <c r="G1952" s="7" t="s">
        <v>79</v>
      </c>
      <c r="H1952" s="7" t="s">
        <v>19</v>
      </c>
      <c r="I1952" s="9">
        <v>0.3</v>
      </c>
      <c r="J1952" s="10">
        <v>4750</v>
      </c>
      <c r="K1952" s="11">
        <f t="shared" si="14"/>
        <v>1425</v>
      </c>
      <c r="L1952" s="11">
        <f t="shared" si="15"/>
        <v>427.5</v>
      </c>
      <c r="M1952" s="12">
        <v>0.3</v>
      </c>
      <c r="O1952" s="17"/>
      <c r="P1952" s="15"/>
      <c r="Q1952" s="13"/>
      <c r="R1952" s="14"/>
    </row>
    <row r="1953" spans="1:18" ht="15.75" customHeight="1" x14ac:dyDescent="0.2">
      <c r="A1953" s="2"/>
      <c r="B1953" s="7" t="s">
        <v>23</v>
      </c>
      <c r="C1953" s="7">
        <v>1197831</v>
      </c>
      <c r="D1953" s="8">
        <v>44201</v>
      </c>
      <c r="E1953" s="7" t="s">
        <v>24</v>
      </c>
      <c r="F1953" s="7" t="s">
        <v>78</v>
      </c>
      <c r="G1953" s="7" t="s">
        <v>79</v>
      </c>
      <c r="H1953" s="7" t="s">
        <v>20</v>
      </c>
      <c r="I1953" s="9">
        <v>0.35</v>
      </c>
      <c r="J1953" s="10">
        <v>4750</v>
      </c>
      <c r="K1953" s="11">
        <f t="shared" si="14"/>
        <v>1662.5</v>
      </c>
      <c r="L1953" s="11">
        <f t="shared" si="15"/>
        <v>665</v>
      </c>
      <c r="M1953" s="12">
        <v>0.4</v>
      </c>
      <c r="O1953" s="17"/>
      <c r="P1953" s="15"/>
      <c r="Q1953" s="13"/>
      <c r="R1953" s="14"/>
    </row>
    <row r="1954" spans="1:18" ht="15.75" customHeight="1" x14ac:dyDescent="0.2">
      <c r="A1954" s="2"/>
      <c r="B1954" s="7" t="s">
        <v>23</v>
      </c>
      <c r="C1954" s="7">
        <v>1197831</v>
      </c>
      <c r="D1954" s="8">
        <v>44201</v>
      </c>
      <c r="E1954" s="7" t="s">
        <v>24</v>
      </c>
      <c r="F1954" s="7" t="s">
        <v>78</v>
      </c>
      <c r="G1954" s="7" t="s">
        <v>79</v>
      </c>
      <c r="H1954" s="7" t="s">
        <v>21</v>
      </c>
      <c r="I1954" s="9">
        <v>0.4</v>
      </c>
      <c r="J1954" s="10">
        <v>3250</v>
      </c>
      <c r="K1954" s="11">
        <f t="shared" si="14"/>
        <v>1300</v>
      </c>
      <c r="L1954" s="11">
        <f t="shared" si="15"/>
        <v>325</v>
      </c>
      <c r="M1954" s="12">
        <v>0.25</v>
      </c>
      <c r="O1954" s="17"/>
      <c r="P1954" s="15"/>
      <c r="Q1954" s="13"/>
      <c r="R1954" s="14"/>
    </row>
    <row r="1955" spans="1:18" ht="15.75" customHeight="1" x14ac:dyDescent="0.2">
      <c r="A1955" s="2"/>
      <c r="B1955" s="7" t="s">
        <v>23</v>
      </c>
      <c r="C1955" s="7">
        <v>1197831</v>
      </c>
      <c r="D1955" s="8">
        <v>44201</v>
      </c>
      <c r="E1955" s="7" t="s">
        <v>24</v>
      </c>
      <c r="F1955" s="7" t="s">
        <v>78</v>
      </c>
      <c r="G1955" s="7" t="s">
        <v>79</v>
      </c>
      <c r="H1955" s="7" t="s">
        <v>22</v>
      </c>
      <c r="I1955" s="9">
        <v>0.35</v>
      </c>
      <c r="J1955" s="10">
        <v>4750</v>
      </c>
      <c r="K1955" s="11">
        <f t="shared" si="14"/>
        <v>1662.5</v>
      </c>
      <c r="L1955" s="11">
        <f t="shared" si="15"/>
        <v>748.125</v>
      </c>
      <c r="M1955" s="12">
        <v>0.45</v>
      </c>
      <c r="O1955" s="17"/>
      <c r="P1955" s="15"/>
      <c r="Q1955" s="13"/>
      <c r="R1955" s="14"/>
    </row>
    <row r="1956" spans="1:18" ht="15.75" customHeight="1" x14ac:dyDescent="0.2">
      <c r="A1956" s="2"/>
      <c r="B1956" s="7" t="s">
        <v>23</v>
      </c>
      <c r="C1956" s="7">
        <v>1197831</v>
      </c>
      <c r="D1956" s="8">
        <v>44231</v>
      </c>
      <c r="E1956" s="7" t="s">
        <v>24</v>
      </c>
      <c r="F1956" s="7" t="s">
        <v>78</v>
      </c>
      <c r="G1956" s="7" t="s">
        <v>79</v>
      </c>
      <c r="H1956" s="7" t="s">
        <v>17</v>
      </c>
      <c r="I1956" s="9">
        <v>0.25</v>
      </c>
      <c r="J1956" s="10">
        <v>6250</v>
      </c>
      <c r="K1956" s="11">
        <f t="shared" si="14"/>
        <v>1562.5</v>
      </c>
      <c r="L1956" s="11">
        <f t="shared" si="15"/>
        <v>468.75</v>
      </c>
      <c r="M1956" s="12">
        <v>0.3</v>
      </c>
      <c r="O1956" s="17"/>
      <c r="P1956" s="15"/>
      <c r="Q1956" s="13"/>
      <c r="R1956" s="14"/>
    </row>
    <row r="1957" spans="1:18" ht="15.75" customHeight="1" x14ac:dyDescent="0.2">
      <c r="A1957" s="2"/>
      <c r="B1957" s="7" t="s">
        <v>23</v>
      </c>
      <c r="C1957" s="7">
        <v>1197831</v>
      </c>
      <c r="D1957" s="8">
        <v>44231</v>
      </c>
      <c r="E1957" s="7" t="s">
        <v>24</v>
      </c>
      <c r="F1957" s="7" t="s">
        <v>78</v>
      </c>
      <c r="G1957" s="7" t="s">
        <v>79</v>
      </c>
      <c r="H1957" s="7" t="s">
        <v>18</v>
      </c>
      <c r="I1957" s="9">
        <v>0.35</v>
      </c>
      <c r="J1957" s="10">
        <v>6000</v>
      </c>
      <c r="K1957" s="11">
        <f t="shared" si="14"/>
        <v>2100</v>
      </c>
      <c r="L1957" s="11">
        <f t="shared" si="15"/>
        <v>630</v>
      </c>
      <c r="M1957" s="12">
        <v>0.3</v>
      </c>
      <c r="O1957" s="17"/>
      <c r="P1957" s="15"/>
      <c r="Q1957" s="13"/>
      <c r="R1957" s="14"/>
    </row>
    <row r="1958" spans="1:18" ht="15.75" customHeight="1" x14ac:dyDescent="0.2">
      <c r="A1958" s="2"/>
      <c r="B1958" s="7" t="s">
        <v>23</v>
      </c>
      <c r="C1958" s="7">
        <v>1197831</v>
      </c>
      <c r="D1958" s="8">
        <v>44231</v>
      </c>
      <c r="E1958" s="7" t="s">
        <v>24</v>
      </c>
      <c r="F1958" s="7" t="s">
        <v>78</v>
      </c>
      <c r="G1958" s="7" t="s">
        <v>79</v>
      </c>
      <c r="H1958" s="7" t="s">
        <v>19</v>
      </c>
      <c r="I1958" s="9">
        <v>0.35</v>
      </c>
      <c r="J1958" s="10">
        <v>4250</v>
      </c>
      <c r="K1958" s="11">
        <f t="shared" si="14"/>
        <v>1487.5</v>
      </c>
      <c r="L1958" s="11">
        <f t="shared" si="15"/>
        <v>446.25</v>
      </c>
      <c r="M1958" s="12">
        <v>0.3</v>
      </c>
      <c r="O1958" s="17"/>
      <c r="P1958" s="15"/>
      <c r="Q1958" s="13"/>
      <c r="R1958" s="14"/>
    </row>
    <row r="1959" spans="1:18" ht="15.75" customHeight="1" x14ac:dyDescent="0.2">
      <c r="A1959" s="2"/>
      <c r="B1959" s="7" t="s">
        <v>23</v>
      </c>
      <c r="C1959" s="7">
        <v>1197831</v>
      </c>
      <c r="D1959" s="8">
        <v>44231</v>
      </c>
      <c r="E1959" s="7" t="s">
        <v>24</v>
      </c>
      <c r="F1959" s="7" t="s">
        <v>78</v>
      </c>
      <c r="G1959" s="7" t="s">
        <v>79</v>
      </c>
      <c r="H1959" s="7" t="s">
        <v>20</v>
      </c>
      <c r="I1959" s="9">
        <v>0.35</v>
      </c>
      <c r="J1959" s="10">
        <v>3750</v>
      </c>
      <c r="K1959" s="11">
        <f t="shared" si="14"/>
        <v>1312.5</v>
      </c>
      <c r="L1959" s="11">
        <f t="shared" si="15"/>
        <v>525</v>
      </c>
      <c r="M1959" s="12">
        <v>0.4</v>
      </c>
      <c r="O1959" s="17"/>
      <c r="P1959" s="15"/>
      <c r="Q1959" s="13"/>
      <c r="R1959" s="14"/>
    </row>
    <row r="1960" spans="1:18" ht="15.75" customHeight="1" x14ac:dyDescent="0.2">
      <c r="A1960" s="2"/>
      <c r="B1960" s="7" t="s">
        <v>23</v>
      </c>
      <c r="C1960" s="7">
        <v>1197831</v>
      </c>
      <c r="D1960" s="8">
        <v>44231</v>
      </c>
      <c r="E1960" s="7" t="s">
        <v>24</v>
      </c>
      <c r="F1960" s="7" t="s">
        <v>78</v>
      </c>
      <c r="G1960" s="7" t="s">
        <v>79</v>
      </c>
      <c r="H1960" s="7" t="s">
        <v>21</v>
      </c>
      <c r="I1960" s="9">
        <v>0.4</v>
      </c>
      <c r="J1960" s="10">
        <v>2500</v>
      </c>
      <c r="K1960" s="11">
        <f t="shared" si="14"/>
        <v>1000</v>
      </c>
      <c r="L1960" s="11">
        <f t="shared" si="15"/>
        <v>250</v>
      </c>
      <c r="M1960" s="12">
        <v>0.25</v>
      </c>
      <c r="O1960" s="17"/>
      <c r="P1960" s="15"/>
      <c r="Q1960" s="13"/>
      <c r="R1960" s="14"/>
    </row>
    <row r="1961" spans="1:18" ht="15.75" customHeight="1" x14ac:dyDescent="0.2">
      <c r="A1961" s="2"/>
      <c r="B1961" s="7" t="s">
        <v>23</v>
      </c>
      <c r="C1961" s="7">
        <v>1197831</v>
      </c>
      <c r="D1961" s="8">
        <v>44231</v>
      </c>
      <c r="E1961" s="7" t="s">
        <v>24</v>
      </c>
      <c r="F1961" s="7" t="s">
        <v>78</v>
      </c>
      <c r="G1961" s="7" t="s">
        <v>79</v>
      </c>
      <c r="H1961" s="7" t="s">
        <v>22</v>
      </c>
      <c r="I1961" s="9">
        <v>0.35</v>
      </c>
      <c r="J1961" s="10">
        <v>4500</v>
      </c>
      <c r="K1961" s="11">
        <f t="shared" si="14"/>
        <v>1575</v>
      </c>
      <c r="L1961" s="11">
        <f t="shared" si="15"/>
        <v>708.75</v>
      </c>
      <c r="M1961" s="12">
        <v>0.45</v>
      </c>
      <c r="O1961" s="17"/>
      <c r="P1961" s="15"/>
      <c r="Q1961" s="13"/>
      <c r="R1961" s="14"/>
    </row>
    <row r="1962" spans="1:18" ht="15.75" customHeight="1" x14ac:dyDescent="0.2">
      <c r="A1962" s="2"/>
      <c r="B1962" s="7" t="s">
        <v>23</v>
      </c>
      <c r="C1962" s="7">
        <v>1197831</v>
      </c>
      <c r="D1962" s="8">
        <v>44261</v>
      </c>
      <c r="E1962" s="7" t="s">
        <v>24</v>
      </c>
      <c r="F1962" s="7" t="s">
        <v>78</v>
      </c>
      <c r="G1962" s="7" t="s">
        <v>79</v>
      </c>
      <c r="H1962" s="7" t="s">
        <v>17</v>
      </c>
      <c r="I1962" s="9">
        <v>0.3</v>
      </c>
      <c r="J1962" s="10">
        <v>6250</v>
      </c>
      <c r="K1962" s="11">
        <f t="shared" si="14"/>
        <v>1875</v>
      </c>
      <c r="L1962" s="11">
        <f t="shared" si="15"/>
        <v>656.25</v>
      </c>
      <c r="M1962" s="12">
        <v>0.35</v>
      </c>
      <c r="O1962" s="17"/>
      <c r="P1962" s="15"/>
      <c r="Q1962" s="13"/>
      <c r="R1962" s="14"/>
    </row>
    <row r="1963" spans="1:18" ht="15.75" customHeight="1" x14ac:dyDescent="0.2">
      <c r="A1963" s="2"/>
      <c r="B1963" s="7" t="s">
        <v>23</v>
      </c>
      <c r="C1963" s="7">
        <v>1197831</v>
      </c>
      <c r="D1963" s="8">
        <v>44261</v>
      </c>
      <c r="E1963" s="7" t="s">
        <v>24</v>
      </c>
      <c r="F1963" s="7" t="s">
        <v>78</v>
      </c>
      <c r="G1963" s="7" t="s">
        <v>79</v>
      </c>
      <c r="H1963" s="7" t="s">
        <v>18</v>
      </c>
      <c r="I1963" s="9">
        <v>0.4</v>
      </c>
      <c r="J1963" s="10">
        <v>6250</v>
      </c>
      <c r="K1963" s="11">
        <f t="shared" si="14"/>
        <v>2500</v>
      </c>
      <c r="L1963" s="11">
        <f t="shared" si="15"/>
        <v>875</v>
      </c>
      <c r="M1963" s="12">
        <v>0.35</v>
      </c>
      <c r="O1963" s="17"/>
      <c r="P1963" s="15"/>
      <c r="Q1963" s="13"/>
      <c r="R1963" s="14"/>
    </row>
    <row r="1964" spans="1:18" ht="15.75" customHeight="1" x14ac:dyDescent="0.2">
      <c r="A1964" s="2"/>
      <c r="B1964" s="7" t="s">
        <v>23</v>
      </c>
      <c r="C1964" s="7">
        <v>1197831</v>
      </c>
      <c r="D1964" s="8">
        <v>44261</v>
      </c>
      <c r="E1964" s="7" t="s">
        <v>24</v>
      </c>
      <c r="F1964" s="7" t="s">
        <v>78</v>
      </c>
      <c r="G1964" s="7" t="s">
        <v>79</v>
      </c>
      <c r="H1964" s="7" t="s">
        <v>19</v>
      </c>
      <c r="I1964" s="9">
        <v>0.3</v>
      </c>
      <c r="J1964" s="10">
        <v>4500</v>
      </c>
      <c r="K1964" s="11">
        <f t="shared" si="14"/>
        <v>1350</v>
      </c>
      <c r="L1964" s="11">
        <f t="shared" si="15"/>
        <v>472.49999999999994</v>
      </c>
      <c r="M1964" s="12">
        <v>0.35</v>
      </c>
      <c r="O1964" s="17"/>
      <c r="P1964" s="15"/>
      <c r="Q1964" s="13"/>
      <c r="R1964" s="14"/>
    </row>
    <row r="1965" spans="1:18" ht="15.75" customHeight="1" x14ac:dyDescent="0.2">
      <c r="A1965" s="2"/>
      <c r="B1965" s="7" t="s">
        <v>23</v>
      </c>
      <c r="C1965" s="7">
        <v>1197831</v>
      </c>
      <c r="D1965" s="8">
        <v>44261</v>
      </c>
      <c r="E1965" s="7" t="s">
        <v>24</v>
      </c>
      <c r="F1965" s="7" t="s">
        <v>78</v>
      </c>
      <c r="G1965" s="7" t="s">
        <v>79</v>
      </c>
      <c r="H1965" s="7" t="s">
        <v>20</v>
      </c>
      <c r="I1965" s="9">
        <v>0.35000000000000003</v>
      </c>
      <c r="J1965" s="10">
        <v>3500</v>
      </c>
      <c r="K1965" s="11">
        <f t="shared" si="14"/>
        <v>1225.0000000000002</v>
      </c>
      <c r="L1965" s="11">
        <f t="shared" si="15"/>
        <v>551.25000000000011</v>
      </c>
      <c r="M1965" s="12">
        <v>0.45</v>
      </c>
      <c r="O1965" s="17"/>
      <c r="P1965" s="15"/>
      <c r="Q1965" s="13"/>
      <c r="R1965" s="14"/>
    </row>
    <row r="1966" spans="1:18" ht="15.75" customHeight="1" x14ac:dyDescent="0.2">
      <c r="A1966" s="2"/>
      <c r="B1966" s="7" t="s">
        <v>23</v>
      </c>
      <c r="C1966" s="7">
        <v>1197831</v>
      </c>
      <c r="D1966" s="8">
        <v>44261</v>
      </c>
      <c r="E1966" s="7" t="s">
        <v>24</v>
      </c>
      <c r="F1966" s="7" t="s">
        <v>78</v>
      </c>
      <c r="G1966" s="7" t="s">
        <v>79</v>
      </c>
      <c r="H1966" s="7" t="s">
        <v>21</v>
      </c>
      <c r="I1966" s="9">
        <v>0.4</v>
      </c>
      <c r="J1966" s="10">
        <v>2500</v>
      </c>
      <c r="K1966" s="11">
        <f t="shared" si="14"/>
        <v>1000</v>
      </c>
      <c r="L1966" s="11">
        <f t="shared" si="15"/>
        <v>300</v>
      </c>
      <c r="M1966" s="12">
        <v>0.3</v>
      </c>
      <c r="O1966" s="17"/>
      <c r="P1966" s="15"/>
      <c r="Q1966" s="13"/>
      <c r="R1966" s="14"/>
    </row>
    <row r="1967" spans="1:18" ht="15.75" customHeight="1" x14ac:dyDescent="0.2">
      <c r="A1967" s="2"/>
      <c r="B1967" s="7" t="s">
        <v>23</v>
      </c>
      <c r="C1967" s="7">
        <v>1197831</v>
      </c>
      <c r="D1967" s="8">
        <v>44261</v>
      </c>
      <c r="E1967" s="7" t="s">
        <v>24</v>
      </c>
      <c r="F1967" s="7" t="s">
        <v>78</v>
      </c>
      <c r="G1967" s="7" t="s">
        <v>79</v>
      </c>
      <c r="H1967" s="7" t="s">
        <v>22</v>
      </c>
      <c r="I1967" s="9">
        <v>0.35000000000000003</v>
      </c>
      <c r="J1967" s="10">
        <v>4000</v>
      </c>
      <c r="K1967" s="11">
        <f t="shared" si="14"/>
        <v>1400.0000000000002</v>
      </c>
      <c r="L1967" s="11">
        <f t="shared" si="15"/>
        <v>700.00000000000011</v>
      </c>
      <c r="M1967" s="12">
        <v>0.5</v>
      </c>
      <c r="O1967" s="17"/>
      <c r="P1967" s="15"/>
      <c r="Q1967" s="13"/>
      <c r="R1967" s="14"/>
    </row>
    <row r="1968" spans="1:18" ht="15.75" customHeight="1" x14ac:dyDescent="0.2">
      <c r="A1968" s="2"/>
      <c r="B1968" s="7" t="s">
        <v>23</v>
      </c>
      <c r="C1968" s="7">
        <v>1197831</v>
      </c>
      <c r="D1968" s="8">
        <v>44291</v>
      </c>
      <c r="E1968" s="7" t="s">
        <v>24</v>
      </c>
      <c r="F1968" s="7" t="s">
        <v>78</v>
      </c>
      <c r="G1968" s="7" t="s">
        <v>79</v>
      </c>
      <c r="H1968" s="7" t="s">
        <v>17</v>
      </c>
      <c r="I1968" s="9">
        <v>0.19999999999999998</v>
      </c>
      <c r="J1968" s="10">
        <v>6500</v>
      </c>
      <c r="K1968" s="11">
        <f t="shared" si="14"/>
        <v>1300</v>
      </c>
      <c r="L1968" s="11">
        <f t="shared" si="15"/>
        <v>454.99999999999994</v>
      </c>
      <c r="M1968" s="12">
        <v>0.35</v>
      </c>
      <c r="O1968" s="17"/>
      <c r="P1968" s="15"/>
      <c r="Q1968" s="13"/>
      <c r="R1968" s="14"/>
    </row>
    <row r="1969" spans="1:18" ht="15.75" customHeight="1" x14ac:dyDescent="0.2">
      <c r="A1969" s="2"/>
      <c r="B1969" s="7" t="s">
        <v>23</v>
      </c>
      <c r="C1969" s="7">
        <v>1197831</v>
      </c>
      <c r="D1969" s="8">
        <v>44291</v>
      </c>
      <c r="E1969" s="7" t="s">
        <v>24</v>
      </c>
      <c r="F1969" s="7" t="s">
        <v>78</v>
      </c>
      <c r="G1969" s="7" t="s">
        <v>79</v>
      </c>
      <c r="H1969" s="7" t="s">
        <v>18</v>
      </c>
      <c r="I1969" s="9">
        <v>0.30000000000000004</v>
      </c>
      <c r="J1969" s="10">
        <v>6500</v>
      </c>
      <c r="K1969" s="11">
        <f t="shared" si="14"/>
        <v>1950.0000000000002</v>
      </c>
      <c r="L1969" s="11">
        <f t="shared" si="15"/>
        <v>682.5</v>
      </c>
      <c r="M1969" s="12">
        <v>0.35</v>
      </c>
      <c r="O1969" s="17"/>
      <c r="P1969" s="15"/>
      <c r="Q1969" s="13"/>
      <c r="R1969" s="14"/>
    </row>
    <row r="1970" spans="1:18" ht="15.75" customHeight="1" x14ac:dyDescent="0.2">
      <c r="A1970" s="2"/>
      <c r="B1970" s="7" t="s">
        <v>23</v>
      </c>
      <c r="C1970" s="7">
        <v>1197831</v>
      </c>
      <c r="D1970" s="8">
        <v>44291</v>
      </c>
      <c r="E1970" s="7" t="s">
        <v>24</v>
      </c>
      <c r="F1970" s="7" t="s">
        <v>78</v>
      </c>
      <c r="G1970" s="7" t="s">
        <v>79</v>
      </c>
      <c r="H1970" s="7" t="s">
        <v>19</v>
      </c>
      <c r="I1970" s="9">
        <v>0.24999999999999997</v>
      </c>
      <c r="J1970" s="10">
        <v>4750</v>
      </c>
      <c r="K1970" s="11">
        <f t="shared" si="14"/>
        <v>1187.4999999999998</v>
      </c>
      <c r="L1970" s="11">
        <f t="shared" si="15"/>
        <v>415.62499999999989</v>
      </c>
      <c r="M1970" s="12">
        <v>0.35</v>
      </c>
      <c r="O1970" s="17"/>
      <c r="P1970" s="15"/>
      <c r="Q1970" s="13"/>
      <c r="R1970" s="14"/>
    </row>
    <row r="1971" spans="1:18" ht="15.75" customHeight="1" x14ac:dyDescent="0.2">
      <c r="A1971" s="2"/>
      <c r="B1971" s="7" t="s">
        <v>23</v>
      </c>
      <c r="C1971" s="7">
        <v>1197831</v>
      </c>
      <c r="D1971" s="8">
        <v>44291</v>
      </c>
      <c r="E1971" s="7" t="s">
        <v>24</v>
      </c>
      <c r="F1971" s="7" t="s">
        <v>78</v>
      </c>
      <c r="G1971" s="7" t="s">
        <v>79</v>
      </c>
      <c r="H1971" s="7" t="s">
        <v>20</v>
      </c>
      <c r="I1971" s="9">
        <v>0.30000000000000004</v>
      </c>
      <c r="J1971" s="10">
        <v>3750</v>
      </c>
      <c r="K1971" s="11">
        <f t="shared" si="14"/>
        <v>1125.0000000000002</v>
      </c>
      <c r="L1971" s="11">
        <f t="shared" si="15"/>
        <v>506.25000000000011</v>
      </c>
      <c r="M1971" s="12">
        <v>0.45</v>
      </c>
      <c r="O1971" s="17"/>
      <c r="P1971" s="15"/>
      <c r="Q1971" s="13"/>
      <c r="R1971" s="14"/>
    </row>
    <row r="1972" spans="1:18" ht="15.75" customHeight="1" x14ac:dyDescent="0.2">
      <c r="A1972" s="2"/>
      <c r="B1972" s="7" t="s">
        <v>23</v>
      </c>
      <c r="C1972" s="7">
        <v>1197831</v>
      </c>
      <c r="D1972" s="8">
        <v>44291</v>
      </c>
      <c r="E1972" s="7" t="s">
        <v>24</v>
      </c>
      <c r="F1972" s="7" t="s">
        <v>78</v>
      </c>
      <c r="G1972" s="7" t="s">
        <v>79</v>
      </c>
      <c r="H1972" s="7" t="s">
        <v>21</v>
      </c>
      <c r="I1972" s="9">
        <v>0.35</v>
      </c>
      <c r="J1972" s="10">
        <v>2750</v>
      </c>
      <c r="K1972" s="11">
        <f t="shared" si="14"/>
        <v>962.49999999999989</v>
      </c>
      <c r="L1972" s="11">
        <f t="shared" si="15"/>
        <v>288.74999999999994</v>
      </c>
      <c r="M1972" s="12">
        <v>0.3</v>
      </c>
      <c r="O1972" s="17"/>
      <c r="P1972" s="15"/>
      <c r="Q1972" s="13"/>
      <c r="R1972" s="14"/>
    </row>
    <row r="1973" spans="1:18" ht="15.75" customHeight="1" x14ac:dyDescent="0.2">
      <c r="A1973" s="2"/>
      <c r="B1973" s="7" t="s">
        <v>23</v>
      </c>
      <c r="C1973" s="7">
        <v>1197831</v>
      </c>
      <c r="D1973" s="8">
        <v>44291</v>
      </c>
      <c r="E1973" s="7" t="s">
        <v>24</v>
      </c>
      <c r="F1973" s="7" t="s">
        <v>78</v>
      </c>
      <c r="G1973" s="7" t="s">
        <v>79</v>
      </c>
      <c r="H1973" s="7" t="s">
        <v>22</v>
      </c>
      <c r="I1973" s="9">
        <v>0.30000000000000004</v>
      </c>
      <c r="J1973" s="10">
        <v>5500</v>
      </c>
      <c r="K1973" s="11">
        <f t="shared" si="14"/>
        <v>1650.0000000000002</v>
      </c>
      <c r="L1973" s="11">
        <f t="shared" si="15"/>
        <v>825.00000000000011</v>
      </c>
      <c r="M1973" s="12">
        <v>0.5</v>
      </c>
      <c r="O1973" s="17"/>
      <c r="P1973" s="15"/>
      <c r="Q1973" s="13"/>
      <c r="R1973" s="14"/>
    </row>
    <row r="1974" spans="1:18" ht="15.75" customHeight="1" x14ac:dyDescent="0.2">
      <c r="A1974" s="2"/>
      <c r="B1974" s="7" t="s">
        <v>23</v>
      </c>
      <c r="C1974" s="7">
        <v>1197831</v>
      </c>
      <c r="D1974" s="8">
        <v>44321</v>
      </c>
      <c r="E1974" s="7" t="s">
        <v>24</v>
      </c>
      <c r="F1974" s="7" t="s">
        <v>78</v>
      </c>
      <c r="G1974" s="7" t="s">
        <v>79</v>
      </c>
      <c r="H1974" s="7" t="s">
        <v>17</v>
      </c>
      <c r="I1974" s="9">
        <v>0.19999999999999998</v>
      </c>
      <c r="J1974" s="10">
        <v>7000</v>
      </c>
      <c r="K1974" s="11">
        <f t="shared" si="14"/>
        <v>1399.9999999999998</v>
      </c>
      <c r="L1974" s="11">
        <f t="shared" si="15"/>
        <v>489.99999999999989</v>
      </c>
      <c r="M1974" s="12">
        <v>0.35</v>
      </c>
      <c r="O1974" s="17"/>
      <c r="P1974" s="15"/>
      <c r="Q1974" s="13"/>
      <c r="R1974" s="14"/>
    </row>
    <row r="1975" spans="1:18" ht="15.75" customHeight="1" x14ac:dyDescent="0.2">
      <c r="A1975" s="2"/>
      <c r="B1975" s="7" t="s">
        <v>23</v>
      </c>
      <c r="C1975" s="7">
        <v>1197831</v>
      </c>
      <c r="D1975" s="8">
        <v>44321</v>
      </c>
      <c r="E1975" s="7" t="s">
        <v>24</v>
      </c>
      <c r="F1975" s="7" t="s">
        <v>78</v>
      </c>
      <c r="G1975" s="7" t="s">
        <v>79</v>
      </c>
      <c r="H1975" s="7" t="s">
        <v>18</v>
      </c>
      <c r="I1975" s="9">
        <v>0.30000000000000004</v>
      </c>
      <c r="J1975" s="10">
        <v>7250</v>
      </c>
      <c r="K1975" s="11">
        <f t="shared" si="14"/>
        <v>2175.0000000000005</v>
      </c>
      <c r="L1975" s="11">
        <f t="shared" si="15"/>
        <v>761.25000000000011</v>
      </c>
      <c r="M1975" s="12">
        <v>0.35</v>
      </c>
      <c r="O1975" s="17"/>
      <c r="P1975" s="15"/>
      <c r="Q1975" s="13"/>
      <c r="R1975" s="14"/>
    </row>
    <row r="1976" spans="1:18" ht="15.75" customHeight="1" x14ac:dyDescent="0.2">
      <c r="A1976" s="2"/>
      <c r="B1976" s="7" t="s">
        <v>23</v>
      </c>
      <c r="C1976" s="7">
        <v>1197831</v>
      </c>
      <c r="D1976" s="8">
        <v>44321</v>
      </c>
      <c r="E1976" s="7" t="s">
        <v>24</v>
      </c>
      <c r="F1976" s="7" t="s">
        <v>78</v>
      </c>
      <c r="G1976" s="7" t="s">
        <v>79</v>
      </c>
      <c r="H1976" s="7" t="s">
        <v>19</v>
      </c>
      <c r="I1976" s="9">
        <v>0.24999999999999997</v>
      </c>
      <c r="J1976" s="10">
        <v>5750</v>
      </c>
      <c r="K1976" s="11">
        <f t="shared" si="14"/>
        <v>1437.4999999999998</v>
      </c>
      <c r="L1976" s="11">
        <f t="shared" si="15"/>
        <v>503.12499999999989</v>
      </c>
      <c r="M1976" s="12">
        <v>0.35</v>
      </c>
      <c r="O1976" s="17"/>
      <c r="P1976" s="15"/>
      <c r="Q1976" s="13"/>
      <c r="R1976" s="14"/>
    </row>
    <row r="1977" spans="1:18" ht="15.75" customHeight="1" x14ac:dyDescent="0.2">
      <c r="A1977" s="2"/>
      <c r="B1977" s="7" t="s">
        <v>23</v>
      </c>
      <c r="C1977" s="7">
        <v>1197831</v>
      </c>
      <c r="D1977" s="8">
        <v>44321</v>
      </c>
      <c r="E1977" s="7" t="s">
        <v>24</v>
      </c>
      <c r="F1977" s="7" t="s">
        <v>78</v>
      </c>
      <c r="G1977" s="7" t="s">
        <v>79</v>
      </c>
      <c r="H1977" s="7" t="s">
        <v>20</v>
      </c>
      <c r="I1977" s="9">
        <v>0.35000000000000003</v>
      </c>
      <c r="J1977" s="10">
        <v>5000</v>
      </c>
      <c r="K1977" s="11">
        <f t="shared" si="14"/>
        <v>1750.0000000000002</v>
      </c>
      <c r="L1977" s="11">
        <f t="shared" si="15"/>
        <v>787.50000000000011</v>
      </c>
      <c r="M1977" s="12">
        <v>0.45</v>
      </c>
      <c r="O1977" s="17"/>
      <c r="P1977" s="15"/>
      <c r="Q1977" s="13"/>
      <c r="R1977" s="14"/>
    </row>
    <row r="1978" spans="1:18" ht="15.75" customHeight="1" x14ac:dyDescent="0.2">
      <c r="A1978" s="2"/>
      <c r="B1978" s="7" t="s">
        <v>23</v>
      </c>
      <c r="C1978" s="7">
        <v>1197831</v>
      </c>
      <c r="D1978" s="8">
        <v>44321</v>
      </c>
      <c r="E1978" s="7" t="s">
        <v>24</v>
      </c>
      <c r="F1978" s="7" t="s">
        <v>78</v>
      </c>
      <c r="G1978" s="7" t="s">
        <v>79</v>
      </c>
      <c r="H1978" s="7" t="s">
        <v>21</v>
      </c>
      <c r="I1978" s="9">
        <v>0.5</v>
      </c>
      <c r="J1978" s="10">
        <v>4000</v>
      </c>
      <c r="K1978" s="11">
        <f t="shared" si="14"/>
        <v>2000</v>
      </c>
      <c r="L1978" s="11">
        <f t="shared" si="15"/>
        <v>600</v>
      </c>
      <c r="M1978" s="12">
        <v>0.3</v>
      </c>
      <c r="O1978" s="17"/>
      <c r="P1978" s="15"/>
      <c r="Q1978" s="13"/>
      <c r="R1978" s="14"/>
    </row>
    <row r="1979" spans="1:18" ht="15.75" customHeight="1" x14ac:dyDescent="0.2">
      <c r="A1979" s="2"/>
      <c r="B1979" s="7" t="s">
        <v>23</v>
      </c>
      <c r="C1979" s="7">
        <v>1197831</v>
      </c>
      <c r="D1979" s="8">
        <v>44321</v>
      </c>
      <c r="E1979" s="7" t="s">
        <v>24</v>
      </c>
      <c r="F1979" s="7" t="s">
        <v>78</v>
      </c>
      <c r="G1979" s="7" t="s">
        <v>79</v>
      </c>
      <c r="H1979" s="7" t="s">
        <v>22</v>
      </c>
      <c r="I1979" s="9">
        <v>0.45</v>
      </c>
      <c r="J1979" s="10">
        <v>7500</v>
      </c>
      <c r="K1979" s="11">
        <f t="shared" si="14"/>
        <v>3375</v>
      </c>
      <c r="L1979" s="11">
        <f t="shared" si="15"/>
        <v>1687.5</v>
      </c>
      <c r="M1979" s="12">
        <v>0.5</v>
      </c>
      <c r="O1979" s="17"/>
      <c r="P1979" s="15"/>
      <c r="Q1979" s="13"/>
      <c r="R1979" s="14"/>
    </row>
    <row r="1980" spans="1:18" ht="15.75" customHeight="1" x14ac:dyDescent="0.2">
      <c r="A1980" s="2"/>
      <c r="B1980" s="7" t="s">
        <v>23</v>
      </c>
      <c r="C1980" s="7">
        <v>1197831</v>
      </c>
      <c r="D1980" s="8">
        <v>44351</v>
      </c>
      <c r="E1980" s="7" t="s">
        <v>24</v>
      </c>
      <c r="F1980" s="7" t="s">
        <v>78</v>
      </c>
      <c r="G1980" s="7" t="s">
        <v>79</v>
      </c>
      <c r="H1980" s="7" t="s">
        <v>17</v>
      </c>
      <c r="I1980" s="9">
        <v>0.45</v>
      </c>
      <c r="J1980" s="10">
        <v>7500</v>
      </c>
      <c r="K1980" s="11">
        <f t="shared" si="14"/>
        <v>3375</v>
      </c>
      <c r="L1980" s="11">
        <f t="shared" si="15"/>
        <v>1181.25</v>
      </c>
      <c r="M1980" s="12">
        <v>0.35</v>
      </c>
      <c r="O1980" s="17"/>
      <c r="P1980" s="15"/>
      <c r="Q1980" s="13"/>
      <c r="R1980" s="14"/>
    </row>
    <row r="1981" spans="1:18" ht="15.75" customHeight="1" x14ac:dyDescent="0.2">
      <c r="A1981" s="2"/>
      <c r="B1981" s="7" t="s">
        <v>23</v>
      </c>
      <c r="C1981" s="7">
        <v>1197831</v>
      </c>
      <c r="D1981" s="8">
        <v>44351</v>
      </c>
      <c r="E1981" s="7" t="s">
        <v>24</v>
      </c>
      <c r="F1981" s="7" t="s">
        <v>78</v>
      </c>
      <c r="G1981" s="7" t="s">
        <v>79</v>
      </c>
      <c r="H1981" s="7" t="s">
        <v>18</v>
      </c>
      <c r="I1981" s="9">
        <v>0.5</v>
      </c>
      <c r="J1981" s="10">
        <v>7500</v>
      </c>
      <c r="K1981" s="11">
        <f t="shared" si="14"/>
        <v>3750</v>
      </c>
      <c r="L1981" s="11">
        <f t="shared" si="15"/>
        <v>1312.5</v>
      </c>
      <c r="M1981" s="12">
        <v>0.35</v>
      </c>
      <c r="O1981" s="17"/>
      <c r="P1981" s="15"/>
      <c r="Q1981" s="13"/>
      <c r="R1981" s="14"/>
    </row>
    <row r="1982" spans="1:18" ht="15.75" customHeight="1" x14ac:dyDescent="0.2">
      <c r="A1982" s="2"/>
      <c r="B1982" s="7" t="s">
        <v>23</v>
      </c>
      <c r="C1982" s="7">
        <v>1197831</v>
      </c>
      <c r="D1982" s="8">
        <v>44351</v>
      </c>
      <c r="E1982" s="7" t="s">
        <v>24</v>
      </c>
      <c r="F1982" s="7" t="s">
        <v>78</v>
      </c>
      <c r="G1982" s="7" t="s">
        <v>79</v>
      </c>
      <c r="H1982" s="7" t="s">
        <v>19</v>
      </c>
      <c r="I1982" s="9">
        <v>0.5</v>
      </c>
      <c r="J1982" s="10">
        <v>6000</v>
      </c>
      <c r="K1982" s="11">
        <f t="shared" si="14"/>
        <v>3000</v>
      </c>
      <c r="L1982" s="11">
        <f t="shared" si="15"/>
        <v>1050</v>
      </c>
      <c r="M1982" s="12">
        <v>0.35</v>
      </c>
      <c r="O1982" s="17"/>
      <c r="P1982" s="15"/>
      <c r="Q1982" s="13"/>
      <c r="R1982" s="14"/>
    </row>
    <row r="1983" spans="1:18" ht="15.75" customHeight="1" x14ac:dyDescent="0.2">
      <c r="A1983" s="2"/>
      <c r="B1983" s="7" t="s">
        <v>23</v>
      </c>
      <c r="C1983" s="7">
        <v>1197831</v>
      </c>
      <c r="D1983" s="8">
        <v>44351</v>
      </c>
      <c r="E1983" s="7" t="s">
        <v>24</v>
      </c>
      <c r="F1983" s="7" t="s">
        <v>78</v>
      </c>
      <c r="G1983" s="7" t="s">
        <v>79</v>
      </c>
      <c r="H1983" s="7" t="s">
        <v>20</v>
      </c>
      <c r="I1983" s="9">
        <v>0.5</v>
      </c>
      <c r="J1983" s="10">
        <v>5500</v>
      </c>
      <c r="K1983" s="11">
        <f t="shared" si="14"/>
        <v>2750</v>
      </c>
      <c r="L1983" s="11">
        <f t="shared" si="15"/>
        <v>1237.5</v>
      </c>
      <c r="M1983" s="12">
        <v>0.45</v>
      </c>
      <c r="O1983" s="17"/>
      <c r="P1983" s="15"/>
      <c r="Q1983" s="13"/>
      <c r="R1983" s="14"/>
    </row>
    <row r="1984" spans="1:18" ht="15.75" customHeight="1" x14ac:dyDescent="0.2">
      <c r="A1984" s="2"/>
      <c r="B1984" s="7" t="s">
        <v>23</v>
      </c>
      <c r="C1984" s="7">
        <v>1197831</v>
      </c>
      <c r="D1984" s="8">
        <v>44351</v>
      </c>
      <c r="E1984" s="7" t="s">
        <v>24</v>
      </c>
      <c r="F1984" s="7" t="s">
        <v>78</v>
      </c>
      <c r="G1984" s="7" t="s">
        <v>79</v>
      </c>
      <c r="H1984" s="7" t="s">
        <v>21</v>
      </c>
      <c r="I1984" s="9">
        <v>0.55000000000000004</v>
      </c>
      <c r="J1984" s="10">
        <v>4500</v>
      </c>
      <c r="K1984" s="11">
        <f t="shared" si="14"/>
        <v>2475</v>
      </c>
      <c r="L1984" s="11">
        <f t="shared" si="15"/>
        <v>742.5</v>
      </c>
      <c r="M1984" s="12">
        <v>0.3</v>
      </c>
      <c r="O1984" s="17"/>
      <c r="P1984" s="15"/>
      <c r="Q1984" s="13"/>
      <c r="R1984" s="14"/>
    </row>
    <row r="1985" spans="1:18" ht="15.75" customHeight="1" x14ac:dyDescent="0.2">
      <c r="A1985" s="2"/>
      <c r="B1985" s="7" t="s">
        <v>23</v>
      </c>
      <c r="C1985" s="7">
        <v>1197831</v>
      </c>
      <c r="D1985" s="8">
        <v>44351</v>
      </c>
      <c r="E1985" s="7" t="s">
        <v>24</v>
      </c>
      <c r="F1985" s="7" t="s">
        <v>78</v>
      </c>
      <c r="G1985" s="7" t="s">
        <v>79</v>
      </c>
      <c r="H1985" s="7" t="s">
        <v>22</v>
      </c>
      <c r="I1985" s="9">
        <v>0.60000000000000009</v>
      </c>
      <c r="J1985" s="10">
        <v>8250</v>
      </c>
      <c r="K1985" s="11">
        <f t="shared" si="14"/>
        <v>4950.0000000000009</v>
      </c>
      <c r="L1985" s="11">
        <f t="shared" si="15"/>
        <v>2475.0000000000005</v>
      </c>
      <c r="M1985" s="12">
        <v>0.5</v>
      </c>
      <c r="O1985" s="17"/>
      <c r="P1985" s="15"/>
      <c r="Q1985" s="13"/>
      <c r="R1985" s="14"/>
    </row>
    <row r="1986" spans="1:18" ht="15.75" customHeight="1" x14ac:dyDescent="0.2">
      <c r="A1986" s="2"/>
      <c r="B1986" s="7" t="s">
        <v>23</v>
      </c>
      <c r="C1986" s="7">
        <v>1197831</v>
      </c>
      <c r="D1986" s="8">
        <v>44383</v>
      </c>
      <c r="E1986" s="7" t="s">
        <v>24</v>
      </c>
      <c r="F1986" s="7" t="s">
        <v>78</v>
      </c>
      <c r="G1986" s="7" t="s">
        <v>79</v>
      </c>
      <c r="H1986" s="7" t="s">
        <v>17</v>
      </c>
      <c r="I1986" s="9">
        <v>0.5</v>
      </c>
      <c r="J1986" s="10">
        <v>7750</v>
      </c>
      <c r="K1986" s="11">
        <f t="shared" si="14"/>
        <v>3875</v>
      </c>
      <c r="L1986" s="11">
        <f t="shared" si="15"/>
        <v>1549.9999999999998</v>
      </c>
      <c r="M1986" s="12">
        <v>0.39999999999999997</v>
      </c>
      <c r="O1986" s="17"/>
      <c r="P1986" s="15"/>
      <c r="Q1986" s="13"/>
      <c r="R1986" s="14"/>
    </row>
    <row r="1987" spans="1:18" ht="15.75" customHeight="1" x14ac:dyDescent="0.2">
      <c r="A1987" s="2"/>
      <c r="B1987" s="7" t="s">
        <v>23</v>
      </c>
      <c r="C1987" s="7">
        <v>1197831</v>
      </c>
      <c r="D1987" s="8">
        <v>44383</v>
      </c>
      <c r="E1987" s="7" t="s">
        <v>24</v>
      </c>
      <c r="F1987" s="7" t="s">
        <v>78</v>
      </c>
      <c r="G1987" s="7" t="s">
        <v>79</v>
      </c>
      <c r="H1987" s="7" t="s">
        <v>18</v>
      </c>
      <c r="I1987" s="9">
        <v>0.55000000000000004</v>
      </c>
      <c r="J1987" s="10">
        <v>7750</v>
      </c>
      <c r="K1987" s="11">
        <f t="shared" si="14"/>
        <v>4262.5</v>
      </c>
      <c r="L1987" s="11">
        <f t="shared" si="15"/>
        <v>1704.9999999999998</v>
      </c>
      <c r="M1987" s="12">
        <v>0.39999999999999997</v>
      </c>
      <c r="O1987" s="17"/>
      <c r="P1987" s="15"/>
      <c r="Q1987" s="13"/>
      <c r="R1987" s="14"/>
    </row>
    <row r="1988" spans="1:18" ht="15.75" customHeight="1" x14ac:dyDescent="0.2">
      <c r="A1988" s="2"/>
      <c r="B1988" s="7" t="s">
        <v>23</v>
      </c>
      <c r="C1988" s="7">
        <v>1197831</v>
      </c>
      <c r="D1988" s="8">
        <v>44383</v>
      </c>
      <c r="E1988" s="7" t="s">
        <v>24</v>
      </c>
      <c r="F1988" s="7" t="s">
        <v>78</v>
      </c>
      <c r="G1988" s="7" t="s">
        <v>79</v>
      </c>
      <c r="H1988" s="7" t="s">
        <v>19</v>
      </c>
      <c r="I1988" s="9">
        <v>0.5</v>
      </c>
      <c r="J1988" s="10">
        <v>9250</v>
      </c>
      <c r="K1988" s="11">
        <f t="shared" si="14"/>
        <v>4625</v>
      </c>
      <c r="L1988" s="11">
        <f t="shared" si="15"/>
        <v>1849.9999999999998</v>
      </c>
      <c r="M1988" s="12">
        <v>0.39999999999999997</v>
      </c>
      <c r="O1988" s="17"/>
      <c r="P1988" s="15"/>
      <c r="Q1988" s="13"/>
      <c r="R1988" s="14"/>
    </row>
    <row r="1989" spans="1:18" ht="15.75" customHeight="1" x14ac:dyDescent="0.2">
      <c r="A1989" s="2"/>
      <c r="B1989" s="7" t="s">
        <v>23</v>
      </c>
      <c r="C1989" s="7">
        <v>1197831</v>
      </c>
      <c r="D1989" s="8">
        <v>44383</v>
      </c>
      <c r="E1989" s="7" t="s">
        <v>24</v>
      </c>
      <c r="F1989" s="7" t="s">
        <v>78</v>
      </c>
      <c r="G1989" s="7" t="s">
        <v>79</v>
      </c>
      <c r="H1989" s="7" t="s">
        <v>20</v>
      </c>
      <c r="I1989" s="9">
        <v>0.5</v>
      </c>
      <c r="J1989" s="10">
        <v>5250</v>
      </c>
      <c r="K1989" s="11">
        <f t="shared" si="14"/>
        <v>2625</v>
      </c>
      <c r="L1989" s="11">
        <f t="shared" si="15"/>
        <v>1312.5</v>
      </c>
      <c r="M1989" s="12">
        <v>0.5</v>
      </c>
      <c r="O1989" s="17"/>
      <c r="P1989" s="15"/>
      <c r="Q1989" s="13"/>
      <c r="R1989" s="14"/>
    </row>
    <row r="1990" spans="1:18" ht="15.75" customHeight="1" x14ac:dyDescent="0.2">
      <c r="A1990" s="2"/>
      <c r="B1990" s="7" t="s">
        <v>23</v>
      </c>
      <c r="C1990" s="7">
        <v>1197831</v>
      </c>
      <c r="D1990" s="8">
        <v>44383</v>
      </c>
      <c r="E1990" s="7" t="s">
        <v>24</v>
      </c>
      <c r="F1990" s="7" t="s">
        <v>78</v>
      </c>
      <c r="G1990" s="7" t="s">
        <v>79</v>
      </c>
      <c r="H1990" s="7" t="s">
        <v>21</v>
      </c>
      <c r="I1990" s="9">
        <v>0.55000000000000004</v>
      </c>
      <c r="J1990" s="10">
        <v>5250</v>
      </c>
      <c r="K1990" s="11">
        <f t="shared" si="14"/>
        <v>2887.5000000000005</v>
      </c>
      <c r="L1990" s="11">
        <f t="shared" si="15"/>
        <v>1010.6250000000001</v>
      </c>
      <c r="M1990" s="12">
        <v>0.35</v>
      </c>
      <c r="O1990" s="17"/>
      <c r="P1990" s="15"/>
      <c r="Q1990" s="13"/>
      <c r="R1990" s="14"/>
    </row>
    <row r="1991" spans="1:18" ht="15.75" customHeight="1" x14ac:dyDescent="0.2">
      <c r="A1991" s="2"/>
      <c r="B1991" s="7" t="s">
        <v>23</v>
      </c>
      <c r="C1991" s="7">
        <v>1197831</v>
      </c>
      <c r="D1991" s="8">
        <v>44383</v>
      </c>
      <c r="E1991" s="7" t="s">
        <v>24</v>
      </c>
      <c r="F1991" s="7" t="s">
        <v>78</v>
      </c>
      <c r="G1991" s="7" t="s">
        <v>79</v>
      </c>
      <c r="H1991" s="7" t="s">
        <v>22</v>
      </c>
      <c r="I1991" s="9">
        <v>0.65</v>
      </c>
      <c r="J1991" s="10">
        <v>8000</v>
      </c>
      <c r="K1991" s="11">
        <f t="shared" si="14"/>
        <v>5200</v>
      </c>
      <c r="L1991" s="11">
        <f t="shared" si="15"/>
        <v>2860.0000000000005</v>
      </c>
      <c r="M1991" s="12">
        <v>0.55000000000000004</v>
      </c>
      <c r="O1991" s="17"/>
      <c r="P1991" s="15"/>
      <c r="Q1991" s="13"/>
      <c r="R1991" s="14"/>
    </row>
    <row r="1992" spans="1:18" ht="15.75" customHeight="1" x14ac:dyDescent="0.2">
      <c r="A1992" s="2"/>
      <c r="B1992" s="7" t="s">
        <v>23</v>
      </c>
      <c r="C1992" s="7">
        <v>1197831</v>
      </c>
      <c r="D1992" s="8">
        <v>44416</v>
      </c>
      <c r="E1992" s="7" t="s">
        <v>24</v>
      </c>
      <c r="F1992" s="7" t="s">
        <v>78</v>
      </c>
      <c r="G1992" s="7" t="s">
        <v>79</v>
      </c>
      <c r="H1992" s="7" t="s">
        <v>17</v>
      </c>
      <c r="I1992" s="9">
        <v>0.5</v>
      </c>
      <c r="J1992" s="10">
        <v>7500</v>
      </c>
      <c r="K1992" s="11">
        <f t="shared" si="14"/>
        <v>3750</v>
      </c>
      <c r="L1992" s="11">
        <f t="shared" si="15"/>
        <v>1499.9999999999998</v>
      </c>
      <c r="M1992" s="12">
        <v>0.39999999999999997</v>
      </c>
      <c r="O1992" s="17"/>
      <c r="P1992" s="15"/>
      <c r="Q1992" s="13"/>
      <c r="R1992" s="14"/>
    </row>
    <row r="1993" spans="1:18" ht="15.75" customHeight="1" x14ac:dyDescent="0.2">
      <c r="A1993" s="2"/>
      <c r="B1993" s="7" t="s">
        <v>23</v>
      </c>
      <c r="C1993" s="7">
        <v>1197831</v>
      </c>
      <c r="D1993" s="8">
        <v>44416</v>
      </c>
      <c r="E1993" s="7" t="s">
        <v>24</v>
      </c>
      <c r="F1993" s="7" t="s">
        <v>78</v>
      </c>
      <c r="G1993" s="7" t="s">
        <v>79</v>
      </c>
      <c r="H1993" s="7" t="s">
        <v>18</v>
      </c>
      <c r="I1993" s="9">
        <v>0.55000000000000004</v>
      </c>
      <c r="J1993" s="10">
        <v>7500</v>
      </c>
      <c r="K1993" s="11">
        <f t="shared" si="14"/>
        <v>4125</v>
      </c>
      <c r="L1993" s="11">
        <f t="shared" si="15"/>
        <v>1649.9999999999998</v>
      </c>
      <c r="M1993" s="12">
        <v>0.39999999999999997</v>
      </c>
      <c r="O1993" s="17"/>
      <c r="P1993" s="15"/>
      <c r="Q1993" s="13"/>
      <c r="R1993" s="14"/>
    </row>
    <row r="1994" spans="1:18" ht="15.75" customHeight="1" x14ac:dyDescent="0.2">
      <c r="A1994" s="2"/>
      <c r="B1994" s="7" t="s">
        <v>23</v>
      </c>
      <c r="C1994" s="7">
        <v>1197831</v>
      </c>
      <c r="D1994" s="8">
        <v>44416</v>
      </c>
      <c r="E1994" s="7" t="s">
        <v>24</v>
      </c>
      <c r="F1994" s="7" t="s">
        <v>78</v>
      </c>
      <c r="G1994" s="7" t="s">
        <v>79</v>
      </c>
      <c r="H1994" s="7" t="s">
        <v>19</v>
      </c>
      <c r="I1994" s="9">
        <v>0.5</v>
      </c>
      <c r="J1994" s="10">
        <v>9250</v>
      </c>
      <c r="K1994" s="11">
        <f t="shared" si="14"/>
        <v>4625</v>
      </c>
      <c r="L1994" s="11">
        <f t="shared" si="15"/>
        <v>1849.9999999999998</v>
      </c>
      <c r="M1994" s="12">
        <v>0.39999999999999997</v>
      </c>
      <c r="O1994" s="17"/>
      <c r="P1994" s="15"/>
      <c r="Q1994" s="13"/>
      <c r="R1994" s="14"/>
    </row>
    <row r="1995" spans="1:18" ht="15.75" customHeight="1" x14ac:dyDescent="0.2">
      <c r="A1995" s="2"/>
      <c r="B1995" s="7" t="s">
        <v>23</v>
      </c>
      <c r="C1995" s="7">
        <v>1197831</v>
      </c>
      <c r="D1995" s="8">
        <v>44416</v>
      </c>
      <c r="E1995" s="7" t="s">
        <v>24</v>
      </c>
      <c r="F1995" s="7" t="s">
        <v>78</v>
      </c>
      <c r="G1995" s="7" t="s">
        <v>79</v>
      </c>
      <c r="H1995" s="7" t="s">
        <v>20</v>
      </c>
      <c r="I1995" s="9">
        <v>0.5</v>
      </c>
      <c r="J1995" s="10">
        <v>4750</v>
      </c>
      <c r="K1995" s="11">
        <f t="shared" si="14"/>
        <v>2375</v>
      </c>
      <c r="L1995" s="11">
        <f t="shared" si="15"/>
        <v>1187.5</v>
      </c>
      <c r="M1995" s="12">
        <v>0.5</v>
      </c>
      <c r="O1995" s="17"/>
      <c r="P1995" s="15"/>
      <c r="Q1995" s="13"/>
      <c r="R1995" s="14"/>
    </row>
    <row r="1996" spans="1:18" ht="15.75" customHeight="1" x14ac:dyDescent="0.2">
      <c r="A1996" s="2"/>
      <c r="B1996" s="7" t="s">
        <v>23</v>
      </c>
      <c r="C1996" s="7">
        <v>1197831</v>
      </c>
      <c r="D1996" s="8">
        <v>44416</v>
      </c>
      <c r="E1996" s="7" t="s">
        <v>24</v>
      </c>
      <c r="F1996" s="7" t="s">
        <v>78</v>
      </c>
      <c r="G1996" s="7" t="s">
        <v>79</v>
      </c>
      <c r="H1996" s="7" t="s">
        <v>21</v>
      </c>
      <c r="I1996" s="9">
        <v>0.55000000000000004</v>
      </c>
      <c r="J1996" s="10">
        <v>4750</v>
      </c>
      <c r="K1996" s="11">
        <f t="shared" si="14"/>
        <v>2612.5</v>
      </c>
      <c r="L1996" s="11">
        <f t="shared" si="15"/>
        <v>914.37499999999989</v>
      </c>
      <c r="M1996" s="12">
        <v>0.35</v>
      </c>
      <c r="O1996" s="17"/>
      <c r="P1996" s="15"/>
      <c r="Q1996" s="13"/>
      <c r="R1996" s="14"/>
    </row>
    <row r="1997" spans="1:18" ht="15.75" customHeight="1" x14ac:dyDescent="0.2">
      <c r="A1997" s="2"/>
      <c r="B1997" s="7" t="s">
        <v>23</v>
      </c>
      <c r="C1997" s="7">
        <v>1197831</v>
      </c>
      <c r="D1997" s="8">
        <v>44416</v>
      </c>
      <c r="E1997" s="7" t="s">
        <v>24</v>
      </c>
      <c r="F1997" s="7" t="s">
        <v>78</v>
      </c>
      <c r="G1997" s="7" t="s">
        <v>79</v>
      </c>
      <c r="H1997" s="7" t="s">
        <v>22</v>
      </c>
      <c r="I1997" s="9">
        <v>0.6</v>
      </c>
      <c r="J1997" s="10">
        <v>7250</v>
      </c>
      <c r="K1997" s="11">
        <f t="shared" si="14"/>
        <v>4350</v>
      </c>
      <c r="L1997" s="11">
        <f t="shared" si="15"/>
        <v>2392.5</v>
      </c>
      <c r="M1997" s="12">
        <v>0.55000000000000004</v>
      </c>
      <c r="O1997" s="17"/>
      <c r="P1997" s="15"/>
      <c r="Q1997" s="13"/>
      <c r="R1997" s="14"/>
    </row>
    <row r="1998" spans="1:18" ht="15.75" customHeight="1" x14ac:dyDescent="0.2">
      <c r="A1998" s="2"/>
      <c r="B1998" s="7" t="s">
        <v>23</v>
      </c>
      <c r="C1998" s="7">
        <v>1197831</v>
      </c>
      <c r="D1998" s="8">
        <v>44444</v>
      </c>
      <c r="E1998" s="7" t="s">
        <v>24</v>
      </c>
      <c r="F1998" s="7" t="s">
        <v>78</v>
      </c>
      <c r="G1998" s="7" t="s">
        <v>79</v>
      </c>
      <c r="H1998" s="7" t="s">
        <v>17</v>
      </c>
      <c r="I1998" s="9">
        <v>0.55000000000000004</v>
      </c>
      <c r="J1998" s="10">
        <v>6750</v>
      </c>
      <c r="K1998" s="11">
        <f t="shared" si="14"/>
        <v>3712.5000000000005</v>
      </c>
      <c r="L1998" s="11">
        <f t="shared" si="15"/>
        <v>1485</v>
      </c>
      <c r="M1998" s="12">
        <v>0.39999999999999997</v>
      </c>
      <c r="O1998" s="17"/>
      <c r="P1998" s="15"/>
      <c r="Q1998" s="13"/>
      <c r="R1998" s="14"/>
    </row>
    <row r="1999" spans="1:18" ht="15.75" customHeight="1" x14ac:dyDescent="0.2">
      <c r="A1999" s="2"/>
      <c r="B1999" s="7" t="s">
        <v>23</v>
      </c>
      <c r="C1999" s="7">
        <v>1197831</v>
      </c>
      <c r="D1999" s="8">
        <v>44444</v>
      </c>
      <c r="E1999" s="7" t="s">
        <v>24</v>
      </c>
      <c r="F1999" s="7" t="s">
        <v>78</v>
      </c>
      <c r="G1999" s="7" t="s">
        <v>79</v>
      </c>
      <c r="H1999" s="7" t="s">
        <v>18</v>
      </c>
      <c r="I1999" s="9">
        <v>0.55000000000000004</v>
      </c>
      <c r="J1999" s="10">
        <v>6250</v>
      </c>
      <c r="K1999" s="11">
        <f t="shared" si="14"/>
        <v>3437.5000000000005</v>
      </c>
      <c r="L1999" s="11">
        <f t="shared" si="15"/>
        <v>1375</v>
      </c>
      <c r="M1999" s="12">
        <v>0.39999999999999997</v>
      </c>
      <c r="O1999" s="17"/>
      <c r="P1999" s="15"/>
      <c r="Q1999" s="13"/>
      <c r="R1999" s="14"/>
    </row>
    <row r="2000" spans="1:18" ht="15.75" customHeight="1" x14ac:dyDescent="0.2">
      <c r="A2000" s="2"/>
      <c r="B2000" s="7" t="s">
        <v>23</v>
      </c>
      <c r="C2000" s="7">
        <v>1197831</v>
      </c>
      <c r="D2000" s="8">
        <v>44444</v>
      </c>
      <c r="E2000" s="7" t="s">
        <v>24</v>
      </c>
      <c r="F2000" s="7" t="s">
        <v>78</v>
      </c>
      <c r="G2000" s="7" t="s">
        <v>79</v>
      </c>
      <c r="H2000" s="7" t="s">
        <v>19</v>
      </c>
      <c r="I2000" s="9">
        <v>0.6</v>
      </c>
      <c r="J2000" s="10">
        <v>6750</v>
      </c>
      <c r="K2000" s="11">
        <f t="shared" si="14"/>
        <v>4050</v>
      </c>
      <c r="L2000" s="11">
        <f t="shared" si="15"/>
        <v>1619.9999999999998</v>
      </c>
      <c r="M2000" s="12">
        <v>0.39999999999999997</v>
      </c>
      <c r="O2000" s="17"/>
      <c r="P2000" s="15"/>
      <c r="Q2000" s="13"/>
      <c r="R2000" s="14"/>
    </row>
    <row r="2001" spans="1:18" ht="15.75" customHeight="1" x14ac:dyDescent="0.2">
      <c r="A2001" s="2"/>
      <c r="B2001" s="7" t="s">
        <v>23</v>
      </c>
      <c r="C2001" s="7">
        <v>1197831</v>
      </c>
      <c r="D2001" s="8">
        <v>44444</v>
      </c>
      <c r="E2001" s="7" t="s">
        <v>24</v>
      </c>
      <c r="F2001" s="7" t="s">
        <v>78</v>
      </c>
      <c r="G2001" s="7" t="s">
        <v>79</v>
      </c>
      <c r="H2001" s="7" t="s">
        <v>20</v>
      </c>
      <c r="I2001" s="9">
        <v>0.6</v>
      </c>
      <c r="J2001" s="10">
        <v>4000</v>
      </c>
      <c r="K2001" s="11">
        <f t="shared" si="14"/>
        <v>2400</v>
      </c>
      <c r="L2001" s="11">
        <f t="shared" si="15"/>
        <v>1200</v>
      </c>
      <c r="M2001" s="12">
        <v>0.5</v>
      </c>
      <c r="O2001" s="17"/>
      <c r="P2001" s="15"/>
      <c r="Q2001" s="13"/>
      <c r="R2001" s="14"/>
    </row>
    <row r="2002" spans="1:18" ht="15.75" customHeight="1" x14ac:dyDescent="0.2">
      <c r="A2002" s="2"/>
      <c r="B2002" s="7" t="s">
        <v>23</v>
      </c>
      <c r="C2002" s="7">
        <v>1197831</v>
      </c>
      <c r="D2002" s="8">
        <v>44444</v>
      </c>
      <c r="E2002" s="7" t="s">
        <v>24</v>
      </c>
      <c r="F2002" s="7" t="s">
        <v>78</v>
      </c>
      <c r="G2002" s="7" t="s">
        <v>79</v>
      </c>
      <c r="H2002" s="7" t="s">
        <v>21</v>
      </c>
      <c r="I2002" s="9">
        <v>0.55000000000000004</v>
      </c>
      <c r="J2002" s="10">
        <v>4000</v>
      </c>
      <c r="K2002" s="11">
        <f t="shared" si="14"/>
        <v>2200</v>
      </c>
      <c r="L2002" s="11">
        <f t="shared" si="15"/>
        <v>770</v>
      </c>
      <c r="M2002" s="12">
        <v>0.35</v>
      </c>
      <c r="O2002" s="17"/>
      <c r="P2002" s="15"/>
      <c r="Q2002" s="13"/>
      <c r="R2002" s="14"/>
    </row>
    <row r="2003" spans="1:18" ht="15.75" customHeight="1" x14ac:dyDescent="0.2">
      <c r="A2003" s="2"/>
      <c r="B2003" s="7" t="s">
        <v>23</v>
      </c>
      <c r="C2003" s="7">
        <v>1197831</v>
      </c>
      <c r="D2003" s="8">
        <v>44444</v>
      </c>
      <c r="E2003" s="7" t="s">
        <v>24</v>
      </c>
      <c r="F2003" s="7" t="s">
        <v>78</v>
      </c>
      <c r="G2003" s="7" t="s">
        <v>79</v>
      </c>
      <c r="H2003" s="7" t="s">
        <v>22</v>
      </c>
      <c r="I2003" s="9">
        <v>0.5</v>
      </c>
      <c r="J2003" s="10">
        <v>6250</v>
      </c>
      <c r="K2003" s="11">
        <f t="shared" si="14"/>
        <v>3125</v>
      </c>
      <c r="L2003" s="11">
        <f t="shared" si="15"/>
        <v>1718.7500000000002</v>
      </c>
      <c r="M2003" s="12">
        <v>0.55000000000000004</v>
      </c>
      <c r="O2003" s="17"/>
      <c r="P2003" s="15"/>
      <c r="Q2003" s="13"/>
      <c r="R2003" s="14"/>
    </row>
    <row r="2004" spans="1:18" ht="15.75" customHeight="1" x14ac:dyDescent="0.2">
      <c r="A2004" s="2"/>
      <c r="B2004" s="7" t="s">
        <v>23</v>
      </c>
      <c r="C2004" s="7">
        <v>1197831</v>
      </c>
      <c r="D2004" s="8">
        <v>44473</v>
      </c>
      <c r="E2004" s="7" t="s">
        <v>24</v>
      </c>
      <c r="F2004" s="7" t="s">
        <v>78</v>
      </c>
      <c r="G2004" s="7" t="s">
        <v>79</v>
      </c>
      <c r="H2004" s="7" t="s">
        <v>17</v>
      </c>
      <c r="I2004" s="9">
        <v>0.4</v>
      </c>
      <c r="J2004" s="10">
        <v>5750</v>
      </c>
      <c r="K2004" s="11">
        <f t="shared" si="14"/>
        <v>2300</v>
      </c>
      <c r="L2004" s="11">
        <f t="shared" si="15"/>
        <v>919.99999999999989</v>
      </c>
      <c r="M2004" s="12">
        <v>0.39999999999999997</v>
      </c>
      <c r="O2004" s="17"/>
      <c r="P2004" s="15"/>
      <c r="Q2004" s="13"/>
      <c r="R2004" s="14"/>
    </row>
    <row r="2005" spans="1:18" ht="15.75" customHeight="1" x14ac:dyDescent="0.2">
      <c r="A2005" s="2"/>
      <c r="B2005" s="7" t="s">
        <v>23</v>
      </c>
      <c r="C2005" s="7">
        <v>1197831</v>
      </c>
      <c r="D2005" s="8">
        <v>44473</v>
      </c>
      <c r="E2005" s="7" t="s">
        <v>24</v>
      </c>
      <c r="F2005" s="7" t="s">
        <v>78</v>
      </c>
      <c r="G2005" s="7" t="s">
        <v>79</v>
      </c>
      <c r="H2005" s="7" t="s">
        <v>18</v>
      </c>
      <c r="I2005" s="9">
        <v>0.4</v>
      </c>
      <c r="J2005" s="10">
        <v>5750</v>
      </c>
      <c r="K2005" s="11">
        <f t="shared" si="14"/>
        <v>2300</v>
      </c>
      <c r="L2005" s="11">
        <f t="shared" si="15"/>
        <v>919.99999999999989</v>
      </c>
      <c r="M2005" s="12">
        <v>0.39999999999999997</v>
      </c>
      <c r="O2005" s="17"/>
      <c r="P2005" s="15"/>
      <c r="Q2005" s="13"/>
      <c r="R2005" s="14"/>
    </row>
    <row r="2006" spans="1:18" ht="15.75" customHeight="1" x14ac:dyDescent="0.2">
      <c r="A2006" s="2"/>
      <c r="B2006" s="7" t="s">
        <v>23</v>
      </c>
      <c r="C2006" s="7">
        <v>1197831</v>
      </c>
      <c r="D2006" s="8">
        <v>44473</v>
      </c>
      <c r="E2006" s="7" t="s">
        <v>24</v>
      </c>
      <c r="F2006" s="7" t="s">
        <v>78</v>
      </c>
      <c r="G2006" s="7" t="s">
        <v>79</v>
      </c>
      <c r="H2006" s="7" t="s">
        <v>19</v>
      </c>
      <c r="I2006" s="9">
        <v>0.45</v>
      </c>
      <c r="J2006" s="10">
        <v>5250</v>
      </c>
      <c r="K2006" s="11">
        <f t="shared" si="14"/>
        <v>2362.5</v>
      </c>
      <c r="L2006" s="11">
        <f t="shared" si="15"/>
        <v>944.99999999999989</v>
      </c>
      <c r="M2006" s="12">
        <v>0.39999999999999997</v>
      </c>
      <c r="O2006" s="17"/>
      <c r="P2006" s="15"/>
      <c r="Q2006" s="13"/>
      <c r="R2006" s="14"/>
    </row>
    <row r="2007" spans="1:18" ht="15.75" customHeight="1" x14ac:dyDescent="0.2">
      <c r="A2007" s="2"/>
      <c r="B2007" s="7" t="s">
        <v>23</v>
      </c>
      <c r="C2007" s="7">
        <v>1197831</v>
      </c>
      <c r="D2007" s="8">
        <v>44473</v>
      </c>
      <c r="E2007" s="7" t="s">
        <v>24</v>
      </c>
      <c r="F2007" s="7" t="s">
        <v>78</v>
      </c>
      <c r="G2007" s="7" t="s">
        <v>79</v>
      </c>
      <c r="H2007" s="7" t="s">
        <v>20</v>
      </c>
      <c r="I2007" s="9">
        <v>0.45</v>
      </c>
      <c r="J2007" s="10">
        <v>3750</v>
      </c>
      <c r="K2007" s="11">
        <f t="shared" si="14"/>
        <v>1687.5</v>
      </c>
      <c r="L2007" s="11">
        <f t="shared" si="15"/>
        <v>843.75</v>
      </c>
      <c r="M2007" s="12">
        <v>0.5</v>
      </c>
      <c r="O2007" s="17"/>
      <c r="P2007" s="15"/>
      <c r="Q2007" s="13"/>
      <c r="R2007" s="14"/>
    </row>
    <row r="2008" spans="1:18" ht="15.75" customHeight="1" x14ac:dyDescent="0.2">
      <c r="A2008" s="2"/>
      <c r="B2008" s="7" t="s">
        <v>23</v>
      </c>
      <c r="C2008" s="7">
        <v>1197831</v>
      </c>
      <c r="D2008" s="8">
        <v>44473</v>
      </c>
      <c r="E2008" s="7" t="s">
        <v>24</v>
      </c>
      <c r="F2008" s="7" t="s">
        <v>78</v>
      </c>
      <c r="G2008" s="7" t="s">
        <v>79</v>
      </c>
      <c r="H2008" s="7" t="s">
        <v>21</v>
      </c>
      <c r="I2008" s="9">
        <v>0.35000000000000003</v>
      </c>
      <c r="J2008" s="10">
        <v>3500</v>
      </c>
      <c r="K2008" s="11">
        <f t="shared" si="14"/>
        <v>1225.0000000000002</v>
      </c>
      <c r="L2008" s="11">
        <f t="shared" si="15"/>
        <v>428.75000000000006</v>
      </c>
      <c r="M2008" s="12">
        <v>0.35</v>
      </c>
      <c r="O2008" s="17"/>
      <c r="P2008" s="15"/>
      <c r="Q2008" s="13"/>
      <c r="R2008" s="14"/>
    </row>
    <row r="2009" spans="1:18" ht="15.75" customHeight="1" x14ac:dyDescent="0.2">
      <c r="A2009" s="2"/>
      <c r="B2009" s="7" t="s">
        <v>23</v>
      </c>
      <c r="C2009" s="7">
        <v>1197831</v>
      </c>
      <c r="D2009" s="8">
        <v>44473</v>
      </c>
      <c r="E2009" s="7" t="s">
        <v>24</v>
      </c>
      <c r="F2009" s="7" t="s">
        <v>78</v>
      </c>
      <c r="G2009" s="7" t="s">
        <v>79</v>
      </c>
      <c r="H2009" s="7" t="s">
        <v>22</v>
      </c>
      <c r="I2009" s="9">
        <v>0.45</v>
      </c>
      <c r="J2009" s="10">
        <v>5250</v>
      </c>
      <c r="K2009" s="11">
        <f t="shared" si="14"/>
        <v>2362.5</v>
      </c>
      <c r="L2009" s="11">
        <f t="shared" si="15"/>
        <v>1299.375</v>
      </c>
      <c r="M2009" s="12">
        <v>0.55000000000000004</v>
      </c>
      <c r="O2009" s="17"/>
      <c r="P2009" s="15"/>
      <c r="Q2009" s="13"/>
      <c r="R2009" s="14"/>
    </row>
    <row r="2010" spans="1:18" ht="15.75" customHeight="1" x14ac:dyDescent="0.2">
      <c r="A2010" s="2"/>
      <c r="B2010" s="7" t="s">
        <v>23</v>
      </c>
      <c r="C2010" s="7">
        <v>1197831</v>
      </c>
      <c r="D2010" s="8">
        <v>44505</v>
      </c>
      <c r="E2010" s="7" t="s">
        <v>24</v>
      </c>
      <c r="F2010" s="7" t="s">
        <v>78</v>
      </c>
      <c r="G2010" s="7" t="s">
        <v>79</v>
      </c>
      <c r="H2010" s="7" t="s">
        <v>17</v>
      </c>
      <c r="I2010" s="9">
        <v>0.35000000000000003</v>
      </c>
      <c r="J2010" s="10">
        <v>6750</v>
      </c>
      <c r="K2010" s="11">
        <f t="shared" si="14"/>
        <v>2362.5</v>
      </c>
      <c r="L2010" s="11">
        <f t="shared" si="15"/>
        <v>944.99999999999989</v>
      </c>
      <c r="M2010" s="12">
        <v>0.39999999999999997</v>
      </c>
      <c r="O2010" s="17"/>
      <c r="P2010" s="15"/>
      <c r="Q2010" s="13"/>
      <c r="R2010" s="14"/>
    </row>
    <row r="2011" spans="1:18" ht="15.75" customHeight="1" x14ac:dyDescent="0.2">
      <c r="A2011" s="2"/>
      <c r="B2011" s="7" t="s">
        <v>23</v>
      </c>
      <c r="C2011" s="7">
        <v>1197831</v>
      </c>
      <c r="D2011" s="8">
        <v>44505</v>
      </c>
      <c r="E2011" s="7" t="s">
        <v>24</v>
      </c>
      <c r="F2011" s="7" t="s">
        <v>78</v>
      </c>
      <c r="G2011" s="7" t="s">
        <v>79</v>
      </c>
      <c r="H2011" s="7" t="s">
        <v>18</v>
      </c>
      <c r="I2011" s="9">
        <v>0.35000000000000003</v>
      </c>
      <c r="J2011" s="10">
        <v>6750</v>
      </c>
      <c r="K2011" s="11">
        <f t="shared" si="14"/>
        <v>2362.5</v>
      </c>
      <c r="L2011" s="11">
        <f t="shared" si="15"/>
        <v>944.99999999999989</v>
      </c>
      <c r="M2011" s="12">
        <v>0.39999999999999997</v>
      </c>
      <c r="O2011" s="17"/>
      <c r="P2011" s="15"/>
      <c r="Q2011" s="13"/>
      <c r="R2011" s="14"/>
    </row>
    <row r="2012" spans="1:18" ht="15.75" customHeight="1" x14ac:dyDescent="0.2">
      <c r="A2012" s="2"/>
      <c r="B2012" s="7" t="s">
        <v>23</v>
      </c>
      <c r="C2012" s="7">
        <v>1197831</v>
      </c>
      <c r="D2012" s="8">
        <v>44505</v>
      </c>
      <c r="E2012" s="7" t="s">
        <v>24</v>
      </c>
      <c r="F2012" s="7" t="s">
        <v>78</v>
      </c>
      <c r="G2012" s="7" t="s">
        <v>79</v>
      </c>
      <c r="H2012" s="7" t="s">
        <v>19</v>
      </c>
      <c r="I2012" s="9">
        <v>0.6</v>
      </c>
      <c r="J2012" s="10">
        <v>6000</v>
      </c>
      <c r="K2012" s="11">
        <f t="shared" si="14"/>
        <v>3600</v>
      </c>
      <c r="L2012" s="11">
        <f t="shared" si="15"/>
        <v>1439.9999999999998</v>
      </c>
      <c r="M2012" s="12">
        <v>0.39999999999999997</v>
      </c>
      <c r="O2012" s="17"/>
      <c r="P2012" s="15"/>
      <c r="Q2012" s="13"/>
      <c r="R2012" s="14"/>
    </row>
    <row r="2013" spans="1:18" ht="15.75" customHeight="1" x14ac:dyDescent="0.2">
      <c r="A2013" s="2"/>
      <c r="B2013" s="7" t="s">
        <v>23</v>
      </c>
      <c r="C2013" s="7">
        <v>1197831</v>
      </c>
      <c r="D2013" s="8">
        <v>44505</v>
      </c>
      <c r="E2013" s="7" t="s">
        <v>24</v>
      </c>
      <c r="F2013" s="7" t="s">
        <v>78</v>
      </c>
      <c r="G2013" s="7" t="s">
        <v>79</v>
      </c>
      <c r="H2013" s="7" t="s">
        <v>20</v>
      </c>
      <c r="I2013" s="9">
        <v>0.6</v>
      </c>
      <c r="J2013" s="10">
        <v>4500</v>
      </c>
      <c r="K2013" s="11">
        <f t="shared" si="14"/>
        <v>2700</v>
      </c>
      <c r="L2013" s="11">
        <f t="shared" si="15"/>
        <v>1350</v>
      </c>
      <c r="M2013" s="12">
        <v>0.5</v>
      </c>
      <c r="O2013" s="17"/>
      <c r="P2013" s="15"/>
      <c r="Q2013" s="13"/>
      <c r="R2013" s="14"/>
    </row>
    <row r="2014" spans="1:18" ht="15.75" customHeight="1" x14ac:dyDescent="0.2">
      <c r="A2014" s="2"/>
      <c r="B2014" s="7" t="s">
        <v>23</v>
      </c>
      <c r="C2014" s="7">
        <v>1197831</v>
      </c>
      <c r="D2014" s="8">
        <v>44505</v>
      </c>
      <c r="E2014" s="7" t="s">
        <v>24</v>
      </c>
      <c r="F2014" s="7" t="s">
        <v>78</v>
      </c>
      <c r="G2014" s="7" t="s">
        <v>79</v>
      </c>
      <c r="H2014" s="7" t="s">
        <v>21</v>
      </c>
      <c r="I2014" s="9">
        <v>0.54999999999999993</v>
      </c>
      <c r="J2014" s="10">
        <v>4250</v>
      </c>
      <c r="K2014" s="11">
        <f t="shared" si="14"/>
        <v>2337.4999999999995</v>
      </c>
      <c r="L2014" s="11">
        <f t="shared" si="15"/>
        <v>818.12499999999977</v>
      </c>
      <c r="M2014" s="12">
        <v>0.35</v>
      </c>
      <c r="O2014" s="17"/>
      <c r="P2014" s="15"/>
      <c r="Q2014" s="13"/>
      <c r="R2014" s="14"/>
    </row>
    <row r="2015" spans="1:18" ht="15.75" customHeight="1" x14ac:dyDescent="0.2">
      <c r="A2015" s="2"/>
      <c r="B2015" s="7" t="s">
        <v>23</v>
      </c>
      <c r="C2015" s="7">
        <v>1197831</v>
      </c>
      <c r="D2015" s="8">
        <v>44505</v>
      </c>
      <c r="E2015" s="7" t="s">
        <v>24</v>
      </c>
      <c r="F2015" s="7" t="s">
        <v>78</v>
      </c>
      <c r="G2015" s="7" t="s">
        <v>79</v>
      </c>
      <c r="H2015" s="7" t="s">
        <v>22</v>
      </c>
      <c r="I2015" s="9">
        <v>0.65</v>
      </c>
      <c r="J2015" s="10">
        <v>6250</v>
      </c>
      <c r="K2015" s="11">
        <f t="shared" si="14"/>
        <v>4062.5</v>
      </c>
      <c r="L2015" s="11">
        <f t="shared" si="15"/>
        <v>2234.375</v>
      </c>
      <c r="M2015" s="12">
        <v>0.55000000000000004</v>
      </c>
      <c r="O2015" s="17"/>
      <c r="P2015" s="15"/>
      <c r="Q2015" s="13"/>
      <c r="R2015" s="14"/>
    </row>
    <row r="2016" spans="1:18" ht="15.75" customHeight="1" x14ac:dyDescent="0.2">
      <c r="A2016" s="2"/>
      <c r="B2016" s="7" t="s">
        <v>23</v>
      </c>
      <c r="C2016" s="7">
        <v>1197831</v>
      </c>
      <c r="D2016" s="8">
        <v>44534</v>
      </c>
      <c r="E2016" s="7" t="s">
        <v>24</v>
      </c>
      <c r="F2016" s="7" t="s">
        <v>78</v>
      </c>
      <c r="G2016" s="7" t="s">
        <v>79</v>
      </c>
      <c r="H2016" s="7" t="s">
        <v>17</v>
      </c>
      <c r="I2016" s="9">
        <v>0.54999999999999993</v>
      </c>
      <c r="J2016" s="10">
        <v>7750</v>
      </c>
      <c r="K2016" s="11">
        <f t="shared" si="14"/>
        <v>4262.4999999999991</v>
      </c>
      <c r="L2016" s="11">
        <f t="shared" si="15"/>
        <v>1704.9999999999995</v>
      </c>
      <c r="M2016" s="12">
        <v>0.39999999999999997</v>
      </c>
      <c r="O2016" s="17"/>
      <c r="P2016" s="15"/>
      <c r="Q2016" s="13"/>
      <c r="R2016" s="14"/>
    </row>
    <row r="2017" spans="1:18" ht="15.75" customHeight="1" x14ac:dyDescent="0.2">
      <c r="A2017" s="2"/>
      <c r="B2017" s="7" t="s">
        <v>23</v>
      </c>
      <c r="C2017" s="7">
        <v>1197831</v>
      </c>
      <c r="D2017" s="8">
        <v>44534</v>
      </c>
      <c r="E2017" s="7" t="s">
        <v>24</v>
      </c>
      <c r="F2017" s="7" t="s">
        <v>78</v>
      </c>
      <c r="G2017" s="7" t="s">
        <v>79</v>
      </c>
      <c r="H2017" s="7" t="s">
        <v>18</v>
      </c>
      <c r="I2017" s="9">
        <v>0.54999999999999993</v>
      </c>
      <c r="J2017" s="10">
        <v>7750</v>
      </c>
      <c r="K2017" s="11">
        <f t="shared" si="14"/>
        <v>4262.4999999999991</v>
      </c>
      <c r="L2017" s="11">
        <f t="shared" si="15"/>
        <v>1704.9999999999995</v>
      </c>
      <c r="M2017" s="12">
        <v>0.39999999999999997</v>
      </c>
      <c r="O2017" s="17"/>
      <c r="P2017" s="15"/>
      <c r="Q2017" s="13"/>
      <c r="R2017" s="14"/>
    </row>
    <row r="2018" spans="1:18" ht="15.75" customHeight="1" x14ac:dyDescent="0.2">
      <c r="A2018" s="2"/>
      <c r="B2018" s="7" t="s">
        <v>23</v>
      </c>
      <c r="C2018" s="7">
        <v>1197831</v>
      </c>
      <c r="D2018" s="8">
        <v>44534</v>
      </c>
      <c r="E2018" s="7" t="s">
        <v>24</v>
      </c>
      <c r="F2018" s="7" t="s">
        <v>78</v>
      </c>
      <c r="G2018" s="7" t="s">
        <v>79</v>
      </c>
      <c r="H2018" s="7" t="s">
        <v>19</v>
      </c>
      <c r="I2018" s="9">
        <v>0.6</v>
      </c>
      <c r="J2018" s="10">
        <v>6750</v>
      </c>
      <c r="K2018" s="11">
        <f t="shared" si="14"/>
        <v>4050</v>
      </c>
      <c r="L2018" s="11">
        <f t="shared" si="15"/>
        <v>1619.9999999999998</v>
      </c>
      <c r="M2018" s="12">
        <v>0.39999999999999997</v>
      </c>
      <c r="O2018" s="17"/>
      <c r="P2018" s="15"/>
      <c r="Q2018" s="13"/>
      <c r="R2018" s="14"/>
    </row>
    <row r="2019" spans="1:18" ht="15.75" customHeight="1" x14ac:dyDescent="0.2">
      <c r="A2019" s="2"/>
      <c r="B2019" s="7" t="s">
        <v>23</v>
      </c>
      <c r="C2019" s="7">
        <v>1197831</v>
      </c>
      <c r="D2019" s="8">
        <v>44534</v>
      </c>
      <c r="E2019" s="7" t="s">
        <v>24</v>
      </c>
      <c r="F2019" s="7" t="s">
        <v>78</v>
      </c>
      <c r="G2019" s="7" t="s">
        <v>79</v>
      </c>
      <c r="H2019" s="7" t="s">
        <v>20</v>
      </c>
      <c r="I2019" s="9">
        <v>0.6</v>
      </c>
      <c r="J2019" s="10">
        <v>5250</v>
      </c>
      <c r="K2019" s="11">
        <f t="shared" si="14"/>
        <v>3150</v>
      </c>
      <c r="L2019" s="11">
        <f t="shared" si="15"/>
        <v>1575</v>
      </c>
      <c r="M2019" s="12">
        <v>0.5</v>
      </c>
      <c r="O2019" s="17"/>
      <c r="P2019" s="15"/>
      <c r="Q2019" s="13"/>
      <c r="R2019" s="14"/>
    </row>
    <row r="2020" spans="1:18" ht="15.75" customHeight="1" x14ac:dyDescent="0.2">
      <c r="A2020" s="2"/>
      <c r="B2020" s="7" t="s">
        <v>23</v>
      </c>
      <c r="C2020" s="7">
        <v>1197831</v>
      </c>
      <c r="D2020" s="8">
        <v>44534</v>
      </c>
      <c r="E2020" s="7" t="s">
        <v>24</v>
      </c>
      <c r="F2020" s="7" t="s">
        <v>78</v>
      </c>
      <c r="G2020" s="7" t="s">
        <v>79</v>
      </c>
      <c r="H2020" s="7" t="s">
        <v>21</v>
      </c>
      <c r="I2020" s="9">
        <v>0.54999999999999993</v>
      </c>
      <c r="J2020" s="10">
        <v>4750</v>
      </c>
      <c r="K2020" s="11">
        <f t="shared" si="14"/>
        <v>2612.4999999999995</v>
      </c>
      <c r="L2020" s="11">
        <f t="shared" si="15"/>
        <v>914.37499999999977</v>
      </c>
      <c r="M2020" s="12">
        <v>0.35</v>
      </c>
      <c r="O2020" s="17"/>
      <c r="P2020" s="15"/>
      <c r="Q2020" s="13"/>
      <c r="R2020" s="14"/>
    </row>
    <row r="2021" spans="1:18" ht="15.75" customHeight="1" x14ac:dyDescent="0.2">
      <c r="A2021" s="2"/>
      <c r="B2021" s="7" t="s">
        <v>23</v>
      </c>
      <c r="C2021" s="7">
        <v>1197831</v>
      </c>
      <c r="D2021" s="8">
        <v>44534</v>
      </c>
      <c r="E2021" s="7" t="s">
        <v>24</v>
      </c>
      <c r="F2021" s="7" t="s">
        <v>78</v>
      </c>
      <c r="G2021" s="7" t="s">
        <v>79</v>
      </c>
      <c r="H2021" s="7" t="s">
        <v>22</v>
      </c>
      <c r="I2021" s="9">
        <v>0.65</v>
      </c>
      <c r="J2021" s="10">
        <v>7250</v>
      </c>
      <c r="K2021" s="11">
        <f t="shared" si="14"/>
        <v>4712.5</v>
      </c>
      <c r="L2021" s="11">
        <f t="shared" si="15"/>
        <v>2591.875</v>
      </c>
      <c r="M2021" s="12">
        <v>0.55000000000000004</v>
      </c>
      <c r="O2021" s="17"/>
      <c r="P2021" s="15"/>
      <c r="Q2021" s="13"/>
      <c r="R2021" s="14"/>
    </row>
    <row r="2022" spans="1:18" ht="15.75" customHeight="1" x14ac:dyDescent="0.2">
      <c r="A2022" s="2" t="s">
        <v>39</v>
      </c>
      <c r="B2022" s="7" t="s">
        <v>27</v>
      </c>
      <c r="C2022" s="7">
        <v>1128299</v>
      </c>
      <c r="D2022" s="8">
        <v>44219</v>
      </c>
      <c r="E2022" s="7" t="s">
        <v>28</v>
      </c>
      <c r="F2022" s="7" t="s">
        <v>80</v>
      </c>
      <c r="G2022" s="7" t="s">
        <v>81</v>
      </c>
      <c r="H2022" s="7" t="s">
        <v>17</v>
      </c>
      <c r="I2022" s="9">
        <v>0.29999999999999993</v>
      </c>
      <c r="J2022" s="10">
        <v>4250</v>
      </c>
      <c r="K2022" s="11">
        <f t="shared" si="14"/>
        <v>1274.9999999999998</v>
      </c>
      <c r="L2022" s="11">
        <f t="shared" si="15"/>
        <v>446.24999999999989</v>
      </c>
      <c r="M2022" s="12">
        <v>0.35</v>
      </c>
      <c r="O2022" s="17"/>
      <c r="P2022" s="15"/>
      <c r="Q2022" s="13"/>
      <c r="R2022" s="14"/>
    </row>
    <row r="2023" spans="1:18" ht="15.75" customHeight="1" x14ac:dyDescent="0.2">
      <c r="A2023" s="2"/>
      <c r="B2023" s="7" t="s">
        <v>27</v>
      </c>
      <c r="C2023" s="7">
        <v>1128299</v>
      </c>
      <c r="D2023" s="8">
        <v>44219</v>
      </c>
      <c r="E2023" s="7" t="s">
        <v>28</v>
      </c>
      <c r="F2023" s="7" t="s">
        <v>80</v>
      </c>
      <c r="G2023" s="7" t="s">
        <v>81</v>
      </c>
      <c r="H2023" s="7" t="s">
        <v>18</v>
      </c>
      <c r="I2023" s="9">
        <v>0.4</v>
      </c>
      <c r="J2023" s="10">
        <v>4250</v>
      </c>
      <c r="K2023" s="11">
        <f t="shared" si="14"/>
        <v>1700</v>
      </c>
      <c r="L2023" s="11">
        <f t="shared" si="15"/>
        <v>680</v>
      </c>
      <c r="M2023" s="12">
        <v>0.4</v>
      </c>
      <c r="O2023" s="17"/>
      <c r="P2023" s="15"/>
      <c r="Q2023" s="13"/>
      <c r="R2023" s="14"/>
    </row>
    <row r="2024" spans="1:18" ht="15.75" customHeight="1" x14ac:dyDescent="0.2">
      <c r="A2024" s="2"/>
      <c r="B2024" s="7" t="s">
        <v>27</v>
      </c>
      <c r="C2024" s="7">
        <v>1128299</v>
      </c>
      <c r="D2024" s="8">
        <v>44219</v>
      </c>
      <c r="E2024" s="7" t="s">
        <v>28</v>
      </c>
      <c r="F2024" s="7" t="s">
        <v>80</v>
      </c>
      <c r="G2024" s="7" t="s">
        <v>81</v>
      </c>
      <c r="H2024" s="7" t="s">
        <v>19</v>
      </c>
      <c r="I2024" s="9">
        <v>0.4</v>
      </c>
      <c r="J2024" s="10">
        <v>4250</v>
      </c>
      <c r="K2024" s="11">
        <f t="shared" si="14"/>
        <v>1700</v>
      </c>
      <c r="L2024" s="11">
        <f t="shared" si="15"/>
        <v>595</v>
      </c>
      <c r="M2024" s="12">
        <v>0.35</v>
      </c>
      <c r="O2024" s="17"/>
      <c r="P2024" s="15"/>
      <c r="Q2024" s="13"/>
      <c r="R2024" s="14"/>
    </row>
    <row r="2025" spans="1:18" ht="15.75" customHeight="1" x14ac:dyDescent="0.2">
      <c r="A2025" s="2"/>
      <c r="B2025" s="7" t="s">
        <v>27</v>
      </c>
      <c r="C2025" s="7">
        <v>1128299</v>
      </c>
      <c r="D2025" s="8">
        <v>44219</v>
      </c>
      <c r="E2025" s="7" t="s">
        <v>28</v>
      </c>
      <c r="F2025" s="7" t="s">
        <v>80</v>
      </c>
      <c r="G2025" s="7" t="s">
        <v>81</v>
      </c>
      <c r="H2025" s="7" t="s">
        <v>20</v>
      </c>
      <c r="I2025" s="9">
        <v>0.4</v>
      </c>
      <c r="J2025" s="10">
        <v>2750</v>
      </c>
      <c r="K2025" s="11">
        <f t="shared" si="14"/>
        <v>1100</v>
      </c>
      <c r="L2025" s="11">
        <f t="shared" si="15"/>
        <v>385</v>
      </c>
      <c r="M2025" s="12">
        <v>0.35</v>
      </c>
      <c r="O2025" s="17"/>
      <c r="P2025" s="15"/>
      <c r="Q2025" s="13"/>
      <c r="R2025" s="14"/>
    </row>
    <row r="2026" spans="1:18" ht="15.75" customHeight="1" x14ac:dyDescent="0.2">
      <c r="A2026" s="2"/>
      <c r="B2026" s="7" t="s">
        <v>27</v>
      </c>
      <c r="C2026" s="7">
        <v>1128299</v>
      </c>
      <c r="D2026" s="8">
        <v>44219</v>
      </c>
      <c r="E2026" s="7" t="s">
        <v>28</v>
      </c>
      <c r="F2026" s="7" t="s">
        <v>80</v>
      </c>
      <c r="G2026" s="7" t="s">
        <v>81</v>
      </c>
      <c r="H2026" s="7" t="s">
        <v>21</v>
      </c>
      <c r="I2026" s="9">
        <v>0.45000000000000007</v>
      </c>
      <c r="J2026" s="10">
        <v>2250</v>
      </c>
      <c r="K2026" s="11">
        <f t="shared" si="14"/>
        <v>1012.5000000000001</v>
      </c>
      <c r="L2026" s="11">
        <f t="shared" si="15"/>
        <v>303.75</v>
      </c>
      <c r="M2026" s="12">
        <v>0.3</v>
      </c>
      <c r="O2026" s="17"/>
      <c r="P2026" s="15"/>
      <c r="Q2026" s="13"/>
      <c r="R2026" s="14"/>
    </row>
    <row r="2027" spans="1:18" ht="15.75" customHeight="1" x14ac:dyDescent="0.2">
      <c r="A2027" s="2"/>
      <c r="B2027" s="7" t="s">
        <v>27</v>
      </c>
      <c r="C2027" s="7">
        <v>1128299</v>
      </c>
      <c r="D2027" s="8">
        <v>44219</v>
      </c>
      <c r="E2027" s="7" t="s">
        <v>28</v>
      </c>
      <c r="F2027" s="7" t="s">
        <v>80</v>
      </c>
      <c r="G2027" s="7" t="s">
        <v>81</v>
      </c>
      <c r="H2027" s="7" t="s">
        <v>22</v>
      </c>
      <c r="I2027" s="9">
        <v>0.4</v>
      </c>
      <c r="J2027" s="10">
        <v>4250</v>
      </c>
      <c r="K2027" s="11">
        <f t="shared" si="14"/>
        <v>1700</v>
      </c>
      <c r="L2027" s="11">
        <f t="shared" si="15"/>
        <v>425</v>
      </c>
      <c r="M2027" s="12">
        <v>0.25</v>
      </c>
      <c r="O2027" s="17"/>
      <c r="P2027" s="15"/>
      <c r="Q2027" s="13"/>
      <c r="R2027" s="14"/>
    </row>
    <row r="2028" spans="1:18" ht="15.75" customHeight="1" x14ac:dyDescent="0.2">
      <c r="A2028" s="2"/>
      <c r="B2028" s="7" t="s">
        <v>27</v>
      </c>
      <c r="C2028" s="7">
        <v>1128299</v>
      </c>
      <c r="D2028" s="8">
        <v>44250</v>
      </c>
      <c r="E2028" s="7" t="s">
        <v>28</v>
      </c>
      <c r="F2028" s="7" t="s">
        <v>80</v>
      </c>
      <c r="G2028" s="7" t="s">
        <v>81</v>
      </c>
      <c r="H2028" s="7" t="s">
        <v>17</v>
      </c>
      <c r="I2028" s="9">
        <v>0.29999999999999993</v>
      </c>
      <c r="J2028" s="10">
        <v>4750</v>
      </c>
      <c r="K2028" s="11">
        <f t="shared" si="14"/>
        <v>1424.9999999999998</v>
      </c>
      <c r="L2028" s="11">
        <f t="shared" si="15"/>
        <v>498.74999999999989</v>
      </c>
      <c r="M2028" s="12">
        <v>0.35</v>
      </c>
      <c r="O2028" s="17"/>
      <c r="P2028" s="15"/>
      <c r="Q2028" s="13"/>
      <c r="R2028" s="14"/>
    </row>
    <row r="2029" spans="1:18" ht="15.75" customHeight="1" x14ac:dyDescent="0.2">
      <c r="A2029" s="2"/>
      <c r="B2029" s="7" t="s">
        <v>27</v>
      </c>
      <c r="C2029" s="7">
        <v>1128299</v>
      </c>
      <c r="D2029" s="8">
        <v>44250</v>
      </c>
      <c r="E2029" s="7" t="s">
        <v>28</v>
      </c>
      <c r="F2029" s="7" t="s">
        <v>80</v>
      </c>
      <c r="G2029" s="7" t="s">
        <v>81</v>
      </c>
      <c r="H2029" s="7" t="s">
        <v>18</v>
      </c>
      <c r="I2029" s="9">
        <v>0.4</v>
      </c>
      <c r="J2029" s="10">
        <v>3750</v>
      </c>
      <c r="K2029" s="11">
        <f t="shared" si="14"/>
        <v>1500</v>
      </c>
      <c r="L2029" s="11">
        <f t="shared" si="15"/>
        <v>600</v>
      </c>
      <c r="M2029" s="12">
        <v>0.4</v>
      </c>
      <c r="O2029" s="17"/>
      <c r="P2029" s="15"/>
      <c r="Q2029" s="13"/>
      <c r="R2029" s="14"/>
    </row>
    <row r="2030" spans="1:18" ht="15.75" customHeight="1" x14ac:dyDescent="0.2">
      <c r="A2030" s="2"/>
      <c r="B2030" s="7" t="s">
        <v>27</v>
      </c>
      <c r="C2030" s="7">
        <v>1128299</v>
      </c>
      <c r="D2030" s="8">
        <v>44250</v>
      </c>
      <c r="E2030" s="7" t="s">
        <v>28</v>
      </c>
      <c r="F2030" s="7" t="s">
        <v>80</v>
      </c>
      <c r="G2030" s="7" t="s">
        <v>81</v>
      </c>
      <c r="H2030" s="7" t="s">
        <v>19</v>
      </c>
      <c r="I2030" s="9">
        <v>0.4</v>
      </c>
      <c r="J2030" s="10">
        <v>3750</v>
      </c>
      <c r="K2030" s="11">
        <f t="shared" si="14"/>
        <v>1500</v>
      </c>
      <c r="L2030" s="11">
        <f t="shared" si="15"/>
        <v>525</v>
      </c>
      <c r="M2030" s="12">
        <v>0.35</v>
      </c>
      <c r="O2030" s="17"/>
      <c r="P2030" s="15"/>
      <c r="Q2030" s="13"/>
      <c r="R2030" s="14"/>
    </row>
    <row r="2031" spans="1:18" ht="15.75" customHeight="1" x14ac:dyDescent="0.2">
      <c r="A2031" s="2"/>
      <c r="B2031" s="7" t="s">
        <v>27</v>
      </c>
      <c r="C2031" s="7">
        <v>1128299</v>
      </c>
      <c r="D2031" s="8">
        <v>44250</v>
      </c>
      <c r="E2031" s="7" t="s">
        <v>28</v>
      </c>
      <c r="F2031" s="7" t="s">
        <v>80</v>
      </c>
      <c r="G2031" s="7" t="s">
        <v>81</v>
      </c>
      <c r="H2031" s="7" t="s">
        <v>20</v>
      </c>
      <c r="I2031" s="9">
        <v>0.4</v>
      </c>
      <c r="J2031" s="10">
        <v>2250</v>
      </c>
      <c r="K2031" s="11">
        <f t="shared" si="14"/>
        <v>900</v>
      </c>
      <c r="L2031" s="11">
        <f t="shared" si="15"/>
        <v>315</v>
      </c>
      <c r="M2031" s="12">
        <v>0.35</v>
      </c>
      <c r="O2031" s="17"/>
      <c r="P2031" s="15"/>
      <c r="Q2031" s="13"/>
      <c r="R2031" s="14"/>
    </row>
    <row r="2032" spans="1:18" ht="15.75" customHeight="1" x14ac:dyDescent="0.2">
      <c r="A2032" s="2"/>
      <c r="B2032" s="7" t="s">
        <v>27</v>
      </c>
      <c r="C2032" s="7">
        <v>1128299</v>
      </c>
      <c r="D2032" s="8">
        <v>44250</v>
      </c>
      <c r="E2032" s="7" t="s">
        <v>28</v>
      </c>
      <c r="F2032" s="7" t="s">
        <v>80</v>
      </c>
      <c r="G2032" s="7" t="s">
        <v>81</v>
      </c>
      <c r="H2032" s="7" t="s">
        <v>21</v>
      </c>
      <c r="I2032" s="9">
        <v>0.45000000000000007</v>
      </c>
      <c r="J2032" s="10">
        <v>1500</v>
      </c>
      <c r="K2032" s="11">
        <f t="shared" si="14"/>
        <v>675.00000000000011</v>
      </c>
      <c r="L2032" s="11">
        <f t="shared" si="15"/>
        <v>202.50000000000003</v>
      </c>
      <c r="M2032" s="12">
        <v>0.3</v>
      </c>
      <c r="O2032" s="17"/>
      <c r="P2032" s="15"/>
      <c r="Q2032" s="13"/>
      <c r="R2032" s="14"/>
    </row>
    <row r="2033" spans="1:18" ht="15.75" customHeight="1" x14ac:dyDescent="0.2">
      <c r="A2033" s="2"/>
      <c r="B2033" s="7" t="s">
        <v>27</v>
      </c>
      <c r="C2033" s="7">
        <v>1128299</v>
      </c>
      <c r="D2033" s="8">
        <v>44250</v>
      </c>
      <c r="E2033" s="7" t="s">
        <v>28</v>
      </c>
      <c r="F2033" s="7" t="s">
        <v>80</v>
      </c>
      <c r="G2033" s="7" t="s">
        <v>81</v>
      </c>
      <c r="H2033" s="7" t="s">
        <v>22</v>
      </c>
      <c r="I2033" s="9">
        <v>0.4</v>
      </c>
      <c r="J2033" s="10">
        <v>3500</v>
      </c>
      <c r="K2033" s="11">
        <f t="shared" si="14"/>
        <v>1400</v>
      </c>
      <c r="L2033" s="11">
        <f t="shared" si="15"/>
        <v>350</v>
      </c>
      <c r="M2033" s="12">
        <v>0.25</v>
      </c>
      <c r="O2033" s="17"/>
      <c r="P2033" s="15"/>
      <c r="Q2033" s="13"/>
      <c r="R2033" s="14"/>
    </row>
    <row r="2034" spans="1:18" ht="15.75" customHeight="1" x14ac:dyDescent="0.2">
      <c r="A2034" s="2"/>
      <c r="B2034" s="7" t="s">
        <v>27</v>
      </c>
      <c r="C2034" s="7">
        <v>1128299</v>
      </c>
      <c r="D2034" s="8">
        <v>44277</v>
      </c>
      <c r="E2034" s="7" t="s">
        <v>28</v>
      </c>
      <c r="F2034" s="7" t="s">
        <v>80</v>
      </c>
      <c r="G2034" s="7" t="s">
        <v>81</v>
      </c>
      <c r="H2034" s="7" t="s">
        <v>17</v>
      </c>
      <c r="I2034" s="9">
        <v>0.4</v>
      </c>
      <c r="J2034" s="10">
        <v>5000</v>
      </c>
      <c r="K2034" s="11">
        <f t="shared" si="14"/>
        <v>2000</v>
      </c>
      <c r="L2034" s="11">
        <f t="shared" si="15"/>
        <v>700</v>
      </c>
      <c r="M2034" s="12">
        <v>0.35</v>
      </c>
      <c r="O2034" s="17"/>
      <c r="P2034" s="15"/>
      <c r="Q2034" s="13"/>
      <c r="R2034" s="14"/>
    </row>
    <row r="2035" spans="1:18" ht="15.75" customHeight="1" x14ac:dyDescent="0.2">
      <c r="A2035" s="2"/>
      <c r="B2035" s="7" t="s">
        <v>27</v>
      </c>
      <c r="C2035" s="7">
        <v>1128299</v>
      </c>
      <c r="D2035" s="8">
        <v>44277</v>
      </c>
      <c r="E2035" s="7" t="s">
        <v>28</v>
      </c>
      <c r="F2035" s="7" t="s">
        <v>80</v>
      </c>
      <c r="G2035" s="7" t="s">
        <v>81</v>
      </c>
      <c r="H2035" s="7" t="s">
        <v>18</v>
      </c>
      <c r="I2035" s="9">
        <v>0.5</v>
      </c>
      <c r="J2035" s="10">
        <v>3500</v>
      </c>
      <c r="K2035" s="11">
        <f t="shared" si="14"/>
        <v>1750</v>
      </c>
      <c r="L2035" s="11">
        <f t="shared" si="15"/>
        <v>700</v>
      </c>
      <c r="M2035" s="12">
        <v>0.4</v>
      </c>
      <c r="O2035" s="17"/>
      <c r="P2035" s="15"/>
      <c r="Q2035" s="13"/>
      <c r="R2035" s="14"/>
    </row>
    <row r="2036" spans="1:18" ht="15.75" customHeight="1" x14ac:dyDescent="0.2">
      <c r="A2036" s="2"/>
      <c r="B2036" s="7" t="s">
        <v>27</v>
      </c>
      <c r="C2036" s="7">
        <v>1128299</v>
      </c>
      <c r="D2036" s="8">
        <v>44277</v>
      </c>
      <c r="E2036" s="7" t="s">
        <v>28</v>
      </c>
      <c r="F2036" s="7" t="s">
        <v>80</v>
      </c>
      <c r="G2036" s="7" t="s">
        <v>81</v>
      </c>
      <c r="H2036" s="7" t="s">
        <v>19</v>
      </c>
      <c r="I2036" s="9">
        <v>0.5</v>
      </c>
      <c r="J2036" s="10">
        <v>3500</v>
      </c>
      <c r="K2036" s="11">
        <f t="shared" si="14"/>
        <v>1750</v>
      </c>
      <c r="L2036" s="11">
        <f t="shared" si="15"/>
        <v>612.5</v>
      </c>
      <c r="M2036" s="12">
        <v>0.35</v>
      </c>
      <c r="O2036" s="17"/>
      <c r="P2036" s="15"/>
      <c r="Q2036" s="13"/>
      <c r="R2036" s="14"/>
    </row>
    <row r="2037" spans="1:18" ht="15.75" customHeight="1" x14ac:dyDescent="0.2">
      <c r="A2037" s="2"/>
      <c r="B2037" s="7" t="s">
        <v>27</v>
      </c>
      <c r="C2037" s="7">
        <v>1128299</v>
      </c>
      <c r="D2037" s="8">
        <v>44277</v>
      </c>
      <c r="E2037" s="7" t="s">
        <v>28</v>
      </c>
      <c r="F2037" s="7" t="s">
        <v>80</v>
      </c>
      <c r="G2037" s="7" t="s">
        <v>81</v>
      </c>
      <c r="H2037" s="7" t="s">
        <v>20</v>
      </c>
      <c r="I2037" s="9">
        <v>0.5</v>
      </c>
      <c r="J2037" s="10">
        <v>2250</v>
      </c>
      <c r="K2037" s="11">
        <f t="shared" si="14"/>
        <v>1125</v>
      </c>
      <c r="L2037" s="11">
        <f t="shared" si="15"/>
        <v>393.75</v>
      </c>
      <c r="M2037" s="12">
        <v>0.35</v>
      </c>
      <c r="O2037" s="17"/>
      <c r="P2037" s="15"/>
      <c r="Q2037" s="13"/>
      <c r="R2037" s="14"/>
    </row>
    <row r="2038" spans="1:18" ht="15.75" customHeight="1" x14ac:dyDescent="0.2">
      <c r="A2038" s="2"/>
      <c r="B2038" s="7" t="s">
        <v>27</v>
      </c>
      <c r="C2038" s="7">
        <v>1128299</v>
      </c>
      <c r="D2038" s="8">
        <v>44277</v>
      </c>
      <c r="E2038" s="7" t="s">
        <v>28</v>
      </c>
      <c r="F2038" s="7" t="s">
        <v>80</v>
      </c>
      <c r="G2038" s="7" t="s">
        <v>81</v>
      </c>
      <c r="H2038" s="7" t="s">
        <v>21</v>
      </c>
      <c r="I2038" s="9">
        <v>0.55000000000000004</v>
      </c>
      <c r="J2038" s="10">
        <v>1250</v>
      </c>
      <c r="K2038" s="11">
        <f t="shared" si="14"/>
        <v>687.5</v>
      </c>
      <c r="L2038" s="11">
        <f t="shared" si="15"/>
        <v>206.25</v>
      </c>
      <c r="M2038" s="12">
        <v>0.3</v>
      </c>
      <c r="O2038" s="17"/>
      <c r="P2038" s="15"/>
      <c r="Q2038" s="13"/>
      <c r="R2038" s="14"/>
    </row>
    <row r="2039" spans="1:18" ht="15.75" customHeight="1" x14ac:dyDescent="0.2">
      <c r="A2039" s="2"/>
      <c r="B2039" s="7" t="s">
        <v>27</v>
      </c>
      <c r="C2039" s="7">
        <v>1128299</v>
      </c>
      <c r="D2039" s="8">
        <v>44277</v>
      </c>
      <c r="E2039" s="7" t="s">
        <v>28</v>
      </c>
      <c r="F2039" s="7" t="s">
        <v>80</v>
      </c>
      <c r="G2039" s="7" t="s">
        <v>81</v>
      </c>
      <c r="H2039" s="7" t="s">
        <v>22</v>
      </c>
      <c r="I2039" s="9">
        <v>0.5</v>
      </c>
      <c r="J2039" s="10">
        <v>3250</v>
      </c>
      <c r="K2039" s="11">
        <f t="shared" si="14"/>
        <v>1625</v>
      </c>
      <c r="L2039" s="11">
        <f t="shared" si="15"/>
        <v>406.25</v>
      </c>
      <c r="M2039" s="12">
        <v>0.25</v>
      </c>
      <c r="O2039" s="17"/>
      <c r="P2039" s="15"/>
      <c r="Q2039" s="13"/>
      <c r="R2039" s="14"/>
    </row>
    <row r="2040" spans="1:18" ht="15.75" customHeight="1" x14ac:dyDescent="0.2">
      <c r="A2040" s="2"/>
      <c r="B2040" s="7" t="s">
        <v>27</v>
      </c>
      <c r="C2040" s="7">
        <v>1128299</v>
      </c>
      <c r="D2040" s="8">
        <v>44309</v>
      </c>
      <c r="E2040" s="7" t="s">
        <v>28</v>
      </c>
      <c r="F2040" s="7" t="s">
        <v>80</v>
      </c>
      <c r="G2040" s="7" t="s">
        <v>81</v>
      </c>
      <c r="H2040" s="7" t="s">
        <v>17</v>
      </c>
      <c r="I2040" s="9">
        <v>0.5</v>
      </c>
      <c r="J2040" s="10">
        <v>5000</v>
      </c>
      <c r="K2040" s="11">
        <f t="shared" si="14"/>
        <v>2500</v>
      </c>
      <c r="L2040" s="11">
        <f t="shared" si="15"/>
        <v>875</v>
      </c>
      <c r="M2040" s="12">
        <v>0.35</v>
      </c>
      <c r="O2040" s="17"/>
      <c r="P2040" s="15"/>
      <c r="Q2040" s="13"/>
      <c r="R2040" s="14"/>
    </row>
    <row r="2041" spans="1:18" ht="15.75" customHeight="1" x14ac:dyDescent="0.2">
      <c r="A2041" s="2"/>
      <c r="B2041" s="7" t="s">
        <v>27</v>
      </c>
      <c r="C2041" s="7">
        <v>1128299</v>
      </c>
      <c r="D2041" s="8">
        <v>44309</v>
      </c>
      <c r="E2041" s="7" t="s">
        <v>28</v>
      </c>
      <c r="F2041" s="7" t="s">
        <v>80</v>
      </c>
      <c r="G2041" s="7" t="s">
        <v>81</v>
      </c>
      <c r="H2041" s="7" t="s">
        <v>18</v>
      </c>
      <c r="I2041" s="9">
        <v>0.55000000000000004</v>
      </c>
      <c r="J2041" s="10">
        <v>3000</v>
      </c>
      <c r="K2041" s="11">
        <f t="shared" si="14"/>
        <v>1650.0000000000002</v>
      </c>
      <c r="L2041" s="11">
        <f t="shared" si="15"/>
        <v>660.00000000000011</v>
      </c>
      <c r="M2041" s="12">
        <v>0.4</v>
      </c>
      <c r="O2041" s="17"/>
      <c r="P2041" s="15"/>
      <c r="Q2041" s="13"/>
      <c r="R2041" s="14"/>
    </row>
    <row r="2042" spans="1:18" ht="15.75" customHeight="1" x14ac:dyDescent="0.2">
      <c r="A2042" s="2"/>
      <c r="B2042" s="7" t="s">
        <v>27</v>
      </c>
      <c r="C2042" s="7">
        <v>1128299</v>
      </c>
      <c r="D2042" s="8">
        <v>44309</v>
      </c>
      <c r="E2042" s="7" t="s">
        <v>28</v>
      </c>
      <c r="F2042" s="7" t="s">
        <v>80</v>
      </c>
      <c r="G2042" s="7" t="s">
        <v>81</v>
      </c>
      <c r="H2042" s="7" t="s">
        <v>19</v>
      </c>
      <c r="I2042" s="9">
        <v>0.55000000000000004</v>
      </c>
      <c r="J2042" s="10">
        <v>3500</v>
      </c>
      <c r="K2042" s="11">
        <f t="shared" si="14"/>
        <v>1925.0000000000002</v>
      </c>
      <c r="L2042" s="11">
        <f t="shared" si="15"/>
        <v>673.75</v>
      </c>
      <c r="M2042" s="12">
        <v>0.35</v>
      </c>
      <c r="O2042" s="17"/>
      <c r="P2042" s="15"/>
      <c r="Q2042" s="13"/>
      <c r="R2042" s="14"/>
    </row>
    <row r="2043" spans="1:18" ht="15.75" customHeight="1" x14ac:dyDescent="0.2">
      <c r="A2043" s="2"/>
      <c r="B2043" s="7" t="s">
        <v>27</v>
      </c>
      <c r="C2043" s="7">
        <v>1128299</v>
      </c>
      <c r="D2043" s="8">
        <v>44309</v>
      </c>
      <c r="E2043" s="7" t="s">
        <v>28</v>
      </c>
      <c r="F2043" s="7" t="s">
        <v>80</v>
      </c>
      <c r="G2043" s="7" t="s">
        <v>81</v>
      </c>
      <c r="H2043" s="7" t="s">
        <v>20</v>
      </c>
      <c r="I2043" s="9">
        <v>0.5</v>
      </c>
      <c r="J2043" s="10">
        <v>2500</v>
      </c>
      <c r="K2043" s="11">
        <f t="shared" si="14"/>
        <v>1250</v>
      </c>
      <c r="L2043" s="11">
        <f t="shared" si="15"/>
        <v>437.5</v>
      </c>
      <c r="M2043" s="12">
        <v>0.35</v>
      </c>
      <c r="O2043" s="17"/>
      <c r="P2043" s="15"/>
      <c r="Q2043" s="13"/>
      <c r="R2043" s="14"/>
    </row>
    <row r="2044" spans="1:18" ht="15.75" customHeight="1" x14ac:dyDescent="0.2">
      <c r="A2044" s="2"/>
      <c r="B2044" s="7" t="s">
        <v>27</v>
      </c>
      <c r="C2044" s="7">
        <v>1128299</v>
      </c>
      <c r="D2044" s="8">
        <v>44309</v>
      </c>
      <c r="E2044" s="7" t="s">
        <v>28</v>
      </c>
      <c r="F2044" s="7" t="s">
        <v>80</v>
      </c>
      <c r="G2044" s="7" t="s">
        <v>81</v>
      </c>
      <c r="H2044" s="7" t="s">
        <v>21</v>
      </c>
      <c r="I2044" s="9">
        <v>0.55000000000000004</v>
      </c>
      <c r="J2044" s="10">
        <v>1500</v>
      </c>
      <c r="K2044" s="11">
        <f t="shared" si="14"/>
        <v>825.00000000000011</v>
      </c>
      <c r="L2044" s="11">
        <f t="shared" si="15"/>
        <v>247.50000000000003</v>
      </c>
      <c r="M2044" s="12">
        <v>0.3</v>
      </c>
      <c r="O2044" s="17"/>
      <c r="P2044" s="15"/>
      <c r="Q2044" s="13"/>
      <c r="R2044" s="14"/>
    </row>
    <row r="2045" spans="1:18" ht="15.75" customHeight="1" x14ac:dyDescent="0.2">
      <c r="A2045" s="2"/>
      <c r="B2045" s="7" t="s">
        <v>27</v>
      </c>
      <c r="C2045" s="7">
        <v>1128299</v>
      </c>
      <c r="D2045" s="8">
        <v>44309</v>
      </c>
      <c r="E2045" s="7" t="s">
        <v>28</v>
      </c>
      <c r="F2045" s="7" t="s">
        <v>80</v>
      </c>
      <c r="G2045" s="7" t="s">
        <v>81</v>
      </c>
      <c r="H2045" s="7" t="s">
        <v>22</v>
      </c>
      <c r="I2045" s="9">
        <v>0.70000000000000007</v>
      </c>
      <c r="J2045" s="10">
        <v>3250</v>
      </c>
      <c r="K2045" s="11">
        <f t="shared" si="14"/>
        <v>2275</v>
      </c>
      <c r="L2045" s="11">
        <f t="shared" si="15"/>
        <v>568.75</v>
      </c>
      <c r="M2045" s="12">
        <v>0.25</v>
      </c>
      <c r="O2045" s="17"/>
      <c r="P2045" s="15"/>
      <c r="Q2045" s="13"/>
      <c r="R2045" s="14"/>
    </row>
    <row r="2046" spans="1:18" ht="15.75" customHeight="1" x14ac:dyDescent="0.2">
      <c r="A2046" s="2"/>
      <c r="B2046" s="7" t="s">
        <v>27</v>
      </c>
      <c r="C2046" s="7">
        <v>1128299</v>
      </c>
      <c r="D2046" s="8">
        <v>44340</v>
      </c>
      <c r="E2046" s="7" t="s">
        <v>28</v>
      </c>
      <c r="F2046" s="7" t="s">
        <v>80</v>
      </c>
      <c r="G2046" s="7" t="s">
        <v>81</v>
      </c>
      <c r="H2046" s="7" t="s">
        <v>17</v>
      </c>
      <c r="I2046" s="9">
        <v>0.5</v>
      </c>
      <c r="J2046" s="10">
        <v>5250</v>
      </c>
      <c r="K2046" s="11">
        <f t="shared" ref="K2046:K2300" si="16">I2046*J2046</f>
        <v>2625</v>
      </c>
      <c r="L2046" s="11">
        <f t="shared" ref="L2046:L2300" si="17">K2046*M2046</f>
        <v>918.74999999999989</v>
      </c>
      <c r="M2046" s="12">
        <v>0.35</v>
      </c>
      <c r="O2046" s="17"/>
      <c r="P2046" s="15"/>
      <c r="Q2046" s="13"/>
      <c r="R2046" s="14"/>
    </row>
    <row r="2047" spans="1:18" ht="15.75" customHeight="1" x14ac:dyDescent="0.2">
      <c r="A2047" s="2"/>
      <c r="B2047" s="7" t="s">
        <v>27</v>
      </c>
      <c r="C2047" s="7">
        <v>1128299</v>
      </c>
      <c r="D2047" s="8">
        <v>44340</v>
      </c>
      <c r="E2047" s="7" t="s">
        <v>28</v>
      </c>
      <c r="F2047" s="7" t="s">
        <v>80</v>
      </c>
      <c r="G2047" s="7" t="s">
        <v>81</v>
      </c>
      <c r="H2047" s="7" t="s">
        <v>18</v>
      </c>
      <c r="I2047" s="9">
        <v>0.55000000000000004</v>
      </c>
      <c r="J2047" s="10">
        <v>3750</v>
      </c>
      <c r="K2047" s="11">
        <f t="shared" si="16"/>
        <v>2062.5</v>
      </c>
      <c r="L2047" s="11">
        <f t="shared" si="17"/>
        <v>825</v>
      </c>
      <c r="M2047" s="12">
        <v>0.4</v>
      </c>
      <c r="O2047" s="17"/>
      <c r="P2047" s="15"/>
      <c r="Q2047" s="13"/>
      <c r="R2047" s="14"/>
    </row>
    <row r="2048" spans="1:18" ht="15.75" customHeight="1" x14ac:dyDescent="0.2">
      <c r="A2048" s="2"/>
      <c r="B2048" s="7" t="s">
        <v>27</v>
      </c>
      <c r="C2048" s="7">
        <v>1128299</v>
      </c>
      <c r="D2048" s="8">
        <v>44340</v>
      </c>
      <c r="E2048" s="7" t="s">
        <v>28</v>
      </c>
      <c r="F2048" s="7" t="s">
        <v>80</v>
      </c>
      <c r="G2048" s="7" t="s">
        <v>81</v>
      </c>
      <c r="H2048" s="7" t="s">
        <v>19</v>
      </c>
      <c r="I2048" s="9">
        <v>0.55000000000000004</v>
      </c>
      <c r="J2048" s="10">
        <v>4000</v>
      </c>
      <c r="K2048" s="11">
        <f t="shared" si="16"/>
        <v>2200</v>
      </c>
      <c r="L2048" s="11">
        <f t="shared" si="17"/>
        <v>770</v>
      </c>
      <c r="M2048" s="12">
        <v>0.35</v>
      </c>
      <c r="O2048" s="17"/>
      <c r="P2048" s="15"/>
      <c r="Q2048" s="13"/>
      <c r="R2048" s="14"/>
    </row>
    <row r="2049" spans="1:18" ht="15.75" customHeight="1" x14ac:dyDescent="0.2">
      <c r="A2049" s="2"/>
      <c r="B2049" s="7" t="s">
        <v>27</v>
      </c>
      <c r="C2049" s="7">
        <v>1128299</v>
      </c>
      <c r="D2049" s="8">
        <v>44340</v>
      </c>
      <c r="E2049" s="7" t="s">
        <v>28</v>
      </c>
      <c r="F2049" s="7" t="s">
        <v>80</v>
      </c>
      <c r="G2049" s="7" t="s">
        <v>81</v>
      </c>
      <c r="H2049" s="7" t="s">
        <v>20</v>
      </c>
      <c r="I2049" s="9">
        <v>0.5</v>
      </c>
      <c r="J2049" s="10">
        <v>3000</v>
      </c>
      <c r="K2049" s="11">
        <f t="shared" si="16"/>
        <v>1500</v>
      </c>
      <c r="L2049" s="11">
        <f t="shared" si="17"/>
        <v>525</v>
      </c>
      <c r="M2049" s="12">
        <v>0.35</v>
      </c>
      <c r="O2049" s="17"/>
      <c r="P2049" s="15"/>
      <c r="Q2049" s="13"/>
      <c r="R2049" s="14"/>
    </row>
    <row r="2050" spans="1:18" ht="15.75" customHeight="1" x14ac:dyDescent="0.2">
      <c r="A2050" s="2"/>
      <c r="B2050" s="7" t="s">
        <v>27</v>
      </c>
      <c r="C2050" s="7">
        <v>1128299</v>
      </c>
      <c r="D2050" s="8">
        <v>44340</v>
      </c>
      <c r="E2050" s="7" t="s">
        <v>28</v>
      </c>
      <c r="F2050" s="7" t="s">
        <v>80</v>
      </c>
      <c r="G2050" s="7" t="s">
        <v>81</v>
      </c>
      <c r="H2050" s="7" t="s">
        <v>21</v>
      </c>
      <c r="I2050" s="9">
        <v>0.55000000000000004</v>
      </c>
      <c r="J2050" s="10">
        <v>2000</v>
      </c>
      <c r="K2050" s="11">
        <f t="shared" si="16"/>
        <v>1100</v>
      </c>
      <c r="L2050" s="11">
        <f t="shared" si="17"/>
        <v>330</v>
      </c>
      <c r="M2050" s="12">
        <v>0.3</v>
      </c>
      <c r="O2050" s="17"/>
      <c r="P2050" s="15"/>
      <c r="Q2050" s="13"/>
      <c r="R2050" s="14"/>
    </row>
    <row r="2051" spans="1:18" ht="15.75" customHeight="1" x14ac:dyDescent="0.2">
      <c r="A2051" s="2"/>
      <c r="B2051" s="7" t="s">
        <v>27</v>
      </c>
      <c r="C2051" s="7">
        <v>1128299</v>
      </c>
      <c r="D2051" s="8">
        <v>44340</v>
      </c>
      <c r="E2051" s="7" t="s">
        <v>28</v>
      </c>
      <c r="F2051" s="7" t="s">
        <v>80</v>
      </c>
      <c r="G2051" s="7" t="s">
        <v>81</v>
      </c>
      <c r="H2051" s="7" t="s">
        <v>22</v>
      </c>
      <c r="I2051" s="9">
        <v>0.70000000000000007</v>
      </c>
      <c r="J2051" s="10">
        <v>3750</v>
      </c>
      <c r="K2051" s="11">
        <f t="shared" si="16"/>
        <v>2625.0000000000005</v>
      </c>
      <c r="L2051" s="11">
        <f t="shared" si="17"/>
        <v>656.25000000000011</v>
      </c>
      <c r="M2051" s="12">
        <v>0.25</v>
      </c>
      <c r="O2051" s="17"/>
      <c r="P2051" s="15"/>
      <c r="Q2051" s="13"/>
      <c r="R2051" s="14"/>
    </row>
    <row r="2052" spans="1:18" ht="15.75" customHeight="1" x14ac:dyDescent="0.2">
      <c r="A2052" s="2"/>
      <c r="B2052" s="7" t="s">
        <v>27</v>
      </c>
      <c r="C2052" s="7">
        <v>1128299</v>
      </c>
      <c r="D2052" s="8">
        <v>44370</v>
      </c>
      <c r="E2052" s="7" t="s">
        <v>28</v>
      </c>
      <c r="F2052" s="7" t="s">
        <v>80</v>
      </c>
      <c r="G2052" s="7" t="s">
        <v>81</v>
      </c>
      <c r="H2052" s="7" t="s">
        <v>17</v>
      </c>
      <c r="I2052" s="9">
        <v>0.5</v>
      </c>
      <c r="J2052" s="10">
        <v>6250</v>
      </c>
      <c r="K2052" s="11">
        <f t="shared" si="16"/>
        <v>3125</v>
      </c>
      <c r="L2052" s="11">
        <f t="shared" si="17"/>
        <v>1093.75</v>
      </c>
      <c r="M2052" s="12">
        <v>0.35</v>
      </c>
      <c r="O2052" s="17"/>
      <c r="P2052" s="15"/>
      <c r="Q2052" s="13"/>
      <c r="R2052" s="14"/>
    </row>
    <row r="2053" spans="1:18" ht="15.75" customHeight="1" x14ac:dyDescent="0.2">
      <c r="A2053" s="2"/>
      <c r="B2053" s="7" t="s">
        <v>27</v>
      </c>
      <c r="C2053" s="7">
        <v>1128299</v>
      </c>
      <c r="D2053" s="8">
        <v>44370</v>
      </c>
      <c r="E2053" s="7" t="s">
        <v>28</v>
      </c>
      <c r="F2053" s="7" t="s">
        <v>80</v>
      </c>
      <c r="G2053" s="7" t="s">
        <v>81</v>
      </c>
      <c r="H2053" s="7" t="s">
        <v>18</v>
      </c>
      <c r="I2053" s="9">
        <v>0.55000000000000004</v>
      </c>
      <c r="J2053" s="10">
        <v>4750</v>
      </c>
      <c r="K2053" s="11">
        <f t="shared" si="16"/>
        <v>2612.5</v>
      </c>
      <c r="L2053" s="11">
        <f t="shared" si="17"/>
        <v>1045</v>
      </c>
      <c r="M2053" s="12">
        <v>0.4</v>
      </c>
      <c r="O2053" s="17"/>
      <c r="P2053" s="15"/>
      <c r="Q2053" s="13"/>
      <c r="R2053" s="14"/>
    </row>
    <row r="2054" spans="1:18" ht="15.75" customHeight="1" x14ac:dyDescent="0.2">
      <c r="A2054" s="2"/>
      <c r="B2054" s="7" t="s">
        <v>27</v>
      </c>
      <c r="C2054" s="7">
        <v>1128299</v>
      </c>
      <c r="D2054" s="8">
        <v>44370</v>
      </c>
      <c r="E2054" s="7" t="s">
        <v>28</v>
      </c>
      <c r="F2054" s="7" t="s">
        <v>80</v>
      </c>
      <c r="G2054" s="7" t="s">
        <v>81</v>
      </c>
      <c r="H2054" s="7" t="s">
        <v>19</v>
      </c>
      <c r="I2054" s="9">
        <v>0.55000000000000004</v>
      </c>
      <c r="J2054" s="10">
        <v>4750</v>
      </c>
      <c r="K2054" s="11">
        <f t="shared" si="16"/>
        <v>2612.5</v>
      </c>
      <c r="L2054" s="11">
        <f t="shared" si="17"/>
        <v>914.37499999999989</v>
      </c>
      <c r="M2054" s="12">
        <v>0.35</v>
      </c>
      <c r="O2054" s="17"/>
      <c r="P2054" s="15"/>
      <c r="Q2054" s="13"/>
      <c r="R2054" s="14"/>
    </row>
    <row r="2055" spans="1:18" ht="15.75" customHeight="1" x14ac:dyDescent="0.2">
      <c r="A2055" s="2"/>
      <c r="B2055" s="7" t="s">
        <v>27</v>
      </c>
      <c r="C2055" s="7">
        <v>1128299</v>
      </c>
      <c r="D2055" s="8">
        <v>44370</v>
      </c>
      <c r="E2055" s="7" t="s">
        <v>28</v>
      </c>
      <c r="F2055" s="7" t="s">
        <v>80</v>
      </c>
      <c r="G2055" s="7" t="s">
        <v>81</v>
      </c>
      <c r="H2055" s="7" t="s">
        <v>20</v>
      </c>
      <c r="I2055" s="9">
        <v>0.5</v>
      </c>
      <c r="J2055" s="10">
        <v>3500</v>
      </c>
      <c r="K2055" s="11">
        <f t="shared" si="16"/>
        <v>1750</v>
      </c>
      <c r="L2055" s="11">
        <f t="shared" si="17"/>
        <v>612.5</v>
      </c>
      <c r="M2055" s="12">
        <v>0.35</v>
      </c>
      <c r="O2055" s="17"/>
      <c r="P2055" s="15"/>
      <c r="Q2055" s="13"/>
      <c r="R2055" s="14"/>
    </row>
    <row r="2056" spans="1:18" ht="15.75" customHeight="1" x14ac:dyDescent="0.2">
      <c r="A2056" s="2"/>
      <c r="B2056" s="7" t="s">
        <v>27</v>
      </c>
      <c r="C2056" s="7">
        <v>1128299</v>
      </c>
      <c r="D2056" s="8">
        <v>44370</v>
      </c>
      <c r="E2056" s="7" t="s">
        <v>28</v>
      </c>
      <c r="F2056" s="7" t="s">
        <v>80</v>
      </c>
      <c r="G2056" s="7" t="s">
        <v>81</v>
      </c>
      <c r="H2056" s="7" t="s">
        <v>21</v>
      </c>
      <c r="I2056" s="9">
        <v>0.55000000000000004</v>
      </c>
      <c r="J2056" s="10">
        <v>2250</v>
      </c>
      <c r="K2056" s="11">
        <f t="shared" si="16"/>
        <v>1237.5</v>
      </c>
      <c r="L2056" s="11">
        <f t="shared" si="17"/>
        <v>371.25</v>
      </c>
      <c r="M2056" s="12">
        <v>0.3</v>
      </c>
      <c r="O2056" s="17"/>
      <c r="P2056" s="15"/>
      <c r="Q2056" s="13"/>
      <c r="R2056" s="14"/>
    </row>
    <row r="2057" spans="1:18" ht="15.75" customHeight="1" x14ac:dyDescent="0.2">
      <c r="A2057" s="2"/>
      <c r="B2057" s="7" t="s">
        <v>27</v>
      </c>
      <c r="C2057" s="7">
        <v>1128299</v>
      </c>
      <c r="D2057" s="8">
        <v>44370</v>
      </c>
      <c r="E2057" s="7" t="s">
        <v>28</v>
      </c>
      <c r="F2057" s="7" t="s">
        <v>80</v>
      </c>
      <c r="G2057" s="7" t="s">
        <v>81</v>
      </c>
      <c r="H2057" s="7" t="s">
        <v>22</v>
      </c>
      <c r="I2057" s="9">
        <v>0.70000000000000007</v>
      </c>
      <c r="J2057" s="10">
        <v>5250</v>
      </c>
      <c r="K2057" s="11">
        <f t="shared" si="16"/>
        <v>3675.0000000000005</v>
      </c>
      <c r="L2057" s="11">
        <f t="shared" si="17"/>
        <v>918.75000000000011</v>
      </c>
      <c r="M2057" s="12">
        <v>0.25</v>
      </c>
      <c r="O2057" s="17"/>
      <c r="P2057" s="15"/>
      <c r="Q2057" s="13"/>
      <c r="R2057" s="14"/>
    </row>
    <row r="2058" spans="1:18" ht="15.75" customHeight="1" x14ac:dyDescent="0.2">
      <c r="A2058" s="2"/>
      <c r="B2058" s="7" t="s">
        <v>27</v>
      </c>
      <c r="C2058" s="7">
        <v>1128299</v>
      </c>
      <c r="D2058" s="8">
        <v>44399</v>
      </c>
      <c r="E2058" s="7" t="s">
        <v>28</v>
      </c>
      <c r="F2058" s="7" t="s">
        <v>80</v>
      </c>
      <c r="G2058" s="7" t="s">
        <v>81</v>
      </c>
      <c r="H2058" s="7" t="s">
        <v>17</v>
      </c>
      <c r="I2058" s="9">
        <v>0.5</v>
      </c>
      <c r="J2058" s="10">
        <v>6750</v>
      </c>
      <c r="K2058" s="11">
        <f t="shared" si="16"/>
        <v>3375</v>
      </c>
      <c r="L2058" s="11">
        <f t="shared" si="17"/>
        <v>1181.25</v>
      </c>
      <c r="M2058" s="12">
        <v>0.35</v>
      </c>
      <c r="O2058" s="17"/>
      <c r="P2058" s="15"/>
      <c r="Q2058" s="13"/>
      <c r="R2058" s="14"/>
    </row>
    <row r="2059" spans="1:18" ht="15.75" customHeight="1" x14ac:dyDescent="0.2">
      <c r="A2059" s="2"/>
      <c r="B2059" s="7" t="s">
        <v>27</v>
      </c>
      <c r="C2059" s="7">
        <v>1128299</v>
      </c>
      <c r="D2059" s="8">
        <v>44399</v>
      </c>
      <c r="E2059" s="7" t="s">
        <v>28</v>
      </c>
      <c r="F2059" s="7" t="s">
        <v>80</v>
      </c>
      <c r="G2059" s="7" t="s">
        <v>81</v>
      </c>
      <c r="H2059" s="7" t="s">
        <v>18</v>
      </c>
      <c r="I2059" s="9">
        <v>0.55000000000000004</v>
      </c>
      <c r="J2059" s="10">
        <v>5250</v>
      </c>
      <c r="K2059" s="11">
        <f t="shared" si="16"/>
        <v>2887.5000000000005</v>
      </c>
      <c r="L2059" s="11">
        <f t="shared" si="17"/>
        <v>1155.0000000000002</v>
      </c>
      <c r="M2059" s="12">
        <v>0.4</v>
      </c>
      <c r="O2059" s="17"/>
      <c r="P2059" s="15"/>
      <c r="Q2059" s="13"/>
      <c r="R2059" s="14"/>
    </row>
    <row r="2060" spans="1:18" ht="15.75" customHeight="1" x14ac:dyDescent="0.2">
      <c r="A2060" s="2"/>
      <c r="B2060" s="7" t="s">
        <v>27</v>
      </c>
      <c r="C2060" s="7">
        <v>1128299</v>
      </c>
      <c r="D2060" s="8">
        <v>44399</v>
      </c>
      <c r="E2060" s="7" t="s">
        <v>28</v>
      </c>
      <c r="F2060" s="7" t="s">
        <v>80</v>
      </c>
      <c r="G2060" s="7" t="s">
        <v>81</v>
      </c>
      <c r="H2060" s="7" t="s">
        <v>19</v>
      </c>
      <c r="I2060" s="9">
        <v>0.55000000000000004</v>
      </c>
      <c r="J2060" s="10">
        <v>4750</v>
      </c>
      <c r="K2060" s="11">
        <f t="shared" si="16"/>
        <v>2612.5</v>
      </c>
      <c r="L2060" s="11">
        <f t="shared" si="17"/>
        <v>914.37499999999989</v>
      </c>
      <c r="M2060" s="12">
        <v>0.35</v>
      </c>
      <c r="O2060" s="17"/>
      <c r="P2060" s="15"/>
      <c r="Q2060" s="13"/>
      <c r="R2060" s="14"/>
    </row>
    <row r="2061" spans="1:18" ht="15.75" customHeight="1" x14ac:dyDescent="0.2">
      <c r="A2061" s="2"/>
      <c r="B2061" s="7" t="s">
        <v>27</v>
      </c>
      <c r="C2061" s="7">
        <v>1128299</v>
      </c>
      <c r="D2061" s="8">
        <v>44399</v>
      </c>
      <c r="E2061" s="7" t="s">
        <v>28</v>
      </c>
      <c r="F2061" s="7" t="s">
        <v>80</v>
      </c>
      <c r="G2061" s="7" t="s">
        <v>81</v>
      </c>
      <c r="H2061" s="7" t="s">
        <v>20</v>
      </c>
      <c r="I2061" s="9">
        <v>0.5</v>
      </c>
      <c r="J2061" s="10">
        <v>3750</v>
      </c>
      <c r="K2061" s="11">
        <f t="shared" si="16"/>
        <v>1875</v>
      </c>
      <c r="L2061" s="11">
        <f t="shared" si="17"/>
        <v>656.25</v>
      </c>
      <c r="M2061" s="12">
        <v>0.35</v>
      </c>
      <c r="O2061" s="17"/>
      <c r="P2061" s="15"/>
      <c r="Q2061" s="13"/>
      <c r="R2061" s="14"/>
    </row>
    <row r="2062" spans="1:18" ht="15.75" customHeight="1" x14ac:dyDescent="0.2">
      <c r="A2062" s="2"/>
      <c r="B2062" s="7" t="s">
        <v>27</v>
      </c>
      <c r="C2062" s="7">
        <v>1128299</v>
      </c>
      <c r="D2062" s="8">
        <v>44399</v>
      </c>
      <c r="E2062" s="7" t="s">
        <v>28</v>
      </c>
      <c r="F2062" s="7" t="s">
        <v>80</v>
      </c>
      <c r="G2062" s="7" t="s">
        <v>81</v>
      </c>
      <c r="H2062" s="7" t="s">
        <v>21</v>
      </c>
      <c r="I2062" s="9">
        <v>0.55000000000000004</v>
      </c>
      <c r="J2062" s="10">
        <v>4250</v>
      </c>
      <c r="K2062" s="11">
        <f t="shared" si="16"/>
        <v>2337.5</v>
      </c>
      <c r="L2062" s="11">
        <f t="shared" si="17"/>
        <v>701.25</v>
      </c>
      <c r="M2062" s="12">
        <v>0.3</v>
      </c>
      <c r="O2062" s="17"/>
      <c r="P2062" s="15"/>
      <c r="Q2062" s="13"/>
      <c r="R2062" s="14"/>
    </row>
    <row r="2063" spans="1:18" ht="15.75" customHeight="1" x14ac:dyDescent="0.2">
      <c r="A2063" s="2"/>
      <c r="B2063" s="7" t="s">
        <v>27</v>
      </c>
      <c r="C2063" s="7">
        <v>1128299</v>
      </c>
      <c r="D2063" s="8">
        <v>44399</v>
      </c>
      <c r="E2063" s="7" t="s">
        <v>28</v>
      </c>
      <c r="F2063" s="7" t="s">
        <v>80</v>
      </c>
      <c r="G2063" s="7" t="s">
        <v>81</v>
      </c>
      <c r="H2063" s="7" t="s">
        <v>22</v>
      </c>
      <c r="I2063" s="9">
        <v>0.70000000000000007</v>
      </c>
      <c r="J2063" s="10">
        <v>4250</v>
      </c>
      <c r="K2063" s="11">
        <f t="shared" si="16"/>
        <v>2975.0000000000005</v>
      </c>
      <c r="L2063" s="11">
        <f t="shared" si="17"/>
        <v>743.75000000000011</v>
      </c>
      <c r="M2063" s="12">
        <v>0.25</v>
      </c>
      <c r="O2063" s="17"/>
      <c r="P2063" s="15"/>
      <c r="Q2063" s="13"/>
      <c r="R2063" s="14"/>
    </row>
    <row r="2064" spans="1:18" ht="15.75" customHeight="1" x14ac:dyDescent="0.2">
      <c r="A2064" s="2"/>
      <c r="B2064" s="7" t="s">
        <v>27</v>
      </c>
      <c r="C2064" s="7">
        <v>1128299</v>
      </c>
      <c r="D2064" s="8">
        <v>44431</v>
      </c>
      <c r="E2064" s="7" t="s">
        <v>28</v>
      </c>
      <c r="F2064" s="7" t="s">
        <v>80</v>
      </c>
      <c r="G2064" s="7" t="s">
        <v>81</v>
      </c>
      <c r="H2064" s="7" t="s">
        <v>17</v>
      </c>
      <c r="I2064" s="9">
        <v>0.55000000000000004</v>
      </c>
      <c r="J2064" s="10">
        <v>6250</v>
      </c>
      <c r="K2064" s="11">
        <f t="shared" si="16"/>
        <v>3437.5000000000005</v>
      </c>
      <c r="L2064" s="11">
        <f t="shared" si="17"/>
        <v>1203.125</v>
      </c>
      <c r="M2064" s="12">
        <v>0.35</v>
      </c>
      <c r="O2064" s="17"/>
      <c r="P2064" s="15"/>
      <c r="Q2064" s="13"/>
      <c r="R2064" s="14"/>
    </row>
    <row r="2065" spans="1:18" ht="15.75" customHeight="1" x14ac:dyDescent="0.2">
      <c r="A2065" s="2"/>
      <c r="B2065" s="7" t="s">
        <v>27</v>
      </c>
      <c r="C2065" s="7">
        <v>1128299</v>
      </c>
      <c r="D2065" s="8">
        <v>44431</v>
      </c>
      <c r="E2065" s="7" t="s">
        <v>28</v>
      </c>
      <c r="F2065" s="7" t="s">
        <v>80</v>
      </c>
      <c r="G2065" s="7" t="s">
        <v>81</v>
      </c>
      <c r="H2065" s="7" t="s">
        <v>18</v>
      </c>
      <c r="I2065" s="9">
        <v>0.60000000000000009</v>
      </c>
      <c r="J2065" s="10">
        <v>5750</v>
      </c>
      <c r="K2065" s="11">
        <f t="shared" si="16"/>
        <v>3450.0000000000005</v>
      </c>
      <c r="L2065" s="11">
        <f t="shared" si="17"/>
        <v>1380.0000000000002</v>
      </c>
      <c r="M2065" s="12">
        <v>0.4</v>
      </c>
      <c r="O2065" s="17"/>
      <c r="P2065" s="15"/>
      <c r="Q2065" s="13"/>
      <c r="R2065" s="14"/>
    </row>
    <row r="2066" spans="1:18" ht="15.75" customHeight="1" x14ac:dyDescent="0.2">
      <c r="A2066" s="2"/>
      <c r="B2066" s="7" t="s">
        <v>27</v>
      </c>
      <c r="C2066" s="7">
        <v>1128299</v>
      </c>
      <c r="D2066" s="8">
        <v>44431</v>
      </c>
      <c r="E2066" s="7" t="s">
        <v>28</v>
      </c>
      <c r="F2066" s="7" t="s">
        <v>80</v>
      </c>
      <c r="G2066" s="7" t="s">
        <v>81</v>
      </c>
      <c r="H2066" s="7" t="s">
        <v>19</v>
      </c>
      <c r="I2066" s="9">
        <v>0.55000000000000004</v>
      </c>
      <c r="J2066" s="10">
        <v>4500</v>
      </c>
      <c r="K2066" s="11">
        <f t="shared" si="16"/>
        <v>2475</v>
      </c>
      <c r="L2066" s="11">
        <f t="shared" si="17"/>
        <v>866.25</v>
      </c>
      <c r="M2066" s="12">
        <v>0.35</v>
      </c>
      <c r="O2066" s="17"/>
      <c r="P2066" s="15"/>
      <c r="Q2066" s="13"/>
      <c r="R2066" s="14"/>
    </row>
    <row r="2067" spans="1:18" ht="15.75" customHeight="1" x14ac:dyDescent="0.2">
      <c r="A2067" s="2"/>
      <c r="B2067" s="7" t="s">
        <v>27</v>
      </c>
      <c r="C2067" s="7">
        <v>1128299</v>
      </c>
      <c r="D2067" s="8">
        <v>44431</v>
      </c>
      <c r="E2067" s="7" t="s">
        <v>28</v>
      </c>
      <c r="F2067" s="7" t="s">
        <v>80</v>
      </c>
      <c r="G2067" s="7" t="s">
        <v>81</v>
      </c>
      <c r="H2067" s="7" t="s">
        <v>20</v>
      </c>
      <c r="I2067" s="9">
        <v>0.55000000000000004</v>
      </c>
      <c r="J2067" s="10">
        <v>4000</v>
      </c>
      <c r="K2067" s="11">
        <f t="shared" si="16"/>
        <v>2200</v>
      </c>
      <c r="L2067" s="11">
        <f t="shared" si="17"/>
        <v>770</v>
      </c>
      <c r="M2067" s="12">
        <v>0.35</v>
      </c>
      <c r="O2067" s="17"/>
      <c r="P2067" s="15"/>
      <c r="Q2067" s="13"/>
      <c r="R2067" s="14"/>
    </row>
    <row r="2068" spans="1:18" ht="15.75" customHeight="1" x14ac:dyDescent="0.2">
      <c r="A2068" s="2"/>
      <c r="B2068" s="7" t="s">
        <v>27</v>
      </c>
      <c r="C2068" s="7">
        <v>1128299</v>
      </c>
      <c r="D2068" s="8">
        <v>44431</v>
      </c>
      <c r="E2068" s="7" t="s">
        <v>28</v>
      </c>
      <c r="F2068" s="7" t="s">
        <v>80</v>
      </c>
      <c r="G2068" s="7" t="s">
        <v>81</v>
      </c>
      <c r="H2068" s="7" t="s">
        <v>21</v>
      </c>
      <c r="I2068" s="9">
        <v>0.65</v>
      </c>
      <c r="J2068" s="10">
        <v>4000</v>
      </c>
      <c r="K2068" s="11">
        <f t="shared" si="16"/>
        <v>2600</v>
      </c>
      <c r="L2068" s="11">
        <f t="shared" si="17"/>
        <v>780</v>
      </c>
      <c r="M2068" s="12">
        <v>0.3</v>
      </c>
      <c r="O2068" s="17"/>
      <c r="P2068" s="15"/>
      <c r="Q2068" s="13"/>
      <c r="R2068" s="14"/>
    </row>
    <row r="2069" spans="1:18" ht="15.75" customHeight="1" x14ac:dyDescent="0.2">
      <c r="A2069" s="2"/>
      <c r="B2069" s="7" t="s">
        <v>27</v>
      </c>
      <c r="C2069" s="7">
        <v>1128299</v>
      </c>
      <c r="D2069" s="8">
        <v>44431</v>
      </c>
      <c r="E2069" s="7" t="s">
        <v>28</v>
      </c>
      <c r="F2069" s="7" t="s">
        <v>80</v>
      </c>
      <c r="G2069" s="7" t="s">
        <v>81</v>
      </c>
      <c r="H2069" s="7" t="s">
        <v>22</v>
      </c>
      <c r="I2069" s="9">
        <v>0.70000000000000007</v>
      </c>
      <c r="J2069" s="10">
        <v>3750</v>
      </c>
      <c r="K2069" s="11">
        <f t="shared" si="16"/>
        <v>2625.0000000000005</v>
      </c>
      <c r="L2069" s="11">
        <f t="shared" si="17"/>
        <v>656.25000000000011</v>
      </c>
      <c r="M2069" s="12">
        <v>0.25</v>
      </c>
      <c r="O2069" s="17"/>
      <c r="P2069" s="15"/>
      <c r="Q2069" s="13"/>
      <c r="R2069" s="14"/>
    </row>
    <row r="2070" spans="1:18" ht="15.75" customHeight="1" x14ac:dyDescent="0.2">
      <c r="A2070" s="2"/>
      <c r="B2070" s="7" t="s">
        <v>27</v>
      </c>
      <c r="C2070" s="7">
        <v>1128299</v>
      </c>
      <c r="D2070" s="8">
        <v>44463</v>
      </c>
      <c r="E2070" s="7" t="s">
        <v>28</v>
      </c>
      <c r="F2070" s="7" t="s">
        <v>80</v>
      </c>
      <c r="G2070" s="7" t="s">
        <v>81</v>
      </c>
      <c r="H2070" s="7" t="s">
        <v>17</v>
      </c>
      <c r="I2070" s="9">
        <v>0.45000000000000007</v>
      </c>
      <c r="J2070" s="10">
        <v>5750</v>
      </c>
      <c r="K2070" s="11">
        <f t="shared" si="16"/>
        <v>2587.5000000000005</v>
      </c>
      <c r="L2070" s="11">
        <f t="shared" si="17"/>
        <v>905.62500000000011</v>
      </c>
      <c r="M2070" s="12">
        <v>0.35</v>
      </c>
      <c r="O2070" s="17"/>
      <c r="P2070" s="15"/>
      <c r="Q2070" s="13"/>
      <c r="R2070" s="14"/>
    </row>
    <row r="2071" spans="1:18" ht="15.75" customHeight="1" x14ac:dyDescent="0.2">
      <c r="A2071" s="2"/>
      <c r="B2071" s="7" t="s">
        <v>27</v>
      </c>
      <c r="C2071" s="7">
        <v>1128299</v>
      </c>
      <c r="D2071" s="8">
        <v>44463</v>
      </c>
      <c r="E2071" s="7" t="s">
        <v>28</v>
      </c>
      <c r="F2071" s="7" t="s">
        <v>80</v>
      </c>
      <c r="G2071" s="7" t="s">
        <v>81</v>
      </c>
      <c r="H2071" s="7" t="s">
        <v>18</v>
      </c>
      <c r="I2071" s="9">
        <v>0.50000000000000011</v>
      </c>
      <c r="J2071" s="10">
        <v>5750</v>
      </c>
      <c r="K2071" s="11">
        <f t="shared" si="16"/>
        <v>2875.0000000000005</v>
      </c>
      <c r="L2071" s="11">
        <f t="shared" si="17"/>
        <v>1150.0000000000002</v>
      </c>
      <c r="M2071" s="12">
        <v>0.4</v>
      </c>
      <c r="O2071" s="17"/>
      <c r="P2071" s="15"/>
      <c r="Q2071" s="13"/>
      <c r="R2071" s="14"/>
    </row>
    <row r="2072" spans="1:18" ht="15.75" customHeight="1" x14ac:dyDescent="0.2">
      <c r="A2072" s="2"/>
      <c r="B2072" s="7" t="s">
        <v>27</v>
      </c>
      <c r="C2072" s="7">
        <v>1128299</v>
      </c>
      <c r="D2072" s="8">
        <v>44463</v>
      </c>
      <c r="E2072" s="7" t="s">
        <v>28</v>
      </c>
      <c r="F2072" s="7" t="s">
        <v>80</v>
      </c>
      <c r="G2072" s="7" t="s">
        <v>81</v>
      </c>
      <c r="H2072" s="7" t="s">
        <v>19</v>
      </c>
      <c r="I2072" s="9">
        <v>0.45000000000000007</v>
      </c>
      <c r="J2072" s="10">
        <v>4250</v>
      </c>
      <c r="K2072" s="11">
        <f t="shared" si="16"/>
        <v>1912.5000000000002</v>
      </c>
      <c r="L2072" s="11">
        <f t="shared" si="17"/>
        <v>669.375</v>
      </c>
      <c r="M2072" s="12">
        <v>0.35</v>
      </c>
      <c r="O2072" s="17"/>
      <c r="P2072" s="15"/>
      <c r="Q2072" s="13"/>
      <c r="R2072" s="14"/>
    </row>
    <row r="2073" spans="1:18" ht="15.75" customHeight="1" x14ac:dyDescent="0.2">
      <c r="A2073" s="2"/>
      <c r="B2073" s="7" t="s">
        <v>27</v>
      </c>
      <c r="C2073" s="7">
        <v>1128299</v>
      </c>
      <c r="D2073" s="8">
        <v>44463</v>
      </c>
      <c r="E2073" s="7" t="s">
        <v>28</v>
      </c>
      <c r="F2073" s="7" t="s">
        <v>80</v>
      </c>
      <c r="G2073" s="7" t="s">
        <v>81</v>
      </c>
      <c r="H2073" s="7" t="s">
        <v>20</v>
      </c>
      <c r="I2073" s="9">
        <v>0.45000000000000007</v>
      </c>
      <c r="J2073" s="10">
        <v>3750</v>
      </c>
      <c r="K2073" s="11">
        <f t="shared" si="16"/>
        <v>1687.5000000000002</v>
      </c>
      <c r="L2073" s="11">
        <f t="shared" si="17"/>
        <v>590.625</v>
      </c>
      <c r="M2073" s="12">
        <v>0.35</v>
      </c>
      <c r="O2073" s="17"/>
      <c r="P2073" s="15"/>
      <c r="Q2073" s="13"/>
      <c r="R2073" s="14"/>
    </row>
    <row r="2074" spans="1:18" ht="15.75" customHeight="1" x14ac:dyDescent="0.2">
      <c r="A2074" s="2"/>
      <c r="B2074" s="7" t="s">
        <v>27</v>
      </c>
      <c r="C2074" s="7">
        <v>1128299</v>
      </c>
      <c r="D2074" s="8">
        <v>44463</v>
      </c>
      <c r="E2074" s="7" t="s">
        <v>28</v>
      </c>
      <c r="F2074" s="7" t="s">
        <v>80</v>
      </c>
      <c r="G2074" s="7" t="s">
        <v>81</v>
      </c>
      <c r="H2074" s="7" t="s">
        <v>21</v>
      </c>
      <c r="I2074" s="9">
        <v>0.55000000000000004</v>
      </c>
      <c r="J2074" s="10">
        <v>3750</v>
      </c>
      <c r="K2074" s="11">
        <f t="shared" si="16"/>
        <v>2062.5</v>
      </c>
      <c r="L2074" s="11">
        <f t="shared" si="17"/>
        <v>618.75</v>
      </c>
      <c r="M2074" s="12">
        <v>0.3</v>
      </c>
      <c r="O2074" s="17"/>
      <c r="P2074" s="15"/>
      <c r="Q2074" s="13"/>
      <c r="R2074" s="14"/>
    </row>
    <row r="2075" spans="1:18" ht="15.75" customHeight="1" x14ac:dyDescent="0.2">
      <c r="A2075" s="2"/>
      <c r="B2075" s="7" t="s">
        <v>27</v>
      </c>
      <c r="C2075" s="7">
        <v>1128299</v>
      </c>
      <c r="D2075" s="8">
        <v>44463</v>
      </c>
      <c r="E2075" s="7" t="s">
        <v>28</v>
      </c>
      <c r="F2075" s="7" t="s">
        <v>80</v>
      </c>
      <c r="G2075" s="7" t="s">
        <v>81</v>
      </c>
      <c r="H2075" s="7" t="s">
        <v>22</v>
      </c>
      <c r="I2075" s="9">
        <v>0.60000000000000009</v>
      </c>
      <c r="J2075" s="10">
        <v>4250</v>
      </c>
      <c r="K2075" s="11">
        <f t="shared" si="16"/>
        <v>2550.0000000000005</v>
      </c>
      <c r="L2075" s="11">
        <f t="shared" si="17"/>
        <v>637.50000000000011</v>
      </c>
      <c r="M2075" s="12">
        <v>0.25</v>
      </c>
      <c r="O2075" s="17"/>
      <c r="P2075" s="15"/>
      <c r="Q2075" s="13"/>
      <c r="R2075" s="14"/>
    </row>
    <row r="2076" spans="1:18" ht="15.75" customHeight="1" x14ac:dyDescent="0.2">
      <c r="A2076" s="2"/>
      <c r="B2076" s="7" t="s">
        <v>27</v>
      </c>
      <c r="C2076" s="7">
        <v>1128299</v>
      </c>
      <c r="D2076" s="8">
        <v>44492</v>
      </c>
      <c r="E2076" s="7" t="s">
        <v>28</v>
      </c>
      <c r="F2076" s="7" t="s">
        <v>80</v>
      </c>
      <c r="G2076" s="7" t="s">
        <v>81</v>
      </c>
      <c r="H2076" s="7" t="s">
        <v>17</v>
      </c>
      <c r="I2076" s="9">
        <v>0.45000000000000007</v>
      </c>
      <c r="J2076" s="10">
        <v>5000</v>
      </c>
      <c r="K2076" s="11">
        <f t="shared" si="16"/>
        <v>2250.0000000000005</v>
      </c>
      <c r="L2076" s="11">
        <f t="shared" si="17"/>
        <v>787.50000000000011</v>
      </c>
      <c r="M2076" s="12">
        <v>0.35</v>
      </c>
      <c r="O2076" s="17"/>
      <c r="P2076" s="15"/>
      <c r="Q2076" s="13"/>
      <c r="R2076" s="14"/>
    </row>
    <row r="2077" spans="1:18" ht="15.75" customHeight="1" x14ac:dyDescent="0.2">
      <c r="A2077" s="2"/>
      <c r="B2077" s="7" t="s">
        <v>27</v>
      </c>
      <c r="C2077" s="7">
        <v>1128299</v>
      </c>
      <c r="D2077" s="8">
        <v>44492</v>
      </c>
      <c r="E2077" s="7" t="s">
        <v>28</v>
      </c>
      <c r="F2077" s="7" t="s">
        <v>80</v>
      </c>
      <c r="G2077" s="7" t="s">
        <v>81</v>
      </c>
      <c r="H2077" s="7" t="s">
        <v>18</v>
      </c>
      <c r="I2077" s="9">
        <v>0.50000000000000011</v>
      </c>
      <c r="J2077" s="10">
        <v>5000</v>
      </c>
      <c r="K2077" s="11">
        <f t="shared" si="16"/>
        <v>2500.0000000000005</v>
      </c>
      <c r="L2077" s="11">
        <f t="shared" si="17"/>
        <v>1000.0000000000002</v>
      </c>
      <c r="M2077" s="12">
        <v>0.4</v>
      </c>
      <c r="O2077" s="17"/>
      <c r="P2077" s="15"/>
      <c r="Q2077" s="13"/>
      <c r="R2077" s="14"/>
    </row>
    <row r="2078" spans="1:18" ht="15.75" customHeight="1" x14ac:dyDescent="0.2">
      <c r="A2078" s="2"/>
      <c r="B2078" s="7" t="s">
        <v>27</v>
      </c>
      <c r="C2078" s="7">
        <v>1128299</v>
      </c>
      <c r="D2078" s="8">
        <v>44492</v>
      </c>
      <c r="E2078" s="7" t="s">
        <v>28</v>
      </c>
      <c r="F2078" s="7" t="s">
        <v>80</v>
      </c>
      <c r="G2078" s="7" t="s">
        <v>81</v>
      </c>
      <c r="H2078" s="7" t="s">
        <v>19</v>
      </c>
      <c r="I2078" s="9">
        <v>0.45000000000000007</v>
      </c>
      <c r="J2078" s="10">
        <v>3250</v>
      </c>
      <c r="K2078" s="11">
        <f t="shared" si="16"/>
        <v>1462.5000000000002</v>
      </c>
      <c r="L2078" s="11">
        <f t="shared" si="17"/>
        <v>511.87500000000006</v>
      </c>
      <c r="M2078" s="12">
        <v>0.35</v>
      </c>
      <c r="O2078" s="17"/>
      <c r="P2078" s="15"/>
      <c r="Q2078" s="13"/>
      <c r="R2078" s="14"/>
    </row>
    <row r="2079" spans="1:18" ht="15.75" customHeight="1" x14ac:dyDescent="0.2">
      <c r="A2079" s="2"/>
      <c r="B2079" s="7" t="s">
        <v>27</v>
      </c>
      <c r="C2079" s="7">
        <v>1128299</v>
      </c>
      <c r="D2079" s="8">
        <v>44492</v>
      </c>
      <c r="E2079" s="7" t="s">
        <v>28</v>
      </c>
      <c r="F2079" s="7" t="s">
        <v>80</v>
      </c>
      <c r="G2079" s="7" t="s">
        <v>81</v>
      </c>
      <c r="H2079" s="7" t="s">
        <v>20</v>
      </c>
      <c r="I2079" s="9">
        <v>0.45000000000000007</v>
      </c>
      <c r="J2079" s="10">
        <v>3000</v>
      </c>
      <c r="K2079" s="11">
        <f t="shared" si="16"/>
        <v>1350.0000000000002</v>
      </c>
      <c r="L2079" s="11">
        <f t="shared" si="17"/>
        <v>472.50000000000006</v>
      </c>
      <c r="M2079" s="12">
        <v>0.35</v>
      </c>
      <c r="O2079" s="17"/>
      <c r="P2079" s="15"/>
      <c r="Q2079" s="13"/>
      <c r="R2079" s="14"/>
    </row>
    <row r="2080" spans="1:18" ht="15.75" customHeight="1" x14ac:dyDescent="0.2">
      <c r="A2080" s="2"/>
      <c r="B2080" s="7" t="s">
        <v>27</v>
      </c>
      <c r="C2080" s="7">
        <v>1128299</v>
      </c>
      <c r="D2080" s="8">
        <v>44492</v>
      </c>
      <c r="E2080" s="7" t="s">
        <v>28</v>
      </c>
      <c r="F2080" s="7" t="s">
        <v>80</v>
      </c>
      <c r="G2080" s="7" t="s">
        <v>81</v>
      </c>
      <c r="H2080" s="7" t="s">
        <v>21</v>
      </c>
      <c r="I2080" s="9">
        <v>0.55000000000000004</v>
      </c>
      <c r="J2080" s="10">
        <v>2750</v>
      </c>
      <c r="K2080" s="11">
        <f t="shared" si="16"/>
        <v>1512.5000000000002</v>
      </c>
      <c r="L2080" s="11">
        <f t="shared" si="17"/>
        <v>453.75000000000006</v>
      </c>
      <c r="M2080" s="12">
        <v>0.3</v>
      </c>
      <c r="O2080" s="17"/>
      <c r="P2080" s="15"/>
      <c r="Q2080" s="13"/>
      <c r="R2080" s="14"/>
    </row>
    <row r="2081" spans="1:18" ht="15.75" customHeight="1" x14ac:dyDescent="0.2">
      <c r="A2081" s="2"/>
      <c r="B2081" s="7" t="s">
        <v>27</v>
      </c>
      <c r="C2081" s="7">
        <v>1128299</v>
      </c>
      <c r="D2081" s="8">
        <v>44492</v>
      </c>
      <c r="E2081" s="7" t="s">
        <v>28</v>
      </c>
      <c r="F2081" s="7" t="s">
        <v>80</v>
      </c>
      <c r="G2081" s="7" t="s">
        <v>81</v>
      </c>
      <c r="H2081" s="7" t="s">
        <v>22</v>
      </c>
      <c r="I2081" s="9">
        <v>0.60000000000000009</v>
      </c>
      <c r="J2081" s="10">
        <v>3250</v>
      </c>
      <c r="K2081" s="11">
        <f t="shared" si="16"/>
        <v>1950.0000000000002</v>
      </c>
      <c r="L2081" s="11">
        <f t="shared" si="17"/>
        <v>487.50000000000006</v>
      </c>
      <c r="M2081" s="12">
        <v>0.25</v>
      </c>
      <c r="O2081" s="17"/>
      <c r="P2081" s="15"/>
      <c r="Q2081" s="13"/>
      <c r="R2081" s="14"/>
    </row>
    <row r="2082" spans="1:18" ht="15.75" customHeight="1" x14ac:dyDescent="0.2">
      <c r="A2082" s="2"/>
      <c r="B2082" s="7" t="s">
        <v>27</v>
      </c>
      <c r="C2082" s="7">
        <v>1128299</v>
      </c>
      <c r="D2082" s="8">
        <v>44523</v>
      </c>
      <c r="E2082" s="7" t="s">
        <v>28</v>
      </c>
      <c r="F2082" s="7" t="s">
        <v>80</v>
      </c>
      <c r="G2082" s="7" t="s">
        <v>81</v>
      </c>
      <c r="H2082" s="7" t="s">
        <v>17</v>
      </c>
      <c r="I2082" s="9">
        <v>0.45000000000000007</v>
      </c>
      <c r="J2082" s="10">
        <v>5000</v>
      </c>
      <c r="K2082" s="11">
        <f t="shared" si="16"/>
        <v>2250.0000000000005</v>
      </c>
      <c r="L2082" s="11">
        <f t="shared" si="17"/>
        <v>787.50000000000011</v>
      </c>
      <c r="M2082" s="12">
        <v>0.35</v>
      </c>
      <c r="O2082" s="17"/>
      <c r="P2082" s="15"/>
      <c r="Q2082" s="13"/>
      <c r="R2082" s="14"/>
    </row>
    <row r="2083" spans="1:18" ht="15.75" customHeight="1" x14ac:dyDescent="0.2">
      <c r="A2083" s="2"/>
      <c r="B2083" s="7" t="s">
        <v>27</v>
      </c>
      <c r="C2083" s="7">
        <v>1128299</v>
      </c>
      <c r="D2083" s="8">
        <v>44523</v>
      </c>
      <c r="E2083" s="7" t="s">
        <v>28</v>
      </c>
      <c r="F2083" s="7" t="s">
        <v>80</v>
      </c>
      <c r="G2083" s="7" t="s">
        <v>81</v>
      </c>
      <c r="H2083" s="7" t="s">
        <v>18</v>
      </c>
      <c r="I2083" s="9">
        <v>0.50000000000000011</v>
      </c>
      <c r="J2083" s="10">
        <v>5250</v>
      </c>
      <c r="K2083" s="11">
        <f t="shared" si="16"/>
        <v>2625.0000000000005</v>
      </c>
      <c r="L2083" s="11">
        <f t="shared" si="17"/>
        <v>1050.0000000000002</v>
      </c>
      <c r="M2083" s="12">
        <v>0.4</v>
      </c>
      <c r="O2083" s="17"/>
      <c r="P2083" s="15"/>
      <c r="Q2083" s="13"/>
      <c r="R2083" s="14"/>
    </row>
    <row r="2084" spans="1:18" ht="15.75" customHeight="1" x14ac:dyDescent="0.2">
      <c r="A2084" s="2"/>
      <c r="B2084" s="7" t="s">
        <v>27</v>
      </c>
      <c r="C2084" s="7">
        <v>1128299</v>
      </c>
      <c r="D2084" s="8">
        <v>44523</v>
      </c>
      <c r="E2084" s="7" t="s">
        <v>28</v>
      </c>
      <c r="F2084" s="7" t="s">
        <v>80</v>
      </c>
      <c r="G2084" s="7" t="s">
        <v>81</v>
      </c>
      <c r="H2084" s="7" t="s">
        <v>19</v>
      </c>
      <c r="I2084" s="9">
        <v>0.45000000000000007</v>
      </c>
      <c r="J2084" s="10">
        <v>3750</v>
      </c>
      <c r="K2084" s="11">
        <f t="shared" si="16"/>
        <v>1687.5000000000002</v>
      </c>
      <c r="L2084" s="11">
        <f t="shared" si="17"/>
        <v>590.625</v>
      </c>
      <c r="M2084" s="12">
        <v>0.35</v>
      </c>
      <c r="O2084" s="17"/>
      <c r="P2084" s="15"/>
      <c r="Q2084" s="13"/>
      <c r="R2084" s="14"/>
    </row>
    <row r="2085" spans="1:18" ht="15.75" customHeight="1" x14ac:dyDescent="0.2">
      <c r="A2085" s="2"/>
      <c r="B2085" s="7" t="s">
        <v>27</v>
      </c>
      <c r="C2085" s="7">
        <v>1128299</v>
      </c>
      <c r="D2085" s="8">
        <v>44523</v>
      </c>
      <c r="E2085" s="7" t="s">
        <v>28</v>
      </c>
      <c r="F2085" s="7" t="s">
        <v>80</v>
      </c>
      <c r="G2085" s="7" t="s">
        <v>81</v>
      </c>
      <c r="H2085" s="7" t="s">
        <v>20</v>
      </c>
      <c r="I2085" s="9">
        <v>0.45000000000000007</v>
      </c>
      <c r="J2085" s="10">
        <v>3500</v>
      </c>
      <c r="K2085" s="11">
        <f t="shared" si="16"/>
        <v>1575.0000000000002</v>
      </c>
      <c r="L2085" s="11">
        <f t="shared" si="17"/>
        <v>551.25</v>
      </c>
      <c r="M2085" s="12">
        <v>0.35</v>
      </c>
      <c r="O2085" s="17"/>
      <c r="P2085" s="15"/>
      <c r="Q2085" s="13"/>
      <c r="R2085" s="14"/>
    </row>
    <row r="2086" spans="1:18" ht="15.75" customHeight="1" x14ac:dyDescent="0.2">
      <c r="A2086" s="2"/>
      <c r="B2086" s="7" t="s">
        <v>27</v>
      </c>
      <c r="C2086" s="7">
        <v>1128299</v>
      </c>
      <c r="D2086" s="8">
        <v>44523</v>
      </c>
      <c r="E2086" s="7" t="s">
        <v>28</v>
      </c>
      <c r="F2086" s="7" t="s">
        <v>80</v>
      </c>
      <c r="G2086" s="7" t="s">
        <v>81</v>
      </c>
      <c r="H2086" s="7" t="s">
        <v>21</v>
      </c>
      <c r="I2086" s="9">
        <v>0.55000000000000004</v>
      </c>
      <c r="J2086" s="10">
        <v>3000</v>
      </c>
      <c r="K2086" s="11">
        <f t="shared" si="16"/>
        <v>1650.0000000000002</v>
      </c>
      <c r="L2086" s="11">
        <f t="shared" si="17"/>
        <v>495.00000000000006</v>
      </c>
      <c r="M2086" s="12">
        <v>0.3</v>
      </c>
      <c r="O2086" s="17"/>
      <c r="P2086" s="15"/>
      <c r="Q2086" s="13"/>
      <c r="R2086" s="14"/>
    </row>
    <row r="2087" spans="1:18" ht="15.75" customHeight="1" x14ac:dyDescent="0.2">
      <c r="A2087" s="2"/>
      <c r="B2087" s="7" t="s">
        <v>27</v>
      </c>
      <c r="C2087" s="7">
        <v>1128299</v>
      </c>
      <c r="D2087" s="8">
        <v>44523</v>
      </c>
      <c r="E2087" s="7" t="s">
        <v>28</v>
      </c>
      <c r="F2087" s="7" t="s">
        <v>80</v>
      </c>
      <c r="G2087" s="7" t="s">
        <v>81</v>
      </c>
      <c r="H2087" s="7" t="s">
        <v>22</v>
      </c>
      <c r="I2087" s="9">
        <v>0.60000000000000009</v>
      </c>
      <c r="J2087" s="10">
        <v>4250</v>
      </c>
      <c r="K2087" s="11">
        <f t="shared" si="16"/>
        <v>2550.0000000000005</v>
      </c>
      <c r="L2087" s="11">
        <f t="shared" si="17"/>
        <v>637.50000000000011</v>
      </c>
      <c r="M2087" s="12">
        <v>0.25</v>
      </c>
      <c r="O2087" s="17"/>
      <c r="P2087" s="15"/>
      <c r="Q2087" s="13"/>
      <c r="R2087" s="14"/>
    </row>
    <row r="2088" spans="1:18" ht="15.75" customHeight="1" x14ac:dyDescent="0.2">
      <c r="A2088" s="2"/>
      <c r="B2088" s="7" t="s">
        <v>27</v>
      </c>
      <c r="C2088" s="7">
        <v>1128299</v>
      </c>
      <c r="D2088" s="8">
        <v>44552</v>
      </c>
      <c r="E2088" s="7" t="s">
        <v>28</v>
      </c>
      <c r="F2088" s="7" t="s">
        <v>80</v>
      </c>
      <c r="G2088" s="7" t="s">
        <v>81</v>
      </c>
      <c r="H2088" s="7" t="s">
        <v>17</v>
      </c>
      <c r="I2088" s="9">
        <v>0.45000000000000007</v>
      </c>
      <c r="J2088" s="10">
        <v>6250</v>
      </c>
      <c r="K2088" s="11">
        <f t="shared" si="16"/>
        <v>2812.5000000000005</v>
      </c>
      <c r="L2088" s="11">
        <f t="shared" si="17"/>
        <v>984.37500000000011</v>
      </c>
      <c r="M2088" s="12">
        <v>0.35</v>
      </c>
      <c r="O2088" s="17"/>
      <c r="P2088" s="15"/>
      <c r="Q2088" s="13"/>
      <c r="R2088" s="14"/>
    </row>
    <row r="2089" spans="1:18" ht="15.75" customHeight="1" x14ac:dyDescent="0.2">
      <c r="A2089" s="2"/>
      <c r="B2089" s="7" t="s">
        <v>27</v>
      </c>
      <c r="C2089" s="7">
        <v>1128299</v>
      </c>
      <c r="D2089" s="8">
        <v>44552</v>
      </c>
      <c r="E2089" s="7" t="s">
        <v>28</v>
      </c>
      <c r="F2089" s="7" t="s">
        <v>80</v>
      </c>
      <c r="G2089" s="7" t="s">
        <v>81</v>
      </c>
      <c r="H2089" s="7" t="s">
        <v>18</v>
      </c>
      <c r="I2089" s="9">
        <v>0.50000000000000011</v>
      </c>
      <c r="J2089" s="10">
        <v>6250</v>
      </c>
      <c r="K2089" s="11">
        <f t="shared" si="16"/>
        <v>3125.0000000000009</v>
      </c>
      <c r="L2089" s="11">
        <f t="shared" si="17"/>
        <v>1250.0000000000005</v>
      </c>
      <c r="M2089" s="12">
        <v>0.4</v>
      </c>
      <c r="O2089" s="17"/>
      <c r="P2089" s="15"/>
      <c r="Q2089" s="13"/>
      <c r="R2089" s="14"/>
    </row>
    <row r="2090" spans="1:18" ht="15.75" customHeight="1" x14ac:dyDescent="0.2">
      <c r="A2090" s="2"/>
      <c r="B2090" s="7" t="s">
        <v>27</v>
      </c>
      <c r="C2090" s="7">
        <v>1128299</v>
      </c>
      <c r="D2090" s="8">
        <v>44552</v>
      </c>
      <c r="E2090" s="7" t="s">
        <v>28</v>
      </c>
      <c r="F2090" s="7" t="s">
        <v>80</v>
      </c>
      <c r="G2090" s="7" t="s">
        <v>81</v>
      </c>
      <c r="H2090" s="7" t="s">
        <v>19</v>
      </c>
      <c r="I2090" s="9">
        <v>0.45000000000000007</v>
      </c>
      <c r="J2090" s="10">
        <v>4250</v>
      </c>
      <c r="K2090" s="11">
        <f t="shared" si="16"/>
        <v>1912.5000000000002</v>
      </c>
      <c r="L2090" s="11">
        <f t="shared" si="17"/>
        <v>669.375</v>
      </c>
      <c r="M2090" s="12">
        <v>0.35</v>
      </c>
      <c r="O2090" s="17"/>
      <c r="P2090" s="15"/>
      <c r="Q2090" s="13"/>
      <c r="R2090" s="14"/>
    </row>
    <row r="2091" spans="1:18" ht="15.75" customHeight="1" x14ac:dyDescent="0.2">
      <c r="A2091" s="2"/>
      <c r="B2091" s="7" t="s">
        <v>27</v>
      </c>
      <c r="C2091" s="7">
        <v>1128299</v>
      </c>
      <c r="D2091" s="8">
        <v>44552</v>
      </c>
      <c r="E2091" s="7" t="s">
        <v>28</v>
      </c>
      <c r="F2091" s="7" t="s">
        <v>80</v>
      </c>
      <c r="G2091" s="7" t="s">
        <v>81</v>
      </c>
      <c r="H2091" s="7" t="s">
        <v>20</v>
      </c>
      <c r="I2091" s="9">
        <v>0.45000000000000007</v>
      </c>
      <c r="J2091" s="10">
        <v>4250</v>
      </c>
      <c r="K2091" s="11">
        <f t="shared" si="16"/>
        <v>1912.5000000000002</v>
      </c>
      <c r="L2091" s="11">
        <f t="shared" si="17"/>
        <v>669.375</v>
      </c>
      <c r="M2091" s="12">
        <v>0.35</v>
      </c>
      <c r="O2091" s="17"/>
      <c r="P2091" s="15"/>
      <c r="Q2091" s="13"/>
      <c r="R2091" s="14"/>
    </row>
    <row r="2092" spans="1:18" ht="15.75" customHeight="1" x14ac:dyDescent="0.2">
      <c r="A2092" s="2"/>
      <c r="B2092" s="7" t="s">
        <v>27</v>
      </c>
      <c r="C2092" s="7">
        <v>1128299</v>
      </c>
      <c r="D2092" s="8">
        <v>44552</v>
      </c>
      <c r="E2092" s="7" t="s">
        <v>28</v>
      </c>
      <c r="F2092" s="7" t="s">
        <v>80</v>
      </c>
      <c r="G2092" s="7" t="s">
        <v>81</v>
      </c>
      <c r="H2092" s="7" t="s">
        <v>21</v>
      </c>
      <c r="I2092" s="9">
        <v>0.55000000000000004</v>
      </c>
      <c r="J2092" s="10">
        <v>3500</v>
      </c>
      <c r="K2092" s="11">
        <f t="shared" si="16"/>
        <v>1925.0000000000002</v>
      </c>
      <c r="L2092" s="11">
        <f t="shared" si="17"/>
        <v>577.5</v>
      </c>
      <c r="M2092" s="12">
        <v>0.3</v>
      </c>
      <c r="O2092" s="17"/>
      <c r="P2092" s="15"/>
      <c r="Q2092" s="13"/>
      <c r="R2092" s="14"/>
    </row>
    <row r="2093" spans="1:18" ht="15.75" customHeight="1" x14ac:dyDescent="0.2">
      <c r="A2093" s="2"/>
      <c r="B2093" s="7" t="s">
        <v>27</v>
      </c>
      <c r="C2093" s="7">
        <v>1128299</v>
      </c>
      <c r="D2093" s="8">
        <v>44552</v>
      </c>
      <c r="E2093" s="7" t="s">
        <v>28</v>
      </c>
      <c r="F2093" s="7" t="s">
        <v>80</v>
      </c>
      <c r="G2093" s="7" t="s">
        <v>81</v>
      </c>
      <c r="H2093" s="7" t="s">
        <v>22</v>
      </c>
      <c r="I2093" s="9">
        <v>0.60000000000000009</v>
      </c>
      <c r="J2093" s="10">
        <v>4500</v>
      </c>
      <c r="K2093" s="11">
        <f t="shared" si="16"/>
        <v>2700.0000000000005</v>
      </c>
      <c r="L2093" s="11">
        <f t="shared" si="17"/>
        <v>675.00000000000011</v>
      </c>
      <c r="M2093" s="12">
        <v>0.25</v>
      </c>
      <c r="O2093" s="17"/>
      <c r="P2093" s="15"/>
      <c r="Q2093" s="13"/>
      <c r="R2093" s="14"/>
    </row>
    <row r="2094" spans="1:18" ht="15.75" customHeight="1" x14ac:dyDescent="0.2">
      <c r="A2094" s="2" t="s">
        <v>39</v>
      </c>
      <c r="B2094" s="7" t="s">
        <v>27</v>
      </c>
      <c r="C2094" s="7">
        <v>1128299</v>
      </c>
      <c r="D2094" s="8">
        <v>44222</v>
      </c>
      <c r="E2094" s="7" t="s">
        <v>28</v>
      </c>
      <c r="F2094" s="7" t="s">
        <v>82</v>
      </c>
      <c r="G2094" s="7" t="s">
        <v>83</v>
      </c>
      <c r="H2094" s="7" t="s">
        <v>17</v>
      </c>
      <c r="I2094" s="9">
        <v>0.34999999999999992</v>
      </c>
      <c r="J2094" s="10">
        <v>4750</v>
      </c>
      <c r="K2094" s="11">
        <f t="shared" si="16"/>
        <v>1662.4999999999995</v>
      </c>
      <c r="L2094" s="11">
        <f t="shared" si="17"/>
        <v>581.87499999999977</v>
      </c>
      <c r="M2094" s="12">
        <v>0.35</v>
      </c>
      <c r="O2094" s="17"/>
      <c r="P2094" s="15"/>
      <c r="Q2094" s="13"/>
      <c r="R2094" s="14"/>
    </row>
    <row r="2095" spans="1:18" ht="15.75" customHeight="1" x14ac:dyDescent="0.2">
      <c r="A2095" s="2"/>
      <c r="B2095" s="7" t="s">
        <v>27</v>
      </c>
      <c r="C2095" s="7">
        <v>1128299</v>
      </c>
      <c r="D2095" s="8">
        <v>44222</v>
      </c>
      <c r="E2095" s="7" t="s">
        <v>28</v>
      </c>
      <c r="F2095" s="7" t="s">
        <v>82</v>
      </c>
      <c r="G2095" s="7" t="s">
        <v>83</v>
      </c>
      <c r="H2095" s="7" t="s">
        <v>18</v>
      </c>
      <c r="I2095" s="9">
        <v>0.45</v>
      </c>
      <c r="J2095" s="10">
        <v>4750</v>
      </c>
      <c r="K2095" s="11">
        <f t="shared" si="16"/>
        <v>2137.5</v>
      </c>
      <c r="L2095" s="11">
        <f t="shared" si="17"/>
        <v>855</v>
      </c>
      <c r="M2095" s="12">
        <v>0.4</v>
      </c>
      <c r="O2095" s="17"/>
      <c r="P2095" s="15"/>
      <c r="Q2095" s="13"/>
      <c r="R2095" s="14"/>
    </row>
    <row r="2096" spans="1:18" ht="15.75" customHeight="1" x14ac:dyDescent="0.2">
      <c r="A2096" s="2"/>
      <c r="B2096" s="7" t="s">
        <v>27</v>
      </c>
      <c r="C2096" s="7">
        <v>1128299</v>
      </c>
      <c r="D2096" s="8">
        <v>44222</v>
      </c>
      <c r="E2096" s="7" t="s">
        <v>28</v>
      </c>
      <c r="F2096" s="7" t="s">
        <v>82</v>
      </c>
      <c r="G2096" s="7" t="s">
        <v>83</v>
      </c>
      <c r="H2096" s="7" t="s">
        <v>19</v>
      </c>
      <c r="I2096" s="9">
        <v>0.45</v>
      </c>
      <c r="J2096" s="10">
        <v>4750</v>
      </c>
      <c r="K2096" s="11">
        <f t="shared" si="16"/>
        <v>2137.5</v>
      </c>
      <c r="L2096" s="11">
        <f t="shared" si="17"/>
        <v>748.125</v>
      </c>
      <c r="M2096" s="12">
        <v>0.35</v>
      </c>
      <c r="O2096" s="17"/>
      <c r="P2096" s="15"/>
      <c r="Q2096" s="13"/>
      <c r="R2096" s="14"/>
    </row>
    <row r="2097" spans="1:18" ht="15.75" customHeight="1" x14ac:dyDescent="0.2">
      <c r="A2097" s="2"/>
      <c r="B2097" s="7" t="s">
        <v>27</v>
      </c>
      <c r="C2097" s="7">
        <v>1128299</v>
      </c>
      <c r="D2097" s="8">
        <v>44222</v>
      </c>
      <c r="E2097" s="7" t="s">
        <v>28</v>
      </c>
      <c r="F2097" s="7" t="s">
        <v>82</v>
      </c>
      <c r="G2097" s="7" t="s">
        <v>83</v>
      </c>
      <c r="H2097" s="7" t="s">
        <v>20</v>
      </c>
      <c r="I2097" s="9">
        <v>0.45</v>
      </c>
      <c r="J2097" s="10">
        <v>3250</v>
      </c>
      <c r="K2097" s="11">
        <f t="shared" si="16"/>
        <v>1462.5</v>
      </c>
      <c r="L2097" s="11">
        <f t="shared" si="17"/>
        <v>511.87499999999994</v>
      </c>
      <c r="M2097" s="12">
        <v>0.35</v>
      </c>
      <c r="O2097" s="17"/>
      <c r="P2097" s="15"/>
      <c r="Q2097" s="13"/>
      <c r="R2097" s="14"/>
    </row>
    <row r="2098" spans="1:18" ht="15.75" customHeight="1" x14ac:dyDescent="0.2">
      <c r="A2098" s="2"/>
      <c r="B2098" s="7" t="s">
        <v>27</v>
      </c>
      <c r="C2098" s="7">
        <v>1128299</v>
      </c>
      <c r="D2098" s="8">
        <v>44222</v>
      </c>
      <c r="E2098" s="7" t="s">
        <v>28</v>
      </c>
      <c r="F2098" s="7" t="s">
        <v>82</v>
      </c>
      <c r="G2098" s="7" t="s">
        <v>83</v>
      </c>
      <c r="H2098" s="7" t="s">
        <v>21</v>
      </c>
      <c r="I2098" s="9">
        <v>0.50000000000000011</v>
      </c>
      <c r="J2098" s="10">
        <v>2750</v>
      </c>
      <c r="K2098" s="11">
        <f t="shared" si="16"/>
        <v>1375.0000000000002</v>
      </c>
      <c r="L2098" s="11">
        <f t="shared" si="17"/>
        <v>412.50000000000006</v>
      </c>
      <c r="M2098" s="12">
        <v>0.3</v>
      </c>
      <c r="O2098" s="17"/>
      <c r="P2098" s="15"/>
      <c r="Q2098" s="13"/>
      <c r="R2098" s="14"/>
    </row>
    <row r="2099" spans="1:18" ht="15.75" customHeight="1" x14ac:dyDescent="0.2">
      <c r="A2099" s="2"/>
      <c r="B2099" s="7" t="s">
        <v>27</v>
      </c>
      <c r="C2099" s="7">
        <v>1128299</v>
      </c>
      <c r="D2099" s="8">
        <v>44222</v>
      </c>
      <c r="E2099" s="7" t="s">
        <v>28</v>
      </c>
      <c r="F2099" s="7" t="s">
        <v>82</v>
      </c>
      <c r="G2099" s="7" t="s">
        <v>83</v>
      </c>
      <c r="H2099" s="7" t="s">
        <v>22</v>
      </c>
      <c r="I2099" s="9">
        <v>0.45</v>
      </c>
      <c r="J2099" s="10">
        <v>4750</v>
      </c>
      <c r="K2099" s="11">
        <f t="shared" si="16"/>
        <v>2137.5</v>
      </c>
      <c r="L2099" s="11">
        <f t="shared" si="17"/>
        <v>534.375</v>
      </c>
      <c r="M2099" s="12">
        <v>0.25</v>
      </c>
      <c r="O2099" s="17"/>
      <c r="P2099" s="15"/>
      <c r="Q2099" s="13"/>
      <c r="R2099" s="14"/>
    </row>
    <row r="2100" spans="1:18" ht="15.75" customHeight="1" x14ac:dyDescent="0.2">
      <c r="A2100" s="2"/>
      <c r="B2100" s="7" t="s">
        <v>27</v>
      </c>
      <c r="C2100" s="7">
        <v>1128299</v>
      </c>
      <c r="D2100" s="8">
        <v>44253</v>
      </c>
      <c r="E2100" s="7" t="s">
        <v>28</v>
      </c>
      <c r="F2100" s="7" t="s">
        <v>82</v>
      </c>
      <c r="G2100" s="7" t="s">
        <v>83</v>
      </c>
      <c r="H2100" s="7" t="s">
        <v>17</v>
      </c>
      <c r="I2100" s="9">
        <v>0.34999999999999992</v>
      </c>
      <c r="J2100" s="10">
        <v>5250</v>
      </c>
      <c r="K2100" s="11">
        <f t="shared" si="16"/>
        <v>1837.4999999999995</v>
      </c>
      <c r="L2100" s="11">
        <f t="shared" si="17"/>
        <v>643.12499999999977</v>
      </c>
      <c r="M2100" s="12">
        <v>0.35</v>
      </c>
      <c r="O2100" s="17"/>
      <c r="P2100" s="15"/>
      <c r="Q2100" s="13"/>
      <c r="R2100" s="14"/>
    </row>
    <row r="2101" spans="1:18" ht="15.75" customHeight="1" x14ac:dyDescent="0.2">
      <c r="A2101" s="2"/>
      <c r="B2101" s="7" t="s">
        <v>27</v>
      </c>
      <c r="C2101" s="7">
        <v>1128299</v>
      </c>
      <c r="D2101" s="8">
        <v>44253</v>
      </c>
      <c r="E2101" s="7" t="s">
        <v>28</v>
      </c>
      <c r="F2101" s="7" t="s">
        <v>82</v>
      </c>
      <c r="G2101" s="7" t="s">
        <v>83</v>
      </c>
      <c r="H2101" s="7" t="s">
        <v>18</v>
      </c>
      <c r="I2101" s="9">
        <v>0.45</v>
      </c>
      <c r="J2101" s="10">
        <v>4250</v>
      </c>
      <c r="K2101" s="11">
        <f t="shared" si="16"/>
        <v>1912.5</v>
      </c>
      <c r="L2101" s="11">
        <f t="shared" si="17"/>
        <v>765</v>
      </c>
      <c r="M2101" s="12">
        <v>0.4</v>
      </c>
      <c r="O2101" s="17"/>
      <c r="P2101" s="15"/>
      <c r="Q2101" s="13"/>
      <c r="R2101" s="14"/>
    </row>
    <row r="2102" spans="1:18" ht="15.75" customHeight="1" x14ac:dyDescent="0.2">
      <c r="A2102" s="2"/>
      <c r="B2102" s="7" t="s">
        <v>27</v>
      </c>
      <c r="C2102" s="7">
        <v>1128299</v>
      </c>
      <c r="D2102" s="8">
        <v>44253</v>
      </c>
      <c r="E2102" s="7" t="s">
        <v>28</v>
      </c>
      <c r="F2102" s="7" t="s">
        <v>82</v>
      </c>
      <c r="G2102" s="7" t="s">
        <v>83</v>
      </c>
      <c r="H2102" s="7" t="s">
        <v>19</v>
      </c>
      <c r="I2102" s="9">
        <v>0.45</v>
      </c>
      <c r="J2102" s="10">
        <v>4250</v>
      </c>
      <c r="K2102" s="11">
        <f t="shared" si="16"/>
        <v>1912.5</v>
      </c>
      <c r="L2102" s="11">
        <f t="shared" si="17"/>
        <v>669.375</v>
      </c>
      <c r="M2102" s="12">
        <v>0.35</v>
      </c>
      <c r="O2102" s="17"/>
      <c r="P2102" s="15"/>
      <c r="Q2102" s="13"/>
      <c r="R2102" s="14"/>
    </row>
    <row r="2103" spans="1:18" ht="15.75" customHeight="1" x14ac:dyDescent="0.2">
      <c r="A2103" s="2"/>
      <c r="B2103" s="7" t="s">
        <v>27</v>
      </c>
      <c r="C2103" s="7">
        <v>1128299</v>
      </c>
      <c r="D2103" s="8">
        <v>44253</v>
      </c>
      <c r="E2103" s="7" t="s">
        <v>28</v>
      </c>
      <c r="F2103" s="7" t="s">
        <v>82</v>
      </c>
      <c r="G2103" s="7" t="s">
        <v>83</v>
      </c>
      <c r="H2103" s="7" t="s">
        <v>20</v>
      </c>
      <c r="I2103" s="9">
        <v>0.45</v>
      </c>
      <c r="J2103" s="10">
        <v>2750</v>
      </c>
      <c r="K2103" s="11">
        <f t="shared" si="16"/>
        <v>1237.5</v>
      </c>
      <c r="L2103" s="11">
        <f t="shared" si="17"/>
        <v>433.125</v>
      </c>
      <c r="M2103" s="12">
        <v>0.35</v>
      </c>
      <c r="O2103" s="17"/>
      <c r="P2103" s="15"/>
      <c r="Q2103" s="13"/>
      <c r="R2103" s="14"/>
    </row>
    <row r="2104" spans="1:18" ht="15.75" customHeight="1" x14ac:dyDescent="0.2">
      <c r="A2104" s="2"/>
      <c r="B2104" s="7" t="s">
        <v>27</v>
      </c>
      <c r="C2104" s="7">
        <v>1128299</v>
      </c>
      <c r="D2104" s="8">
        <v>44253</v>
      </c>
      <c r="E2104" s="7" t="s">
        <v>28</v>
      </c>
      <c r="F2104" s="7" t="s">
        <v>82</v>
      </c>
      <c r="G2104" s="7" t="s">
        <v>83</v>
      </c>
      <c r="H2104" s="7" t="s">
        <v>21</v>
      </c>
      <c r="I2104" s="9">
        <v>0.50000000000000011</v>
      </c>
      <c r="J2104" s="10">
        <v>2000</v>
      </c>
      <c r="K2104" s="11">
        <f t="shared" si="16"/>
        <v>1000.0000000000002</v>
      </c>
      <c r="L2104" s="11">
        <f t="shared" si="17"/>
        <v>300.00000000000006</v>
      </c>
      <c r="M2104" s="12">
        <v>0.3</v>
      </c>
      <c r="O2104" s="17"/>
      <c r="P2104" s="15"/>
      <c r="Q2104" s="13"/>
      <c r="R2104" s="14"/>
    </row>
    <row r="2105" spans="1:18" ht="15.75" customHeight="1" x14ac:dyDescent="0.2">
      <c r="A2105" s="2"/>
      <c r="B2105" s="7" t="s">
        <v>27</v>
      </c>
      <c r="C2105" s="7">
        <v>1128299</v>
      </c>
      <c r="D2105" s="8">
        <v>44253</v>
      </c>
      <c r="E2105" s="7" t="s">
        <v>28</v>
      </c>
      <c r="F2105" s="7" t="s">
        <v>82</v>
      </c>
      <c r="G2105" s="7" t="s">
        <v>83</v>
      </c>
      <c r="H2105" s="7" t="s">
        <v>22</v>
      </c>
      <c r="I2105" s="9">
        <v>0.45</v>
      </c>
      <c r="J2105" s="10">
        <v>4000</v>
      </c>
      <c r="K2105" s="11">
        <f t="shared" si="16"/>
        <v>1800</v>
      </c>
      <c r="L2105" s="11">
        <f t="shared" si="17"/>
        <v>450</v>
      </c>
      <c r="M2105" s="12">
        <v>0.25</v>
      </c>
      <c r="O2105" s="17"/>
      <c r="P2105" s="15"/>
      <c r="Q2105" s="13"/>
      <c r="R2105" s="14"/>
    </row>
    <row r="2106" spans="1:18" ht="15.75" customHeight="1" x14ac:dyDescent="0.2">
      <c r="A2106" s="2"/>
      <c r="B2106" s="7" t="s">
        <v>27</v>
      </c>
      <c r="C2106" s="7">
        <v>1128299</v>
      </c>
      <c r="D2106" s="8">
        <v>44280</v>
      </c>
      <c r="E2106" s="7" t="s">
        <v>28</v>
      </c>
      <c r="F2106" s="7" t="s">
        <v>82</v>
      </c>
      <c r="G2106" s="7" t="s">
        <v>83</v>
      </c>
      <c r="H2106" s="7" t="s">
        <v>17</v>
      </c>
      <c r="I2106" s="9">
        <v>0.45</v>
      </c>
      <c r="J2106" s="10">
        <v>5500</v>
      </c>
      <c r="K2106" s="11">
        <f t="shared" si="16"/>
        <v>2475</v>
      </c>
      <c r="L2106" s="11">
        <f t="shared" si="17"/>
        <v>866.25</v>
      </c>
      <c r="M2106" s="12">
        <v>0.35</v>
      </c>
      <c r="O2106" s="17"/>
      <c r="P2106" s="15"/>
      <c r="Q2106" s="13"/>
      <c r="R2106" s="14"/>
    </row>
    <row r="2107" spans="1:18" ht="15.75" customHeight="1" x14ac:dyDescent="0.2">
      <c r="A2107" s="2"/>
      <c r="B2107" s="7" t="s">
        <v>27</v>
      </c>
      <c r="C2107" s="7">
        <v>1128299</v>
      </c>
      <c r="D2107" s="8">
        <v>44280</v>
      </c>
      <c r="E2107" s="7" t="s">
        <v>28</v>
      </c>
      <c r="F2107" s="7" t="s">
        <v>82</v>
      </c>
      <c r="G2107" s="7" t="s">
        <v>83</v>
      </c>
      <c r="H2107" s="7" t="s">
        <v>18</v>
      </c>
      <c r="I2107" s="9">
        <v>0.55000000000000004</v>
      </c>
      <c r="J2107" s="10">
        <v>4000</v>
      </c>
      <c r="K2107" s="11">
        <f t="shared" si="16"/>
        <v>2200</v>
      </c>
      <c r="L2107" s="11">
        <f t="shared" si="17"/>
        <v>880</v>
      </c>
      <c r="M2107" s="12">
        <v>0.4</v>
      </c>
      <c r="O2107" s="17"/>
      <c r="P2107" s="15"/>
      <c r="Q2107" s="13"/>
      <c r="R2107" s="14"/>
    </row>
    <row r="2108" spans="1:18" ht="15.75" customHeight="1" x14ac:dyDescent="0.2">
      <c r="A2108" s="2"/>
      <c r="B2108" s="7" t="s">
        <v>27</v>
      </c>
      <c r="C2108" s="7">
        <v>1128299</v>
      </c>
      <c r="D2108" s="8">
        <v>44280</v>
      </c>
      <c r="E2108" s="7" t="s">
        <v>28</v>
      </c>
      <c r="F2108" s="7" t="s">
        <v>82</v>
      </c>
      <c r="G2108" s="7" t="s">
        <v>83</v>
      </c>
      <c r="H2108" s="7" t="s">
        <v>19</v>
      </c>
      <c r="I2108" s="9">
        <v>0.55000000000000004</v>
      </c>
      <c r="J2108" s="10">
        <v>4000</v>
      </c>
      <c r="K2108" s="11">
        <f t="shared" si="16"/>
        <v>2200</v>
      </c>
      <c r="L2108" s="11">
        <f t="shared" si="17"/>
        <v>770</v>
      </c>
      <c r="M2108" s="12">
        <v>0.35</v>
      </c>
      <c r="O2108" s="17"/>
      <c r="P2108" s="15"/>
      <c r="Q2108" s="13"/>
      <c r="R2108" s="14"/>
    </row>
    <row r="2109" spans="1:18" ht="15.75" customHeight="1" x14ac:dyDescent="0.2">
      <c r="A2109" s="2"/>
      <c r="B2109" s="7" t="s">
        <v>27</v>
      </c>
      <c r="C2109" s="7">
        <v>1128299</v>
      </c>
      <c r="D2109" s="8">
        <v>44280</v>
      </c>
      <c r="E2109" s="7" t="s">
        <v>28</v>
      </c>
      <c r="F2109" s="7" t="s">
        <v>82</v>
      </c>
      <c r="G2109" s="7" t="s">
        <v>83</v>
      </c>
      <c r="H2109" s="7" t="s">
        <v>20</v>
      </c>
      <c r="I2109" s="9">
        <v>0.55000000000000004</v>
      </c>
      <c r="J2109" s="10">
        <v>2750</v>
      </c>
      <c r="K2109" s="11">
        <f t="shared" si="16"/>
        <v>1512.5000000000002</v>
      </c>
      <c r="L2109" s="11">
        <f t="shared" si="17"/>
        <v>529.375</v>
      </c>
      <c r="M2109" s="12">
        <v>0.35</v>
      </c>
      <c r="O2109" s="17"/>
      <c r="P2109" s="15"/>
      <c r="Q2109" s="13"/>
      <c r="R2109" s="14"/>
    </row>
    <row r="2110" spans="1:18" ht="15.75" customHeight="1" x14ac:dyDescent="0.2">
      <c r="A2110" s="2"/>
      <c r="B2110" s="7" t="s">
        <v>27</v>
      </c>
      <c r="C2110" s="7">
        <v>1128299</v>
      </c>
      <c r="D2110" s="8">
        <v>44280</v>
      </c>
      <c r="E2110" s="7" t="s">
        <v>28</v>
      </c>
      <c r="F2110" s="7" t="s">
        <v>82</v>
      </c>
      <c r="G2110" s="7" t="s">
        <v>83</v>
      </c>
      <c r="H2110" s="7" t="s">
        <v>21</v>
      </c>
      <c r="I2110" s="9">
        <v>0.60000000000000009</v>
      </c>
      <c r="J2110" s="10">
        <v>1750</v>
      </c>
      <c r="K2110" s="11">
        <f t="shared" si="16"/>
        <v>1050.0000000000002</v>
      </c>
      <c r="L2110" s="11">
        <f t="shared" si="17"/>
        <v>315.00000000000006</v>
      </c>
      <c r="M2110" s="12">
        <v>0.3</v>
      </c>
      <c r="O2110" s="17"/>
      <c r="P2110" s="15"/>
      <c r="Q2110" s="13"/>
      <c r="R2110" s="14"/>
    </row>
    <row r="2111" spans="1:18" ht="15.75" customHeight="1" x14ac:dyDescent="0.2">
      <c r="A2111" s="2"/>
      <c r="B2111" s="7" t="s">
        <v>27</v>
      </c>
      <c r="C2111" s="7">
        <v>1128299</v>
      </c>
      <c r="D2111" s="8">
        <v>44280</v>
      </c>
      <c r="E2111" s="7" t="s">
        <v>28</v>
      </c>
      <c r="F2111" s="7" t="s">
        <v>82</v>
      </c>
      <c r="G2111" s="7" t="s">
        <v>83</v>
      </c>
      <c r="H2111" s="7" t="s">
        <v>22</v>
      </c>
      <c r="I2111" s="9">
        <v>0.55000000000000004</v>
      </c>
      <c r="J2111" s="10">
        <v>3750</v>
      </c>
      <c r="K2111" s="11">
        <f t="shared" si="16"/>
        <v>2062.5</v>
      </c>
      <c r="L2111" s="11">
        <f t="shared" si="17"/>
        <v>515.625</v>
      </c>
      <c r="M2111" s="12">
        <v>0.25</v>
      </c>
      <c r="O2111" s="17"/>
      <c r="P2111" s="15"/>
      <c r="Q2111" s="13"/>
      <c r="R2111" s="14"/>
    </row>
    <row r="2112" spans="1:18" ht="15.75" customHeight="1" x14ac:dyDescent="0.2">
      <c r="A2112" s="2"/>
      <c r="B2112" s="7" t="s">
        <v>27</v>
      </c>
      <c r="C2112" s="7">
        <v>1128299</v>
      </c>
      <c r="D2112" s="8">
        <v>44312</v>
      </c>
      <c r="E2112" s="7" t="s">
        <v>28</v>
      </c>
      <c r="F2112" s="7" t="s">
        <v>82</v>
      </c>
      <c r="G2112" s="7" t="s">
        <v>83</v>
      </c>
      <c r="H2112" s="7" t="s">
        <v>17</v>
      </c>
      <c r="I2112" s="9">
        <v>0.55000000000000004</v>
      </c>
      <c r="J2112" s="10">
        <v>5500</v>
      </c>
      <c r="K2112" s="11">
        <f t="shared" si="16"/>
        <v>3025.0000000000005</v>
      </c>
      <c r="L2112" s="11">
        <f t="shared" si="17"/>
        <v>1058.75</v>
      </c>
      <c r="M2112" s="12">
        <v>0.35</v>
      </c>
      <c r="O2112" s="17"/>
      <c r="P2112" s="15"/>
      <c r="Q2112" s="13"/>
      <c r="R2112" s="14"/>
    </row>
    <row r="2113" spans="1:18" ht="15.75" customHeight="1" x14ac:dyDescent="0.2">
      <c r="A2113" s="2"/>
      <c r="B2113" s="7" t="s">
        <v>27</v>
      </c>
      <c r="C2113" s="7">
        <v>1128299</v>
      </c>
      <c r="D2113" s="8">
        <v>44312</v>
      </c>
      <c r="E2113" s="7" t="s">
        <v>28</v>
      </c>
      <c r="F2113" s="7" t="s">
        <v>82</v>
      </c>
      <c r="G2113" s="7" t="s">
        <v>83</v>
      </c>
      <c r="H2113" s="7" t="s">
        <v>18</v>
      </c>
      <c r="I2113" s="9">
        <v>0.60000000000000009</v>
      </c>
      <c r="J2113" s="10">
        <v>3500</v>
      </c>
      <c r="K2113" s="11">
        <f t="shared" si="16"/>
        <v>2100.0000000000005</v>
      </c>
      <c r="L2113" s="11">
        <f t="shared" si="17"/>
        <v>840.00000000000023</v>
      </c>
      <c r="M2113" s="12">
        <v>0.4</v>
      </c>
      <c r="O2113" s="17"/>
      <c r="P2113" s="15"/>
      <c r="Q2113" s="13"/>
      <c r="R2113" s="14"/>
    </row>
    <row r="2114" spans="1:18" ht="15.75" customHeight="1" x14ac:dyDescent="0.2">
      <c r="A2114" s="2"/>
      <c r="B2114" s="7" t="s">
        <v>27</v>
      </c>
      <c r="C2114" s="7">
        <v>1128299</v>
      </c>
      <c r="D2114" s="8">
        <v>44312</v>
      </c>
      <c r="E2114" s="7" t="s">
        <v>28</v>
      </c>
      <c r="F2114" s="7" t="s">
        <v>82</v>
      </c>
      <c r="G2114" s="7" t="s">
        <v>83</v>
      </c>
      <c r="H2114" s="7" t="s">
        <v>19</v>
      </c>
      <c r="I2114" s="9">
        <v>0.60000000000000009</v>
      </c>
      <c r="J2114" s="10">
        <v>4000</v>
      </c>
      <c r="K2114" s="11">
        <f t="shared" si="16"/>
        <v>2400.0000000000005</v>
      </c>
      <c r="L2114" s="11">
        <f t="shared" si="17"/>
        <v>840.00000000000011</v>
      </c>
      <c r="M2114" s="12">
        <v>0.35</v>
      </c>
      <c r="O2114" s="17"/>
      <c r="P2114" s="15"/>
      <c r="Q2114" s="13"/>
      <c r="R2114" s="14"/>
    </row>
    <row r="2115" spans="1:18" ht="15.75" customHeight="1" x14ac:dyDescent="0.2">
      <c r="A2115" s="2"/>
      <c r="B2115" s="7" t="s">
        <v>27</v>
      </c>
      <c r="C2115" s="7">
        <v>1128299</v>
      </c>
      <c r="D2115" s="8">
        <v>44312</v>
      </c>
      <c r="E2115" s="7" t="s">
        <v>28</v>
      </c>
      <c r="F2115" s="7" t="s">
        <v>82</v>
      </c>
      <c r="G2115" s="7" t="s">
        <v>83</v>
      </c>
      <c r="H2115" s="7" t="s">
        <v>20</v>
      </c>
      <c r="I2115" s="9">
        <v>0.55000000000000004</v>
      </c>
      <c r="J2115" s="10">
        <v>3000</v>
      </c>
      <c r="K2115" s="11">
        <f t="shared" si="16"/>
        <v>1650.0000000000002</v>
      </c>
      <c r="L2115" s="11">
        <f t="shared" si="17"/>
        <v>577.5</v>
      </c>
      <c r="M2115" s="12">
        <v>0.35</v>
      </c>
      <c r="O2115" s="17"/>
      <c r="P2115" s="15"/>
      <c r="Q2115" s="13"/>
      <c r="R2115" s="14"/>
    </row>
    <row r="2116" spans="1:18" ht="15.75" customHeight="1" x14ac:dyDescent="0.2">
      <c r="A2116" s="2"/>
      <c r="B2116" s="7" t="s">
        <v>27</v>
      </c>
      <c r="C2116" s="7">
        <v>1128299</v>
      </c>
      <c r="D2116" s="8">
        <v>44312</v>
      </c>
      <c r="E2116" s="7" t="s">
        <v>28</v>
      </c>
      <c r="F2116" s="7" t="s">
        <v>82</v>
      </c>
      <c r="G2116" s="7" t="s">
        <v>83</v>
      </c>
      <c r="H2116" s="7" t="s">
        <v>21</v>
      </c>
      <c r="I2116" s="9">
        <v>0.60000000000000009</v>
      </c>
      <c r="J2116" s="10">
        <v>2000</v>
      </c>
      <c r="K2116" s="11">
        <f t="shared" si="16"/>
        <v>1200.0000000000002</v>
      </c>
      <c r="L2116" s="11">
        <f t="shared" si="17"/>
        <v>360.00000000000006</v>
      </c>
      <c r="M2116" s="12">
        <v>0.3</v>
      </c>
      <c r="O2116" s="17"/>
      <c r="P2116" s="15"/>
      <c r="Q2116" s="13"/>
      <c r="R2116" s="14"/>
    </row>
    <row r="2117" spans="1:18" ht="15.75" customHeight="1" x14ac:dyDescent="0.2">
      <c r="A2117" s="2"/>
      <c r="B2117" s="7" t="s">
        <v>27</v>
      </c>
      <c r="C2117" s="7">
        <v>1128299</v>
      </c>
      <c r="D2117" s="8">
        <v>44312</v>
      </c>
      <c r="E2117" s="7" t="s">
        <v>28</v>
      </c>
      <c r="F2117" s="7" t="s">
        <v>82</v>
      </c>
      <c r="G2117" s="7" t="s">
        <v>83</v>
      </c>
      <c r="H2117" s="7" t="s">
        <v>22</v>
      </c>
      <c r="I2117" s="9">
        <v>0.75000000000000011</v>
      </c>
      <c r="J2117" s="10">
        <v>3750</v>
      </c>
      <c r="K2117" s="11">
        <f t="shared" si="16"/>
        <v>2812.5000000000005</v>
      </c>
      <c r="L2117" s="11">
        <f t="shared" si="17"/>
        <v>703.12500000000011</v>
      </c>
      <c r="M2117" s="12">
        <v>0.25</v>
      </c>
      <c r="O2117" s="17"/>
      <c r="P2117" s="15"/>
      <c r="Q2117" s="13"/>
      <c r="R2117" s="14"/>
    </row>
    <row r="2118" spans="1:18" ht="15.75" customHeight="1" x14ac:dyDescent="0.2">
      <c r="A2118" s="2"/>
      <c r="B2118" s="7" t="s">
        <v>27</v>
      </c>
      <c r="C2118" s="7">
        <v>1128299</v>
      </c>
      <c r="D2118" s="8">
        <v>44343</v>
      </c>
      <c r="E2118" s="7" t="s">
        <v>28</v>
      </c>
      <c r="F2118" s="7" t="s">
        <v>82</v>
      </c>
      <c r="G2118" s="7" t="s">
        <v>83</v>
      </c>
      <c r="H2118" s="7" t="s">
        <v>17</v>
      </c>
      <c r="I2118" s="9">
        <v>0.55000000000000004</v>
      </c>
      <c r="J2118" s="10">
        <v>5750</v>
      </c>
      <c r="K2118" s="11">
        <f t="shared" si="16"/>
        <v>3162.5000000000005</v>
      </c>
      <c r="L2118" s="11">
        <f t="shared" si="17"/>
        <v>1106.875</v>
      </c>
      <c r="M2118" s="12">
        <v>0.35</v>
      </c>
      <c r="O2118" s="17"/>
      <c r="P2118" s="15"/>
      <c r="Q2118" s="13"/>
      <c r="R2118" s="14"/>
    </row>
    <row r="2119" spans="1:18" ht="15.75" customHeight="1" x14ac:dyDescent="0.2">
      <c r="A2119" s="2"/>
      <c r="B2119" s="7" t="s">
        <v>27</v>
      </c>
      <c r="C2119" s="7">
        <v>1128299</v>
      </c>
      <c r="D2119" s="8">
        <v>44343</v>
      </c>
      <c r="E2119" s="7" t="s">
        <v>28</v>
      </c>
      <c r="F2119" s="7" t="s">
        <v>82</v>
      </c>
      <c r="G2119" s="7" t="s">
        <v>83</v>
      </c>
      <c r="H2119" s="7" t="s">
        <v>18</v>
      </c>
      <c r="I2119" s="9">
        <v>0.60000000000000009</v>
      </c>
      <c r="J2119" s="10">
        <v>4250</v>
      </c>
      <c r="K2119" s="11">
        <f t="shared" si="16"/>
        <v>2550.0000000000005</v>
      </c>
      <c r="L2119" s="11">
        <f t="shared" si="17"/>
        <v>1020.0000000000002</v>
      </c>
      <c r="M2119" s="12">
        <v>0.4</v>
      </c>
      <c r="O2119" s="17"/>
      <c r="P2119" s="15"/>
      <c r="Q2119" s="13"/>
      <c r="R2119" s="14"/>
    </row>
    <row r="2120" spans="1:18" ht="15.75" customHeight="1" x14ac:dyDescent="0.2">
      <c r="A2120" s="2"/>
      <c r="B2120" s="7" t="s">
        <v>27</v>
      </c>
      <c r="C2120" s="7">
        <v>1128299</v>
      </c>
      <c r="D2120" s="8">
        <v>44343</v>
      </c>
      <c r="E2120" s="7" t="s">
        <v>28</v>
      </c>
      <c r="F2120" s="7" t="s">
        <v>82</v>
      </c>
      <c r="G2120" s="7" t="s">
        <v>83</v>
      </c>
      <c r="H2120" s="7" t="s">
        <v>19</v>
      </c>
      <c r="I2120" s="9">
        <v>0.60000000000000009</v>
      </c>
      <c r="J2120" s="10">
        <v>4500</v>
      </c>
      <c r="K2120" s="11">
        <f t="shared" si="16"/>
        <v>2700.0000000000005</v>
      </c>
      <c r="L2120" s="11">
        <f t="shared" si="17"/>
        <v>945.00000000000011</v>
      </c>
      <c r="M2120" s="12">
        <v>0.35</v>
      </c>
      <c r="O2120" s="17"/>
      <c r="P2120" s="15"/>
      <c r="Q2120" s="13"/>
      <c r="R2120" s="14"/>
    </row>
    <row r="2121" spans="1:18" ht="15.75" customHeight="1" x14ac:dyDescent="0.2">
      <c r="A2121" s="2"/>
      <c r="B2121" s="7" t="s">
        <v>27</v>
      </c>
      <c r="C2121" s="7">
        <v>1128299</v>
      </c>
      <c r="D2121" s="8">
        <v>44343</v>
      </c>
      <c r="E2121" s="7" t="s">
        <v>28</v>
      </c>
      <c r="F2121" s="7" t="s">
        <v>82</v>
      </c>
      <c r="G2121" s="7" t="s">
        <v>83</v>
      </c>
      <c r="H2121" s="7" t="s">
        <v>20</v>
      </c>
      <c r="I2121" s="9">
        <v>0.55000000000000004</v>
      </c>
      <c r="J2121" s="10">
        <v>3500</v>
      </c>
      <c r="K2121" s="11">
        <f t="shared" si="16"/>
        <v>1925.0000000000002</v>
      </c>
      <c r="L2121" s="11">
        <f t="shared" si="17"/>
        <v>673.75</v>
      </c>
      <c r="M2121" s="12">
        <v>0.35</v>
      </c>
      <c r="O2121" s="17"/>
      <c r="P2121" s="15"/>
      <c r="Q2121" s="13"/>
      <c r="R2121" s="14"/>
    </row>
    <row r="2122" spans="1:18" ht="15.75" customHeight="1" x14ac:dyDescent="0.2">
      <c r="A2122" s="2"/>
      <c r="B2122" s="7" t="s">
        <v>27</v>
      </c>
      <c r="C2122" s="7">
        <v>1128299</v>
      </c>
      <c r="D2122" s="8">
        <v>44343</v>
      </c>
      <c r="E2122" s="7" t="s">
        <v>28</v>
      </c>
      <c r="F2122" s="7" t="s">
        <v>82</v>
      </c>
      <c r="G2122" s="7" t="s">
        <v>83</v>
      </c>
      <c r="H2122" s="7" t="s">
        <v>21</v>
      </c>
      <c r="I2122" s="9">
        <v>0.60000000000000009</v>
      </c>
      <c r="J2122" s="10">
        <v>2500</v>
      </c>
      <c r="K2122" s="11">
        <f t="shared" si="16"/>
        <v>1500.0000000000002</v>
      </c>
      <c r="L2122" s="11">
        <f t="shared" si="17"/>
        <v>450.00000000000006</v>
      </c>
      <c r="M2122" s="12">
        <v>0.3</v>
      </c>
      <c r="O2122" s="17"/>
      <c r="P2122" s="15"/>
      <c r="Q2122" s="13"/>
      <c r="R2122" s="14"/>
    </row>
    <row r="2123" spans="1:18" ht="15.75" customHeight="1" x14ac:dyDescent="0.2">
      <c r="A2123" s="2"/>
      <c r="B2123" s="7" t="s">
        <v>27</v>
      </c>
      <c r="C2123" s="7">
        <v>1128299</v>
      </c>
      <c r="D2123" s="8">
        <v>44343</v>
      </c>
      <c r="E2123" s="7" t="s">
        <v>28</v>
      </c>
      <c r="F2123" s="7" t="s">
        <v>82</v>
      </c>
      <c r="G2123" s="7" t="s">
        <v>83</v>
      </c>
      <c r="H2123" s="7" t="s">
        <v>22</v>
      </c>
      <c r="I2123" s="9">
        <v>0.75000000000000011</v>
      </c>
      <c r="J2123" s="10">
        <v>4250</v>
      </c>
      <c r="K2123" s="11">
        <f t="shared" si="16"/>
        <v>3187.5000000000005</v>
      </c>
      <c r="L2123" s="11">
        <f t="shared" si="17"/>
        <v>796.87500000000011</v>
      </c>
      <c r="M2123" s="12">
        <v>0.25</v>
      </c>
      <c r="O2123" s="17"/>
      <c r="P2123" s="15"/>
      <c r="Q2123" s="13"/>
      <c r="R2123" s="14"/>
    </row>
    <row r="2124" spans="1:18" ht="15.75" customHeight="1" x14ac:dyDescent="0.2">
      <c r="A2124" s="2"/>
      <c r="B2124" s="7" t="s">
        <v>27</v>
      </c>
      <c r="C2124" s="7">
        <v>1128299</v>
      </c>
      <c r="D2124" s="8">
        <v>44373</v>
      </c>
      <c r="E2124" s="7" t="s">
        <v>28</v>
      </c>
      <c r="F2124" s="7" t="s">
        <v>82</v>
      </c>
      <c r="G2124" s="7" t="s">
        <v>83</v>
      </c>
      <c r="H2124" s="7" t="s">
        <v>17</v>
      </c>
      <c r="I2124" s="9">
        <v>0.55000000000000004</v>
      </c>
      <c r="J2124" s="10">
        <v>7000</v>
      </c>
      <c r="K2124" s="11">
        <f t="shared" si="16"/>
        <v>3850.0000000000005</v>
      </c>
      <c r="L2124" s="11">
        <f t="shared" si="17"/>
        <v>1347.5</v>
      </c>
      <c r="M2124" s="12">
        <v>0.35</v>
      </c>
      <c r="O2124" s="17"/>
      <c r="P2124" s="15"/>
      <c r="Q2124" s="13"/>
      <c r="R2124" s="14"/>
    </row>
    <row r="2125" spans="1:18" ht="15.75" customHeight="1" x14ac:dyDescent="0.2">
      <c r="A2125" s="2"/>
      <c r="B2125" s="7" t="s">
        <v>27</v>
      </c>
      <c r="C2125" s="7">
        <v>1128299</v>
      </c>
      <c r="D2125" s="8">
        <v>44373</v>
      </c>
      <c r="E2125" s="7" t="s">
        <v>28</v>
      </c>
      <c r="F2125" s="7" t="s">
        <v>82</v>
      </c>
      <c r="G2125" s="7" t="s">
        <v>83</v>
      </c>
      <c r="H2125" s="7" t="s">
        <v>18</v>
      </c>
      <c r="I2125" s="9">
        <v>0.60000000000000009</v>
      </c>
      <c r="J2125" s="10">
        <v>5500</v>
      </c>
      <c r="K2125" s="11">
        <f t="shared" si="16"/>
        <v>3300.0000000000005</v>
      </c>
      <c r="L2125" s="11">
        <f t="shared" si="17"/>
        <v>1320.0000000000002</v>
      </c>
      <c r="M2125" s="12">
        <v>0.4</v>
      </c>
      <c r="O2125" s="17"/>
      <c r="P2125" s="15"/>
      <c r="Q2125" s="13"/>
      <c r="R2125" s="14"/>
    </row>
    <row r="2126" spans="1:18" ht="15.75" customHeight="1" x14ac:dyDescent="0.2">
      <c r="A2126" s="2"/>
      <c r="B2126" s="7" t="s">
        <v>27</v>
      </c>
      <c r="C2126" s="7">
        <v>1128299</v>
      </c>
      <c r="D2126" s="8">
        <v>44373</v>
      </c>
      <c r="E2126" s="7" t="s">
        <v>28</v>
      </c>
      <c r="F2126" s="7" t="s">
        <v>82</v>
      </c>
      <c r="G2126" s="7" t="s">
        <v>83</v>
      </c>
      <c r="H2126" s="7" t="s">
        <v>19</v>
      </c>
      <c r="I2126" s="9">
        <v>0.60000000000000009</v>
      </c>
      <c r="J2126" s="10">
        <v>5500</v>
      </c>
      <c r="K2126" s="11">
        <f t="shared" si="16"/>
        <v>3300.0000000000005</v>
      </c>
      <c r="L2126" s="11">
        <f t="shared" si="17"/>
        <v>1155</v>
      </c>
      <c r="M2126" s="12">
        <v>0.35</v>
      </c>
      <c r="O2126" s="17"/>
      <c r="P2126" s="15"/>
      <c r="Q2126" s="13"/>
      <c r="R2126" s="14"/>
    </row>
    <row r="2127" spans="1:18" ht="15.75" customHeight="1" x14ac:dyDescent="0.2">
      <c r="A2127" s="2"/>
      <c r="B2127" s="7" t="s">
        <v>27</v>
      </c>
      <c r="C2127" s="7">
        <v>1128299</v>
      </c>
      <c r="D2127" s="8">
        <v>44373</v>
      </c>
      <c r="E2127" s="7" t="s">
        <v>28</v>
      </c>
      <c r="F2127" s="7" t="s">
        <v>82</v>
      </c>
      <c r="G2127" s="7" t="s">
        <v>83</v>
      </c>
      <c r="H2127" s="7" t="s">
        <v>20</v>
      </c>
      <c r="I2127" s="9">
        <v>0.55000000000000004</v>
      </c>
      <c r="J2127" s="10">
        <v>4250</v>
      </c>
      <c r="K2127" s="11">
        <f t="shared" si="16"/>
        <v>2337.5</v>
      </c>
      <c r="L2127" s="11">
        <f t="shared" si="17"/>
        <v>818.125</v>
      </c>
      <c r="M2127" s="12">
        <v>0.35</v>
      </c>
      <c r="O2127" s="17"/>
      <c r="P2127" s="15"/>
      <c r="Q2127" s="13"/>
      <c r="R2127" s="14"/>
    </row>
    <row r="2128" spans="1:18" ht="15.75" customHeight="1" x14ac:dyDescent="0.2">
      <c r="A2128" s="2"/>
      <c r="B2128" s="7" t="s">
        <v>27</v>
      </c>
      <c r="C2128" s="7">
        <v>1128299</v>
      </c>
      <c r="D2128" s="8">
        <v>44373</v>
      </c>
      <c r="E2128" s="7" t="s">
        <v>28</v>
      </c>
      <c r="F2128" s="7" t="s">
        <v>82</v>
      </c>
      <c r="G2128" s="7" t="s">
        <v>83</v>
      </c>
      <c r="H2128" s="7" t="s">
        <v>21</v>
      </c>
      <c r="I2128" s="9">
        <v>0.60000000000000009</v>
      </c>
      <c r="J2128" s="10">
        <v>3000</v>
      </c>
      <c r="K2128" s="11">
        <f t="shared" si="16"/>
        <v>1800.0000000000002</v>
      </c>
      <c r="L2128" s="11">
        <f t="shared" si="17"/>
        <v>540</v>
      </c>
      <c r="M2128" s="12">
        <v>0.3</v>
      </c>
      <c r="O2128" s="17"/>
      <c r="P2128" s="15"/>
      <c r="Q2128" s="13"/>
      <c r="R2128" s="14"/>
    </row>
    <row r="2129" spans="1:18" ht="15.75" customHeight="1" x14ac:dyDescent="0.2">
      <c r="A2129" s="2"/>
      <c r="B2129" s="7" t="s">
        <v>27</v>
      </c>
      <c r="C2129" s="7">
        <v>1128299</v>
      </c>
      <c r="D2129" s="8">
        <v>44373</v>
      </c>
      <c r="E2129" s="7" t="s">
        <v>28</v>
      </c>
      <c r="F2129" s="7" t="s">
        <v>82</v>
      </c>
      <c r="G2129" s="7" t="s">
        <v>83</v>
      </c>
      <c r="H2129" s="7" t="s">
        <v>22</v>
      </c>
      <c r="I2129" s="9">
        <v>0.75000000000000011</v>
      </c>
      <c r="J2129" s="10">
        <v>6000</v>
      </c>
      <c r="K2129" s="11">
        <f t="shared" si="16"/>
        <v>4500.0000000000009</v>
      </c>
      <c r="L2129" s="11">
        <f t="shared" si="17"/>
        <v>1125.0000000000002</v>
      </c>
      <c r="M2129" s="12">
        <v>0.25</v>
      </c>
      <c r="O2129" s="17"/>
      <c r="P2129" s="15"/>
      <c r="Q2129" s="13"/>
      <c r="R2129" s="14"/>
    </row>
    <row r="2130" spans="1:18" ht="15.75" customHeight="1" x14ac:dyDescent="0.2">
      <c r="A2130" s="2"/>
      <c r="B2130" s="7" t="s">
        <v>27</v>
      </c>
      <c r="C2130" s="7">
        <v>1128299</v>
      </c>
      <c r="D2130" s="8">
        <v>44402</v>
      </c>
      <c r="E2130" s="7" t="s">
        <v>28</v>
      </c>
      <c r="F2130" s="7" t="s">
        <v>82</v>
      </c>
      <c r="G2130" s="7" t="s">
        <v>83</v>
      </c>
      <c r="H2130" s="7" t="s">
        <v>17</v>
      </c>
      <c r="I2130" s="9">
        <v>0.55000000000000004</v>
      </c>
      <c r="J2130" s="10">
        <v>7500</v>
      </c>
      <c r="K2130" s="11">
        <f t="shared" si="16"/>
        <v>4125</v>
      </c>
      <c r="L2130" s="11">
        <f t="shared" si="17"/>
        <v>1443.75</v>
      </c>
      <c r="M2130" s="12">
        <v>0.35</v>
      </c>
      <c r="O2130" s="17"/>
      <c r="P2130" s="15"/>
      <c r="Q2130" s="13"/>
      <c r="R2130" s="14"/>
    </row>
    <row r="2131" spans="1:18" ht="15.75" customHeight="1" x14ac:dyDescent="0.2">
      <c r="A2131" s="2"/>
      <c r="B2131" s="7" t="s">
        <v>27</v>
      </c>
      <c r="C2131" s="7">
        <v>1128299</v>
      </c>
      <c r="D2131" s="8">
        <v>44402</v>
      </c>
      <c r="E2131" s="7" t="s">
        <v>28</v>
      </c>
      <c r="F2131" s="7" t="s">
        <v>82</v>
      </c>
      <c r="G2131" s="7" t="s">
        <v>83</v>
      </c>
      <c r="H2131" s="7" t="s">
        <v>18</v>
      </c>
      <c r="I2131" s="9">
        <v>0.60000000000000009</v>
      </c>
      <c r="J2131" s="10">
        <v>6000</v>
      </c>
      <c r="K2131" s="11">
        <f t="shared" si="16"/>
        <v>3600.0000000000005</v>
      </c>
      <c r="L2131" s="11">
        <f t="shared" si="17"/>
        <v>1440.0000000000002</v>
      </c>
      <c r="M2131" s="12">
        <v>0.4</v>
      </c>
      <c r="O2131" s="17"/>
      <c r="P2131" s="15"/>
      <c r="Q2131" s="13"/>
      <c r="R2131" s="14"/>
    </row>
    <row r="2132" spans="1:18" ht="15.75" customHeight="1" x14ac:dyDescent="0.2">
      <c r="A2132" s="2"/>
      <c r="B2132" s="7" t="s">
        <v>27</v>
      </c>
      <c r="C2132" s="7">
        <v>1128299</v>
      </c>
      <c r="D2132" s="8">
        <v>44402</v>
      </c>
      <c r="E2132" s="7" t="s">
        <v>28</v>
      </c>
      <c r="F2132" s="7" t="s">
        <v>82</v>
      </c>
      <c r="G2132" s="7" t="s">
        <v>83</v>
      </c>
      <c r="H2132" s="7" t="s">
        <v>19</v>
      </c>
      <c r="I2132" s="9">
        <v>0.60000000000000009</v>
      </c>
      <c r="J2132" s="10">
        <v>5500</v>
      </c>
      <c r="K2132" s="11">
        <f t="shared" si="16"/>
        <v>3300.0000000000005</v>
      </c>
      <c r="L2132" s="11">
        <f t="shared" si="17"/>
        <v>1155</v>
      </c>
      <c r="M2132" s="12">
        <v>0.35</v>
      </c>
      <c r="O2132" s="17"/>
      <c r="P2132" s="15"/>
      <c r="Q2132" s="13"/>
      <c r="R2132" s="14"/>
    </row>
    <row r="2133" spans="1:18" ht="15.75" customHeight="1" x14ac:dyDescent="0.2">
      <c r="A2133" s="2"/>
      <c r="B2133" s="7" t="s">
        <v>27</v>
      </c>
      <c r="C2133" s="7">
        <v>1128299</v>
      </c>
      <c r="D2133" s="8">
        <v>44402</v>
      </c>
      <c r="E2133" s="7" t="s">
        <v>28</v>
      </c>
      <c r="F2133" s="7" t="s">
        <v>82</v>
      </c>
      <c r="G2133" s="7" t="s">
        <v>83</v>
      </c>
      <c r="H2133" s="7" t="s">
        <v>20</v>
      </c>
      <c r="I2133" s="9">
        <v>0.55000000000000004</v>
      </c>
      <c r="J2133" s="10">
        <v>4500</v>
      </c>
      <c r="K2133" s="11">
        <f t="shared" si="16"/>
        <v>2475</v>
      </c>
      <c r="L2133" s="11">
        <f t="shared" si="17"/>
        <v>866.25</v>
      </c>
      <c r="M2133" s="12">
        <v>0.35</v>
      </c>
      <c r="O2133" s="17"/>
      <c r="P2133" s="15"/>
      <c r="Q2133" s="13"/>
      <c r="R2133" s="14"/>
    </row>
    <row r="2134" spans="1:18" ht="15.75" customHeight="1" x14ac:dyDescent="0.2">
      <c r="A2134" s="2"/>
      <c r="B2134" s="7" t="s">
        <v>27</v>
      </c>
      <c r="C2134" s="7">
        <v>1128299</v>
      </c>
      <c r="D2134" s="8">
        <v>44402</v>
      </c>
      <c r="E2134" s="7" t="s">
        <v>28</v>
      </c>
      <c r="F2134" s="7" t="s">
        <v>82</v>
      </c>
      <c r="G2134" s="7" t="s">
        <v>83</v>
      </c>
      <c r="H2134" s="7" t="s">
        <v>21</v>
      </c>
      <c r="I2134" s="9">
        <v>0.60000000000000009</v>
      </c>
      <c r="J2134" s="10">
        <v>5000</v>
      </c>
      <c r="K2134" s="11">
        <f t="shared" si="16"/>
        <v>3000.0000000000005</v>
      </c>
      <c r="L2134" s="11">
        <f t="shared" si="17"/>
        <v>900.00000000000011</v>
      </c>
      <c r="M2134" s="12">
        <v>0.3</v>
      </c>
      <c r="O2134" s="17"/>
      <c r="P2134" s="15"/>
      <c r="Q2134" s="13"/>
      <c r="R2134" s="14"/>
    </row>
    <row r="2135" spans="1:18" ht="15.75" customHeight="1" x14ac:dyDescent="0.2">
      <c r="A2135" s="2"/>
      <c r="B2135" s="7" t="s">
        <v>27</v>
      </c>
      <c r="C2135" s="7">
        <v>1128299</v>
      </c>
      <c r="D2135" s="8">
        <v>44402</v>
      </c>
      <c r="E2135" s="7" t="s">
        <v>28</v>
      </c>
      <c r="F2135" s="7" t="s">
        <v>82</v>
      </c>
      <c r="G2135" s="7" t="s">
        <v>83</v>
      </c>
      <c r="H2135" s="7" t="s">
        <v>22</v>
      </c>
      <c r="I2135" s="9">
        <v>0.75000000000000011</v>
      </c>
      <c r="J2135" s="10">
        <v>5000</v>
      </c>
      <c r="K2135" s="11">
        <f t="shared" si="16"/>
        <v>3750.0000000000005</v>
      </c>
      <c r="L2135" s="11">
        <f t="shared" si="17"/>
        <v>937.50000000000011</v>
      </c>
      <c r="M2135" s="12">
        <v>0.25</v>
      </c>
      <c r="O2135" s="17"/>
      <c r="P2135" s="15"/>
      <c r="Q2135" s="13"/>
      <c r="R2135" s="14"/>
    </row>
    <row r="2136" spans="1:18" ht="15.75" customHeight="1" x14ac:dyDescent="0.2">
      <c r="A2136" s="2"/>
      <c r="B2136" s="7" t="s">
        <v>27</v>
      </c>
      <c r="C2136" s="7">
        <v>1128299</v>
      </c>
      <c r="D2136" s="8">
        <v>44434</v>
      </c>
      <c r="E2136" s="7" t="s">
        <v>28</v>
      </c>
      <c r="F2136" s="7" t="s">
        <v>82</v>
      </c>
      <c r="G2136" s="7" t="s">
        <v>83</v>
      </c>
      <c r="H2136" s="7" t="s">
        <v>17</v>
      </c>
      <c r="I2136" s="9">
        <v>0.60000000000000009</v>
      </c>
      <c r="J2136" s="10">
        <v>7000</v>
      </c>
      <c r="K2136" s="11">
        <f t="shared" si="16"/>
        <v>4200.0000000000009</v>
      </c>
      <c r="L2136" s="11">
        <f t="shared" si="17"/>
        <v>1470.0000000000002</v>
      </c>
      <c r="M2136" s="12">
        <v>0.35</v>
      </c>
      <c r="O2136" s="17"/>
      <c r="P2136" s="15"/>
      <c r="Q2136" s="13"/>
      <c r="R2136" s="14"/>
    </row>
    <row r="2137" spans="1:18" ht="15.75" customHeight="1" x14ac:dyDescent="0.2">
      <c r="A2137" s="2"/>
      <c r="B2137" s="7" t="s">
        <v>27</v>
      </c>
      <c r="C2137" s="7">
        <v>1128299</v>
      </c>
      <c r="D2137" s="8">
        <v>44434</v>
      </c>
      <c r="E2137" s="7" t="s">
        <v>28</v>
      </c>
      <c r="F2137" s="7" t="s">
        <v>82</v>
      </c>
      <c r="G2137" s="7" t="s">
        <v>83</v>
      </c>
      <c r="H2137" s="7" t="s">
        <v>18</v>
      </c>
      <c r="I2137" s="9">
        <v>0.65000000000000013</v>
      </c>
      <c r="J2137" s="10">
        <v>6500</v>
      </c>
      <c r="K2137" s="11">
        <f t="shared" si="16"/>
        <v>4225.0000000000009</v>
      </c>
      <c r="L2137" s="11">
        <f t="shared" si="17"/>
        <v>1690.0000000000005</v>
      </c>
      <c r="M2137" s="12">
        <v>0.4</v>
      </c>
      <c r="O2137" s="17"/>
      <c r="P2137" s="15"/>
      <c r="Q2137" s="13"/>
      <c r="R2137" s="14"/>
    </row>
    <row r="2138" spans="1:18" ht="15.75" customHeight="1" x14ac:dyDescent="0.2">
      <c r="A2138" s="2"/>
      <c r="B2138" s="7" t="s">
        <v>27</v>
      </c>
      <c r="C2138" s="7">
        <v>1128299</v>
      </c>
      <c r="D2138" s="8">
        <v>44434</v>
      </c>
      <c r="E2138" s="7" t="s">
        <v>28</v>
      </c>
      <c r="F2138" s="7" t="s">
        <v>82</v>
      </c>
      <c r="G2138" s="7" t="s">
        <v>83</v>
      </c>
      <c r="H2138" s="7" t="s">
        <v>19</v>
      </c>
      <c r="I2138" s="9">
        <v>0.60000000000000009</v>
      </c>
      <c r="J2138" s="10">
        <v>5250</v>
      </c>
      <c r="K2138" s="11">
        <f t="shared" si="16"/>
        <v>3150.0000000000005</v>
      </c>
      <c r="L2138" s="11">
        <f t="shared" si="17"/>
        <v>1102.5</v>
      </c>
      <c r="M2138" s="12">
        <v>0.35</v>
      </c>
      <c r="O2138" s="17"/>
      <c r="P2138" s="15"/>
      <c r="Q2138" s="13"/>
      <c r="R2138" s="14"/>
    </row>
    <row r="2139" spans="1:18" ht="15.75" customHeight="1" x14ac:dyDescent="0.2">
      <c r="A2139" s="2"/>
      <c r="B2139" s="7" t="s">
        <v>27</v>
      </c>
      <c r="C2139" s="7">
        <v>1128299</v>
      </c>
      <c r="D2139" s="8">
        <v>44434</v>
      </c>
      <c r="E2139" s="7" t="s">
        <v>28</v>
      </c>
      <c r="F2139" s="7" t="s">
        <v>82</v>
      </c>
      <c r="G2139" s="7" t="s">
        <v>83</v>
      </c>
      <c r="H2139" s="7" t="s">
        <v>20</v>
      </c>
      <c r="I2139" s="9">
        <v>0.60000000000000009</v>
      </c>
      <c r="J2139" s="10">
        <v>4750</v>
      </c>
      <c r="K2139" s="11">
        <f t="shared" si="16"/>
        <v>2850.0000000000005</v>
      </c>
      <c r="L2139" s="11">
        <f t="shared" si="17"/>
        <v>997.50000000000011</v>
      </c>
      <c r="M2139" s="12">
        <v>0.35</v>
      </c>
      <c r="O2139" s="17"/>
      <c r="P2139" s="15"/>
      <c r="Q2139" s="13"/>
      <c r="R2139" s="14"/>
    </row>
    <row r="2140" spans="1:18" ht="15.75" customHeight="1" x14ac:dyDescent="0.2">
      <c r="A2140" s="2"/>
      <c r="B2140" s="7" t="s">
        <v>27</v>
      </c>
      <c r="C2140" s="7">
        <v>1128299</v>
      </c>
      <c r="D2140" s="8">
        <v>44434</v>
      </c>
      <c r="E2140" s="7" t="s">
        <v>28</v>
      </c>
      <c r="F2140" s="7" t="s">
        <v>82</v>
      </c>
      <c r="G2140" s="7" t="s">
        <v>83</v>
      </c>
      <c r="H2140" s="7" t="s">
        <v>21</v>
      </c>
      <c r="I2140" s="9">
        <v>0.70000000000000007</v>
      </c>
      <c r="J2140" s="10">
        <v>4750</v>
      </c>
      <c r="K2140" s="11">
        <f t="shared" si="16"/>
        <v>3325.0000000000005</v>
      </c>
      <c r="L2140" s="11">
        <f t="shared" si="17"/>
        <v>997.50000000000011</v>
      </c>
      <c r="M2140" s="12">
        <v>0.3</v>
      </c>
      <c r="O2140" s="17"/>
      <c r="P2140" s="15"/>
      <c r="Q2140" s="13"/>
      <c r="R2140" s="14"/>
    </row>
    <row r="2141" spans="1:18" ht="15.75" customHeight="1" x14ac:dyDescent="0.2">
      <c r="A2141" s="2"/>
      <c r="B2141" s="7" t="s">
        <v>27</v>
      </c>
      <c r="C2141" s="7">
        <v>1128299</v>
      </c>
      <c r="D2141" s="8">
        <v>44434</v>
      </c>
      <c r="E2141" s="7" t="s">
        <v>28</v>
      </c>
      <c r="F2141" s="7" t="s">
        <v>82</v>
      </c>
      <c r="G2141" s="7" t="s">
        <v>83</v>
      </c>
      <c r="H2141" s="7" t="s">
        <v>22</v>
      </c>
      <c r="I2141" s="9">
        <v>0.75000000000000011</v>
      </c>
      <c r="J2141" s="10">
        <v>4500</v>
      </c>
      <c r="K2141" s="11">
        <f t="shared" si="16"/>
        <v>3375.0000000000005</v>
      </c>
      <c r="L2141" s="11">
        <f t="shared" si="17"/>
        <v>843.75000000000011</v>
      </c>
      <c r="M2141" s="12">
        <v>0.25</v>
      </c>
      <c r="O2141" s="17"/>
      <c r="P2141" s="15"/>
      <c r="Q2141" s="13"/>
      <c r="R2141" s="14"/>
    </row>
    <row r="2142" spans="1:18" ht="15.75" customHeight="1" x14ac:dyDescent="0.2">
      <c r="A2142" s="2"/>
      <c r="B2142" s="7" t="s">
        <v>27</v>
      </c>
      <c r="C2142" s="7">
        <v>1128299</v>
      </c>
      <c r="D2142" s="8">
        <v>44466</v>
      </c>
      <c r="E2142" s="7" t="s">
        <v>28</v>
      </c>
      <c r="F2142" s="7" t="s">
        <v>82</v>
      </c>
      <c r="G2142" s="7" t="s">
        <v>83</v>
      </c>
      <c r="H2142" s="7" t="s">
        <v>17</v>
      </c>
      <c r="I2142" s="9">
        <v>0.50000000000000011</v>
      </c>
      <c r="J2142" s="10">
        <v>6250</v>
      </c>
      <c r="K2142" s="11">
        <f t="shared" si="16"/>
        <v>3125.0000000000009</v>
      </c>
      <c r="L2142" s="11">
        <f t="shared" si="17"/>
        <v>1093.7500000000002</v>
      </c>
      <c r="M2142" s="12">
        <v>0.35</v>
      </c>
      <c r="O2142" s="17"/>
      <c r="P2142" s="15"/>
      <c r="Q2142" s="13"/>
      <c r="R2142" s="14"/>
    </row>
    <row r="2143" spans="1:18" ht="15.75" customHeight="1" x14ac:dyDescent="0.2">
      <c r="A2143" s="2"/>
      <c r="B2143" s="7" t="s">
        <v>27</v>
      </c>
      <c r="C2143" s="7">
        <v>1128299</v>
      </c>
      <c r="D2143" s="8">
        <v>44466</v>
      </c>
      <c r="E2143" s="7" t="s">
        <v>28</v>
      </c>
      <c r="F2143" s="7" t="s">
        <v>82</v>
      </c>
      <c r="G2143" s="7" t="s">
        <v>83</v>
      </c>
      <c r="H2143" s="7" t="s">
        <v>18</v>
      </c>
      <c r="I2143" s="9">
        <v>0.55000000000000016</v>
      </c>
      <c r="J2143" s="10">
        <v>6250</v>
      </c>
      <c r="K2143" s="11">
        <f t="shared" si="16"/>
        <v>3437.5000000000009</v>
      </c>
      <c r="L2143" s="11">
        <f t="shared" si="17"/>
        <v>1375.0000000000005</v>
      </c>
      <c r="M2143" s="12">
        <v>0.4</v>
      </c>
      <c r="O2143" s="17"/>
      <c r="P2143" s="15"/>
      <c r="Q2143" s="13"/>
      <c r="R2143" s="14"/>
    </row>
    <row r="2144" spans="1:18" ht="15.75" customHeight="1" x14ac:dyDescent="0.2">
      <c r="A2144" s="2"/>
      <c r="B2144" s="7" t="s">
        <v>27</v>
      </c>
      <c r="C2144" s="7">
        <v>1128299</v>
      </c>
      <c r="D2144" s="8">
        <v>44466</v>
      </c>
      <c r="E2144" s="7" t="s">
        <v>28</v>
      </c>
      <c r="F2144" s="7" t="s">
        <v>82</v>
      </c>
      <c r="G2144" s="7" t="s">
        <v>83</v>
      </c>
      <c r="H2144" s="7" t="s">
        <v>19</v>
      </c>
      <c r="I2144" s="9">
        <v>0.50000000000000011</v>
      </c>
      <c r="J2144" s="10">
        <v>4750</v>
      </c>
      <c r="K2144" s="11">
        <f t="shared" si="16"/>
        <v>2375.0000000000005</v>
      </c>
      <c r="L2144" s="11">
        <f t="shared" si="17"/>
        <v>831.25000000000011</v>
      </c>
      <c r="M2144" s="12">
        <v>0.35</v>
      </c>
      <c r="O2144" s="17"/>
      <c r="P2144" s="15"/>
      <c r="Q2144" s="13"/>
      <c r="R2144" s="14"/>
    </row>
    <row r="2145" spans="1:18" ht="15.75" customHeight="1" x14ac:dyDescent="0.2">
      <c r="A2145" s="2"/>
      <c r="B2145" s="7" t="s">
        <v>27</v>
      </c>
      <c r="C2145" s="7">
        <v>1128299</v>
      </c>
      <c r="D2145" s="8">
        <v>44466</v>
      </c>
      <c r="E2145" s="7" t="s">
        <v>28</v>
      </c>
      <c r="F2145" s="7" t="s">
        <v>82</v>
      </c>
      <c r="G2145" s="7" t="s">
        <v>83</v>
      </c>
      <c r="H2145" s="7" t="s">
        <v>20</v>
      </c>
      <c r="I2145" s="9">
        <v>0.50000000000000011</v>
      </c>
      <c r="J2145" s="10">
        <v>4250</v>
      </c>
      <c r="K2145" s="11">
        <f t="shared" si="16"/>
        <v>2125.0000000000005</v>
      </c>
      <c r="L2145" s="11">
        <f t="shared" si="17"/>
        <v>743.75000000000011</v>
      </c>
      <c r="M2145" s="12">
        <v>0.35</v>
      </c>
      <c r="O2145" s="17"/>
      <c r="P2145" s="15"/>
      <c r="Q2145" s="13"/>
      <c r="R2145" s="14"/>
    </row>
    <row r="2146" spans="1:18" ht="15.75" customHeight="1" x14ac:dyDescent="0.2">
      <c r="A2146" s="2"/>
      <c r="B2146" s="7" t="s">
        <v>27</v>
      </c>
      <c r="C2146" s="7">
        <v>1128299</v>
      </c>
      <c r="D2146" s="8">
        <v>44466</v>
      </c>
      <c r="E2146" s="7" t="s">
        <v>28</v>
      </c>
      <c r="F2146" s="7" t="s">
        <v>82</v>
      </c>
      <c r="G2146" s="7" t="s">
        <v>83</v>
      </c>
      <c r="H2146" s="7" t="s">
        <v>21</v>
      </c>
      <c r="I2146" s="9">
        <v>0.60000000000000009</v>
      </c>
      <c r="J2146" s="10">
        <v>4250</v>
      </c>
      <c r="K2146" s="11">
        <f t="shared" si="16"/>
        <v>2550.0000000000005</v>
      </c>
      <c r="L2146" s="11">
        <f t="shared" si="17"/>
        <v>765.00000000000011</v>
      </c>
      <c r="M2146" s="12">
        <v>0.3</v>
      </c>
      <c r="O2146" s="17"/>
      <c r="P2146" s="15"/>
      <c r="Q2146" s="13"/>
      <c r="R2146" s="14"/>
    </row>
    <row r="2147" spans="1:18" ht="15.75" customHeight="1" x14ac:dyDescent="0.2">
      <c r="A2147" s="2"/>
      <c r="B2147" s="7" t="s">
        <v>27</v>
      </c>
      <c r="C2147" s="7">
        <v>1128299</v>
      </c>
      <c r="D2147" s="8">
        <v>44466</v>
      </c>
      <c r="E2147" s="7" t="s">
        <v>28</v>
      </c>
      <c r="F2147" s="7" t="s">
        <v>82</v>
      </c>
      <c r="G2147" s="7" t="s">
        <v>83</v>
      </c>
      <c r="H2147" s="7" t="s">
        <v>22</v>
      </c>
      <c r="I2147" s="9">
        <v>0.65000000000000013</v>
      </c>
      <c r="J2147" s="10">
        <v>4750</v>
      </c>
      <c r="K2147" s="11">
        <f t="shared" si="16"/>
        <v>3087.5000000000005</v>
      </c>
      <c r="L2147" s="11">
        <f t="shared" si="17"/>
        <v>771.87500000000011</v>
      </c>
      <c r="M2147" s="12">
        <v>0.25</v>
      </c>
      <c r="O2147" s="17"/>
      <c r="P2147" s="15"/>
      <c r="Q2147" s="13"/>
      <c r="R2147" s="14"/>
    </row>
    <row r="2148" spans="1:18" ht="15.75" customHeight="1" x14ac:dyDescent="0.2">
      <c r="A2148" s="2"/>
      <c r="B2148" s="7" t="s">
        <v>27</v>
      </c>
      <c r="C2148" s="7">
        <v>1128299</v>
      </c>
      <c r="D2148" s="8">
        <v>44495</v>
      </c>
      <c r="E2148" s="7" t="s">
        <v>28</v>
      </c>
      <c r="F2148" s="7" t="s">
        <v>82</v>
      </c>
      <c r="G2148" s="7" t="s">
        <v>83</v>
      </c>
      <c r="H2148" s="7" t="s">
        <v>17</v>
      </c>
      <c r="I2148" s="9">
        <v>0.50000000000000011</v>
      </c>
      <c r="J2148" s="10">
        <v>5500</v>
      </c>
      <c r="K2148" s="11">
        <f t="shared" si="16"/>
        <v>2750.0000000000005</v>
      </c>
      <c r="L2148" s="11">
        <f t="shared" si="17"/>
        <v>962.50000000000011</v>
      </c>
      <c r="M2148" s="12">
        <v>0.35</v>
      </c>
      <c r="O2148" s="17"/>
      <c r="P2148" s="15"/>
      <c r="Q2148" s="13"/>
      <c r="R2148" s="14"/>
    </row>
    <row r="2149" spans="1:18" ht="15.75" customHeight="1" x14ac:dyDescent="0.2">
      <c r="A2149" s="2"/>
      <c r="B2149" s="7" t="s">
        <v>27</v>
      </c>
      <c r="C2149" s="7">
        <v>1128299</v>
      </c>
      <c r="D2149" s="8">
        <v>44495</v>
      </c>
      <c r="E2149" s="7" t="s">
        <v>28</v>
      </c>
      <c r="F2149" s="7" t="s">
        <v>82</v>
      </c>
      <c r="G2149" s="7" t="s">
        <v>83</v>
      </c>
      <c r="H2149" s="7" t="s">
        <v>18</v>
      </c>
      <c r="I2149" s="9">
        <v>0.55000000000000016</v>
      </c>
      <c r="J2149" s="10">
        <v>5500</v>
      </c>
      <c r="K2149" s="11">
        <f t="shared" si="16"/>
        <v>3025.0000000000009</v>
      </c>
      <c r="L2149" s="11">
        <f t="shared" si="17"/>
        <v>1210.0000000000005</v>
      </c>
      <c r="M2149" s="12">
        <v>0.4</v>
      </c>
      <c r="O2149" s="17"/>
      <c r="P2149" s="15"/>
      <c r="Q2149" s="13"/>
      <c r="R2149" s="14"/>
    </row>
    <row r="2150" spans="1:18" ht="15.75" customHeight="1" x14ac:dyDescent="0.2">
      <c r="A2150" s="2"/>
      <c r="B2150" s="7" t="s">
        <v>27</v>
      </c>
      <c r="C2150" s="7">
        <v>1128299</v>
      </c>
      <c r="D2150" s="8">
        <v>44495</v>
      </c>
      <c r="E2150" s="7" t="s">
        <v>28</v>
      </c>
      <c r="F2150" s="7" t="s">
        <v>82</v>
      </c>
      <c r="G2150" s="7" t="s">
        <v>83</v>
      </c>
      <c r="H2150" s="7" t="s">
        <v>19</v>
      </c>
      <c r="I2150" s="9">
        <v>0.50000000000000011</v>
      </c>
      <c r="J2150" s="10">
        <v>3750</v>
      </c>
      <c r="K2150" s="11">
        <f t="shared" si="16"/>
        <v>1875.0000000000005</v>
      </c>
      <c r="L2150" s="11">
        <f t="shared" si="17"/>
        <v>656.25000000000011</v>
      </c>
      <c r="M2150" s="12">
        <v>0.35</v>
      </c>
      <c r="O2150" s="17"/>
      <c r="P2150" s="15"/>
      <c r="Q2150" s="13"/>
      <c r="R2150" s="14"/>
    </row>
    <row r="2151" spans="1:18" ht="15.75" customHeight="1" x14ac:dyDescent="0.2">
      <c r="A2151" s="2"/>
      <c r="B2151" s="7" t="s">
        <v>27</v>
      </c>
      <c r="C2151" s="7">
        <v>1128299</v>
      </c>
      <c r="D2151" s="8">
        <v>44495</v>
      </c>
      <c r="E2151" s="7" t="s">
        <v>28</v>
      </c>
      <c r="F2151" s="7" t="s">
        <v>82</v>
      </c>
      <c r="G2151" s="7" t="s">
        <v>83</v>
      </c>
      <c r="H2151" s="7" t="s">
        <v>20</v>
      </c>
      <c r="I2151" s="9">
        <v>0.50000000000000011</v>
      </c>
      <c r="J2151" s="10">
        <v>3500</v>
      </c>
      <c r="K2151" s="11">
        <f t="shared" si="16"/>
        <v>1750.0000000000005</v>
      </c>
      <c r="L2151" s="11">
        <f t="shared" si="17"/>
        <v>612.50000000000011</v>
      </c>
      <c r="M2151" s="12">
        <v>0.35</v>
      </c>
      <c r="O2151" s="17"/>
      <c r="P2151" s="15"/>
      <c r="Q2151" s="13"/>
      <c r="R2151" s="14"/>
    </row>
    <row r="2152" spans="1:18" ht="15.75" customHeight="1" x14ac:dyDescent="0.2">
      <c r="A2152" s="2"/>
      <c r="B2152" s="7" t="s">
        <v>27</v>
      </c>
      <c r="C2152" s="7">
        <v>1128299</v>
      </c>
      <c r="D2152" s="8">
        <v>44495</v>
      </c>
      <c r="E2152" s="7" t="s">
        <v>28</v>
      </c>
      <c r="F2152" s="7" t="s">
        <v>82</v>
      </c>
      <c r="G2152" s="7" t="s">
        <v>83</v>
      </c>
      <c r="H2152" s="7" t="s">
        <v>21</v>
      </c>
      <c r="I2152" s="9">
        <v>0.60000000000000009</v>
      </c>
      <c r="J2152" s="10">
        <v>3250</v>
      </c>
      <c r="K2152" s="11">
        <f t="shared" si="16"/>
        <v>1950.0000000000002</v>
      </c>
      <c r="L2152" s="11">
        <f t="shared" si="17"/>
        <v>585</v>
      </c>
      <c r="M2152" s="12">
        <v>0.3</v>
      </c>
      <c r="O2152" s="17"/>
      <c r="P2152" s="15"/>
      <c r="Q2152" s="13"/>
      <c r="R2152" s="14"/>
    </row>
    <row r="2153" spans="1:18" ht="15.75" customHeight="1" x14ac:dyDescent="0.2">
      <c r="A2153" s="2"/>
      <c r="B2153" s="7" t="s">
        <v>27</v>
      </c>
      <c r="C2153" s="7">
        <v>1128299</v>
      </c>
      <c r="D2153" s="8">
        <v>44495</v>
      </c>
      <c r="E2153" s="7" t="s">
        <v>28</v>
      </c>
      <c r="F2153" s="7" t="s">
        <v>82</v>
      </c>
      <c r="G2153" s="7" t="s">
        <v>83</v>
      </c>
      <c r="H2153" s="7" t="s">
        <v>22</v>
      </c>
      <c r="I2153" s="9">
        <v>0.75000000000000011</v>
      </c>
      <c r="J2153" s="10">
        <v>3750</v>
      </c>
      <c r="K2153" s="11">
        <f t="shared" si="16"/>
        <v>2812.5000000000005</v>
      </c>
      <c r="L2153" s="11">
        <f t="shared" si="17"/>
        <v>703.12500000000011</v>
      </c>
      <c r="M2153" s="12">
        <v>0.25</v>
      </c>
      <c r="O2153" s="17"/>
      <c r="P2153" s="15"/>
      <c r="Q2153" s="13"/>
      <c r="R2153" s="14"/>
    </row>
    <row r="2154" spans="1:18" ht="15.75" customHeight="1" x14ac:dyDescent="0.2">
      <c r="A2154" s="2"/>
      <c r="B2154" s="7" t="s">
        <v>27</v>
      </c>
      <c r="C2154" s="7">
        <v>1128299</v>
      </c>
      <c r="D2154" s="8">
        <v>44526</v>
      </c>
      <c r="E2154" s="7" t="s">
        <v>28</v>
      </c>
      <c r="F2154" s="7" t="s">
        <v>82</v>
      </c>
      <c r="G2154" s="7" t="s">
        <v>83</v>
      </c>
      <c r="H2154" s="7" t="s">
        <v>17</v>
      </c>
      <c r="I2154" s="9">
        <v>0.60000000000000009</v>
      </c>
      <c r="J2154" s="10">
        <v>5500</v>
      </c>
      <c r="K2154" s="11">
        <f t="shared" si="16"/>
        <v>3300.0000000000005</v>
      </c>
      <c r="L2154" s="11">
        <f t="shared" si="17"/>
        <v>1155</v>
      </c>
      <c r="M2154" s="12">
        <v>0.35</v>
      </c>
      <c r="O2154" s="17"/>
      <c r="P2154" s="15"/>
      <c r="Q2154" s="13"/>
      <c r="R2154" s="14"/>
    </row>
    <row r="2155" spans="1:18" ht="15.75" customHeight="1" x14ac:dyDescent="0.2">
      <c r="A2155" s="2"/>
      <c r="B2155" s="7" t="s">
        <v>27</v>
      </c>
      <c r="C2155" s="7">
        <v>1128299</v>
      </c>
      <c r="D2155" s="8">
        <v>44526</v>
      </c>
      <c r="E2155" s="7" t="s">
        <v>28</v>
      </c>
      <c r="F2155" s="7" t="s">
        <v>82</v>
      </c>
      <c r="G2155" s="7" t="s">
        <v>83</v>
      </c>
      <c r="H2155" s="7" t="s">
        <v>18</v>
      </c>
      <c r="I2155" s="9">
        <v>0.65000000000000013</v>
      </c>
      <c r="J2155" s="10">
        <v>6000</v>
      </c>
      <c r="K2155" s="11">
        <f t="shared" si="16"/>
        <v>3900.0000000000009</v>
      </c>
      <c r="L2155" s="11">
        <f t="shared" si="17"/>
        <v>1560.0000000000005</v>
      </c>
      <c r="M2155" s="12">
        <v>0.4</v>
      </c>
      <c r="O2155" s="17"/>
      <c r="P2155" s="15"/>
      <c r="Q2155" s="13"/>
      <c r="R2155" s="14"/>
    </row>
    <row r="2156" spans="1:18" ht="15.75" customHeight="1" x14ac:dyDescent="0.2">
      <c r="A2156" s="2"/>
      <c r="B2156" s="7" t="s">
        <v>27</v>
      </c>
      <c r="C2156" s="7">
        <v>1128299</v>
      </c>
      <c r="D2156" s="8">
        <v>44526</v>
      </c>
      <c r="E2156" s="7" t="s">
        <v>28</v>
      </c>
      <c r="F2156" s="7" t="s">
        <v>82</v>
      </c>
      <c r="G2156" s="7" t="s">
        <v>83</v>
      </c>
      <c r="H2156" s="7" t="s">
        <v>19</v>
      </c>
      <c r="I2156" s="9">
        <v>0.60000000000000009</v>
      </c>
      <c r="J2156" s="10">
        <v>4500</v>
      </c>
      <c r="K2156" s="11">
        <f t="shared" si="16"/>
        <v>2700.0000000000005</v>
      </c>
      <c r="L2156" s="11">
        <f t="shared" si="17"/>
        <v>945.00000000000011</v>
      </c>
      <c r="M2156" s="12">
        <v>0.35</v>
      </c>
      <c r="O2156" s="17"/>
      <c r="P2156" s="15"/>
      <c r="Q2156" s="13"/>
      <c r="R2156" s="14"/>
    </row>
    <row r="2157" spans="1:18" ht="15.75" customHeight="1" x14ac:dyDescent="0.2">
      <c r="A2157" s="2"/>
      <c r="B2157" s="7" t="s">
        <v>27</v>
      </c>
      <c r="C2157" s="7">
        <v>1128299</v>
      </c>
      <c r="D2157" s="8">
        <v>44526</v>
      </c>
      <c r="E2157" s="7" t="s">
        <v>28</v>
      </c>
      <c r="F2157" s="7" t="s">
        <v>82</v>
      </c>
      <c r="G2157" s="7" t="s">
        <v>83</v>
      </c>
      <c r="H2157" s="7" t="s">
        <v>20</v>
      </c>
      <c r="I2157" s="9">
        <v>0.60000000000000009</v>
      </c>
      <c r="J2157" s="10">
        <v>4250</v>
      </c>
      <c r="K2157" s="11">
        <f t="shared" si="16"/>
        <v>2550.0000000000005</v>
      </c>
      <c r="L2157" s="11">
        <f t="shared" si="17"/>
        <v>892.50000000000011</v>
      </c>
      <c r="M2157" s="12">
        <v>0.35</v>
      </c>
      <c r="O2157" s="17"/>
      <c r="P2157" s="15"/>
      <c r="Q2157" s="13"/>
      <c r="R2157" s="14"/>
    </row>
    <row r="2158" spans="1:18" ht="15.75" customHeight="1" x14ac:dyDescent="0.2">
      <c r="A2158" s="2"/>
      <c r="B2158" s="7" t="s">
        <v>27</v>
      </c>
      <c r="C2158" s="7">
        <v>1128299</v>
      </c>
      <c r="D2158" s="8">
        <v>44526</v>
      </c>
      <c r="E2158" s="7" t="s">
        <v>28</v>
      </c>
      <c r="F2158" s="7" t="s">
        <v>82</v>
      </c>
      <c r="G2158" s="7" t="s">
        <v>83</v>
      </c>
      <c r="H2158" s="7" t="s">
        <v>21</v>
      </c>
      <c r="I2158" s="9">
        <v>0.70000000000000007</v>
      </c>
      <c r="J2158" s="10">
        <v>3750</v>
      </c>
      <c r="K2158" s="11">
        <f t="shared" si="16"/>
        <v>2625.0000000000005</v>
      </c>
      <c r="L2158" s="11">
        <f t="shared" si="17"/>
        <v>787.50000000000011</v>
      </c>
      <c r="M2158" s="12">
        <v>0.3</v>
      </c>
      <c r="O2158" s="17"/>
      <c r="P2158" s="15"/>
      <c r="Q2158" s="13"/>
      <c r="R2158" s="14"/>
    </row>
    <row r="2159" spans="1:18" ht="15.75" customHeight="1" x14ac:dyDescent="0.2">
      <c r="A2159" s="2"/>
      <c r="B2159" s="7" t="s">
        <v>27</v>
      </c>
      <c r="C2159" s="7">
        <v>1128299</v>
      </c>
      <c r="D2159" s="8">
        <v>44526</v>
      </c>
      <c r="E2159" s="7" t="s">
        <v>28</v>
      </c>
      <c r="F2159" s="7" t="s">
        <v>82</v>
      </c>
      <c r="G2159" s="7" t="s">
        <v>83</v>
      </c>
      <c r="H2159" s="7" t="s">
        <v>22</v>
      </c>
      <c r="I2159" s="9">
        <v>0.75000000000000011</v>
      </c>
      <c r="J2159" s="10">
        <v>5000</v>
      </c>
      <c r="K2159" s="11">
        <f t="shared" si="16"/>
        <v>3750.0000000000005</v>
      </c>
      <c r="L2159" s="11">
        <f t="shared" si="17"/>
        <v>937.50000000000011</v>
      </c>
      <c r="M2159" s="12">
        <v>0.25</v>
      </c>
      <c r="O2159" s="17"/>
      <c r="P2159" s="15"/>
      <c r="Q2159" s="13"/>
      <c r="R2159" s="14"/>
    </row>
    <row r="2160" spans="1:18" ht="15.75" customHeight="1" x14ac:dyDescent="0.2">
      <c r="A2160" s="2"/>
      <c r="B2160" s="7" t="s">
        <v>27</v>
      </c>
      <c r="C2160" s="7">
        <v>1128299</v>
      </c>
      <c r="D2160" s="8">
        <v>44555</v>
      </c>
      <c r="E2160" s="7" t="s">
        <v>28</v>
      </c>
      <c r="F2160" s="7" t="s">
        <v>82</v>
      </c>
      <c r="G2160" s="7" t="s">
        <v>83</v>
      </c>
      <c r="H2160" s="7" t="s">
        <v>17</v>
      </c>
      <c r="I2160" s="9">
        <v>0.60000000000000009</v>
      </c>
      <c r="J2160" s="10">
        <v>7000</v>
      </c>
      <c r="K2160" s="11">
        <f t="shared" si="16"/>
        <v>4200.0000000000009</v>
      </c>
      <c r="L2160" s="11">
        <f t="shared" si="17"/>
        <v>1470.0000000000002</v>
      </c>
      <c r="M2160" s="12">
        <v>0.35</v>
      </c>
      <c r="O2160" s="17"/>
      <c r="P2160" s="15"/>
      <c r="Q2160" s="13"/>
      <c r="R2160" s="14"/>
    </row>
    <row r="2161" spans="1:18" ht="15.75" customHeight="1" x14ac:dyDescent="0.2">
      <c r="A2161" s="2"/>
      <c r="B2161" s="7" t="s">
        <v>27</v>
      </c>
      <c r="C2161" s="7">
        <v>1128299</v>
      </c>
      <c r="D2161" s="8">
        <v>44555</v>
      </c>
      <c r="E2161" s="7" t="s">
        <v>28</v>
      </c>
      <c r="F2161" s="7" t="s">
        <v>82</v>
      </c>
      <c r="G2161" s="7" t="s">
        <v>83</v>
      </c>
      <c r="H2161" s="7" t="s">
        <v>18</v>
      </c>
      <c r="I2161" s="9">
        <v>0.65000000000000013</v>
      </c>
      <c r="J2161" s="10">
        <v>7000</v>
      </c>
      <c r="K2161" s="11">
        <f t="shared" si="16"/>
        <v>4550.0000000000009</v>
      </c>
      <c r="L2161" s="11">
        <f t="shared" si="17"/>
        <v>1820.0000000000005</v>
      </c>
      <c r="M2161" s="12">
        <v>0.4</v>
      </c>
      <c r="O2161" s="17"/>
      <c r="P2161" s="15"/>
      <c r="Q2161" s="13"/>
      <c r="R2161" s="14"/>
    </row>
    <row r="2162" spans="1:18" ht="15.75" customHeight="1" x14ac:dyDescent="0.2">
      <c r="A2162" s="2"/>
      <c r="B2162" s="7" t="s">
        <v>27</v>
      </c>
      <c r="C2162" s="7">
        <v>1128299</v>
      </c>
      <c r="D2162" s="8">
        <v>44555</v>
      </c>
      <c r="E2162" s="7" t="s">
        <v>28</v>
      </c>
      <c r="F2162" s="7" t="s">
        <v>82</v>
      </c>
      <c r="G2162" s="7" t="s">
        <v>83</v>
      </c>
      <c r="H2162" s="7" t="s">
        <v>19</v>
      </c>
      <c r="I2162" s="9">
        <v>0.60000000000000009</v>
      </c>
      <c r="J2162" s="10">
        <v>5000</v>
      </c>
      <c r="K2162" s="11">
        <f t="shared" si="16"/>
        <v>3000.0000000000005</v>
      </c>
      <c r="L2162" s="11">
        <f t="shared" si="17"/>
        <v>1050</v>
      </c>
      <c r="M2162" s="12">
        <v>0.35</v>
      </c>
      <c r="O2162" s="17"/>
      <c r="P2162" s="15"/>
      <c r="Q2162" s="13"/>
      <c r="R2162" s="14"/>
    </row>
    <row r="2163" spans="1:18" ht="15.75" customHeight="1" x14ac:dyDescent="0.2">
      <c r="A2163" s="2"/>
      <c r="B2163" s="7" t="s">
        <v>27</v>
      </c>
      <c r="C2163" s="7">
        <v>1128299</v>
      </c>
      <c r="D2163" s="8">
        <v>44555</v>
      </c>
      <c r="E2163" s="7" t="s">
        <v>28</v>
      </c>
      <c r="F2163" s="7" t="s">
        <v>82</v>
      </c>
      <c r="G2163" s="7" t="s">
        <v>83</v>
      </c>
      <c r="H2163" s="7" t="s">
        <v>20</v>
      </c>
      <c r="I2163" s="9">
        <v>0.60000000000000009</v>
      </c>
      <c r="J2163" s="10">
        <v>5000</v>
      </c>
      <c r="K2163" s="11">
        <f t="shared" si="16"/>
        <v>3000.0000000000005</v>
      </c>
      <c r="L2163" s="11">
        <f t="shared" si="17"/>
        <v>1050</v>
      </c>
      <c r="M2163" s="12">
        <v>0.35</v>
      </c>
      <c r="O2163" s="17"/>
      <c r="P2163" s="15"/>
      <c r="Q2163" s="13"/>
      <c r="R2163" s="14"/>
    </row>
    <row r="2164" spans="1:18" ht="15.75" customHeight="1" x14ac:dyDescent="0.2">
      <c r="A2164" s="2"/>
      <c r="B2164" s="7" t="s">
        <v>27</v>
      </c>
      <c r="C2164" s="7">
        <v>1128299</v>
      </c>
      <c r="D2164" s="8">
        <v>44555</v>
      </c>
      <c r="E2164" s="7" t="s">
        <v>28</v>
      </c>
      <c r="F2164" s="7" t="s">
        <v>82</v>
      </c>
      <c r="G2164" s="7" t="s">
        <v>83</v>
      </c>
      <c r="H2164" s="7" t="s">
        <v>21</v>
      </c>
      <c r="I2164" s="9">
        <v>0.70000000000000007</v>
      </c>
      <c r="J2164" s="10">
        <v>4250</v>
      </c>
      <c r="K2164" s="11">
        <f t="shared" si="16"/>
        <v>2975.0000000000005</v>
      </c>
      <c r="L2164" s="11">
        <f t="shared" si="17"/>
        <v>892.50000000000011</v>
      </c>
      <c r="M2164" s="12">
        <v>0.3</v>
      </c>
      <c r="O2164" s="17"/>
      <c r="P2164" s="15"/>
      <c r="Q2164" s="13"/>
      <c r="R2164" s="14"/>
    </row>
    <row r="2165" spans="1:18" ht="15.75" customHeight="1" x14ac:dyDescent="0.2">
      <c r="A2165" s="2"/>
      <c r="B2165" s="7" t="s">
        <v>27</v>
      </c>
      <c r="C2165" s="7">
        <v>1128299</v>
      </c>
      <c r="D2165" s="8">
        <v>44555</v>
      </c>
      <c r="E2165" s="7" t="s">
        <v>28</v>
      </c>
      <c r="F2165" s="7" t="s">
        <v>82</v>
      </c>
      <c r="G2165" s="7" t="s">
        <v>83</v>
      </c>
      <c r="H2165" s="7" t="s">
        <v>22</v>
      </c>
      <c r="I2165" s="9">
        <v>0.75000000000000011</v>
      </c>
      <c r="J2165" s="10">
        <v>5250</v>
      </c>
      <c r="K2165" s="11">
        <f t="shared" si="16"/>
        <v>3937.5000000000005</v>
      </c>
      <c r="L2165" s="11">
        <f t="shared" si="17"/>
        <v>984.37500000000011</v>
      </c>
      <c r="M2165" s="12">
        <v>0.25</v>
      </c>
      <c r="O2165" s="17"/>
      <c r="P2165" s="15"/>
      <c r="Q2165" s="13"/>
      <c r="R2165" s="14"/>
    </row>
    <row r="2166" spans="1:18" ht="15.75" customHeight="1" x14ac:dyDescent="0.2">
      <c r="A2166" s="2" t="s">
        <v>39</v>
      </c>
      <c r="B2166" s="7" t="s">
        <v>27</v>
      </c>
      <c r="C2166" s="7">
        <v>1128299</v>
      </c>
      <c r="D2166" s="8">
        <v>44209</v>
      </c>
      <c r="E2166" s="7" t="s">
        <v>28</v>
      </c>
      <c r="F2166" s="7" t="s">
        <v>84</v>
      </c>
      <c r="G2166" s="7" t="s">
        <v>85</v>
      </c>
      <c r="H2166" s="7" t="s">
        <v>17</v>
      </c>
      <c r="I2166" s="9">
        <v>0.29999999999999993</v>
      </c>
      <c r="J2166" s="10">
        <v>4500</v>
      </c>
      <c r="K2166" s="11">
        <f t="shared" si="16"/>
        <v>1349.9999999999998</v>
      </c>
      <c r="L2166" s="11">
        <f t="shared" si="17"/>
        <v>539.99999999999989</v>
      </c>
      <c r="M2166" s="12">
        <v>0.4</v>
      </c>
      <c r="O2166" s="17"/>
      <c r="P2166" s="15"/>
      <c r="Q2166" s="13"/>
      <c r="R2166" s="14"/>
    </row>
    <row r="2167" spans="1:18" ht="15.75" customHeight="1" x14ac:dyDescent="0.2">
      <c r="A2167" s="2"/>
      <c r="B2167" s="7" t="s">
        <v>27</v>
      </c>
      <c r="C2167" s="7">
        <v>1128299</v>
      </c>
      <c r="D2167" s="8">
        <v>44209</v>
      </c>
      <c r="E2167" s="7" t="s">
        <v>28</v>
      </c>
      <c r="F2167" s="7" t="s">
        <v>84</v>
      </c>
      <c r="G2167" s="7" t="s">
        <v>85</v>
      </c>
      <c r="H2167" s="7" t="s">
        <v>18</v>
      </c>
      <c r="I2167" s="9">
        <v>0.4</v>
      </c>
      <c r="J2167" s="10">
        <v>4500</v>
      </c>
      <c r="K2167" s="11">
        <f t="shared" si="16"/>
        <v>1800</v>
      </c>
      <c r="L2167" s="11">
        <f t="shared" si="17"/>
        <v>720</v>
      </c>
      <c r="M2167" s="12">
        <v>0.4</v>
      </c>
      <c r="O2167" s="17"/>
      <c r="P2167" s="15"/>
      <c r="Q2167" s="13"/>
      <c r="R2167" s="14"/>
    </row>
    <row r="2168" spans="1:18" ht="15.75" customHeight="1" x14ac:dyDescent="0.2">
      <c r="A2168" s="2"/>
      <c r="B2168" s="7" t="s">
        <v>27</v>
      </c>
      <c r="C2168" s="7">
        <v>1128299</v>
      </c>
      <c r="D2168" s="8">
        <v>44209</v>
      </c>
      <c r="E2168" s="7" t="s">
        <v>28</v>
      </c>
      <c r="F2168" s="7" t="s">
        <v>84</v>
      </c>
      <c r="G2168" s="7" t="s">
        <v>85</v>
      </c>
      <c r="H2168" s="7" t="s">
        <v>19</v>
      </c>
      <c r="I2168" s="9">
        <v>0.4</v>
      </c>
      <c r="J2168" s="10">
        <v>4500</v>
      </c>
      <c r="K2168" s="11">
        <f t="shared" si="16"/>
        <v>1800</v>
      </c>
      <c r="L2168" s="11">
        <f t="shared" si="17"/>
        <v>630</v>
      </c>
      <c r="M2168" s="12">
        <v>0.35</v>
      </c>
      <c r="O2168" s="17"/>
      <c r="P2168" s="15"/>
      <c r="Q2168" s="13"/>
      <c r="R2168" s="14"/>
    </row>
    <row r="2169" spans="1:18" ht="15.75" customHeight="1" x14ac:dyDescent="0.2">
      <c r="A2169" s="2"/>
      <c r="B2169" s="7" t="s">
        <v>27</v>
      </c>
      <c r="C2169" s="7">
        <v>1128299</v>
      </c>
      <c r="D2169" s="8">
        <v>44209</v>
      </c>
      <c r="E2169" s="7" t="s">
        <v>28</v>
      </c>
      <c r="F2169" s="7" t="s">
        <v>84</v>
      </c>
      <c r="G2169" s="7" t="s">
        <v>85</v>
      </c>
      <c r="H2169" s="7" t="s">
        <v>20</v>
      </c>
      <c r="I2169" s="9">
        <v>0.4</v>
      </c>
      <c r="J2169" s="10">
        <v>3000</v>
      </c>
      <c r="K2169" s="11">
        <f t="shared" si="16"/>
        <v>1200</v>
      </c>
      <c r="L2169" s="11">
        <f t="shared" si="17"/>
        <v>480</v>
      </c>
      <c r="M2169" s="12">
        <v>0.4</v>
      </c>
      <c r="O2169" s="17"/>
      <c r="P2169" s="15"/>
      <c r="Q2169" s="13"/>
      <c r="R2169" s="14"/>
    </row>
    <row r="2170" spans="1:18" ht="15.75" customHeight="1" x14ac:dyDescent="0.2">
      <c r="A2170" s="2"/>
      <c r="B2170" s="7" t="s">
        <v>27</v>
      </c>
      <c r="C2170" s="7">
        <v>1128299</v>
      </c>
      <c r="D2170" s="8">
        <v>44209</v>
      </c>
      <c r="E2170" s="7" t="s">
        <v>28</v>
      </c>
      <c r="F2170" s="7" t="s">
        <v>84</v>
      </c>
      <c r="G2170" s="7" t="s">
        <v>85</v>
      </c>
      <c r="H2170" s="7" t="s">
        <v>21</v>
      </c>
      <c r="I2170" s="9">
        <v>0.45000000000000012</v>
      </c>
      <c r="J2170" s="10">
        <v>2500</v>
      </c>
      <c r="K2170" s="11">
        <f t="shared" si="16"/>
        <v>1125.0000000000002</v>
      </c>
      <c r="L2170" s="11">
        <f t="shared" si="17"/>
        <v>393.75000000000006</v>
      </c>
      <c r="M2170" s="12">
        <v>0.35</v>
      </c>
      <c r="O2170" s="17"/>
      <c r="P2170" s="15"/>
      <c r="Q2170" s="13"/>
      <c r="R2170" s="14"/>
    </row>
    <row r="2171" spans="1:18" ht="15.75" customHeight="1" x14ac:dyDescent="0.2">
      <c r="A2171" s="2"/>
      <c r="B2171" s="7" t="s">
        <v>27</v>
      </c>
      <c r="C2171" s="7">
        <v>1128299</v>
      </c>
      <c r="D2171" s="8">
        <v>44209</v>
      </c>
      <c r="E2171" s="7" t="s">
        <v>28</v>
      </c>
      <c r="F2171" s="7" t="s">
        <v>84</v>
      </c>
      <c r="G2171" s="7" t="s">
        <v>85</v>
      </c>
      <c r="H2171" s="7" t="s">
        <v>22</v>
      </c>
      <c r="I2171" s="9">
        <v>0.4</v>
      </c>
      <c r="J2171" s="10">
        <v>4500</v>
      </c>
      <c r="K2171" s="11">
        <f t="shared" si="16"/>
        <v>1800</v>
      </c>
      <c r="L2171" s="11">
        <f t="shared" si="17"/>
        <v>450</v>
      </c>
      <c r="M2171" s="12">
        <v>0.25</v>
      </c>
      <c r="O2171" s="17"/>
      <c r="P2171" s="15"/>
      <c r="Q2171" s="13"/>
      <c r="R2171" s="14"/>
    </row>
    <row r="2172" spans="1:18" ht="15.75" customHeight="1" x14ac:dyDescent="0.2">
      <c r="A2172" s="2"/>
      <c r="B2172" s="7" t="s">
        <v>27</v>
      </c>
      <c r="C2172" s="7">
        <v>1128299</v>
      </c>
      <c r="D2172" s="8">
        <v>44240</v>
      </c>
      <c r="E2172" s="7" t="s">
        <v>28</v>
      </c>
      <c r="F2172" s="7" t="s">
        <v>84</v>
      </c>
      <c r="G2172" s="7" t="s">
        <v>85</v>
      </c>
      <c r="H2172" s="7" t="s">
        <v>17</v>
      </c>
      <c r="I2172" s="9">
        <v>0.29999999999999993</v>
      </c>
      <c r="J2172" s="10">
        <v>5000</v>
      </c>
      <c r="K2172" s="11">
        <f t="shared" si="16"/>
        <v>1499.9999999999998</v>
      </c>
      <c r="L2172" s="11">
        <f t="shared" si="17"/>
        <v>599.99999999999989</v>
      </c>
      <c r="M2172" s="12">
        <v>0.4</v>
      </c>
      <c r="O2172" s="17"/>
      <c r="P2172" s="15"/>
      <c r="Q2172" s="13"/>
      <c r="R2172" s="14"/>
    </row>
    <row r="2173" spans="1:18" ht="15.75" customHeight="1" x14ac:dyDescent="0.2">
      <c r="A2173" s="2"/>
      <c r="B2173" s="7" t="s">
        <v>27</v>
      </c>
      <c r="C2173" s="7">
        <v>1128299</v>
      </c>
      <c r="D2173" s="8">
        <v>44240</v>
      </c>
      <c r="E2173" s="7" t="s">
        <v>28</v>
      </c>
      <c r="F2173" s="7" t="s">
        <v>84</v>
      </c>
      <c r="G2173" s="7" t="s">
        <v>85</v>
      </c>
      <c r="H2173" s="7" t="s">
        <v>18</v>
      </c>
      <c r="I2173" s="9">
        <v>0.4</v>
      </c>
      <c r="J2173" s="10">
        <v>4000</v>
      </c>
      <c r="K2173" s="11">
        <f t="shared" si="16"/>
        <v>1600</v>
      </c>
      <c r="L2173" s="11">
        <f t="shared" si="17"/>
        <v>640</v>
      </c>
      <c r="M2173" s="12">
        <v>0.4</v>
      </c>
      <c r="O2173" s="17"/>
      <c r="P2173" s="15"/>
      <c r="Q2173" s="13"/>
      <c r="R2173" s="14"/>
    </row>
    <row r="2174" spans="1:18" ht="15.75" customHeight="1" x14ac:dyDescent="0.2">
      <c r="A2174" s="2"/>
      <c r="B2174" s="7" t="s">
        <v>27</v>
      </c>
      <c r="C2174" s="7">
        <v>1128299</v>
      </c>
      <c r="D2174" s="8">
        <v>44240</v>
      </c>
      <c r="E2174" s="7" t="s">
        <v>28</v>
      </c>
      <c r="F2174" s="7" t="s">
        <v>84</v>
      </c>
      <c r="G2174" s="7" t="s">
        <v>85</v>
      </c>
      <c r="H2174" s="7" t="s">
        <v>19</v>
      </c>
      <c r="I2174" s="9">
        <v>0.4</v>
      </c>
      <c r="J2174" s="10">
        <v>4000</v>
      </c>
      <c r="K2174" s="11">
        <f t="shared" si="16"/>
        <v>1600</v>
      </c>
      <c r="L2174" s="11">
        <f t="shared" si="17"/>
        <v>560</v>
      </c>
      <c r="M2174" s="12">
        <v>0.35</v>
      </c>
      <c r="O2174" s="17"/>
      <c r="P2174" s="15"/>
      <c r="Q2174" s="13"/>
      <c r="R2174" s="14"/>
    </row>
    <row r="2175" spans="1:18" ht="15.75" customHeight="1" x14ac:dyDescent="0.2">
      <c r="A2175" s="2"/>
      <c r="B2175" s="7" t="s">
        <v>27</v>
      </c>
      <c r="C2175" s="7">
        <v>1128299</v>
      </c>
      <c r="D2175" s="8">
        <v>44240</v>
      </c>
      <c r="E2175" s="7" t="s">
        <v>28</v>
      </c>
      <c r="F2175" s="7" t="s">
        <v>84</v>
      </c>
      <c r="G2175" s="7" t="s">
        <v>85</v>
      </c>
      <c r="H2175" s="7" t="s">
        <v>20</v>
      </c>
      <c r="I2175" s="9">
        <v>0.4</v>
      </c>
      <c r="J2175" s="10">
        <v>2500</v>
      </c>
      <c r="K2175" s="11">
        <f t="shared" si="16"/>
        <v>1000</v>
      </c>
      <c r="L2175" s="11">
        <f t="shared" si="17"/>
        <v>400</v>
      </c>
      <c r="M2175" s="12">
        <v>0.4</v>
      </c>
      <c r="O2175" s="17"/>
      <c r="P2175" s="15"/>
      <c r="Q2175" s="13"/>
      <c r="R2175" s="14"/>
    </row>
    <row r="2176" spans="1:18" ht="15.75" customHeight="1" x14ac:dyDescent="0.2">
      <c r="A2176" s="2"/>
      <c r="B2176" s="7" t="s">
        <v>27</v>
      </c>
      <c r="C2176" s="7">
        <v>1128299</v>
      </c>
      <c r="D2176" s="8">
        <v>44240</v>
      </c>
      <c r="E2176" s="7" t="s">
        <v>28</v>
      </c>
      <c r="F2176" s="7" t="s">
        <v>84</v>
      </c>
      <c r="G2176" s="7" t="s">
        <v>85</v>
      </c>
      <c r="H2176" s="7" t="s">
        <v>21</v>
      </c>
      <c r="I2176" s="9">
        <v>0.45000000000000012</v>
      </c>
      <c r="J2176" s="10">
        <v>1750</v>
      </c>
      <c r="K2176" s="11">
        <f t="shared" si="16"/>
        <v>787.50000000000023</v>
      </c>
      <c r="L2176" s="11">
        <f t="shared" si="17"/>
        <v>275.62500000000006</v>
      </c>
      <c r="M2176" s="12">
        <v>0.35</v>
      </c>
      <c r="O2176" s="17"/>
      <c r="P2176" s="15"/>
      <c r="Q2176" s="13"/>
      <c r="R2176" s="14"/>
    </row>
    <row r="2177" spans="1:18" ht="15.75" customHeight="1" x14ac:dyDescent="0.2">
      <c r="A2177" s="2"/>
      <c r="B2177" s="7" t="s">
        <v>27</v>
      </c>
      <c r="C2177" s="7">
        <v>1128299</v>
      </c>
      <c r="D2177" s="8">
        <v>44240</v>
      </c>
      <c r="E2177" s="7" t="s">
        <v>28</v>
      </c>
      <c r="F2177" s="7" t="s">
        <v>84</v>
      </c>
      <c r="G2177" s="7" t="s">
        <v>85</v>
      </c>
      <c r="H2177" s="7" t="s">
        <v>22</v>
      </c>
      <c r="I2177" s="9">
        <v>0.4</v>
      </c>
      <c r="J2177" s="10">
        <v>3750</v>
      </c>
      <c r="K2177" s="11">
        <f t="shared" si="16"/>
        <v>1500</v>
      </c>
      <c r="L2177" s="11">
        <f t="shared" si="17"/>
        <v>375</v>
      </c>
      <c r="M2177" s="12">
        <v>0.25</v>
      </c>
      <c r="O2177" s="17"/>
      <c r="P2177" s="15"/>
      <c r="Q2177" s="13"/>
      <c r="R2177" s="14"/>
    </row>
    <row r="2178" spans="1:18" ht="15.75" customHeight="1" x14ac:dyDescent="0.2">
      <c r="A2178" s="2"/>
      <c r="B2178" s="7" t="s">
        <v>27</v>
      </c>
      <c r="C2178" s="7">
        <v>1128299</v>
      </c>
      <c r="D2178" s="8">
        <v>44267</v>
      </c>
      <c r="E2178" s="7" t="s">
        <v>28</v>
      </c>
      <c r="F2178" s="7" t="s">
        <v>84</v>
      </c>
      <c r="G2178" s="7" t="s">
        <v>85</v>
      </c>
      <c r="H2178" s="7" t="s">
        <v>17</v>
      </c>
      <c r="I2178" s="9">
        <v>0.4</v>
      </c>
      <c r="J2178" s="10">
        <v>5250</v>
      </c>
      <c r="K2178" s="11">
        <f t="shared" si="16"/>
        <v>2100</v>
      </c>
      <c r="L2178" s="11">
        <f t="shared" si="17"/>
        <v>840</v>
      </c>
      <c r="M2178" s="12">
        <v>0.4</v>
      </c>
      <c r="O2178" s="17"/>
      <c r="P2178" s="15"/>
      <c r="Q2178" s="13"/>
      <c r="R2178" s="14"/>
    </row>
    <row r="2179" spans="1:18" ht="15.75" customHeight="1" x14ac:dyDescent="0.2">
      <c r="A2179" s="2"/>
      <c r="B2179" s="7" t="s">
        <v>27</v>
      </c>
      <c r="C2179" s="7">
        <v>1128299</v>
      </c>
      <c r="D2179" s="8">
        <v>44267</v>
      </c>
      <c r="E2179" s="7" t="s">
        <v>28</v>
      </c>
      <c r="F2179" s="7" t="s">
        <v>84</v>
      </c>
      <c r="G2179" s="7" t="s">
        <v>85</v>
      </c>
      <c r="H2179" s="7" t="s">
        <v>18</v>
      </c>
      <c r="I2179" s="9">
        <v>0.5</v>
      </c>
      <c r="J2179" s="10">
        <v>3750</v>
      </c>
      <c r="K2179" s="11">
        <f t="shared" si="16"/>
        <v>1875</v>
      </c>
      <c r="L2179" s="11">
        <f t="shared" si="17"/>
        <v>750</v>
      </c>
      <c r="M2179" s="12">
        <v>0.4</v>
      </c>
      <c r="O2179" s="17"/>
      <c r="P2179" s="15"/>
      <c r="Q2179" s="13"/>
      <c r="R2179" s="14"/>
    </row>
    <row r="2180" spans="1:18" ht="15.75" customHeight="1" x14ac:dyDescent="0.2">
      <c r="A2180" s="2"/>
      <c r="B2180" s="7" t="s">
        <v>27</v>
      </c>
      <c r="C2180" s="7">
        <v>1128299</v>
      </c>
      <c r="D2180" s="8">
        <v>44267</v>
      </c>
      <c r="E2180" s="7" t="s">
        <v>28</v>
      </c>
      <c r="F2180" s="7" t="s">
        <v>84</v>
      </c>
      <c r="G2180" s="7" t="s">
        <v>85</v>
      </c>
      <c r="H2180" s="7" t="s">
        <v>19</v>
      </c>
      <c r="I2180" s="9">
        <v>0.5</v>
      </c>
      <c r="J2180" s="10">
        <v>3750</v>
      </c>
      <c r="K2180" s="11">
        <f t="shared" si="16"/>
        <v>1875</v>
      </c>
      <c r="L2180" s="11">
        <f t="shared" si="17"/>
        <v>656.25</v>
      </c>
      <c r="M2180" s="12">
        <v>0.35</v>
      </c>
      <c r="O2180" s="17"/>
      <c r="P2180" s="15"/>
      <c r="Q2180" s="13"/>
      <c r="R2180" s="14"/>
    </row>
    <row r="2181" spans="1:18" ht="15.75" customHeight="1" x14ac:dyDescent="0.2">
      <c r="A2181" s="2"/>
      <c r="B2181" s="7" t="s">
        <v>27</v>
      </c>
      <c r="C2181" s="7">
        <v>1128299</v>
      </c>
      <c r="D2181" s="8">
        <v>44267</v>
      </c>
      <c r="E2181" s="7" t="s">
        <v>28</v>
      </c>
      <c r="F2181" s="7" t="s">
        <v>84</v>
      </c>
      <c r="G2181" s="7" t="s">
        <v>85</v>
      </c>
      <c r="H2181" s="7" t="s">
        <v>20</v>
      </c>
      <c r="I2181" s="9">
        <v>0.5</v>
      </c>
      <c r="J2181" s="10">
        <v>2500</v>
      </c>
      <c r="K2181" s="11">
        <f t="shared" si="16"/>
        <v>1250</v>
      </c>
      <c r="L2181" s="11">
        <f t="shared" si="17"/>
        <v>500</v>
      </c>
      <c r="M2181" s="12">
        <v>0.4</v>
      </c>
      <c r="O2181" s="17"/>
      <c r="P2181" s="15"/>
      <c r="Q2181" s="13"/>
      <c r="R2181" s="14"/>
    </row>
    <row r="2182" spans="1:18" ht="15.75" customHeight="1" x14ac:dyDescent="0.2">
      <c r="A2182" s="2"/>
      <c r="B2182" s="7" t="s">
        <v>27</v>
      </c>
      <c r="C2182" s="7">
        <v>1128299</v>
      </c>
      <c r="D2182" s="8">
        <v>44267</v>
      </c>
      <c r="E2182" s="7" t="s">
        <v>28</v>
      </c>
      <c r="F2182" s="7" t="s">
        <v>84</v>
      </c>
      <c r="G2182" s="7" t="s">
        <v>85</v>
      </c>
      <c r="H2182" s="7" t="s">
        <v>21</v>
      </c>
      <c r="I2182" s="9">
        <v>0.55000000000000004</v>
      </c>
      <c r="J2182" s="10">
        <v>1500</v>
      </c>
      <c r="K2182" s="11">
        <f t="shared" si="16"/>
        <v>825.00000000000011</v>
      </c>
      <c r="L2182" s="11">
        <f t="shared" si="17"/>
        <v>288.75</v>
      </c>
      <c r="M2182" s="12">
        <v>0.35</v>
      </c>
      <c r="O2182" s="17"/>
      <c r="P2182" s="15"/>
      <c r="Q2182" s="13"/>
      <c r="R2182" s="14"/>
    </row>
    <row r="2183" spans="1:18" ht="15.75" customHeight="1" x14ac:dyDescent="0.2">
      <c r="A2183" s="2"/>
      <c r="B2183" s="7" t="s">
        <v>27</v>
      </c>
      <c r="C2183" s="7">
        <v>1128299</v>
      </c>
      <c r="D2183" s="8">
        <v>44267</v>
      </c>
      <c r="E2183" s="7" t="s">
        <v>28</v>
      </c>
      <c r="F2183" s="7" t="s">
        <v>84</v>
      </c>
      <c r="G2183" s="7" t="s">
        <v>85</v>
      </c>
      <c r="H2183" s="7" t="s">
        <v>22</v>
      </c>
      <c r="I2183" s="9">
        <v>0.5</v>
      </c>
      <c r="J2183" s="10">
        <v>3500</v>
      </c>
      <c r="K2183" s="11">
        <f t="shared" si="16"/>
        <v>1750</v>
      </c>
      <c r="L2183" s="11">
        <f t="shared" si="17"/>
        <v>437.5</v>
      </c>
      <c r="M2183" s="12">
        <v>0.25</v>
      </c>
      <c r="O2183" s="17"/>
      <c r="P2183" s="15"/>
      <c r="Q2183" s="13"/>
      <c r="R2183" s="14"/>
    </row>
    <row r="2184" spans="1:18" ht="15.75" customHeight="1" x14ac:dyDescent="0.2">
      <c r="A2184" s="2"/>
      <c r="B2184" s="7" t="s">
        <v>27</v>
      </c>
      <c r="C2184" s="7">
        <v>1128299</v>
      </c>
      <c r="D2184" s="8">
        <v>44299</v>
      </c>
      <c r="E2184" s="7" t="s">
        <v>28</v>
      </c>
      <c r="F2184" s="7" t="s">
        <v>84</v>
      </c>
      <c r="G2184" s="7" t="s">
        <v>85</v>
      </c>
      <c r="H2184" s="7" t="s">
        <v>17</v>
      </c>
      <c r="I2184" s="9">
        <v>0.5</v>
      </c>
      <c r="J2184" s="10">
        <v>5250</v>
      </c>
      <c r="K2184" s="11">
        <f t="shared" si="16"/>
        <v>2625</v>
      </c>
      <c r="L2184" s="11">
        <f t="shared" si="17"/>
        <v>1050</v>
      </c>
      <c r="M2184" s="12">
        <v>0.4</v>
      </c>
      <c r="O2184" s="17"/>
      <c r="P2184" s="15"/>
      <c r="Q2184" s="13"/>
      <c r="R2184" s="14"/>
    </row>
    <row r="2185" spans="1:18" ht="15.75" customHeight="1" x14ac:dyDescent="0.2">
      <c r="A2185" s="2"/>
      <c r="B2185" s="7" t="s">
        <v>27</v>
      </c>
      <c r="C2185" s="7">
        <v>1128299</v>
      </c>
      <c r="D2185" s="8">
        <v>44299</v>
      </c>
      <c r="E2185" s="7" t="s">
        <v>28</v>
      </c>
      <c r="F2185" s="7" t="s">
        <v>84</v>
      </c>
      <c r="G2185" s="7" t="s">
        <v>85</v>
      </c>
      <c r="H2185" s="7" t="s">
        <v>18</v>
      </c>
      <c r="I2185" s="9">
        <v>0.55000000000000004</v>
      </c>
      <c r="J2185" s="10">
        <v>3250</v>
      </c>
      <c r="K2185" s="11">
        <f t="shared" si="16"/>
        <v>1787.5000000000002</v>
      </c>
      <c r="L2185" s="11">
        <f t="shared" si="17"/>
        <v>715.00000000000011</v>
      </c>
      <c r="M2185" s="12">
        <v>0.4</v>
      </c>
      <c r="O2185" s="17"/>
      <c r="P2185" s="15"/>
      <c r="Q2185" s="13"/>
      <c r="R2185" s="14"/>
    </row>
    <row r="2186" spans="1:18" ht="15.75" customHeight="1" x14ac:dyDescent="0.2">
      <c r="A2186" s="2"/>
      <c r="B2186" s="7" t="s">
        <v>27</v>
      </c>
      <c r="C2186" s="7">
        <v>1128299</v>
      </c>
      <c r="D2186" s="8">
        <v>44299</v>
      </c>
      <c r="E2186" s="7" t="s">
        <v>28</v>
      </c>
      <c r="F2186" s="7" t="s">
        <v>84</v>
      </c>
      <c r="G2186" s="7" t="s">
        <v>85</v>
      </c>
      <c r="H2186" s="7" t="s">
        <v>19</v>
      </c>
      <c r="I2186" s="9">
        <v>0.55000000000000004</v>
      </c>
      <c r="J2186" s="10">
        <v>3750</v>
      </c>
      <c r="K2186" s="11">
        <f t="shared" si="16"/>
        <v>2062.5</v>
      </c>
      <c r="L2186" s="11">
        <f t="shared" si="17"/>
        <v>721.875</v>
      </c>
      <c r="M2186" s="12">
        <v>0.35</v>
      </c>
      <c r="O2186" s="17"/>
      <c r="P2186" s="15"/>
      <c r="Q2186" s="13"/>
      <c r="R2186" s="14"/>
    </row>
    <row r="2187" spans="1:18" ht="15.75" customHeight="1" x14ac:dyDescent="0.2">
      <c r="A2187" s="2"/>
      <c r="B2187" s="7" t="s">
        <v>27</v>
      </c>
      <c r="C2187" s="7">
        <v>1128299</v>
      </c>
      <c r="D2187" s="8">
        <v>44299</v>
      </c>
      <c r="E2187" s="7" t="s">
        <v>28</v>
      </c>
      <c r="F2187" s="7" t="s">
        <v>84</v>
      </c>
      <c r="G2187" s="7" t="s">
        <v>85</v>
      </c>
      <c r="H2187" s="7" t="s">
        <v>20</v>
      </c>
      <c r="I2187" s="9">
        <v>0.5</v>
      </c>
      <c r="J2187" s="10">
        <v>2750</v>
      </c>
      <c r="K2187" s="11">
        <f t="shared" si="16"/>
        <v>1375</v>
      </c>
      <c r="L2187" s="11">
        <f t="shared" si="17"/>
        <v>550</v>
      </c>
      <c r="M2187" s="12">
        <v>0.4</v>
      </c>
      <c r="O2187" s="17"/>
      <c r="P2187" s="15"/>
      <c r="Q2187" s="13"/>
      <c r="R2187" s="14"/>
    </row>
    <row r="2188" spans="1:18" ht="15.75" customHeight="1" x14ac:dyDescent="0.2">
      <c r="A2188" s="2"/>
      <c r="B2188" s="7" t="s">
        <v>27</v>
      </c>
      <c r="C2188" s="7">
        <v>1128299</v>
      </c>
      <c r="D2188" s="8">
        <v>44299</v>
      </c>
      <c r="E2188" s="7" t="s">
        <v>28</v>
      </c>
      <c r="F2188" s="7" t="s">
        <v>84</v>
      </c>
      <c r="G2188" s="7" t="s">
        <v>85</v>
      </c>
      <c r="H2188" s="7" t="s">
        <v>21</v>
      </c>
      <c r="I2188" s="9">
        <v>0.55000000000000004</v>
      </c>
      <c r="J2188" s="10">
        <v>1750</v>
      </c>
      <c r="K2188" s="11">
        <f t="shared" si="16"/>
        <v>962.50000000000011</v>
      </c>
      <c r="L2188" s="11">
        <f t="shared" si="17"/>
        <v>336.875</v>
      </c>
      <c r="M2188" s="12">
        <v>0.35</v>
      </c>
      <c r="O2188" s="17"/>
      <c r="P2188" s="15"/>
      <c r="Q2188" s="13"/>
      <c r="R2188" s="14"/>
    </row>
    <row r="2189" spans="1:18" ht="15.75" customHeight="1" x14ac:dyDescent="0.2">
      <c r="A2189" s="2"/>
      <c r="B2189" s="7" t="s">
        <v>27</v>
      </c>
      <c r="C2189" s="7">
        <v>1128299</v>
      </c>
      <c r="D2189" s="8">
        <v>44299</v>
      </c>
      <c r="E2189" s="7" t="s">
        <v>28</v>
      </c>
      <c r="F2189" s="7" t="s">
        <v>84</v>
      </c>
      <c r="G2189" s="7" t="s">
        <v>85</v>
      </c>
      <c r="H2189" s="7" t="s">
        <v>22</v>
      </c>
      <c r="I2189" s="9">
        <v>0.70000000000000007</v>
      </c>
      <c r="J2189" s="10">
        <v>3500</v>
      </c>
      <c r="K2189" s="11">
        <f t="shared" si="16"/>
        <v>2450.0000000000005</v>
      </c>
      <c r="L2189" s="11">
        <f t="shared" si="17"/>
        <v>612.50000000000011</v>
      </c>
      <c r="M2189" s="12">
        <v>0.25</v>
      </c>
      <c r="O2189" s="17"/>
      <c r="P2189" s="15"/>
      <c r="Q2189" s="13"/>
      <c r="R2189" s="14"/>
    </row>
    <row r="2190" spans="1:18" ht="15.75" customHeight="1" x14ac:dyDescent="0.2">
      <c r="A2190" s="2"/>
      <c r="B2190" s="7" t="s">
        <v>27</v>
      </c>
      <c r="C2190" s="7">
        <v>1128299</v>
      </c>
      <c r="D2190" s="8">
        <v>44330</v>
      </c>
      <c r="E2190" s="7" t="s">
        <v>28</v>
      </c>
      <c r="F2190" s="7" t="s">
        <v>84</v>
      </c>
      <c r="G2190" s="7" t="s">
        <v>85</v>
      </c>
      <c r="H2190" s="7" t="s">
        <v>17</v>
      </c>
      <c r="I2190" s="9">
        <v>0.5</v>
      </c>
      <c r="J2190" s="10">
        <v>5500</v>
      </c>
      <c r="K2190" s="11">
        <f t="shared" si="16"/>
        <v>2750</v>
      </c>
      <c r="L2190" s="11">
        <f t="shared" si="17"/>
        <v>1100</v>
      </c>
      <c r="M2190" s="12">
        <v>0.4</v>
      </c>
      <c r="O2190" s="17"/>
      <c r="P2190" s="15"/>
      <c r="Q2190" s="13"/>
      <c r="R2190" s="14"/>
    </row>
    <row r="2191" spans="1:18" ht="15.75" customHeight="1" x14ac:dyDescent="0.2">
      <c r="A2191" s="2"/>
      <c r="B2191" s="7" t="s">
        <v>27</v>
      </c>
      <c r="C2191" s="7">
        <v>1128299</v>
      </c>
      <c r="D2191" s="8">
        <v>44330</v>
      </c>
      <c r="E2191" s="7" t="s">
        <v>28</v>
      </c>
      <c r="F2191" s="7" t="s">
        <v>84</v>
      </c>
      <c r="G2191" s="7" t="s">
        <v>85</v>
      </c>
      <c r="H2191" s="7" t="s">
        <v>18</v>
      </c>
      <c r="I2191" s="9">
        <v>0.55000000000000004</v>
      </c>
      <c r="J2191" s="10">
        <v>4000</v>
      </c>
      <c r="K2191" s="11">
        <f t="shared" si="16"/>
        <v>2200</v>
      </c>
      <c r="L2191" s="11">
        <f t="shared" si="17"/>
        <v>880</v>
      </c>
      <c r="M2191" s="12">
        <v>0.4</v>
      </c>
      <c r="O2191" s="17"/>
      <c r="P2191" s="15"/>
      <c r="Q2191" s="13"/>
      <c r="R2191" s="14"/>
    </row>
    <row r="2192" spans="1:18" ht="15.75" customHeight="1" x14ac:dyDescent="0.2">
      <c r="A2192" s="2"/>
      <c r="B2192" s="7" t="s">
        <v>27</v>
      </c>
      <c r="C2192" s="7">
        <v>1128299</v>
      </c>
      <c r="D2192" s="8">
        <v>44330</v>
      </c>
      <c r="E2192" s="7" t="s">
        <v>28</v>
      </c>
      <c r="F2192" s="7" t="s">
        <v>84</v>
      </c>
      <c r="G2192" s="7" t="s">
        <v>85</v>
      </c>
      <c r="H2192" s="7" t="s">
        <v>19</v>
      </c>
      <c r="I2192" s="9">
        <v>0.55000000000000004</v>
      </c>
      <c r="J2192" s="10">
        <v>4250</v>
      </c>
      <c r="K2192" s="11">
        <f t="shared" si="16"/>
        <v>2337.5</v>
      </c>
      <c r="L2192" s="11">
        <f t="shared" si="17"/>
        <v>818.125</v>
      </c>
      <c r="M2192" s="12">
        <v>0.35</v>
      </c>
      <c r="O2192" s="17"/>
      <c r="P2192" s="15"/>
      <c r="Q2192" s="13"/>
      <c r="R2192" s="14"/>
    </row>
    <row r="2193" spans="1:18" ht="15.75" customHeight="1" x14ac:dyDescent="0.2">
      <c r="A2193" s="2"/>
      <c r="B2193" s="7" t="s">
        <v>27</v>
      </c>
      <c r="C2193" s="7">
        <v>1128299</v>
      </c>
      <c r="D2193" s="8">
        <v>44330</v>
      </c>
      <c r="E2193" s="7" t="s">
        <v>28</v>
      </c>
      <c r="F2193" s="7" t="s">
        <v>84</v>
      </c>
      <c r="G2193" s="7" t="s">
        <v>85</v>
      </c>
      <c r="H2193" s="7" t="s">
        <v>20</v>
      </c>
      <c r="I2193" s="9">
        <v>0.5</v>
      </c>
      <c r="J2193" s="10">
        <v>3250</v>
      </c>
      <c r="K2193" s="11">
        <f t="shared" si="16"/>
        <v>1625</v>
      </c>
      <c r="L2193" s="11">
        <f t="shared" si="17"/>
        <v>650</v>
      </c>
      <c r="M2193" s="12">
        <v>0.4</v>
      </c>
      <c r="O2193" s="17"/>
      <c r="P2193" s="15"/>
      <c r="Q2193" s="13"/>
      <c r="R2193" s="14"/>
    </row>
    <row r="2194" spans="1:18" ht="15.75" customHeight="1" x14ac:dyDescent="0.2">
      <c r="A2194" s="2"/>
      <c r="B2194" s="7" t="s">
        <v>27</v>
      </c>
      <c r="C2194" s="7">
        <v>1128299</v>
      </c>
      <c r="D2194" s="8">
        <v>44330</v>
      </c>
      <c r="E2194" s="7" t="s">
        <v>28</v>
      </c>
      <c r="F2194" s="7" t="s">
        <v>84</v>
      </c>
      <c r="G2194" s="7" t="s">
        <v>85</v>
      </c>
      <c r="H2194" s="7" t="s">
        <v>21</v>
      </c>
      <c r="I2194" s="9">
        <v>0.55000000000000004</v>
      </c>
      <c r="J2194" s="10">
        <v>2250</v>
      </c>
      <c r="K2194" s="11">
        <f t="shared" si="16"/>
        <v>1237.5</v>
      </c>
      <c r="L2194" s="11">
        <f t="shared" si="17"/>
        <v>433.125</v>
      </c>
      <c r="M2194" s="12">
        <v>0.35</v>
      </c>
      <c r="O2194" s="17"/>
      <c r="P2194" s="15"/>
      <c r="Q2194" s="13"/>
      <c r="R2194" s="14"/>
    </row>
    <row r="2195" spans="1:18" ht="15.75" customHeight="1" x14ac:dyDescent="0.2">
      <c r="A2195" s="2"/>
      <c r="B2195" s="7" t="s">
        <v>27</v>
      </c>
      <c r="C2195" s="7">
        <v>1128299</v>
      </c>
      <c r="D2195" s="8">
        <v>44330</v>
      </c>
      <c r="E2195" s="7" t="s">
        <v>28</v>
      </c>
      <c r="F2195" s="7" t="s">
        <v>84</v>
      </c>
      <c r="G2195" s="7" t="s">
        <v>85</v>
      </c>
      <c r="H2195" s="7" t="s">
        <v>22</v>
      </c>
      <c r="I2195" s="9">
        <v>0.70000000000000007</v>
      </c>
      <c r="J2195" s="10">
        <v>4000</v>
      </c>
      <c r="K2195" s="11">
        <f t="shared" si="16"/>
        <v>2800.0000000000005</v>
      </c>
      <c r="L2195" s="11">
        <f t="shared" si="17"/>
        <v>700.00000000000011</v>
      </c>
      <c r="M2195" s="12">
        <v>0.25</v>
      </c>
      <c r="O2195" s="17"/>
      <c r="P2195" s="15"/>
      <c r="Q2195" s="13"/>
      <c r="R2195" s="14"/>
    </row>
    <row r="2196" spans="1:18" ht="15.75" customHeight="1" x14ac:dyDescent="0.2">
      <c r="A2196" s="2"/>
      <c r="B2196" s="7" t="s">
        <v>27</v>
      </c>
      <c r="C2196" s="7">
        <v>1128299</v>
      </c>
      <c r="D2196" s="8">
        <v>44360</v>
      </c>
      <c r="E2196" s="7" t="s">
        <v>28</v>
      </c>
      <c r="F2196" s="7" t="s">
        <v>84</v>
      </c>
      <c r="G2196" s="7" t="s">
        <v>85</v>
      </c>
      <c r="H2196" s="7" t="s">
        <v>17</v>
      </c>
      <c r="I2196" s="9">
        <v>0.5</v>
      </c>
      <c r="J2196" s="10">
        <v>6750</v>
      </c>
      <c r="K2196" s="11">
        <f t="shared" si="16"/>
        <v>3375</v>
      </c>
      <c r="L2196" s="11">
        <f t="shared" si="17"/>
        <v>1350</v>
      </c>
      <c r="M2196" s="12">
        <v>0.4</v>
      </c>
      <c r="O2196" s="17"/>
      <c r="P2196" s="15"/>
      <c r="Q2196" s="13"/>
      <c r="R2196" s="14"/>
    </row>
    <row r="2197" spans="1:18" ht="15.75" customHeight="1" x14ac:dyDescent="0.2">
      <c r="A2197" s="2"/>
      <c r="B2197" s="7" t="s">
        <v>27</v>
      </c>
      <c r="C2197" s="7">
        <v>1128299</v>
      </c>
      <c r="D2197" s="8">
        <v>44360</v>
      </c>
      <c r="E2197" s="7" t="s">
        <v>28</v>
      </c>
      <c r="F2197" s="7" t="s">
        <v>84</v>
      </c>
      <c r="G2197" s="7" t="s">
        <v>85</v>
      </c>
      <c r="H2197" s="7" t="s">
        <v>18</v>
      </c>
      <c r="I2197" s="9">
        <v>0.55000000000000004</v>
      </c>
      <c r="J2197" s="10">
        <v>5250</v>
      </c>
      <c r="K2197" s="11">
        <f t="shared" si="16"/>
        <v>2887.5000000000005</v>
      </c>
      <c r="L2197" s="11">
        <f t="shared" si="17"/>
        <v>1155.0000000000002</v>
      </c>
      <c r="M2197" s="12">
        <v>0.4</v>
      </c>
      <c r="O2197" s="17"/>
      <c r="P2197" s="15"/>
      <c r="Q2197" s="13"/>
      <c r="R2197" s="14"/>
    </row>
    <row r="2198" spans="1:18" ht="15.75" customHeight="1" x14ac:dyDescent="0.2">
      <c r="A2198" s="2"/>
      <c r="B2198" s="7" t="s">
        <v>27</v>
      </c>
      <c r="C2198" s="7">
        <v>1128299</v>
      </c>
      <c r="D2198" s="8">
        <v>44360</v>
      </c>
      <c r="E2198" s="7" t="s">
        <v>28</v>
      </c>
      <c r="F2198" s="7" t="s">
        <v>84</v>
      </c>
      <c r="G2198" s="7" t="s">
        <v>85</v>
      </c>
      <c r="H2198" s="7" t="s">
        <v>19</v>
      </c>
      <c r="I2198" s="9">
        <v>0.55000000000000004</v>
      </c>
      <c r="J2198" s="10">
        <v>5250</v>
      </c>
      <c r="K2198" s="11">
        <f t="shared" si="16"/>
        <v>2887.5000000000005</v>
      </c>
      <c r="L2198" s="11">
        <f t="shared" si="17"/>
        <v>1010.6250000000001</v>
      </c>
      <c r="M2198" s="12">
        <v>0.35</v>
      </c>
      <c r="O2198" s="17"/>
      <c r="P2198" s="15"/>
      <c r="Q2198" s="13"/>
      <c r="R2198" s="14"/>
    </row>
    <row r="2199" spans="1:18" ht="15.75" customHeight="1" x14ac:dyDescent="0.2">
      <c r="A2199" s="2"/>
      <c r="B2199" s="7" t="s">
        <v>27</v>
      </c>
      <c r="C2199" s="7">
        <v>1128299</v>
      </c>
      <c r="D2199" s="8">
        <v>44360</v>
      </c>
      <c r="E2199" s="7" t="s">
        <v>28</v>
      </c>
      <c r="F2199" s="7" t="s">
        <v>84</v>
      </c>
      <c r="G2199" s="7" t="s">
        <v>85</v>
      </c>
      <c r="H2199" s="7" t="s">
        <v>20</v>
      </c>
      <c r="I2199" s="9">
        <v>0.5</v>
      </c>
      <c r="J2199" s="10">
        <v>4000</v>
      </c>
      <c r="K2199" s="11">
        <f t="shared" si="16"/>
        <v>2000</v>
      </c>
      <c r="L2199" s="11">
        <f t="shared" si="17"/>
        <v>800</v>
      </c>
      <c r="M2199" s="12">
        <v>0.4</v>
      </c>
      <c r="O2199" s="17"/>
      <c r="P2199" s="15"/>
      <c r="Q2199" s="13"/>
      <c r="R2199" s="14"/>
    </row>
    <row r="2200" spans="1:18" ht="15.75" customHeight="1" x14ac:dyDescent="0.2">
      <c r="A2200" s="2"/>
      <c r="B2200" s="7" t="s">
        <v>27</v>
      </c>
      <c r="C2200" s="7">
        <v>1128299</v>
      </c>
      <c r="D2200" s="8">
        <v>44360</v>
      </c>
      <c r="E2200" s="7" t="s">
        <v>28</v>
      </c>
      <c r="F2200" s="7" t="s">
        <v>84</v>
      </c>
      <c r="G2200" s="7" t="s">
        <v>85</v>
      </c>
      <c r="H2200" s="7" t="s">
        <v>21</v>
      </c>
      <c r="I2200" s="9">
        <v>0.55000000000000004</v>
      </c>
      <c r="J2200" s="10">
        <v>2750</v>
      </c>
      <c r="K2200" s="11">
        <f t="shared" si="16"/>
        <v>1512.5000000000002</v>
      </c>
      <c r="L2200" s="11">
        <f t="shared" si="17"/>
        <v>529.375</v>
      </c>
      <c r="M2200" s="12">
        <v>0.35</v>
      </c>
      <c r="O2200" s="17"/>
      <c r="P2200" s="15"/>
      <c r="Q2200" s="13"/>
      <c r="R2200" s="14"/>
    </row>
    <row r="2201" spans="1:18" ht="15.75" customHeight="1" x14ac:dyDescent="0.2">
      <c r="A2201" s="2"/>
      <c r="B2201" s="7" t="s">
        <v>27</v>
      </c>
      <c r="C2201" s="7">
        <v>1128299</v>
      </c>
      <c r="D2201" s="8">
        <v>44360</v>
      </c>
      <c r="E2201" s="7" t="s">
        <v>28</v>
      </c>
      <c r="F2201" s="7" t="s">
        <v>84</v>
      </c>
      <c r="G2201" s="7" t="s">
        <v>85</v>
      </c>
      <c r="H2201" s="7" t="s">
        <v>22</v>
      </c>
      <c r="I2201" s="9">
        <v>0.70000000000000007</v>
      </c>
      <c r="J2201" s="10">
        <v>5750</v>
      </c>
      <c r="K2201" s="11">
        <f t="shared" si="16"/>
        <v>4025.0000000000005</v>
      </c>
      <c r="L2201" s="11">
        <f t="shared" si="17"/>
        <v>1006.2500000000001</v>
      </c>
      <c r="M2201" s="12">
        <v>0.25</v>
      </c>
      <c r="O2201" s="17"/>
      <c r="P2201" s="15"/>
      <c r="Q2201" s="13"/>
      <c r="R2201" s="14"/>
    </row>
    <row r="2202" spans="1:18" ht="15.75" customHeight="1" x14ac:dyDescent="0.2">
      <c r="A2202" s="2"/>
      <c r="B2202" s="7" t="s">
        <v>27</v>
      </c>
      <c r="C2202" s="7">
        <v>1128299</v>
      </c>
      <c r="D2202" s="8">
        <v>44389</v>
      </c>
      <c r="E2202" s="7" t="s">
        <v>28</v>
      </c>
      <c r="F2202" s="7" t="s">
        <v>84</v>
      </c>
      <c r="G2202" s="7" t="s">
        <v>85</v>
      </c>
      <c r="H2202" s="7" t="s">
        <v>17</v>
      </c>
      <c r="I2202" s="9">
        <v>0.5</v>
      </c>
      <c r="J2202" s="10">
        <v>7250</v>
      </c>
      <c r="K2202" s="11">
        <f t="shared" si="16"/>
        <v>3625</v>
      </c>
      <c r="L2202" s="11">
        <f t="shared" si="17"/>
        <v>1450</v>
      </c>
      <c r="M2202" s="12">
        <v>0.4</v>
      </c>
      <c r="O2202" s="17"/>
      <c r="P2202" s="15"/>
      <c r="Q2202" s="13"/>
      <c r="R2202" s="14"/>
    </row>
    <row r="2203" spans="1:18" ht="15.75" customHeight="1" x14ac:dyDescent="0.2">
      <c r="A2203" s="2"/>
      <c r="B2203" s="7" t="s">
        <v>27</v>
      </c>
      <c r="C2203" s="7">
        <v>1128299</v>
      </c>
      <c r="D2203" s="8">
        <v>44389</v>
      </c>
      <c r="E2203" s="7" t="s">
        <v>28</v>
      </c>
      <c r="F2203" s="7" t="s">
        <v>84</v>
      </c>
      <c r="G2203" s="7" t="s">
        <v>85</v>
      </c>
      <c r="H2203" s="7" t="s">
        <v>18</v>
      </c>
      <c r="I2203" s="9">
        <v>0.55000000000000004</v>
      </c>
      <c r="J2203" s="10">
        <v>5750</v>
      </c>
      <c r="K2203" s="11">
        <f t="shared" si="16"/>
        <v>3162.5000000000005</v>
      </c>
      <c r="L2203" s="11">
        <f t="shared" si="17"/>
        <v>1265.0000000000002</v>
      </c>
      <c r="M2203" s="12">
        <v>0.4</v>
      </c>
      <c r="O2203" s="17"/>
      <c r="P2203" s="15"/>
      <c r="Q2203" s="13"/>
      <c r="R2203" s="14"/>
    </row>
    <row r="2204" spans="1:18" ht="15.75" customHeight="1" x14ac:dyDescent="0.2">
      <c r="A2204" s="2"/>
      <c r="B2204" s="7" t="s">
        <v>27</v>
      </c>
      <c r="C2204" s="7">
        <v>1128299</v>
      </c>
      <c r="D2204" s="8">
        <v>44389</v>
      </c>
      <c r="E2204" s="7" t="s">
        <v>28</v>
      </c>
      <c r="F2204" s="7" t="s">
        <v>84</v>
      </c>
      <c r="G2204" s="7" t="s">
        <v>85</v>
      </c>
      <c r="H2204" s="7" t="s">
        <v>19</v>
      </c>
      <c r="I2204" s="9">
        <v>0.55000000000000004</v>
      </c>
      <c r="J2204" s="10">
        <v>5250</v>
      </c>
      <c r="K2204" s="11">
        <f t="shared" si="16"/>
        <v>2887.5000000000005</v>
      </c>
      <c r="L2204" s="11">
        <f t="shared" si="17"/>
        <v>1010.6250000000001</v>
      </c>
      <c r="M2204" s="12">
        <v>0.35</v>
      </c>
      <c r="O2204" s="17"/>
      <c r="P2204" s="15"/>
      <c r="Q2204" s="13"/>
      <c r="R2204" s="14"/>
    </row>
    <row r="2205" spans="1:18" ht="15.75" customHeight="1" x14ac:dyDescent="0.2">
      <c r="A2205" s="2"/>
      <c r="B2205" s="7" t="s">
        <v>27</v>
      </c>
      <c r="C2205" s="7">
        <v>1128299</v>
      </c>
      <c r="D2205" s="8">
        <v>44389</v>
      </c>
      <c r="E2205" s="7" t="s">
        <v>28</v>
      </c>
      <c r="F2205" s="7" t="s">
        <v>84</v>
      </c>
      <c r="G2205" s="7" t="s">
        <v>85</v>
      </c>
      <c r="H2205" s="7" t="s">
        <v>20</v>
      </c>
      <c r="I2205" s="9">
        <v>0.5</v>
      </c>
      <c r="J2205" s="10">
        <v>4250</v>
      </c>
      <c r="K2205" s="11">
        <f t="shared" si="16"/>
        <v>2125</v>
      </c>
      <c r="L2205" s="11">
        <f t="shared" si="17"/>
        <v>850</v>
      </c>
      <c r="M2205" s="12">
        <v>0.4</v>
      </c>
      <c r="O2205" s="17"/>
      <c r="P2205" s="15"/>
      <c r="Q2205" s="13"/>
      <c r="R2205" s="14"/>
    </row>
    <row r="2206" spans="1:18" ht="15.75" customHeight="1" x14ac:dyDescent="0.2">
      <c r="A2206" s="2"/>
      <c r="B2206" s="7" t="s">
        <v>27</v>
      </c>
      <c r="C2206" s="7">
        <v>1128299</v>
      </c>
      <c r="D2206" s="8">
        <v>44389</v>
      </c>
      <c r="E2206" s="7" t="s">
        <v>28</v>
      </c>
      <c r="F2206" s="7" t="s">
        <v>84</v>
      </c>
      <c r="G2206" s="7" t="s">
        <v>85</v>
      </c>
      <c r="H2206" s="7" t="s">
        <v>21</v>
      </c>
      <c r="I2206" s="9">
        <v>0.55000000000000004</v>
      </c>
      <c r="J2206" s="10">
        <v>4750</v>
      </c>
      <c r="K2206" s="11">
        <f t="shared" si="16"/>
        <v>2612.5</v>
      </c>
      <c r="L2206" s="11">
        <f t="shared" si="17"/>
        <v>914.37499999999989</v>
      </c>
      <c r="M2206" s="12">
        <v>0.35</v>
      </c>
      <c r="O2206" s="17"/>
      <c r="P2206" s="15"/>
      <c r="Q2206" s="13"/>
      <c r="R2206" s="14"/>
    </row>
    <row r="2207" spans="1:18" ht="15.75" customHeight="1" x14ac:dyDescent="0.2">
      <c r="A2207" s="2"/>
      <c r="B2207" s="7" t="s">
        <v>27</v>
      </c>
      <c r="C2207" s="7">
        <v>1128299</v>
      </c>
      <c r="D2207" s="8">
        <v>44389</v>
      </c>
      <c r="E2207" s="7" t="s">
        <v>28</v>
      </c>
      <c r="F2207" s="7" t="s">
        <v>84</v>
      </c>
      <c r="G2207" s="7" t="s">
        <v>85</v>
      </c>
      <c r="H2207" s="7" t="s">
        <v>22</v>
      </c>
      <c r="I2207" s="9">
        <v>0.70000000000000007</v>
      </c>
      <c r="J2207" s="10">
        <v>4750</v>
      </c>
      <c r="K2207" s="11">
        <f t="shared" si="16"/>
        <v>3325.0000000000005</v>
      </c>
      <c r="L2207" s="11">
        <f t="shared" si="17"/>
        <v>831.25000000000011</v>
      </c>
      <c r="M2207" s="12">
        <v>0.25</v>
      </c>
      <c r="O2207" s="17"/>
      <c r="P2207" s="15"/>
      <c r="Q2207" s="13"/>
      <c r="R2207" s="14"/>
    </row>
    <row r="2208" spans="1:18" ht="15.75" customHeight="1" x14ac:dyDescent="0.2">
      <c r="A2208" s="2"/>
      <c r="B2208" s="7" t="s">
        <v>27</v>
      </c>
      <c r="C2208" s="7">
        <v>1128299</v>
      </c>
      <c r="D2208" s="8">
        <v>44421</v>
      </c>
      <c r="E2208" s="7" t="s">
        <v>28</v>
      </c>
      <c r="F2208" s="7" t="s">
        <v>84</v>
      </c>
      <c r="G2208" s="7" t="s">
        <v>85</v>
      </c>
      <c r="H2208" s="7" t="s">
        <v>17</v>
      </c>
      <c r="I2208" s="9">
        <v>0.55000000000000004</v>
      </c>
      <c r="J2208" s="10">
        <v>6750</v>
      </c>
      <c r="K2208" s="11">
        <f t="shared" si="16"/>
        <v>3712.5000000000005</v>
      </c>
      <c r="L2208" s="11">
        <f t="shared" si="17"/>
        <v>1485.0000000000002</v>
      </c>
      <c r="M2208" s="12">
        <v>0.4</v>
      </c>
      <c r="O2208" s="17"/>
      <c r="P2208" s="15"/>
      <c r="Q2208" s="13"/>
      <c r="R2208" s="14"/>
    </row>
    <row r="2209" spans="1:18" ht="15.75" customHeight="1" x14ac:dyDescent="0.2">
      <c r="A2209" s="2"/>
      <c r="B2209" s="7" t="s">
        <v>27</v>
      </c>
      <c r="C2209" s="7">
        <v>1128299</v>
      </c>
      <c r="D2209" s="8">
        <v>44421</v>
      </c>
      <c r="E2209" s="7" t="s">
        <v>28</v>
      </c>
      <c r="F2209" s="7" t="s">
        <v>84</v>
      </c>
      <c r="G2209" s="7" t="s">
        <v>85</v>
      </c>
      <c r="H2209" s="7" t="s">
        <v>18</v>
      </c>
      <c r="I2209" s="9">
        <v>0.60000000000000009</v>
      </c>
      <c r="J2209" s="10">
        <v>6250</v>
      </c>
      <c r="K2209" s="11">
        <f t="shared" si="16"/>
        <v>3750.0000000000005</v>
      </c>
      <c r="L2209" s="11">
        <f t="shared" si="17"/>
        <v>1500.0000000000002</v>
      </c>
      <c r="M2209" s="12">
        <v>0.4</v>
      </c>
      <c r="O2209" s="17"/>
      <c r="P2209" s="15"/>
      <c r="Q2209" s="13"/>
      <c r="R2209" s="14"/>
    </row>
    <row r="2210" spans="1:18" ht="15.75" customHeight="1" x14ac:dyDescent="0.2">
      <c r="A2210" s="2"/>
      <c r="B2210" s="7" t="s">
        <v>27</v>
      </c>
      <c r="C2210" s="7">
        <v>1128299</v>
      </c>
      <c r="D2210" s="8">
        <v>44421</v>
      </c>
      <c r="E2210" s="7" t="s">
        <v>28</v>
      </c>
      <c r="F2210" s="7" t="s">
        <v>84</v>
      </c>
      <c r="G2210" s="7" t="s">
        <v>85</v>
      </c>
      <c r="H2210" s="7" t="s">
        <v>19</v>
      </c>
      <c r="I2210" s="9">
        <v>0.55000000000000004</v>
      </c>
      <c r="J2210" s="10">
        <v>5000</v>
      </c>
      <c r="K2210" s="11">
        <f t="shared" si="16"/>
        <v>2750</v>
      </c>
      <c r="L2210" s="11">
        <f t="shared" si="17"/>
        <v>962.49999999999989</v>
      </c>
      <c r="M2210" s="12">
        <v>0.35</v>
      </c>
      <c r="O2210" s="17"/>
      <c r="P2210" s="15"/>
      <c r="Q2210" s="13"/>
      <c r="R2210" s="14"/>
    </row>
    <row r="2211" spans="1:18" ht="15.75" customHeight="1" x14ac:dyDescent="0.2">
      <c r="A2211" s="2"/>
      <c r="B2211" s="7" t="s">
        <v>27</v>
      </c>
      <c r="C2211" s="7">
        <v>1128299</v>
      </c>
      <c r="D2211" s="8">
        <v>44421</v>
      </c>
      <c r="E2211" s="7" t="s">
        <v>28</v>
      </c>
      <c r="F2211" s="7" t="s">
        <v>84</v>
      </c>
      <c r="G2211" s="7" t="s">
        <v>85</v>
      </c>
      <c r="H2211" s="7" t="s">
        <v>20</v>
      </c>
      <c r="I2211" s="9">
        <v>0.55000000000000004</v>
      </c>
      <c r="J2211" s="10">
        <v>4500</v>
      </c>
      <c r="K2211" s="11">
        <f t="shared" si="16"/>
        <v>2475</v>
      </c>
      <c r="L2211" s="11">
        <f t="shared" si="17"/>
        <v>990</v>
      </c>
      <c r="M2211" s="12">
        <v>0.4</v>
      </c>
      <c r="O2211" s="17"/>
      <c r="P2211" s="15"/>
      <c r="Q2211" s="13"/>
      <c r="R2211" s="14"/>
    </row>
    <row r="2212" spans="1:18" ht="15.75" customHeight="1" x14ac:dyDescent="0.2">
      <c r="A2212" s="2"/>
      <c r="B2212" s="7" t="s">
        <v>27</v>
      </c>
      <c r="C2212" s="7">
        <v>1128299</v>
      </c>
      <c r="D2212" s="8">
        <v>44421</v>
      </c>
      <c r="E2212" s="7" t="s">
        <v>28</v>
      </c>
      <c r="F2212" s="7" t="s">
        <v>84</v>
      </c>
      <c r="G2212" s="7" t="s">
        <v>85</v>
      </c>
      <c r="H2212" s="7" t="s">
        <v>21</v>
      </c>
      <c r="I2212" s="9">
        <v>0.65</v>
      </c>
      <c r="J2212" s="10">
        <v>4500</v>
      </c>
      <c r="K2212" s="11">
        <f t="shared" si="16"/>
        <v>2925</v>
      </c>
      <c r="L2212" s="11">
        <f t="shared" si="17"/>
        <v>1023.7499999999999</v>
      </c>
      <c r="M2212" s="12">
        <v>0.35</v>
      </c>
      <c r="O2212" s="17"/>
      <c r="P2212" s="15"/>
      <c r="Q2212" s="13"/>
      <c r="R2212" s="14"/>
    </row>
    <row r="2213" spans="1:18" ht="15.75" customHeight="1" x14ac:dyDescent="0.2">
      <c r="A2213" s="2"/>
      <c r="B2213" s="7" t="s">
        <v>27</v>
      </c>
      <c r="C2213" s="7">
        <v>1128299</v>
      </c>
      <c r="D2213" s="8">
        <v>44421</v>
      </c>
      <c r="E2213" s="7" t="s">
        <v>28</v>
      </c>
      <c r="F2213" s="7" t="s">
        <v>84</v>
      </c>
      <c r="G2213" s="7" t="s">
        <v>85</v>
      </c>
      <c r="H2213" s="7" t="s">
        <v>22</v>
      </c>
      <c r="I2213" s="9">
        <v>0.70000000000000007</v>
      </c>
      <c r="J2213" s="10">
        <v>4250</v>
      </c>
      <c r="K2213" s="11">
        <f t="shared" si="16"/>
        <v>2975.0000000000005</v>
      </c>
      <c r="L2213" s="11">
        <f t="shared" si="17"/>
        <v>743.75000000000011</v>
      </c>
      <c r="M2213" s="12">
        <v>0.25</v>
      </c>
      <c r="O2213" s="17"/>
      <c r="P2213" s="15"/>
      <c r="Q2213" s="13"/>
      <c r="R2213" s="14"/>
    </row>
    <row r="2214" spans="1:18" ht="15.75" customHeight="1" x14ac:dyDescent="0.2">
      <c r="A2214" s="2"/>
      <c r="B2214" s="7" t="s">
        <v>27</v>
      </c>
      <c r="C2214" s="7">
        <v>1128299</v>
      </c>
      <c r="D2214" s="8">
        <v>44453</v>
      </c>
      <c r="E2214" s="7" t="s">
        <v>28</v>
      </c>
      <c r="F2214" s="7" t="s">
        <v>84</v>
      </c>
      <c r="G2214" s="7" t="s">
        <v>85</v>
      </c>
      <c r="H2214" s="7" t="s">
        <v>17</v>
      </c>
      <c r="I2214" s="9">
        <v>0.45000000000000012</v>
      </c>
      <c r="J2214" s="10">
        <v>6000</v>
      </c>
      <c r="K2214" s="11">
        <f t="shared" si="16"/>
        <v>2700.0000000000009</v>
      </c>
      <c r="L2214" s="11">
        <f t="shared" si="17"/>
        <v>1080.0000000000005</v>
      </c>
      <c r="M2214" s="12">
        <v>0.4</v>
      </c>
      <c r="O2214" s="17"/>
      <c r="P2214" s="15"/>
      <c r="Q2214" s="13"/>
      <c r="R2214" s="14"/>
    </row>
    <row r="2215" spans="1:18" ht="15.75" customHeight="1" x14ac:dyDescent="0.2">
      <c r="A2215" s="2"/>
      <c r="B2215" s="7" t="s">
        <v>27</v>
      </c>
      <c r="C2215" s="7">
        <v>1128299</v>
      </c>
      <c r="D2215" s="8">
        <v>44453</v>
      </c>
      <c r="E2215" s="7" t="s">
        <v>28</v>
      </c>
      <c r="F2215" s="7" t="s">
        <v>84</v>
      </c>
      <c r="G2215" s="7" t="s">
        <v>85</v>
      </c>
      <c r="H2215" s="7" t="s">
        <v>18</v>
      </c>
      <c r="I2215" s="9">
        <v>0.50000000000000011</v>
      </c>
      <c r="J2215" s="10">
        <v>6000</v>
      </c>
      <c r="K2215" s="11">
        <f t="shared" si="16"/>
        <v>3000.0000000000005</v>
      </c>
      <c r="L2215" s="11">
        <f t="shared" si="17"/>
        <v>1200.0000000000002</v>
      </c>
      <c r="M2215" s="12">
        <v>0.4</v>
      </c>
      <c r="O2215" s="17"/>
      <c r="P2215" s="15"/>
      <c r="Q2215" s="13"/>
      <c r="R2215" s="14"/>
    </row>
    <row r="2216" spans="1:18" ht="15.75" customHeight="1" x14ac:dyDescent="0.2">
      <c r="A2216" s="2"/>
      <c r="B2216" s="7" t="s">
        <v>27</v>
      </c>
      <c r="C2216" s="7">
        <v>1128299</v>
      </c>
      <c r="D2216" s="8">
        <v>44453</v>
      </c>
      <c r="E2216" s="7" t="s">
        <v>28</v>
      </c>
      <c r="F2216" s="7" t="s">
        <v>84</v>
      </c>
      <c r="G2216" s="7" t="s">
        <v>85</v>
      </c>
      <c r="H2216" s="7" t="s">
        <v>19</v>
      </c>
      <c r="I2216" s="9">
        <v>0.45000000000000012</v>
      </c>
      <c r="J2216" s="10">
        <v>4500</v>
      </c>
      <c r="K2216" s="11">
        <f t="shared" si="16"/>
        <v>2025.0000000000005</v>
      </c>
      <c r="L2216" s="11">
        <f t="shared" si="17"/>
        <v>708.75000000000011</v>
      </c>
      <c r="M2216" s="12">
        <v>0.35</v>
      </c>
      <c r="O2216" s="17"/>
      <c r="P2216" s="15"/>
      <c r="Q2216" s="13"/>
      <c r="R2216" s="14"/>
    </row>
    <row r="2217" spans="1:18" ht="15.75" customHeight="1" x14ac:dyDescent="0.2">
      <c r="A2217" s="2"/>
      <c r="B2217" s="7" t="s">
        <v>27</v>
      </c>
      <c r="C2217" s="7">
        <v>1128299</v>
      </c>
      <c r="D2217" s="8">
        <v>44453</v>
      </c>
      <c r="E2217" s="7" t="s">
        <v>28</v>
      </c>
      <c r="F2217" s="7" t="s">
        <v>84</v>
      </c>
      <c r="G2217" s="7" t="s">
        <v>85</v>
      </c>
      <c r="H2217" s="7" t="s">
        <v>20</v>
      </c>
      <c r="I2217" s="9">
        <v>0.45000000000000012</v>
      </c>
      <c r="J2217" s="10">
        <v>4000</v>
      </c>
      <c r="K2217" s="11">
        <f t="shared" si="16"/>
        <v>1800.0000000000005</v>
      </c>
      <c r="L2217" s="11">
        <f t="shared" si="17"/>
        <v>720.00000000000023</v>
      </c>
      <c r="M2217" s="12">
        <v>0.4</v>
      </c>
      <c r="O2217" s="17"/>
      <c r="P2217" s="15"/>
      <c r="Q2217" s="13"/>
      <c r="R2217" s="14"/>
    </row>
    <row r="2218" spans="1:18" ht="15.75" customHeight="1" x14ac:dyDescent="0.2">
      <c r="A2218" s="2"/>
      <c r="B2218" s="7" t="s">
        <v>27</v>
      </c>
      <c r="C2218" s="7">
        <v>1128299</v>
      </c>
      <c r="D2218" s="8">
        <v>44453</v>
      </c>
      <c r="E2218" s="7" t="s">
        <v>28</v>
      </c>
      <c r="F2218" s="7" t="s">
        <v>84</v>
      </c>
      <c r="G2218" s="7" t="s">
        <v>85</v>
      </c>
      <c r="H2218" s="7" t="s">
        <v>21</v>
      </c>
      <c r="I2218" s="9">
        <v>0.55000000000000004</v>
      </c>
      <c r="J2218" s="10">
        <v>4000</v>
      </c>
      <c r="K2218" s="11">
        <f t="shared" si="16"/>
        <v>2200</v>
      </c>
      <c r="L2218" s="11">
        <f t="shared" si="17"/>
        <v>770</v>
      </c>
      <c r="M2218" s="12">
        <v>0.35</v>
      </c>
      <c r="O2218" s="17"/>
      <c r="P2218" s="15"/>
      <c r="Q2218" s="13"/>
      <c r="R2218" s="14"/>
    </row>
    <row r="2219" spans="1:18" ht="15.75" customHeight="1" x14ac:dyDescent="0.2">
      <c r="A2219" s="2"/>
      <c r="B2219" s="7" t="s">
        <v>27</v>
      </c>
      <c r="C2219" s="7">
        <v>1128299</v>
      </c>
      <c r="D2219" s="8">
        <v>44453</v>
      </c>
      <c r="E2219" s="7" t="s">
        <v>28</v>
      </c>
      <c r="F2219" s="7" t="s">
        <v>84</v>
      </c>
      <c r="G2219" s="7" t="s">
        <v>85</v>
      </c>
      <c r="H2219" s="7" t="s">
        <v>22</v>
      </c>
      <c r="I2219" s="9">
        <v>0.60000000000000009</v>
      </c>
      <c r="J2219" s="10">
        <v>4500</v>
      </c>
      <c r="K2219" s="11">
        <f t="shared" si="16"/>
        <v>2700.0000000000005</v>
      </c>
      <c r="L2219" s="11">
        <f t="shared" si="17"/>
        <v>675.00000000000011</v>
      </c>
      <c r="M2219" s="12">
        <v>0.25</v>
      </c>
      <c r="O2219" s="17"/>
      <c r="P2219" s="15"/>
      <c r="Q2219" s="13"/>
      <c r="R2219" s="14"/>
    </row>
    <row r="2220" spans="1:18" ht="15.75" customHeight="1" x14ac:dyDescent="0.2">
      <c r="A2220" s="2"/>
      <c r="B2220" s="7" t="s">
        <v>27</v>
      </c>
      <c r="C2220" s="7">
        <v>1128299</v>
      </c>
      <c r="D2220" s="8">
        <v>44482</v>
      </c>
      <c r="E2220" s="7" t="s">
        <v>28</v>
      </c>
      <c r="F2220" s="7" t="s">
        <v>84</v>
      </c>
      <c r="G2220" s="7" t="s">
        <v>85</v>
      </c>
      <c r="H2220" s="7" t="s">
        <v>17</v>
      </c>
      <c r="I2220" s="9">
        <v>0.45000000000000012</v>
      </c>
      <c r="J2220" s="10">
        <v>5250</v>
      </c>
      <c r="K2220" s="11">
        <f t="shared" si="16"/>
        <v>2362.5000000000005</v>
      </c>
      <c r="L2220" s="11">
        <f t="shared" si="17"/>
        <v>945.00000000000023</v>
      </c>
      <c r="M2220" s="12">
        <v>0.4</v>
      </c>
      <c r="O2220" s="17"/>
      <c r="P2220" s="15"/>
      <c r="Q2220" s="13"/>
      <c r="R2220" s="14"/>
    </row>
    <row r="2221" spans="1:18" ht="15.75" customHeight="1" x14ac:dyDescent="0.2">
      <c r="A2221" s="2"/>
      <c r="B2221" s="7" t="s">
        <v>27</v>
      </c>
      <c r="C2221" s="7">
        <v>1128299</v>
      </c>
      <c r="D2221" s="8">
        <v>44482</v>
      </c>
      <c r="E2221" s="7" t="s">
        <v>28</v>
      </c>
      <c r="F2221" s="7" t="s">
        <v>84</v>
      </c>
      <c r="G2221" s="7" t="s">
        <v>85</v>
      </c>
      <c r="H2221" s="7" t="s">
        <v>18</v>
      </c>
      <c r="I2221" s="9">
        <v>0.50000000000000011</v>
      </c>
      <c r="J2221" s="10">
        <v>5250</v>
      </c>
      <c r="K2221" s="11">
        <f t="shared" si="16"/>
        <v>2625.0000000000005</v>
      </c>
      <c r="L2221" s="11">
        <f t="shared" si="17"/>
        <v>1050.0000000000002</v>
      </c>
      <c r="M2221" s="12">
        <v>0.4</v>
      </c>
      <c r="O2221" s="17"/>
      <c r="P2221" s="15"/>
      <c r="Q2221" s="13"/>
      <c r="R2221" s="14"/>
    </row>
    <row r="2222" spans="1:18" ht="15.75" customHeight="1" x14ac:dyDescent="0.2">
      <c r="A2222" s="2"/>
      <c r="B2222" s="7" t="s">
        <v>27</v>
      </c>
      <c r="C2222" s="7">
        <v>1128299</v>
      </c>
      <c r="D2222" s="8">
        <v>44482</v>
      </c>
      <c r="E2222" s="7" t="s">
        <v>28</v>
      </c>
      <c r="F2222" s="7" t="s">
        <v>84</v>
      </c>
      <c r="G2222" s="7" t="s">
        <v>85</v>
      </c>
      <c r="H2222" s="7" t="s">
        <v>19</v>
      </c>
      <c r="I2222" s="9">
        <v>0.45000000000000012</v>
      </c>
      <c r="J2222" s="10">
        <v>3500</v>
      </c>
      <c r="K2222" s="11">
        <f t="shared" si="16"/>
        <v>1575.0000000000005</v>
      </c>
      <c r="L2222" s="11">
        <f t="shared" si="17"/>
        <v>551.25000000000011</v>
      </c>
      <c r="M2222" s="12">
        <v>0.35</v>
      </c>
      <c r="O2222" s="17"/>
      <c r="P2222" s="15"/>
      <c r="Q2222" s="13"/>
      <c r="R2222" s="14"/>
    </row>
    <row r="2223" spans="1:18" ht="15.75" customHeight="1" x14ac:dyDescent="0.2">
      <c r="A2223" s="2"/>
      <c r="B2223" s="7" t="s">
        <v>27</v>
      </c>
      <c r="C2223" s="7">
        <v>1128299</v>
      </c>
      <c r="D2223" s="8">
        <v>44482</v>
      </c>
      <c r="E2223" s="7" t="s">
        <v>28</v>
      </c>
      <c r="F2223" s="7" t="s">
        <v>84</v>
      </c>
      <c r="G2223" s="7" t="s">
        <v>85</v>
      </c>
      <c r="H2223" s="7" t="s">
        <v>20</v>
      </c>
      <c r="I2223" s="9">
        <v>0.45000000000000012</v>
      </c>
      <c r="J2223" s="10">
        <v>3250</v>
      </c>
      <c r="K2223" s="11">
        <f t="shared" si="16"/>
        <v>1462.5000000000005</v>
      </c>
      <c r="L2223" s="11">
        <f t="shared" si="17"/>
        <v>585.00000000000023</v>
      </c>
      <c r="M2223" s="12">
        <v>0.4</v>
      </c>
      <c r="O2223" s="17"/>
      <c r="P2223" s="15"/>
      <c r="Q2223" s="13"/>
      <c r="R2223" s="14"/>
    </row>
    <row r="2224" spans="1:18" ht="15.75" customHeight="1" x14ac:dyDescent="0.2">
      <c r="A2224" s="2"/>
      <c r="B2224" s="7" t="s">
        <v>27</v>
      </c>
      <c r="C2224" s="7">
        <v>1128299</v>
      </c>
      <c r="D2224" s="8">
        <v>44482</v>
      </c>
      <c r="E2224" s="7" t="s">
        <v>28</v>
      </c>
      <c r="F2224" s="7" t="s">
        <v>84</v>
      </c>
      <c r="G2224" s="7" t="s">
        <v>85</v>
      </c>
      <c r="H2224" s="7" t="s">
        <v>21</v>
      </c>
      <c r="I2224" s="9">
        <v>0.55000000000000004</v>
      </c>
      <c r="J2224" s="10">
        <v>3000</v>
      </c>
      <c r="K2224" s="11">
        <f t="shared" si="16"/>
        <v>1650.0000000000002</v>
      </c>
      <c r="L2224" s="11">
        <f t="shared" si="17"/>
        <v>577.5</v>
      </c>
      <c r="M2224" s="12">
        <v>0.35</v>
      </c>
      <c r="O2224" s="17"/>
      <c r="P2224" s="15"/>
      <c r="Q2224" s="13"/>
      <c r="R2224" s="14"/>
    </row>
    <row r="2225" spans="1:18" ht="15.75" customHeight="1" x14ac:dyDescent="0.2">
      <c r="A2225" s="2"/>
      <c r="B2225" s="7" t="s">
        <v>27</v>
      </c>
      <c r="C2225" s="7">
        <v>1128299</v>
      </c>
      <c r="D2225" s="8">
        <v>44482</v>
      </c>
      <c r="E2225" s="7" t="s">
        <v>28</v>
      </c>
      <c r="F2225" s="7" t="s">
        <v>84</v>
      </c>
      <c r="G2225" s="7" t="s">
        <v>85</v>
      </c>
      <c r="H2225" s="7" t="s">
        <v>22</v>
      </c>
      <c r="I2225" s="9">
        <v>0.70000000000000007</v>
      </c>
      <c r="J2225" s="10">
        <v>3500</v>
      </c>
      <c r="K2225" s="11">
        <f t="shared" si="16"/>
        <v>2450.0000000000005</v>
      </c>
      <c r="L2225" s="11">
        <f t="shared" si="17"/>
        <v>612.50000000000011</v>
      </c>
      <c r="M2225" s="12">
        <v>0.25</v>
      </c>
      <c r="O2225" s="17"/>
      <c r="P2225" s="15"/>
      <c r="Q2225" s="13"/>
      <c r="R2225" s="14"/>
    </row>
    <row r="2226" spans="1:18" ht="15.75" customHeight="1" x14ac:dyDescent="0.2">
      <c r="A2226" s="2"/>
      <c r="B2226" s="7" t="s">
        <v>27</v>
      </c>
      <c r="C2226" s="7">
        <v>1128299</v>
      </c>
      <c r="D2226" s="8">
        <v>44513</v>
      </c>
      <c r="E2226" s="7" t="s">
        <v>28</v>
      </c>
      <c r="F2226" s="7" t="s">
        <v>84</v>
      </c>
      <c r="G2226" s="7" t="s">
        <v>85</v>
      </c>
      <c r="H2226" s="7" t="s">
        <v>17</v>
      </c>
      <c r="I2226" s="9">
        <v>0.55000000000000004</v>
      </c>
      <c r="J2226" s="10">
        <v>5250</v>
      </c>
      <c r="K2226" s="11">
        <f t="shared" si="16"/>
        <v>2887.5000000000005</v>
      </c>
      <c r="L2226" s="11">
        <f t="shared" si="17"/>
        <v>1155.0000000000002</v>
      </c>
      <c r="M2226" s="12">
        <v>0.4</v>
      </c>
      <c r="O2226" s="17"/>
      <c r="P2226" s="15"/>
      <c r="Q2226" s="13"/>
      <c r="R2226" s="14"/>
    </row>
    <row r="2227" spans="1:18" ht="15.75" customHeight="1" x14ac:dyDescent="0.2">
      <c r="A2227" s="2"/>
      <c r="B2227" s="7" t="s">
        <v>27</v>
      </c>
      <c r="C2227" s="7">
        <v>1128299</v>
      </c>
      <c r="D2227" s="8">
        <v>44513</v>
      </c>
      <c r="E2227" s="7" t="s">
        <v>28</v>
      </c>
      <c r="F2227" s="7" t="s">
        <v>84</v>
      </c>
      <c r="G2227" s="7" t="s">
        <v>85</v>
      </c>
      <c r="H2227" s="7" t="s">
        <v>18</v>
      </c>
      <c r="I2227" s="9">
        <v>0.60000000000000009</v>
      </c>
      <c r="J2227" s="10">
        <v>5750</v>
      </c>
      <c r="K2227" s="11">
        <f t="shared" si="16"/>
        <v>3450.0000000000005</v>
      </c>
      <c r="L2227" s="11">
        <f t="shared" si="17"/>
        <v>1380.0000000000002</v>
      </c>
      <c r="M2227" s="12">
        <v>0.4</v>
      </c>
      <c r="O2227" s="17"/>
      <c r="P2227" s="15"/>
      <c r="Q2227" s="13"/>
      <c r="R2227" s="14"/>
    </row>
    <row r="2228" spans="1:18" ht="15.75" customHeight="1" x14ac:dyDescent="0.2">
      <c r="A2228" s="2"/>
      <c r="B2228" s="7" t="s">
        <v>27</v>
      </c>
      <c r="C2228" s="7">
        <v>1128299</v>
      </c>
      <c r="D2228" s="8">
        <v>44513</v>
      </c>
      <c r="E2228" s="7" t="s">
        <v>28</v>
      </c>
      <c r="F2228" s="7" t="s">
        <v>84</v>
      </c>
      <c r="G2228" s="7" t="s">
        <v>85</v>
      </c>
      <c r="H2228" s="7" t="s">
        <v>19</v>
      </c>
      <c r="I2228" s="9">
        <v>0.55000000000000004</v>
      </c>
      <c r="J2228" s="10">
        <v>4250</v>
      </c>
      <c r="K2228" s="11">
        <f t="shared" si="16"/>
        <v>2337.5</v>
      </c>
      <c r="L2228" s="11">
        <f t="shared" si="17"/>
        <v>818.125</v>
      </c>
      <c r="M2228" s="12">
        <v>0.35</v>
      </c>
      <c r="O2228" s="17"/>
      <c r="P2228" s="15"/>
      <c r="Q2228" s="13"/>
      <c r="R2228" s="14"/>
    </row>
    <row r="2229" spans="1:18" ht="15.75" customHeight="1" x14ac:dyDescent="0.2">
      <c r="A2229" s="2"/>
      <c r="B2229" s="7" t="s">
        <v>27</v>
      </c>
      <c r="C2229" s="7">
        <v>1128299</v>
      </c>
      <c r="D2229" s="8">
        <v>44513</v>
      </c>
      <c r="E2229" s="7" t="s">
        <v>28</v>
      </c>
      <c r="F2229" s="7" t="s">
        <v>84</v>
      </c>
      <c r="G2229" s="7" t="s">
        <v>85</v>
      </c>
      <c r="H2229" s="7" t="s">
        <v>20</v>
      </c>
      <c r="I2229" s="9">
        <v>0.55000000000000004</v>
      </c>
      <c r="J2229" s="10">
        <v>4000</v>
      </c>
      <c r="K2229" s="11">
        <f t="shared" si="16"/>
        <v>2200</v>
      </c>
      <c r="L2229" s="11">
        <f t="shared" si="17"/>
        <v>880</v>
      </c>
      <c r="M2229" s="12">
        <v>0.4</v>
      </c>
      <c r="O2229" s="17"/>
      <c r="P2229" s="15"/>
      <c r="Q2229" s="13"/>
      <c r="R2229" s="14"/>
    </row>
    <row r="2230" spans="1:18" ht="15.75" customHeight="1" x14ac:dyDescent="0.2">
      <c r="A2230" s="2"/>
      <c r="B2230" s="7" t="s">
        <v>27</v>
      </c>
      <c r="C2230" s="7">
        <v>1128299</v>
      </c>
      <c r="D2230" s="8">
        <v>44513</v>
      </c>
      <c r="E2230" s="7" t="s">
        <v>28</v>
      </c>
      <c r="F2230" s="7" t="s">
        <v>84</v>
      </c>
      <c r="G2230" s="7" t="s">
        <v>85</v>
      </c>
      <c r="H2230" s="7" t="s">
        <v>21</v>
      </c>
      <c r="I2230" s="9">
        <v>0.65</v>
      </c>
      <c r="J2230" s="10">
        <v>3500</v>
      </c>
      <c r="K2230" s="11">
        <f t="shared" si="16"/>
        <v>2275</v>
      </c>
      <c r="L2230" s="11">
        <f t="shared" si="17"/>
        <v>796.25</v>
      </c>
      <c r="M2230" s="12">
        <v>0.35</v>
      </c>
      <c r="O2230" s="17"/>
      <c r="P2230" s="15"/>
      <c r="Q2230" s="13"/>
      <c r="R2230" s="14"/>
    </row>
    <row r="2231" spans="1:18" ht="15.75" customHeight="1" x14ac:dyDescent="0.2">
      <c r="A2231" s="2"/>
      <c r="B2231" s="7" t="s">
        <v>27</v>
      </c>
      <c r="C2231" s="7">
        <v>1128299</v>
      </c>
      <c r="D2231" s="8">
        <v>44513</v>
      </c>
      <c r="E2231" s="7" t="s">
        <v>28</v>
      </c>
      <c r="F2231" s="7" t="s">
        <v>84</v>
      </c>
      <c r="G2231" s="7" t="s">
        <v>85</v>
      </c>
      <c r="H2231" s="7" t="s">
        <v>22</v>
      </c>
      <c r="I2231" s="9">
        <v>0.70000000000000007</v>
      </c>
      <c r="J2231" s="10">
        <v>4750</v>
      </c>
      <c r="K2231" s="11">
        <f t="shared" si="16"/>
        <v>3325.0000000000005</v>
      </c>
      <c r="L2231" s="11">
        <f t="shared" si="17"/>
        <v>831.25000000000011</v>
      </c>
      <c r="M2231" s="12">
        <v>0.25</v>
      </c>
      <c r="O2231" s="17"/>
      <c r="P2231" s="15"/>
      <c r="Q2231" s="13"/>
      <c r="R2231" s="14"/>
    </row>
    <row r="2232" spans="1:18" ht="15.75" customHeight="1" x14ac:dyDescent="0.2">
      <c r="A2232" s="2"/>
      <c r="B2232" s="7" t="s">
        <v>27</v>
      </c>
      <c r="C2232" s="7">
        <v>1128299</v>
      </c>
      <c r="D2232" s="8">
        <v>44542</v>
      </c>
      <c r="E2232" s="7" t="s">
        <v>28</v>
      </c>
      <c r="F2232" s="7" t="s">
        <v>84</v>
      </c>
      <c r="G2232" s="7" t="s">
        <v>85</v>
      </c>
      <c r="H2232" s="7" t="s">
        <v>17</v>
      </c>
      <c r="I2232" s="9">
        <v>0.55000000000000004</v>
      </c>
      <c r="J2232" s="10">
        <v>6750</v>
      </c>
      <c r="K2232" s="11">
        <f t="shared" si="16"/>
        <v>3712.5000000000005</v>
      </c>
      <c r="L2232" s="11">
        <f t="shared" si="17"/>
        <v>1485.0000000000002</v>
      </c>
      <c r="M2232" s="12">
        <v>0.4</v>
      </c>
      <c r="O2232" s="17"/>
      <c r="P2232" s="15"/>
      <c r="Q2232" s="13"/>
      <c r="R2232" s="14"/>
    </row>
    <row r="2233" spans="1:18" ht="15.75" customHeight="1" x14ac:dyDescent="0.2">
      <c r="A2233" s="2"/>
      <c r="B2233" s="7" t="s">
        <v>27</v>
      </c>
      <c r="C2233" s="7">
        <v>1128299</v>
      </c>
      <c r="D2233" s="8">
        <v>44542</v>
      </c>
      <c r="E2233" s="7" t="s">
        <v>28</v>
      </c>
      <c r="F2233" s="7" t="s">
        <v>84</v>
      </c>
      <c r="G2233" s="7" t="s">
        <v>85</v>
      </c>
      <c r="H2233" s="7" t="s">
        <v>18</v>
      </c>
      <c r="I2233" s="9">
        <v>0.60000000000000009</v>
      </c>
      <c r="J2233" s="10">
        <v>6750</v>
      </c>
      <c r="K2233" s="11">
        <f t="shared" si="16"/>
        <v>4050.0000000000005</v>
      </c>
      <c r="L2233" s="11">
        <f t="shared" si="17"/>
        <v>1620.0000000000002</v>
      </c>
      <c r="M2233" s="12">
        <v>0.4</v>
      </c>
      <c r="O2233" s="17"/>
      <c r="P2233" s="15"/>
      <c r="Q2233" s="13"/>
      <c r="R2233" s="14"/>
    </row>
    <row r="2234" spans="1:18" ht="15.75" customHeight="1" x14ac:dyDescent="0.2">
      <c r="A2234" s="2"/>
      <c r="B2234" s="7" t="s">
        <v>27</v>
      </c>
      <c r="C2234" s="7">
        <v>1128299</v>
      </c>
      <c r="D2234" s="8">
        <v>44542</v>
      </c>
      <c r="E2234" s="7" t="s">
        <v>28</v>
      </c>
      <c r="F2234" s="7" t="s">
        <v>84</v>
      </c>
      <c r="G2234" s="7" t="s">
        <v>85</v>
      </c>
      <c r="H2234" s="7" t="s">
        <v>19</v>
      </c>
      <c r="I2234" s="9">
        <v>0.55000000000000004</v>
      </c>
      <c r="J2234" s="10">
        <v>4750</v>
      </c>
      <c r="K2234" s="11">
        <f t="shared" si="16"/>
        <v>2612.5</v>
      </c>
      <c r="L2234" s="11">
        <f t="shared" si="17"/>
        <v>914.37499999999989</v>
      </c>
      <c r="M2234" s="12">
        <v>0.35</v>
      </c>
      <c r="O2234" s="17"/>
      <c r="P2234" s="15"/>
      <c r="Q2234" s="13"/>
      <c r="R2234" s="14"/>
    </row>
    <row r="2235" spans="1:18" ht="15.75" customHeight="1" x14ac:dyDescent="0.2">
      <c r="A2235" s="2"/>
      <c r="B2235" s="7" t="s">
        <v>27</v>
      </c>
      <c r="C2235" s="7">
        <v>1128299</v>
      </c>
      <c r="D2235" s="8">
        <v>44542</v>
      </c>
      <c r="E2235" s="7" t="s">
        <v>28</v>
      </c>
      <c r="F2235" s="7" t="s">
        <v>84</v>
      </c>
      <c r="G2235" s="7" t="s">
        <v>85</v>
      </c>
      <c r="H2235" s="7" t="s">
        <v>20</v>
      </c>
      <c r="I2235" s="9">
        <v>0.55000000000000004</v>
      </c>
      <c r="J2235" s="10">
        <v>4750</v>
      </c>
      <c r="K2235" s="11">
        <f t="shared" si="16"/>
        <v>2612.5</v>
      </c>
      <c r="L2235" s="11">
        <f t="shared" si="17"/>
        <v>1045</v>
      </c>
      <c r="M2235" s="12">
        <v>0.4</v>
      </c>
      <c r="O2235" s="17"/>
      <c r="P2235" s="15"/>
      <c r="Q2235" s="13"/>
      <c r="R2235" s="14"/>
    </row>
    <row r="2236" spans="1:18" ht="15.75" customHeight="1" x14ac:dyDescent="0.2">
      <c r="A2236" s="2"/>
      <c r="B2236" s="7" t="s">
        <v>27</v>
      </c>
      <c r="C2236" s="7">
        <v>1128299</v>
      </c>
      <c r="D2236" s="8">
        <v>44542</v>
      </c>
      <c r="E2236" s="7" t="s">
        <v>28</v>
      </c>
      <c r="F2236" s="7" t="s">
        <v>84</v>
      </c>
      <c r="G2236" s="7" t="s">
        <v>85</v>
      </c>
      <c r="H2236" s="7" t="s">
        <v>21</v>
      </c>
      <c r="I2236" s="9">
        <v>0.65</v>
      </c>
      <c r="J2236" s="10">
        <v>4000</v>
      </c>
      <c r="K2236" s="11">
        <f t="shared" si="16"/>
        <v>2600</v>
      </c>
      <c r="L2236" s="11">
        <f t="shared" si="17"/>
        <v>909.99999999999989</v>
      </c>
      <c r="M2236" s="12">
        <v>0.35</v>
      </c>
      <c r="O2236" s="17"/>
      <c r="P2236" s="15"/>
      <c r="Q2236" s="13"/>
      <c r="R2236" s="14"/>
    </row>
    <row r="2237" spans="1:18" ht="15.75" customHeight="1" x14ac:dyDescent="0.2">
      <c r="A2237" s="2"/>
      <c r="B2237" s="7" t="s">
        <v>27</v>
      </c>
      <c r="C2237" s="7">
        <v>1128299</v>
      </c>
      <c r="D2237" s="8">
        <v>44542</v>
      </c>
      <c r="E2237" s="7" t="s">
        <v>28</v>
      </c>
      <c r="F2237" s="7" t="s">
        <v>84</v>
      </c>
      <c r="G2237" s="7" t="s">
        <v>85</v>
      </c>
      <c r="H2237" s="7" t="s">
        <v>22</v>
      </c>
      <c r="I2237" s="9">
        <v>0.70000000000000007</v>
      </c>
      <c r="J2237" s="10">
        <v>5000</v>
      </c>
      <c r="K2237" s="11">
        <f t="shared" si="16"/>
        <v>3500.0000000000005</v>
      </c>
      <c r="L2237" s="11">
        <f t="shared" si="17"/>
        <v>875.00000000000011</v>
      </c>
      <c r="M2237" s="12">
        <v>0.25</v>
      </c>
      <c r="O2237" s="17"/>
      <c r="P2237" s="15"/>
      <c r="Q2237" s="13"/>
      <c r="R2237" s="14"/>
    </row>
    <row r="2238" spans="1:18" ht="15.75" customHeight="1" x14ac:dyDescent="0.2">
      <c r="A2238" s="2" t="s">
        <v>39</v>
      </c>
      <c r="B2238" s="7" t="s">
        <v>14</v>
      </c>
      <c r="C2238" s="7">
        <v>1185732</v>
      </c>
      <c r="D2238" s="8">
        <v>44205</v>
      </c>
      <c r="E2238" s="7" t="s">
        <v>46</v>
      </c>
      <c r="F2238" s="7" t="s">
        <v>86</v>
      </c>
      <c r="G2238" s="7" t="s">
        <v>87</v>
      </c>
      <c r="H2238" s="7" t="s">
        <v>17</v>
      </c>
      <c r="I2238" s="9">
        <v>0.4</v>
      </c>
      <c r="J2238" s="10">
        <v>10250</v>
      </c>
      <c r="K2238" s="11">
        <f t="shared" si="16"/>
        <v>4100</v>
      </c>
      <c r="L2238" s="11">
        <f t="shared" si="17"/>
        <v>1845</v>
      </c>
      <c r="M2238" s="12">
        <v>0.45</v>
      </c>
      <c r="O2238" s="17"/>
      <c r="P2238" s="15"/>
      <c r="Q2238" s="13"/>
      <c r="R2238" s="14"/>
    </row>
    <row r="2239" spans="1:18" ht="15.75" customHeight="1" x14ac:dyDescent="0.2">
      <c r="A2239" s="2"/>
      <c r="B2239" s="7" t="s">
        <v>14</v>
      </c>
      <c r="C2239" s="7">
        <v>1185732</v>
      </c>
      <c r="D2239" s="8">
        <v>44205</v>
      </c>
      <c r="E2239" s="7" t="s">
        <v>46</v>
      </c>
      <c r="F2239" s="7" t="s">
        <v>86</v>
      </c>
      <c r="G2239" s="7" t="s">
        <v>87</v>
      </c>
      <c r="H2239" s="7" t="s">
        <v>18</v>
      </c>
      <c r="I2239" s="9">
        <v>0.4</v>
      </c>
      <c r="J2239" s="10">
        <v>8250</v>
      </c>
      <c r="K2239" s="11">
        <f t="shared" si="16"/>
        <v>3300</v>
      </c>
      <c r="L2239" s="11">
        <f t="shared" si="17"/>
        <v>1155</v>
      </c>
      <c r="M2239" s="12">
        <v>0.35</v>
      </c>
      <c r="O2239" s="17"/>
      <c r="P2239" s="15"/>
      <c r="Q2239" s="13"/>
      <c r="R2239" s="14"/>
    </row>
    <row r="2240" spans="1:18" ht="15.75" customHeight="1" x14ac:dyDescent="0.2">
      <c r="A2240" s="2"/>
      <c r="B2240" s="7" t="s">
        <v>14</v>
      </c>
      <c r="C2240" s="7">
        <v>1185732</v>
      </c>
      <c r="D2240" s="8">
        <v>44205</v>
      </c>
      <c r="E2240" s="7" t="s">
        <v>46</v>
      </c>
      <c r="F2240" s="7" t="s">
        <v>86</v>
      </c>
      <c r="G2240" s="7" t="s">
        <v>87</v>
      </c>
      <c r="H2240" s="7" t="s">
        <v>19</v>
      </c>
      <c r="I2240" s="9">
        <v>0.30000000000000004</v>
      </c>
      <c r="J2240" s="10">
        <v>8250</v>
      </c>
      <c r="K2240" s="11">
        <f t="shared" si="16"/>
        <v>2475.0000000000005</v>
      </c>
      <c r="L2240" s="11">
        <f t="shared" si="17"/>
        <v>618.75000000000011</v>
      </c>
      <c r="M2240" s="12">
        <v>0.25</v>
      </c>
      <c r="O2240" s="17"/>
      <c r="P2240" s="15"/>
      <c r="Q2240" s="13"/>
      <c r="R2240" s="14"/>
    </row>
    <row r="2241" spans="1:18" ht="15.75" customHeight="1" x14ac:dyDescent="0.2">
      <c r="A2241" s="2"/>
      <c r="B2241" s="7" t="s">
        <v>14</v>
      </c>
      <c r="C2241" s="7">
        <v>1185732</v>
      </c>
      <c r="D2241" s="8">
        <v>44205</v>
      </c>
      <c r="E2241" s="7" t="s">
        <v>46</v>
      </c>
      <c r="F2241" s="7" t="s">
        <v>86</v>
      </c>
      <c r="G2241" s="7" t="s">
        <v>87</v>
      </c>
      <c r="H2241" s="7" t="s">
        <v>20</v>
      </c>
      <c r="I2241" s="9">
        <v>0.35</v>
      </c>
      <c r="J2241" s="10">
        <v>6750</v>
      </c>
      <c r="K2241" s="11">
        <f t="shared" si="16"/>
        <v>2362.5</v>
      </c>
      <c r="L2241" s="11">
        <f t="shared" si="17"/>
        <v>708.75</v>
      </c>
      <c r="M2241" s="12">
        <v>0.3</v>
      </c>
      <c r="O2241" s="17"/>
      <c r="P2241" s="15"/>
      <c r="Q2241" s="13"/>
      <c r="R2241" s="14"/>
    </row>
    <row r="2242" spans="1:18" ht="15.75" customHeight="1" x14ac:dyDescent="0.2">
      <c r="A2242" s="2"/>
      <c r="B2242" s="7" t="s">
        <v>14</v>
      </c>
      <c r="C2242" s="7">
        <v>1185732</v>
      </c>
      <c r="D2242" s="8">
        <v>44205</v>
      </c>
      <c r="E2242" s="7" t="s">
        <v>46</v>
      </c>
      <c r="F2242" s="7" t="s">
        <v>86</v>
      </c>
      <c r="G2242" s="7" t="s">
        <v>87</v>
      </c>
      <c r="H2242" s="7" t="s">
        <v>21</v>
      </c>
      <c r="I2242" s="9">
        <v>0.5</v>
      </c>
      <c r="J2242" s="10">
        <v>7250</v>
      </c>
      <c r="K2242" s="11">
        <f t="shared" si="16"/>
        <v>3625</v>
      </c>
      <c r="L2242" s="11">
        <f t="shared" si="17"/>
        <v>1268.75</v>
      </c>
      <c r="M2242" s="12">
        <v>0.35</v>
      </c>
      <c r="O2242" s="17"/>
      <c r="P2242" s="15"/>
      <c r="Q2242" s="13"/>
      <c r="R2242" s="14"/>
    </row>
    <row r="2243" spans="1:18" ht="15.75" customHeight="1" x14ac:dyDescent="0.2">
      <c r="A2243" s="2"/>
      <c r="B2243" s="7" t="s">
        <v>14</v>
      </c>
      <c r="C2243" s="7">
        <v>1185732</v>
      </c>
      <c r="D2243" s="8">
        <v>44205</v>
      </c>
      <c r="E2243" s="7" t="s">
        <v>46</v>
      </c>
      <c r="F2243" s="7" t="s">
        <v>86</v>
      </c>
      <c r="G2243" s="7" t="s">
        <v>87</v>
      </c>
      <c r="H2243" s="7" t="s">
        <v>22</v>
      </c>
      <c r="I2243" s="9">
        <v>0.4</v>
      </c>
      <c r="J2243" s="10">
        <v>8250</v>
      </c>
      <c r="K2243" s="11">
        <f t="shared" si="16"/>
        <v>3300</v>
      </c>
      <c r="L2243" s="11">
        <f t="shared" si="17"/>
        <v>1650</v>
      </c>
      <c r="M2243" s="12">
        <v>0.5</v>
      </c>
      <c r="O2243" s="17"/>
      <c r="P2243" s="15"/>
      <c r="Q2243" s="13"/>
      <c r="R2243" s="14"/>
    </row>
    <row r="2244" spans="1:18" ht="15.75" customHeight="1" x14ac:dyDescent="0.2">
      <c r="A2244" s="2"/>
      <c r="B2244" s="7" t="s">
        <v>14</v>
      </c>
      <c r="C2244" s="7">
        <v>1185732</v>
      </c>
      <c r="D2244" s="8">
        <v>44234</v>
      </c>
      <c r="E2244" s="7" t="s">
        <v>46</v>
      </c>
      <c r="F2244" s="7" t="s">
        <v>86</v>
      </c>
      <c r="G2244" s="7" t="s">
        <v>87</v>
      </c>
      <c r="H2244" s="7" t="s">
        <v>17</v>
      </c>
      <c r="I2244" s="9">
        <v>0.4</v>
      </c>
      <c r="J2244" s="10">
        <v>10750</v>
      </c>
      <c r="K2244" s="11">
        <f t="shared" si="16"/>
        <v>4300</v>
      </c>
      <c r="L2244" s="11">
        <f t="shared" si="17"/>
        <v>1935</v>
      </c>
      <c r="M2244" s="12">
        <v>0.45</v>
      </c>
      <c r="O2244" s="17"/>
      <c r="P2244" s="15"/>
      <c r="Q2244" s="13"/>
      <c r="R2244" s="14"/>
    </row>
    <row r="2245" spans="1:18" ht="15.75" customHeight="1" x14ac:dyDescent="0.2">
      <c r="A2245" s="2"/>
      <c r="B2245" s="7" t="s">
        <v>14</v>
      </c>
      <c r="C2245" s="7">
        <v>1185732</v>
      </c>
      <c r="D2245" s="8">
        <v>44234</v>
      </c>
      <c r="E2245" s="7" t="s">
        <v>46</v>
      </c>
      <c r="F2245" s="7" t="s">
        <v>86</v>
      </c>
      <c r="G2245" s="7" t="s">
        <v>87</v>
      </c>
      <c r="H2245" s="7" t="s">
        <v>18</v>
      </c>
      <c r="I2245" s="9">
        <v>0.4</v>
      </c>
      <c r="J2245" s="10">
        <v>7250</v>
      </c>
      <c r="K2245" s="11">
        <f t="shared" si="16"/>
        <v>2900</v>
      </c>
      <c r="L2245" s="11">
        <f t="shared" si="17"/>
        <v>1014.9999999999999</v>
      </c>
      <c r="M2245" s="12">
        <v>0.35</v>
      </c>
      <c r="O2245" s="17"/>
      <c r="P2245" s="15"/>
      <c r="Q2245" s="13"/>
      <c r="R2245" s="14"/>
    </row>
    <row r="2246" spans="1:18" ht="15.75" customHeight="1" x14ac:dyDescent="0.2">
      <c r="A2246" s="2"/>
      <c r="B2246" s="7" t="s">
        <v>14</v>
      </c>
      <c r="C2246" s="7">
        <v>1185732</v>
      </c>
      <c r="D2246" s="8">
        <v>44234</v>
      </c>
      <c r="E2246" s="7" t="s">
        <v>46</v>
      </c>
      <c r="F2246" s="7" t="s">
        <v>86</v>
      </c>
      <c r="G2246" s="7" t="s">
        <v>87</v>
      </c>
      <c r="H2246" s="7" t="s">
        <v>19</v>
      </c>
      <c r="I2246" s="9">
        <v>0.30000000000000004</v>
      </c>
      <c r="J2246" s="10">
        <v>7750</v>
      </c>
      <c r="K2246" s="11">
        <f t="shared" si="16"/>
        <v>2325.0000000000005</v>
      </c>
      <c r="L2246" s="11">
        <f t="shared" si="17"/>
        <v>581.25000000000011</v>
      </c>
      <c r="M2246" s="12">
        <v>0.25</v>
      </c>
      <c r="O2246" s="17"/>
      <c r="P2246" s="15"/>
      <c r="Q2246" s="13"/>
      <c r="R2246" s="14"/>
    </row>
    <row r="2247" spans="1:18" ht="15.75" customHeight="1" x14ac:dyDescent="0.2">
      <c r="A2247" s="2"/>
      <c r="B2247" s="7" t="s">
        <v>14</v>
      </c>
      <c r="C2247" s="7">
        <v>1185732</v>
      </c>
      <c r="D2247" s="8">
        <v>44234</v>
      </c>
      <c r="E2247" s="7" t="s">
        <v>46</v>
      </c>
      <c r="F2247" s="7" t="s">
        <v>86</v>
      </c>
      <c r="G2247" s="7" t="s">
        <v>87</v>
      </c>
      <c r="H2247" s="7" t="s">
        <v>20</v>
      </c>
      <c r="I2247" s="9">
        <v>0.35</v>
      </c>
      <c r="J2247" s="10">
        <v>6250</v>
      </c>
      <c r="K2247" s="11">
        <f t="shared" si="16"/>
        <v>2187.5</v>
      </c>
      <c r="L2247" s="11">
        <f t="shared" si="17"/>
        <v>656.25</v>
      </c>
      <c r="M2247" s="12">
        <v>0.3</v>
      </c>
      <c r="O2247" s="17"/>
      <c r="P2247" s="15"/>
      <c r="Q2247" s="13"/>
      <c r="R2247" s="14"/>
    </row>
    <row r="2248" spans="1:18" ht="15.75" customHeight="1" x14ac:dyDescent="0.2">
      <c r="A2248" s="2"/>
      <c r="B2248" s="7" t="s">
        <v>14</v>
      </c>
      <c r="C2248" s="7">
        <v>1185732</v>
      </c>
      <c r="D2248" s="8">
        <v>44234</v>
      </c>
      <c r="E2248" s="7" t="s">
        <v>46</v>
      </c>
      <c r="F2248" s="7" t="s">
        <v>86</v>
      </c>
      <c r="G2248" s="7" t="s">
        <v>87</v>
      </c>
      <c r="H2248" s="7" t="s">
        <v>21</v>
      </c>
      <c r="I2248" s="9">
        <v>0.5</v>
      </c>
      <c r="J2248" s="10">
        <v>7000</v>
      </c>
      <c r="K2248" s="11">
        <f t="shared" si="16"/>
        <v>3500</v>
      </c>
      <c r="L2248" s="11">
        <f t="shared" si="17"/>
        <v>1225</v>
      </c>
      <c r="M2248" s="12">
        <v>0.35</v>
      </c>
      <c r="O2248" s="17"/>
      <c r="P2248" s="15"/>
      <c r="Q2248" s="13"/>
      <c r="R2248" s="14"/>
    </row>
    <row r="2249" spans="1:18" ht="15.75" customHeight="1" x14ac:dyDescent="0.2">
      <c r="A2249" s="2"/>
      <c r="B2249" s="7" t="s">
        <v>14</v>
      </c>
      <c r="C2249" s="7">
        <v>1185732</v>
      </c>
      <c r="D2249" s="8">
        <v>44234</v>
      </c>
      <c r="E2249" s="7" t="s">
        <v>46</v>
      </c>
      <c r="F2249" s="7" t="s">
        <v>86</v>
      </c>
      <c r="G2249" s="7" t="s">
        <v>87</v>
      </c>
      <c r="H2249" s="7" t="s">
        <v>22</v>
      </c>
      <c r="I2249" s="9">
        <v>0.35</v>
      </c>
      <c r="J2249" s="10">
        <v>8000</v>
      </c>
      <c r="K2249" s="11">
        <f t="shared" si="16"/>
        <v>2800</v>
      </c>
      <c r="L2249" s="11">
        <f t="shared" si="17"/>
        <v>1400</v>
      </c>
      <c r="M2249" s="12">
        <v>0.5</v>
      </c>
      <c r="O2249" s="17"/>
      <c r="P2249" s="15"/>
      <c r="Q2249" s="13"/>
      <c r="R2249" s="14"/>
    </row>
    <row r="2250" spans="1:18" ht="15.75" customHeight="1" x14ac:dyDescent="0.2">
      <c r="A2250" s="2"/>
      <c r="B2250" s="7" t="s">
        <v>14</v>
      </c>
      <c r="C2250" s="7">
        <v>1185732</v>
      </c>
      <c r="D2250" s="8">
        <v>44260</v>
      </c>
      <c r="E2250" s="7" t="s">
        <v>46</v>
      </c>
      <c r="F2250" s="7" t="s">
        <v>86</v>
      </c>
      <c r="G2250" s="7" t="s">
        <v>87</v>
      </c>
      <c r="H2250" s="7" t="s">
        <v>17</v>
      </c>
      <c r="I2250" s="9">
        <v>0.35</v>
      </c>
      <c r="J2250" s="10">
        <v>10200</v>
      </c>
      <c r="K2250" s="11">
        <f t="shared" si="16"/>
        <v>3570</v>
      </c>
      <c r="L2250" s="11">
        <f t="shared" si="17"/>
        <v>1606.5</v>
      </c>
      <c r="M2250" s="12">
        <v>0.45</v>
      </c>
      <c r="O2250" s="17"/>
      <c r="P2250" s="15"/>
      <c r="Q2250" s="13"/>
      <c r="R2250" s="14"/>
    </row>
    <row r="2251" spans="1:18" ht="15.75" customHeight="1" x14ac:dyDescent="0.2">
      <c r="A2251" s="2"/>
      <c r="B2251" s="7" t="s">
        <v>14</v>
      </c>
      <c r="C2251" s="7">
        <v>1185732</v>
      </c>
      <c r="D2251" s="8">
        <v>44260</v>
      </c>
      <c r="E2251" s="7" t="s">
        <v>46</v>
      </c>
      <c r="F2251" s="7" t="s">
        <v>86</v>
      </c>
      <c r="G2251" s="7" t="s">
        <v>87</v>
      </c>
      <c r="H2251" s="7" t="s">
        <v>18</v>
      </c>
      <c r="I2251" s="9">
        <v>0.35</v>
      </c>
      <c r="J2251" s="10">
        <v>7000</v>
      </c>
      <c r="K2251" s="11">
        <f t="shared" si="16"/>
        <v>2450</v>
      </c>
      <c r="L2251" s="11">
        <f t="shared" si="17"/>
        <v>857.5</v>
      </c>
      <c r="M2251" s="12">
        <v>0.35</v>
      </c>
      <c r="O2251" s="17"/>
      <c r="P2251" s="15"/>
      <c r="Q2251" s="13"/>
      <c r="R2251" s="14"/>
    </row>
    <row r="2252" spans="1:18" ht="15.75" customHeight="1" x14ac:dyDescent="0.2">
      <c r="A2252" s="2"/>
      <c r="B2252" s="7" t="s">
        <v>14</v>
      </c>
      <c r="C2252" s="7">
        <v>1185732</v>
      </c>
      <c r="D2252" s="8">
        <v>44260</v>
      </c>
      <c r="E2252" s="7" t="s">
        <v>46</v>
      </c>
      <c r="F2252" s="7" t="s">
        <v>86</v>
      </c>
      <c r="G2252" s="7" t="s">
        <v>87</v>
      </c>
      <c r="H2252" s="7" t="s">
        <v>19</v>
      </c>
      <c r="I2252" s="9">
        <v>0.25</v>
      </c>
      <c r="J2252" s="10">
        <v>7250</v>
      </c>
      <c r="K2252" s="11">
        <f t="shared" si="16"/>
        <v>1812.5</v>
      </c>
      <c r="L2252" s="11">
        <f t="shared" si="17"/>
        <v>453.125</v>
      </c>
      <c r="M2252" s="12">
        <v>0.25</v>
      </c>
      <c r="O2252" s="17"/>
      <c r="P2252" s="15"/>
      <c r="Q2252" s="13"/>
      <c r="R2252" s="14"/>
    </row>
    <row r="2253" spans="1:18" ht="15.75" customHeight="1" x14ac:dyDescent="0.2">
      <c r="A2253" s="2"/>
      <c r="B2253" s="7" t="s">
        <v>14</v>
      </c>
      <c r="C2253" s="7">
        <v>1185732</v>
      </c>
      <c r="D2253" s="8">
        <v>44260</v>
      </c>
      <c r="E2253" s="7" t="s">
        <v>46</v>
      </c>
      <c r="F2253" s="7" t="s">
        <v>86</v>
      </c>
      <c r="G2253" s="7" t="s">
        <v>87</v>
      </c>
      <c r="H2253" s="7" t="s">
        <v>20</v>
      </c>
      <c r="I2253" s="9">
        <v>0.29999999999999993</v>
      </c>
      <c r="J2253" s="10">
        <v>5750</v>
      </c>
      <c r="K2253" s="11">
        <f t="shared" si="16"/>
        <v>1724.9999999999995</v>
      </c>
      <c r="L2253" s="11">
        <f t="shared" si="17"/>
        <v>517.49999999999989</v>
      </c>
      <c r="M2253" s="12">
        <v>0.3</v>
      </c>
      <c r="O2253" s="17"/>
      <c r="P2253" s="15"/>
      <c r="Q2253" s="13"/>
      <c r="R2253" s="14"/>
    </row>
    <row r="2254" spans="1:18" ht="15.75" customHeight="1" x14ac:dyDescent="0.2">
      <c r="A2254" s="2"/>
      <c r="B2254" s="7" t="s">
        <v>14</v>
      </c>
      <c r="C2254" s="7">
        <v>1185732</v>
      </c>
      <c r="D2254" s="8">
        <v>44260</v>
      </c>
      <c r="E2254" s="7" t="s">
        <v>46</v>
      </c>
      <c r="F2254" s="7" t="s">
        <v>86</v>
      </c>
      <c r="G2254" s="7" t="s">
        <v>87</v>
      </c>
      <c r="H2254" s="7" t="s">
        <v>21</v>
      </c>
      <c r="I2254" s="9">
        <v>0.45000000000000007</v>
      </c>
      <c r="J2254" s="10">
        <v>6250</v>
      </c>
      <c r="K2254" s="11">
        <f t="shared" si="16"/>
        <v>2812.5000000000005</v>
      </c>
      <c r="L2254" s="11">
        <f t="shared" si="17"/>
        <v>984.37500000000011</v>
      </c>
      <c r="M2254" s="12">
        <v>0.35</v>
      </c>
      <c r="O2254" s="17"/>
      <c r="P2254" s="15"/>
      <c r="Q2254" s="13"/>
      <c r="R2254" s="14"/>
    </row>
    <row r="2255" spans="1:18" ht="15.75" customHeight="1" x14ac:dyDescent="0.2">
      <c r="A2255" s="2"/>
      <c r="B2255" s="7" t="s">
        <v>14</v>
      </c>
      <c r="C2255" s="7">
        <v>1185732</v>
      </c>
      <c r="D2255" s="8">
        <v>44260</v>
      </c>
      <c r="E2255" s="7" t="s">
        <v>46</v>
      </c>
      <c r="F2255" s="7" t="s">
        <v>86</v>
      </c>
      <c r="G2255" s="7" t="s">
        <v>87</v>
      </c>
      <c r="H2255" s="7" t="s">
        <v>22</v>
      </c>
      <c r="I2255" s="9">
        <v>0.35</v>
      </c>
      <c r="J2255" s="10">
        <v>7250</v>
      </c>
      <c r="K2255" s="11">
        <f t="shared" si="16"/>
        <v>2537.5</v>
      </c>
      <c r="L2255" s="11">
        <f t="shared" si="17"/>
        <v>1268.75</v>
      </c>
      <c r="M2255" s="12">
        <v>0.5</v>
      </c>
      <c r="O2255" s="17"/>
      <c r="P2255" s="15"/>
      <c r="Q2255" s="13"/>
      <c r="R2255" s="14"/>
    </row>
    <row r="2256" spans="1:18" ht="15.75" customHeight="1" x14ac:dyDescent="0.2">
      <c r="A2256" s="2"/>
      <c r="B2256" s="7" t="s">
        <v>14</v>
      </c>
      <c r="C2256" s="7">
        <v>1185732</v>
      </c>
      <c r="D2256" s="8">
        <v>44292</v>
      </c>
      <c r="E2256" s="7" t="s">
        <v>46</v>
      </c>
      <c r="F2256" s="7" t="s">
        <v>86</v>
      </c>
      <c r="G2256" s="7" t="s">
        <v>87</v>
      </c>
      <c r="H2256" s="7" t="s">
        <v>17</v>
      </c>
      <c r="I2256" s="9">
        <v>0.35</v>
      </c>
      <c r="J2256" s="10">
        <v>9750</v>
      </c>
      <c r="K2256" s="11">
        <f t="shared" si="16"/>
        <v>3412.5</v>
      </c>
      <c r="L2256" s="11">
        <f t="shared" si="17"/>
        <v>1535.625</v>
      </c>
      <c r="M2256" s="12">
        <v>0.45</v>
      </c>
      <c r="O2256" s="17"/>
      <c r="P2256" s="15"/>
      <c r="Q2256" s="13"/>
      <c r="R2256" s="14"/>
    </row>
    <row r="2257" spans="1:18" ht="15.75" customHeight="1" x14ac:dyDescent="0.2">
      <c r="A2257" s="2"/>
      <c r="B2257" s="7" t="s">
        <v>14</v>
      </c>
      <c r="C2257" s="7">
        <v>1185732</v>
      </c>
      <c r="D2257" s="8">
        <v>44292</v>
      </c>
      <c r="E2257" s="7" t="s">
        <v>46</v>
      </c>
      <c r="F2257" s="7" t="s">
        <v>86</v>
      </c>
      <c r="G2257" s="7" t="s">
        <v>87</v>
      </c>
      <c r="H2257" s="7" t="s">
        <v>18</v>
      </c>
      <c r="I2257" s="9">
        <v>0.35</v>
      </c>
      <c r="J2257" s="10">
        <v>6750</v>
      </c>
      <c r="K2257" s="11">
        <f t="shared" si="16"/>
        <v>2362.5</v>
      </c>
      <c r="L2257" s="11">
        <f t="shared" si="17"/>
        <v>826.875</v>
      </c>
      <c r="M2257" s="12">
        <v>0.35</v>
      </c>
      <c r="O2257" s="17"/>
      <c r="P2257" s="15"/>
      <c r="Q2257" s="13"/>
      <c r="R2257" s="14"/>
    </row>
    <row r="2258" spans="1:18" ht="15.75" customHeight="1" x14ac:dyDescent="0.2">
      <c r="A2258" s="2"/>
      <c r="B2258" s="7" t="s">
        <v>14</v>
      </c>
      <c r="C2258" s="7">
        <v>1185732</v>
      </c>
      <c r="D2258" s="8">
        <v>44292</v>
      </c>
      <c r="E2258" s="7" t="s">
        <v>46</v>
      </c>
      <c r="F2258" s="7" t="s">
        <v>86</v>
      </c>
      <c r="G2258" s="7" t="s">
        <v>87</v>
      </c>
      <c r="H2258" s="7" t="s">
        <v>19</v>
      </c>
      <c r="I2258" s="9">
        <v>0.25</v>
      </c>
      <c r="J2258" s="10">
        <v>6750</v>
      </c>
      <c r="K2258" s="11">
        <f t="shared" si="16"/>
        <v>1687.5</v>
      </c>
      <c r="L2258" s="11">
        <f t="shared" si="17"/>
        <v>421.875</v>
      </c>
      <c r="M2258" s="12">
        <v>0.25</v>
      </c>
      <c r="O2258" s="17"/>
      <c r="P2258" s="15"/>
      <c r="Q2258" s="13"/>
      <c r="R2258" s="14"/>
    </row>
    <row r="2259" spans="1:18" ht="15.75" customHeight="1" x14ac:dyDescent="0.2">
      <c r="A2259" s="2"/>
      <c r="B2259" s="7" t="s">
        <v>14</v>
      </c>
      <c r="C2259" s="7">
        <v>1185732</v>
      </c>
      <c r="D2259" s="8">
        <v>44292</v>
      </c>
      <c r="E2259" s="7" t="s">
        <v>46</v>
      </c>
      <c r="F2259" s="7" t="s">
        <v>86</v>
      </c>
      <c r="G2259" s="7" t="s">
        <v>87</v>
      </c>
      <c r="H2259" s="7" t="s">
        <v>20</v>
      </c>
      <c r="I2259" s="9">
        <v>0.29999999999999993</v>
      </c>
      <c r="J2259" s="10">
        <v>6000</v>
      </c>
      <c r="K2259" s="11">
        <f t="shared" si="16"/>
        <v>1799.9999999999995</v>
      </c>
      <c r="L2259" s="11">
        <f t="shared" si="17"/>
        <v>539.99999999999989</v>
      </c>
      <c r="M2259" s="12">
        <v>0.3</v>
      </c>
      <c r="O2259" s="17"/>
      <c r="P2259" s="15"/>
      <c r="Q2259" s="13"/>
      <c r="R2259" s="14"/>
    </row>
    <row r="2260" spans="1:18" ht="15.75" customHeight="1" x14ac:dyDescent="0.2">
      <c r="A2260" s="2"/>
      <c r="B2260" s="7" t="s">
        <v>14</v>
      </c>
      <c r="C2260" s="7">
        <v>1185732</v>
      </c>
      <c r="D2260" s="8">
        <v>44292</v>
      </c>
      <c r="E2260" s="7" t="s">
        <v>46</v>
      </c>
      <c r="F2260" s="7" t="s">
        <v>86</v>
      </c>
      <c r="G2260" s="7" t="s">
        <v>87</v>
      </c>
      <c r="H2260" s="7" t="s">
        <v>21</v>
      </c>
      <c r="I2260" s="9">
        <v>0.5</v>
      </c>
      <c r="J2260" s="10">
        <v>6250</v>
      </c>
      <c r="K2260" s="11">
        <f t="shared" si="16"/>
        <v>3125</v>
      </c>
      <c r="L2260" s="11">
        <f t="shared" si="17"/>
        <v>1093.75</v>
      </c>
      <c r="M2260" s="12">
        <v>0.35</v>
      </c>
      <c r="O2260" s="17"/>
      <c r="P2260" s="15"/>
      <c r="Q2260" s="13"/>
      <c r="R2260" s="14"/>
    </row>
    <row r="2261" spans="1:18" ht="15.75" customHeight="1" x14ac:dyDescent="0.2">
      <c r="A2261" s="2"/>
      <c r="B2261" s="7" t="s">
        <v>14</v>
      </c>
      <c r="C2261" s="7">
        <v>1185732</v>
      </c>
      <c r="D2261" s="8">
        <v>44292</v>
      </c>
      <c r="E2261" s="7" t="s">
        <v>46</v>
      </c>
      <c r="F2261" s="7" t="s">
        <v>86</v>
      </c>
      <c r="G2261" s="7" t="s">
        <v>87</v>
      </c>
      <c r="H2261" s="7" t="s">
        <v>22</v>
      </c>
      <c r="I2261" s="9">
        <v>0.4</v>
      </c>
      <c r="J2261" s="10">
        <v>7750</v>
      </c>
      <c r="K2261" s="11">
        <f t="shared" si="16"/>
        <v>3100</v>
      </c>
      <c r="L2261" s="11">
        <f t="shared" si="17"/>
        <v>1550</v>
      </c>
      <c r="M2261" s="12">
        <v>0.5</v>
      </c>
      <c r="O2261" s="17"/>
      <c r="P2261" s="15"/>
      <c r="Q2261" s="13"/>
      <c r="R2261" s="14"/>
    </row>
    <row r="2262" spans="1:18" ht="15.75" customHeight="1" x14ac:dyDescent="0.2">
      <c r="A2262" s="2"/>
      <c r="B2262" s="7" t="s">
        <v>14</v>
      </c>
      <c r="C2262" s="7">
        <v>1185732</v>
      </c>
      <c r="D2262" s="8">
        <v>44321</v>
      </c>
      <c r="E2262" s="7" t="s">
        <v>46</v>
      </c>
      <c r="F2262" s="7" t="s">
        <v>86</v>
      </c>
      <c r="G2262" s="7" t="s">
        <v>87</v>
      </c>
      <c r="H2262" s="7" t="s">
        <v>17</v>
      </c>
      <c r="I2262" s="9">
        <v>0.5</v>
      </c>
      <c r="J2262" s="10">
        <v>10450</v>
      </c>
      <c r="K2262" s="11">
        <f t="shared" si="16"/>
        <v>5225</v>
      </c>
      <c r="L2262" s="11">
        <f t="shared" si="17"/>
        <v>2351.25</v>
      </c>
      <c r="M2262" s="12">
        <v>0.45</v>
      </c>
      <c r="O2262" s="17"/>
      <c r="P2262" s="15"/>
      <c r="Q2262" s="13"/>
      <c r="R2262" s="14"/>
    </row>
    <row r="2263" spans="1:18" ht="15.75" customHeight="1" x14ac:dyDescent="0.2">
      <c r="A2263" s="2"/>
      <c r="B2263" s="7" t="s">
        <v>14</v>
      </c>
      <c r="C2263" s="7">
        <v>1185732</v>
      </c>
      <c r="D2263" s="8">
        <v>44321</v>
      </c>
      <c r="E2263" s="7" t="s">
        <v>46</v>
      </c>
      <c r="F2263" s="7" t="s">
        <v>86</v>
      </c>
      <c r="G2263" s="7" t="s">
        <v>87</v>
      </c>
      <c r="H2263" s="7" t="s">
        <v>18</v>
      </c>
      <c r="I2263" s="9">
        <v>0.5</v>
      </c>
      <c r="J2263" s="10">
        <v>7500</v>
      </c>
      <c r="K2263" s="11">
        <f t="shared" si="16"/>
        <v>3750</v>
      </c>
      <c r="L2263" s="11">
        <f t="shared" si="17"/>
        <v>1312.5</v>
      </c>
      <c r="M2263" s="12">
        <v>0.35</v>
      </c>
      <c r="O2263" s="17"/>
      <c r="P2263" s="15"/>
      <c r="Q2263" s="13"/>
      <c r="R2263" s="14"/>
    </row>
    <row r="2264" spans="1:18" ht="15.75" customHeight="1" x14ac:dyDescent="0.2">
      <c r="A2264" s="2"/>
      <c r="B2264" s="7" t="s">
        <v>14</v>
      </c>
      <c r="C2264" s="7">
        <v>1185732</v>
      </c>
      <c r="D2264" s="8">
        <v>44321</v>
      </c>
      <c r="E2264" s="7" t="s">
        <v>46</v>
      </c>
      <c r="F2264" s="7" t="s">
        <v>86</v>
      </c>
      <c r="G2264" s="7" t="s">
        <v>87</v>
      </c>
      <c r="H2264" s="7" t="s">
        <v>19</v>
      </c>
      <c r="I2264" s="9">
        <v>0.45</v>
      </c>
      <c r="J2264" s="10">
        <v>7250</v>
      </c>
      <c r="K2264" s="11">
        <f t="shared" si="16"/>
        <v>3262.5</v>
      </c>
      <c r="L2264" s="11">
        <f t="shared" si="17"/>
        <v>815.625</v>
      </c>
      <c r="M2264" s="12">
        <v>0.25</v>
      </c>
      <c r="O2264" s="17"/>
      <c r="P2264" s="15"/>
      <c r="Q2264" s="13"/>
      <c r="R2264" s="14"/>
    </row>
    <row r="2265" spans="1:18" ht="15.75" customHeight="1" x14ac:dyDescent="0.2">
      <c r="A2265" s="2"/>
      <c r="B2265" s="7" t="s">
        <v>14</v>
      </c>
      <c r="C2265" s="7">
        <v>1185732</v>
      </c>
      <c r="D2265" s="8">
        <v>44321</v>
      </c>
      <c r="E2265" s="7" t="s">
        <v>46</v>
      </c>
      <c r="F2265" s="7" t="s">
        <v>86</v>
      </c>
      <c r="G2265" s="7" t="s">
        <v>87</v>
      </c>
      <c r="H2265" s="7" t="s">
        <v>20</v>
      </c>
      <c r="I2265" s="9">
        <v>0.45</v>
      </c>
      <c r="J2265" s="10">
        <v>6750</v>
      </c>
      <c r="K2265" s="11">
        <f t="shared" si="16"/>
        <v>3037.5</v>
      </c>
      <c r="L2265" s="11">
        <f t="shared" si="17"/>
        <v>911.25</v>
      </c>
      <c r="M2265" s="12">
        <v>0.3</v>
      </c>
      <c r="O2265" s="17"/>
      <c r="P2265" s="15"/>
      <c r="Q2265" s="13"/>
      <c r="R2265" s="14"/>
    </row>
    <row r="2266" spans="1:18" ht="15.75" customHeight="1" x14ac:dyDescent="0.2">
      <c r="A2266" s="2"/>
      <c r="B2266" s="7" t="s">
        <v>14</v>
      </c>
      <c r="C2266" s="7">
        <v>1185732</v>
      </c>
      <c r="D2266" s="8">
        <v>44321</v>
      </c>
      <c r="E2266" s="7" t="s">
        <v>46</v>
      </c>
      <c r="F2266" s="7" t="s">
        <v>86</v>
      </c>
      <c r="G2266" s="7" t="s">
        <v>87</v>
      </c>
      <c r="H2266" s="7" t="s">
        <v>21</v>
      </c>
      <c r="I2266" s="9">
        <v>0.54999999999999993</v>
      </c>
      <c r="J2266" s="10">
        <v>7000</v>
      </c>
      <c r="K2266" s="11">
        <f t="shared" si="16"/>
        <v>3849.9999999999995</v>
      </c>
      <c r="L2266" s="11">
        <f t="shared" si="17"/>
        <v>1347.4999999999998</v>
      </c>
      <c r="M2266" s="12">
        <v>0.35</v>
      </c>
      <c r="O2266" s="17"/>
      <c r="P2266" s="15"/>
      <c r="Q2266" s="13"/>
      <c r="R2266" s="14"/>
    </row>
    <row r="2267" spans="1:18" ht="15.75" customHeight="1" x14ac:dyDescent="0.2">
      <c r="A2267" s="2"/>
      <c r="B2267" s="7" t="s">
        <v>14</v>
      </c>
      <c r="C2267" s="7">
        <v>1185732</v>
      </c>
      <c r="D2267" s="8">
        <v>44321</v>
      </c>
      <c r="E2267" s="7" t="s">
        <v>46</v>
      </c>
      <c r="F2267" s="7" t="s">
        <v>86</v>
      </c>
      <c r="G2267" s="7" t="s">
        <v>87</v>
      </c>
      <c r="H2267" s="7" t="s">
        <v>22</v>
      </c>
      <c r="I2267" s="9">
        <v>0.6</v>
      </c>
      <c r="J2267" s="10">
        <v>8000</v>
      </c>
      <c r="K2267" s="11">
        <f t="shared" si="16"/>
        <v>4800</v>
      </c>
      <c r="L2267" s="11">
        <f t="shared" si="17"/>
        <v>2400</v>
      </c>
      <c r="M2267" s="12">
        <v>0.5</v>
      </c>
      <c r="O2267" s="17"/>
      <c r="P2267" s="15"/>
      <c r="Q2267" s="13"/>
      <c r="R2267" s="14"/>
    </row>
    <row r="2268" spans="1:18" ht="15.75" customHeight="1" x14ac:dyDescent="0.2">
      <c r="A2268" s="2"/>
      <c r="B2268" s="7" t="s">
        <v>14</v>
      </c>
      <c r="C2268" s="7">
        <v>1185732</v>
      </c>
      <c r="D2268" s="8">
        <v>44354</v>
      </c>
      <c r="E2268" s="7" t="s">
        <v>46</v>
      </c>
      <c r="F2268" s="7" t="s">
        <v>86</v>
      </c>
      <c r="G2268" s="7" t="s">
        <v>87</v>
      </c>
      <c r="H2268" s="7" t="s">
        <v>17</v>
      </c>
      <c r="I2268" s="9">
        <v>0.54999999999999993</v>
      </c>
      <c r="J2268" s="10">
        <v>10500</v>
      </c>
      <c r="K2268" s="11">
        <f t="shared" si="16"/>
        <v>5774.9999999999991</v>
      </c>
      <c r="L2268" s="11">
        <f t="shared" si="17"/>
        <v>2598.7499999999995</v>
      </c>
      <c r="M2268" s="12">
        <v>0.45</v>
      </c>
      <c r="O2268" s="17"/>
      <c r="P2268" s="15"/>
      <c r="Q2268" s="13"/>
      <c r="R2268" s="14"/>
    </row>
    <row r="2269" spans="1:18" ht="15.75" customHeight="1" x14ac:dyDescent="0.2">
      <c r="A2269" s="2"/>
      <c r="B2269" s="7" t="s">
        <v>14</v>
      </c>
      <c r="C2269" s="7">
        <v>1185732</v>
      </c>
      <c r="D2269" s="8">
        <v>44354</v>
      </c>
      <c r="E2269" s="7" t="s">
        <v>46</v>
      </c>
      <c r="F2269" s="7" t="s">
        <v>86</v>
      </c>
      <c r="G2269" s="7" t="s">
        <v>87</v>
      </c>
      <c r="H2269" s="7" t="s">
        <v>18</v>
      </c>
      <c r="I2269" s="9">
        <v>0.5</v>
      </c>
      <c r="J2269" s="10">
        <v>8000</v>
      </c>
      <c r="K2269" s="11">
        <f t="shared" si="16"/>
        <v>4000</v>
      </c>
      <c r="L2269" s="11">
        <f t="shared" si="17"/>
        <v>1400</v>
      </c>
      <c r="M2269" s="12">
        <v>0.35</v>
      </c>
      <c r="O2269" s="17"/>
      <c r="P2269" s="15"/>
      <c r="Q2269" s="13"/>
      <c r="R2269" s="14"/>
    </row>
    <row r="2270" spans="1:18" ht="15.75" customHeight="1" x14ac:dyDescent="0.2">
      <c r="A2270" s="2"/>
      <c r="B2270" s="7" t="s">
        <v>14</v>
      </c>
      <c r="C2270" s="7">
        <v>1185732</v>
      </c>
      <c r="D2270" s="8">
        <v>44354</v>
      </c>
      <c r="E2270" s="7" t="s">
        <v>46</v>
      </c>
      <c r="F2270" s="7" t="s">
        <v>86</v>
      </c>
      <c r="G2270" s="7" t="s">
        <v>87</v>
      </c>
      <c r="H2270" s="7" t="s">
        <v>19</v>
      </c>
      <c r="I2270" s="9">
        <v>0.5</v>
      </c>
      <c r="J2270" s="10">
        <v>7750</v>
      </c>
      <c r="K2270" s="11">
        <f t="shared" si="16"/>
        <v>3875</v>
      </c>
      <c r="L2270" s="11">
        <f t="shared" si="17"/>
        <v>968.75</v>
      </c>
      <c r="M2270" s="12">
        <v>0.25</v>
      </c>
      <c r="O2270" s="17"/>
      <c r="P2270" s="15"/>
      <c r="Q2270" s="13"/>
      <c r="R2270" s="14"/>
    </row>
    <row r="2271" spans="1:18" ht="15.75" customHeight="1" x14ac:dyDescent="0.2">
      <c r="A2271" s="2"/>
      <c r="B2271" s="7" t="s">
        <v>14</v>
      </c>
      <c r="C2271" s="7">
        <v>1185732</v>
      </c>
      <c r="D2271" s="8">
        <v>44354</v>
      </c>
      <c r="E2271" s="7" t="s">
        <v>46</v>
      </c>
      <c r="F2271" s="7" t="s">
        <v>86</v>
      </c>
      <c r="G2271" s="7" t="s">
        <v>87</v>
      </c>
      <c r="H2271" s="7" t="s">
        <v>20</v>
      </c>
      <c r="I2271" s="9">
        <v>0.5</v>
      </c>
      <c r="J2271" s="10">
        <v>7500</v>
      </c>
      <c r="K2271" s="11">
        <f t="shared" si="16"/>
        <v>3750</v>
      </c>
      <c r="L2271" s="11">
        <f t="shared" si="17"/>
        <v>1125</v>
      </c>
      <c r="M2271" s="12">
        <v>0.3</v>
      </c>
      <c r="O2271" s="17"/>
      <c r="P2271" s="15"/>
      <c r="Q2271" s="13"/>
      <c r="R2271" s="14"/>
    </row>
    <row r="2272" spans="1:18" ht="15.75" customHeight="1" x14ac:dyDescent="0.2">
      <c r="A2272" s="2"/>
      <c r="B2272" s="7" t="s">
        <v>14</v>
      </c>
      <c r="C2272" s="7">
        <v>1185732</v>
      </c>
      <c r="D2272" s="8">
        <v>44354</v>
      </c>
      <c r="E2272" s="7" t="s">
        <v>46</v>
      </c>
      <c r="F2272" s="7" t="s">
        <v>86</v>
      </c>
      <c r="G2272" s="7" t="s">
        <v>87</v>
      </c>
      <c r="H2272" s="7" t="s">
        <v>21</v>
      </c>
      <c r="I2272" s="9">
        <v>0.65</v>
      </c>
      <c r="J2272" s="10">
        <v>7500</v>
      </c>
      <c r="K2272" s="11">
        <f t="shared" si="16"/>
        <v>4875</v>
      </c>
      <c r="L2272" s="11">
        <f t="shared" si="17"/>
        <v>1706.25</v>
      </c>
      <c r="M2272" s="12">
        <v>0.35</v>
      </c>
      <c r="O2272" s="17"/>
      <c r="P2272" s="15"/>
      <c r="Q2272" s="13"/>
      <c r="R2272" s="14"/>
    </row>
    <row r="2273" spans="1:18" ht="15.75" customHeight="1" x14ac:dyDescent="0.2">
      <c r="A2273" s="2"/>
      <c r="B2273" s="7" t="s">
        <v>14</v>
      </c>
      <c r="C2273" s="7">
        <v>1185732</v>
      </c>
      <c r="D2273" s="8">
        <v>44354</v>
      </c>
      <c r="E2273" s="7" t="s">
        <v>46</v>
      </c>
      <c r="F2273" s="7" t="s">
        <v>86</v>
      </c>
      <c r="G2273" s="7" t="s">
        <v>87</v>
      </c>
      <c r="H2273" s="7" t="s">
        <v>22</v>
      </c>
      <c r="I2273" s="9">
        <v>0.70000000000000007</v>
      </c>
      <c r="J2273" s="10">
        <v>9250</v>
      </c>
      <c r="K2273" s="11">
        <f t="shared" si="16"/>
        <v>6475.0000000000009</v>
      </c>
      <c r="L2273" s="11">
        <f t="shared" si="17"/>
        <v>3237.5000000000005</v>
      </c>
      <c r="M2273" s="12">
        <v>0.5</v>
      </c>
      <c r="O2273" s="17"/>
      <c r="P2273" s="15"/>
      <c r="Q2273" s="13"/>
      <c r="R2273" s="14"/>
    </row>
    <row r="2274" spans="1:18" ht="15.75" customHeight="1" x14ac:dyDescent="0.2">
      <c r="A2274" s="2"/>
      <c r="B2274" s="7" t="s">
        <v>14</v>
      </c>
      <c r="C2274" s="7">
        <v>1185732</v>
      </c>
      <c r="D2274" s="8">
        <v>44382</v>
      </c>
      <c r="E2274" s="7" t="s">
        <v>46</v>
      </c>
      <c r="F2274" s="7" t="s">
        <v>86</v>
      </c>
      <c r="G2274" s="7" t="s">
        <v>87</v>
      </c>
      <c r="H2274" s="7" t="s">
        <v>17</v>
      </c>
      <c r="I2274" s="9">
        <v>0.65</v>
      </c>
      <c r="J2274" s="10">
        <v>11500</v>
      </c>
      <c r="K2274" s="11">
        <f t="shared" si="16"/>
        <v>7475</v>
      </c>
      <c r="L2274" s="11">
        <f t="shared" si="17"/>
        <v>3363.75</v>
      </c>
      <c r="M2274" s="12">
        <v>0.45</v>
      </c>
      <c r="O2274" s="17"/>
      <c r="P2274" s="15"/>
      <c r="Q2274" s="13"/>
      <c r="R2274" s="14"/>
    </row>
    <row r="2275" spans="1:18" ht="15.75" customHeight="1" x14ac:dyDescent="0.2">
      <c r="A2275" s="2"/>
      <c r="B2275" s="7" t="s">
        <v>14</v>
      </c>
      <c r="C2275" s="7">
        <v>1185732</v>
      </c>
      <c r="D2275" s="8">
        <v>44382</v>
      </c>
      <c r="E2275" s="7" t="s">
        <v>46</v>
      </c>
      <c r="F2275" s="7" t="s">
        <v>86</v>
      </c>
      <c r="G2275" s="7" t="s">
        <v>87</v>
      </c>
      <c r="H2275" s="7" t="s">
        <v>18</v>
      </c>
      <c r="I2275" s="9">
        <v>0.60000000000000009</v>
      </c>
      <c r="J2275" s="10">
        <v>9000</v>
      </c>
      <c r="K2275" s="11">
        <f t="shared" si="16"/>
        <v>5400.0000000000009</v>
      </c>
      <c r="L2275" s="11">
        <f t="shared" si="17"/>
        <v>1890.0000000000002</v>
      </c>
      <c r="M2275" s="12">
        <v>0.35</v>
      </c>
      <c r="O2275" s="17"/>
      <c r="P2275" s="15"/>
      <c r="Q2275" s="13"/>
      <c r="R2275" s="14"/>
    </row>
    <row r="2276" spans="1:18" ht="15.75" customHeight="1" x14ac:dyDescent="0.2">
      <c r="A2276" s="2"/>
      <c r="B2276" s="7" t="s">
        <v>14</v>
      </c>
      <c r="C2276" s="7">
        <v>1185732</v>
      </c>
      <c r="D2276" s="8">
        <v>44382</v>
      </c>
      <c r="E2276" s="7" t="s">
        <v>46</v>
      </c>
      <c r="F2276" s="7" t="s">
        <v>86</v>
      </c>
      <c r="G2276" s="7" t="s">
        <v>87</v>
      </c>
      <c r="H2276" s="7" t="s">
        <v>19</v>
      </c>
      <c r="I2276" s="9">
        <v>0.55000000000000004</v>
      </c>
      <c r="J2276" s="10">
        <v>8250</v>
      </c>
      <c r="K2276" s="11">
        <f t="shared" si="16"/>
        <v>4537.5</v>
      </c>
      <c r="L2276" s="11">
        <f t="shared" si="17"/>
        <v>1134.375</v>
      </c>
      <c r="M2276" s="12">
        <v>0.25</v>
      </c>
      <c r="O2276" s="17"/>
      <c r="P2276" s="15"/>
      <c r="Q2276" s="13"/>
      <c r="R2276" s="14"/>
    </row>
    <row r="2277" spans="1:18" ht="15.75" customHeight="1" x14ac:dyDescent="0.2">
      <c r="A2277" s="2"/>
      <c r="B2277" s="7" t="s">
        <v>14</v>
      </c>
      <c r="C2277" s="7">
        <v>1185732</v>
      </c>
      <c r="D2277" s="8">
        <v>44382</v>
      </c>
      <c r="E2277" s="7" t="s">
        <v>46</v>
      </c>
      <c r="F2277" s="7" t="s">
        <v>86</v>
      </c>
      <c r="G2277" s="7" t="s">
        <v>87</v>
      </c>
      <c r="H2277" s="7" t="s">
        <v>20</v>
      </c>
      <c r="I2277" s="9">
        <v>0.55000000000000004</v>
      </c>
      <c r="J2277" s="10">
        <v>7750</v>
      </c>
      <c r="K2277" s="11">
        <f t="shared" si="16"/>
        <v>4262.5</v>
      </c>
      <c r="L2277" s="11">
        <f t="shared" si="17"/>
        <v>1278.75</v>
      </c>
      <c r="M2277" s="12">
        <v>0.3</v>
      </c>
      <c r="O2277" s="17"/>
      <c r="P2277" s="15"/>
      <c r="Q2277" s="13"/>
      <c r="R2277" s="14"/>
    </row>
    <row r="2278" spans="1:18" ht="15.75" customHeight="1" x14ac:dyDescent="0.2">
      <c r="A2278" s="2"/>
      <c r="B2278" s="7" t="s">
        <v>14</v>
      </c>
      <c r="C2278" s="7">
        <v>1185732</v>
      </c>
      <c r="D2278" s="8">
        <v>44382</v>
      </c>
      <c r="E2278" s="7" t="s">
        <v>46</v>
      </c>
      <c r="F2278" s="7" t="s">
        <v>86</v>
      </c>
      <c r="G2278" s="7" t="s">
        <v>87</v>
      </c>
      <c r="H2278" s="7" t="s">
        <v>21</v>
      </c>
      <c r="I2278" s="9">
        <v>0.65</v>
      </c>
      <c r="J2278" s="10">
        <v>8000</v>
      </c>
      <c r="K2278" s="11">
        <f t="shared" si="16"/>
        <v>5200</v>
      </c>
      <c r="L2278" s="11">
        <f t="shared" si="17"/>
        <v>1819.9999999999998</v>
      </c>
      <c r="M2278" s="12">
        <v>0.35</v>
      </c>
      <c r="O2278" s="17"/>
      <c r="P2278" s="15"/>
      <c r="Q2278" s="13"/>
      <c r="R2278" s="14"/>
    </row>
    <row r="2279" spans="1:18" ht="15.75" customHeight="1" x14ac:dyDescent="0.2">
      <c r="A2279" s="2"/>
      <c r="B2279" s="7" t="s">
        <v>14</v>
      </c>
      <c r="C2279" s="7">
        <v>1185732</v>
      </c>
      <c r="D2279" s="8">
        <v>44382</v>
      </c>
      <c r="E2279" s="7" t="s">
        <v>46</v>
      </c>
      <c r="F2279" s="7" t="s">
        <v>86</v>
      </c>
      <c r="G2279" s="7" t="s">
        <v>87</v>
      </c>
      <c r="H2279" s="7" t="s">
        <v>22</v>
      </c>
      <c r="I2279" s="9">
        <v>0.70000000000000007</v>
      </c>
      <c r="J2279" s="10">
        <v>9750</v>
      </c>
      <c r="K2279" s="11">
        <f t="shared" si="16"/>
        <v>6825.0000000000009</v>
      </c>
      <c r="L2279" s="11">
        <f t="shared" si="17"/>
        <v>3412.5000000000005</v>
      </c>
      <c r="M2279" s="12">
        <v>0.5</v>
      </c>
      <c r="O2279" s="17"/>
      <c r="P2279" s="15"/>
      <c r="Q2279" s="13"/>
      <c r="R2279" s="14"/>
    </row>
    <row r="2280" spans="1:18" ht="15.75" customHeight="1" x14ac:dyDescent="0.2">
      <c r="A2280" s="2"/>
      <c r="B2280" s="7" t="s">
        <v>14</v>
      </c>
      <c r="C2280" s="7">
        <v>1185732</v>
      </c>
      <c r="D2280" s="8">
        <v>44414</v>
      </c>
      <c r="E2280" s="7" t="s">
        <v>46</v>
      </c>
      <c r="F2280" s="7" t="s">
        <v>86</v>
      </c>
      <c r="G2280" s="7" t="s">
        <v>87</v>
      </c>
      <c r="H2280" s="7" t="s">
        <v>17</v>
      </c>
      <c r="I2280" s="9">
        <v>0.65</v>
      </c>
      <c r="J2280" s="10">
        <v>11250</v>
      </c>
      <c r="K2280" s="11">
        <f t="shared" si="16"/>
        <v>7312.5</v>
      </c>
      <c r="L2280" s="11">
        <f t="shared" si="17"/>
        <v>3290.625</v>
      </c>
      <c r="M2280" s="12">
        <v>0.45</v>
      </c>
      <c r="O2280" s="17"/>
      <c r="P2280" s="15"/>
      <c r="Q2280" s="13"/>
      <c r="R2280" s="14"/>
    </row>
    <row r="2281" spans="1:18" ht="15.75" customHeight="1" x14ac:dyDescent="0.2">
      <c r="A2281" s="2"/>
      <c r="B2281" s="7" t="s">
        <v>14</v>
      </c>
      <c r="C2281" s="7">
        <v>1185732</v>
      </c>
      <c r="D2281" s="8">
        <v>44414</v>
      </c>
      <c r="E2281" s="7" t="s">
        <v>46</v>
      </c>
      <c r="F2281" s="7" t="s">
        <v>86</v>
      </c>
      <c r="G2281" s="7" t="s">
        <v>87</v>
      </c>
      <c r="H2281" s="7" t="s">
        <v>18</v>
      </c>
      <c r="I2281" s="9">
        <v>0.60000000000000009</v>
      </c>
      <c r="J2281" s="10">
        <v>9000</v>
      </c>
      <c r="K2281" s="11">
        <f t="shared" si="16"/>
        <v>5400.0000000000009</v>
      </c>
      <c r="L2281" s="11">
        <f t="shared" si="17"/>
        <v>1890.0000000000002</v>
      </c>
      <c r="M2281" s="12">
        <v>0.35</v>
      </c>
      <c r="O2281" s="17"/>
      <c r="P2281" s="15"/>
      <c r="Q2281" s="13"/>
      <c r="R2281" s="14"/>
    </row>
    <row r="2282" spans="1:18" ht="15.75" customHeight="1" x14ac:dyDescent="0.2">
      <c r="A2282" s="2"/>
      <c r="B2282" s="7" t="s">
        <v>14</v>
      </c>
      <c r="C2282" s="7">
        <v>1185732</v>
      </c>
      <c r="D2282" s="8">
        <v>44414</v>
      </c>
      <c r="E2282" s="7" t="s">
        <v>46</v>
      </c>
      <c r="F2282" s="7" t="s">
        <v>86</v>
      </c>
      <c r="G2282" s="7" t="s">
        <v>87</v>
      </c>
      <c r="H2282" s="7" t="s">
        <v>19</v>
      </c>
      <c r="I2282" s="9">
        <v>0.55000000000000004</v>
      </c>
      <c r="J2282" s="10">
        <v>8250</v>
      </c>
      <c r="K2282" s="11">
        <f t="shared" si="16"/>
        <v>4537.5</v>
      </c>
      <c r="L2282" s="11">
        <f t="shared" si="17"/>
        <v>1134.375</v>
      </c>
      <c r="M2282" s="12">
        <v>0.25</v>
      </c>
      <c r="O2282" s="17"/>
      <c r="P2282" s="15"/>
      <c r="Q2282" s="13"/>
      <c r="R2282" s="14"/>
    </row>
    <row r="2283" spans="1:18" ht="15.75" customHeight="1" x14ac:dyDescent="0.2">
      <c r="A2283" s="2"/>
      <c r="B2283" s="7" t="s">
        <v>14</v>
      </c>
      <c r="C2283" s="7">
        <v>1185732</v>
      </c>
      <c r="D2283" s="8">
        <v>44414</v>
      </c>
      <c r="E2283" s="7" t="s">
        <v>46</v>
      </c>
      <c r="F2283" s="7" t="s">
        <v>86</v>
      </c>
      <c r="G2283" s="7" t="s">
        <v>87</v>
      </c>
      <c r="H2283" s="7" t="s">
        <v>20</v>
      </c>
      <c r="I2283" s="9">
        <v>0.45</v>
      </c>
      <c r="J2283" s="10">
        <v>7750</v>
      </c>
      <c r="K2283" s="11">
        <f t="shared" si="16"/>
        <v>3487.5</v>
      </c>
      <c r="L2283" s="11">
        <f t="shared" si="17"/>
        <v>1046.25</v>
      </c>
      <c r="M2283" s="12">
        <v>0.3</v>
      </c>
      <c r="O2283" s="17"/>
      <c r="P2283" s="15"/>
      <c r="Q2283" s="13"/>
      <c r="R2283" s="14"/>
    </row>
    <row r="2284" spans="1:18" ht="15.75" customHeight="1" x14ac:dyDescent="0.2">
      <c r="A2284" s="2"/>
      <c r="B2284" s="7" t="s">
        <v>14</v>
      </c>
      <c r="C2284" s="7">
        <v>1185732</v>
      </c>
      <c r="D2284" s="8">
        <v>44414</v>
      </c>
      <c r="E2284" s="7" t="s">
        <v>46</v>
      </c>
      <c r="F2284" s="7" t="s">
        <v>86</v>
      </c>
      <c r="G2284" s="7" t="s">
        <v>87</v>
      </c>
      <c r="H2284" s="7" t="s">
        <v>21</v>
      </c>
      <c r="I2284" s="9">
        <v>0.55000000000000004</v>
      </c>
      <c r="J2284" s="10">
        <v>7500</v>
      </c>
      <c r="K2284" s="11">
        <f t="shared" si="16"/>
        <v>4125</v>
      </c>
      <c r="L2284" s="11">
        <f t="shared" si="17"/>
        <v>1443.75</v>
      </c>
      <c r="M2284" s="12">
        <v>0.35</v>
      </c>
      <c r="O2284" s="17"/>
      <c r="P2284" s="15"/>
      <c r="Q2284" s="13"/>
      <c r="R2284" s="14"/>
    </row>
    <row r="2285" spans="1:18" ht="15.75" customHeight="1" x14ac:dyDescent="0.2">
      <c r="A2285" s="2"/>
      <c r="B2285" s="7" t="s">
        <v>14</v>
      </c>
      <c r="C2285" s="7">
        <v>1185732</v>
      </c>
      <c r="D2285" s="8">
        <v>44414</v>
      </c>
      <c r="E2285" s="7" t="s">
        <v>46</v>
      </c>
      <c r="F2285" s="7" t="s">
        <v>86</v>
      </c>
      <c r="G2285" s="7" t="s">
        <v>87</v>
      </c>
      <c r="H2285" s="7" t="s">
        <v>22</v>
      </c>
      <c r="I2285" s="9">
        <v>0.60000000000000009</v>
      </c>
      <c r="J2285" s="10">
        <v>9250</v>
      </c>
      <c r="K2285" s="11">
        <f t="shared" si="16"/>
        <v>5550.0000000000009</v>
      </c>
      <c r="L2285" s="11">
        <f t="shared" si="17"/>
        <v>2775.0000000000005</v>
      </c>
      <c r="M2285" s="12">
        <v>0.5</v>
      </c>
      <c r="O2285" s="17"/>
      <c r="P2285" s="15"/>
      <c r="Q2285" s="13"/>
      <c r="R2285" s="14"/>
    </row>
    <row r="2286" spans="1:18" ht="15.75" customHeight="1" x14ac:dyDescent="0.2">
      <c r="A2286" s="2"/>
      <c r="B2286" s="7" t="s">
        <v>14</v>
      </c>
      <c r="C2286" s="7">
        <v>1185732</v>
      </c>
      <c r="D2286" s="8">
        <v>44444</v>
      </c>
      <c r="E2286" s="7" t="s">
        <v>46</v>
      </c>
      <c r="F2286" s="7" t="s">
        <v>86</v>
      </c>
      <c r="G2286" s="7" t="s">
        <v>87</v>
      </c>
      <c r="H2286" s="7" t="s">
        <v>17</v>
      </c>
      <c r="I2286" s="9">
        <v>0.55000000000000004</v>
      </c>
      <c r="J2286" s="10">
        <v>10250</v>
      </c>
      <c r="K2286" s="11">
        <f t="shared" si="16"/>
        <v>5637.5000000000009</v>
      </c>
      <c r="L2286" s="11">
        <f t="shared" si="17"/>
        <v>2536.8750000000005</v>
      </c>
      <c r="M2286" s="12">
        <v>0.45</v>
      </c>
      <c r="O2286" s="17"/>
      <c r="P2286" s="15"/>
      <c r="Q2286" s="13"/>
      <c r="R2286" s="14"/>
    </row>
    <row r="2287" spans="1:18" ht="15.75" customHeight="1" x14ac:dyDescent="0.2">
      <c r="A2287" s="2"/>
      <c r="B2287" s="7" t="s">
        <v>14</v>
      </c>
      <c r="C2287" s="7">
        <v>1185732</v>
      </c>
      <c r="D2287" s="8">
        <v>44444</v>
      </c>
      <c r="E2287" s="7" t="s">
        <v>46</v>
      </c>
      <c r="F2287" s="7" t="s">
        <v>86</v>
      </c>
      <c r="G2287" s="7" t="s">
        <v>87</v>
      </c>
      <c r="H2287" s="7" t="s">
        <v>18</v>
      </c>
      <c r="I2287" s="9">
        <v>0.50000000000000011</v>
      </c>
      <c r="J2287" s="10">
        <v>8250</v>
      </c>
      <c r="K2287" s="11">
        <f t="shared" si="16"/>
        <v>4125.0000000000009</v>
      </c>
      <c r="L2287" s="11">
        <f t="shared" si="17"/>
        <v>1443.7500000000002</v>
      </c>
      <c r="M2287" s="12">
        <v>0.35</v>
      </c>
      <c r="O2287" s="17"/>
      <c r="P2287" s="15"/>
      <c r="Q2287" s="13"/>
      <c r="R2287" s="14"/>
    </row>
    <row r="2288" spans="1:18" ht="15.75" customHeight="1" x14ac:dyDescent="0.2">
      <c r="A2288" s="2"/>
      <c r="B2288" s="7" t="s">
        <v>14</v>
      </c>
      <c r="C2288" s="7">
        <v>1185732</v>
      </c>
      <c r="D2288" s="8">
        <v>44444</v>
      </c>
      <c r="E2288" s="7" t="s">
        <v>46</v>
      </c>
      <c r="F2288" s="7" t="s">
        <v>86</v>
      </c>
      <c r="G2288" s="7" t="s">
        <v>87</v>
      </c>
      <c r="H2288" s="7" t="s">
        <v>19</v>
      </c>
      <c r="I2288" s="9">
        <v>0.4</v>
      </c>
      <c r="J2288" s="10">
        <v>7250</v>
      </c>
      <c r="K2288" s="11">
        <f t="shared" si="16"/>
        <v>2900</v>
      </c>
      <c r="L2288" s="11">
        <f t="shared" si="17"/>
        <v>725</v>
      </c>
      <c r="M2288" s="12">
        <v>0.25</v>
      </c>
      <c r="O2288" s="17"/>
      <c r="P2288" s="15"/>
      <c r="Q2288" s="13"/>
      <c r="R2288" s="14"/>
    </row>
    <row r="2289" spans="1:18" ht="15.75" customHeight="1" x14ac:dyDescent="0.2">
      <c r="A2289" s="2"/>
      <c r="B2289" s="7" t="s">
        <v>14</v>
      </c>
      <c r="C2289" s="7">
        <v>1185732</v>
      </c>
      <c r="D2289" s="8">
        <v>44444</v>
      </c>
      <c r="E2289" s="7" t="s">
        <v>46</v>
      </c>
      <c r="F2289" s="7" t="s">
        <v>86</v>
      </c>
      <c r="G2289" s="7" t="s">
        <v>87</v>
      </c>
      <c r="H2289" s="7" t="s">
        <v>20</v>
      </c>
      <c r="I2289" s="9">
        <v>0.4</v>
      </c>
      <c r="J2289" s="10">
        <v>7000</v>
      </c>
      <c r="K2289" s="11">
        <f t="shared" si="16"/>
        <v>2800</v>
      </c>
      <c r="L2289" s="11">
        <f t="shared" si="17"/>
        <v>840</v>
      </c>
      <c r="M2289" s="12">
        <v>0.3</v>
      </c>
      <c r="O2289" s="17"/>
      <c r="P2289" s="15"/>
      <c r="Q2289" s="13"/>
      <c r="R2289" s="14"/>
    </row>
    <row r="2290" spans="1:18" ht="15.75" customHeight="1" x14ac:dyDescent="0.2">
      <c r="A2290" s="2"/>
      <c r="B2290" s="7" t="s">
        <v>14</v>
      </c>
      <c r="C2290" s="7">
        <v>1185732</v>
      </c>
      <c r="D2290" s="8">
        <v>44444</v>
      </c>
      <c r="E2290" s="7" t="s">
        <v>46</v>
      </c>
      <c r="F2290" s="7" t="s">
        <v>86</v>
      </c>
      <c r="G2290" s="7" t="s">
        <v>87</v>
      </c>
      <c r="H2290" s="7" t="s">
        <v>21</v>
      </c>
      <c r="I2290" s="9">
        <v>0.5</v>
      </c>
      <c r="J2290" s="10">
        <v>7000</v>
      </c>
      <c r="K2290" s="11">
        <f t="shared" si="16"/>
        <v>3500</v>
      </c>
      <c r="L2290" s="11">
        <f t="shared" si="17"/>
        <v>1225</v>
      </c>
      <c r="M2290" s="12">
        <v>0.35</v>
      </c>
      <c r="O2290" s="17"/>
      <c r="P2290" s="15"/>
      <c r="Q2290" s="13"/>
      <c r="R2290" s="14"/>
    </row>
    <row r="2291" spans="1:18" ht="15.75" customHeight="1" x14ac:dyDescent="0.2">
      <c r="A2291" s="2"/>
      <c r="B2291" s="7" t="s">
        <v>14</v>
      </c>
      <c r="C2291" s="7">
        <v>1185732</v>
      </c>
      <c r="D2291" s="8">
        <v>44444</v>
      </c>
      <c r="E2291" s="7" t="s">
        <v>46</v>
      </c>
      <c r="F2291" s="7" t="s">
        <v>86</v>
      </c>
      <c r="G2291" s="7" t="s">
        <v>87</v>
      </c>
      <c r="H2291" s="7" t="s">
        <v>22</v>
      </c>
      <c r="I2291" s="9">
        <v>0.55000000000000004</v>
      </c>
      <c r="J2291" s="10">
        <v>8000</v>
      </c>
      <c r="K2291" s="11">
        <f t="shared" si="16"/>
        <v>4400</v>
      </c>
      <c r="L2291" s="11">
        <f t="shared" si="17"/>
        <v>2200</v>
      </c>
      <c r="M2291" s="12">
        <v>0.5</v>
      </c>
      <c r="O2291" s="17"/>
      <c r="P2291" s="15"/>
      <c r="Q2291" s="13"/>
      <c r="R2291" s="14"/>
    </row>
    <row r="2292" spans="1:18" ht="15.75" customHeight="1" x14ac:dyDescent="0.2">
      <c r="A2292" s="2"/>
      <c r="B2292" s="7" t="s">
        <v>14</v>
      </c>
      <c r="C2292" s="7">
        <v>1185732</v>
      </c>
      <c r="D2292" s="8">
        <v>44476</v>
      </c>
      <c r="E2292" s="7" t="s">
        <v>46</v>
      </c>
      <c r="F2292" s="7" t="s">
        <v>86</v>
      </c>
      <c r="G2292" s="7" t="s">
        <v>87</v>
      </c>
      <c r="H2292" s="7" t="s">
        <v>17</v>
      </c>
      <c r="I2292" s="9">
        <v>0.55000000000000004</v>
      </c>
      <c r="J2292" s="10">
        <v>9750</v>
      </c>
      <c r="K2292" s="11">
        <f t="shared" si="16"/>
        <v>5362.5</v>
      </c>
      <c r="L2292" s="11">
        <f t="shared" si="17"/>
        <v>2413.125</v>
      </c>
      <c r="M2292" s="12">
        <v>0.45</v>
      </c>
      <c r="O2292" s="17"/>
      <c r="P2292" s="15"/>
      <c r="Q2292" s="13"/>
      <c r="R2292" s="14"/>
    </row>
    <row r="2293" spans="1:18" ht="15.75" customHeight="1" x14ac:dyDescent="0.2">
      <c r="A2293" s="2"/>
      <c r="B2293" s="7" t="s">
        <v>14</v>
      </c>
      <c r="C2293" s="7">
        <v>1185732</v>
      </c>
      <c r="D2293" s="8">
        <v>44476</v>
      </c>
      <c r="E2293" s="7" t="s">
        <v>46</v>
      </c>
      <c r="F2293" s="7" t="s">
        <v>86</v>
      </c>
      <c r="G2293" s="7" t="s">
        <v>87</v>
      </c>
      <c r="H2293" s="7" t="s">
        <v>18</v>
      </c>
      <c r="I2293" s="9">
        <v>0.45000000000000012</v>
      </c>
      <c r="J2293" s="10">
        <v>8000</v>
      </c>
      <c r="K2293" s="11">
        <f t="shared" si="16"/>
        <v>3600.0000000000009</v>
      </c>
      <c r="L2293" s="11">
        <f t="shared" si="17"/>
        <v>1260.0000000000002</v>
      </c>
      <c r="M2293" s="12">
        <v>0.35</v>
      </c>
      <c r="O2293" s="17"/>
      <c r="P2293" s="15"/>
      <c r="Q2293" s="13"/>
      <c r="R2293" s="14"/>
    </row>
    <row r="2294" spans="1:18" ht="15.75" customHeight="1" x14ac:dyDescent="0.2">
      <c r="A2294" s="2"/>
      <c r="B2294" s="7" t="s">
        <v>14</v>
      </c>
      <c r="C2294" s="7">
        <v>1185732</v>
      </c>
      <c r="D2294" s="8">
        <v>44476</v>
      </c>
      <c r="E2294" s="7" t="s">
        <v>46</v>
      </c>
      <c r="F2294" s="7" t="s">
        <v>86</v>
      </c>
      <c r="G2294" s="7" t="s">
        <v>87</v>
      </c>
      <c r="H2294" s="7" t="s">
        <v>19</v>
      </c>
      <c r="I2294" s="9">
        <v>0.45000000000000012</v>
      </c>
      <c r="J2294" s="10">
        <v>6750</v>
      </c>
      <c r="K2294" s="11">
        <f t="shared" si="16"/>
        <v>3037.5000000000009</v>
      </c>
      <c r="L2294" s="11">
        <f t="shared" si="17"/>
        <v>759.37500000000023</v>
      </c>
      <c r="M2294" s="12">
        <v>0.25</v>
      </c>
      <c r="O2294" s="17"/>
      <c r="P2294" s="15"/>
      <c r="Q2294" s="13"/>
      <c r="R2294" s="14"/>
    </row>
    <row r="2295" spans="1:18" ht="15.75" customHeight="1" x14ac:dyDescent="0.2">
      <c r="A2295" s="2"/>
      <c r="B2295" s="7" t="s">
        <v>14</v>
      </c>
      <c r="C2295" s="7">
        <v>1185732</v>
      </c>
      <c r="D2295" s="8">
        <v>44476</v>
      </c>
      <c r="E2295" s="7" t="s">
        <v>46</v>
      </c>
      <c r="F2295" s="7" t="s">
        <v>86</v>
      </c>
      <c r="G2295" s="7" t="s">
        <v>87</v>
      </c>
      <c r="H2295" s="7" t="s">
        <v>20</v>
      </c>
      <c r="I2295" s="9">
        <v>0.45000000000000012</v>
      </c>
      <c r="J2295" s="10">
        <v>6500</v>
      </c>
      <c r="K2295" s="11">
        <f t="shared" si="16"/>
        <v>2925.0000000000009</v>
      </c>
      <c r="L2295" s="11">
        <f t="shared" si="17"/>
        <v>877.50000000000023</v>
      </c>
      <c r="M2295" s="12">
        <v>0.3</v>
      </c>
      <c r="O2295" s="17"/>
      <c r="P2295" s="15"/>
      <c r="Q2295" s="13"/>
      <c r="R2295" s="14"/>
    </row>
    <row r="2296" spans="1:18" ht="15.75" customHeight="1" x14ac:dyDescent="0.2">
      <c r="A2296" s="2"/>
      <c r="B2296" s="7" t="s">
        <v>14</v>
      </c>
      <c r="C2296" s="7">
        <v>1185732</v>
      </c>
      <c r="D2296" s="8">
        <v>44476</v>
      </c>
      <c r="E2296" s="7" t="s">
        <v>46</v>
      </c>
      <c r="F2296" s="7" t="s">
        <v>86</v>
      </c>
      <c r="G2296" s="7" t="s">
        <v>87</v>
      </c>
      <c r="H2296" s="7" t="s">
        <v>21</v>
      </c>
      <c r="I2296" s="9">
        <v>0.55000000000000004</v>
      </c>
      <c r="J2296" s="10">
        <v>6500</v>
      </c>
      <c r="K2296" s="11">
        <f t="shared" si="16"/>
        <v>3575.0000000000005</v>
      </c>
      <c r="L2296" s="11">
        <f t="shared" si="17"/>
        <v>1251.25</v>
      </c>
      <c r="M2296" s="12">
        <v>0.35</v>
      </c>
      <c r="O2296" s="17"/>
      <c r="P2296" s="15"/>
      <c r="Q2296" s="13"/>
      <c r="R2296" s="14"/>
    </row>
    <row r="2297" spans="1:18" ht="15.75" customHeight="1" x14ac:dyDescent="0.2">
      <c r="A2297" s="2"/>
      <c r="B2297" s="7" t="s">
        <v>14</v>
      </c>
      <c r="C2297" s="7">
        <v>1185732</v>
      </c>
      <c r="D2297" s="8">
        <v>44476</v>
      </c>
      <c r="E2297" s="7" t="s">
        <v>46</v>
      </c>
      <c r="F2297" s="7" t="s">
        <v>86</v>
      </c>
      <c r="G2297" s="7" t="s">
        <v>87</v>
      </c>
      <c r="H2297" s="7" t="s">
        <v>22</v>
      </c>
      <c r="I2297" s="9">
        <v>0.6</v>
      </c>
      <c r="J2297" s="10">
        <v>7750</v>
      </c>
      <c r="K2297" s="11">
        <f t="shared" si="16"/>
        <v>4650</v>
      </c>
      <c r="L2297" s="11">
        <f t="shared" si="17"/>
        <v>2325</v>
      </c>
      <c r="M2297" s="12">
        <v>0.5</v>
      </c>
      <c r="O2297" s="17"/>
      <c r="P2297" s="15"/>
      <c r="Q2297" s="13"/>
      <c r="R2297" s="14"/>
    </row>
    <row r="2298" spans="1:18" ht="15.75" customHeight="1" x14ac:dyDescent="0.2">
      <c r="A2298" s="2"/>
      <c r="B2298" s="7" t="s">
        <v>14</v>
      </c>
      <c r="C2298" s="7">
        <v>1185732</v>
      </c>
      <c r="D2298" s="8">
        <v>44506</v>
      </c>
      <c r="E2298" s="7" t="s">
        <v>46</v>
      </c>
      <c r="F2298" s="7" t="s">
        <v>86</v>
      </c>
      <c r="G2298" s="7" t="s">
        <v>87</v>
      </c>
      <c r="H2298" s="7" t="s">
        <v>17</v>
      </c>
      <c r="I2298" s="9">
        <v>0.55000000000000004</v>
      </c>
      <c r="J2298" s="10">
        <v>9250</v>
      </c>
      <c r="K2298" s="11">
        <f t="shared" si="16"/>
        <v>5087.5</v>
      </c>
      <c r="L2298" s="11">
        <f t="shared" si="17"/>
        <v>2289.375</v>
      </c>
      <c r="M2298" s="12">
        <v>0.45</v>
      </c>
      <c r="O2298" s="17"/>
      <c r="P2298" s="15"/>
      <c r="Q2298" s="13"/>
      <c r="R2298" s="14"/>
    </row>
    <row r="2299" spans="1:18" ht="15.75" customHeight="1" x14ac:dyDescent="0.2">
      <c r="A2299" s="2"/>
      <c r="B2299" s="7" t="s">
        <v>14</v>
      </c>
      <c r="C2299" s="7">
        <v>1185732</v>
      </c>
      <c r="D2299" s="8">
        <v>44506</v>
      </c>
      <c r="E2299" s="7" t="s">
        <v>46</v>
      </c>
      <c r="F2299" s="7" t="s">
        <v>86</v>
      </c>
      <c r="G2299" s="7" t="s">
        <v>87</v>
      </c>
      <c r="H2299" s="7" t="s">
        <v>18</v>
      </c>
      <c r="I2299" s="9">
        <v>0.45000000000000012</v>
      </c>
      <c r="J2299" s="10">
        <v>7500</v>
      </c>
      <c r="K2299" s="11">
        <f t="shared" si="16"/>
        <v>3375.0000000000009</v>
      </c>
      <c r="L2299" s="11">
        <f t="shared" si="17"/>
        <v>1181.2500000000002</v>
      </c>
      <c r="M2299" s="12">
        <v>0.35</v>
      </c>
      <c r="O2299" s="17"/>
      <c r="P2299" s="15"/>
      <c r="Q2299" s="13"/>
      <c r="R2299" s="14"/>
    </row>
    <row r="2300" spans="1:18" ht="15.75" customHeight="1" x14ac:dyDescent="0.2">
      <c r="A2300" s="2"/>
      <c r="B2300" s="7" t="s">
        <v>14</v>
      </c>
      <c r="C2300" s="7">
        <v>1185732</v>
      </c>
      <c r="D2300" s="8">
        <v>44506</v>
      </c>
      <c r="E2300" s="7" t="s">
        <v>46</v>
      </c>
      <c r="F2300" s="7" t="s">
        <v>86</v>
      </c>
      <c r="G2300" s="7" t="s">
        <v>87</v>
      </c>
      <c r="H2300" s="7" t="s">
        <v>19</v>
      </c>
      <c r="I2300" s="9">
        <v>0.45000000000000012</v>
      </c>
      <c r="J2300" s="10">
        <v>6950</v>
      </c>
      <c r="K2300" s="11">
        <f t="shared" si="16"/>
        <v>3127.5000000000009</v>
      </c>
      <c r="L2300" s="11">
        <f t="shared" si="17"/>
        <v>781.87500000000023</v>
      </c>
      <c r="M2300" s="12">
        <v>0.25</v>
      </c>
      <c r="O2300" s="17"/>
      <c r="P2300" s="15"/>
      <c r="Q2300" s="13"/>
      <c r="R2300" s="14"/>
    </row>
    <row r="2301" spans="1:18" ht="15.75" customHeight="1" x14ac:dyDescent="0.2">
      <c r="A2301" s="2"/>
      <c r="B2301" s="7" t="s">
        <v>14</v>
      </c>
      <c r="C2301" s="7">
        <v>1185732</v>
      </c>
      <c r="D2301" s="8">
        <v>44506</v>
      </c>
      <c r="E2301" s="7" t="s">
        <v>46</v>
      </c>
      <c r="F2301" s="7" t="s">
        <v>86</v>
      </c>
      <c r="G2301" s="7" t="s">
        <v>87</v>
      </c>
      <c r="H2301" s="7" t="s">
        <v>20</v>
      </c>
      <c r="I2301" s="9">
        <v>0.55000000000000016</v>
      </c>
      <c r="J2301" s="10">
        <v>7500</v>
      </c>
      <c r="K2301" s="11">
        <f t="shared" ref="K2301:K2555" si="18">I2301*J2301</f>
        <v>4125.0000000000009</v>
      </c>
      <c r="L2301" s="11">
        <f t="shared" ref="L2301:L2555" si="19">K2301*M2301</f>
        <v>1237.5000000000002</v>
      </c>
      <c r="M2301" s="12">
        <v>0.3</v>
      </c>
      <c r="O2301" s="17"/>
      <c r="P2301" s="15"/>
      <c r="Q2301" s="13"/>
      <c r="R2301" s="14"/>
    </row>
    <row r="2302" spans="1:18" ht="15.75" customHeight="1" x14ac:dyDescent="0.2">
      <c r="A2302" s="2"/>
      <c r="B2302" s="7" t="s">
        <v>14</v>
      </c>
      <c r="C2302" s="7">
        <v>1185732</v>
      </c>
      <c r="D2302" s="8">
        <v>44506</v>
      </c>
      <c r="E2302" s="7" t="s">
        <v>46</v>
      </c>
      <c r="F2302" s="7" t="s">
        <v>86</v>
      </c>
      <c r="G2302" s="7" t="s">
        <v>87</v>
      </c>
      <c r="H2302" s="7" t="s">
        <v>21</v>
      </c>
      <c r="I2302" s="9">
        <v>0.70000000000000007</v>
      </c>
      <c r="J2302" s="10">
        <v>7250</v>
      </c>
      <c r="K2302" s="11">
        <f t="shared" si="18"/>
        <v>5075.0000000000009</v>
      </c>
      <c r="L2302" s="11">
        <f t="shared" si="19"/>
        <v>1776.2500000000002</v>
      </c>
      <c r="M2302" s="12">
        <v>0.35</v>
      </c>
      <c r="O2302" s="17"/>
      <c r="P2302" s="15"/>
      <c r="Q2302" s="13"/>
      <c r="R2302" s="14"/>
    </row>
    <row r="2303" spans="1:18" ht="15.75" customHeight="1" x14ac:dyDescent="0.2">
      <c r="A2303" s="2"/>
      <c r="B2303" s="7" t="s">
        <v>14</v>
      </c>
      <c r="C2303" s="7">
        <v>1185732</v>
      </c>
      <c r="D2303" s="8">
        <v>44506</v>
      </c>
      <c r="E2303" s="7" t="s">
        <v>46</v>
      </c>
      <c r="F2303" s="7" t="s">
        <v>86</v>
      </c>
      <c r="G2303" s="7" t="s">
        <v>87</v>
      </c>
      <c r="H2303" s="7" t="s">
        <v>22</v>
      </c>
      <c r="I2303" s="9">
        <v>0.75</v>
      </c>
      <c r="J2303" s="10">
        <v>8250</v>
      </c>
      <c r="K2303" s="11">
        <f t="shared" si="18"/>
        <v>6187.5</v>
      </c>
      <c r="L2303" s="11">
        <f t="shared" si="19"/>
        <v>3093.75</v>
      </c>
      <c r="M2303" s="12">
        <v>0.5</v>
      </c>
      <c r="O2303" s="17"/>
      <c r="P2303" s="15"/>
      <c r="Q2303" s="13"/>
      <c r="R2303" s="14"/>
    </row>
    <row r="2304" spans="1:18" ht="15.75" customHeight="1" x14ac:dyDescent="0.2">
      <c r="A2304" s="2"/>
      <c r="B2304" s="7" t="s">
        <v>14</v>
      </c>
      <c r="C2304" s="7">
        <v>1185732</v>
      </c>
      <c r="D2304" s="8">
        <v>44535</v>
      </c>
      <c r="E2304" s="7" t="s">
        <v>46</v>
      </c>
      <c r="F2304" s="7" t="s">
        <v>86</v>
      </c>
      <c r="G2304" s="7" t="s">
        <v>87</v>
      </c>
      <c r="H2304" s="7" t="s">
        <v>17</v>
      </c>
      <c r="I2304" s="9">
        <v>0.70000000000000007</v>
      </c>
      <c r="J2304" s="10">
        <v>10750</v>
      </c>
      <c r="K2304" s="11">
        <f t="shared" si="18"/>
        <v>7525.0000000000009</v>
      </c>
      <c r="L2304" s="11">
        <f t="shared" si="19"/>
        <v>3386.2500000000005</v>
      </c>
      <c r="M2304" s="12">
        <v>0.45</v>
      </c>
      <c r="O2304" s="17"/>
      <c r="P2304" s="15"/>
      <c r="Q2304" s="13"/>
      <c r="R2304" s="14"/>
    </row>
    <row r="2305" spans="1:18" ht="15.75" customHeight="1" x14ac:dyDescent="0.2">
      <c r="A2305" s="2"/>
      <c r="B2305" s="7" t="s">
        <v>14</v>
      </c>
      <c r="C2305" s="7">
        <v>1185732</v>
      </c>
      <c r="D2305" s="8">
        <v>44535</v>
      </c>
      <c r="E2305" s="7" t="s">
        <v>46</v>
      </c>
      <c r="F2305" s="7" t="s">
        <v>86</v>
      </c>
      <c r="G2305" s="7" t="s">
        <v>87</v>
      </c>
      <c r="H2305" s="7" t="s">
        <v>18</v>
      </c>
      <c r="I2305" s="9">
        <v>0.60000000000000009</v>
      </c>
      <c r="J2305" s="10">
        <v>8750</v>
      </c>
      <c r="K2305" s="11">
        <f t="shared" si="18"/>
        <v>5250.0000000000009</v>
      </c>
      <c r="L2305" s="11">
        <f t="shared" si="19"/>
        <v>1837.5000000000002</v>
      </c>
      <c r="M2305" s="12">
        <v>0.35</v>
      </c>
      <c r="O2305" s="17"/>
      <c r="P2305" s="15"/>
      <c r="Q2305" s="13"/>
      <c r="R2305" s="14"/>
    </row>
    <row r="2306" spans="1:18" ht="15.75" customHeight="1" x14ac:dyDescent="0.2">
      <c r="A2306" s="2"/>
      <c r="B2306" s="7" t="s">
        <v>14</v>
      </c>
      <c r="C2306" s="7">
        <v>1185732</v>
      </c>
      <c r="D2306" s="8">
        <v>44535</v>
      </c>
      <c r="E2306" s="7" t="s">
        <v>46</v>
      </c>
      <c r="F2306" s="7" t="s">
        <v>86</v>
      </c>
      <c r="G2306" s="7" t="s">
        <v>87</v>
      </c>
      <c r="H2306" s="7" t="s">
        <v>19</v>
      </c>
      <c r="I2306" s="9">
        <v>0.60000000000000009</v>
      </c>
      <c r="J2306" s="10">
        <v>8250</v>
      </c>
      <c r="K2306" s="11">
        <f t="shared" si="18"/>
        <v>4950.0000000000009</v>
      </c>
      <c r="L2306" s="11">
        <f t="shared" si="19"/>
        <v>1237.5000000000002</v>
      </c>
      <c r="M2306" s="12">
        <v>0.25</v>
      </c>
      <c r="O2306" s="17"/>
      <c r="P2306" s="15"/>
      <c r="Q2306" s="13"/>
      <c r="R2306" s="14"/>
    </row>
    <row r="2307" spans="1:18" ht="15.75" customHeight="1" x14ac:dyDescent="0.2">
      <c r="A2307" s="2"/>
      <c r="B2307" s="7" t="s">
        <v>14</v>
      </c>
      <c r="C2307" s="7">
        <v>1185732</v>
      </c>
      <c r="D2307" s="8">
        <v>44535</v>
      </c>
      <c r="E2307" s="7" t="s">
        <v>46</v>
      </c>
      <c r="F2307" s="7" t="s">
        <v>86</v>
      </c>
      <c r="G2307" s="7" t="s">
        <v>87</v>
      </c>
      <c r="H2307" s="7" t="s">
        <v>20</v>
      </c>
      <c r="I2307" s="9">
        <v>0.60000000000000009</v>
      </c>
      <c r="J2307" s="10">
        <v>7750</v>
      </c>
      <c r="K2307" s="11">
        <f t="shared" si="18"/>
        <v>4650.0000000000009</v>
      </c>
      <c r="L2307" s="11">
        <f t="shared" si="19"/>
        <v>1395.0000000000002</v>
      </c>
      <c r="M2307" s="12">
        <v>0.3</v>
      </c>
      <c r="O2307" s="17"/>
      <c r="P2307" s="15"/>
      <c r="Q2307" s="13"/>
      <c r="R2307" s="14"/>
    </row>
    <row r="2308" spans="1:18" ht="15.75" customHeight="1" x14ac:dyDescent="0.2">
      <c r="A2308" s="2"/>
      <c r="B2308" s="7" t="s">
        <v>14</v>
      </c>
      <c r="C2308" s="7">
        <v>1185732</v>
      </c>
      <c r="D2308" s="8">
        <v>44535</v>
      </c>
      <c r="E2308" s="7" t="s">
        <v>46</v>
      </c>
      <c r="F2308" s="7" t="s">
        <v>86</v>
      </c>
      <c r="G2308" s="7" t="s">
        <v>87</v>
      </c>
      <c r="H2308" s="7" t="s">
        <v>21</v>
      </c>
      <c r="I2308" s="9">
        <v>0.70000000000000007</v>
      </c>
      <c r="J2308" s="10">
        <v>7750</v>
      </c>
      <c r="K2308" s="11">
        <f t="shared" si="18"/>
        <v>5425.0000000000009</v>
      </c>
      <c r="L2308" s="11">
        <f t="shared" si="19"/>
        <v>1898.7500000000002</v>
      </c>
      <c r="M2308" s="12">
        <v>0.35</v>
      </c>
      <c r="O2308" s="17"/>
      <c r="P2308" s="15"/>
      <c r="Q2308" s="13"/>
      <c r="R2308" s="14"/>
    </row>
    <row r="2309" spans="1:18" ht="15.75" customHeight="1" x14ac:dyDescent="0.2">
      <c r="A2309" s="2"/>
      <c r="B2309" s="7" t="s">
        <v>14</v>
      </c>
      <c r="C2309" s="7">
        <v>1185732</v>
      </c>
      <c r="D2309" s="8">
        <v>44535</v>
      </c>
      <c r="E2309" s="7" t="s">
        <v>46</v>
      </c>
      <c r="F2309" s="7" t="s">
        <v>86</v>
      </c>
      <c r="G2309" s="7" t="s">
        <v>87</v>
      </c>
      <c r="H2309" s="7" t="s">
        <v>22</v>
      </c>
      <c r="I2309" s="9">
        <v>0.75</v>
      </c>
      <c r="J2309" s="10">
        <v>8750</v>
      </c>
      <c r="K2309" s="11">
        <f t="shared" si="18"/>
        <v>6562.5</v>
      </c>
      <c r="L2309" s="11">
        <f t="shared" si="19"/>
        <v>3281.25</v>
      </c>
      <c r="M2309" s="12">
        <v>0.5</v>
      </c>
      <c r="O2309" s="17"/>
      <c r="P2309" s="15"/>
      <c r="Q2309" s="13"/>
      <c r="R2309" s="14"/>
    </row>
    <row r="2310" spans="1:18" ht="15.75" customHeight="1" x14ac:dyDescent="0.2">
      <c r="A2310" s="2" t="s">
        <v>39</v>
      </c>
      <c r="B2310" s="7" t="s">
        <v>14</v>
      </c>
      <c r="C2310" s="7">
        <v>1185732</v>
      </c>
      <c r="D2310" s="8">
        <v>44202</v>
      </c>
      <c r="E2310" s="7" t="s">
        <v>46</v>
      </c>
      <c r="F2310" s="7" t="s">
        <v>88</v>
      </c>
      <c r="G2310" s="7" t="s">
        <v>89</v>
      </c>
      <c r="H2310" s="7" t="s">
        <v>17</v>
      </c>
      <c r="I2310" s="9">
        <v>0.35000000000000003</v>
      </c>
      <c r="J2310" s="10">
        <v>9250</v>
      </c>
      <c r="K2310" s="11">
        <f t="shared" si="18"/>
        <v>3237.5000000000005</v>
      </c>
      <c r="L2310" s="11">
        <f t="shared" si="19"/>
        <v>1295.0000000000002</v>
      </c>
      <c r="M2310" s="12">
        <v>0.4</v>
      </c>
      <c r="O2310" s="17"/>
      <c r="P2310" s="15"/>
      <c r="Q2310" s="13"/>
      <c r="R2310" s="14"/>
    </row>
    <row r="2311" spans="1:18" ht="15.75" customHeight="1" x14ac:dyDescent="0.2">
      <c r="A2311" s="2"/>
      <c r="B2311" s="7" t="s">
        <v>14</v>
      </c>
      <c r="C2311" s="7">
        <v>1185732</v>
      </c>
      <c r="D2311" s="8">
        <v>44202</v>
      </c>
      <c r="E2311" s="7" t="s">
        <v>46</v>
      </c>
      <c r="F2311" s="7" t="s">
        <v>88</v>
      </c>
      <c r="G2311" s="7" t="s">
        <v>89</v>
      </c>
      <c r="H2311" s="7" t="s">
        <v>18</v>
      </c>
      <c r="I2311" s="9">
        <v>0.35000000000000003</v>
      </c>
      <c r="J2311" s="10">
        <v>7250</v>
      </c>
      <c r="K2311" s="11">
        <f t="shared" si="18"/>
        <v>2537.5000000000005</v>
      </c>
      <c r="L2311" s="11">
        <f t="shared" si="19"/>
        <v>888.12500000000011</v>
      </c>
      <c r="M2311" s="12">
        <v>0.35</v>
      </c>
      <c r="O2311" s="17"/>
      <c r="P2311" s="15"/>
      <c r="Q2311" s="13"/>
      <c r="R2311" s="14"/>
    </row>
    <row r="2312" spans="1:18" ht="15.75" customHeight="1" x14ac:dyDescent="0.2">
      <c r="A2312" s="2"/>
      <c r="B2312" s="7" t="s">
        <v>14</v>
      </c>
      <c r="C2312" s="7">
        <v>1185732</v>
      </c>
      <c r="D2312" s="8">
        <v>44202</v>
      </c>
      <c r="E2312" s="7" t="s">
        <v>46</v>
      </c>
      <c r="F2312" s="7" t="s">
        <v>88</v>
      </c>
      <c r="G2312" s="7" t="s">
        <v>89</v>
      </c>
      <c r="H2312" s="7" t="s">
        <v>19</v>
      </c>
      <c r="I2312" s="9">
        <v>0.25000000000000006</v>
      </c>
      <c r="J2312" s="10">
        <v>7250</v>
      </c>
      <c r="K2312" s="11">
        <f t="shared" si="18"/>
        <v>1812.5000000000005</v>
      </c>
      <c r="L2312" s="11">
        <f t="shared" si="19"/>
        <v>725.00000000000023</v>
      </c>
      <c r="M2312" s="12">
        <v>0.4</v>
      </c>
      <c r="O2312" s="17"/>
      <c r="P2312" s="15"/>
      <c r="Q2312" s="13"/>
      <c r="R2312" s="14"/>
    </row>
    <row r="2313" spans="1:18" ht="15.75" customHeight="1" x14ac:dyDescent="0.2">
      <c r="A2313" s="2"/>
      <c r="B2313" s="7" t="s">
        <v>14</v>
      </c>
      <c r="C2313" s="7">
        <v>1185732</v>
      </c>
      <c r="D2313" s="8">
        <v>44202</v>
      </c>
      <c r="E2313" s="7" t="s">
        <v>46</v>
      </c>
      <c r="F2313" s="7" t="s">
        <v>88</v>
      </c>
      <c r="G2313" s="7" t="s">
        <v>89</v>
      </c>
      <c r="H2313" s="7" t="s">
        <v>20</v>
      </c>
      <c r="I2313" s="9">
        <v>0.3</v>
      </c>
      <c r="J2313" s="10">
        <v>5750</v>
      </c>
      <c r="K2313" s="11">
        <f t="shared" si="18"/>
        <v>1725</v>
      </c>
      <c r="L2313" s="11">
        <f t="shared" si="19"/>
        <v>690</v>
      </c>
      <c r="M2313" s="12">
        <v>0.4</v>
      </c>
      <c r="O2313" s="17"/>
      <c r="P2313" s="15"/>
      <c r="Q2313" s="13"/>
      <c r="R2313" s="14"/>
    </row>
    <row r="2314" spans="1:18" ht="15.75" customHeight="1" x14ac:dyDescent="0.2">
      <c r="A2314" s="2"/>
      <c r="B2314" s="7" t="s">
        <v>14</v>
      </c>
      <c r="C2314" s="7">
        <v>1185732</v>
      </c>
      <c r="D2314" s="8">
        <v>44202</v>
      </c>
      <c r="E2314" s="7" t="s">
        <v>46</v>
      </c>
      <c r="F2314" s="7" t="s">
        <v>88</v>
      </c>
      <c r="G2314" s="7" t="s">
        <v>89</v>
      </c>
      <c r="H2314" s="7" t="s">
        <v>21</v>
      </c>
      <c r="I2314" s="9">
        <v>0.45</v>
      </c>
      <c r="J2314" s="10">
        <v>6250</v>
      </c>
      <c r="K2314" s="11">
        <f t="shared" si="18"/>
        <v>2812.5</v>
      </c>
      <c r="L2314" s="11">
        <f t="shared" si="19"/>
        <v>984.37499999999989</v>
      </c>
      <c r="M2314" s="12">
        <v>0.35</v>
      </c>
      <c r="O2314" s="17"/>
      <c r="P2314" s="15"/>
      <c r="Q2314" s="13"/>
      <c r="R2314" s="14"/>
    </row>
    <row r="2315" spans="1:18" ht="15.75" customHeight="1" x14ac:dyDescent="0.2">
      <c r="A2315" s="2"/>
      <c r="B2315" s="7" t="s">
        <v>14</v>
      </c>
      <c r="C2315" s="7">
        <v>1185732</v>
      </c>
      <c r="D2315" s="8">
        <v>44202</v>
      </c>
      <c r="E2315" s="7" t="s">
        <v>46</v>
      </c>
      <c r="F2315" s="7" t="s">
        <v>88</v>
      </c>
      <c r="G2315" s="7" t="s">
        <v>89</v>
      </c>
      <c r="H2315" s="7" t="s">
        <v>22</v>
      </c>
      <c r="I2315" s="9">
        <v>0.35000000000000003</v>
      </c>
      <c r="J2315" s="10">
        <v>7250</v>
      </c>
      <c r="K2315" s="11">
        <f t="shared" si="18"/>
        <v>2537.5000000000005</v>
      </c>
      <c r="L2315" s="11">
        <f t="shared" si="19"/>
        <v>1268.7500000000002</v>
      </c>
      <c r="M2315" s="12">
        <v>0.5</v>
      </c>
      <c r="O2315" s="17"/>
      <c r="P2315" s="15"/>
      <c r="Q2315" s="13"/>
      <c r="R2315" s="14"/>
    </row>
    <row r="2316" spans="1:18" ht="15.75" customHeight="1" x14ac:dyDescent="0.2">
      <c r="A2316" s="2"/>
      <c r="B2316" s="7" t="s">
        <v>14</v>
      </c>
      <c r="C2316" s="7">
        <v>1185732</v>
      </c>
      <c r="D2316" s="8">
        <v>44231</v>
      </c>
      <c r="E2316" s="7" t="s">
        <v>46</v>
      </c>
      <c r="F2316" s="7" t="s">
        <v>88</v>
      </c>
      <c r="G2316" s="7" t="s">
        <v>89</v>
      </c>
      <c r="H2316" s="7" t="s">
        <v>17</v>
      </c>
      <c r="I2316" s="9">
        <v>0.35000000000000003</v>
      </c>
      <c r="J2316" s="10">
        <v>9750</v>
      </c>
      <c r="K2316" s="11">
        <f t="shared" si="18"/>
        <v>3412.5000000000005</v>
      </c>
      <c r="L2316" s="11">
        <f t="shared" si="19"/>
        <v>1365.0000000000002</v>
      </c>
      <c r="M2316" s="12">
        <v>0.4</v>
      </c>
      <c r="O2316" s="17"/>
      <c r="P2316" s="15"/>
      <c r="Q2316" s="13"/>
      <c r="R2316" s="14"/>
    </row>
    <row r="2317" spans="1:18" ht="15.75" customHeight="1" x14ac:dyDescent="0.2">
      <c r="A2317" s="2"/>
      <c r="B2317" s="7" t="s">
        <v>14</v>
      </c>
      <c r="C2317" s="7">
        <v>1185732</v>
      </c>
      <c r="D2317" s="8">
        <v>44231</v>
      </c>
      <c r="E2317" s="7" t="s">
        <v>46</v>
      </c>
      <c r="F2317" s="7" t="s">
        <v>88</v>
      </c>
      <c r="G2317" s="7" t="s">
        <v>89</v>
      </c>
      <c r="H2317" s="7" t="s">
        <v>18</v>
      </c>
      <c r="I2317" s="9">
        <v>0.35000000000000003</v>
      </c>
      <c r="J2317" s="10">
        <v>6250</v>
      </c>
      <c r="K2317" s="11">
        <f t="shared" si="18"/>
        <v>2187.5</v>
      </c>
      <c r="L2317" s="11">
        <f t="shared" si="19"/>
        <v>765.625</v>
      </c>
      <c r="M2317" s="12">
        <v>0.35</v>
      </c>
      <c r="O2317" s="17"/>
      <c r="P2317" s="15"/>
      <c r="Q2317" s="13"/>
      <c r="R2317" s="14"/>
    </row>
    <row r="2318" spans="1:18" ht="15.75" customHeight="1" x14ac:dyDescent="0.2">
      <c r="A2318" s="2"/>
      <c r="B2318" s="7" t="s">
        <v>14</v>
      </c>
      <c r="C2318" s="7">
        <v>1185732</v>
      </c>
      <c r="D2318" s="8">
        <v>44231</v>
      </c>
      <c r="E2318" s="7" t="s">
        <v>46</v>
      </c>
      <c r="F2318" s="7" t="s">
        <v>88</v>
      </c>
      <c r="G2318" s="7" t="s">
        <v>89</v>
      </c>
      <c r="H2318" s="7" t="s">
        <v>19</v>
      </c>
      <c r="I2318" s="9">
        <v>0.25000000000000006</v>
      </c>
      <c r="J2318" s="10">
        <v>6750</v>
      </c>
      <c r="K2318" s="11">
        <f t="shared" si="18"/>
        <v>1687.5000000000005</v>
      </c>
      <c r="L2318" s="11">
        <f t="shared" si="19"/>
        <v>675.00000000000023</v>
      </c>
      <c r="M2318" s="12">
        <v>0.4</v>
      </c>
      <c r="O2318" s="17"/>
      <c r="P2318" s="15"/>
      <c r="Q2318" s="13"/>
      <c r="R2318" s="14"/>
    </row>
    <row r="2319" spans="1:18" ht="15.75" customHeight="1" x14ac:dyDescent="0.2">
      <c r="A2319" s="2"/>
      <c r="B2319" s="7" t="s">
        <v>14</v>
      </c>
      <c r="C2319" s="7">
        <v>1185732</v>
      </c>
      <c r="D2319" s="8">
        <v>44231</v>
      </c>
      <c r="E2319" s="7" t="s">
        <v>46</v>
      </c>
      <c r="F2319" s="7" t="s">
        <v>88</v>
      </c>
      <c r="G2319" s="7" t="s">
        <v>89</v>
      </c>
      <c r="H2319" s="7" t="s">
        <v>20</v>
      </c>
      <c r="I2319" s="9">
        <v>0.3</v>
      </c>
      <c r="J2319" s="10">
        <v>5250</v>
      </c>
      <c r="K2319" s="11">
        <f t="shared" si="18"/>
        <v>1575</v>
      </c>
      <c r="L2319" s="11">
        <f t="shared" si="19"/>
        <v>630</v>
      </c>
      <c r="M2319" s="12">
        <v>0.4</v>
      </c>
      <c r="O2319" s="17"/>
      <c r="P2319" s="15"/>
      <c r="Q2319" s="13"/>
      <c r="R2319" s="14"/>
    </row>
    <row r="2320" spans="1:18" ht="15.75" customHeight="1" x14ac:dyDescent="0.2">
      <c r="A2320" s="2"/>
      <c r="B2320" s="7" t="s">
        <v>14</v>
      </c>
      <c r="C2320" s="7">
        <v>1185732</v>
      </c>
      <c r="D2320" s="8">
        <v>44231</v>
      </c>
      <c r="E2320" s="7" t="s">
        <v>46</v>
      </c>
      <c r="F2320" s="7" t="s">
        <v>88</v>
      </c>
      <c r="G2320" s="7" t="s">
        <v>89</v>
      </c>
      <c r="H2320" s="7" t="s">
        <v>21</v>
      </c>
      <c r="I2320" s="9">
        <v>0.45</v>
      </c>
      <c r="J2320" s="10">
        <v>6000</v>
      </c>
      <c r="K2320" s="11">
        <f t="shared" si="18"/>
        <v>2700</v>
      </c>
      <c r="L2320" s="11">
        <f t="shared" si="19"/>
        <v>944.99999999999989</v>
      </c>
      <c r="M2320" s="12">
        <v>0.35</v>
      </c>
      <c r="O2320" s="17"/>
      <c r="P2320" s="15"/>
      <c r="Q2320" s="13"/>
      <c r="R2320" s="14"/>
    </row>
    <row r="2321" spans="1:18" ht="15.75" customHeight="1" x14ac:dyDescent="0.2">
      <c r="A2321" s="2"/>
      <c r="B2321" s="7" t="s">
        <v>14</v>
      </c>
      <c r="C2321" s="7">
        <v>1185732</v>
      </c>
      <c r="D2321" s="8">
        <v>44231</v>
      </c>
      <c r="E2321" s="7" t="s">
        <v>46</v>
      </c>
      <c r="F2321" s="7" t="s">
        <v>88</v>
      </c>
      <c r="G2321" s="7" t="s">
        <v>89</v>
      </c>
      <c r="H2321" s="7" t="s">
        <v>22</v>
      </c>
      <c r="I2321" s="9">
        <v>0.3</v>
      </c>
      <c r="J2321" s="10">
        <v>7000</v>
      </c>
      <c r="K2321" s="11">
        <f t="shared" si="18"/>
        <v>2100</v>
      </c>
      <c r="L2321" s="11">
        <f t="shared" si="19"/>
        <v>1050</v>
      </c>
      <c r="M2321" s="12">
        <v>0.5</v>
      </c>
      <c r="O2321" s="17"/>
      <c r="P2321" s="15"/>
      <c r="Q2321" s="13"/>
      <c r="R2321" s="14"/>
    </row>
    <row r="2322" spans="1:18" ht="15.75" customHeight="1" x14ac:dyDescent="0.2">
      <c r="A2322" s="2"/>
      <c r="B2322" s="7" t="s">
        <v>14</v>
      </c>
      <c r="C2322" s="7">
        <v>1185732</v>
      </c>
      <c r="D2322" s="8">
        <v>44257</v>
      </c>
      <c r="E2322" s="7" t="s">
        <v>46</v>
      </c>
      <c r="F2322" s="7" t="s">
        <v>88</v>
      </c>
      <c r="G2322" s="7" t="s">
        <v>89</v>
      </c>
      <c r="H2322" s="7" t="s">
        <v>17</v>
      </c>
      <c r="I2322" s="9">
        <v>0.3</v>
      </c>
      <c r="J2322" s="10">
        <v>9200</v>
      </c>
      <c r="K2322" s="11">
        <f t="shared" si="18"/>
        <v>2760</v>
      </c>
      <c r="L2322" s="11">
        <f t="shared" si="19"/>
        <v>1104</v>
      </c>
      <c r="M2322" s="12">
        <v>0.4</v>
      </c>
      <c r="O2322" s="17"/>
      <c r="P2322" s="15"/>
      <c r="Q2322" s="13"/>
      <c r="R2322" s="14"/>
    </row>
    <row r="2323" spans="1:18" ht="15.75" customHeight="1" x14ac:dyDescent="0.2">
      <c r="A2323" s="2"/>
      <c r="B2323" s="7" t="s">
        <v>14</v>
      </c>
      <c r="C2323" s="7">
        <v>1185732</v>
      </c>
      <c r="D2323" s="8">
        <v>44257</v>
      </c>
      <c r="E2323" s="7" t="s">
        <v>46</v>
      </c>
      <c r="F2323" s="7" t="s">
        <v>88</v>
      </c>
      <c r="G2323" s="7" t="s">
        <v>89</v>
      </c>
      <c r="H2323" s="7" t="s">
        <v>18</v>
      </c>
      <c r="I2323" s="9">
        <v>0.3</v>
      </c>
      <c r="J2323" s="10">
        <v>6000</v>
      </c>
      <c r="K2323" s="11">
        <f t="shared" si="18"/>
        <v>1800</v>
      </c>
      <c r="L2323" s="11">
        <f t="shared" si="19"/>
        <v>630</v>
      </c>
      <c r="M2323" s="12">
        <v>0.35</v>
      </c>
      <c r="O2323" s="17"/>
      <c r="P2323" s="15"/>
      <c r="Q2323" s="13"/>
      <c r="R2323" s="14"/>
    </row>
    <row r="2324" spans="1:18" ht="15.75" customHeight="1" x14ac:dyDescent="0.2">
      <c r="A2324" s="2"/>
      <c r="B2324" s="7" t="s">
        <v>14</v>
      </c>
      <c r="C2324" s="7">
        <v>1185732</v>
      </c>
      <c r="D2324" s="8">
        <v>44257</v>
      </c>
      <c r="E2324" s="7" t="s">
        <v>46</v>
      </c>
      <c r="F2324" s="7" t="s">
        <v>88</v>
      </c>
      <c r="G2324" s="7" t="s">
        <v>89</v>
      </c>
      <c r="H2324" s="7" t="s">
        <v>19</v>
      </c>
      <c r="I2324" s="9">
        <v>0.2</v>
      </c>
      <c r="J2324" s="10">
        <v>6250</v>
      </c>
      <c r="K2324" s="11">
        <f t="shared" si="18"/>
        <v>1250</v>
      </c>
      <c r="L2324" s="11">
        <f t="shared" si="19"/>
        <v>500</v>
      </c>
      <c r="M2324" s="12">
        <v>0.4</v>
      </c>
      <c r="O2324" s="17"/>
      <c r="P2324" s="15"/>
      <c r="Q2324" s="13"/>
      <c r="R2324" s="14"/>
    </row>
    <row r="2325" spans="1:18" ht="15.75" customHeight="1" x14ac:dyDescent="0.2">
      <c r="A2325" s="2"/>
      <c r="B2325" s="7" t="s">
        <v>14</v>
      </c>
      <c r="C2325" s="7">
        <v>1185732</v>
      </c>
      <c r="D2325" s="8">
        <v>44257</v>
      </c>
      <c r="E2325" s="7" t="s">
        <v>46</v>
      </c>
      <c r="F2325" s="7" t="s">
        <v>88</v>
      </c>
      <c r="G2325" s="7" t="s">
        <v>89</v>
      </c>
      <c r="H2325" s="7" t="s">
        <v>20</v>
      </c>
      <c r="I2325" s="9">
        <v>0.24999999999999994</v>
      </c>
      <c r="J2325" s="10">
        <v>4750</v>
      </c>
      <c r="K2325" s="11">
        <f t="shared" si="18"/>
        <v>1187.4999999999998</v>
      </c>
      <c r="L2325" s="11">
        <f t="shared" si="19"/>
        <v>474.99999999999994</v>
      </c>
      <c r="M2325" s="12">
        <v>0.4</v>
      </c>
      <c r="O2325" s="17"/>
      <c r="P2325" s="15"/>
      <c r="Q2325" s="13"/>
      <c r="R2325" s="14"/>
    </row>
    <row r="2326" spans="1:18" ht="15.75" customHeight="1" x14ac:dyDescent="0.2">
      <c r="A2326" s="2"/>
      <c r="B2326" s="7" t="s">
        <v>14</v>
      </c>
      <c r="C2326" s="7">
        <v>1185732</v>
      </c>
      <c r="D2326" s="8">
        <v>44257</v>
      </c>
      <c r="E2326" s="7" t="s">
        <v>46</v>
      </c>
      <c r="F2326" s="7" t="s">
        <v>88</v>
      </c>
      <c r="G2326" s="7" t="s">
        <v>89</v>
      </c>
      <c r="H2326" s="7" t="s">
        <v>21</v>
      </c>
      <c r="I2326" s="9">
        <v>0.40000000000000008</v>
      </c>
      <c r="J2326" s="10">
        <v>5250</v>
      </c>
      <c r="K2326" s="11">
        <f t="shared" si="18"/>
        <v>2100.0000000000005</v>
      </c>
      <c r="L2326" s="11">
        <f t="shared" si="19"/>
        <v>735.00000000000011</v>
      </c>
      <c r="M2326" s="12">
        <v>0.35</v>
      </c>
      <c r="O2326" s="17"/>
      <c r="P2326" s="15"/>
      <c r="Q2326" s="13"/>
      <c r="R2326" s="14"/>
    </row>
    <row r="2327" spans="1:18" ht="15.75" customHeight="1" x14ac:dyDescent="0.2">
      <c r="A2327" s="2"/>
      <c r="B2327" s="7" t="s">
        <v>14</v>
      </c>
      <c r="C2327" s="7">
        <v>1185732</v>
      </c>
      <c r="D2327" s="8">
        <v>44257</v>
      </c>
      <c r="E2327" s="7" t="s">
        <v>46</v>
      </c>
      <c r="F2327" s="7" t="s">
        <v>88</v>
      </c>
      <c r="G2327" s="7" t="s">
        <v>89</v>
      </c>
      <c r="H2327" s="7" t="s">
        <v>22</v>
      </c>
      <c r="I2327" s="9">
        <v>0.3</v>
      </c>
      <c r="J2327" s="10">
        <v>6250</v>
      </c>
      <c r="K2327" s="11">
        <f t="shared" si="18"/>
        <v>1875</v>
      </c>
      <c r="L2327" s="11">
        <f t="shared" si="19"/>
        <v>937.5</v>
      </c>
      <c r="M2327" s="12">
        <v>0.5</v>
      </c>
      <c r="O2327" s="17"/>
      <c r="P2327" s="15"/>
      <c r="Q2327" s="13"/>
      <c r="R2327" s="14"/>
    </row>
    <row r="2328" spans="1:18" ht="15.75" customHeight="1" x14ac:dyDescent="0.2">
      <c r="A2328" s="2"/>
      <c r="B2328" s="7" t="s">
        <v>14</v>
      </c>
      <c r="C2328" s="7">
        <v>1185732</v>
      </c>
      <c r="D2328" s="8">
        <v>44289</v>
      </c>
      <c r="E2328" s="7" t="s">
        <v>46</v>
      </c>
      <c r="F2328" s="7" t="s">
        <v>88</v>
      </c>
      <c r="G2328" s="7" t="s">
        <v>89</v>
      </c>
      <c r="H2328" s="7" t="s">
        <v>17</v>
      </c>
      <c r="I2328" s="9">
        <v>0.3</v>
      </c>
      <c r="J2328" s="10">
        <v>8750</v>
      </c>
      <c r="K2328" s="11">
        <f t="shared" si="18"/>
        <v>2625</v>
      </c>
      <c r="L2328" s="11">
        <f t="shared" si="19"/>
        <v>1050</v>
      </c>
      <c r="M2328" s="12">
        <v>0.4</v>
      </c>
      <c r="O2328" s="17"/>
      <c r="P2328" s="15"/>
      <c r="Q2328" s="13"/>
      <c r="R2328" s="14"/>
    </row>
    <row r="2329" spans="1:18" ht="15.75" customHeight="1" x14ac:dyDescent="0.2">
      <c r="A2329" s="2"/>
      <c r="B2329" s="7" t="s">
        <v>14</v>
      </c>
      <c r="C2329" s="7">
        <v>1185732</v>
      </c>
      <c r="D2329" s="8">
        <v>44289</v>
      </c>
      <c r="E2329" s="7" t="s">
        <v>46</v>
      </c>
      <c r="F2329" s="7" t="s">
        <v>88</v>
      </c>
      <c r="G2329" s="7" t="s">
        <v>89</v>
      </c>
      <c r="H2329" s="7" t="s">
        <v>18</v>
      </c>
      <c r="I2329" s="9">
        <v>0.3</v>
      </c>
      <c r="J2329" s="10">
        <v>5750</v>
      </c>
      <c r="K2329" s="11">
        <f t="shared" si="18"/>
        <v>1725</v>
      </c>
      <c r="L2329" s="11">
        <f t="shared" si="19"/>
        <v>603.75</v>
      </c>
      <c r="M2329" s="12">
        <v>0.35</v>
      </c>
      <c r="O2329" s="17"/>
      <c r="P2329" s="15"/>
      <c r="Q2329" s="13"/>
      <c r="R2329" s="14"/>
    </row>
    <row r="2330" spans="1:18" ht="15.75" customHeight="1" x14ac:dyDescent="0.2">
      <c r="A2330" s="2"/>
      <c r="B2330" s="7" t="s">
        <v>14</v>
      </c>
      <c r="C2330" s="7">
        <v>1185732</v>
      </c>
      <c r="D2330" s="8">
        <v>44289</v>
      </c>
      <c r="E2330" s="7" t="s">
        <v>46</v>
      </c>
      <c r="F2330" s="7" t="s">
        <v>88</v>
      </c>
      <c r="G2330" s="7" t="s">
        <v>89</v>
      </c>
      <c r="H2330" s="7" t="s">
        <v>19</v>
      </c>
      <c r="I2330" s="9">
        <v>0.2</v>
      </c>
      <c r="J2330" s="10">
        <v>5750</v>
      </c>
      <c r="K2330" s="11">
        <f t="shared" si="18"/>
        <v>1150</v>
      </c>
      <c r="L2330" s="11">
        <f t="shared" si="19"/>
        <v>460</v>
      </c>
      <c r="M2330" s="12">
        <v>0.4</v>
      </c>
      <c r="O2330" s="17"/>
      <c r="P2330" s="15"/>
      <c r="Q2330" s="13"/>
      <c r="R2330" s="14"/>
    </row>
    <row r="2331" spans="1:18" ht="15.75" customHeight="1" x14ac:dyDescent="0.2">
      <c r="A2331" s="2"/>
      <c r="B2331" s="7" t="s">
        <v>14</v>
      </c>
      <c r="C2331" s="7">
        <v>1185732</v>
      </c>
      <c r="D2331" s="8">
        <v>44289</v>
      </c>
      <c r="E2331" s="7" t="s">
        <v>46</v>
      </c>
      <c r="F2331" s="7" t="s">
        <v>88</v>
      </c>
      <c r="G2331" s="7" t="s">
        <v>89</v>
      </c>
      <c r="H2331" s="7" t="s">
        <v>20</v>
      </c>
      <c r="I2331" s="9">
        <v>0.24999999999999994</v>
      </c>
      <c r="J2331" s="10">
        <v>5000</v>
      </c>
      <c r="K2331" s="11">
        <f t="shared" si="18"/>
        <v>1249.9999999999998</v>
      </c>
      <c r="L2331" s="11">
        <f t="shared" si="19"/>
        <v>499.99999999999994</v>
      </c>
      <c r="M2331" s="12">
        <v>0.4</v>
      </c>
      <c r="O2331" s="17"/>
      <c r="P2331" s="15"/>
      <c r="Q2331" s="13"/>
      <c r="R2331" s="14"/>
    </row>
    <row r="2332" spans="1:18" ht="15.75" customHeight="1" x14ac:dyDescent="0.2">
      <c r="A2332" s="2"/>
      <c r="B2332" s="7" t="s">
        <v>14</v>
      </c>
      <c r="C2332" s="7">
        <v>1185732</v>
      </c>
      <c r="D2332" s="8">
        <v>44289</v>
      </c>
      <c r="E2332" s="7" t="s">
        <v>46</v>
      </c>
      <c r="F2332" s="7" t="s">
        <v>88</v>
      </c>
      <c r="G2332" s="7" t="s">
        <v>89</v>
      </c>
      <c r="H2332" s="7" t="s">
        <v>21</v>
      </c>
      <c r="I2332" s="9">
        <v>0.45</v>
      </c>
      <c r="J2332" s="10">
        <v>5250</v>
      </c>
      <c r="K2332" s="11">
        <f t="shared" si="18"/>
        <v>2362.5</v>
      </c>
      <c r="L2332" s="11">
        <f t="shared" si="19"/>
        <v>826.875</v>
      </c>
      <c r="M2332" s="12">
        <v>0.35</v>
      </c>
      <c r="O2332" s="17"/>
      <c r="P2332" s="15"/>
      <c r="Q2332" s="13"/>
      <c r="R2332" s="14"/>
    </row>
    <row r="2333" spans="1:18" ht="15.75" customHeight="1" x14ac:dyDescent="0.2">
      <c r="A2333" s="2"/>
      <c r="B2333" s="7" t="s">
        <v>14</v>
      </c>
      <c r="C2333" s="7">
        <v>1185732</v>
      </c>
      <c r="D2333" s="8">
        <v>44289</v>
      </c>
      <c r="E2333" s="7" t="s">
        <v>46</v>
      </c>
      <c r="F2333" s="7" t="s">
        <v>88</v>
      </c>
      <c r="G2333" s="7" t="s">
        <v>89</v>
      </c>
      <c r="H2333" s="7" t="s">
        <v>22</v>
      </c>
      <c r="I2333" s="9">
        <v>0.35000000000000003</v>
      </c>
      <c r="J2333" s="10">
        <v>6750</v>
      </c>
      <c r="K2333" s="11">
        <f t="shared" si="18"/>
        <v>2362.5</v>
      </c>
      <c r="L2333" s="11">
        <f t="shared" si="19"/>
        <v>1181.25</v>
      </c>
      <c r="M2333" s="12">
        <v>0.5</v>
      </c>
      <c r="O2333" s="17"/>
      <c r="P2333" s="15"/>
      <c r="Q2333" s="13"/>
      <c r="R2333" s="14"/>
    </row>
    <row r="2334" spans="1:18" ht="15.75" customHeight="1" x14ac:dyDescent="0.2">
      <c r="A2334" s="2"/>
      <c r="B2334" s="7" t="s">
        <v>14</v>
      </c>
      <c r="C2334" s="7">
        <v>1185732</v>
      </c>
      <c r="D2334" s="8">
        <v>44318</v>
      </c>
      <c r="E2334" s="7" t="s">
        <v>46</v>
      </c>
      <c r="F2334" s="7" t="s">
        <v>88</v>
      </c>
      <c r="G2334" s="7" t="s">
        <v>89</v>
      </c>
      <c r="H2334" s="7" t="s">
        <v>17</v>
      </c>
      <c r="I2334" s="9">
        <v>0.45</v>
      </c>
      <c r="J2334" s="10">
        <v>9450</v>
      </c>
      <c r="K2334" s="11">
        <f t="shared" si="18"/>
        <v>4252.5</v>
      </c>
      <c r="L2334" s="11">
        <f t="shared" si="19"/>
        <v>1701</v>
      </c>
      <c r="M2334" s="12">
        <v>0.4</v>
      </c>
      <c r="O2334" s="17"/>
      <c r="P2334" s="15"/>
      <c r="Q2334" s="13"/>
      <c r="R2334" s="14"/>
    </row>
    <row r="2335" spans="1:18" ht="15.75" customHeight="1" x14ac:dyDescent="0.2">
      <c r="A2335" s="2"/>
      <c r="B2335" s="7" t="s">
        <v>14</v>
      </c>
      <c r="C2335" s="7">
        <v>1185732</v>
      </c>
      <c r="D2335" s="8">
        <v>44318</v>
      </c>
      <c r="E2335" s="7" t="s">
        <v>46</v>
      </c>
      <c r="F2335" s="7" t="s">
        <v>88</v>
      </c>
      <c r="G2335" s="7" t="s">
        <v>89</v>
      </c>
      <c r="H2335" s="7" t="s">
        <v>18</v>
      </c>
      <c r="I2335" s="9">
        <v>0.45</v>
      </c>
      <c r="J2335" s="10">
        <v>6500</v>
      </c>
      <c r="K2335" s="11">
        <f t="shared" si="18"/>
        <v>2925</v>
      </c>
      <c r="L2335" s="11">
        <f t="shared" si="19"/>
        <v>1023.7499999999999</v>
      </c>
      <c r="M2335" s="12">
        <v>0.35</v>
      </c>
      <c r="O2335" s="17"/>
      <c r="P2335" s="15"/>
      <c r="Q2335" s="13"/>
      <c r="R2335" s="14"/>
    </row>
    <row r="2336" spans="1:18" ht="15.75" customHeight="1" x14ac:dyDescent="0.2">
      <c r="A2336" s="2"/>
      <c r="B2336" s="7" t="s">
        <v>14</v>
      </c>
      <c r="C2336" s="7">
        <v>1185732</v>
      </c>
      <c r="D2336" s="8">
        <v>44318</v>
      </c>
      <c r="E2336" s="7" t="s">
        <v>46</v>
      </c>
      <c r="F2336" s="7" t="s">
        <v>88</v>
      </c>
      <c r="G2336" s="7" t="s">
        <v>89</v>
      </c>
      <c r="H2336" s="7" t="s">
        <v>19</v>
      </c>
      <c r="I2336" s="9">
        <v>0.4</v>
      </c>
      <c r="J2336" s="10">
        <v>6250</v>
      </c>
      <c r="K2336" s="11">
        <f t="shared" si="18"/>
        <v>2500</v>
      </c>
      <c r="L2336" s="11">
        <f t="shared" si="19"/>
        <v>1000</v>
      </c>
      <c r="M2336" s="12">
        <v>0.4</v>
      </c>
      <c r="O2336" s="17"/>
      <c r="P2336" s="15"/>
      <c r="Q2336" s="13"/>
      <c r="R2336" s="14"/>
    </row>
    <row r="2337" spans="1:18" ht="15.75" customHeight="1" x14ac:dyDescent="0.2">
      <c r="A2337" s="2"/>
      <c r="B2337" s="7" t="s">
        <v>14</v>
      </c>
      <c r="C2337" s="7">
        <v>1185732</v>
      </c>
      <c r="D2337" s="8">
        <v>44318</v>
      </c>
      <c r="E2337" s="7" t="s">
        <v>46</v>
      </c>
      <c r="F2337" s="7" t="s">
        <v>88</v>
      </c>
      <c r="G2337" s="7" t="s">
        <v>89</v>
      </c>
      <c r="H2337" s="7" t="s">
        <v>20</v>
      </c>
      <c r="I2337" s="9">
        <v>0.4</v>
      </c>
      <c r="J2337" s="10">
        <v>5750</v>
      </c>
      <c r="K2337" s="11">
        <f t="shared" si="18"/>
        <v>2300</v>
      </c>
      <c r="L2337" s="11">
        <f t="shared" si="19"/>
        <v>920</v>
      </c>
      <c r="M2337" s="12">
        <v>0.4</v>
      </c>
      <c r="O2337" s="17"/>
      <c r="P2337" s="15"/>
      <c r="Q2337" s="13"/>
      <c r="R2337" s="14"/>
    </row>
    <row r="2338" spans="1:18" ht="15.75" customHeight="1" x14ac:dyDescent="0.2">
      <c r="A2338" s="2"/>
      <c r="B2338" s="7" t="s">
        <v>14</v>
      </c>
      <c r="C2338" s="7">
        <v>1185732</v>
      </c>
      <c r="D2338" s="8">
        <v>44318</v>
      </c>
      <c r="E2338" s="7" t="s">
        <v>46</v>
      </c>
      <c r="F2338" s="7" t="s">
        <v>88</v>
      </c>
      <c r="G2338" s="7" t="s">
        <v>89</v>
      </c>
      <c r="H2338" s="7" t="s">
        <v>21</v>
      </c>
      <c r="I2338" s="9">
        <v>0.49999999999999994</v>
      </c>
      <c r="J2338" s="10">
        <v>6000</v>
      </c>
      <c r="K2338" s="11">
        <f t="shared" si="18"/>
        <v>2999.9999999999995</v>
      </c>
      <c r="L2338" s="11">
        <f t="shared" si="19"/>
        <v>1049.9999999999998</v>
      </c>
      <c r="M2338" s="12">
        <v>0.35</v>
      </c>
      <c r="O2338" s="17"/>
      <c r="P2338" s="15"/>
      <c r="Q2338" s="13"/>
      <c r="R2338" s="14"/>
    </row>
    <row r="2339" spans="1:18" ht="15.75" customHeight="1" x14ac:dyDescent="0.2">
      <c r="A2339" s="2"/>
      <c r="B2339" s="7" t="s">
        <v>14</v>
      </c>
      <c r="C2339" s="7">
        <v>1185732</v>
      </c>
      <c r="D2339" s="8">
        <v>44318</v>
      </c>
      <c r="E2339" s="7" t="s">
        <v>46</v>
      </c>
      <c r="F2339" s="7" t="s">
        <v>88</v>
      </c>
      <c r="G2339" s="7" t="s">
        <v>89</v>
      </c>
      <c r="H2339" s="7" t="s">
        <v>22</v>
      </c>
      <c r="I2339" s="9">
        <v>0.54999999999999993</v>
      </c>
      <c r="J2339" s="10">
        <v>7000</v>
      </c>
      <c r="K2339" s="11">
        <f t="shared" si="18"/>
        <v>3849.9999999999995</v>
      </c>
      <c r="L2339" s="11">
        <f t="shared" si="19"/>
        <v>1924.9999999999998</v>
      </c>
      <c r="M2339" s="12">
        <v>0.5</v>
      </c>
      <c r="O2339" s="17"/>
      <c r="P2339" s="15"/>
      <c r="Q2339" s="13"/>
      <c r="R2339" s="14"/>
    </row>
    <row r="2340" spans="1:18" ht="15.75" customHeight="1" x14ac:dyDescent="0.2">
      <c r="A2340" s="2"/>
      <c r="B2340" s="7" t="s">
        <v>14</v>
      </c>
      <c r="C2340" s="7">
        <v>1185732</v>
      </c>
      <c r="D2340" s="8">
        <v>44351</v>
      </c>
      <c r="E2340" s="7" t="s">
        <v>46</v>
      </c>
      <c r="F2340" s="7" t="s">
        <v>88</v>
      </c>
      <c r="G2340" s="7" t="s">
        <v>89</v>
      </c>
      <c r="H2340" s="7" t="s">
        <v>17</v>
      </c>
      <c r="I2340" s="9">
        <v>0.49999999999999994</v>
      </c>
      <c r="J2340" s="10">
        <v>9500</v>
      </c>
      <c r="K2340" s="11">
        <f t="shared" si="18"/>
        <v>4749.9999999999991</v>
      </c>
      <c r="L2340" s="11">
        <f t="shared" si="19"/>
        <v>1899.9999999999998</v>
      </c>
      <c r="M2340" s="12">
        <v>0.4</v>
      </c>
      <c r="O2340" s="17"/>
      <c r="P2340" s="15"/>
      <c r="Q2340" s="13"/>
      <c r="R2340" s="14"/>
    </row>
    <row r="2341" spans="1:18" ht="15.75" customHeight="1" x14ac:dyDescent="0.2">
      <c r="A2341" s="2"/>
      <c r="B2341" s="7" t="s">
        <v>14</v>
      </c>
      <c r="C2341" s="7">
        <v>1185732</v>
      </c>
      <c r="D2341" s="8">
        <v>44351</v>
      </c>
      <c r="E2341" s="7" t="s">
        <v>46</v>
      </c>
      <c r="F2341" s="7" t="s">
        <v>88</v>
      </c>
      <c r="G2341" s="7" t="s">
        <v>89</v>
      </c>
      <c r="H2341" s="7" t="s">
        <v>18</v>
      </c>
      <c r="I2341" s="9">
        <v>0.45</v>
      </c>
      <c r="J2341" s="10">
        <v>7000</v>
      </c>
      <c r="K2341" s="11">
        <f t="shared" si="18"/>
        <v>3150</v>
      </c>
      <c r="L2341" s="11">
        <f t="shared" si="19"/>
        <v>1102.5</v>
      </c>
      <c r="M2341" s="12">
        <v>0.35</v>
      </c>
      <c r="O2341" s="17"/>
      <c r="P2341" s="15"/>
      <c r="Q2341" s="13"/>
      <c r="R2341" s="14"/>
    </row>
    <row r="2342" spans="1:18" ht="15.75" customHeight="1" x14ac:dyDescent="0.2">
      <c r="A2342" s="2"/>
      <c r="B2342" s="7" t="s">
        <v>14</v>
      </c>
      <c r="C2342" s="7">
        <v>1185732</v>
      </c>
      <c r="D2342" s="8">
        <v>44351</v>
      </c>
      <c r="E2342" s="7" t="s">
        <v>46</v>
      </c>
      <c r="F2342" s="7" t="s">
        <v>88</v>
      </c>
      <c r="G2342" s="7" t="s">
        <v>89</v>
      </c>
      <c r="H2342" s="7" t="s">
        <v>19</v>
      </c>
      <c r="I2342" s="9">
        <v>0.5</v>
      </c>
      <c r="J2342" s="10">
        <v>6750</v>
      </c>
      <c r="K2342" s="11">
        <f t="shared" si="18"/>
        <v>3375</v>
      </c>
      <c r="L2342" s="11">
        <f t="shared" si="19"/>
        <v>1350</v>
      </c>
      <c r="M2342" s="12">
        <v>0.4</v>
      </c>
      <c r="O2342" s="17"/>
      <c r="P2342" s="15"/>
      <c r="Q2342" s="13"/>
      <c r="R2342" s="14"/>
    </row>
    <row r="2343" spans="1:18" ht="15.75" customHeight="1" x14ac:dyDescent="0.2">
      <c r="A2343" s="2"/>
      <c r="B2343" s="7" t="s">
        <v>14</v>
      </c>
      <c r="C2343" s="7">
        <v>1185732</v>
      </c>
      <c r="D2343" s="8">
        <v>44351</v>
      </c>
      <c r="E2343" s="7" t="s">
        <v>46</v>
      </c>
      <c r="F2343" s="7" t="s">
        <v>88</v>
      </c>
      <c r="G2343" s="7" t="s">
        <v>89</v>
      </c>
      <c r="H2343" s="7" t="s">
        <v>20</v>
      </c>
      <c r="I2343" s="9">
        <v>0.5</v>
      </c>
      <c r="J2343" s="10">
        <v>6500</v>
      </c>
      <c r="K2343" s="11">
        <f t="shared" si="18"/>
        <v>3250</v>
      </c>
      <c r="L2343" s="11">
        <f t="shared" si="19"/>
        <v>1300</v>
      </c>
      <c r="M2343" s="12">
        <v>0.4</v>
      </c>
      <c r="O2343" s="17"/>
      <c r="P2343" s="15"/>
      <c r="Q2343" s="13"/>
      <c r="R2343" s="14"/>
    </row>
    <row r="2344" spans="1:18" ht="15.75" customHeight="1" x14ac:dyDescent="0.2">
      <c r="A2344" s="2"/>
      <c r="B2344" s="7" t="s">
        <v>14</v>
      </c>
      <c r="C2344" s="7">
        <v>1185732</v>
      </c>
      <c r="D2344" s="8">
        <v>44351</v>
      </c>
      <c r="E2344" s="7" t="s">
        <v>46</v>
      </c>
      <c r="F2344" s="7" t="s">
        <v>88</v>
      </c>
      <c r="G2344" s="7" t="s">
        <v>89</v>
      </c>
      <c r="H2344" s="7" t="s">
        <v>21</v>
      </c>
      <c r="I2344" s="9">
        <v>0.65</v>
      </c>
      <c r="J2344" s="10">
        <v>6500</v>
      </c>
      <c r="K2344" s="11">
        <f t="shared" si="18"/>
        <v>4225</v>
      </c>
      <c r="L2344" s="11">
        <f t="shared" si="19"/>
        <v>1478.75</v>
      </c>
      <c r="M2344" s="12">
        <v>0.35</v>
      </c>
      <c r="O2344" s="17"/>
      <c r="P2344" s="15"/>
      <c r="Q2344" s="13"/>
      <c r="R2344" s="14"/>
    </row>
    <row r="2345" spans="1:18" ht="15.75" customHeight="1" x14ac:dyDescent="0.2">
      <c r="A2345" s="2"/>
      <c r="B2345" s="7" t="s">
        <v>14</v>
      </c>
      <c r="C2345" s="7">
        <v>1185732</v>
      </c>
      <c r="D2345" s="8">
        <v>44351</v>
      </c>
      <c r="E2345" s="7" t="s">
        <v>46</v>
      </c>
      <c r="F2345" s="7" t="s">
        <v>88</v>
      </c>
      <c r="G2345" s="7" t="s">
        <v>89</v>
      </c>
      <c r="H2345" s="7" t="s">
        <v>22</v>
      </c>
      <c r="I2345" s="9">
        <v>0.70000000000000007</v>
      </c>
      <c r="J2345" s="10">
        <v>8250</v>
      </c>
      <c r="K2345" s="11">
        <f t="shared" si="18"/>
        <v>5775.0000000000009</v>
      </c>
      <c r="L2345" s="11">
        <f t="shared" si="19"/>
        <v>2887.5000000000005</v>
      </c>
      <c r="M2345" s="12">
        <v>0.5</v>
      </c>
      <c r="O2345" s="17"/>
      <c r="P2345" s="15"/>
      <c r="Q2345" s="13"/>
      <c r="R2345" s="14"/>
    </row>
    <row r="2346" spans="1:18" ht="15.75" customHeight="1" x14ac:dyDescent="0.2">
      <c r="A2346" s="2"/>
      <c r="B2346" s="7" t="s">
        <v>14</v>
      </c>
      <c r="C2346" s="7">
        <v>1185732</v>
      </c>
      <c r="D2346" s="8">
        <v>44379</v>
      </c>
      <c r="E2346" s="7" t="s">
        <v>46</v>
      </c>
      <c r="F2346" s="7" t="s">
        <v>88</v>
      </c>
      <c r="G2346" s="7" t="s">
        <v>89</v>
      </c>
      <c r="H2346" s="7" t="s">
        <v>17</v>
      </c>
      <c r="I2346" s="9">
        <v>0.65</v>
      </c>
      <c r="J2346" s="10">
        <v>10500</v>
      </c>
      <c r="K2346" s="11">
        <f t="shared" si="18"/>
        <v>6825</v>
      </c>
      <c r="L2346" s="11">
        <f t="shared" si="19"/>
        <v>2730</v>
      </c>
      <c r="M2346" s="12">
        <v>0.4</v>
      </c>
      <c r="O2346" s="17"/>
      <c r="P2346" s="15"/>
      <c r="Q2346" s="13"/>
      <c r="R2346" s="14"/>
    </row>
    <row r="2347" spans="1:18" ht="15.75" customHeight="1" x14ac:dyDescent="0.2">
      <c r="A2347" s="2"/>
      <c r="B2347" s="7" t="s">
        <v>14</v>
      </c>
      <c r="C2347" s="7">
        <v>1185732</v>
      </c>
      <c r="D2347" s="8">
        <v>44379</v>
      </c>
      <c r="E2347" s="7" t="s">
        <v>46</v>
      </c>
      <c r="F2347" s="7" t="s">
        <v>88</v>
      </c>
      <c r="G2347" s="7" t="s">
        <v>89</v>
      </c>
      <c r="H2347" s="7" t="s">
        <v>18</v>
      </c>
      <c r="I2347" s="9">
        <v>0.60000000000000009</v>
      </c>
      <c r="J2347" s="10">
        <v>8000</v>
      </c>
      <c r="K2347" s="11">
        <f t="shared" si="18"/>
        <v>4800.0000000000009</v>
      </c>
      <c r="L2347" s="11">
        <f t="shared" si="19"/>
        <v>1680.0000000000002</v>
      </c>
      <c r="M2347" s="12">
        <v>0.35</v>
      </c>
      <c r="O2347" s="17"/>
      <c r="P2347" s="15"/>
      <c r="Q2347" s="13"/>
      <c r="R2347" s="14"/>
    </row>
    <row r="2348" spans="1:18" ht="15.75" customHeight="1" x14ac:dyDescent="0.2">
      <c r="A2348" s="2"/>
      <c r="B2348" s="7" t="s">
        <v>14</v>
      </c>
      <c r="C2348" s="7">
        <v>1185732</v>
      </c>
      <c r="D2348" s="8">
        <v>44379</v>
      </c>
      <c r="E2348" s="7" t="s">
        <v>46</v>
      </c>
      <c r="F2348" s="7" t="s">
        <v>88</v>
      </c>
      <c r="G2348" s="7" t="s">
        <v>89</v>
      </c>
      <c r="H2348" s="7" t="s">
        <v>19</v>
      </c>
      <c r="I2348" s="9">
        <v>0.55000000000000004</v>
      </c>
      <c r="J2348" s="10">
        <v>7250</v>
      </c>
      <c r="K2348" s="11">
        <f t="shared" si="18"/>
        <v>3987.5000000000005</v>
      </c>
      <c r="L2348" s="11">
        <f t="shared" si="19"/>
        <v>1595.0000000000002</v>
      </c>
      <c r="M2348" s="12">
        <v>0.4</v>
      </c>
      <c r="O2348" s="17"/>
      <c r="P2348" s="15"/>
      <c r="Q2348" s="13"/>
      <c r="R2348" s="14"/>
    </row>
    <row r="2349" spans="1:18" ht="15.75" customHeight="1" x14ac:dyDescent="0.2">
      <c r="A2349" s="2"/>
      <c r="B2349" s="7" t="s">
        <v>14</v>
      </c>
      <c r="C2349" s="7">
        <v>1185732</v>
      </c>
      <c r="D2349" s="8">
        <v>44379</v>
      </c>
      <c r="E2349" s="7" t="s">
        <v>46</v>
      </c>
      <c r="F2349" s="7" t="s">
        <v>88</v>
      </c>
      <c r="G2349" s="7" t="s">
        <v>89</v>
      </c>
      <c r="H2349" s="7" t="s">
        <v>20</v>
      </c>
      <c r="I2349" s="9">
        <v>0.55000000000000004</v>
      </c>
      <c r="J2349" s="10">
        <v>6750</v>
      </c>
      <c r="K2349" s="11">
        <f t="shared" si="18"/>
        <v>3712.5000000000005</v>
      </c>
      <c r="L2349" s="11">
        <f t="shared" si="19"/>
        <v>1485.0000000000002</v>
      </c>
      <c r="M2349" s="12">
        <v>0.4</v>
      </c>
      <c r="O2349" s="17"/>
      <c r="P2349" s="15"/>
      <c r="Q2349" s="13"/>
      <c r="R2349" s="14"/>
    </row>
    <row r="2350" spans="1:18" ht="15.75" customHeight="1" x14ac:dyDescent="0.2">
      <c r="A2350" s="2"/>
      <c r="B2350" s="7" t="s">
        <v>14</v>
      </c>
      <c r="C2350" s="7">
        <v>1185732</v>
      </c>
      <c r="D2350" s="8">
        <v>44379</v>
      </c>
      <c r="E2350" s="7" t="s">
        <v>46</v>
      </c>
      <c r="F2350" s="7" t="s">
        <v>88</v>
      </c>
      <c r="G2350" s="7" t="s">
        <v>89</v>
      </c>
      <c r="H2350" s="7" t="s">
        <v>21</v>
      </c>
      <c r="I2350" s="9">
        <v>0.65</v>
      </c>
      <c r="J2350" s="10">
        <v>7000</v>
      </c>
      <c r="K2350" s="11">
        <f t="shared" si="18"/>
        <v>4550</v>
      </c>
      <c r="L2350" s="11">
        <f t="shared" si="19"/>
        <v>1592.5</v>
      </c>
      <c r="M2350" s="12">
        <v>0.35</v>
      </c>
      <c r="O2350" s="17"/>
      <c r="P2350" s="15"/>
      <c r="Q2350" s="13"/>
      <c r="R2350" s="14"/>
    </row>
    <row r="2351" spans="1:18" ht="15.75" customHeight="1" x14ac:dyDescent="0.2">
      <c r="A2351" s="2"/>
      <c r="B2351" s="7" t="s">
        <v>14</v>
      </c>
      <c r="C2351" s="7">
        <v>1185732</v>
      </c>
      <c r="D2351" s="8">
        <v>44379</v>
      </c>
      <c r="E2351" s="7" t="s">
        <v>46</v>
      </c>
      <c r="F2351" s="7" t="s">
        <v>88</v>
      </c>
      <c r="G2351" s="7" t="s">
        <v>89</v>
      </c>
      <c r="H2351" s="7" t="s">
        <v>22</v>
      </c>
      <c r="I2351" s="9">
        <v>0.70000000000000007</v>
      </c>
      <c r="J2351" s="10">
        <v>8750</v>
      </c>
      <c r="K2351" s="11">
        <f t="shared" si="18"/>
        <v>6125.0000000000009</v>
      </c>
      <c r="L2351" s="11">
        <f t="shared" si="19"/>
        <v>3062.5000000000005</v>
      </c>
      <c r="M2351" s="12">
        <v>0.5</v>
      </c>
      <c r="O2351" s="17"/>
      <c r="P2351" s="15"/>
      <c r="Q2351" s="13"/>
      <c r="R2351" s="14"/>
    </row>
    <row r="2352" spans="1:18" ht="15.75" customHeight="1" x14ac:dyDescent="0.2">
      <c r="A2352" s="2"/>
      <c r="B2352" s="7" t="s">
        <v>14</v>
      </c>
      <c r="C2352" s="7">
        <v>1185732</v>
      </c>
      <c r="D2352" s="8">
        <v>44411</v>
      </c>
      <c r="E2352" s="7" t="s">
        <v>46</v>
      </c>
      <c r="F2352" s="7" t="s">
        <v>88</v>
      </c>
      <c r="G2352" s="7" t="s">
        <v>89</v>
      </c>
      <c r="H2352" s="7" t="s">
        <v>17</v>
      </c>
      <c r="I2352" s="9">
        <v>0.65</v>
      </c>
      <c r="J2352" s="10">
        <v>10250</v>
      </c>
      <c r="K2352" s="11">
        <f t="shared" si="18"/>
        <v>6662.5</v>
      </c>
      <c r="L2352" s="11">
        <f t="shared" si="19"/>
        <v>2665</v>
      </c>
      <c r="M2352" s="12">
        <v>0.4</v>
      </c>
      <c r="O2352" s="17"/>
      <c r="P2352" s="15"/>
      <c r="Q2352" s="13"/>
      <c r="R2352" s="14"/>
    </row>
    <row r="2353" spans="1:18" ht="15.75" customHeight="1" x14ac:dyDescent="0.2">
      <c r="A2353" s="2"/>
      <c r="B2353" s="7" t="s">
        <v>14</v>
      </c>
      <c r="C2353" s="7">
        <v>1185732</v>
      </c>
      <c r="D2353" s="8">
        <v>44411</v>
      </c>
      <c r="E2353" s="7" t="s">
        <v>46</v>
      </c>
      <c r="F2353" s="7" t="s">
        <v>88</v>
      </c>
      <c r="G2353" s="7" t="s">
        <v>89</v>
      </c>
      <c r="H2353" s="7" t="s">
        <v>18</v>
      </c>
      <c r="I2353" s="9">
        <v>0.60000000000000009</v>
      </c>
      <c r="J2353" s="10">
        <v>8000</v>
      </c>
      <c r="K2353" s="11">
        <f t="shared" si="18"/>
        <v>4800.0000000000009</v>
      </c>
      <c r="L2353" s="11">
        <f t="shared" si="19"/>
        <v>1680.0000000000002</v>
      </c>
      <c r="M2353" s="12">
        <v>0.35</v>
      </c>
      <c r="O2353" s="17"/>
      <c r="P2353" s="15"/>
      <c r="Q2353" s="13"/>
      <c r="R2353" s="14"/>
    </row>
    <row r="2354" spans="1:18" ht="15.75" customHeight="1" x14ac:dyDescent="0.2">
      <c r="A2354" s="2"/>
      <c r="B2354" s="7" t="s">
        <v>14</v>
      </c>
      <c r="C2354" s="7">
        <v>1185732</v>
      </c>
      <c r="D2354" s="8">
        <v>44411</v>
      </c>
      <c r="E2354" s="7" t="s">
        <v>46</v>
      </c>
      <c r="F2354" s="7" t="s">
        <v>88</v>
      </c>
      <c r="G2354" s="7" t="s">
        <v>89</v>
      </c>
      <c r="H2354" s="7" t="s">
        <v>19</v>
      </c>
      <c r="I2354" s="9">
        <v>0.55000000000000004</v>
      </c>
      <c r="J2354" s="10">
        <v>7250</v>
      </c>
      <c r="K2354" s="11">
        <f t="shared" si="18"/>
        <v>3987.5000000000005</v>
      </c>
      <c r="L2354" s="11">
        <f t="shared" si="19"/>
        <v>1595.0000000000002</v>
      </c>
      <c r="M2354" s="12">
        <v>0.4</v>
      </c>
      <c r="O2354" s="17"/>
      <c r="P2354" s="15"/>
      <c r="Q2354" s="13"/>
      <c r="R2354" s="14"/>
    </row>
    <row r="2355" spans="1:18" ht="15.75" customHeight="1" x14ac:dyDescent="0.2">
      <c r="A2355" s="2"/>
      <c r="B2355" s="7" t="s">
        <v>14</v>
      </c>
      <c r="C2355" s="7">
        <v>1185732</v>
      </c>
      <c r="D2355" s="8">
        <v>44411</v>
      </c>
      <c r="E2355" s="7" t="s">
        <v>46</v>
      </c>
      <c r="F2355" s="7" t="s">
        <v>88</v>
      </c>
      <c r="G2355" s="7" t="s">
        <v>89</v>
      </c>
      <c r="H2355" s="7" t="s">
        <v>20</v>
      </c>
      <c r="I2355" s="9">
        <v>0.45</v>
      </c>
      <c r="J2355" s="10">
        <v>6750</v>
      </c>
      <c r="K2355" s="11">
        <f t="shared" si="18"/>
        <v>3037.5</v>
      </c>
      <c r="L2355" s="11">
        <f t="shared" si="19"/>
        <v>1215</v>
      </c>
      <c r="M2355" s="12">
        <v>0.4</v>
      </c>
      <c r="O2355" s="17"/>
      <c r="P2355" s="15"/>
      <c r="Q2355" s="13"/>
      <c r="R2355" s="14"/>
    </row>
    <row r="2356" spans="1:18" ht="15.75" customHeight="1" x14ac:dyDescent="0.2">
      <c r="A2356" s="2"/>
      <c r="B2356" s="7" t="s">
        <v>14</v>
      </c>
      <c r="C2356" s="7">
        <v>1185732</v>
      </c>
      <c r="D2356" s="8">
        <v>44411</v>
      </c>
      <c r="E2356" s="7" t="s">
        <v>46</v>
      </c>
      <c r="F2356" s="7" t="s">
        <v>88</v>
      </c>
      <c r="G2356" s="7" t="s">
        <v>89</v>
      </c>
      <c r="H2356" s="7" t="s">
        <v>21</v>
      </c>
      <c r="I2356" s="9">
        <v>0.55000000000000004</v>
      </c>
      <c r="J2356" s="10">
        <v>6500</v>
      </c>
      <c r="K2356" s="11">
        <f t="shared" si="18"/>
        <v>3575.0000000000005</v>
      </c>
      <c r="L2356" s="11">
        <f t="shared" si="19"/>
        <v>1251.25</v>
      </c>
      <c r="M2356" s="12">
        <v>0.35</v>
      </c>
      <c r="O2356" s="17"/>
      <c r="P2356" s="15"/>
      <c r="Q2356" s="13"/>
      <c r="R2356" s="14"/>
    </row>
    <row r="2357" spans="1:18" ht="15.75" customHeight="1" x14ac:dyDescent="0.2">
      <c r="A2357" s="2"/>
      <c r="B2357" s="7" t="s">
        <v>14</v>
      </c>
      <c r="C2357" s="7">
        <v>1185732</v>
      </c>
      <c r="D2357" s="8">
        <v>44411</v>
      </c>
      <c r="E2357" s="7" t="s">
        <v>46</v>
      </c>
      <c r="F2357" s="7" t="s">
        <v>88</v>
      </c>
      <c r="G2357" s="7" t="s">
        <v>89</v>
      </c>
      <c r="H2357" s="7" t="s">
        <v>22</v>
      </c>
      <c r="I2357" s="9">
        <v>0.60000000000000009</v>
      </c>
      <c r="J2357" s="10">
        <v>8250</v>
      </c>
      <c r="K2357" s="11">
        <f t="shared" si="18"/>
        <v>4950.0000000000009</v>
      </c>
      <c r="L2357" s="11">
        <f t="shared" si="19"/>
        <v>2475.0000000000005</v>
      </c>
      <c r="M2357" s="12">
        <v>0.5</v>
      </c>
      <c r="O2357" s="17"/>
      <c r="P2357" s="15"/>
      <c r="Q2357" s="13"/>
      <c r="R2357" s="14"/>
    </row>
    <row r="2358" spans="1:18" ht="15.75" customHeight="1" x14ac:dyDescent="0.2">
      <c r="A2358" s="2"/>
      <c r="B2358" s="7" t="s">
        <v>14</v>
      </c>
      <c r="C2358" s="7">
        <v>1185732</v>
      </c>
      <c r="D2358" s="8">
        <v>44441</v>
      </c>
      <c r="E2358" s="7" t="s">
        <v>46</v>
      </c>
      <c r="F2358" s="7" t="s">
        <v>88</v>
      </c>
      <c r="G2358" s="7" t="s">
        <v>89</v>
      </c>
      <c r="H2358" s="7" t="s">
        <v>17</v>
      </c>
      <c r="I2358" s="9">
        <v>0.55000000000000004</v>
      </c>
      <c r="J2358" s="10">
        <v>9250</v>
      </c>
      <c r="K2358" s="11">
        <f t="shared" si="18"/>
        <v>5087.5</v>
      </c>
      <c r="L2358" s="11">
        <f t="shared" si="19"/>
        <v>2035</v>
      </c>
      <c r="M2358" s="12">
        <v>0.4</v>
      </c>
      <c r="O2358" s="17"/>
      <c r="P2358" s="15"/>
      <c r="Q2358" s="13"/>
      <c r="R2358" s="14"/>
    </row>
    <row r="2359" spans="1:18" ht="15.75" customHeight="1" x14ac:dyDescent="0.2">
      <c r="A2359" s="2"/>
      <c r="B2359" s="7" t="s">
        <v>14</v>
      </c>
      <c r="C2359" s="7">
        <v>1185732</v>
      </c>
      <c r="D2359" s="8">
        <v>44441</v>
      </c>
      <c r="E2359" s="7" t="s">
        <v>46</v>
      </c>
      <c r="F2359" s="7" t="s">
        <v>88</v>
      </c>
      <c r="G2359" s="7" t="s">
        <v>89</v>
      </c>
      <c r="H2359" s="7" t="s">
        <v>18</v>
      </c>
      <c r="I2359" s="9">
        <v>0.50000000000000011</v>
      </c>
      <c r="J2359" s="10">
        <v>7250</v>
      </c>
      <c r="K2359" s="11">
        <f t="shared" si="18"/>
        <v>3625.0000000000009</v>
      </c>
      <c r="L2359" s="11">
        <f t="shared" si="19"/>
        <v>1268.7500000000002</v>
      </c>
      <c r="M2359" s="12">
        <v>0.35</v>
      </c>
      <c r="O2359" s="17"/>
      <c r="P2359" s="15"/>
      <c r="Q2359" s="13"/>
      <c r="R2359" s="14"/>
    </row>
    <row r="2360" spans="1:18" ht="15.75" customHeight="1" x14ac:dyDescent="0.2">
      <c r="A2360" s="2"/>
      <c r="B2360" s="7" t="s">
        <v>14</v>
      </c>
      <c r="C2360" s="7">
        <v>1185732</v>
      </c>
      <c r="D2360" s="8">
        <v>44441</v>
      </c>
      <c r="E2360" s="7" t="s">
        <v>46</v>
      </c>
      <c r="F2360" s="7" t="s">
        <v>88</v>
      </c>
      <c r="G2360" s="7" t="s">
        <v>89</v>
      </c>
      <c r="H2360" s="7" t="s">
        <v>19</v>
      </c>
      <c r="I2360" s="9">
        <v>0.30000000000000004</v>
      </c>
      <c r="J2360" s="10">
        <v>6250</v>
      </c>
      <c r="K2360" s="11">
        <f t="shared" si="18"/>
        <v>1875.0000000000002</v>
      </c>
      <c r="L2360" s="11">
        <f t="shared" si="19"/>
        <v>750.00000000000011</v>
      </c>
      <c r="M2360" s="12">
        <v>0.4</v>
      </c>
      <c r="O2360" s="17"/>
      <c r="P2360" s="15"/>
      <c r="Q2360" s="13"/>
      <c r="R2360" s="14"/>
    </row>
    <row r="2361" spans="1:18" ht="15.75" customHeight="1" x14ac:dyDescent="0.2">
      <c r="A2361" s="2"/>
      <c r="B2361" s="7" t="s">
        <v>14</v>
      </c>
      <c r="C2361" s="7">
        <v>1185732</v>
      </c>
      <c r="D2361" s="8">
        <v>44441</v>
      </c>
      <c r="E2361" s="7" t="s">
        <v>46</v>
      </c>
      <c r="F2361" s="7" t="s">
        <v>88</v>
      </c>
      <c r="G2361" s="7" t="s">
        <v>89</v>
      </c>
      <c r="H2361" s="7" t="s">
        <v>20</v>
      </c>
      <c r="I2361" s="9">
        <v>0.30000000000000004</v>
      </c>
      <c r="J2361" s="10">
        <v>6000</v>
      </c>
      <c r="K2361" s="11">
        <f t="shared" si="18"/>
        <v>1800.0000000000002</v>
      </c>
      <c r="L2361" s="11">
        <f t="shared" si="19"/>
        <v>720.00000000000011</v>
      </c>
      <c r="M2361" s="12">
        <v>0.4</v>
      </c>
      <c r="O2361" s="17"/>
      <c r="P2361" s="15"/>
      <c r="Q2361" s="13"/>
      <c r="R2361" s="14"/>
    </row>
    <row r="2362" spans="1:18" ht="15.75" customHeight="1" x14ac:dyDescent="0.2">
      <c r="A2362" s="2"/>
      <c r="B2362" s="7" t="s">
        <v>14</v>
      </c>
      <c r="C2362" s="7">
        <v>1185732</v>
      </c>
      <c r="D2362" s="8">
        <v>44441</v>
      </c>
      <c r="E2362" s="7" t="s">
        <v>46</v>
      </c>
      <c r="F2362" s="7" t="s">
        <v>88</v>
      </c>
      <c r="G2362" s="7" t="s">
        <v>89</v>
      </c>
      <c r="H2362" s="7" t="s">
        <v>21</v>
      </c>
      <c r="I2362" s="9">
        <v>0.4</v>
      </c>
      <c r="J2362" s="10">
        <v>6000</v>
      </c>
      <c r="K2362" s="11">
        <f t="shared" si="18"/>
        <v>2400</v>
      </c>
      <c r="L2362" s="11">
        <f t="shared" si="19"/>
        <v>840</v>
      </c>
      <c r="M2362" s="12">
        <v>0.35</v>
      </c>
      <c r="O2362" s="17"/>
      <c r="P2362" s="15"/>
      <c r="Q2362" s="13"/>
      <c r="R2362" s="14"/>
    </row>
    <row r="2363" spans="1:18" ht="15.75" customHeight="1" x14ac:dyDescent="0.2">
      <c r="A2363" s="2"/>
      <c r="B2363" s="7" t="s">
        <v>14</v>
      </c>
      <c r="C2363" s="7">
        <v>1185732</v>
      </c>
      <c r="D2363" s="8">
        <v>44441</v>
      </c>
      <c r="E2363" s="7" t="s">
        <v>46</v>
      </c>
      <c r="F2363" s="7" t="s">
        <v>88</v>
      </c>
      <c r="G2363" s="7" t="s">
        <v>89</v>
      </c>
      <c r="H2363" s="7" t="s">
        <v>22</v>
      </c>
      <c r="I2363" s="9">
        <v>0.45000000000000007</v>
      </c>
      <c r="J2363" s="10">
        <v>7000</v>
      </c>
      <c r="K2363" s="11">
        <f t="shared" si="18"/>
        <v>3150.0000000000005</v>
      </c>
      <c r="L2363" s="11">
        <f t="shared" si="19"/>
        <v>1575.0000000000002</v>
      </c>
      <c r="M2363" s="12">
        <v>0.5</v>
      </c>
      <c r="O2363" s="17"/>
      <c r="P2363" s="15"/>
      <c r="Q2363" s="13"/>
      <c r="R2363" s="14"/>
    </row>
    <row r="2364" spans="1:18" ht="15.75" customHeight="1" x14ac:dyDescent="0.2">
      <c r="A2364" s="2"/>
      <c r="B2364" s="7" t="s">
        <v>14</v>
      </c>
      <c r="C2364" s="7">
        <v>1185732</v>
      </c>
      <c r="D2364" s="8">
        <v>44473</v>
      </c>
      <c r="E2364" s="7" t="s">
        <v>46</v>
      </c>
      <c r="F2364" s="7" t="s">
        <v>88</v>
      </c>
      <c r="G2364" s="7" t="s">
        <v>89</v>
      </c>
      <c r="H2364" s="7" t="s">
        <v>17</v>
      </c>
      <c r="I2364" s="9">
        <v>0.45000000000000007</v>
      </c>
      <c r="J2364" s="10">
        <v>8750</v>
      </c>
      <c r="K2364" s="11">
        <f t="shared" si="18"/>
        <v>3937.5000000000005</v>
      </c>
      <c r="L2364" s="11">
        <f t="shared" si="19"/>
        <v>1575.0000000000002</v>
      </c>
      <c r="M2364" s="12">
        <v>0.4</v>
      </c>
      <c r="O2364" s="17"/>
      <c r="P2364" s="15"/>
      <c r="Q2364" s="13"/>
      <c r="R2364" s="14"/>
    </row>
    <row r="2365" spans="1:18" ht="15.75" customHeight="1" x14ac:dyDescent="0.2">
      <c r="A2365" s="2"/>
      <c r="B2365" s="7" t="s">
        <v>14</v>
      </c>
      <c r="C2365" s="7">
        <v>1185732</v>
      </c>
      <c r="D2365" s="8">
        <v>44473</v>
      </c>
      <c r="E2365" s="7" t="s">
        <v>46</v>
      </c>
      <c r="F2365" s="7" t="s">
        <v>88</v>
      </c>
      <c r="G2365" s="7" t="s">
        <v>89</v>
      </c>
      <c r="H2365" s="7" t="s">
        <v>18</v>
      </c>
      <c r="I2365" s="9">
        <v>0.35000000000000009</v>
      </c>
      <c r="J2365" s="10">
        <v>7000</v>
      </c>
      <c r="K2365" s="11">
        <f t="shared" si="18"/>
        <v>2450.0000000000005</v>
      </c>
      <c r="L2365" s="11">
        <f t="shared" si="19"/>
        <v>857.50000000000011</v>
      </c>
      <c r="M2365" s="12">
        <v>0.35</v>
      </c>
      <c r="O2365" s="17"/>
      <c r="P2365" s="15"/>
      <c r="Q2365" s="13"/>
      <c r="R2365" s="14"/>
    </row>
    <row r="2366" spans="1:18" ht="15.75" customHeight="1" x14ac:dyDescent="0.2">
      <c r="A2366" s="2"/>
      <c r="B2366" s="7" t="s">
        <v>14</v>
      </c>
      <c r="C2366" s="7">
        <v>1185732</v>
      </c>
      <c r="D2366" s="8">
        <v>44473</v>
      </c>
      <c r="E2366" s="7" t="s">
        <v>46</v>
      </c>
      <c r="F2366" s="7" t="s">
        <v>88</v>
      </c>
      <c r="G2366" s="7" t="s">
        <v>89</v>
      </c>
      <c r="H2366" s="7" t="s">
        <v>19</v>
      </c>
      <c r="I2366" s="9">
        <v>0.35000000000000009</v>
      </c>
      <c r="J2366" s="10">
        <v>5750</v>
      </c>
      <c r="K2366" s="11">
        <f t="shared" si="18"/>
        <v>2012.5000000000005</v>
      </c>
      <c r="L2366" s="11">
        <f t="shared" si="19"/>
        <v>805.00000000000023</v>
      </c>
      <c r="M2366" s="12">
        <v>0.4</v>
      </c>
      <c r="O2366" s="17"/>
      <c r="P2366" s="15"/>
      <c r="Q2366" s="13"/>
      <c r="R2366" s="14"/>
    </row>
    <row r="2367" spans="1:18" ht="15.75" customHeight="1" x14ac:dyDescent="0.2">
      <c r="A2367" s="2"/>
      <c r="B2367" s="7" t="s">
        <v>14</v>
      </c>
      <c r="C2367" s="7">
        <v>1185732</v>
      </c>
      <c r="D2367" s="8">
        <v>44473</v>
      </c>
      <c r="E2367" s="7" t="s">
        <v>46</v>
      </c>
      <c r="F2367" s="7" t="s">
        <v>88</v>
      </c>
      <c r="G2367" s="7" t="s">
        <v>89</v>
      </c>
      <c r="H2367" s="7" t="s">
        <v>20</v>
      </c>
      <c r="I2367" s="9">
        <v>0.35000000000000009</v>
      </c>
      <c r="J2367" s="10">
        <v>5500</v>
      </c>
      <c r="K2367" s="11">
        <f t="shared" si="18"/>
        <v>1925.0000000000005</v>
      </c>
      <c r="L2367" s="11">
        <f t="shared" si="19"/>
        <v>770.00000000000023</v>
      </c>
      <c r="M2367" s="12">
        <v>0.4</v>
      </c>
      <c r="O2367" s="17"/>
      <c r="P2367" s="15"/>
      <c r="Q2367" s="13"/>
      <c r="R2367" s="14"/>
    </row>
    <row r="2368" spans="1:18" ht="15.75" customHeight="1" x14ac:dyDescent="0.2">
      <c r="A2368" s="2"/>
      <c r="B2368" s="7" t="s">
        <v>14</v>
      </c>
      <c r="C2368" s="7">
        <v>1185732</v>
      </c>
      <c r="D2368" s="8">
        <v>44473</v>
      </c>
      <c r="E2368" s="7" t="s">
        <v>46</v>
      </c>
      <c r="F2368" s="7" t="s">
        <v>88</v>
      </c>
      <c r="G2368" s="7" t="s">
        <v>89</v>
      </c>
      <c r="H2368" s="7" t="s">
        <v>21</v>
      </c>
      <c r="I2368" s="9">
        <v>0.45000000000000007</v>
      </c>
      <c r="J2368" s="10">
        <v>5500</v>
      </c>
      <c r="K2368" s="11">
        <f t="shared" si="18"/>
        <v>2475.0000000000005</v>
      </c>
      <c r="L2368" s="11">
        <f t="shared" si="19"/>
        <v>866.25000000000011</v>
      </c>
      <c r="M2368" s="12">
        <v>0.35</v>
      </c>
      <c r="O2368" s="17"/>
      <c r="P2368" s="15"/>
      <c r="Q2368" s="13"/>
      <c r="R2368" s="14"/>
    </row>
    <row r="2369" spans="1:18" ht="15.75" customHeight="1" x14ac:dyDescent="0.2">
      <c r="A2369" s="2"/>
      <c r="B2369" s="7" t="s">
        <v>14</v>
      </c>
      <c r="C2369" s="7">
        <v>1185732</v>
      </c>
      <c r="D2369" s="8">
        <v>44473</v>
      </c>
      <c r="E2369" s="7" t="s">
        <v>46</v>
      </c>
      <c r="F2369" s="7" t="s">
        <v>88</v>
      </c>
      <c r="G2369" s="7" t="s">
        <v>89</v>
      </c>
      <c r="H2369" s="7" t="s">
        <v>22</v>
      </c>
      <c r="I2369" s="9">
        <v>0.5</v>
      </c>
      <c r="J2369" s="10">
        <v>6750</v>
      </c>
      <c r="K2369" s="11">
        <f t="shared" si="18"/>
        <v>3375</v>
      </c>
      <c r="L2369" s="11">
        <f t="shared" si="19"/>
        <v>1687.5</v>
      </c>
      <c r="M2369" s="12">
        <v>0.5</v>
      </c>
      <c r="O2369" s="17"/>
      <c r="P2369" s="15"/>
      <c r="Q2369" s="13"/>
      <c r="R2369" s="14"/>
    </row>
    <row r="2370" spans="1:18" ht="15.75" customHeight="1" x14ac:dyDescent="0.2">
      <c r="A2370" s="2"/>
      <c r="B2370" s="7" t="s">
        <v>14</v>
      </c>
      <c r="C2370" s="7">
        <v>1185732</v>
      </c>
      <c r="D2370" s="8">
        <v>44503</v>
      </c>
      <c r="E2370" s="7" t="s">
        <v>46</v>
      </c>
      <c r="F2370" s="7" t="s">
        <v>88</v>
      </c>
      <c r="G2370" s="7" t="s">
        <v>89</v>
      </c>
      <c r="H2370" s="7" t="s">
        <v>17</v>
      </c>
      <c r="I2370" s="9">
        <v>0.45000000000000007</v>
      </c>
      <c r="J2370" s="10">
        <v>8250</v>
      </c>
      <c r="K2370" s="11">
        <f t="shared" si="18"/>
        <v>3712.5000000000005</v>
      </c>
      <c r="L2370" s="11">
        <f t="shared" si="19"/>
        <v>1485.0000000000002</v>
      </c>
      <c r="M2370" s="12">
        <v>0.4</v>
      </c>
      <c r="O2370" s="17"/>
      <c r="P2370" s="15"/>
      <c r="Q2370" s="13"/>
      <c r="R2370" s="14"/>
    </row>
    <row r="2371" spans="1:18" ht="15.75" customHeight="1" x14ac:dyDescent="0.2">
      <c r="A2371" s="2"/>
      <c r="B2371" s="7" t="s">
        <v>14</v>
      </c>
      <c r="C2371" s="7">
        <v>1185732</v>
      </c>
      <c r="D2371" s="8">
        <v>44503</v>
      </c>
      <c r="E2371" s="7" t="s">
        <v>46</v>
      </c>
      <c r="F2371" s="7" t="s">
        <v>88</v>
      </c>
      <c r="G2371" s="7" t="s">
        <v>89</v>
      </c>
      <c r="H2371" s="7" t="s">
        <v>18</v>
      </c>
      <c r="I2371" s="9">
        <v>0.35000000000000009</v>
      </c>
      <c r="J2371" s="10">
        <v>6500</v>
      </c>
      <c r="K2371" s="11">
        <f t="shared" si="18"/>
        <v>2275.0000000000005</v>
      </c>
      <c r="L2371" s="11">
        <f t="shared" si="19"/>
        <v>796.25000000000011</v>
      </c>
      <c r="M2371" s="12">
        <v>0.35</v>
      </c>
      <c r="O2371" s="17"/>
      <c r="P2371" s="15"/>
      <c r="Q2371" s="13"/>
      <c r="R2371" s="14"/>
    </row>
    <row r="2372" spans="1:18" ht="15.75" customHeight="1" x14ac:dyDescent="0.2">
      <c r="A2372" s="2"/>
      <c r="B2372" s="7" t="s">
        <v>14</v>
      </c>
      <c r="C2372" s="7">
        <v>1185732</v>
      </c>
      <c r="D2372" s="8">
        <v>44503</v>
      </c>
      <c r="E2372" s="7" t="s">
        <v>46</v>
      </c>
      <c r="F2372" s="7" t="s">
        <v>88</v>
      </c>
      <c r="G2372" s="7" t="s">
        <v>89</v>
      </c>
      <c r="H2372" s="7" t="s">
        <v>19</v>
      </c>
      <c r="I2372" s="9">
        <v>0.40000000000000013</v>
      </c>
      <c r="J2372" s="10">
        <v>5950</v>
      </c>
      <c r="K2372" s="11">
        <f t="shared" si="18"/>
        <v>2380.0000000000009</v>
      </c>
      <c r="L2372" s="11">
        <f t="shared" si="19"/>
        <v>952.00000000000045</v>
      </c>
      <c r="M2372" s="12">
        <v>0.4</v>
      </c>
      <c r="O2372" s="17"/>
      <c r="P2372" s="15"/>
      <c r="Q2372" s="13"/>
      <c r="R2372" s="14"/>
    </row>
    <row r="2373" spans="1:18" ht="15.75" customHeight="1" x14ac:dyDescent="0.2">
      <c r="A2373" s="2"/>
      <c r="B2373" s="7" t="s">
        <v>14</v>
      </c>
      <c r="C2373" s="7">
        <v>1185732</v>
      </c>
      <c r="D2373" s="8">
        <v>44503</v>
      </c>
      <c r="E2373" s="7" t="s">
        <v>46</v>
      </c>
      <c r="F2373" s="7" t="s">
        <v>88</v>
      </c>
      <c r="G2373" s="7" t="s">
        <v>89</v>
      </c>
      <c r="H2373" s="7" t="s">
        <v>20</v>
      </c>
      <c r="I2373" s="9">
        <v>0.6000000000000002</v>
      </c>
      <c r="J2373" s="10">
        <v>6500</v>
      </c>
      <c r="K2373" s="11">
        <f t="shared" si="18"/>
        <v>3900.0000000000014</v>
      </c>
      <c r="L2373" s="11">
        <f t="shared" si="19"/>
        <v>1560.0000000000007</v>
      </c>
      <c r="M2373" s="12">
        <v>0.4</v>
      </c>
      <c r="O2373" s="17"/>
      <c r="P2373" s="15"/>
      <c r="Q2373" s="13"/>
      <c r="R2373" s="14"/>
    </row>
    <row r="2374" spans="1:18" ht="15.75" customHeight="1" x14ac:dyDescent="0.2">
      <c r="A2374" s="2"/>
      <c r="B2374" s="7" t="s">
        <v>14</v>
      </c>
      <c r="C2374" s="7">
        <v>1185732</v>
      </c>
      <c r="D2374" s="8">
        <v>44503</v>
      </c>
      <c r="E2374" s="7" t="s">
        <v>46</v>
      </c>
      <c r="F2374" s="7" t="s">
        <v>88</v>
      </c>
      <c r="G2374" s="7" t="s">
        <v>89</v>
      </c>
      <c r="H2374" s="7" t="s">
        <v>21</v>
      </c>
      <c r="I2374" s="9">
        <v>0.75000000000000011</v>
      </c>
      <c r="J2374" s="10">
        <v>6250</v>
      </c>
      <c r="K2374" s="11">
        <f t="shared" si="18"/>
        <v>4687.5000000000009</v>
      </c>
      <c r="L2374" s="11">
        <f t="shared" si="19"/>
        <v>1640.6250000000002</v>
      </c>
      <c r="M2374" s="12">
        <v>0.35</v>
      </c>
      <c r="O2374" s="17"/>
      <c r="P2374" s="15"/>
      <c r="Q2374" s="13"/>
      <c r="R2374" s="14"/>
    </row>
    <row r="2375" spans="1:18" ht="15.75" customHeight="1" x14ac:dyDescent="0.2">
      <c r="A2375" s="2"/>
      <c r="B2375" s="7" t="s">
        <v>14</v>
      </c>
      <c r="C2375" s="7">
        <v>1185732</v>
      </c>
      <c r="D2375" s="8">
        <v>44503</v>
      </c>
      <c r="E2375" s="7" t="s">
        <v>46</v>
      </c>
      <c r="F2375" s="7" t="s">
        <v>88</v>
      </c>
      <c r="G2375" s="7" t="s">
        <v>89</v>
      </c>
      <c r="H2375" s="7" t="s">
        <v>22</v>
      </c>
      <c r="I2375" s="9">
        <v>0.75</v>
      </c>
      <c r="J2375" s="10">
        <v>7250</v>
      </c>
      <c r="K2375" s="11">
        <f t="shared" si="18"/>
        <v>5437.5</v>
      </c>
      <c r="L2375" s="11">
        <f t="shared" si="19"/>
        <v>2718.75</v>
      </c>
      <c r="M2375" s="12">
        <v>0.5</v>
      </c>
      <c r="O2375" s="17"/>
      <c r="P2375" s="15"/>
      <c r="Q2375" s="13"/>
      <c r="R2375" s="14"/>
    </row>
    <row r="2376" spans="1:18" ht="15.75" customHeight="1" x14ac:dyDescent="0.2">
      <c r="A2376" s="2"/>
      <c r="B2376" s="7" t="s">
        <v>14</v>
      </c>
      <c r="C2376" s="7">
        <v>1185732</v>
      </c>
      <c r="D2376" s="8">
        <v>44532</v>
      </c>
      <c r="E2376" s="7" t="s">
        <v>46</v>
      </c>
      <c r="F2376" s="7" t="s">
        <v>88</v>
      </c>
      <c r="G2376" s="7" t="s">
        <v>89</v>
      </c>
      <c r="H2376" s="7" t="s">
        <v>17</v>
      </c>
      <c r="I2376" s="9">
        <v>0.70000000000000007</v>
      </c>
      <c r="J2376" s="10">
        <v>9750</v>
      </c>
      <c r="K2376" s="11">
        <f t="shared" si="18"/>
        <v>6825.0000000000009</v>
      </c>
      <c r="L2376" s="11">
        <f t="shared" si="19"/>
        <v>2730.0000000000005</v>
      </c>
      <c r="M2376" s="12">
        <v>0.4</v>
      </c>
      <c r="O2376" s="17"/>
      <c r="P2376" s="15"/>
      <c r="Q2376" s="13"/>
      <c r="R2376" s="14"/>
    </row>
    <row r="2377" spans="1:18" ht="15.75" customHeight="1" x14ac:dyDescent="0.2">
      <c r="A2377" s="2"/>
      <c r="B2377" s="7" t="s">
        <v>14</v>
      </c>
      <c r="C2377" s="7">
        <v>1185732</v>
      </c>
      <c r="D2377" s="8">
        <v>44532</v>
      </c>
      <c r="E2377" s="7" t="s">
        <v>46</v>
      </c>
      <c r="F2377" s="7" t="s">
        <v>88</v>
      </c>
      <c r="G2377" s="7" t="s">
        <v>89</v>
      </c>
      <c r="H2377" s="7" t="s">
        <v>18</v>
      </c>
      <c r="I2377" s="9">
        <v>0.60000000000000009</v>
      </c>
      <c r="J2377" s="10">
        <v>7750</v>
      </c>
      <c r="K2377" s="11">
        <f t="shared" si="18"/>
        <v>4650.0000000000009</v>
      </c>
      <c r="L2377" s="11">
        <f t="shared" si="19"/>
        <v>1627.5000000000002</v>
      </c>
      <c r="M2377" s="12">
        <v>0.35</v>
      </c>
      <c r="O2377" s="17"/>
      <c r="P2377" s="15"/>
      <c r="Q2377" s="13"/>
      <c r="R2377" s="14"/>
    </row>
    <row r="2378" spans="1:18" ht="15.75" customHeight="1" x14ac:dyDescent="0.2">
      <c r="A2378" s="2"/>
      <c r="B2378" s="7" t="s">
        <v>14</v>
      </c>
      <c r="C2378" s="7">
        <v>1185732</v>
      </c>
      <c r="D2378" s="8">
        <v>44532</v>
      </c>
      <c r="E2378" s="7" t="s">
        <v>46</v>
      </c>
      <c r="F2378" s="7" t="s">
        <v>88</v>
      </c>
      <c r="G2378" s="7" t="s">
        <v>89</v>
      </c>
      <c r="H2378" s="7" t="s">
        <v>19</v>
      </c>
      <c r="I2378" s="9">
        <v>0.60000000000000009</v>
      </c>
      <c r="J2378" s="10">
        <v>7250</v>
      </c>
      <c r="K2378" s="11">
        <f t="shared" si="18"/>
        <v>4350.0000000000009</v>
      </c>
      <c r="L2378" s="11">
        <f t="shared" si="19"/>
        <v>1740.0000000000005</v>
      </c>
      <c r="M2378" s="12">
        <v>0.4</v>
      </c>
      <c r="O2378" s="17"/>
      <c r="P2378" s="15"/>
      <c r="Q2378" s="13"/>
      <c r="R2378" s="14"/>
    </row>
    <row r="2379" spans="1:18" ht="15.75" customHeight="1" x14ac:dyDescent="0.2">
      <c r="A2379" s="2"/>
      <c r="B2379" s="7" t="s">
        <v>14</v>
      </c>
      <c r="C2379" s="7">
        <v>1185732</v>
      </c>
      <c r="D2379" s="8">
        <v>44532</v>
      </c>
      <c r="E2379" s="7" t="s">
        <v>46</v>
      </c>
      <c r="F2379" s="7" t="s">
        <v>88</v>
      </c>
      <c r="G2379" s="7" t="s">
        <v>89</v>
      </c>
      <c r="H2379" s="7" t="s">
        <v>20</v>
      </c>
      <c r="I2379" s="9">
        <v>0.60000000000000009</v>
      </c>
      <c r="J2379" s="10">
        <v>6750</v>
      </c>
      <c r="K2379" s="11">
        <f t="shared" si="18"/>
        <v>4050.0000000000005</v>
      </c>
      <c r="L2379" s="11">
        <f t="shared" si="19"/>
        <v>1620.0000000000002</v>
      </c>
      <c r="M2379" s="12">
        <v>0.4</v>
      </c>
      <c r="O2379" s="17"/>
      <c r="P2379" s="15"/>
      <c r="Q2379" s="13"/>
      <c r="R2379" s="14"/>
    </row>
    <row r="2380" spans="1:18" ht="15.75" customHeight="1" x14ac:dyDescent="0.2">
      <c r="A2380" s="2"/>
      <c r="B2380" s="7" t="s">
        <v>14</v>
      </c>
      <c r="C2380" s="7">
        <v>1185732</v>
      </c>
      <c r="D2380" s="8">
        <v>44532</v>
      </c>
      <c r="E2380" s="7" t="s">
        <v>46</v>
      </c>
      <c r="F2380" s="7" t="s">
        <v>88</v>
      </c>
      <c r="G2380" s="7" t="s">
        <v>89</v>
      </c>
      <c r="H2380" s="7" t="s">
        <v>21</v>
      </c>
      <c r="I2380" s="9">
        <v>0.70000000000000007</v>
      </c>
      <c r="J2380" s="10">
        <v>6750</v>
      </c>
      <c r="K2380" s="11">
        <f t="shared" si="18"/>
        <v>4725</v>
      </c>
      <c r="L2380" s="11">
        <f t="shared" si="19"/>
        <v>1653.75</v>
      </c>
      <c r="M2380" s="12">
        <v>0.35</v>
      </c>
      <c r="O2380" s="17"/>
      <c r="P2380" s="15"/>
      <c r="Q2380" s="13"/>
      <c r="R2380" s="14"/>
    </row>
    <row r="2381" spans="1:18" ht="15.75" customHeight="1" x14ac:dyDescent="0.2">
      <c r="A2381" s="2"/>
      <c r="B2381" s="7" t="s">
        <v>14</v>
      </c>
      <c r="C2381" s="7">
        <v>1185732</v>
      </c>
      <c r="D2381" s="8">
        <v>44532</v>
      </c>
      <c r="E2381" s="7" t="s">
        <v>46</v>
      </c>
      <c r="F2381" s="7" t="s">
        <v>88</v>
      </c>
      <c r="G2381" s="7" t="s">
        <v>89</v>
      </c>
      <c r="H2381" s="7" t="s">
        <v>22</v>
      </c>
      <c r="I2381" s="9">
        <v>0.75</v>
      </c>
      <c r="J2381" s="10">
        <v>7750</v>
      </c>
      <c r="K2381" s="11">
        <f t="shared" si="18"/>
        <v>5812.5</v>
      </c>
      <c r="L2381" s="11">
        <f t="shared" si="19"/>
        <v>2906.25</v>
      </c>
      <c r="M2381" s="12">
        <v>0.5</v>
      </c>
      <c r="O2381" s="17"/>
      <c r="P2381" s="15"/>
      <c r="Q2381" s="13"/>
      <c r="R2381" s="14"/>
    </row>
    <row r="2382" spans="1:18" ht="15.75" customHeight="1" x14ac:dyDescent="0.2">
      <c r="A2382" s="2" t="s">
        <v>39</v>
      </c>
      <c r="B2382" s="7" t="s">
        <v>14</v>
      </c>
      <c r="C2382" s="7">
        <v>1185732</v>
      </c>
      <c r="D2382" s="8">
        <v>44209</v>
      </c>
      <c r="E2382" s="7" t="s">
        <v>46</v>
      </c>
      <c r="F2382" s="7" t="s">
        <v>90</v>
      </c>
      <c r="G2382" s="7" t="s">
        <v>91</v>
      </c>
      <c r="H2382" s="7" t="s">
        <v>17</v>
      </c>
      <c r="I2382" s="9">
        <v>0.35000000000000003</v>
      </c>
      <c r="J2382" s="10">
        <v>7750</v>
      </c>
      <c r="K2382" s="11">
        <f t="shared" si="18"/>
        <v>2712.5000000000005</v>
      </c>
      <c r="L2382" s="11">
        <f t="shared" si="19"/>
        <v>1085.0000000000002</v>
      </c>
      <c r="M2382" s="12">
        <v>0.4</v>
      </c>
      <c r="O2382" s="17"/>
      <c r="P2382" s="15"/>
      <c r="Q2382" s="13"/>
      <c r="R2382" s="14"/>
    </row>
    <row r="2383" spans="1:18" ht="15.75" customHeight="1" x14ac:dyDescent="0.2">
      <c r="A2383" s="2"/>
      <c r="B2383" s="7" t="s">
        <v>14</v>
      </c>
      <c r="C2383" s="7">
        <v>1185732</v>
      </c>
      <c r="D2383" s="8">
        <v>44209</v>
      </c>
      <c r="E2383" s="7" t="s">
        <v>46</v>
      </c>
      <c r="F2383" s="7" t="s">
        <v>90</v>
      </c>
      <c r="G2383" s="7" t="s">
        <v>91</v>
      </c>
      <c r="H2383" s="7" t="s">
        <v>18</v>
      </c>
      <c r="I2383" s="9">
        <v>0.35000000000000003</v>
      </c>
      <c r="J2383" s="10">
        <v>5750</v>
      </c>
      <c r="K2383" s="11">
        <f t="shared" si="18"/>
        <v>2012.5000000000002</v>
      </c>
      <c r="L2383" s="11">
        <f t="shared" si="19"/>
        <v>704.375</v>
      </c>
      <c r="M2383" s="12">
        <v>0.35</v>
      </c>
      <c r="O2383" s="17"/>
      <c r="P2383" s="15"/>
      <c r="Q2383" s="13"/>
      <c r="R2383" s="14"/>
    </row>
    <row r="2384" spans="1:18" ht="15.75" customHeight="1" x14ac:dyDescent="0.2">
      <c r="A2384" s="2"/>
      <c r="B2384" s="7" t="s">
        <v>14</v>
      </c>
      <c r="C2384" s="7">
        <v>1185732</v>
      </c>
      <c r="D2384" s="8">
        <v>44209</v>
      </c>
      <c r="E2384" s="7" t="s">
        <v>46</v>
      </c>
      <c r="F2384" s="7" t="s">
        <v>90</v>
      </c>
      <c r="G2384" s="7" t="s">
        <v>91</v>
      </c>
      <c r="H2384" s="7" t="s">
        <v>19</v>
      </c>
      <c r="I2384" s="9">
        <v>0.25000000000000006</v>
      </c>
      <c r="J2384" s="10">
        <v>5750</v>
      </c>
      <c r="K2384" s="11">
        <f t="shared" si="18"/>
        <v>1437.5000000000002</v>
      </c>
      <c r="L2384" s="11">
        <f t="shared" si="19"/>
        <v>575.00000000000011</v>
      </c>
      <c r="M2384" s="12">
        <v>0.4</v>
      </c>
      <c r="O2384" s="17"/>
      <c r="P2384" s="15"/>
      <c r="Q2384" s="13"/>
      <c r="R2384" s="14"/>
    </row>
    <row r="2385" spans="1:18" ht="15.75" customHeight="1" x14ac:dyDescent="0.2">
      <c r="A2385" s="2"/>
      <c r="B2385" s="7" t="s">
        <v>14</v>
      </c>
      <c r="C2385" s="7">
        <v>1185732</v>
      </c>
      <c r="D2385" s="8">
        <v>44209</v>
      </c>
      <c r="E2385" s="7" t="s">
        <v>46</v>
      </c>
      <c r="F2385" s="7" t="s">
        <v>90</v>
      </c>
      <c r="G2385" s="7" t="s">
        <v>91</v>
      </c>
      <c r="H2385" s="7" t="s">
        <v>20</v>
      </c>
      <c r="I2385" s="9">
        <v>0.3</v>
      </c>
      <c r="J2385" s="10">
        <v>4250</v>
      </c>
      <c r="K2385" s="11">
        <f t="shared" si="18"/>
        <v>1275</v>
      </c>
      <c r="L2385" s="11">
        <f t="shared" si="19"/>
        <v>510</v>
      </c>
      <c r="M2385" s="12">
        <v>0.4</v>
      </c>
      <c r="O2385" s="17"/>
      <c r="P2385" s="15"/>
      <c r="Q2385" s="13"/>
      <c r="R2385" s="14"/>
    </row>
    <row r="2386" spans="1:18" ht="15.75" customHeight="1" x14ac:dyDescent="0.2">
      <c r="A2386" s="2"/>
      <c r="B2386" s="7" t="s">
        <v>14</v>
      </c>
      <c r="C2386" s="7">
        <v>1185732</v>
      </c>
      <c r="D2386" s="8">
        <v>44209</v>
      </c>
      <c r="E2386" s="7" t="s">
        <v>46</v>
      </c>
      <c r="F2386" s="7" t="s">
        <v>90</v>
      </c>
      <c r="G2386" s="7" t="s">
        <v>91</v>
      </c>
      <c r="H2386" s="7" t="s">
        <v>21</v>
      </c>
      <c r="I2386" s="9">
        <v>0.45</v>
      </c>
      <c r="J2386" s="10">
        <v>4750</v>
      </c>
      <c r="K2386" s="11">
        <f t="shared" si="18"/>
        <v>2137.5</v>
      </c>
      <c r="L2386" s="11">
        <f t="shared" si="19"/>
        <v>748.125</v>
      </c>
      <c r="M2386" s="12">
        <v>0.35</v>
      </c>
      <c r="O2386" s="17"/>
      <c r="P2386" s="15"/>
      <c r="Q2386" s="13"/>
      <c r="R2386" s="14"/>
    </row>
    <row r="2387" spans="1:18" ht="15.75" customHeight="1" x14ac:dyDescent="0.2">
      <c r="A2387" s="2"/>
      <c r="B2387" s="7" t="s">
        <v>14</v>
      </c>
      <c r="C2387" s="7">
        <v>1185732</v>
      </c>
      <c r="D2387" s="8">
        <v>44209</v>
      </c>
      <c r="E2387" s="7" t="s">
        <v>46</v>
      </c>
      <c r="F2387" s="7" t="s">
        <v>90</v>
      </c>
      <c r="G2387" s="7" t="s">
        <v>91</v>
      </c>
      <c r="H2387" s="7" t="s">
        <v>22</v>
      </c>
      <c r="I2387" s="9">
        <v>0.35000000000000003</v>
      </c>
      <c r="J2387" s="10">
        <v>5750</v>
      </c>
      <c r="K2387" s="11">
        <f t="shared" si="18"/>
        <v>2012.5000000000002</v>
      </c>
      <c r="L2387" s="11">
        <f t="shared" si="19"/>
        <v>1006.2500000000001</v>
      </c>
      <c r="M2387" s="12">
        <v>0.5</v>
      </c>
      <c r="O2387" s="17"/>
      <c r="P2387" s="15"/>
      <c r="Q2387" s="13"/>
      <c r="R2387" s="14"/>
    </row>
    <row r="2388" spans="1:18" ht="15.75" customHeight="1" x14ac:dyDescent="0.2">
      <c r="A2388" s="2"/>
      <c r="B2388" s="7" t="s">
        <v>14</v>
      </c>
      <c r="C2388" s="7">
        <v>1185732</v>
      </c>
      <c r="D2388" s="8">
        <v>44238</v>
      </c>
      <c r="E2388" s="7" t="s">
        <v>46</v>
      </c>
      <c r="F2388" s="7" t="s">
        <v>90</v>
      </c>
      <c r="G2388" s="7" t="s">
        <v>91</v>
      </c>
      <c r="H2388" s="7" t="s">
        <v>17</v>
      </c>
      <c r="I2388" s="9">
        <v>0.35000000000000003</v>
      </c>
      <c r="J2388" s="10">
        <v>8250</v>
      </c>
      <c r="K2388" s="11">
        <f t="shared" si="18"/>
        <v>2887.5000000000005</v>
      </c>
      <c r="L2388" s="11">
        <f t="shared" si="19"/>
        <v>1155.0000000000002</v>
      </c>
      <c r="M2388" s="12">
        <v>0.4</v>
      </c>
      <c r="O2388" s="17"/>
      <c r="P2388" s="15"/>
      <c r="Q2388" s="13"/>
      <c r="R2388" s="14"/>
    </row>
    <row r="2389" spans="1:18" ht="15.75" customHeight="1" x14ac:dyDescent="0.2">
      <c r="A2389" s="2"/>
      <c r="B2389" s="7" t="s">
        <v>14</v>
      </c>
      <c r="C2389" s="7">
        <v>1185732</v>
      </c>
      <c r="D2389" s="8">
        <v>44238</v>
      </c>
      <c r="E2389" s="7" t="s">
        <v>46</v>
      </c>
      <c r="F2389" s="7" t="s">
        <v>90</v>
      </c>
      <c r="G2389" s="7" t="s">
        <v>91</v>
      </c>
      <c r="H2389" s="7" t="s">
        <v>18</v>
      </c>
      <c r="I2389" s="9">
        <v>0.35000000000000003</v>
      </c>
      <c r="J2389" s="10">
        <v>4750</v>
      </c>
      <c r="K2389" s="11">
        <f t="shared" si="18"/>
        <v>1662.5000000000002</v>
      </c>
      <c r="L2389" s="11">
        <f t="shared" si="19"/>
        <v>581.875</v>
      </c>
      <c r="M2389" s="12">
        <v>0.35</v>
      </c>
      <c r="O2389" s="17"/>
      <c r="P2389" s="15"/>
      <c r="Q2389" s="13"/>
      <c r="R2389" s="14"/>
    </row>
    <row r="2390" spans="1:18" ht="15.75" customHeight="1" x14ac:dyDescent="0.2">
      <c r="A2390" s="2"/>
      <c r="B2390" s="7" t="s">
        <v>14</v>
      </c>
      <c r="C2390" s="7">
        <v>1185732</v>
      </c>
      <c r="D2390" s="8">
        <v>44238</v>
      </c>
      <c r="E2390" s="7" t="s">
        <v>46</v>
      </c>
      <c r="F2390" s="7" t="s">
        <v>90</v>
      </c>
      <c r="G2390" s="7" t="s">
        <v>91</v>
      </c>
      <c r="H2390" s="7" t="s">
        <v>19</v>
      </c>
      <c r="I2390" s="9">
        <v>0.25000000000000006</v>
      </c>
      <c r="J2390" s="10">
        <v>5250</v>
      </c>
      <c r="K2390" s="11">
        <f t="shared" si="18"/>
        <v>1312.5000000000002</v>
      </c>
      <c r="L2390" s="11">
        <f t="shared" si="19"/>
        <v>525.00000000000011</v>
      </c>
      <c r="M2390" s="12">
        <v>0.4</v>
      </c>
      <c r="O2390" s="17"/>
      <c r="P2390" s="15"/>
      <c r="Q2390" s="13"/>
      <c r="R2390" s="14"/>
    </row>
    <row r="2391" spans="1:18" ht="15.75" customHeight="1" x14ac:dyDescent="0.2">
      <c r="A2391" s="2"/>
      <c r="B2391" s="7" t="s">
        <v>14</v>
      </c>
      <c r="C2391" s="7">
        <v>1185732</v>
      </c>
      <c r="D2391" s="8">
        <v>44238</v>
      </c>
      <c r="E2391" s="7" t="s">
        <v>46</v>
      </c>
      <c r="F2391" s="7" t="s">
        <v>90</v>
      </c>
      <c r="G2391" s="7" t="s">
        <v>91</v>
      </c>
      <c r="H2391" s="7" t="s">
        <v>20</v>
      </c>
      <c r="I2391" s="9">
        <v>0.3</v>
      </c>
      <c r="J2391" s="10">
        <v>3750</v>
      </c>
      <c r="K2391" s="11">
        <f t="shared" si="18"/>
        <v>1125</v>
      </c>
      <c r="L2391" s="11">
        <f t="shared" si="19"/>
        <v>450</v>
      </c>
      <c r="M2391" s="12">
        <v>0.4</v>
      </c>
      <c r="O2391" s="17"/>
      <c r="P2391" s="15"/>
      <c r="Q2391" s="13"/>
      <c r="R2391" s="14"/>
    </row>
    <row r="2392" spans="1:18" ht="15.75" customHeight="1" x14ac:dyDescent="0.2">
      <c r="A2392" s="2"/>
      <c r="B2392" s="7" t="s">
        <v>14</v>
      </c>
      <c r="C2392" s="7">
        <v>1185732</v>
      </c>
      <c r="D2392" s="8">
        <v>44238</v>
      </c>
      <c r="E2392" s="7" t="s">
        <v>46</v>
      </c>
      <c r="F2392" s="7" t="s">
        <v>90</v>
      </c>
      <c r="G2392" s="7" t="s">
        <v>91</v>
      </c>
      <c r="H2392" s="7" t="s">
        <v>21</v>
      </c>
      <c r="I2392" s="9">
        <v>0.45</v>
      </c>
      <c r="J2392" s="10">
        <v>4500</v>
      </c>
      <c r="K2392" s="11">
        <f t="shared" si="18"/>
        <v>2025</v>
      </c>
      <c r="L2392" s="11">
        <f t="shared" si="19"/>
        <v>708.75</v>
      </c>
      <c r="M2392" s="12">
        <v>0.35</v>
      </c>
      <c r="O2392" s="17"/>
      <c r="P2392" s="15"/>
      <c r="Q2392" s="13"/>
      <c r="R2392" s="14"/>
    </row>
    <row r="2393" spans="1:18" ht="15.75" customHeight="1" x14ac:dyDescent="0.2">
      <c r="A2393" s="2"/>
      <c r="B2393" s="7" t="s">
        <v>14</v>
      </c>
      <c r="C2393" s="7">
        <v>1185732</v>
      </c>
      <c r="D2393" s="8">
        <v>44238</v>
      </c>
      <c r="E2393" s="7" t="s">
        <v>46</v>
      </c>
      <c r="F2393" s="7" t="s">
        <v>90</v>
      </c>
      <c r="G2393" s="7" t="s">
        <v>91</v>
      </c>
      <c r="H2393" s="7" t="s">
        <v>22</v>
      </c>
      <c r="I2393" s="9">
        <v>0.3</v>
      </c>
      <c r="J2393" s="10">
        <v>5500</v>
      </c>
      <c r="K2393" s="11">
        <f t="shared" si="18"/>
        <v>1650</v>
      </c>
      <c r="L2393" s="11">
        <f t="shared" si="19"/>
        <v>825</v>
      </c>
      <c r="M2393" s="12">
        <v>0.5</v>
      </c>
      <c r="O2393" s="17"/>
      <c r="P2393" s="15"/>
      <c r="Q2393" s="13"/>
      <c r="R2393" s="14"/>
    </row>
    <row r="2394" spans="1:18" ht="15.75" customHeight="1" x14ac:dyDescent="0.2">
      <c r="A2394" s="2"/>
      <c r="B2394" s="7" t="s">
        <v>14</v>
      </c>
      <c r="C2394" s="7">
        <v>1185732</v>
      </c>
      <c r="D2394" s="8">
        <v>44264</v>
      </c>
      <c r="E2394" s="7" t="s">
        <v>46</v>
      </c>
      <c r="F2394" s="7" t="s">
        <v>90</v>
      </c>
      <c r="G2394" s="7" t="s">
        <v>91</v>
      </c>
      <c r="H2394" s="7" t="s">
        <v>17</v>
      </c>
      <c r="I2394" s="9">
        <v>0.3</v>
      </c>
      <c r="J2394" s="10">
        <v>7700</v>
      </c>
      <c r="K2394" s="11">
        <f t="shared" si="18"/>
        <v>2310</v>
      </c>
      <c r="L2394" s="11">
        <f t="shared" si="19"/>
        <v>924</v>
      </c>
      <c r="M2394" s="12">
        <v>0.4</v>
      </c>
      <c r="O2394" s="17"/>
      <c r="P2394" s="15"/>
      <c r="Q2394" s="13"/>
      <c r="R2394" s="14"/>
    </row>
    <row r="2395" spans="1:18" ht="15.75" customHeight="1" x14ac:dyDescent="0.2">
      <c r="A2395" s="2"/>
      <c r="B2395" s="7" t="s">
        <v>14</v>
      </c>
      <c r="C2395" s="7">
        <v>1185732</v>
      </c>
      <c r="D2395" s="8">
        <v>44264</v>
      </c>
      <c r="E2395" s="7" t="s">
        <v>46</v>
      </c>
      <c r="F2395" s="7" t="s">
        <v>90</v>
      </c>
      <c r="G2395" s="7" t="s">
        <v>91</v>
      </c>
      <c r="H2395" s="7" t="s">
        <v>18</v>
      </c>
      <c r="I2395" s="9">
        <v>0.3</v>
      </c>
      <c r="J2395" s="10">
        <v>4500</v>
      </c>
      <c r="K2395" s="11">
        <f t="shared" si="18"/>
        <v>1350</v>
      </c>
      <c r="L2395" s="11">
        <f t="shared" si="19"/>
        <v>472.49999999999994</v>
      </c>
      <c r="M2395" s="12">
        <v>0.35</v>
      </c>
      <c r="O2395" s="17"/>
      <c r="P2395" s="15"/>
      <c r="Q2395" s="13"/>
      <c r="R2395" s="14"/>
    </row>
    <row r="2396" spans="1:18" ht="15.75" customHeight="1" x14ac:dyDescent="0.2">
      <c r="A2396" s="2"/>
      <c r="B2396" s="7" t="s">
        <v>14</v>
      </c>
      <c r="C2396" s="7">
        <v>1185732</v>
      </c>
      <c r="D2396" s="8">
        <v>44264</v>
      </c>
      <c r="E2396" s="7" t="s">
        <v>46</v>
      </c>
      <c r="F2396" s="7" t="s">
        <v>90</v>
      </c>
      <c r="G2396" s="7" t="s">
        <v>91</v>
      </c>
      <c r="H2396" s="7" t="s">
        <v>19</v>
      </c>
      <c r="I2396" s="9">
        <v>0.2</v>
      </c>
      <c r="J2396" s="10">
        <v>4750</v>
      </c>
      <c r="K2396" s="11">
        <f t="shared" si="18"/>
        <v>950</v>
      </c>
      <c r="L2396" s="11">
        <f t="shared" si="19"/>
        <v>380</v>
      </c>
      <c r="M2396" s="12">
        <v>0.4</v>
      </c>
      <c r="O2396" s="17"/>
      <c r="P2396" s="15"/>
      <c r="Q2396" s="13"/>
      <c r="R2396" s="14"/>
    </row>
    <row r="2397" spans="1:18" ht="15.75" customHeight="1" x14ac:dyDescent="0.2">
      <c r="A2397" s="2"/>
      <c r="B2397" s="7" t="s">
        <v>14</v>
      </c>
      <c r="C2397" s="7">
        <v>1185732</v>
      </c>
      <c r="D2397" s="8">
        <v>44264</v>
      </c>
      <c r="E2397" s="7" t="s">
        <v>46</v>
      </c>
      <c r="F2397" s="7" t="s">
        <v>90</v>
      </c>
      <c r="G2397" s="7" t="s">
        <v>91</v>
      </c>
      <c r="H2397" s="7" t="s">
        <v>20</v>
      </c>
      <c r="I2397" s="9">
        <v>0.24999999999999994</v>
      </c>
      <c r="J2397" s="10">
        <v>3250</v>
      </c>
      <c r="K2397" s="11">
        <f t="shared" si="18"/>
        <v>812.49999999999977</v>
      </c>
      <c r="L2397" s="11">
        <f t="shared" si="19"/>
        <v>324.99999999999994</v>
      </c>
      <c r="M2397" s="12">
        <v>0.4</v>
      </c>
      <c r="O2397" s="17"/>
      <c r="P2397" s="15"/>
      <c r="Q2397" s="13"/>
      <c r="R2397" s="14"/>
    </row>
    <row r="2398" spans="1:18" ht="15.75" customHeight="1" x14ac:dyDescent="0.2">
      <c r="A2398" s="2"/>
      <c r="B2398" s="7" t="s">
        <v>14</v>
      </c>
      <c r="C2398" s="7">
        <v>1185732</v>
      </c>
      <c r="D2398" s="8">
        <v>44264</v>
      </c>
      <c r="E2398" s="7" t="s">
        <v>46</v>
      </c>
      <c r="F2398" s="7" t="s">
        <v>90</v>
      </c>
      <c r="G2398" s="7" t="s">
        <v>91</v>
      </c>
      <c r="H2398" s="7" t="s">
        <v>21</v>
      </c>
      <c r="I2398" s="9">
        <v>0.40000000000000008</v>
      </c>
      <c r="J2398" s="10">
        <v>3750</v>
      </c>
      <c r="K2398" s="11">
        <f t="shared" si="18"/>
        <v>1500.0000000000002</v>
      </c>
      <c r="L2398" s="11">
        <f t="shared" si="19"/>
        <v>525</v>
      </c>
      <c r="M2398" s="12">
        <v>0.35</v>
      </c>
      <c r="O2398" s="17"/>
      <c r="P2398" s="15"/>
      <c r="Q2398" s="13"/>
      <c r="R2398" s="14"/>
    </row>
    <row r="2399" spans="1:18" ht="15.75" customHeight="1" x14ac:dyDescent="0.2">
      <c r="A2399" s="2"/>
      <c r="B2399" s="7" t="s">
        <v>14</v>
      </c>
      <c r="C2399" s="7">
        <v>1185732</v>
      </c>
      <c r="D2399" s="8">
        <v>44264</v>
      </c>
      <c r="E2399" s="7" t="s">
        <v>46</v>
      </c>
      <c r="F2399" s="7" t="s">
        <v>90</v>
      </c>
      <c r="G2399" s="7" t="s">
        <v>91</v>
      </c>
      <c r="H2399" s="7" t="s">
        <v>22</v>
      </c>
      <c r="I2399" s="9">
        <v>0.3</v>
      </c>
      <c r="J2399" s="10">
        <v>4750</v>
      </c>
      <c r="K2399" s="11">
        <f t="shared" si="18"/>
        <v>1425</v>
      </c>
      <c r="L2399" s="11">
        <f t="shared" si="19"/>
        <v>712.5</v>
      </c>
      <c r="M2399" s="12">
        <v>0.5</v>
      </c>
      <c r="O2399" s="17"/>
      <c r="P2399" s="15"/>
      <c r="Q2399" s="13"/>
      <c r="R2399" s="14"/>
    </row>
    <row r="2400" spans="1:18" ht="15.75" customHeight="1" x14ac:dyDescent="0.2">
      <c r="A2400" s="2"/>
      <c r="B2400" s="7" t="s">
        <v>14</v>
      </c>
      <c r="C2400" s="7">
        <v>1185732</v>
      </c>
      <c r="D2400" s="8">
        <v>44296</v>
      </c>
      <c r="E2400" s="7" t="s">
        <v>46</v>
      </c>
      <c r="F2400" s="7" t="s">
        <v>90</v>
      </c>
      <c r="G2400" s="7" t="s">
        <v>91</v>
      </c>
      <c r="H2400" s="7" t="s">
        <v>17</v>
      </c>
      <c r="I2400" s="9">
        <v>0.3</v>
      </c>
      <c r="J2400" s="10">
        <v>7250</v>
      </c>
      <c r="K2400" s="11">
        <f t="shared" si="18"/>
        <v>2175</v>
      </c>
      <c r="L2400" s="11">
        <f t="shared" si="19"/>
        <v>870</v>
      </c>
      <c r="M2400" s="12">
        <v>0.4</v>
      </c>
      <c r="O2400" s="17"/>
      <c r="P2400" s="15"/>
      <c r="Q2400" s="13"/>
      <c r="R2400" s="14"/>
    </row>
    <row r="2401" spans="1:18" ht="15.75" customHeight="1" x14ac:dyDescent="0.2">
      <c r="A2401" s="2"/>
      <c r="B2401" s="7" t="s">
        <v>14</v>
      </c>
      <c r="C2401" s="7">
        <v>1185732</v>
      </c>
      <c r="D2401" s="8">
        <v>44296</v>
      </c>
      <c r="E2401" s="7" t="s">
        <v>46</v>
      </c>
      <c r="F2401" s="7" t="s">
        <v>90</v>
      </c>
      <c r="G2401" s="7" t="s">
        <v>91</v>
      </c>
      <c r="H2401" s="7" t="s">
        <v>18</v>
      </c>
      <c r="I2401" s="9">
        <v>0.3</v>
      </c>
      <c r="J2401" s="10">
        <v>4250</v>
      </c>
      <c r="K2401" s="11">
        <f t="shared" si="18"/>
        <v>1275</v>
      </c>
      <c r="L2401" s="11">
        <f t="shared" si="19"/>
        <v>446.25</v>
      </c>
      <c r="M2401" s="12">
        <v>0.35</v>
      </c>
      <c r="O2401" s="17"/>
      <c r="P2401" s="15"/>
      <c r="Q2401" s="13"/>
      <c r="R2401" s="14"/>
    </row>
    <row r="2402" spans="1:18" ht="15.75" customHeight="1" x14ac:dyDescent="0.2">
      <c r="A2402" s="2"/>
      <c r="B2402" s="7" t="s">
        <v>14</v>
      </c>
      <c r="C2402" s="7">
        <v>1185732</v>
      </c>
      <c r="D2402" s="8">
        <v>44296</v>
      </c>
      <c r="E2402" s="7" t="s">
        <v>46</v>
      </c>
      <c r="F2402" s="7" t="s">
        <v>90</v>
      </c>
      <c r="G2402" s="7" t="s">
        <v>91</v>
      </c>
      <c r="H2402" s="7" t="s">
        <v>19</v>
      </c>
      <c r="I2402" s="9">
        <v>0.2</v>
      </c>
      <c r="J2402" s="10">
        <v>4250</v>
      </c>
      <c r="K2402" s="11">
        <f t="shared" si="18"/>
        <v>850</v>
      </c>
      <c r="L2402" s="11">
        <f t="shared" si="19"/>
        <v>340</v>
      </c>
      <c r="M2402" s="12">
        <v>0.4</v>
      </c>
      <c r="O2402" s="17"/>
      <c r="P2402" s="15"/>
      <c r="Q2402" s="13"/>
      <c r="R2402" s="14"/>
    </row>
    <row r="2403" spans="1:18" ht="15.75" customHeight="1" x14ac:dyDescent="0.2">
      <c r="A2403" s="2"/>
      <c r="B2403" s="7" t="s">
        <v>14</v>
      </c>
      <c r="C2403" s="7">
        <v>1185732</v>
      </c>
      <c r="D2403" s="8">
        <v>44296</v>
      </c>
      <c r="E2403" s="7" t="s">
        <v>46</v>
      </c>
      <c r="F2403" s="7" t="s">
        <v>90</v>
      </c>
      <c r="G2403" s="7" t="s">
        <v>91</v>
      </c>
      <c r="H2403" s="7" t="s">
        <v>20</v>
      </c>
      <c r="I2403" s="9">
        <v>0.24999999999999994</v>
      </c>
      <c r="J2403" s="10">
        <v>3500</v>
      </c>
      <c r="K2403" s="11">
        <f t="shared" si="18"/>
        <v>874.99999999999977</v>
      </c>
      <c r="L2403" s="11">
        <f t="shared" si="19"/>
        <v>349.99999999999994</v>
      </c>
      <c r="M2403" s="12">
        <v>0.4</v>
      </c>
      <c r="O2403" s="17"/>
      <c r="P2403" s="15"/>
      <c r="Q2403" s="13"/>
      <c r="R2403" s="14"/>
    </row>
    <row r="2404" spans="1:18" ht="15.75" customHeight="1" x14ac:dyDescent="0.2">
      <c r="A2404" s="2"/>
      <c r="B2404" s="7" t="s">
        <v>14</v>
      </c>
      <c r="C2404" s="7">
        <v>1185732</v>
      </c>
      <c r="D2404" s="8">
        <v>44296</v>
      </c>
      <c r="E2404" s="7" t="s">
        <v>46</v>
      </c>
      <c r="F2404" s="7" t="s">
        <v>90</v>
      </c>
      <c r="G2404" s="7" t="s">
        <v>91</v>
      </c>
      <c r="H2404" s="7" t="s">
        <v>21</v>
      </c>
      <c r="I2404" s="9">
        <v>0.45</v>
      </c>
      <c r="J2404" s="10">
        <v>3750</v>
      </c>
      <c r="K2404" s="11">
        <f t="shared" si="18"/>
        <v>1687.5</v>
      </c>
      <c r="L2404" s="11">
        <f t="shared" si="19"/>
        <v>590.625</v>
      </c>
      <c r="M2404" s="12">
        <v>0.35</v>
      </c>
      <c r="O2404" s="17"/>
      <c r="P2404" s="15"/>
      <c r="Q2404" s="13"/>
      <c r="R2404" s="14"/>
    </row>
    <row r="2405" spans="1:18" ht="15.75" customHeight="1" x14ac:dyDescent="0.2">
      <c r="A2405" s="2"/>
      <c r="B2405" s="7" t="s">
        <v>14</v>
      </c>
      <c r="C2405" s="7">
        <v>1185732</v>
      </c>
      <c r="D2405" s="8">
        <v>44296</v>
      </c>
      <c r="E2405" s="7" t="s">
        <v>46</v>
      </c>
      <c r="F2405" s="7" t="s">
        <v>90</v>
      </c>
      <c r="G2405" s="7" t="s">
        <v>91</v>
      </c>
      <c r="H2405" s="7" t="s">
        <v>22</v>
      </c>
      <c r="I2405" s="9">
        <v>0.35000000000000003</v>
      </c>
      <c r="J2405" s="10">
        <v>5250</v>
      </c>
      <c r="K2405" s="11">
        <f t="shared" si="18"/>
        <v>1837.5000000000002</v>
      </c>
      <c r="L2405" s="11">
        <f t="shared" si="19"/>
        <v>918.75000000000011</v>
      </c>
      <c r="M2405" s="12">
        <v>0.5</v>
      </c>
      <c r="O2405" s="17"/>
      <c r="P2405" s="15"/>
      <c r="Q2405" s="13"/>
      <c r="R2405" s="14"/>
    </row>
    <row r="2406" spans="1:18" ht="15.75" customHeight="1" x14ac:dyDescent="0.2">
      <c r="A2406" s="2"/>
      <c r="B2406" s="7" t="s">
        <v>14</v>
      </c>
      <c r="C2406" s="7">
        <v>1185732</v>
      </c>
      <c r="D2406" s="8">
        <v>44325</v>
      </c>
      <c r="E2406" s="7" t="s">
        <v>46</v>
      </c>
      <c r="F2406" s="7" t="s">
        <v>90</v>
      </c>
      <c r="G2406" s="7" t="s">
        <v>91</v>
      </c>
      <c r="H2406" s="7" t="s">
        <v>17</v>
      </c>
      <c r="I2406" s="9">
        <v>0.45</v>
      </c>
      <c r="J2406" s="10">
        <v>7950</v>
      </c>
      <c r="K2406" s="11">
        <f t="shared" si="18"/>
        <v>3577.5</v>
      </c>
      <c r="L2406" s="11">
        <f t="shared" si="19"/>
        <v>1431</v>
      </c>
      <c r="M2406" s="12">
        <v>0.4</v>
      </c>
      <c r="O2406" s="17"/>
      <c r="P2406" s="15"/>
      <c r="Q2406" s="13"/>
      <c r="R2406" s="14"/>
    </row>
    <row r="2407" spans="1:18" ht="15.75" customHeight="1" x14ac:dyDescent="0.2">
      <c r="A2407" s="2"/>
      <c r="B2407" s="7" t="s">
        <v>14</v>
      </c>
      <c r="C2407" s="7">
        <v>1185732</v>
      </c>
      <c r="D2407" s="8">
        <v>44325</v>
      </c>
      <c r="E2407" s="7" t="s">
        <v>46</v>
      </c>
      <c r="F2407" s="7" t="s">
        <v>90</v>
      </c>
      <c r="G2407" s="7" t="s">
        <v>91</v>
      </c>
      <c r="H2407" s="7" t="s">
        <v>18</v>
      </c>
      <c r="I2407" s="9">
        <v>0.45</v>
      </c>
      <c r="J2407" s="10">
        <v>5000</v>
      </c>
      <c r="K2407" s="11">
        <f t="shared" si="18"/>
        <v>2250</v>
      </c>
      <c r="L2407" s="11">
        <f t="shared" si="19"/>
        <v>787.5</v>
      </c>
      <c r="M2407" s="12">
        <v>0.35</v>
      </c>
      <c r="O2407" s="17"/>
      <c r="P2407" s="15"/>
      <c r="Q2407" s="13"/>
      <c r="R2407" s="14"/>
    </row>
    <row r="2408" spans="1:18" ht="15.75" customHeight="1" x14ac:dyDescent="0.2">
      <c r="A2408" s="2"/>
      <c r="B2408" s="7" t="s">
        <v>14</v>
      </c>
      <c r="C2408" s="7">
        <v>1185732</v>
      </c>
      <c r="D2408" s="8">
        <v>44325</v>
      </c>
      <c r="E2408" s="7" t="s">
        <v>46</v>
      </c>
      <c r="F2408" s="7" t="s">
        <v>90</v>
      </c>
      <c r="G2408" s="7" t="s">
        <v>91</v>
      </c>
      <c r="H2408" s="7" t="s">
        <v>19</v>
      </c>
      <c r="I2408" s="9">
        <v>0.4</v>
      </c>
      <c r="J2408" s="10">
        <v>4750</v>
      </c>
      <c r="K2408" s="11">
        <f t="shared" si="18"/>
        <v>1900</v>
      </c>
      <c r="L2408" s="11">
        <f t="shared" si="19"/>
        <v>760</v>
      </c>
      <c r="M2408" s="12">
        <v>0.4</v>
      </c>
      <c r="O2408" s="17"/>
      <c r="P2408" s="15"/>
      <c r="Q2408" s="13"/>
      <c r="R2408" s="14"/>
    </row>
    <row r="2409" spans="1:18" ht="15.75" customHeight="1" x14ac:dyDescent="0.2">
      <c r="A2409" s="2"/>
      <c r="B2409" s="7" t="s">
        <v>14</v>
      </c>
      <c r="C2409" s="7">
        <v>1185732</v>
      </c>
      <c r="D2409" s="8">
        <v>44325</v>
      </c>
      <c r="E2409" s="7" t="s">
        <v>46</v>
      </c>
      <c r="F2409" s="7" t="s">
        <v>90</v>
      </c>
      <c r="G2409" s="7" t="s">
        <v>91</v>
      </c>
      <c r="H2409" s="7" t="s">
        <v>20</v>
      </c>
      <c r="I2409" s="9">
        <v>0.4</v>
      </c>
      <c r="J2409" s="10">
        <v>4250</v>
      </c>
      <c r="K2409" s="11">
        <f t="shared" si="18"/>
        <v>1700</v>
      </c>
      <c r="L2409" s="11">
        <f t="shared" si="19"/>
        <v>680</v>
      </c>
      <c r="M2409" s="12">
        <v>0.4</v>
      </c>
      <c r="O2409" s="17"/>
      <c r="P2409" s="15"/>
      <c r="Q2409" s="13"/>
      <c r="R2409" s="14"/>
    </row>
    <row r="2410" spans="1:18" ht="15.75" customHeight="1" x14ac:dyDescent="0.2">
      <c r="A2410" s="2"/>
      <c r="B2410" s="7" t="s">
        <v>14</v>
      </c>
      <c r="C2410" s="7">
        <v>1185732</v>
      </c>
      <c r="D2410" s="8">
        <v>44325</v>
      </c>
      <c r="E2410" s="7" t="s">
        <v>46</v>
      </c>
      <c r="F2410" s="7" t="s">
        <v>90</v>
      </c>
      <c r="G2410" s="7" t="s">
        <v>91</v>
      </c>
      <c r="H2410" s="7" t="s">
        <v>21</v>
      </c>
      <c r="I2410" s="9">
        <v>0.49999999999999994</v>
      </c>
      <c r="J2410" s="10">
        <v>4500</v>
      </c>
      <c r="K2410" s="11">
        <f t="shared" si="18"/>
        <v>2249.9999999999995</v>
      </c>
      <c r="L2410" s="11">
        <f t="shared" si="19"/>
        <v>787.49999999999977</v>
      </c>
      <c r="M2410" s="12">
        <v>0.35</v>
      </c>
      <c r="O2410" s="17"/>
      <c r="P2410" s="15"/>
      <c r="Q2410" s="13"/>
      <c r="R2410" s="14"/>
    </row>
    <row r="2411" spans="1:18" ht="15.75" customHeight="1" x14ac:dyDescent="0.2">
      <c r="A2411" s="2"/>
      <c r="B2411" s="7" t="s">
        <v>14</v>
      </c>
      <c r="C2411" s="7">
        <v>1185732</v>
      </c>
      <c r="D2411" s="8">
        <v>44325</v>
      </c>
      <c r="E2411" s="7" t="s">
        <v>46</v>
      </c>
      <c r="F2411" s="7" t="s">
        <v>90</v>
      </c>
      <c r="G2411" s="7" t="s">
        <v>91</v>
      </c>
      <c r="H2411" s="7" t="s">
        <v>22</v>
      </c>
      <c r="I2411" s="9">
        <v>0.54999999999999993</v>
      </c>
      <c r="J2411" s="10">
        <v>5500</v>
      </c>
      <c r="K2411" s="11">
        <f t="shared" si="18"/>
        <v>3024.9999999999995</v>
      </c>
      <c r="L2411" s="11">
        <f t="shared" si="19"/>
        <v>1512.4999999999998</v>
      </c>
      <c r="M2411" s="12">
        <v>0.5</v>
      </c>
      <c r="O2411" s="17"/>
      <c r="P2411" s="15"/>
      <c r="Q2411" s="13"/>
      <c r="R2411" s="14"/>
    </row>
    <row r="2412" spans="1:18" ht="15.75" customHeight="1" x14ac:dyDescent="0.2">
      <c r="A2412" s="2"/>
      <c r="B2412" s="7" t="s">
        <v>14</v>
      </c>
      <c r="C2412" s="7">
        <v>1185732</v>
      </c>
      <c r="D2412" s="8">
        <v>44358</v>
      </c>
      <c r="E2412" s="7" t="s">
        <v>46</v>
      </c>
      <c r="F2412" s="7" t="s">
        <v>90</v>
      </c>
      <c r="G2412" s="7" t="s">
        <v>91</v>
      </c>
      <c r="H2412" s="7" t="s">
        <v>17</v>
      </c>
      <c r="I2412" s="9">
        <v>0.49999999999999994</v>
      </c>
      <c r="J2412" s="10">
        <v>8000</v>
      </c>
      <c r="K2412" s="11">
        <f t="shared" si="18"/>
        <v>3999.9999999999995</v>
      </c>
      <c r="L2412" s="11">
        <f t="shared" si="19"/>
        <v>1600</v>
      </c>
      <c r="M2412" s="12">
        <v>0.4</v>
      </c>
      <c r="O2412" s="17"/>
      <c r="P2412" s="15"/>
      <c r="Q2412" s="13"/>
      <c r="R2412" s="14"/>
    </row>
    <row r="2413" spans="1:18" ht="15.75" customHeight="1" x14ac:dyDescent="0.2">
      <c r="A2413" s="2"/>
      <c r="B2413" s="7" t="s">
        <v>14</v>
      </c>
      <c r="C2413" s="7">
        <v>1185732</v>
      </c>
      <c r="D2413" s="8">
        <v>44358</v>
      </c>
      <c r="E2413" s="7" t="s">
        <v>46</v>
      </c>
      <c r="F2413" s="7" t="s">
        <v>90</v>
      </c>
      <c r="G2413" s="7" t="s">
        <v>91</v>
      </c>
      <c r="H2413" s="7" t="s">
        <v>18</v>
      </c>
      <c r="I2413" s="9">
        <v>0.45</v>
      </c>
      <c r="J2413" s="10">
        <v>5500</v>
      </c>
      <c r="K2413" s="11">
        <f t="shared" si="18"/>
        <v>2475</v>
      </c>
      <c r="L2413" s="11">
        <f t="shared" si="19"/>
        <v>866.25</v>
      </c>
      <c r="M2413" s="12">
        <v>0.35</v>
      </c>
      <c r="O2413" s="17"/>
      <c r="P2413" s="15"/>
      <c r="Q2413" s="13"/>
      <c r="R2413" s="14"/>
    </row>
    <row r="2414" spans="1:18" ht="15.75" customHeight="1" x14ac:dyDescent="0.2">
      <c r="A2414" s="2"/>
      <c r="B2414" s="7" t="s">
        <v>14</v>
      </c>
      <c r="C2414" s="7">
        <v>1185732</v>
      </c>
      <c r="D2414" s="8">
        <v>44358</v>
      </c>
      <c r="E2414" s="7" t="s">
        <v>46</v>
      </c>
      <c r="F2414" s="7" t="s">
        <v>90</v>
      </c>
      <c r="G2414" s="7" t="s">
        <v>91</v>
      </c>
      <c r="H2414" s="7" t="s">
        <v>19</v>
      </c>
      <c r="I2414" s="9">
        <v>0.5</v>
      </c>
      <c r="J2414" s="10">
        <v>5250</v>
      </c>
      <c r="K2414" s="11">
        <f t="shared" si="18"/>
        <v>2625</v>
      </c>
      <c r="L2414" s="11">
        <f t="shared" si="19"/>
        <v>1050</v>
      </c>
      <c r="M2414" s="12">
        <v>0.4</v>
      </c>
      <c r="O2414" s="17"/>
      <c r="P2414" s="15"/>
      <c r="Q2414" s="13"/>
      <c r="R2414" s="14"/>
    </row>
    <row r="2415" spans="1:18" ht="15.75" customHeight="1" x14ac:dyDescent="0.2">
      <c r="A2415" s="2"/>
      <c r="B2415" s="7" t="s">
        <v>14</v>
      </c>
      <c r="C2415" s="7">
        <v>1185732</v>
      </c>
      <c r="D2415" s="8">
        <v>44358</v>
      </c>
      <c r="E2415" s="7" t="s">
        <v>46</v>
      </c>
      <c r="F2415" s="7" t="s">
        <v>90</v>
      </c>
      <c r="G2415" s="7" t="s">
        <v>91</v>
      </c>
      <c r="H2415" s="7" t="s">
        <v>20</v>
      </c>
      <c r="I2415" s="9">
        <v>0.5</v>
      </c>
      <c r="J2415" s="10">
        <v>5000</v>
      </c>
      <c r="K2415" s="11">
        <f t="shared" si="18"/>
        <v>2500</v>
      </c>
      <c r="L2415" s="11">
        <f t="shared" si="19"/>
        <v>1000</v>
      </c>
      <c r="M2415" s="12">
        <v>0.4</v>
      </c>
      <c r="O2415" s="17"/>
      <c r="P2415" s="15"/>
      <c r="Q2415" s="13"/>
      <c r="R2415" s="14"/>
    </row>
    <row r="2416" spans="1:18" ht="15.75" customHeight="1" x14ac:dyDescent="0.2">
      <c r="A2416" s="2"/>
      <c r="B2416" s="7" t="s">
        <v>14</v>
      </c>
      <c r="C2416" s="7">
        <v>1185732</v>
      </c>
      <c r="D2416" s="8">
        <v>44358</v>
      </c>
      <c r="E2416" s="7" t="s">
        <v>46</v>
      </c>
      <c r="F2416" s="7" t="s">
        <v>90</v>
      </c>
      <c r="G2416" s="7" t="s">
        <v>91</v>
      </c>
      <c r="H2416" s="7" t="s">
        <v>21</v>
      </c>
      <c r="I2416" s="9">
        <v>0.65</v>
      </c>
      <c r="J2416" s="10">
        <v>5000</v>
      </c>
      <c r="K2416" s="11">
        <f t="shared" si="18"/>
        <v>3250</v>
      </c>
      <c r="L2416" s="11">
        <f t="shared" si="19"/>
        <v>1137.5</v>
      </c>
      <c r="M2416" s="12">
        <v>0.35</v>
      </c>
      <c r="O2416" s="17"/>
      <c r="P2416" s="15"/>
      <c r="Q2416" s="13"/>
      <c r="R2416" s="14"/>
    </row>
    <row r="2417" spans="1:18" ht="15.75" customHeight="1" x14ac:dyDescent="0.2">
      <c r="A2417" s="2"/>
      <c r="B2417" s="7" t="s">
        <v>14</v>
      </c>
      <c r="C2417" s="7">
        <v>1185732</v>
      </c>
      <c r="D2417" s="8">
        <v>44358</v>
      </c>
      <c r="E2417" s="7" t="s">
        <v>46</v>
      </c>
      <c r="F2417" s="7" t="s">
        <v>90</v>
      </c>
      <c r="G2417" s="7" t="s">
        <v>91</v>
      </c>
      <c r="H2417" s="7" t="s">
        <v>22</v>
      </c>
      <c r="I2417" s="9">
        <v>0.70000000000000007</v>
      </c>
      <c r="J2417" s="10">
        <v>6750</v>
      </c>
      <c r="K2417" s="11">
        <f t="shared" si="18"/>
        <v>4725</v>
      </c>
      <c r="L2417" s="11">
        <f t="shared" si="19"/>
        <v>2362.5</v>
      </c>
      <c r="M2417" s="12">
        <v>0.5</v>
      </c>
      <c r="O2417" s="17"/>
      <c r="P2417" s="15"/>
      <c r="Q2417" s="13"/>
      <c r="R2417" s="14"/>
    </row>
    <row r="2418" spans="1:18" ht="15.75" customHeight="1" x14ac:dyDescent="0.2">
      <c r="A2418" s="2"/>
      <c r="B2418" s="7" t="s">
        <v>14</v>
      </c>
      <c r="C2418" s="7">
        <v>1185732</v>
      </c>
      <c r="D2418" s="8">
        <v>44386</v>
      </c>
      <c r="E2418" s="7" t="s">
        <v>46</v>
      </c>
      <c r="F2418" s="7" t="s">
        <v>90</v>
      </c>
      <c r="G2418" s="7" t="s">
        <v>91</v>
      </c>
      <c r="H2418" s="7" t="s">
        <v>17</v>
      </c>
      <c r="I2418" s="9">
        <v>0.65</v>
      </c>
      <c r="J2418" s="10">
        <v>9000</v>
      </c>
      <c r="K2418" s="11">
        <f t="shared" si="18"/>
        <v>5850</v>
      </c>
      <c r="L2418" s="11">
        <f t="shared" si="19"/>
        <v>2340</v>
      </c>
      <c r="M2418" s="12">
        <v>0.4</v>
      </c>
      <c r="O2418" s="17"/>
      <c r="P2418" s="15"/>
      <c r="Q2418" s="13"/>
      <c r="R2418" s="14"/>
    </row>
    <row r="2419" spans="1:18" ht="15.75" customHeight="1" x14ac:dyDescent="0.2">
      <c r="A2419" s="2"/>
      <c r="B2419" s="7" t="s">
        <v>14</v>
      </c>
      <c r="C2419" s="7">
        <v>1185732</v>
      </c>
      <c r="D2419" s="8">
        <v>44386</v>
      </c>
      <c r="E2419" s="7" t="s">
        <v>46</v>
      </c>
      <c r="F2419" s="7" t="s">
        <v>90</v>
      </c>
      <c r="G2419" s="7" t="s">
        <v>91</v>
      </c>
      <c r="H2419" s="7" t="s">
        <v>18</v>
      </c>
      <c r="I2419" s="9">
        <v>0.60000000000000009</v>
      </c>
      <c r="J2419" s="10">
        <v>6500</v>
      </c>
      <c r="K2419" s="11">
        <f t="shared" si="18"/>
        <v>3900.0000000000005</v>
      </c>
      <c r="L2419" s="11">
        <f t="shared" si="19"/>
        <v>1365</v>
      </c>
      <c r="M2419" s="12">
        <v>0.35</v>
      </c>
      <c r="O2419" s="17"/>
      <c r="P2419" s="15"/>
      <c r="Q2419" s="13"/>
      <c r="R2419" s="14"/>
    </row>
    <row r="2420" spans="1:18" ht="15.75" customHeight="1" x14ac:dyDescent="0.2">
      <c r="A2420" s="2"/>
      <c r="B2420" s="7" t="s">
        <v>14</v>
      </c>
      <c r="C2420" s="7">
        <v>1185732</v>
      </c>
      <c r="D2420" s="8">
        <v>44386</v>
      </c>
      <c r="E2420" s="7" t="s">
        <v>46</v>
      </c>
      <c r="F2420" s="7" t="s">
        <v>90</v>
      </c>
      <c r="G2420" s="7" t="s">
        <v>91</v>
      </c>
      <c r="H2420" s="7" t="s">
        <v>19</v>
      </c>
      <c r="I2420" s="9">
        <v>0.55000000000000004</v>
      </c>
      <c r="J2420" s="10">
        <v>5750</v>
      </c>
      <c r="K2420" s="11">
        <f t="shared" si="18"/>
        <v>3162.5000000000005</v>
      </c>
      <c r="L2420" s="11">
        <f t="shared" si="19"/>
        <v>1265.0000000000002</v>
      </c>
      <c r="M2420" s="12">
        <v>0.4</v>
      </c>
      <c r="O2420" s="17"/>
      <c r="P2420" s="15"/>
      <c r="Q2420" s="13"/>
      <c r="R2420" s="14"/>
    </row>
    <row r="2421" spans="1:18" ht="15.75" customHeight="1" x14ac:dyDescent="0.2">
      <c r="A2421" s="2"/>
      <c r="B2421" s="7" t="s">
        <v>14</v>
      </c>
      <c r="C2421" s="7">
        <v>1185732</v>
      </c>
      <c r="D2421" s="8">
        <v>44386</v>
      </c>
      <c r="E2421" s="7" t="s">
        <v>46</v>
      </c>
      <c r="F2421" s="7" t="s">
        <v>90</v>
      </c>
      <c r="G2421" s="7" t="s">
        <v>91</v>
      </c>
      <c r="H2421" s="7" t="s">
        <v>20</v>
      </c>
      <c r="I2421" s="9">
        <v>0.55000000000000004</v>
      </c>
      <c r="J2421" s="10">
        <v>5250</v>
      </c>
      <c r="K2421" s="11">
        <f t="shared" si="18"/>
        <v>2887.5000000000005</v>
      </c>
      <c r="L2421" s="11">
        <f t="shared" si="19"/>
        <v>1155.0000000000002</v>
      </c>
      <c r="M2421" s="12">
        <v>0.4</v>
      </c>
      <c r="O2421" s="17"/>
      <c r="P2421" s="15"/>
      <c r="Q2421" s="13"/>
      <c r="R2421" s="14"/>
    </row>
    <row r="2422" spans="1:18" ht="15.75" customHeight="1" x14ac:dyDescent="0.2">
      <c r="A2422" s="2"/>
      <c r="B2422" s="7" t="s">
        <v>14</v>
      </c>
      <c r="C2422" s="7">
        <v>1185732</v>
      </c>
      <c r="D2422" s="8">
        <v>44386</v>
      </c>
      <c r="E2422" s="7" t="s">
        <v>46</v>
      </c>
      <c r="F2422" s="7" t="s">
        <v>90</v>
      </c>
      <c r="G2422" s="7" t="s">
        <v>91</v>
      </c>
      <c r="H2422" s="7" t="s">
        <v>21</v>
      </c>
      <c r="I2422" s="9">
        <v>0.65</v>
      </c>
      <c r="J2422" s="10">
        <v>5500</v>
      </c>
      <c r="K2422" s="11">
        <f t="shared" si="18"/>
        <v>3575</v>
      </c>
      <c r="L2422" s="11">
        <f t="shared" si="19"/>
        <v>1251.25</v>
      </c>
      <c r="M2422" s="12">
        <v>0.35</v>
      </c>
      <c r="O2422" s="17"/>
      <c r="P2422" s="15"/>
      <c r="Q2422" s="13"/>
      <c r="R2422" s="14"/>
    </row>
    <row r="2423" spans="1:18" ht="15.75" customHeight="1" x14ac:dyDescent="0.2">
      <c r="A2423" s="2"/>
      <c r="B2423" s="7" t="s">
        <v>14</v>
      </c>
      <c r="C2423" s="7">
        <v>1185732</v>
      </c>
      <c r="D2423" s="8">
        <v>44386</v>
      </c>
      <c r="E2423" s="7" t="s">
        <v>46</v>
      </c>
      <c r="F2423" s="7" t="s">
        <v>90</v>
      </c>
      <c r="G2423" s="7" t="s">
        <v>91</v>
      </c>
      <c r="H2423" s="7" t="s">
        <v>22</v>
      </c>
      <c r="I2423" s="9">
        <v>0.70000000000000007</v>
      </c>
      <c r="J2423" s="10">
        <v>7250</v>
      </c>
      <c r="K2423" s="11">
        <f t="shared" si="18"/>
        <v>5075.0000000000009</v>
      </c>
      <c r="L2423" s="11">
        <f t="shared" si="19"/>
        <v>2537.5000000000005</v>
      </c>
      <c r="M2423" s="12">
        <v>0.5</v>
      </c>
      <c r="O2423" s="17"/>
      <c r="P2423" s="15"/>
      <c r="Q2423" s="13"/>
      <c r="R2423" s="14"/>
    </row>
    <row r="2424" spans="1:18" ht="15.75" customHeight="1" x14ac:dyDescent="0.2">
      <c r="A2424" s="2"/>
      <c r="B2424" s="7" t="s">
        <v>14</v>
      </c>
      <c r="C2424" s="7">
        <v>1185732</v>
      </c>
      <c r="D2424" s="8">
        <v>44418</v>
      </c>
      <c r="E2424" s="7" t="s">
        <v>46</v>
      </c>
      <c r="F2424" s="7" t="s">
        <v>90</v>
      </c>
      <c r="G2424" s="7" t="s">
        <v>91</v>
      </c>
      <c r="H2424" s="7" t="s">
        <v>17</v>
      </c>
      <c r="I2424" s="9">
        <v>0.65</v>
      </c>
      <c r="J2424" s="10">
        <v>8750</v>
      </c>
      <c r="K2424" s="11">
        <f t="shared" si="18"/>
        <v>5687.5</v>
      </c>
      <c r="L2424" s="11">
        <f t="shared" si="19"/>
        <v>2275</v>
      </c>
      <c r="M2424" s="12">
        <v>0.4</v>
      </c>
      <c r="O2424" s="17"/>
      <c r="P2424" s="15"/>
      <c r="Q2424" s="13"/>
      <c r="R2424" s="14"/>
    </row>
    <row r="2425" spans="1:18" ht="15.75" customHeight="1" x14ac:dyDescent="0.2">
      <c r="A2425" s="2"/>
      <c r="B2425" s="7" t="s">
        <v>14</v>
      </c>
      <c r="C2425" s="7">
        <v>1185732</v>
      </c>
      <c r="D2425" s="8">
        <v>44418</v>
      </c>
      <c r="E2425" s="7" t="s">
        <v>46</v>
      </c>
      <c r="F2425" s="7" t="s">
        <v>90</v>
      </c>
      <c r="G2425" s="7" t="s">
        <v>91</v>
      </c>
      <c r="H2425" s="7" t="s">
        <v>18</v>
      </c>
      <c r="I2425" s="9">
        <v>0.60000000000000009</v>
      </c>
      <c r="J2425" s="10">
        <v>6500</v>
      </c>
      <c r="K2425" s="11">
        <f t="shared" si="18"/>
        <v>3900.0000000000005</v>
      </c>
      <c r="L2425" s="11">
        <f t="shared" si="19"/>
        <v>1365</v>
      </c>
      <c r="M2425" s="12">
        <v>0.35</v>
      </c>
      <c r="O2425" s="17"/>
      <c r="P2425" s="15"/>
      <c r="Q2425" s="13"/>
      <c r="R2425" s="14"/>
    </row>
    <row r="2426" spans="1:18" ht="15.75" customHeight="1" x14ac:dyDescent="0.2">
      <c r="A2426" s="2"/>
      <c r="B2426" s="7" t="s">
        <v>14</v>
      </c>
      <c r="C2426" s="7">
        <v>1185732</v>
      </c>
      <c r="D2426" s="8">
        <v>44418</v>
      </c>
      <c r="E2426" s="7" t="s">
        <v>46</v>
      </c>
      <c r="F2426" s="7" t="s">
        <v>90</v>
      </c>
      <c r="G2426" s="7" t="s">
        <v>91</v>
      </c>
      <c r="H2426" s="7" t="s">
        <v>19</v>
      </c>
      <c r="I2426" s="9">
        <v>0.55000000000000004</v>
      </c>
      <c r="J2426" s="10">
        <v>5750</v>
      </c>
      <c r="K2426" s="11">
        <f t="shared" si="18"/>
        <v>3162.5000000000005</v>
      </c>
      <c r="L2426" s="11">
        <f t="shared" si="19"/>
        <v>1265.0000000000002</v>
      </c>
      <c r="M2426" s="12">
        <v>0.4</v>
      </c>
      <c r="O2426" s="17"/>
      <c r="P2426" s="15"/>
      <c r="Q2426" s="13"/>
      <c r="R2426" s="14"/>
    </row>
    <row r="2427" spans="1:18" ht="15.75" customHeight="1" x14ac:dyDescent="0.2">
      <c r="A2427" s="2"/>
      <c r="B2427" s="7" t="s">
        <v>14</v>
      </c>
      <c r="C2427" s="7">
        <v>1185732</v>
      </c>
      <c r="D2427" s="8">
        <v>44418</v>
      </c>
      <c r="E2427" s="7" t="s">
        <v>46</v>
      </c>
      <c r="F2427" s="7" t="s">
        <v>90</v>
      </c>
      <c r="G2427" s="7" t="s">
        <v>91</v>
      </c>
      <c r="H2427" s="7" t="s">
        <v>20</v>
      </c>
      <c r="I2427" s="9">
        <v>0.45</v>
      </c>
      <c r="J2427" s="10">
        <v>5250</v>
      </c>
      <c r="K2427" s="11">
        <f t="shared" si="18"/>
        <v>2362.5</v>
      </c>
      <c r="L2427" s="11">
        <f t="shared" si="19"/>
        <v>945</v>
      </c>
      <c r="M2427" s="12">
        <v>0.4</v>
      </c>
      <c r="O2427" s="17"/>
      <c r="P2427" s="15"/>
      <c r="Q2427" s="13"/>
      <c r="R2427" s="14"/>
    </row>
    <row r="2428" spans="1:18" ht="15.75" customHeight="1" x14ac:dyDescent="0.2">
      <c r="A2428" s="2"/>
      <c r="B2428" s="7" t="s">
        <v>14</v>
      </c>
      <c r="C2428" s="7">
        <v>1185732</v>
      </c>
      <c r="D2428" s="8">
        <v>44418</v>
      </c>
      <c r="E2428" s="7" t="s">
        <v>46</v>
      </c>
      <c r="F2428" s="7" t="s">
        <v>90</v>
      </c>
      <c r="G2428" s="7" t="s">
        <v>91</v>
      </c>
      <c r="H2428" s="7" t="s">
        <v>21</v>
      </c>
      <c r="I2428" s="9">
        <v>0.55000000000000004</v>
      </c>
      <c r="J2428" s="10">
        <v>5000</v>
      </c>
      <c r="K2428" s="11">
        <f t="shared" si="18"/>
        <v>2750</v>
      </c>
      <c r="L2428" s="11">
        <f t="shared" si="19"/>
        <v>962.49999999999989</v>
      </c>
      <c r="M2428" s="12">
        <v>0.35</v>
      </c>
      <c r="O2428" s="17"/>
      <c r="P2428" s="15"/>
      <c r="Q2428" s="13"/>
      <c r="R2428" s="14"/>
    </row>
    <row r="2429" spans="1:18" ht="15.75" customHeight="1" x14ac:dyDescent="0.2">
      <c r="A2429" s="2"/>
      <c r="B2429" s="7" t="s">
        <v>14</v>
      </c>
      <c r="C2429" s="7">
        <v>1185732</v>
      </c>
      <c r="D2429" s="8">
        <v>44418</v>
      </c>
      <c r="E2429" s="7" t="s">
        <v>46</v>
      </c>
      <c r="F2429" s="7" t="s">
        <v>90</v>
      </c>
      <c r="G2429" s="7" t="s">
        <v>91</v>
      </c>
      <c r="H2429" s="7" t="s">
        <v>22</v>
      </c>
      <c r="I2429" s="9">
        <v>0.60000000000000009</v>
      </c>
      <c r="J2429" s="10">
        <v>6750</v>
      </c>
      <c r="K2429" s="11">
        <f t="shared" si="18"/>
        <v>4050.0000000000005</v>
      </c>
      <c r="L2429" s="11">
        <f t="shared" si="19"/>
        <v>2025.0000000000002</v>
      </c>
      <c r="M2429" s="12">
        <v>0.5</v>
      </c>
      <c r="O2429" s="17"/>
      <c r="P2429" s="15"/>
      <c r="Q2429" s="13"/>
      <c r="R2429" s="14"/>
    </row>
    <row r="2430" spans="1:18" ht="15.75" customHeight="1" x14ac:dyDescent="0.2">
      <c r="A2430" s="2"/>
      <c r="B2430" s="7" t="s">
        <v>14</v>
      </c>
      <c r="C2430" s="7">
        <v>1185732</v>
      </c>
      <c r="D2430" s="8">
        <v>44448</v>
      </c>
      <c r="E2430" s="7" t="s">
        <v>46</v>
      </c>
      <c r="F2430" s="7" t="s">
        <v>90</v>
      </c>
      <c r="G2430" s="7" t="s">
        <v>91</v>
      </c>
      <c r="H2430" s="7" t="s">
        <v>17</v>
      </c>
      <c r="I2430" s="9">
        <v>0.55000000000000004</v>
      </c>
      <c r="J2430" s="10">
        <v>7750</v>
      </c>
      <c r="K2430" s="11">
        <f t="shared" si="18"/>
        <v>4262.5</v>
      </c>
      <c r="L2430" s="11">
        <f t="shared" si="19"/>
        <v>1705</v>
      </c>
      <c r="M2430" s="12">
        <v>0.4</v>
      </c>
      <c r="O2430" s="17"/>
      <c r="P2430" s="15"/>
      <c r="Q2430" s="13"/>
      <c r="R2430" s="14"/>
    </row>
    <row r="2431" spans="1:18" ht="15.75" customHeight="1" x14ac:dyDescent="0.2">
      <c r="A2431" s="2"/>
      <c r="B2431" s="7" t="s">
        <v>14</v>
      </c>
      <c r="C2431" s="7">
        <v>1185732</v>
      </c>
      <c r="D2431" s="8">
        <v>44448</v>
      </c>
      <c r="E2431" s="7" t="s">
        <v>46</v>
      </c>
      <c r="F2431" s="7" t="s">
        <v>90</v>
      </c>
      <c r="G2431" s="7" t="s">
        <v>91</v>
      </c>
      <c r="H2431" s="7" t="s">
        <v>18</v>
      </c>
      <c r="I2431" s="9">
        <v>0.50000000000000011</v>
      </c>
      <c r="J2431" s="10">
        <v>5750</v>
      </c>
      <c r="K2431" s="11">
        <f t="shared" si="18"/>
        <v>2875.0000000000005</v>
      </c>
      <c r="L2431" s="11">
        <f t="shared" si="19"/>
        <v>1006.2500000000001</v>
      </c>
      <c r="M2431" s="12">
        <v>0.35</v>
      </c>
      <c r="O2431" s="17"/>
      <c r="P2431" s="15"/>
      <c r="Q2431" s="13"/>
      <c r="R2431" s="14"/>
    </row>
    <row r="2432" spans="1:18" ht="15.75" customHeight="1" x14ac:dyDescent="0.2">
      <c r="A2432" s="2"/>
      <c r="B2432" s="7" t="s">
        <v>14</v>
      </c>
      <c r="C2432" s="7">
        <v>1185732</v>
      </c>
      <c r="D2432" s="8">
        <v>44448</v>
      </c>
      <c r="E2432" s="7" t="s">
        <v>46</v>
      </c>
      <c r="F2432" s="7" t="s">
        <v>90</v>
      </c>
      <c r="G2432" s="7" t="s">
        <v>91</v>
      </c>
      <c r="H2432" s="7" t="s">
        <v>19</v>
      </c>
      <c r="I2432" s="9">
        <v>0.25000000000000006</v>
      </c>
      <c r="J2432" s="10">
        <v>4750</v>
      </c>
      <c r="K2432" s="11">
        <f t="shared" si="18"/>
        <v>1187.5000000000002</v>
      </c>
      <c r="L2432" s="11">
        <f t="shared" si="19"/>
        <v>475.00000000000011</v>
      </c>
      <c r="M2432" s="12">
        <v>0.4</v>
      </c>
      <c r="O2432" s="17"/>
      <c r="P2432" s="15"/>
      <c r="Q2432" s="13"/>
      <c r="R2432" s="14"/>
    </row>
    <row r="2433" spans="1:18" ht="15.75" customHeight="1" x14ac:dyDescent="0.2">
      <c r="A2433" s="2"/>
      <c r="B2433" s="7" t="s">
        <v>14</v>
      </c>
      <c r="C2433" s="7">
        <v>1185732</v>
      </c>
      <c r="D2433" s="8">
        <v>44448</v>
      </c>
      <c r="E2433" s="7" t="s">
        <v>46</v>
      </c>
      <c r="F2433" s="7" t="s">
        <v>90</v>
      </c>
      <c r="G2433" s="7" t="s">
        <v>91</v>
      </c>
      <c r="H2433" s="7" t="s">
        <v>20</v>
      </c>
      <c r="I2433" s="9">
        <v>0.25000000000000006</v>
      </c>
      <c r="J2433" s="10">
        <v>4500</v>
      </c>
      <c r="K2433" s="11">
        <f t="shared" si="18"/>
        <v>1125.0000000000002</v>
      </c>
      <c r="L2433" s="11">
        <f t="shared" si="19"/>
        <v>450.00000000000011</v>
      </c>
      <c r="M2433" s="12">
        <v>0.4</v>
      </c>
      <c r="O2433" s="17"/>
      <c r="P2433" s="15"/>
      <c r="Q2433" s="13"/>
      <c r="R2433" s="14"/>
    </row>
    <row r="2434" spans="1:18" ht="15.75" customHeight="1" x14ac:dyDescent="0.2">
      <c r="A2434" s="2"/>
      <c r="B2434" s="7" t="s">
        <v>14</v>
      </c>
      <c r="C2434" s="7">
        <v>1185732</v>
      </c>
      <c r="D2434" s="8">
        <v>44448</v>
      </c>
      <c r="E2434" s="7" t="s">
        <v>46</v>
      </c>
      <c r="F2434" s="7" t="s">
        <v>90</v>
      </c>
      <c r="G2434" s="7" t="s">
        <v>91</v>
      </c>
      <c r="H2434" s="7" t="s">
        <v>21</v>
      </c>
      <c r="I2434" s="9">
        <v>0.35000000000000003</v>
      </c>
      <c r="J2434" s="10">
        <v>4500</v>
      </c>
      <c r="K2434" s="11">
        <f t="shared" si="18"/>
        <v>1575.0000000000002</v>
      </c>
      <c r="L2434" s="11">
        <f t="shared" si="19"/>
        <v>551.25</v>
      </c>
      <c r="M2434" s="12">
        <v>0.35</v>
      </c>
      <c r="O2434" s="17"/>
      <c r="P2434" s="15"/>
      <c r="Q2434" s="13"/>
      <c r="R2434" s="14"/>
    </row>
    <row r="2435" spans="1:18" ht="15.75" customHeight="1" x14ac:dyDescent="0.2">
      <c r="A2435" s="2"/>
      <c r="B2435" s="7" t="s">
        <v>14</v>
      </c>
      <c r="C2435" s="7">
        <v>1185732</v>
      </c>
      <c r="D2435" s="8">
        <v>44448</v>
      </c>
      <c r="E2435" s="7" t="s">
        <v>46</v>
      </c>
      <c r="F2435" s="7" t="s">
        <v>90</v>
      </c>
      <c r="G2435" s="7" t="s">
        <v>91</v>
      </c>
      <c r="H2435" s="7" t="s">
        <v>22</v>
      </c>
      <c r="I2435" s="9">
        <v>0.40000000000000008</v>
      </c>
      <c r="J2435" s="10">
        <v>5500</v>
      </c>
      <c r="K2435" s="11">
        <f t="shared" si="18"/>
        <v>2200.0000000000005</v>
      </c>
      <c r="L2435" s="11">
        <f t="shared" si="19"/>
        <v>1100.0000000000002</v>
      </c>
      <c r="M2435" s="12">
        <v>0.5</v>
      </c>
      <c r="O2435" s="17"/>
      <c r="P2435" s="15"/>
      <c r="Q2435" s="13"/>
      <c r="R2435" s="14"/>
    </row>
    <row r="2436" spans="1:18" ht="15.75" customHeight="1" x14ac:dyDescent="0.2">
      <c r="A2436" s="2"/>
      <c r="B2436" s="7" t="s">
        <v>14</v>
      </c>
      <c r="C2436" s="7">
        <v>1185732</v>
      </c>
      <c r="D2436" s="8">
        <v>44480</v>
      </c>
      <c r="E2436" s="7" t="s">
        <v>46</v>
      </c>
      <c r="F2436" s="7" t="s">
        <v>90</v>
      </c>
      <c r="G2436" s="7" t="s">
        <v>91</v>
      </c>
      <c r="H2436" s="7" t="s">
        <v>17</v>
      </c>
      <c r="I2436" s="9">
        <v>0.40000000000000008</v>
      </c>
      <c r="J2436" s="10">
        <v>7250</v>
      </c>
      <c r="K2436" s="11">
        <f t="shared" si="18"/>
        <v>2900.0000000000005</v>
      </c>
      <c r="L2436" s="11">
        <f t="shared" si="19"/>
        <v>1160.0000000000002</v>
      </c>
      <c r="M2436" s="12">
        <v>0.4</v>
      </c>
      <c r="O2436" s="17"/>
      <c r="P2436" s="15"/>
      <c r="Q2436" s="13"/>
      <c r="R2436" s="14"/>
    </row>
    <row r="2437" spans="1:18" ht="15.75" customHeight="1" x14ac:dyDescent="0.2">
      <c r="A2437" s="2"/>
      <c r="B2437" s="7" t="s">
        <v>14</v>
      </c>
      <c r="C2437" s="7">
        <v>1185732</v>
      </c>
      <c r="D2437" s="8">
        <v>44480</v>
      </c>
      <c r="E2437" s="7" t="s">
        <v>46</v>
      </c>
      <c r="F2437" s="7" t="s">
        <v>90</v>
      </c>
      <c r="G2437" s="7" t="s">
        <v>91</v>
      </c>
      <c r="H2437" s="7" t="s">
        <v>18</v>
      </c>
      <c r="I2437" s="9">
        <v>0.3000000000000001</v>
      </c>
      <c r="J2437" s="10">
        <v>5500</v>
      </c>
      <c r="K2437" s="11">
        <f t="shared" si="18"/>
        <v>1650.0000000000005</v>
      </c>
      <c r="L2437" s="11">
        <f t="shared" si="19"/>
        <v>577.50000000000011</v>
      </c>
      <c r="M2437" s="12">
        <v>0.35</v>
      </c>
      <c r="O2437" s="17"/>
      <c r="P2437" s="15"/>
      <c r="Q2437" s="13"/>
      <c r="R2437" s="14"/>
    </row>
    <row r="2438" spans="1:18" ht="15.75" customHeight="1" x14ac:dyDescent="0.2">
      <c r="A2438" s="2"/>
      <c r="B2438" s="7" t="s">
        <v>14</v>
      </c>
      <c r="C2438" s="7">
        <v>1185732</v>
      </c>
      <c r="D2438" s="8">
        <v>44480</v>
      </c>
      <c r="E2438" s="7" t="s">
        <v>46</v>
      </c>
      <c r="F2438" s="7" t="s">
        <v>90</v>
      </c>
      <c r="G2438" s="7" t="s">
        <v>91</v>
      </c>
      <c r="H2438" s="7" t="s">
        <v>19</v>
      </c>
      <c r="I2438" s="9">
        <v>0.3000000000000001</v>
      </c>
      <c r="J2438" s="10">
        <v>4250</v>
      </c>
      <c r="K2438" s="11">
        <f t="shared" si="18"/>
        <v>1275.0000000000005</v>
      </c>
      <c r="L2438" s="11">
        <f t="shared" si="19"/>
        <v>510.00000000000023</v>
      </c>
      <c r="M2438" s="12">
        <v>0.4</v>
      </c>
      <c r="O2438" s="17"/>
      <c r="P2438" s="15"/>
      <c r="Q2438" s="13"/>
      <c r="R2438" s="14"/>
    </row>
    <row r="2439" spans="1:18" ht="15.75" customHeight="1" x14ac:dyDescent="0.2">
      <c r="A2439" s="2"/>
      <c r="B2439" s="7" t="s">
        <v>14</v>
      </c>
      <c r="C2439" s="7">
        <v>1185732</v>
      </c>
      <c r="D2439" s="8">
        <v>44480</v>
      </c>
      <c r="E2439" s="7" t="s">
        <v>46</v>
      </c>
      <c r="F2439" s="7" t="s">
        <v>90</v>
      </c>
      <c r="G2439" s="7" t="s">
        <v>91</v>
      </c>
      <c r="H2439" s="7" t="s">
        <v>20</v>
      </c>
      <c r="I2439" s="9">
        <v>0.3000000000000001</v>
      </c>
      <c r="J2439" s="10">
        <v>4000</v>
      </c>
      <c r="K2439" s="11">
        <f t="shared" si="18"/>
        <v>1200.0000000000005</v>
      </c>
      <c r="L2439" s="11">
        <f t="shared" si="19"/>
        <v>480.00000000000023</v>
      </c>
      <c r="M2439" s="12">
        <v>0.4</v>
      </c>
      <c r="O2439" s="17"/>
      <c r="P2439" s="15"/>
      <c r="Q2439" s="13"/>
      <c r="R2439" s="14"/>
    </row>
    <row r="2440" spans="1:18" ht="15.75" customHeight="1" x14ac:dyDescent="0.2">
      <c r="A2440" s="2"/>
      <c r="B2440" s="7" t="s">
        <v>14</v>
      </c>
      <c r="C2440" s="7">
        <v>1185732</v>
      </c>
      <c r="D2440" s="8">
        <v>44480</v>
      </c>
      <c r="E2440" s="7" t="s">
        <v>46</v>
      </c>
      <c r="F2440" s="7" t="s">
        <v>90</v>
      </c>
      <c r="G2440" s="7" t="s">
        <v>91</v>
      </c>
      <c r="H2440" s="7" t="s">
        <v>21</v>
      </c>
      <c r="I2440" s="9">
        <v>0.40000000000000008</v>
      </c>
      <c r="J2440" s="10">
        <v>4000</v>
      </c>
      <c r="K2440" s="11">
        <f t="shared" si="18"/>
        <v>1600.0000000000002</v>
      </c>
      <c r="L2440" s="11">
        <f t="shared" si="19"/>
        <v>560</v>
      </c>
      <c r="M2440" s="12">
        <v>0.35</v>
      </c>
      <c r="O2440" s="17"/>
      <c r="P2440" s="15"/>
      <c r="Q2440" s="13"/>
      <c r="R2440" s="14"/>
    </row>
    <row r="2441" spans="1:18" ht="15.75" customHeight="1" x14ac:dyDescent="0.2">
      <c r="A2441" s="2"/>
      <c r="B2441" s="7" t="s">
        <v>14</v>
      </c>
      <c r="C2441" s="7">
        <v>1185732</v>
      </c>
      <c r="D2441" s="8">
        <v>44480</v>
      </c>
      <c r="E2441" s="7" t="s">
        <v>46</v>
      </c>
      <c r="F2441" s="7" t="s">
        <v>90</v>
      </c>
      <c r="G2441" s="7" t="s">
        <v>91</v>
      </c>
      <c r="H2441" s="7" t="s">
        <v>22</v>
      </c>
      <c r="I2441" s="9">
        <v>0.4</v>
      </c>
      <c r="J2441" s="10">
        <v>5250</v>
      </c>
      <c r="K2441" s="11">
        <f t="shared" si="18"/>
        <v>2100</v>
      </c>
      <c r="L2441" s="11">
        <f t="shared" si="19"/>
        <v>1050</v>
      </c>
      <c r="M2441" s="12">
        <v>0.5</v>
      </c>
      <c r="O2441" s="17"/>
      <c r="P2441" s="15"/>
      <c r="Q2441" s="13"/>
      <c r="R2441" s="14"/>
    </row>
    <row r="2442" spans="1:18" ht="15.75" customHeight="1" x14ac:dyDescent="0.2">
      <c r="A2442" s="2"/>
      <c r="B2442" s="7" t="s">
        <v>14</v>
      </c>
      <c r="C2442" s="7">
        <v>1185732</v>
      </c>
      <c r="D2442" s="8">
        <v>44510</v>
      </c>
      <c r="E2442" s="7" t="s">
        <v>46</v>
      </c>
      <c r="F2442" s="7" t="s">
        <v>90</v>
      </c>
      <c r="G2442" s="7" t="s">
        <v>91</v>
      </c>
      <c r="H2442" s="7" t="s">
        <v>17</v>
      </c>
      <c r="I2442" s="9">
        <v>0.35000000000000009</v>
      </c>
      <c r="J2442" s="10">
        <v>6750</v>
      </c>
      <c r="K2442" s="11">
        <f t="shared" si="18"/>
        <v>2362.5000000000005</v>
      </c>
      <c r="L2442" s="11">
        <f t="shared" si="19"/>
        <v>945.00000000000023</v>
      </c>
      <c r="M2442" s="12">
        <v>0.4</v>
      </c>
      <c r="O2442" s="17"/>
      <c r="P2442" s="15"/>
      <c r="Q2442" s="13"/>
      <c r="R2442" s="14"/>
    </row>
    <row r="2443" spans="1:18" ht="15.75" customHeight="1" x14ac:dyDescent="0.2">
      <c r="A2443" s="2"/>
      <c r="B2443" s="7" t="s">
        <v>14</v>
      </c>
      <c r="C2443" s="7">
        <v>1185732</v>
      </c>
      <c r="D2443" s="8">
        <v>44510</v>
      </c>
      <c r="E2443" s="7" t="s">
        <v>46</v>
      </c>
      <c r="F2443" s="7" t="s">
        <v>90</v>
      </c>
      <c r="G2443" s="7" t="s">
        <v>91</v>
      </c>
      <c r="H2443" s="7" t="s">
        <v>18</v>
      </c>
      <c r="I2443" s="9">
        <v>0.25000000000000011</v>
      </c>
      <c r="J2443" s="10">
        <v>5000</v>
      </c>
      <c r="K2443" s="11">
        <f t="shared" si="18"/>
        <v>1250.0000000000005</v>
      </c>
      <c r="L2443" s="11">
        <f t="shared" si="19"/>
        <v>437.50000000000011</v>
      </c>
      <c r="M2443" s="12">
        <v>0.35</v>
      </c>
      <c r="O2443" s="17"/>
      <c r="P2443" s="15"/>
      <c r="Q2443" s="13"/>
      <c r="R2443" s="14"/>
    </row>
    <row r="2444" spans="1:18" ht="15.75" customHeight="1" x14ac:dyDescent="0.2">
      <c r="A2444" s="2"/>
      <c r="B2444" s="7" t="s">
        <v>14</v>
      </c>
      <c r="C2444" s="7">
        <v>1185732</v>
      </c>
      <c r="D2444" s="8">
        <v>44510</v>
      </c>
      <c r="E2444" s="7" t="s">
        <v>46</v>
      </c>
      <c r="F2444" s="7" t="s">
        <v>90</v>
      </c>
      <c r="G2444" s="7" t="s">
        <v>91</v>
      </c>
      <c r="H2444" s="7" t="s">
        <v>19</v>
      </c>
      <c r="I2444" s="9">
        <v>0.35000000000000014</v>
      </c>
      <c r="J2444" s="10">
        <v>4450</v>
      </c>
      <c r="K2444" s="11">
        <f t="shared" si="18"/>
        <v>1557.5000000000007</v>
      </c>
      <c r="L2444" s="11">
        <f t="shared" si="19"/>
        <v>623.00000000000034</v>
      </c>
      <c r="M2444" s="12">
        <v>0.4</v>
      </c>
      <c r="O2444" s="17"/>
      <c r="P2444" s="15"/>
      <c r="Q2444" s="13"/>
      <c r="R2444" s="14"/>
    </row>
    <row r="2445" spans="1:18" ht="15.75" customHeight="1" x14ac:dyDescent="0.2">
      <c r="A2445" s="2"/>
      <c r="B2445" s="7" t="s">
        <v>14</v>
      </c>
      <c r="C2445" s="7">
        <v>1185732</v>
      </c>
      <c r="D2445" s="8">
        <v>44510</v>
      </c>
      <c r="E2445" s="7" t="s">
        <v>46</v>
      </c>
      <c r="F2445" s="7" t="s">
        <v>90</v>
      </c>
      <c r="G2445" s="7" t="s">
        <v>91</v>
      </c>
      <c r="H2445" s="7" t="s">
        <v>20</v>
      </c>
      <c r="I2445" s="9">
        <v>0.65000000000000024</v>
      </c>
      <c r="J2445" s="10">
        <v>5000</v>
      </c>
      <c r="K2445" s="11">
        <f t="shared" si="18"/>
        <v>3250.0000000000014</v>
      </c>
      <c r="L2445" s="11">
        <f t="shared" si="19"/>
        <v>1300.0000000000007</v>
      </c>
      <c r="M2445" s="12">
        <v>0.4</v>
      </c>
      <c r="O2445" s="17"/>
      <c r="P2445" s="15"/>
      <c r="Q2445" s="13"/>
      <c r="R2445" s="14"/>
    </row>
    <row r="2446" spans="1:18" ht="15.75" customHeight="1" x14ac:dyDescent="0.2">
      <c r="A2446" s="2"/>
      <c r="B2446" s="7" t="s">
        <v>14</v>
      </c>
      <c r="C2446" s="7">
        <v>1185732</v>
      </c>
      <c r="D2446" s="8">
        <v>44510</v>
      </c>
      <c r="E2446" s="7" t="s">
        <v>46</v>
      </c>
      <c r="F2446" s="7" t="s">
        <v>90</v>
      </c>
      <c r="G2446" s="7" t="s">
        <v>91</v>
      </c>
      <c r="H2446" s="7" t="s">
        <v>21</v>
      </c>
      <c r="I2446" s="9">
        <v>0.80000000000000016</v>
      </c>
      <c r="J2446" s="10">
        <v>4750</v>
      </c>
      <c r="K2446" s="11">
        <f t="shared" si="18"/>
        <v>3800.0000000000009</v>
      </c>
      <c r="L2446" s="11">
        <f t="shared" si="19"/>
        <v>1330.0000000000002</v>
      </c>
      <c r="M2446" s="12">
        <v>0.35</v>
      </c>
      <c r="O2446" s="17"/>
      <c r="P2446" s="15"/>
      <c r="Q2446" s="13"/>
      <c r="R2446" s="14"/>
    </row>
    <row r="2447" spans="1:18" ht="15.75" customHeight="1" x14ac:dyDescent="0.2">
      <c r="A2447" s="2"/>
      <c r="B2447" s="7" t="s">
        <v>14</v>
      </c>
      <c r="C2447" s="7">
        <v>1185732</v>
      </c>
      <c r="D2447" s="8">
        <v>44510</v>
      </c>
      <c r="E2447" s="7" t="s">
        <v>46</v>
      </c>
      <c r="F2447" s="7" t="s">
        <v>90</v>
      </c>
      <c r="G2447" s="7" t="s">
        <v>91</v>
      </c>
      <c r="H2447" s="7" t="s">
        <v>22</v>
      </c>
      <c r="I2447" s="9">
        <v>0.8</v>
      </c>
      <c r="J2447" s="10">
        <v>5750</v>
      </c>
      <c r="K2447" s="11">
        <f t="shared" si="18"/>
        <v>4600</v>
      </c>
      <c r="L2447" s="11">
        <f t="shared" si="19"/>
        <v>2300</v>
      </c>
      <c r="M2447" s="12">
        <v>0.5</v>
      </c>
      <c r="O2447" s="17"/>
      <c r="P2447" s="15"/>
      <c r="Q2447" s="13"/>
      <c r="R2447" s="14"/>
    </row>
    <row r="2448" spans="1:18" ht="15.75" customHeight="1" x14ac:dyDescent="0.2">
      <c r="A2448" s="2"/>
      <c r="B2448" s="7" t="s">
        <v>14</v>
      </c>
      <c r="C2448" s="7">
        <v>1185732</v>
      </c>
      <c r="D2448" s="8">
        <v>44539</v>
      </c>
      <c r="E2448" s="7" t="s">
        <v>46</v>
      </c>
      <c r="F2448" s="7" t="s">
        <v>90</v>
      </c>
      <c r="G2448" s="7" t="s">
        <v>91</v>
      </c>
      <c r="H2448" s="7" t="s">
        <v>17</v>
      </c>
      <c r="I2448" s="9">
        <v>0.75000000000000011</v>
      </c>
      <c r="J2448" s="10">
        <v>8250</v>
      </c>
      <c r="K2448" s="11">
        <f t="shared" si="18"/>
        <v>6187.5000000000009</v>
      </c>
      <c r="L2448" s="11">
        <f t="shared" si="19"/>
        <v>2475.0000000000005</v>
      </c>
      <c r="M2448" s="12">
        <v>0.4</v>
      </c>
      <c r="O2448" s="17"/>
      <c r="P2448" s="15"/>
      <c r="Q2448" s="13"/>
      <c r="R2448" s="14"/>
    </row>
    <row r="2449" spans="1:18" ht="15.75" customHeight="1" x14ac:dyDescent="0.2">
      <c r="A2449" s="2"/>
      <c r="B2449" s="7" t="s">
        <v>14</v>
      </c>
      <c r="C2449" s="7">
        <v>1185732</v>
      </c>
      <c r="D2449" s="8">
        <v>44539</v>
      </c>
      <c r="E2449" s="7" t="s">
        <v>46</v>
      </c>
      <c r="F2449" s="7" t="s">
        <v>90</v>
      </c>
      <c r="G2449" s="7" t="s">
        <v>91</v>
      </c>
      <c r="H2449" s="7" t="s">
        <v>18</v>
      </c>
      <c r="I2449" s="9">
        <v>0.65000000000000013</v>
      </c>
      <c r="J2449" s="10">
        <v>6250</v>
      </c>
      <c r="K2449" s="11">
        <f t="shared" si="18"/>
        <v>4062.5000000000009</v>
      </c>
      <c r="L2449" s="11">
        <f t="shared" si="19"/>
        <v>1421.8750000000002</v>
      </c>
      <c r="M2449" s="12">
        <v>0.35</v>
      </c>
      <c r="O2449" s="17"/>
      <c r="P2449" s="15"/>
      <c r="Q2449" s="13"/>
      <c r="R2449" s="14"/>
    </row>
    <row r="2450" spans="1:18" ht="15.75" customHeight="1" x14ac:dyDescent="0.2">
      <c r="A2450" s="2"/>
      <c r="B2450" s="7" t="s">
        <v>14</v>
      </c>
      <c r="C2450" s="7">
        <v>1185732</v>
      </c>
      <c r="D2450" s="8">
        <v>44539</v>
      </c>
      <c r="E2450" s="7" t="s">
        <v>46</v>
      </c>
      <c r="F2450" s="7" t="s">
        <v>90</v>
      </c>
      <c r="G2450" s="7" t="s">
        <v>91</v>
      </c>
      <c r="H2450" s="7" t="s">
        <v>19</v>
      </c>
      <c r="I2450" s="9">
        <v>0.65000000000000013</v>
      </c>
      <c r="J2450" s="10">
        <v>5750</v>
      </c>
      <c r="K2450" s="11">
        <f t="shared" si="18"/>
        <v>3737.5000000000009</v>
      </c>
      <c r="L2450" s="11">
        <f t="shared" si="19"/>
        <v>1495.0000000000005</v>
      </c>
      <c r="M2450" s="12">
        <v>0.4</v>
      </c>
      <c r="O2450" s="17"/>
      <c r="P2450" s="15"/>
      <c r="Q2450" s="13"/>
      <c r="R2450" s="14"/>
    </row>
    <row r="2451" spans="1:18" ht="15.75" customHeight="1" x14ac:dyDescent="0.2">
      <c r="A2451" s="2"/>
      <c r="B2451" s="7" t="s">
        <v>14</v>
      </c>
      <c r="C2451" s="7">
        <v>1185732</v>
      </c>
      <c r="D2451" s="8">
        <v>44539</v>
      </c>
      <c r="E2451" s="7" t="s">
        <v>46</v>
      </c>
      <c r="F2451" s="7" t="s">
        <v>90</v>
      </c>
      <c r="G2451" s="7" t="s">
        <v>91</v>
      </c>
      <c r="H2451" s="7" t="s">
        <v>20</v>
      </c>
      <c r="I2451" s="9">
        <v>0.65000000000000013</v>
      </c>
      <c r="J2451" s="10">
        <v>5250</v>
      </c>
      <c r="K2451" s="11">
        <f t="shared" si="18"/>
        <v>3412.5000000000009</v>
      </c>
      <c r="L2451" s="11">
        <f t="shared" si="19"/>
        <v>1365.0000000000005</v>
      </c>
      <c r="M2451" s="12">
        <v>0.4</v>
      </c>
      <c r="O2451" s="17"/>
      <c r="P2451" s="15"/>
      <c r="Q2451" s="13"/>
      <c r="R2451" s="14"/>
    </row>
    <row r="2452" spans="1:18" ht="15.75" customHeight="1" x14ac:dyDescent="0.2">
      <c r="A2452" s="2"/>
      <c r="B2452" s="7" t="s">
        <v>14</v>
      </c>
      <c r="C2452" s="7">
        <v>1185732</v>
      </c>
      <c r="D2452" s="8">
        <v>44539</v>
      </c>
      <c r="E2452" s="7" t="s">
        <v>46</v>
      </c>
      <c r="F2452" s="7" t="s">
        <v>90</v>
      </c>
      <c r="G2452" s="7" t="s">
        <v>91</v>
      </c>
      <c r="H2452" s="7" t="s">
        <v>21</v>
      </c>
      <c r="I2452" s="9">
        <v>0.75000000000000011</v>
      </c>
      <c r="J2452" s="10">
        <v>5250</v>
      </c>
      <c r="K2452" s="11">
        <f t="shared" si="18"/>
        <v>3937.5000000000005</v>
      </c>
      <c r="L2452" s="11">
        <f t="shared" si="19"/>
        <v>1378.125</v>
      </c>
      <c r="M2452" s="12">
        <v>0.35</v>
      </c>
      <c r="O2452" s="17"/>
      <c r="P2452" s="15"/>
      <c r="Q2452" s="13"/>
      <c r="R2452" s="14"/>
    </row>
    <row r="2453" spans="1:18" ht="15.75" customHeight="1" x14ac:dyDescent="0.2">
      <c r="A2453" s="2"/>
      <c r="B2453" s="7" t="s">
        <v>14</v>
      </c>
      <c r="C2453" s="7">
        <v>1185732</v>
      </c>
      <c r="D2453" s="8">
        <v>44539</v>
      </c>
      <c r="E2453" s="7" t="s">
        <v>46</v>
      </c>
      <c r="F2453" s="7" t="s">
        <v>90</v>
      </c>
      <c r="G2453" s="7" t="s">
        <v>91</v>
      </c>
      <c r="H2453" s="7" t="s">
        <v>22</v>
      </c>
      <c r="I2453" s="9">
        <v>0.8</v>
      </c>
      <c r="J2453" s="10">
        <v>6250</v>
      </c>
      <c r="K2453" s="11">
        <f t="shared" si="18"/>
        <v>5000</v>
      </c>
      <c r="L2453" s="11">
        <f t="shared" si="19"/>
        <v>2500</v>
      </c>
      <c r="M2453" s="12">
        <v>0.5</v>
      </c>
      <c r="O2453" s="17"/>
      <c r="P2453" s="15"/>
      <c r="Q2453" s="13"/>
      <c r="R2453" s="14"/>
    </row>
    <row r="2454" spans="1:18" ht="15.75" customHeight="1" x14ac:dyDescent="0.2">
      <c r="A2454" s="2" t="s">
        <v>39</v>
      </c>
      <c r="B2454" s="7" t="s">
        <v>14</v>
      </c>
      <c r="C2454" s="7">
        <v>1185732</v>
      </c>
      <c r="D2454" s="8">
        <v>44218</v>
      </c>
      <c r="E2454" s="7" t="s">
        <v>33</v>
      </c>
      <c r="F2454" s="7" t="s">
        <v>92</v>
      </c>
      <c r="G2454" s="7" t="s">
        <v>93</v>
      </c>
      <c r="H2454" s="7" t="s">
        <v>17</v>
      </c>
      <c r="I2454" s="9">
        <v>0.4</v>
      </c>
      <c r="J2454" s="10">
        <v>5000</v>
      </c>
      <c r="K2454" s="11">
        <f t="shared" si="18"/>
        <v>2000</v>
      </c>
      <c r="L2454" s="11">
        <f t="shared" si="19"/>
        <v>800</v>
      </c>
      <c r="M2454" s="12">
        <v>0.4</v>
      </c>
      <c r="O2454" s="17"/>
      <c r="P2454" s="15"/>
      <c r="Q2454" s="13"/>
      <c r="R2454" s="14"/>
    </row>
    <row r="2455" spans="1:18" ht="15.75" customHeight="1" x14ac:dyDescent="0.2">
      <c r="A2455" s="2"/>
      <c r="B2455" s="7" t="s">
        <v>14</v>
      </c>
      <c r="C2455" s="7">
        <v>1185732</v>
      </c>
      <c r="D2455" s="8">
        <v>44218</v>
      </c>
      <c r="E2455" s="7" t="s">
        <v>33</v>
      </c>
      <c r="F2455" s="7" t="s">
        <v>92</v>
      </c>
      <c r="G2455" s="7" t="s">
        <v>93</v>
      </c>
      <c r="H2455" s="7" t="s">
        <v>18</v>
      </c>
      <c r="I2455" s="9">
        <v>0.4</v>
      </c>
      <c r="J2455" s="10">
        <v>3000</v>
      </c>
      <c r="K2455" s="11">
        <f t="shared" si="18"/>
        <v>1200</v>
      </c>
      <c r="L2455" s="11">
        <f t="shared" si="19"/>
        <v>420</v>
      </c>
      <c r="M2455" s="12">
        <v>0.35</v>
      </c>
      <c r="O2455" s="17"/>
      <c r="P2455" s="15"/>
      <c r="Q2455" s="13"/>
      <c r="R2455" s="14"/>
    </row>
    <row r="2456" spans="1:18" ht="15.75" customHeight="1" x14ac:dyDescent="0.2">
      <c r="A2456" s="2"/>
      <c r="B2456" s="7" t="s">
        <v>14</v>
      </c>
      <c r="C2456" s="7">
        <v>1185732</v>
      </c>
      <c r="D2456" s="8">
        <v>44218</v>
      </c>
      <c r="E2456" s="7" t="s">
        <v>33</v>
      </c>
      <c r="F2456" s="7" t="s">
        <v>92</v>
      </c>
      <c r="G2456" s="7" t="s">
        <v>93</v>
      </c>
      <c r="H2456" s="7" t="s">
        <v>19</v>
      </c>
      <c r="I2456" s="9">
        <v>0.30000000000000004</v>
      </c>
      <c r="J2456" s="10">
        <v>3000</v>
      </c>
      <c r="K2456" s="11">
        <f t="shared" si="18"/>
        <v>900.00000000000011</v>
      </c>
      <c r="L2456" s="11">
        <f t="shared" si="19"/>
        <v>360.00000000000006</v>
      </c>
      <c r="M2456" s="12">
        <v>0.4</v>
      </c>
      <c r="O2456" s="17"/>
      <c r="P2456" s="15"/>
      <c r="Q2456" s="13"/>
      <c r="R2456" s="14"/>
    </row>
    <row r="2457" spans="1:18" ht="15.75" customHeight="1" x14ac:dyDescent="0.2">
      <c r="A2457" s="2"/>
      <c r="B2457" s="7" t="s">
        <v>14</v>
      </c>
      <c r="C2457" s="7">
        <v>1185732</v>
      </c>
      <c r="D2457" s="8">
        <v>44218</v>
      </c>
      <c r="E2457" s="7" t="s">
        <v>33</v>
      </c>
      <c r="F2457" s="7" t="s">
        <v>92</v>
      </c>
      <c r="G2457" s="7" t="s">
        <v>93</v>
      </c>
      <c r="H2457" s="7" t="s">
        <v>20</v>
      </c>
      <c r="I2457" s="9">
        <v>0.35000000000000003</v>
      </c>
      <c r="J2457" s="10">
        <v>1500</v>
      </c>
      <c r="K2457" s="11">
        <f t="shared" si="18"/>
        <v>525</v>
      </c>
      <c r="L2457" s="11">
        <f t="shared" si="19"/>
        <v>210</v>
      </c>
      <c r="M2457" s="12">
        <v>0.4</v>
      </c>
      <c r="O2457" s="17"/>
      <c r="P2457" s="15"/>
      <c r="Q2457" s="13"/>
      <c r="R2457" s="14"/>
    </row>
    <row r="2458" spans="1:18" ht="15.75" customHeight="1" x14ac:dyDescent="0.2">
      <c r="A2458" s="2"/>
      <c r="B2458" s="7" t="s">
        <v>14</v>
      </c>
      <c r="C2458" s="7">
        <v>1185732</v>
      </c>
      <c r="D2458" s="8">
        <v>44218</v>
      </c>
      <c r="E2458" s="7" t="s">
        <v>33</v>
      </c>
      <c r="F2458" s="7" t="s">
        <v>92</v>
      </c>
      <c r="G2458" s="7" t="s">
        <v>93</v>
      </c>
      <c r="H2458" s="7" t="s">
        <v>21</v>
      </c>
      <c r="I2458" s="9">
        <v>0.49999999999999994</v>
      </c>
      <c r="J2458" s="10">
        <v>2000</v>
      </c>
      <c r="K2458" s="11">
        <f t="shared" si="18"/>
        <v>999.99999999999989</v>
      </c>
      <c r="L2458" s="11">
        <f t="shared" si="19"/>
        <v>349.99999999999994</v>
      </c>
      <c r="M2458" s="12">
        <v>0.35</v>
      </c>
      <c r="O2458" s="17"/>
      <c r="P2458" s="15"/>
      <c r="Q2458" s="13"/>
      <c r="R2458" s="14"/>
    </row>
    <row r="2459" spans="1:18" ht="15.75" customHeight="1" x14ac:dyDescent="0.2">
      <c r="A2459" s="2"/>
      <c r="B2459" s="7" t="s">
        <v>14</v>
      </c>
      <c r="C2459" s="7">
        <v>1185732</v>
      </c>
      <c r="D2459" s="8">
        <v>44218</v>
      </c>
      <c r="E2459" s="7" t="s">
        <v>33</v>
      </c>
      <c r="F2459" s="7" t="s">
        <v>92</v>
      </c>
      <c r="G2459" s="7" t="s">
        <v>93</v>
      </c>
      <c r="H2459" s="7" t="s">
        <v>22</v>
      </c>
      <c r="I2459" s="9">
        <v>0.4</v>
      </c>
      <c r="J2459" s="10">
        <v>3000</v>
      </c>
      <c r="K2459" s="11">
        <f t="shared" si="18"/>
        <v>1200</v>
      </c>
      <c r="L2459" s="11">
        <f t="shared" si="19"/>
        <v>480</v>
      </c>
      <c r="M2459" s="12">
        <v>0.4</v>
      </c>
      <c r="O2459" s="17"/>
      <c r="P2459" s="15"/>
      <c r="Q2459" s="13"/>
      <c r="R2459" s="14"/>
    </row>
    <row r="2460" spans="1:18" ht="15.75" customHeight="1" x14ac:dyDescent="0.2">
      <c r="A2460" s="2"/>
      <c r="B2460" s="7" t="s">
        <v>14</v>
      </c>
      <c r="C2460" s="7">
        <v>1185732</v>
      </c>
      <c r="D2460" s="8">
        <v>44249</v>
      </c>
      <c r="E2460" s="7" t="s">
        <v>33</v>
      </c>
      <c r="F2460" s="7" t="s">
        <v>92</v>
      </c>
      <c r="G2460" s="7" t="s">
        <v>93</v>
      </c>
      <c r="H2460" s="7" t="s">
        <v>17</v>
      </c>
      <c r="I2460" s="9">
        <v>0.4</v>
      </c>
      <c r="J2460" s="10">
        <v>5500</v>
      </c>
      <c r="K2460" s="11">
        <f t="shared" si="18"/>
        <v>2200</v>
      </c>
      <c r="L2460" s="11">
        <f t="shared" si="19"/>
        <v>880</v>
      </c>
      <c r="M2460" s="12">
        <v>0.4</v>
      </c>
      <c r="O2460" s="17"/>
      <c r="P2460" s="15"/>
      <c r="Q2460" s="13"/>
      <c r="R2460" s="14"/>
    </row>
    <row r="2461" spans="1:18" ht="15.75" customHeight="1" x14ac:dyDescent="0.2">
      <c r="A2461" s="2"/>
      <c r="B2461" s="7" t="s">
        <v>14</v>
      </c>
      <c r="C2461" s="7">
        <v>1185732</v>
      </c>
      <c r="D2461" s="8">
        <v>44249</v>
      </c>
      <c r="E2461" s="7" t="s">
        <v>33</v>
      </c>
      <c r="F2461" s="7" t="s">
        <v>92</v>
      </c>
      <c r="G2461" s="7" t="s">
        <v>93</v>
      </c>
      <c r="H2461" s="7" t="s">
        <v>18</v>
      </c>
      <c r="I2461" s="9">
        <v>0.4</v>
      </c>
      <c r="J2461" s="10">
        <v>2000</v>
      </c>
      <c r="K2461" s="11">
        <f t="shared" si="18"/>
        <v>800</v>
      </c>
      <c r="L2461" s="11">
        <f t="shared" si="19"/>
        <v>280</v>
      </c>
      <c r="M2461" s="12">
        <v>0.35</v>
      </c>
      <c r="O2461" s="17"/>
      <c r="P2461" s="15"/>
      <c r="Q2461" s="13"/>
      <c r="R2461" s="14"/>
    </row>
    <row r="2462" spans="1:18" ht="15.75" customHeight="1" x14ac:dyDescent="0.2">
      <c r="A2462" s="2"/>
      <c r="B2462" s="7" t="s">
        <v>14</v>
      </c>
      <c r="C2462" s="7">
        <v>1185732</v>
      </c>
      <c r="D2462" s="8">
        <v>44249</v>
      </c>
      <c r="E2462" s="7" t="s">
        <v>33</v>
      </c>
      <c r="F2462" s="7" t="s">
        <v>92</v>
      </c>
      <c r="G2462" s="7" t="s">
        <v>93</v>
      </c>
      <c r="H2462" s="7" t="s">
        <v>19</v>
      </c>
      <c r="I2462" s="9">
        <v>0.30000000000000004</v>
      </c>
      <c r="J2462" s="10">
        <v>2500</v>
      </c>
      <c r="K2462" s="11">
        <f t="shared" si="18"/>
        <v>750.00000000000011</v>
      </c>
      <c r="L2462" s="11">
        <f t="shared" si="19"/>
        <v>300.00000000000006</v>
      </c>
      <c r="M2462" s="12">
        <v>0.4</v>
      </c>
      <c r="O2462" s="17"/>
      <c r="P2462" s="15"/>
      <c r="Q2462" s="13"/>
      <c r="R2462" s="14"/>
    </row>
    <row r="2463" spans="1:18" ht="15.75" customHeight="1" x14ac:dyDescent="0.2">
      <c r="A2463" s="2"/>
      <c r="B2463" s="7" t="s">
        <v>14</v>
      </c>
      <c r="C2463" s="7">
        <v>1185732</v>
      </c>
      <c r="D2463" s="8">
        <v>44249</v>
      </c>
      <c r="E2463" s="7" t="s">
        <v>33</v>
      </c>
      <c r="F2463" s="7" t="s">
        <v>92</v>
      </c>
      <c r="G2463" s="7" t="s">
        <v>93</v>
      </c>
      <c r="H2463" s="7" t="s">
        <v>20</v>
      </c>
      <c r="I2463" s="9">
        <v>0.35000000000000003</v>
      </c>
      <c r="J2463" s="10">
        <v>1250</v>
      </c>
      <c r="K2463" s="11">
        <f t="shared" si="18"/>
        <v>437.50000000000006</v>
      </c>
      <c r="L2463" s="11">
        <f t="shared" si="19"/>
        <v>175.00000000000003</v>
      </c>
      <c r="M2463" s="12">
        <v>0.4</v>
      </c>
      <c r="O2463" s="17"/>
      <c r="P2463" s="15"/>
      <c r="Q2463" s="13"/>
      <c r="R2463" s="14"/>
    </row>
    <row r="2464" spans="1:18" ht="15.75" customHeight="1" x14ac:dyDescent="0.2">
      <c r="A2464" s="2"/>
      <c r="B2464" s="7" t="s">
        <v>14</v>
      </c>
      <c r="C2464" s="7">
        <v>1185732</v>
      </c>
      <c r="D2464" s="8">
        <v>44249</v>
      </c>
      <c r="E2464" s="7" t="s">
        <v>33</v>
      </c>
      <c r="F2464" s="7" t="s">
        <v>92</v>
      </c>
      <c r="G2464" s="7" t="s">
        <v>93</v>
      </c>
      <c r="H2464" s="7" t="s">
        <v>21</v>
      </c>
      <c r="I2464" s="9">
        <v>0.49999999999999994</v>
      </c>
      <c r="J2464" s="10">
        <v>2000</v>
      </c>
      <c r="K2464" s="11">
        <f t="shared" si="18"/>
        <v>999.99999999999989</v>
      </c>
      <c r="L2464" s="11">
        <f t="shared" si="19"/>
        <v>349.99999999999994</v>
      </c>
      <c r="M2464" s="12">
        <v>0.35</v>
      </c>
      <c r="O2464" s="17"/>
      <c r="P2464" s="15"/>
      <c r="Q2464" s="13"/>
      <c r="R2464" s="14"/>
    </row>
    <row r="2465" spans="1:18" ht="15.75" customHeight="1" x14ac:dyDescent="0.2">
      <c r="A2465" s="2"/>
      <c r="B2465" s="7" t="s">
        <v>14</v>
      </c>
      <c r="C2465" s="7">
        <v>1185732</v>
      </c>
      <c r="D2465" s="8">
        <v>44249</v>
      </c>
      <c r="E2465" s="7" t="s">
        <v>33</v>
      </c>
      <c r="F2465" s="7" t="s">
        <v>92</v>
      </c>
      <c r="G2465" s="7" t="s">
        <v>93</v>
      </c>
      <c r="H2465" s="7" t="s">
        <v>22</v>
      </c>
      <c r="I2465" s="9">
        <v>0.4</v>
      </c>
      <c r="J2465" s="10">
        <v>3000</v>
      </c>
      <c r="K2465" s="11">
        <f t="shared" si="18"/>
        <v>1200</v>
      </c>
      <c r="L2465" s="11">
        <f t="shared" si="19"/>
        <v>480</v>
      </c>
      <c r="M2465" s="12">
        <v>0.4</v>
      </c>
      <c r="O2465" s="17"/>
      <c r="P2465" s="15"/>
      <c r="Q2465" s="13"/>
      <c r="R2465" s="14"/>
    </row>
    <row r="2466" spans="1:18" ht="15.75" customHeight="1" x14ac:dyDescent="0.2">
      <c r="A2466" s="2"/>
      <c r="B2466" s="7" t="s">
        <v>14</v>
      </c>
      <c r="C2466" s="7">
        <v>1185732</v>
      </c>
      <c r="D2466" s="8">
        <v>44276</v>
      </c>
      <c r="E2466" s="7" t="s">
        <v>33</v>
      </c>
      <c r="F2466" s="7" t="s">
        <v>92</v>
      </c>
      <c r="G2466" s="7" t="s">
        <v>93</v>
      </c>
      <c r="H2466" s="7" t="s">
        <v>17</v>
      </c>
      <c r="I2466" s="9">
        <v>0.45</v>
      </c>
      <c r="J2466" s="10">
        <v>5200</v>
      </c>
      <c r="K2466" s="11">
        <f t="shared" si="18"/>
        <v>2340</v>
      </c>
      <c r="L2466" s="11">
        <f t="shared" si="19"/>
        <v>936</v>
      </c>
      <c r="M2466" s="12">
        <v>0.4</v>
      </c>
      <c r="O2466" s="17"/>
      <c r="P2466" s="15"/>
      <c r="Q2466" s="13"/>
      <c r="R2466" s="14"/>
    </row>
    <row r="2467" spans="1:18" ht="15.75" customHeight="1" x14ac:dyDescent="0.2">
      <c r="A2467" s="2"/>
      <c r="B2467" s="7" t="s">
        <v>14</v>
      </c>
      <c r="C2467" s="7">
        <v>1185732</v>
      </c>
      <c r="D2467" s="8">
        <v>44276</v>
      </c>
      <c r="E2467" s="7" t="s">
        <v>33</v>
      </c>
      <c r="F2467" s="7" t="s">
        <v>92</v>
      </c>
      <c r="G2467" s="7" t="s">
        <v>93</v>
      </c>
      <c r="H2467" s="7" t="s">
        <v>18</v>
      </c>
      <c r="I2467" s="9">
        <v>0.45</v>
      </c>
      <c r="J2467" s="10">
        <v>2250</v>
      </c>
      <c r="K2467" s="11">
        <f t="shared" si="18"/>
        <v>1012.5</v>
      </c>
      <c r="L2467" s="11">
        <f t="shared" si="19"/>
        <v>354.375</v>
      </c>
      <c r="M2467" s="12">
        <v>0.35</v>
      </c>
      <c r="O2467" s="17"/>
      <c r="P2467" s="15"/>
      <c r="Q2467" s="13"/>
      <c r="R2467" s="14"/>
    </row>
    <row r="2468" spans="1:18" ht="15.75" customHeight="1" x14ac:dyDescent="0.2">
      <c r="A2468" s="2"/>
      <c r="B2468" s="7" t="s">
        <v>14</v>
      </c>
      <c r="C2468" s="7">
        <v>1185732</v>
      </c>
      <c r="D2468" s="8">
        <v>44276</v>
      </c>
      <c r="E2468" s="7" t="s">
        <v>33</v>
      </c>
      <c r="F2468" s="7" t="s">
        <v>92</v>
      </c>
      <c r="G2468" s="7" t="s">
        <v>93</v>
      </c>
      <c r="H2468" s="7" t="s">
        <v>19</v>
      </c>
      <c r="I2468" s="9">
        <v>0.35000000000000003</v>
      </c>
      <c r="J2468" s="10">
        <v>2500</v>
      </c>
      <c r="K2468" s="11">
        <f t="shared" si="18"/>
        <v>875.00000000000011</v>
      </c>
      <c r="L2468" s="11">
        <f t="shared" si="19"/>
        <v>350.00000000000006</v>
      </c>
      <c r="M2468" s="12">
        <v>0.4</v>
      </c>
      <c r="O2468" s="17"/>
      <c r="P2468" s="15"/>
      <c r="Q2468" s="13"/>
      <c r="R2468" s="14"/>
    </row>
    <row r="2469" spans="1:18" ht="15.75" customHeight="1" x14ac:dyDescent="0.2">
      <c r="A2469" s="2"/>
      <c r="B2469" s="7" t="s">
        <v>14</v>
      </c>
      <c r="C2469" s="7">
        <v>1185732</v>
      </c>
      <c r="D2469" s="8">
        <v>44276</v>
      </c>
      <c r="E2469" s="7" t="s">
        <v>33</v>
      </c>
      <c r="F2469" s="7" t="s">
        <v>92</v>
      </c>
      <c r="G2469" s="7" t="s">
        <v>93</v>
      </c>
      <c r="H2469" s="7" t="s">
        <v>20</v>
      </c>
      <c r="I2469" s="9">
        <v>0.4</v>
      </c>
      <c r="J2469" s="10">
        <v>1000</v>
      </c>
      <c r="K2469" s="11">
        <f t="shared" si="18"/>
        <v>400</v>
      </c>
      <c r="L2469" s="11">
        <f t="shared" si="19"/>
        <v>160</v>
      </c>
      <c r="M2469" s="12">
        <v>0.4</v>
      </c>
      <c r="O2469" s="17"/>
      <c r="P2469" s="15"/>
      <c r="Q2469" s="13"/>
      <c r="R2469" s="14"/>
    </row>
    <row r="2470" spans="1:18" ht="15.75" customHeight="1" x14ac:dyDescent="0.2">
      <c r="A2470" s="2"/>
      <c r="B2470" s="7" t="s">
        <v>14</v>
      </c>
      <c r="C2470" s="7">
        <v>1185732</v>
      </c>
      <c r="D2470" s="8">
        <v>44276</v>
      </c>
      <c r="E2470" s="7" t="s">
        <v>33</v>
      </c>
      <c r="F2470" s="7" t="s">
        <v>92</v>
      </c>
      <c r="G2470" s="7" t="s">
        <v>93</v>
      </c>
      <c r="H2470" s="7" t="s">
        <v>21</v>
      </c>
      <c r="I2470" s="9">
        <v>0.54999999999999993</v>
      </c>
      <c r="J2470" s="10">
        <v>1500</v>
      </c>
      <c r="K2470" s="11">
        <f t="shared" si="18"/>
        <v>824.99999999999989</v>
      </c>
      <c r="L2470" s="11">
        <f t="shared" si="19"/>
        <v>288.74999999999994</v>
      </c>
      <c r="M2470" s="12">
        <v>0.35</v>
      </c>
      <c r="O2470" s="17"/>
      <c r="P2470" s="15"/>
      <c r="Q2470" s="13"/>
      <c r="R2470" s="14"/>
    </row>
    <row r="2471" spans="1:18" ht="15.75" customHeight="1" x14ac:dyDescent="0.2">
      <c r="A2471" s="2"/>
      <c r="B2471" s="7" t="s">
        <v>14</v>
      </c>
      <c r="C2471" s="7">
        <v>1185732</v>
      </c>
      <c r="D2471" s="8">
        <v>44276</v>
      </c>
      <c r="E2471" s="7" t="s">
        <v>33</v>
      </c>
      <c r="F2471" s="7" t="s">
        <v>92</v>
      </c>
      <c r="G2471" s="7" t="s">
        <v>93</v>
      </c>
      <c r="H2471" s="7" t="s">
        <v>22</v>
      </c>
      <c r="I2471" s="9">
        <v>0.45</v>
      </c>
      <c r="J2471" s="10">
        <v>2500</v>
      </c>
      <c r="K2471" s="11">
        <f t="shared" si="18"/>
        <v>1125</v>
      </c>
      <c r="L2471" s="11">
        <f t="shared" si="19"/>
        <v>450</v>
      </c>
      <c r="M2471" s="12">
        <v>0.4</v>
      </c>
      <c r="O2471" s="17"/>
      <c r="P2471" s="15"/>
      <c r="Q2471" s="13"/>
      <c r="R2471" s="14"/>
    </row>
    <row r="2472" spans="1:18" ht="15.75" customHeight="1" x14ac:dyDescent="0.2">
      <c r="A2472" s="2"/>
      <c r="B2472" s="7" t="s">
        <v>14</v>
      </c>
      <c r="C2472" s="7">
        <v>1185732</v>
      </c>
      <c r="D2472" s="8">
        <v>44308</v>
      </c>
      <c r="E2472" s="7" t="s">
        <v>33</v>
      </c>
      <c r="F2472" s="7" t="s">
        <v>92</v>
      </c>
      <c r="G2472" s="7" t="s">
        <v>93</v>
      </c>
      <c r="H2472" s="7" t="s">
        <v>17</v>
      </c>
      <c r="I2472" s="9">
        <v>0.45</v>
      </c>
      <c r="J2472" s="10">
        <v>4750</v>
      </c>
      <c r="K2472" s="11">
        <f t="shared" si="18"/>
        <v>2137.5</v>
      </c>
      <c r="L2472" s="11">
        <f t="shared" si="19"/>
        <v>855</v>
      </c>
      <c r="M2472" s="12">
        <v>0.4</v>
      </c>
      <c r="O2472" s="17"/>
      <c r="P2472" s="15"/>
      <c r="Q2472" s="13"/>
      <c r="R2472" s="14"/>
    </row>
    <row r="2473" spans="1:18" ht="15.75" customHeight="1" x14ac:dyDescent="0.2">
      <c r="A2473" s="2"/>
      <c r="B2473" s="7" t="s">
        <v>14</v>
      </c>
      <c r="C2473" s="7">
        <v>1185732</v>
      </c>
      <c r="D2473" s="8">
        <v>44308</v>
      </c>
      <c r="E2473" s="7" t="s">
        <v>33</v>
      </c>
      <c r="F2473" s="7" t="s">
        <v>92</v>
      </c>
      <c r="G2473" s="7" t="s">
        <v>93</v>
      </c>
      <c r="H2473" s="7" t="s">
        <v>18</v>
      </c>
      <c r="I2473" s="9">
        <v>0.45</v>
      </c>
      <c r="J2473" s="10">
        <v>1750</v>
      </c>
      <c r="K2473" s="11">
        <f t="shared" si="18"/>
        <v>787.5</v>
      </c>
      <c r="L2473" s="11">
        <f t="shared" si="19"/>
        <v>275.625</v>
      </c>
      <c r="M2473" s="12">
        <v>0.35</v>
      </c>
      <c r="O2473" s="17"/>
      <c r="P2473" s="15"/>
      <c r="Q2473" s="13"/>
      <c r="R2473" s="14"/>
    </row>
    <row r="2474" spans="1:18" ht="15.75" customHeight="1" x14ac:dyDescent="0.2">
      <c r="A2474" s="2"/>
      <c r="B2474" s="7" t="s">
        <v>14</v>
      </c>
      <c r="C2474" s="7">
        <v>1185732</v>
      </c>
      <c r="D2474" s="8">
        <v>44308</v>
      </c>
      <c r="E2474" s="7" t="s">
        <v>33</v>
      </c>
      <c r="F2474" s="7" t="s">
        <v>92</v>
      </c>
      <c r="G2474" s="7" t="s">
        <v>93</v>
      </c>
      <c r="H2474" s="7" t="s">
        <v>19</v>
      </c>
      <c r="I2474" s="9">
        <v>0.4</v>
      </c>
      <c r="J2474" s="10">
        <v>1750</v>
      </c>
      <c r="K2474" s="11">
        <f t="shared" si="18"/>
        <v>700</v>
      </c>
      <c r="L2474" s="11">
        <f t="shared" si="19"/>
        <v>280</v>
      </c>
      <c r="M2474" s="12">
        <v>0.4</v>
      </c>
      <c r="O2474" s="17"/>
      <c r="P2474" s="15"/>
      <c r="Q2474" s="13"/>
      <c r="R2474" s="14"/>
    </row>
    <row r="2475" spans="1:18" ht="15.75" customHeight="1" x14ac:dyDescent="0.2">
      <c r="A2475" s="2"/>
      <c r="B2475" s="7" t="s">
        <v>14</v>
      </c>
      <c r="C2475" s="7">
        <v>1185732</v>
      </c>
      <c r="D2475" s="8">
        <v>44308</v>
      </c>
      <c r="E2475" s="7" t="s">
        <v>33</v>
      </c>
      <c r="F2475" s="7" t="s">
        <v>92</v>
      </c>
      <c r="G2475" s="7" t="s">
        <v>93</v>
      </c>
      <c r="H2475" s="7" t="s">
        <v>20</v>
      </c>
      <c r="I2475" s="9">
        <v>0.45</v>
      </c>
      <c r="J2475" s="10">
        <v>1000</v>
      </c>
      <c r="K2475" s="11">
        <f t="shared" si="18"/>
        <v>450</v>
      </c>
      <c r="L2475" s="11">
        <f t="shared" si="19"/>
        <v>180</v>
      </c>
      <c r="M2475" s="12">
        <v>0.4</v>
      </c>
      <c r="O2475" s="17"/>
      <c r="P2475" s="15"/>
      <c r="Q2475" s="13"/>
      <c r="R2475" s="14"/>
    </row>
    <row r="2476" spans="1:18" ht="15.75" customHeight="1" x14ac:dyDescent="0.2">
      <c r="A2476" s="2"/>
      <c r="B2476" s="7" t="s">
        <v>14</v>
      </c>
      <c r="C2476" s="7">
        <v>1185732</v>
      </c>
      <c r="D2476" s="8">
        <v>44308</v>
      </c>
      <c r="E2476" s="7" t="s">
        <v>33</v>
      </c>
      <c r="F2476" s="7" t="s">
        <v>92</v>
      </c>
      <c r="G2476" s="7" t="s">
        <v>93</v>
      </c>
      <c r="H2476" s="7" t="s">
        <v>21</v>
      </c>
      <c r="I2476" s="9">
        <v>0.5</v>
      </c>
      <c r="J2476" s="10">
        <v>1250</v>
      </c>
      <c r="K2476" s="11">
        <f t="shared" si="18"/>
        <v>625</v>
      </c>
      <c r="L2476" s="11">
        <f t="shared" si="19"/>
        <v>218.75</v>
      </c>
      <c r="M2476" s="12">
        <v>0.35</v>
      </c>
      <c r="O2476" s="17"/>
      <c r="P2476" s="15"/>
      <c r="Q2476" s="13"/>
      <c r="R2476" s="14"/>
    </row>
    <row r="2477" spans="1:18" ht="15.75" customHeight="1" x14ac:dyDescent="0.2">
      <c r="A2477" s="2"/>
      <c r="B2477" s="7" t="s">
        <v>14</v>
      </c>
      <c r="C2477" s="7">
        <v>1185732</v>
      </c>
      <c r="D2477" s="8">
        <v>44308</v>
      </c>
      <c r="E2477" s="7" t="s">
        <v>33</v>
      </c>
      <c r="F2477" s="7" t="s">
        <v>92</v>
      </c>
      <c r="G2477" s="7" t="s">
        <v>93</v>
      </c>
      <c r="H2477" s="7" t="s">
        <v>22</v>
      </c>
      <c r="I2477" s="9">
        <v>0.4</v>
      </c>
      <c r="J2477" s="10">
        <v>2500</v>
      </c>
      <c r="K2477" s="11">
        <f t="shared" si="18"/>
        <v>1000</v>
      </c>
      <c r="L2477" s="11">
        <f t="shared" si="19"/>
        <v>400</v>
      </c>
      <c r="M2477" s="12">
        <v>0.4</v>
      </c>
      <c r="O2477" s="17"/>
      <c r="P2477" s="15"/>
      <c r="Q2477" s="13"/>
      <c r="R2477" s="14"/>
    </row>
    <row r="2478" spans="1:18" ht="15.75" customHeight="1" x14ac:dyDescent="0.2">
      <c r="A2478" s="2"/>
      <c r="B2478" s="7" t="s">
        <v>14</v>
      </c>
      <c r="C2478" s="7">
        <v>1185732</v>
      </c>
      <c r="D2478" s="8">
        <v>44339</v>
      </c>
      <c r="E2478" s="7" t="s">
        <v>33</v>
      </c>
      <c r="F2478" s="7" t="s">
        <v>92</v>
      </c>
      <c r="G2478" s="7" t="s">
        <v>93</v>
      </c>
      <c r="H2478" s="7" t="s">
        <v>17</v>
      </c>
      <c r="I2478" s="9">
        <v>0.5</v>
      </c>
      <c r="J2478" s="10">
        <v>5200</v>
      </c>
      <c r="K2478" s="11">
        <f t="shared" si="18"/>
        <v>2600</v>
      </c>
      <c r="L2478" s="11">
        <f t="shared" si="19"/>
        <v>1040</v>
      </c>
      <c r="M2478" s="12">
        <v>0.4</v>
      </c>
      <c r="O2478" s="17"/>
      <c r="P2478" s="15"/>
      <c r="Q2478" s="13"/>
      <c r="R2478" s="14"/>
    </row>
    <row r="2479" spans="1:18" ht="15.75" customHeight="1" x14ac:dyDescent="0.2">
      <c r="A2479" s="2"/>
      <c r="B2479" s="7" t="s">
        <v>14</v>
      </c>
      <c r="C2479" s="7">
        <v>1185732</v>
      </c>
      <c r="D2479" s="8">
        <v>44339</v>
      </c>
      <c r="E2479" s="7" t="s">
        <v>33</v>
      </c>
      <c r="F2479" s="7" t="s">
        <v>92</v>
      </c>
      <c r="G2479" s="7" t="s">
        <v>93</v>
      </c>
      <c r="H2479" s="7" t="s">
        <v>18</v>
      </c>
      <c r="I2479" s="9">
        <v>0.45000000000000007</v>
      </c>
      <c r="J2479" s="10">
        <v>2250</v>
      </c>
      <c r="K2479" s="11">
        <f t="shared" si="18"/>
        <v>1012.5000000000001</v>
      </c>
      <c r="L2479" s="11">
        <f t="shared" si="19"/>
        <v>354.375</v>
      </c>
      <c r="M2479" s="12">
        <v>0.35</v>
      </c>
      <c r="O2479" s="17"/>
      <c r="P2479" s="15"/>
      <c r="Q2479" s="13"/>
      <c r="R2479" s="14"/>
    </row>
    <row r="2480" spans="1:18" ht="15.75" customHeight="1" x14ac:dyDescent="0.2">
      <c r="A2480" s="2"/>
      <c r="B2480" s="7" t="s">
        <v>14</v>
      </c>
      <c r="C2480" s="7">
        <v>1185732</v>
      </c>
      <c r="D2480" s="8">
        <v>44339</v>
      </c>
      <c r="E2480" s="7" t="s">
        <v>33</v>
      </c>
      <c r="F2480" s="7" t="s">
        <v>92</v>
      </c>
      <c r="G2480" s="7" t="s">
        <v>93</v>
      </c>
      <c r="H2480" s="7" t="s">
        <v>19</v>
      </c>
      <c r="I2480" s="9">
        <v>0.4</v>
      </c>
      <c r="J2480" s="10">
        <v>2000</v>
      </c>
      <c r="K2480" s="11">
        <f t="shared" si="18"/>
        <v>800</v>
      </c>
      <c r="L2480" s="11">
        <f t="shared" si="19"/>
        <v>320</v>
      </c>
      <c r="M2480" s="12">
        <v>0.4</v>
      </c>
      <c r="O2480" s="17"/>
      <c r="P2480" s="15"/>
      <c r="Q2480" s="13"/>
      <c r="R2480" s="14"/>
    </row>
    <row r="2481" spans="1:18" ht="15.75" customHeight="1" x14ac:dyDescent="0.2">
      <c r="A2481" s="2"/>
      <c r="B2481" s="7" t="s">
        <v>14</v>
      </c>
      <c r="C2481" s="7">
        <v>1185732</v>
      </c>
      <c r="D2481" s="8">
        <v>44339</v>
      </c>
      <c r="E2481" s="7" t="s">
        <v>33</v>
      </c>
      <c r="F2481" s="7" t="s">
        <v>92</v>
      </c>
      <c r="G2481" s="7" t="s">
        <v>93</v>
      </c>
      <c r="H2481" s="7" t="s">
        <v>20</v>
      </c>
      <c r="I2481" s="9">
        <v>0.4</v>
      </c>
      <c r="J2481" s="10">
        <v>1250</v>
      </c>
      <c r="K2481" s="11">
        <f t="shared" si="18"/>
        <v>500</v>
      </c>
      <c r="L2481" s="11">
        <f t="shared" si="19"/>
        <v>200</v>
      </c>
      <c r="M2481" s="12">
        <v>0.4</v>
      </c>
      <c r="O2481" s="17"/>
      <c r="P2481" s="15"/>
      <c r="Q2481" s="13"/>
      <c r="R2481" s="14"/>
    </row>
    <row r="2482" spans="1:18" ht="15.75" customHeight="1" x14ac:dyDescent="0.2">
      <c r="A2482" s="2"/>
      <c r="B2482" s="7" t="s">
        <v>14</v>
      </c>
      <c r="C2482" s="7">
        <v>1185732</v>
      </c>
      <c r="D2482" s="8">
        <v>44339</v>
      </c>
      <c r="E2482" s="7" t="s">
        <v>33</v>
      </c>
      <c r="F2482" s="7" t="s">
        <v>92</v>
      </c>
      <c r="G2482" s="7" t="s">
        <v>93</v>
      </c>
      <c r="H2482" s="7" t="s">
        <v>21</v>
      </c>
      <c r="I2482" s="9">
        <v>0.5</v>
      </c>
      <c r="J2482" s="10">
        <v>1500</v>
      </c>
      <c r="K2482" s="11">
        <f t="shared" si="18"/>
        <v>750</v>
      </c>
      <c r="L2482" s="11">
        <f t="shared" si="19"/>
        <v>262.5</v>
      </c>
      <c r="M2482" s="12">
        <v>0.35</v>
      </c>
      <c r="O2482" s="17"/>
      <c r="P2482" s="15"/>
      <c r="Q2482" s="13"/>
      <c r="R2482" s="14"/>
    </row>
    <row r="2483" spans="1:18" ht="15.75" customHeight="1" x14ac:dyDescent="0.2">
      <c r="A2483" s="2"/>
      <c r="B2483" s="7" t="s">
        <v>14</v>
      </c>
      <c r="C2483" s="7">
        <v>1185732</v>
      </c>
      <c r="D2483" s="8">
        <v>44339</v>
      </c>
      <c r="E2483" s="7" t="s">
        <v>33</v>
      </c>
      <c r="F2483" s="7" t="s">
        <v>92</v>
      </c>
      <c r="G2483" s="7" t="s">
        <v>93</v>
      </c>
      <c r="H2483" s="7" t="s">
        <v>22</v>
      </c>
      <c r="I2483" s="9">
        <v>0.55000000000000004</v>
      </c>
      <c r="J2483" s="10">
        <v>2750</v>
      </c>
      <c r="K2483" s="11">
        <f t="shared" si="18"/>
        <v>1512.5000000000002</v>
      </c>
      <c r="L2483" s="11">
        <f t="shared" si="19"/>
        <v>605.00000000000011</v>
      </c>
      <c r="M2483" s="12">
        <v>0.4</v>
      </c>
      <c r="O2483" s="17"/>
      <c r="P2483" s="15"/>
      <c r="Q2483" s="13"/>
      <c r="R2483" s="14"/>
    </row>
    <row r="2484" spans="1:18" ht="15.75" customHeight="1" x14ac:dyDescent="0.2">
      <c r="A2484" s="2"/>
      <c r="B2484" s="7" t="s">
        <v>14</v>
      </c>
      <c r="C2484" s="7">
        <v>1185732</v>
      </c>
      <c r="D2484" s="8">
        <v>44369</v>
      </c>
      <c r="E2484" s="7" t="s">
        <v>33</v>
      </c>
      <c r="F2484" s="7" t="s">
        <v>92</v>
      </c>
      <c r="G2484" s="7" t="s">
        <v>93</v>
      </c>
      <c r="H2484" s="7" t="s">
        <v>17</v>
      </c>
      <c r="I2484" s="9">
        <v>0.4</v>
      </c>
      <c r="J2484" s="10">
        <v>5250</v>
      </c>
      <c r="K2484" s="11">
        <f t="shared" si="18"/>
        <v>2100</v>
      </c>
      <c r="L2484" s="11">
        <f t="shared" si="19"/>
        <v>840</v>
      </c>
      <c r="M2484" s="12">
        <v>0.4</v>
      </c>
      <c r="O2484" s="17"/>
      <c r="P2484" s="15"/>
      <c r="Q2484" s="13"/>
      <c r="R2484" s="14"/>
    </row>
    <row r="2485" spans="1:18" ht="15.75" customHeight="1" x14ac:dyDescent="0.2">
      <c r="A2485" s="2"/>
      <c r="B2485" s="7" t="s">
        <v>14</v>
      </c>
      <c r="C2485" s="7">
        <v>1185732</v>
      </c>
      <c r="D2485" s="8">
        <v>44369</v>
      </c>
      <c r="E2485" s="7" t="s">
        <v>33</v>
      </c>
      <c r="F2485" s="7" t="s">
        <v>92</v>
      </c>
      <c r="G2485" s="7" t="s">
        <v>93</v>
      </c>
      <c r="H2485" s="7" t="s">
        <v>18</v>
      </c>
      <c r="I2485" s="9">
        <v>0.35000000000000009</v>
      </c>
      <c r="J2485" s="10">
        <v>2750</v>
      </c>
      <c r="K2485" s="11">
        <f t="shared" si="18"/>
        <v>962.50000000000023</v>
      </c>
      <c r="L2485" s="11">
        <f t="shared" si="19"/>
        <v>336.87500000000006</v>
      </c>
      <c r="M2485" s="12">
        <v>0.35</v>
      </c>
      <c r="O2485" s="17"/>
      <c r="P2485" s="15"/>
      <c r="Q2485" s="13"/>
      <c r="R2485" s="14"/>
    </row>
    <row r="2486" spans="1:18" ht="15.75" customHeight="1" x14ac:dyDescent="0.2">
      <c r="A2486" s="2"/>
      <c r="B2486" s="7" t="s">
        <v>14</v>
      </c>
      <c r="C2486" s="7">
        <v>1185732</v>
      </c>
      <c r="D2486" s="8">
        <v>44369</v>
      </c>
      <c r="E2486" s="7" t="s">
        <v>33</v>
      </c>
      <c r="F2486" s="7" t="s">
        <v>92</v>
      </c>
      <c r="G2486" s="7" t="s">
        <v>93</v>
      </c>
      <c r="H2486" s="7" t="s">
        <v>19</v>
      </c>
      <c r="I2486" s="9">
        <v>0.30000000000000004</v>
      </c>
      <c r="J2486" s="10">
        <v>2250</v>
      </c>
      <c r="K2486" s="11">
        <f t="shared" si="18"/>
        <v>675.00000000000011</v>
      </c>
      <c r="L2486" s="11">
        <f t="shared" si="19"/>
        <v>270.00000000000006</v>
      </c>
      <c r="M2486" s="12">
        <v>0.4</v>
      </c>
      <c r="O2486" s="17"/>
      <c r="P2486" s="15"/>
      <c r="Q2486" s="13"/>
      <c r="R2486" s="14"/>
    </row>
    <row r="2487" spans="1:18" ht="15.75" customHeight="1" x14ac:dyDescent="0.2">
      <c r="A2487" s="2"/>
      <c r="B2487" s="7" t="s">
        <v>14</v>
      </c>
      <c r="C2487" s="7">
        <v>1185732</v>
      </c>
      <c r="D2487" s="8">
        <v>44369</v>
      </c>
      <c r="E2487" s="7" t="s">
        <v>33</v>
      </c>
      <c r="F2487" s="7" t="s">
        <v>92</v>
      </c>
      <c r="G2487" s="7" t="s">
        <v>93</v>
      </c>
      <c r="H2487" s="7" t="s">
        <v>20</v>
      </c>
      <c r="I2487" s="9">
        <v>0.30000000000000004</v>
      </c>
      <c r="J2487" s="10">
        <v>2000</v>
      </c>
      <c r="K2487" s="11">
        <f t="shared" si="18"/>
        <v>600.00000000000011</v>
      </c>
      <c r="L2487" s="11">
        <f t="shared" si="19"/>
        <v>240.00000000000006</v>
      </c>
      <c r="M2487" s="12">
        <v>0.4</v>
      </c>
      <c r="O2487" s="17"/>
      <c r="P2487" s="15"/>
      <c r="Q2487" s="13"/>
      <c r="R2487" s="14"/>
    </row>
    <row r="2488" spans="1:18" ht="15.75" customHeight="1" x14ac:dyDescent="0.2">
      <c r="A2488" s="2"/>
      <c r="B2488" s="7" t="s">
        <v>14</v>
      </c>
      <c r="C2488" s="7">
        <v>1185732</v>
      </c>
      <c r="D2488" s="8">
        <v>44369</v>
      </c>
      <c r="E2488" s="7" t="s">
        <v>33</v>
      </c>
      <c r="F2488" s="7" t="s">
        <v>92</v>
      </c>
      <c r="G2488" s="7" t="s">
        <v>93</v>
      </c>
      <c r="H2488" s="7" t="s">
        <v>21</v>
      </c>
      <c r="I2488" s="9">
        <v>0.5</v>
      </c>
      <c r="J2488" s="10">
        <v>2000</v>
      </c>
      <c r="K2488" s="11">
        <f t="shared" si="18"/>
        <v>1000</v>
      </c>
      <c r="L2488" s="11">
        <f t="shared" si="19"/>
        <v>350</v>
      </c>
      <c r="M2488" s="12">
        <v>0.35</v>
      </c>
      <c r="O2488" s="17"/>
      <c r="P2488" s="15"/>
      <c r="Q2488" s="13"/>
      <c r="R2488" s="14"/>
    </row>
    <row r="2489" spans="1:18" ht="15.75" customHeight="1" x14ac:dyDescent="0.2">
      <c r="A2489" s="2"/>
      <c r="B2489" s="7" t="s">
        <v>14</v>
      </c>
      <c r="C2489" s="7">
        <v>1185732</v>
      </c>
      <c r="D2489" s="8">
        <v>44369</v>
      </c>
      <c r="E2489" s="7" t="s">
        <v>33</v>
      </c>
      <c r="F2489" s="7" t="s">
        <v>92</v>
      </c>
      <c r="G2489" s="7" t="s">
        <v>93</v>
      </c>
      <c r="H2489" s="7" t="s">
        <v>22</v>
      </c>
      <c r="I2489" s="9">
        <v>0.55000000000000004</v>
      </c>
      <c r="J2489" s="10">
        <v>3750</v>
      </c>
      <c r="K2489" s="11">
        <f t="shared" si="18"/>
        <v>2062.5</v>
      </c>
      <c r="L2489" s="11">
        <f t="shared" si="19"/>
        <v>825</v>
      </c>
      <c r="M2489" s="12">
        <v>0.4</v>
      </c>
      <c r="O2489" s="17"/>
      <c r="P2489" s="15"/>
      <c r="Q2489" s="13"/>
      <c r="R2489" s="14"/>
    </row>
    <row r="2490" spans="1:18" ht="15.75" customHeight="1" x14ac:dyDescent="0.2">
      <c r="A2490" s="2"/>
      <c r="B2490" s="7" t="s">
        <v>14</v>
      </c>
      <c r="C2490" s="7">
        <v>1185732</v>
      </c>
      <c r="D2490" s="8">
        <v>44398</v>
      </c>
      <c r="E2490" s="7" t="s">
        <v>33</v>
      </c>
      <c r="F2490" s="7" t="s">
        <v>92</v>
      </c>
      <c r="G2490" s="7" t="s">
        <v>93</v>
      </c>
      <c r="H2490" s="7" t="s">
        <v>17</v>
      </c>
      <c r="I2490" s="9">
        <v>0.5</v>
      </c>
      <c r="J2490" s="10">
        <v>6000</v>
      </c>
      <c r="K2490" s="11">
        <f t="shared" si="18"/>
        <v>3000</v>
      </c>
      <c r="L2490" s="11">
        <f t="shared" si="19"/>
        <v>1200</v>
      </c>
      <c r="M2490" s="12">
        <v>0.4</v>
      </c>
      <c r="O2490" s="17"/>
      <c r="P2490" s="15"/>
      <c r="Q2490" s="13"/>
      <c r="R2490" s="14"/>
    </row>
    <row r="2491" spans="1:18" ht="15.75" customHeight="1" x14ac:dyDescent="0.2">
      <c r="A2491" s="2"/>
      <c r="B2491" s="7" t="s">
        <v>14</v>
      </c>
      <c r="C2491" s="7">
        <v>1185732</v>
      </c>
      <c r="D2491" s="8">
        <v>44398</v>
      </c>
      <c r="E2491" s="7" t="s">
        <v>33</v>
      </c>
      <c r="F2491" s="7" t="s">
        <v>92</v>
      </c>
      <c r="G2491" s="7" t="s">
        <v>93</v>
      </c>
      <c r="H2491" s="7" t="s">
        <v>18</v>
      </c>
      <c r="I2491" s="9">
        <v>0.45000000000000007</v>
      </c>
      <c r="J2491" s="10">
        <v>3500</v>
      </c>
      <c r="K2491" s="11">
        <f t="shared" si="18"/>
        <v>1575.0000000000002</v>
      </c>
      <c r="L2491" s="11">
        <f t="shared" si="19"/>
        <v>551.25</v>
      </c>
      <c r="M2491" s="12">
        <v>0.35</v>
      </c>
      <c r="O2491" s="17"/>
      <c r="P2491" s="15"/>
      <c r="Q2491" s="13"/>
      <c r="R2491" s="14"/>
    </row>
    <row r="2492" spans="1:18" ht="15.75" customHeight="1" x14ac:dyDescent="0.2">
      <c r="A2492" s="2"/>
      <c r="B2492" s="7" t="s">
        <v>14</v>
      </c>
      <c r="C2492" s="7">
        <v>1185732</v>
      </c>
      <c r="D2492" s="8">
        <v>44398</v>
      </c>
      <c r="E2492" s="7" t="s">
        <v>33</v>
      </c>
      <c r="F2492" s="7" t="s">
        <v>92</v>
      </c>
      <c r="G2492" s="7" t="s">
        <v>93</v>
      </c>
      <c r="H2492" s="7" t="s">
        <v>19</v>
      </c>
      <c r="I2492" s="9">
        <v>0.4</v>
      </c>
      <c r="J2492" s="10">
        <v>2750</v>
      </c>
      <c r="K2492" s="11">
        <f t="shared" si="18"/>
        <v>1100</v>
      </c>
      <c r="L2492" s="11">
        <f t="shared" si="19"/>
        <v>440</v>
      </c>
      <c r="M2492" s="12">
        <v>0.4</v>
      </c>
      <c r="O2492" s="17"/>
      <c r="P2492" s="15"/>
      <c r="Q2492" s="13"/>
      <c r="R2492" s="14"/>
    </row>
    <row r="2493" spans="1:18" ht="15.75" customHeight="1" x14ac:dyDescent="0.2">
      <c r="A2493" s="2"/>
      <c r="B2493" s="7" t="s">
        <v>14</v>
      </c>
      <c r="C2493" s="7">
        <v>1185732</v>
      </c>
      <c r="D2493" s="8">
        <v>44398</v>
      </c>
      <c r="E2493" s="7" t="s">
        <v>33</v>
      </c>
      <c r="F2493" s="7" t="s">
        <v>92</v>
      </c>
      <c r="G2493" s="7" t="s">
        <v>93</v>
      </c>
      <c r="H2493" s="7" t="s">
        <v>20</v>
      </c>
      <c r="I2493" s="9">
        <v>0.4</v>
      </c>
      <c r="J2493" s="10">
        <v>2250</v>
      </c>
      <c r="K2493" s="11">
        <f t="shared" si="18"/>
        <v>900</v>
      </c>
      <c r="L2493" s="11">
        <f t="shared" si="19"/>
        <v>360</v>
      </c>
      <c r="M2493" s="12">
        <v>0.4</v>
      </c>
      <c r="O2493" s="17"/>
      <c r="P2493" s="15"/>
      <c r="Q2493" s="13"/>
      <c r="R2493" s="14"/>
    </row>
    <row r="2494" spans="1:18" ht="15.75" customHeight="1" x14ac:dyDescent="0.2">
      <c r="A2494" s="2"/>
      <c r="B2494" s="7" t="s">
        <v>14</v>
      </c>
      <c r="C2494" s="7">
        <v>1185732</v>
      </c>
      <c r="D2494" s="8">
        <v>44398</v>
      </c>
      <c r="E2494" s="7" t="s">
        <v>33</v>
      </c>
      <c r="F2494" s="7" t="s">
        <v>92</v>
      </c>
      <c r="G2494" s="7" t="s">
        <v>93</v>
      </c>
      <c r="H2494" s="7" t="s">
        <v>21</v>
      </c>
      <c r="I2494" s="9">
        <v>0.5</v>
      </c>
      <c r="J2494" s="10">
        <v>2500</v>
      </c>
      <c r="K2494" s="11">
        <f t="shared" si="18"/>
        <v>1250</v>
      </c>
      <c r="L2494" s="11">
        <f t="shared" si="19"/>
        <v>437.5</v>
      </c>
      <c r="M2494" s="12">
        <v>0.35</v>
      </c>
      <c r="O2494" s="17"/>
      <c r="P2494" s="15"/>
      <c r="Q2494" s="13"/>
      <c r="R2494" s="14"/>
    </row>
    <row r="2495" spans="1:18" ht="15.75" customHeight="1" x14ac:dyDescent="0.2">
      <c r="A2495" s="2"/>
      <c r="B2495" s="7" t="s">
        <v>14</v>
      </c>
      <c r="C2495" s="7">
        <v>1185732</v>
      </c>
      <c r="D2495" s="8">
        <v>44398</v>
      </c>
      <c r="E2495" s="7" t="s">
        <v>33</v>
      </c>
      <c r="F2495" s="7" t="s">
        <v>92</v>
      </c>
      <c r="G2495" s="7" t="s">
        <v>93</v>
      </c>
      <c r="H2495" s="7" t="s">
        <v>22</v>
      </c>
      <c r="I2495" s="9">
        <v>0.55000000000000004</v>
      </c>
      <c r="J2495" s="10">
        <v>4250</v>
      </c>
      <c r="K2495" s="11">
        <f t="shared" si="18"/>
        <v>2337.5</v>
      </c>
      <c r="L2495" s="11">
        <f t="shared" si="19"/>
        <v>935</v>
      </c>
      <c r="M2495" s="12">
        <v>0.4</v>
      </c>
      <c r="O2495" s="17"/>
      <c r="P2495" s="15"/>
      <c r="Q2495" s="13"/>
      <c r="R2495" s="14"/>
    </row>
    <row r="2496" spans="1:18" ht="15.75" customHeight="1" x14ac:dyDescent="0.2">
      <c r="A2496" s="2"/>
      <c r="B2496" s="7" t="s">
        <v>14</v>
      </c>
      <c r="C2496" s="7">
        <v>1185732</v>
      </c>
      <c r="D2496" s="8">
        <v>44430</v>
      </c>
      <c r="E2496" s="7" t="s">
        <v>33</v>
      </c>
      <c r="F2496" s="7" t="s">
        <v>92</v>
      </c>
      <c r="G2496" s="7" t="s">
        <v>93</v>
      </c>
      <c r="H2496" s="7" t="s">
        <v>17</v>
      </c>
      <c r="I2496" s="9">
        <v>0.5</v>
      </c>
      <c r="J2496" s="10">
        <v>5750</v>
      </c>
      <c r="K2496" s="11">
        <f t="shared" si="18"/>
        <v>2875</v>
      </c>
      <c r="L2496" s="11">
        <f t="shared" si="19"/>
        <v>1150</v>
      </c>
      <c r="M2496" s="12">
        <v>0.4</v>
      </c>
      <c r="O2496" s="17"/>
      <c r="P2496" s="15"/>
      <c r="Q2496" s="13"/>
      <c r="R2496" s="14"/>
    </row>
    <row r="2497" spans="1:18" ht="15.75" customHeight="1" x14ac:dyDescent="0.2">
      <c r="A2497" s="2"/>
      <c r="B2497" s="7" t="s">
        <v>14</v>
      </c>
      <c r="C2497" s="7">
        <v>1185732</v>
      </c>
      <c r="D2497" s="8">
        <v>44430</v>
      </c>
      <c r="E2497" s="7" t="s">
        <v>33</v>
      </c>
      <c r="F2497" s="7" t="s">
        <v>92</v>
      </c>
      <c r="G2497" s="7" t="s">
        <v>93</v>
      </c>
      <c r="H2497" s="7" t="s">
        <v>18</v>
      </c>
      <c r="I2497" s="9">
        <v>0.45000000000000007</v>
      </c>
      <c r="J2497" s="10">
        <v>3500</v>
      </c>
      <c r="K2497" s="11">
        <f t="shared" si="18"/>
        <v>1575.0000000000002</v>
      </c>
      <c r="L2497" s="11">
        <f t="shared" si="19"/>
        <v>551.25</v>
      </c>
      <c r="M2497" s="12">
        <v>0.35</v>
      </c>
      <c r="O2497" s="17"/>
      <c r="P2497" s="15"/>
      <c r="Q2497" s="13"/>
      <c r="R2497" s="14"/>
    </row>
    <row r="2498" spans="1:18" ht="15.75" customHeight="1" x14ac:dyDescent="0.2">
      <c r="A2498" s="2"/>
      <c r="B2498" s="7" t="s">
        <v>14</v>
      </c>
      <c r="C2498" s="7">
        <v>1185732</v>
      </c>
      <c r="D2498" s="8">
        <v>44430</v>
      </c>
      <c r="E2498" s="7" t="s">
        <v>33</v>
      </c>
      <c r="F2498" s="7" t="s">
        <v>92</v>
      </c>
      <c r="G2498" s="7" t="s">
        <v>93</v>
      </c>
      <c r="H2498" s="7" t="s">
        <v>19</v>
      </c>
      <c r="I2498" s="9">
        <v>0.4</v>
      </c>
      <c r="J2498" s="10">
        <v>2750</v>
      </c>
      <c r="K2498" s="11">
        <f t="shared" si="18"/>
        <v>1100</v>
      </c>
      <c r="L2498" s="11">
        <f t="shared" si="19"/>
        <v>440</v>
      </c>
      <c r="M2498" s="12">
        <v>0.4</v>
      </c>
      <c r="O2498" s="17"/>
      <c r="P2498" s="15"/>
      <c r="Q2498" s="13"/>
      <c r="R2498" s="14"/>
    </row>
    <row r="2499" spans="1:18" ht="15.75" customHeight="1" x14ac:dyDescent="0.2">
      <c r="A2499" s="2"/>
      <c r="B2499" s="7" t="s">
        <v>14</v>
      </c>
      <c r="C2499" s="7">
        <v>1185732</v>
      </c>
      <c r="D2499" s="8">
        <v>44430</v>
      </c>
      <c r="E2499" s="7" t="s">
        <v>33</v>
      </c>
      <c r="F2499" s="7" t="s">
        <v>92</v>
      </c>
      <c r="G2499" s="7" t="s">
        <v>93</v>
      </c>
      <c r="H2499" s="7" t="s">
        <v>20</v>
      </c>
      <c r="I2499" s="9">
        <v>0.4</v>
      </c>
      <c r="J2499" s="10">
        <v>2500</v>
      </c>
      <c r="K2499" s="11">
        <f t="shared" si="18"/>
        <v>1000</v>
      </c>
      <c r="L2499" s="11">
        <f t="shared" si="19"/>
        <v>400</v>
      </c>
      <c r="M2499" s="12">
        <v>0.4</v>
      </c>
      <c r="O2499" s="17"/>
      <c r="P2499" s="15"/>
      <c r="Q2499" s="13"/>
      <c r="R2499" s="14"/>
    </row>
    <row r="2500" spans="1:18" ht="15.75" customHeight="1" x14ac:dyDescent="0.2">
      <c r="A2500" s="2"/>
      <c r="B2500" s="7" t="s">
        <v>14</v>
      </c>
      <c r="C2500" s="7">
        <v>1185732</v>
      </c>
      <c r="D2500" s="8">
        <v>44430</v>
      </c>
      <c r="E2500" s="7" t="s">
        <v>33</v>
      </c>
      <c r="F2500" s="7" t="s">
        <v>92</v>
      </c>
      <c r="G2500" s="7" t="s">
        <v>93</v>
      </c>
      <c r="H2500" s="7" t="s">
        <v>21</v>
      </c>
      <c r="I2500" s="9">
        <v>0.5</v>
      </c>
      <c r="J2500" s="10">
        <v>2250</v>
      </c>
      <c r="K2500" s="11">
        <f t="shared" si="18"/>
        <v>1125</v>
      </c>
      <c r="L2500" s="11">
        <f t="shared" si="19"/>
        <v>393.75</v>
      </c>
      <c r="M2500" s="12">
        <v>0.35</v>
      </c>
      <c r="O2500" s="17"/>
      <c r="P2500" s="15"/>
      <c r="Q2500" s="13"/>
      <c r="R2500" s="14"/>
    </row>
    <row r="2501" spans="1:18" ht="15.75" customHeight="1" x14ac:dyDescent="0.2">
      <c r="A2501" s="2"/>
      <c r="B2501" s="7" t="s">
        <v>14</v>
      </c>
      <c r="C2501" s="7">
        <v>1185732</v>
      </c>
      <c r="D2501" s="8">
        <v>44430</v>
      </c>
      <c r="E2501" s="7" t="s">
        <v>33</v>
      </c>
      <c r="F2501" s="7" t="s">
        <v>92</v>
      </c>
      <c r="G2501" s="7" t="s">
        <v>93</v>
      </c>
      <c r="H2501" s="7" t="s">
        <v>22</v>
      </c>
      <c r="I2501" s="9">
        <v>0.55000000000000004</v>
      </c>
      <c r="J2501" s="10">
        <v>4000</v>
      </c>
      <c r="K2501" s="11">
        <f t="shared" si="18"/>
        <v>2200</v>
      </c>
      <c r="L2501" s="11">
        <f t="shared" si="19"/>
        <v>880</v>
      </c>
      <c r="M2501" s="12">
        <v>0.4</v>
      </c>
      <c r="O2501" s="17"/>
      <c r="P2501" s="15"/>
      <c r="Q2501" s="13"/>
      <c r="R2501" s="14"/>
    </row>
    <row r="2502" spans="1:18" ht="15.75" customHeight="1" x14ac:dyDescent="0.2">
      <c r="A2502" s="2"/>
      <c r="B2502" s="7" t="s">
        <v>14</v>
      </c>
      <c r="C2502" s="7">
        <v>1185732</v>
      </c>
      <c r="D2502" s="8">
        <v>44462</v>
      </c>
      <c r="E2502" s="7" t="s">
        <v>33</v>
      </c>
      <c r="F2502" s="7" t="s">
        <v>92</v>
      </c>
      <c r="G2502" s="7" t="s">
        <v>93</v>
      </c>
      <c r="H2502" s="7" t="s">
        <v>17</v>
      </c>
      <c r="I2502" s="9">
        <v>0.5</v>
      </c>
      <c r="J2502" s="10">
        <v>5250</v>
      </c>
      <c r="K2502" s="11">
        <f t="shared" si="18"/>
        <v>2625</v>
      </c>
      <c r="L2502" s="11">
        <f t="shared" si="19"/>
        <v>1050</v>
      </c>
      <c r="M2502" s="12">
        <v>0.4</v>
      </c>
      <c r="O2502" s="17"/>
      <c r="P2502" s="15"/>
      <c r="Q2502" s="13"/>
      <c r="R2502" s="14"/>
    </row>
    <row r="2503" spans="1:18" ht="15.75" customHeight="1" x14ac:dyDescent="0.2">
      <c r="A2503" s="2"/>
      <c r="B2503" s="7" t="s">
        <v>14</v>
      </c>
      <c r="C2503" s="7">
        <v>1185732</v>
      </c>
      <c r="D2503" s="8">
        <v>44462</v>
      </c>
      <c r="E2503" s="7" t="s">
        <v>33</v>
      </c>
      <c r="F2503" s="7" t="s">
        <v>92</v>
      </c>
      <c r="G2503" s="7" t="s">
        <v>93</v>
      </c>
      <c r="H2503" s="7" t="s">
        <v>18</v>
      </c>
      <c r="I2503" s="9">
        <v>0.45000000000000007</v>
      </c>
      <c r="J2503" s="10">
        <v>3250</v>
      </c>
      <c r="K2503" s="11">
        <f t="shared" si="18"/>
        <v>1462.5000000000002</v>
      </c>
      <c r="L2503" s="11">
        <f t="shared" si="19"/>
        <v>511.87500000000006</v>
      </c>
      <c r="M2503" s="12">
        <v>0.35</v>
      </c>
      <c r="O2503" s="17"/>
      <c r="P2503" s="15"/>
      <c r="Q2503" s="13"/>
      <c r="R2503" s="14"/>
    </row>
    <row r="2504" spans="1:18" ht="15.75" customHeight="1" x14ac:dyDescent="0.2">
      <c r="A2504" s="2"/>
      <c r="B2504" s="7" t="s">
        <v>14</v>
      </c>
      <c r="C2504" s="7">
        <v>1185732</v>
      </c>
      <c r="D2504" s="8">
        <v>44462</v>
      </c>
      <c r="E2504" s="7" t="s">
        <v>33</v>
      </c>
      <c r="F2504" s="7" t="s">
        <v>92</v>
      </c>
      <c r="G2504" s="7" t="s">
        <v>93</v>
      </c>
      <c r="H2504" s="7" t="s">
        <v>19</v>
      </c>
      <c r="I2504" s="9">
        <v>0.35000000000000003</v>
      </c>
      <c r="J2504" s="10">
        <v>2250</v>
      </c>
      <c r="K2504" s="11">
        <f t="shared" si="18"/>
        <v>787.50000000000011</v>
      </c>
      <c r="L2504" s="11">
        <f t="shared" si="19"/>
        <v>315.00000000000006</v>
      </c>
      <c r="M2504" s="12">
        <v>0.4</v>
      </c>
      <c r="O2504" s="17"/>
      <c r="P2504" s="15"/>
      <c r="Q2504" s="13"/>
      <c r="R2504" s="14"/>
    </row>
    <row r="2505" spans="1:18" ht="15.75" customHeight="1" x14ac:dyDescent="0.2">
      <c r="A2505" s="2"/>
      <c r="B2505" s="7" t="s">
        <v>14</v>
      </c>
      <c r="C2505" s="7">
        <v>1185732</v>
      </c>
      <c r="D2505" s="8">
        <v>44462</v>
      </c>
      <c r="E2505" s="7" t="s">
        <v>33</v>
      </c>
      <c r="F2505" s="7" t="s">
        <v>92</v>
      </c>
      <c r="G2505" s="7" t="s">
        <v>93</v>
      </c>
      <c r="H2505" s="7" t="s">
        <v>20</v>
      </c>
      <c r="I2505" s="9">
        <v>0.35000000000000003</v>
      </c>
      <c r="J2505" s="10">
        <v>2000</v>
      </c>
      <c r="K2505" s="11">
        <f t="shared" si="18"/>
        <v>700.00000000000011</v>
      </c>
      <c r="L2505" s="11">
        <f t="shared" si="19"/>
        <v>280.00000000000006</v>
      </c>
      <c r="M2505" s="12">
        <v>0.4</v>
      </c>
      <c r="O2505" s="17"/>
      <c r="P2505" s="15"/>
      <c r="Q2505" s="13"/>
      <c r="R2505" s="14"/>
    </row>
    <row r="2506" spans="1:18" ht="15.75" customHeight="1" x14ac:dyDescent="0.2">
      <c r="A2506" s="2"/>
      <c r="B2506" s="7" t="s">
        <v>14</v>
      </c>
      <c r="C2506" s="7">
        <v>1185732</v>
      </c>
      <c r="D2506" s="8">
        <v>44462</v>
      </c>
      <c r="E2506" s="7" t="s">
        <v>33</v>
      </c>
      <c r="F2506" s="7" t="s">
        <v>92</v>
      </c>
      <c r="G2506" s="7" t="s">
        <v>93</v>
      </c>
      <c r="H2506" s="7" t="s">
        <v>21</v>
      </c>
      <c r="I2506" s="9">
        <v>0.45</v>
      </c>
      <c r="J2506" s="10">
        <v>2000</v>
      </c>
      <c r="K2506" s="11">
        <f t="shared" si="18"/>
        <v>900</v>
      </c>
      <c r="L2506" s="11">
        <f t="shared" si="19"/>
        <v>315</v>
      </c>
      <c r="M2506" s="12">
        <v>0.35</v>
      </c>
      <c r="O2506" s="17"/>
      <c r="P2506" s="15"/>
      <c r="Q2506" s="13"/>
      <c r="R2506" s="14"/>
    </row>
    <row r="2507" spans="1:18" ht="15.75" customHeight="1" x14ac:dyDescent="0.2">
      <c r="A2507" s="2"/>
      <c r="B2507" s="7" t="s">
        <v>14</v>
      </c>
      <c r="C2507" s="7">
        <v>1185732</v>
      </c>
      <c r="D2507" s="8">
        <v>44462</v>
      </c>
      <c r="E2507" s="7" t="s">
        <v>33</v>
      </c>
      <c r="F2507" s="7" t="s">
        <v>92</v>
      </c>
      <c r="G2507" s="7" t="s">
        <v>93</v>
      </c>
      <c r="H2507" s="7" t="s">
        <v>22</v>
      </c>
      <c r="I2507" s="9">
        <v>0.5</v>
      </c>
      <c r="J2507" s="10">
        <v>2750</v>
      </c>
      <c r="K2507" s="11">
        <f t="shared" si="18"/>
        <v>1375</v>
      </c>
      <c r="L2507" s="11">
        <f t="shared" si="19"/>
        <v>550</v>
      </c>
      <c r="M2507" s="12">
        <v>0.4</v>
      </c>
      <c r="O2507" s="17"/>
      <c r="P2507" s="15"/>
      <c r="Q2507" s="13"/>
      <c r="R2507" s="14"/>
    </row>
    <row r="2508" spans="1:18" ht="15.75" customHeight="1" x14ac:dyDescent="0.2">
      <c r="A2508" s="2"/>
      <c r="B2508" s="7" t="s">
        <v>14</v>
      </c>
      <c r="C2508" s="7">
        <v>1185732</v>
      </c>
      <c r="D2508" s="8">
        <v>44491</v>
      </c>
      <c r="E2508" s="7" t="s">
        <v>33</v>
      </c>
      <c r="F2508" s="7" t="s">
        <v>92</v>
      </c>
      <c r="G2508" s="7" t="s">
        <v>93</v>
      </c>
      <c r="H2508" s="7" t="s">
        <v>17</v>
      </c>
      <c r="I2508" s="9">
        <v>0.54999999999999993</v>
      </c>
      <c r="J2508" s="10">
        <v>4500</v>
      </c>
      <c r="K2508" s="11">
        <f t="shared" si="18"/>
        <v>2474.9999999999995</v>
      </c>
      <c r="L2508" s="11">
        <f t="shared" si="19"/>
        <v>989.99999999999989</v>
      </c>
      <c r="M2508" s="12">
        <v>0.4</v>
      </c>
      <c r="O2508" s="17"/>
      <c r="P2508" s="15"/>
      <c r="Q2508" s="13"/>
      <c r="R2508" s="14"/>
    </row>
    <row r="2509" spans="1:18" ht="15.75" customHeight="1" x14ac:dyDescent="0.2">
      <c r="A2509" s="2"/>
      <c r="B2509" s="7" t="s">
        <v>14</v>
      </c>
      <c r="C2509" s="7">
        <v>1185732</v>
      </c>
      <c r="D2509" s="8">
        <v>44491</v>
      </c>
      <c r="E2509" s="7" t="s">
        <v>33</v>
      </c>
      <c r="F2509" s="7" t="s">
        <v>92</v>
      </c>
      <c r="G2509" s="7" t="s">
        <v>93</v>
      </c>
      <c r="H2509" s="7" t="s">
        <v>18</v>
      </c>
      <c r="I2509" s="9">
        <v>0.45</v>
      </c>
      <c r="J2509" s="10">
        <v>2750</v>
      </c>
      <c r="K2509" s="11">
        <f t="shared" si="18"/>
        <v>1237.5</v>
      </c>
      <c r="L2509" s="11">
        <f t="shared" si="19"/>
        <v>433.125</v>
      </c>
      <c r="M2509" s="12">
        <v>0.35</v>
      </c>
      <c r="O2509" s="17"/>
      <c r="P2509" s="15"/>
      <c r="Q2509" s="13"/>
      <c r="R2509" s="14"/>
    </row>
    <row r="2510" spans="1:18" ht="15.75" customHeight="1" x14ac:dyDescent="0.2">
      <c r="A2510" s="2"/>
      <c r="B2510" s="7" t="s">
        <v>14</v>
      </c>
      <c r="C2510" s="7">
        <v>1185732</v>
      </c>
      <c r="D2510" s="8">
        <v>44491</v>
      </c>
      <c r="E2510" s="7" t="s">
        <v>33</v>
      </c>
      <c r="F2510" s="7" t="s">
        <v>92</v>
      </c>
      <c r="G2510" s="7" t="s">
        <v>93</v>
      </c>
      <c r="H2510" s="7" t="s">
        <v>19</v>
      </c>
      <c r="I2510" s="9">
        <v>0.45</v>
      </c>
      <c r="J2510" s="10">
        <v>1750</v>
      </c>
      <c r="K2510" s="11">
        <f t="shared" si="18"/>
        <v>787.5</v>
      </c>
      <c r="L2510" s="11">
        <f t="shared" si="19"/>
        <v>315</v>
      </c>
      <c r="M2510" s="12">
        <v>0.4</v>
      </c>
      <c r="O2510" s="17"/>
      <c r="P2510" s="15"/>
      <c r="Q2510" s="13"/>
      <c r="R2510" s="14"/>
    </row>
    <row r="2511" spans="1:18" ht="15.75" customHeight="1" x14ac:dyDescent="0.2">
      <c r="A2511" s="2"/>
      <c r="B2511" s="7" t="s">
        <v>14</v>
      </c>
      <c r="C2511" s="7">
        <v>1185732</v>
      </c>
      <c r="D2511" s="8">
        <v>44491</v>
      </c>
      <c r="E2511" s="7" t="s">
        <v>33</v>
      </c>
      <c r="F2511" s="7" t="s">
        <v>92</v>
      </c>
      <c r="G2511" s="7" t="s">
        <v>93</v>
      </c>
      <c r="H2511" s="7" t="s">
        <v>20</v>
      </c>
      <c r="I2511" s="9">
        <v>0.45</v>
      </c>
      <c r="J2511" s="10">
        <v>1500</v>
      </c>
      <c r="K2511" s="11">
        <f t="shared" si="18"/>
        <v>675</v>
      </c>
      <c r="L2511" s="11">
        <f t="shared" si="19"/>
        <v>270</v>
      </c>
      <c r="M2511" s="12">
        <v>0.4</v>
      </c>
      <c r="O2511" s="17"/>
      <c r="P2511" s="15"/>
      <c r="Q2511" s="13"/>
      <c r="R2511" s="14"/>
    </row>
    <row r="2512" spans="1:18" ht="15.75" customHeight="1" x14ac:dyDescent="0.2">
      <c r="A2512" s="2"/>
      <c r="B2512" s="7" t="s">
        <v>14</v>
      </c>
      <c r="C2512" s="7">
        <v>1185732</v>
      </c>
      <c r="D2512" s="8">
        <v>44491</v>
      </c>
      <c r="E2512" s="7" t="s">
        <v>33</v>
      </c>
      <c r="F2512" s="7" t="s">
        <v>92</v>
      </c>
      <c r="G2512" s="7" t="s">
        <v>93</v>
      </c>
      <c r="H2512" s="7" t="s">
        <v>21</v>
      </c>
      <c r="I2512" s="9">
        <v>0.54999999999999993</v>
      </c>
      <c r="J2512" s="10">
        <v>1500</v>
      </c>
      <c r="K2512" s="11">
        <f t="shared" si="18"/>
        <v>824.99999999999989</v>
      </c>
      <c r="L2512" s="11">
        <f t="shared" si="19"/>
        <v>288.74999999999994</v>
      </c>
      <c r="M2512" s="12">
        <v>0.35</v>
      </c>
      <c r="O2512" s="17"/>
      <c r="P2512" s="15"/>
      <c r="Q2512" s="13"/>
      <c r="R2512" s="14"/>
    </row>
    <row r="2513" spans="1:18" ht="15.75" customHeight="1" x14ac:dyDescent="0.2">
      <c r="A2513" s="2"/>
      <c r="B2513" s="7" t="s">
        <v>14</v>
      </c>
      <c r="C2513" s="7">
        <v>1185732</v>
      </c>
      <c r="D2513" s="8">
        <v>44491</v>
      </c>
      <c r="E2513" s="7" t="s">
        <v>33</v>
      </c>
      <c r="F2513" s="7" t="s">
        <v>92</v>
      </c>
      <c r="G2513" s="7" t="s">
        <v>93</v>
      </c>
      <c r="H2513" s="7" t="s">
        <v>22</v>
      </c>
      <c r="I2513" s="9">
        <v>0.54999999999999993</v>
      </c>
      <c r="J2513" s="10">
        <v>2750</v>
      </c>
      <c r="K2513" s="11">
        <f t="shared" si="18"/>
        <v>1512.4999999999998</v>
      </c>
      <c r="L2513" s="11">
        <f t="shared" si="19"/>
        <v>604.99999999999989</v>
      </c>
      <c r="M2513" s="12">
        <v>0.4</v>
      </c>
      <c r="O2513" s="17"/>
      <c r="P2513" s="15"/>
      <c r="Q2513" s="13"/>
      <c r="R2513" s="14"/>
    </row>
    <row r="2514" spans="1:18" ht="15.75" customHeight="1" x14ac:dyDescent="0.2">
      <c r="A2514" s="2"/>
      <c r="B2514" s="7" t="s">
        <v>14</v>
      </c>
      <c r="C2514" s="7">
        <v>1185732</v>
      </c>
      <c r="D2514" s="8">
        <v>44522</v>
      </c>
      <c r="E2514" s="7" t="s">
        <v>33</v>
      </c>
      <c r="F2514" s="7" t="s">
        <v>92</v>
      </c>
      <c r="G2514" s="7" t="s">
        <v>93</v>
      </c>
      <c r="H2514" s="7" t="s">
        <v>17</v>
      </c>
      <c r="I2514" s="9">
        <v>0.5</v>
      </c>
      <c r="J2514" s="10">
        <v>4250</v>
      </c>
      <c r="K2514" s="11">
        <f t="shared" si="18"/>
        <v>2125</v>
      </c>
      <c r="L2514" s="11">
        <f t="shared" si="19"/>
        <v>850</v>
      </c>
      <c r="M2514" s="12">
        <v>0.4</v>
      </c>
      <c r="O2514" s="17"/>
      <c r="P2514" s="15"/>
      <c r="Q2514" s="13"/>
      <c r="R2514" s="14"/>
    </row>
    <row r="2515" spans="1:18" ht="15.75" customHeight="1" x14ac:dyDescent="0.2">
      <c r="A2515" s="2"/>
      <c r="B2515" s="7" t="s">
        <v>14</v>
      </c>
      <c r="C2515" s="7">
        <v>1185732</v>
      </c>
      <c r="D2515" s="8">
        <v>44522</v>
      </c>
      <c r="E2515" s="7" t="s">
        <v>33</v>
      </c>
      <c r="F2515" s="7" t="s">
        <v>92</v>
      </c>
      <c r="G2515" s="7" t="s">
        <v>93</v>
      </c>
      <c r="H2515" s="7" t="s">
        <v>18</v>
      </c>
      <c r="I2515" s="9">
        <v>0.4</v>
      </c>
      <c r="J2515" s="10">
        <v>2750</v>
      </c>
      <c r="K2515" s="11">
        <f t="shared" si="18"/>
        <v>1100</v>
      </c>
      <c r="L2515" s="11">
        <f t="shared" si="19"/>
        <v>385</v>
      </c>
      <c r="M2515" s="12">
        <v>0.35</v>
      </c>
      <c r="O2515" s="17"/>
      <c r="P2515" s="15"/>
      <c r="Q2515" s="13"/>
      <c r="R2515" s="14"/>
    </row>
    <row r="2516" spans="1:18" ht="15.75" customHeight="1" x14ac:dyDescent="0.2">
      <c r="A2516" s="2"/>
      <c r="B2516" s="7" t="s">
        <v>14</v>
      </c>
      <c r="C2516" s="7">
        <v>1185732</v>
      </c>
      <c r="D2516" s="8">
        <v>44522</v>
      </c>
      <c r="E2516" s="7" t="s">
        <v>33</v>
      </c>
      <c r="F2516" s="7" t="s">
        <v>92</v>
      </c>
      <c r="G2516" s="7" t="s">
        <v>93</v>
      </c>
      <c r="H2516" s="7" t="s">
        <v>19</v>
      </c>
      <c r="I2516" s="9">
        <v>0.45</v>
      </c>
      <c r="J2516" s="10">
        <v>2200</v>
      </c>
      <c r="K2516" s="11">
        <f t="shared" si="18"/>
        <v>990</v>
      </c>
      <c r="L2516" s="11">
        <f t="shared" si="19"/>
        <v>396</v>
      </c>
      <c r="M2516" s="12">
        <v>0.4</v>
      </c>
      <c r="O2516" s="17"/>
      <c r="P2516" s="15"/>
      <c r="Q2516" s="13"/>
      <c r="R2516" s="14"/>
    </row>
    <row r="2517" spans="1:18" ht="15.75" customHeight="1" x14ac:dyDescent="0.2">
      <c r="A2517" s="2"/>
      <c r="B2517" s="7" t="s">
        <v>14</v>
      </c>
      <c r="C2517" s="7">
        <v>1185732</v>
      </c>
      <c r="D2517" s="8">
        <v>44522</v>
      </c>
      <c r="E2517" s="7" t="s">
        <v>33</v>
      </c>
      <c r="F2517" s="7" t="s">
        <v>92</v>
      </c>
      <c r="G2517" s="7" t="s">
        <v>93</v>
      </c>
      <c r="H2517" s="7" t="s">
        <v>20</v>
      </c>
      <c r="I2517" s="9">
        <v>0.55000000000000004</v>
      </c>
      <c r="J2517" s="10">
        <v>2000</v>
      </c>
      <c r="K2517" s="11">
        <f t="shared" si="18"/>
        <v>1100</v>
      </c>
      <c r="L2517" s="11">
        <f t="shared" si="19"/>
        <v>440</v>
      </c>
      <c r="M2517" s="12">
        <v>0.4</v>
      </c>
      <c r="O2517" s="17"/>
      <c r="P2517" s="15"/>
      <c r="Q2517" s="13"/>
      <c r="R2517" s="14"/>
    </row>
    <row r="2518" spans="1:18" ht="15.75" customHeight="1" x14ac:dyDescent="0.2">
      <c r="A2518" s="2"/>
      <c r="B2518" s="7" t="s">
        <v>14</v>
      </c>
      <c r="C2518" s="7">
        <v>1185732</v>
      </c>
      <c r="D2518" s="8">
        <v>44522</v>
      </c>
      <c r="E2518" s="7" t="s">
        <v>33</v>
      </c>
      <c r="F2518" s="7" t="s">
        <v>92</v>
      </c>
      <c r="G2518" s="7" t="s">
        <v>93</v>
      </c>
      <c r="H2518" s="7" t="s">
        <v>21</v>
      </c>
      <c r="I2518" s="9">
        <v>0.65</v>
      </c>
      <c r="J2518" s="10">
        <v>1750</v>
      </c>
      <c r="K2518" s="11">
        <f t="shared" si="18"/>
        <v>1137.5</v>
      </c>
      <c r="L2518" s="11">
        <f t="shared" si="19"/>
        <v>398.125</v>
      </c>
      <c r="M2518" s="12">
        <v>0.35</v>
      </c>
      <c r="O2518" s="17"/>
      <c r="P2518" s="15"/>
      <c r="Q2518" s="13"/>
      <c r="R2518" s="14"/>
    </row>
    <row r="2519" spans="1:18" ht="15.75" customHeight="1" x14ac:dyDescent="0.2">
      <c r="A2519" s="2"/>
      <c r="B2519" s="7" t="s">
        <v>14</v>
      </c>
      <c r="C2519" s="7">
        <v>1185732</v>
      </c>
      <c r="D2519" s="8">
        <v>44522</v>
      </c>
      <c r="E2519" s="7" t="s">
        <v>33</v>
      </c>
      <c r="F2519" s="7" t="s">
        <v>92</v>
      </c>
      <c r="G2519" s="7" t="s">
        <v>93</v>
      </c>
      <c r="H2519" s="7" t="s">
        <v>22</v>
      </c>
      <c r="I2519" s="9">
        <v>0.7</v>
      </c>
      <c r="J2519" s="10">
        <v>2750</v>
      </c>
      <c r="K2519" s="11">
        <f t="shared" si="18"/>
        <v>1924.9999999999998</v>
      </c>
      <c r="L2519" s="11">
        <f t="shared" si="19"/>
        <v>770</v>
      </c>
      <c r="M2519" s="12">
        <v>0.4</v>
      </c>
      <c r="O2519" s="17"/>
      <c r="P2519" s="15"/>
      <c r="Q2519" s="13"/>
      <c r="R2519" s="14"/>
    </row>
    <row r="2520" spans="1:18" ht="15.75" customHeight="1" x14ac:dyDescent="0.2">
      <c r="A2520" s="2"/>
      <c r="B2520" s="7" t="s">
        <v>14</v>
      </c>
      <c r="C2520" s="7">
        <v>1185732</v>
      </c>
      <c r="D2520" s="8">
        <v>44551</v>
      </c>
      <c r="E2520" s="7" t="s">
        <v>33</v>
      </c>
      <c r="F2520" s="7" t="s">
        <v>92</v>
      </c>
      <c r="G2520" s="7" t="s">
        <v>93</v>
      </c>
      <c r="H2520" s="7" t="s">
        <v>17</v>
      </c>
      <c r="I2520" s="9">
        <v>0.65</v>
      </c>
      <c r="J2520" s="10">
        <v>5250</v>
      </c>
      <c r="K2520" s="11">
        <f t="shared" si="18"/>
        <v>3412.5</v>
      </c>
      <c r="L2520" s="11">
        <f t="shared" si="19"/>
        <v>1365</v>
      </c>
      <c r="M2520" s="12">
        <v>0.4</v>
      </c>
      <c r="O2520" s="17"/>
      <c r="P2520" s="15"/>
      <c r="Q2520" s="13"/>
      <c r="R2520" s="14"/>
    </row>
    <row r="2521" spans="1:18" ht="15.75" customHeight="1" x14ac:dyDescent="0.2">
      <c r="A2521" s="2"/>
      <c r="B2521" s="7" t="s">
        <v>14</v>
      </c>
      <c r="C2521" s="7">
        <v>1185732</v>
      </c>
      <c r="D2521" s="8">
        <v>44551</v>
      </c>
      <c r="E2521" s="7" t="s">
        <v>33</v>
      </c>
      <c r="F2521" s="7" t="s">
        <v>92</v>
      </c>
      <c r="G2521" s="7" t="s">
        <v>93</v>
      </c>
      <c r="H2521" s="7" t="s">
        <v>18</v>
      </c>
      <c r="I2521" s="9">
        <v>0.55000000000000004</v>
      </c>
      <c r="J2521" s="10">
        <v>3250</v>
      </c>
      <c r="K2521" s="11">
        <f t="shared" si="18"/>
        <v>1787.5000000000002</v>
      </c>
      <c r="L2521" s="11">
        <f t="shared" si="19"/>
        <v>625.625</v>
      </c>
      <c r="M2521" s="12">
        <v>0.35</v>
      </c>
      <c r="O2521" s="17"/>
      <c r="P2521" s="15"/>
      <c r="Q2521" s="13"/>
      <c r="R2521" s="14"/>
    </row>
    <row r="2522" spans="1:18" ht="15.75" customHeight="1" x14ac:dyDescent="0.2">
      <c r="A2522" s="2"/>
      <c r="B2522" s="7" t="s">
        <v>14</v>
      </c>
      <c r="C2522" s="7">
        <v>1185732</v>
      </c>
      <c r="D2522" s="8">
        <v>44551</v>
      </c>
      <c r="E2522" s="7" t="s">
        <v>33</v>
      </c>
      <c r="F2522" s="7" t="s">
        <v>92</v>
      </c>
      <c r="G2522" s="7" t="s">
        <v>93</v>
      </c>
      <c r="H2522" s="7" t="s">
        <v>19</v>
      </c>
      <c r="I2522" s="9">
        <v>0.55000000000000004</v>
      </c>
      <c r="J2522" s="10">
        <v>2750</v>
      </c>
      <c r="K2522" s="11">
        <f t="shared" si="18"/>
        <v>1512.5000000000002</v>
      </c>
      <c r="L2522" s="11">
        <f t="shared" si="19"/>
        <v>605.00000000000011</v>
      </c>
      <c r="M2522" s="12">
        <v>0.4</v>
      </c>
      <c r="O2522" s="17"/>
      <c r="P2522" s="15"/>
      <c r="Q2522" s="13"/>
      <c r="R2522" s="14"/>
    </row>
    <row r="2523" spans="1:18" ht="15.75" customHeight="1" x14ac:dyDescent="0.2">
      <c r="A2523" s="2"/>
      <c r="B2523" s="7" t="s">
        <v>14</v>
      </c>
      <c r="C2523" s="7">
        <v>1185732</v>
      </c>
      <c r="D2523" s="8">
        <v>44551</v>
      </c>
      <c r="E2523" s="7" t="s">
        <v>33</v>
      </c>
      <c r="F2523" s="7" t="s">
        <v>92</v>
      </c>
      <c r="G2523" s="7" t="s">
        <v>93</v>
      </c>
      <c r="H2523" s="7" t="s">
        <v>20</v>
      </c>
      <c r="I2523" s="9">
        <v>0.5</v>
      </c>
      <c r="J2523" s="10">
        <v>2250</v>
      </c>
      <c r="K2523" s="11">
        <f t="shared" si="18"/>
        <v>1125</v>
      </c>
      <c r="L2523" s="11">
        <f t="shared" si="19"/>
        <v>450</v>
      </c>
      <c r="M2523" s="12">
        <v>0.4</v>
      </c>
      <c r="O2523" s="17"/>
      <c r="P2523" s="15"/>
      <c r="Q2523" s="13"/>
      <c r="R2523" s="14"/>
    </row>
    <row r="2524" spans="1:18" ht="15.75" customHeight="1" x14ac:dyDescent="0.2">
      <c r="A2524" s="2"/>
      <c r="B2524" s="7" t="s">
        <v>14</v>
      </c>
      <c r="C2524" s="7">
        <v>1185732</v>
      </c>
      <c r="D2524" s="8">
        <v>44551</v>
      </c>
      <c r="E2524" s="7" t="s">
        <v>33</v>
      </c>
      <c r="F2524" s="7" t="s">
        <v>92</v>
      </c>
      <c r="G2524" s="7" t="s">
        <v>93</v>
      </c>
      <c r="H2524" s="7" t="s">
        <v>21</v>
      </c>
      <c r="I2524" s="9">
        <v>0.6</v>
      </c>
      <c r="J2524" s="10">
        <v>2250</v>
      </c>
      <c r="K2524" s="11">
        <f t="shared" si="18"/>
        <v>1350</v>
      </c>
      <c r="L2524" s="11">
        <f t="shared" si="19"/>
        <v>472.49999999999994</v>
      </c>
      <c r="M2524" s="12">
        <v>0.35</v>
      </c>
      <c r="O2524" s="17"/>
      <c r="P2524" s="15"/>
      <c r="Q2524" s="13"/>
      <c r="R2524" s="14"/>
    </row>
    <row r="2525" spans="1:18" ht="15.75" customHeight="1" x14ac:dyDescent="0.2">
      <c r="A2525" s="2"/>
      <c r="B2525" s="7" t="s">
        <v>14</v>
      </c>
      <c r="C2525" s="7">
        <v>1185732</v>
      </c>
      <c r="D2525" s="8">
        <v>44551</v>
      </c>
      <c r="E2525" s="7" t="s">
        <v>33</v>
      </c>
      <c r="F2525" s="7" t="s">
        <v>92</v>
      </c>
      <c r="G2525" s="7" t="s">
        <v>93</v>
      </c>
      <c r="H2525" s="7" t="s">
        <v>22</v>
      </c>
      <c r="I2525" s="9">
        <v>0.64999999999999991</v>
      </c>
      <c r="J2525" s="10">
        <v>3250</v>
      </c>
      <c r="K2525" s="11">
        <f t="shared" si="18"/>
        <v>2112.4999999999995</v>
      </c>
      <c r="L2525" s="11">
        <f t="shared" si="19"/>
        <v>844.99999999999989</v>
      </c>
      <c r="M2525" s="12">
        <v>0.4</v>
      </c>
      <c r="O2525" s="17"/>
      <c r="P2525" s="15"/>
      <c r="Q2525" s="13"/>
      <c r="R2525" s="14"/>
    </row>
    <row r="2526" spans="1:18" ht="15.75" customHeight="1" x14ac:dyDescent="0.2">
      <c r="A2526" s="2" t="s">
        <v>39</v>
      </c>
      <c r="B2526" s="7" t="s">
        <v>14</v>
      </c>
      <c r="C2526" s="7">
        <v>1185732</v>
      </c>
      <c r="D2526" s="8">
        <v>44216</v>
      </c>
      <c r="E2526" s="7" t="s">
        <v>46</v>
      </c>
      <c r="F2526" s="7" t="s">
        <v>94</v>
      </c>
      <c r="G2526" s="7" t="s">
        <v>95</v>
      </c>
      <c r="H2526" s="7" t="s">
        <v>17</v>
      </c>
      <c r="I2526" s="9">
        <v>0.30000000000000004</v>
      </c>
      <c r="J2526" s="10">
        <v>7250</v>
      </c>
      <c r="K2526" s="11">
        <f t="shared" si="18"/>
        <v>2175.0000000000005</v>
      </c>
      <c r="L2526" s="11">
        <f t="shared" si="19"/>
        <v>870.00000000000023</v>
      </c>
      <c r="M2526" s="12">
        <v>0.4</v>
      </c>
      <c r="O2526" s="17"/>
      <c r="P2526" s="15"/>
      <c r="Q2526" s="13"/>
      <c r="R2526" s="14"/>
    </row>
    <row r="2527" spans="1:18" ht="15.75" customHeight="1" x14ac:dyDescent="0.2">
      <c r="A2527" s="2"/>
      <c r="B2527" s="7" t="s">
        <v>14</v>
      </c>
      <c r="C2527" s="7">
        <v>1185732</v>
      </c>
      <c r="D2527" s="8">
        <v>44216</v>
      </c>
      <c r="E2527" s="7" t="s">
        <v>46</v>
      </c>
      <c r="F2527" s="7" t="s">
        <v>94</v>
      </c>
      <c r="G2527" s="7" t="s">
        <v>95</v>
      </c>
      <c r="H2527" s="7" t="s">
        <v>18</v>
      </c>
      <c r="I2527" s="9">
        <v>0.30000000000000004</v>
      </c>
      <c r="J2527" s="10">
        <v>5250</v>
      </c>
      <c r="K2527" s="11">
        <f t="shared" si="18"/>
        <v>1575.0000000000002</v>
      </c>
      <c r="L2527" s="11">
        <f t="shared" si="19"/>
        <v>551.25</v>
      </c>
      <c r="M2527" s="12">
        <v>0.35</v>
      </c>
      <c r="O2527" s="17"/>
      <c r="P2527" s="15"/>
      <c r="Q2527" s="13"/>
      <c r="R2527" s="14"/>
    </row>
    <row r="2528" spans="1:18" ht="15.75" customHeight="1" x14ac:dyDescent="0.2">
      <c r="A2528" s="2"/>
      <c r="B2528" s="7" t="s">
        <v>14</v>
      </c>
      <c r="C2528" s="7">
        <v>1185732</v>
      </c>
      <c r="D2528" s="8">
        <v>44216</v>
      </c>
      <c r="E2528" s="7" t="s">
        <v>46</v>
      </c>
      <c r="F2528" s="7" t="s">
        <v>94</v>
      </c>
      <c r="G2528" s="7" t="s">
        <v>95</v>
      </c>
      <c r="H2528" s="7" t="s">
        <v>19</v>
      </c>
      <c r="I2528" s="9">
        <v>0.20000000000000007</v>
      </c>
      <c r="J2528" s="10">
        <v>5250</v>
      </c>
      <c r="K2528" s="11">
        <f t="shared" si="18"/>
        <v>1050.0000000000005</v>
      </c>
      <c r="L2528" s="11">
        <f t="shared" si="19"/>
        <v>420.00000000000023</v>
      </c>
      <c r="M2528" s="12">
        <v>0.4</v>
      </c>
      <c r="O2528" s="17"/>
      <c r="P2528" s="15"/>
      <c r="Q2528" s="13"/>
      <c r="R2528" s="14"/>
    </row>
    <row r="2529" spans="1:18" ht="15.75" customHeight="1" x14ac:dyDescent="0.2">
      <c r="A2529" s="2"/>
      <c r="B2529" s="7" t="s">
        <v>14</v>
      </c>
      <c r="C2529" s="7">
        <v>1185732</v>
      </c>
      <c r="D2529" s="8">
        <v>44216</v>
      </c>
      <c r="E2529" s="7" t="s">
        <v>46</v>
      </c>
      <c r="F2529" s="7" t="s">
        <v>94</v>
      </c>
      <c r="G2529" s="7" t="s">
        <v>95</v>
      </c>
      <c r="H2529" s="7" t="s">
        <v>20</v>
      </c>
      <c r="I2529" s="9">
        <v>0.25</v>
      </c>
      <c r="J2529" s="10">
        <v>3750</v>
      </c>
      <c r="K2529" s="11">
        <f t="shared" si="18"/>
        <v>937.5</v>
      </c>
      <c r="L2529" s="11">
        <f t="shared" si="19"/>
        <v>375</v>
      </c>
      <c r="M2529" s="12">
        <v>0.4</v>
      </c>
      <c r="O2529" s="17"/>
      <c r="P2529" s="15"/>
      <c r="Q2529" s="13"/>
      <c r="R2529" s="14"/>
    </row>
    <row r="2530" spans="1:18" ht="15.75" customHeight="1" x14ac:dyDescent="0.2">
      <c r="A2530" s="2"/>
      <c r="B2530" s="7" t="s">
        <v>14</v>
      </c>
      <c r="C2530" s="7">
        <v>1185732</v>
      </c>
      <c r="D2530" s="8">
        <v>44216</v>
      </c>
      <c r="E2530" s="7" t="s">
        <v>46</v>
      </c>
      <c r="F2530" s="7" t="s">
        <v>94</v>
      </c>
      <c r="G2530" s="7" t="s">
        <v>95</v>
      </c>
      <c r="H2530" s="7" t="s">
        <v>21</v>
      </c>
      <c r="I2530" s="9">
        <v>0.4</v>
      </c>
      <c r="J2530" s="10">
        <v>4250</v>
      </c>
      <c r="K2530" s="11">
        <f t="shared" si="18"/>
        <v>1700</v>
      </c>
      <c r="L2530" s="11">
        <f t="shared" si="19"/>
        <v>595</v>
      </c>
      <c r="M2530" s="12">
        <v>0.35</v>
      </c>
      <c r="O2530" s="17"/>
      <c r="P2530" s="15"/>
      <c r="Q2530" s="13"/>
      <c r="R2530" s="14"/>
    </row>
    <row r="2531" spans="1:18" ht="15.75" customHeight="1" x14ac:dyDescent="0.2">
      <c r="A2531" s="2"/>
      <c r="B2531" s="7" t="s">
        <v>14</v>
      </c>
      <c r="C2531" s="7">
        <v>1185732</v>
      </c>
      <c r="D2531" s="8">
        <v>44216</v>
      </c>
      <c r="E2531" s="7" t="s">
        <v>46</v>
      </c>
      <c r="F2531" s="7" t="s">
        <v>94</v>
      </c>
      <c r="G2531" s="7" t="s">
        <v>95</v>
      </c>
      <c r="H2531" s="7" t="s">
        <v>22</v>
      </c>
      <c r="I2531" s="9">
        <v>0.30000000000000004</v>
      </c>
      <c r="J2531" s="10">
        <v>5250</v>
      </c>
      <c r="K2531" s="11">
        <f t="shared" si="18"/>
        <v>1575.0000000000002</v>
      </c>
      <c r="L2531" s="11">
        <f t="shared" si="19"/>
        <v>787.50000000000011</v>
      </c>
      <c r="M2531" s="12">
        <v>0.5</v>
      </c>
      <c r="O2531" s="17"/>
      <c r="P2531" s="15"/>
      <c r="Q2531" s="13"/>
      <c r="R2531" s="14"/>
    </row>
    <row r="2532" spans="1:18" ht="15.75" customHeight="1" x14ac:dyDescent="0.2">
      <c r="A2532" s="2"/>
      <c r="B2532" s="7" t="s">
        <v>14</v>
      </c>
      <c r="C2532" s="7">
        <v>1185732</v>
      </c>
      <c r="D2532" s="8">
        <v>44245</v>
      </c>
      <c r="E2532" s="7" t="s">
        <v>46</v>
      </c>
      <c r="F2532" s="7" t="s">
        <v>94</v>
      </c>
      <c r="G2532" s="7" t="s">
        <v>95</v>
      </c>
      <c r="H2532" s="7" t="s">
        <v>17</v>
      </c>
      <c r="I2532" s="9">
        <v>0.30000000000000004</v>
      </c>
      <c r="J2532" s="10">
        <v>7750</v>
      </c>
      <c r="K2532" s="11">
        <f t="shared" si="18"/>
        <v>2325.0000000000005</v>
      </c>
      <c r="L2532" s="11">
        <f t="shared" si="19"/>
        <v>930.00000000000023</v>
      </c>
      <c r="M2532" s="12">
        <v>0.4</v>
      </c>
      <c r="O2532" s="17"/>
      <c r="P2532" s="15"/>
      <c r="Q2532" s="13"/>
      <c r="R2532" s="14"/>
    </row>
    <row r="2533" spans="1:18" ht="15.75" customHeight="1" x14ac:dyDescent="0.2">
      <c r="A2533" s="2"/>
      <c r="B2533" s="7" t="s">
        <v>14</v>
      </c>
      <c r="C2533" s="7">
        <v>1185732</v>
      </c>
      <c r="D2533" s="8">
        <v>44245</v>
      </c>
      <c r="E2533" s="7" t="s">
        <v>46</v>
      </c>
      <c r="F2533" s="7" t="s">
        <v>94</v>
      </c>
      <c r="G2533" s="7" t="s">
        <v>95</v>
      </c>
      <c r="H2533" s="7" t="s">
        <v>18</v>
      </c>
      <c r="I2533" s="9">
        <v>0.30000000000000004</v>
      </c>
      <c r="J2533" s="10">
        <v>4250</v>
      </c>
      <c r="K2533" s="11">
        <f t="shared" si="18"/>
        <v>1275.0000000000002</v>
      </c>
      <c r="L2533" s="11">
        <f t="shared" si="19"/>
        <v>446.25000000000006</v>
      </c>
      <c r="M2533" s="12">
        <v>0.35</v>
      </c>
      <c r="O2533" s="17"/>
      <c r="P2533" s="15"/>
      <c r="Q2533" s="13"/>
      <c r="R2533" s="14"/>
    </row>
    <row r="2534" spans="1:18" ht="15.75" customHeight="1" x14ac:dyDescent="0.2">
      <c r="A2534" s="2"/>
      <c r="B2534" s="7" t="s">
        <v>14</v>
      </c>
      <c r="C2534" s="7">
        <v>1185732</v>
      </c>
      <c r="D2534" s="8">
        <v>44245</v>
      </c>
      <c r="E2534" s="7" t="s">
        <v>46</v>
      </c>
      <c r="F2534" s="7" t="s">
        <v>94</v>
      </c>
      <c r="G2534" s="7" t="s">
        <v>95</v>
      </c>
      <c r="H2534" s="7" t="s">
        <v>19</v>
      </c>
      <c r="I2534" s="9">
        <v>0.20000000000000007</v>
      </c>
      <c r="J2534" s="10">
        <v>4750</v>
      </c>
      <c r="K2534" s="11">
        <f t="shared" si="18"/>
        <v>950.00000000000034</v>
      </c>
      <c r="L2534" s="11">
        <f t="shared" si="19"/>
        <v>380.00000000000017</v>
      </c>
      <c r="M2534" s="12">
        <v>0.4</v>
      </c>
      <c r="O2534" s="17"/>
      <c r="P2534" s="15"/>
      <c r="Q2534" s="13"/>
      <c r="R2534" s="14"/>
    </row>
    <row r="2535" spans="1:18" ht="15.75" customHeight="1" x14ac:dyDescent="0.2">
      <c r="A2535" s="2"/>
      <c r="B2535" s="7" t="s">
        <v>14</v>
      </c>
      <c r="C2535" s="7">
        <v>1185732</v>
      </c>
      <c r="D2535" s="8">
        <v>44245</v>
      </c>
      <c r="E2535" s="7" t="s">
        <v>46</v>
      </c>
      <c r="F2535" s="7" t="s">
        <v>94</v>
      </c>
      <c r="G2535" s="7" t="s">
        <v>95</v>
      </c>
      <c r="H2535" s="7" t="s">
        <v>20</v>
      </c>
      <c r="I2535" s="9">
        <v>0.25</v>
      </c>
      <c r="J2535" s="10">
        <v>3250</v>
      </c>
      <c r="K2535" s="11">
        <f t="shared" si="18"/>
        <v>812.5</v>
      </c>
      <c r="L2535" s="11">
        <f t="shared" si="19"/>
        <v>325</v>
      </c>
      <c r="M2535" s="12">
        <v>0.4</v>
      </c>
      <c r="O2535" s="17"/>
      <c r="P2535" s="15"/>
      <c r="Q2535" s="13"/>
      <c r="R2535" s="14"/>
    </row>
    <row r="2536" spans="1:18" ht="15.75" customHeight="1" x14ac:dyDescent="0.2">
      <c r="A2536" s="2"/>
      <c r="B2536" s="7" t="s">
        <v>14</v>
      </c>
      <c r="C2536" s="7">
        <v>1185732</v>
      </c>
      <c r="D2536" s="8">
        <v>44245</v>
      </c>
      <c r="E2536" s="7" t="s">
        <v>46</v>
      </c>
      <c r="F2536" s="7" t="s">
        <v>94</v>
      </c>
      <c r="G2536" s="7" t="s">
        <v>95</v>
      </c>
      <c r="H2536" s="7" t="s">
        <v>21</v>
      </c>
      <c r="I2536" s="9">
        <v>0.4</v>
      </c>
      <c r="J2536" s="10">
        <v>4000</v>
      </c>
      <c r="K2536" s="11">
        <f t="shared" si="18"/>
        <v>1600</v>
      </c>
      <c r="L2536" s="11">
        <f t="shared" si="19"/>
        <v>560</v>
      </c>
      <c r="M2536" s="12">
        <v>0.35</v>
      </c>
      <c r="O2536" s="17"/>
      <c r="P2536" s="15"/>
      <c r="Q2536" s="13"/>
      <c r="R2536" s="14"/>
    </row>
    <row r="2537" spans="1:18" ht="15.75" customHeight="1" x14ac:dyDescent="0.2">
      <c r="A2537" s="2"/>
      <c r="B2537" s="7" t="s">
        <v>14</v>
      </c>
      <c r="C2537" s="7">
        <v>1185732</v>
      </c>
      <c r="D2537" s="8">
        <v>44245</v>
      </c>
      <c r="E2537" s="7" t="s">
        <v>46</v>
      </c>
      <c r="F2537" s="7" t="s">
        <v>94</v>
      </c>
      <c r="G2537" s="7" t="s">
        <v>95</v>
      </c>
      <c r="H2537" s="7" t="s">
        <v>22</v>
      </c>
      <c r="I2537" s="9">
        <v>0.25</v>
      </c>
      <c r="J2537" s="10">
        <v>5000</v>
      </c>
      <c r="K2537" s="11">
        <f t="shared" si="18"/>
        <v>1250</v>
      </c>
      <c r="L2537" s="11">
        <f t="shared" si="19"/>
        <v>625</v>
      </c>
      <c r="M2537" s="12">
        <v>0.5</v>
      </c>
      <c r="O2537" s="17"/>
      <c r="P2537" s="15"/>
      <c r="Q2537" s="13"/>
      <c r="R2537" s="14"/>
    </row>
    <row r="2538" spans="1:18" ht="15.75" customHeight="1" x14ac:dyDescent="0.2">
      <c r="A2538" s="2"/>
      <c r="B2538" s="7" t="s">
        <v>14</v>
      </c>
      <c r="C2538" s="7">
        <v>1185732</v>
      </c>
      <c r="D2538" s="8">
        <v>44271</v>
      </c>
      <c r="E2538" s="7" t="s">
        <v>46</v>
      </c>
      <c r="F2538" s="7" t="s">
        <v>94</v>
      </c>
      <c r="G2538" s="7" t="s">
        <v>95</v>
      </c>
      <c r="H2538" s="7" t="s">
        <v>17</v>
      </c>
      <c r="I2538" s="9">
        <v>0.25</v>
      </c>
      <c r="J2538" s="10">
        <v>7200</v>
      </c>
      <c r="K2538" s="11">
        <f t="shared" si="18"/>
        <v>1800</v>
      </c>
      <c r="L2538" s="11">
        <f t="shared" si="19"/>
        <v>720</v>
      </c>
      <c r="M2538" s="12">
        <v>0.4</v>
      </c>
      <c r="O2538" s="17"/>
      <c r="P2538" s="15"/>
      <c r="Q2538" s="13"/>
      <c r="R2538" s="14"/>
    </row>
    <row r="2539" spans="1:18" ht="15.75" customHeight="1" x14ac:dyDescent="0.2">
      <c r="A2539" s="2"/>
      <c r="B2539" s="7" t="s">
        <v>14</v>
      </c>
      <c r="C2539" s="7">
        <v>1185732</v>
      </c>
      <c r="D2539" s="8">
        <v>44271</v>
      </c>
      <c r="E2539" s="7" t="s">
        <v>46</v>
      </c>
      <c r="F2539" s="7" t="s">
        <v>94</v>
      </c>
      <c r="G2539" s="7" t="s">
        <v>95</v>
      </c>
      <c r="H2539" s="7" t="s">
        <v>18</v>
      </c>
      <c r="I2539" s="9">
        <v>0.25</v>
      </c>
      <c r="J2539" s="10">
        <v>4000</v>
      </c>
      <c r="K2539" s="11">
        <f t="shared" si="18"/>
        <v>1000</v>
      </c>
      <c r="L2539" s="11">
        <f t="shared" si="19"/>
        <v>350</v>
      </c>
      <c r="M2539" s="12">
        <v>0.35</v>
      </c>
      <c r="O2539" s="17"/>
      <c r="P2539" s="15"/>
      <c r="Q2539" s="13"/>
      <c r="R2539" s="14"/>
    </row>
    <row r="2540" spans="1:18" ht="15.75" customHeight="1" x14ac:dyDescent="0.2">
      <c r="A2540" s="2"/>
      <c r="B2540" s="7" t="s">
        <v>14</v>
      </c>
      <c r="C2540" s="7">
        <v>1185732</v>
      </c>
      <c r="D2540" s="8">
        <v>44271</v>
      </c>
      <c r="E2540" s="7" t="s">
        <v>46</v>
      </c>
      <c r="F2540" s="7" t="s">
        <v>94</v>
      </c>
      <c r="G2540" s="7" t="s">
        <v>95</v>
      </c>
      <c r="H2540" s="7" t="s">
        <v>19</v>
      </c>
      <c r="I2540" s="9">
        <v>0.15000000000000002</v>
      </c>
      <c r="J2540" s="10">
        <v>4250</v>
      </c>
      <c r="K2540" s="11">
        <f t="shared" si="18"/>
        <v>637.50000000000011</v>
      </c>
      <c r="L2540" s="11">
        <f t="shared" si="19"/>
        <v>255.00000000000006</v>
      </c>
      <c r="M2540" s="12">
        <v>0.4</v>
      </c>
      <c r="O2540" s="17"/>
      <c r="P2540" s="15"/>
      <c r="Q2540" s="13"/>
      <c r="R2540" s="14"/>
    </row>
    <row r="2541" spans="1:18" ht="15.75" customHeight="1" x14ac:dyDescent="0.2">
      <c r="A2541" s="2"/>
      <c r="B2541" s="7" t="s">
        <v>14</v>
      </c>
      <c r="C2541" s="7">
        <v>1185732</v>
      </c>
      <c r="D2541" s="8">
        <v>44271</v>
      </c>
      <c r="E2541" s="7" t="s">
        <v>46</v>
      </c>
      <c r="F2541" s="7" t="s">
        <v>94</v>
      </c>
      <c r="G2541" s="7" t="s">
        <v>95</v>
      </c>
      <c r="H2541" s="7" t="s">
        <v>20</v>
      </c>
      <c r="I2541" s="9">
        <v>0.19999999999999996</v>
      </c>
      <c r="J2541" s="10">
        <v>2750</v>
      </c>
      <c r="K2541" s="11">
        <f t="shared" si="18"/>
        <v>549.99999999999989</v>
      </c>
      <c r="L2541" s="11">
        <f t="shared" si="19"/>
        <v>219.99999999999997</v>
      </c>
      <c r="M2541" s="12">
        <v>0.4</v>
      </c>
      <c r="O2541" s="17"/>
      <c r="P2541" s="15"/>
      <c r="Q2541" s="13"/>
      <c r="R2541" s="14"/>
    </row>
    <row r="2542" spans="1:18" ht="15.75" customHeight="1" x14ac:dyDescent="0.2">
      <c r="A2542" s="2"/>
      <c r="B2542" s="7" t="s">
        <v>14</v>
      </c>
      <c r="C2542" s="7">
        <v>1185732</v>
      </c>
      <c r="D2542" s="8">
        <v>44271</v>
      </c>
      <c r="E2542" s="7" t="s">
        <v>46</v>
      </c>
      <c r="F2542" s="7" t="s">
        <v>94</v>
      </c>
      <c r="G2542" s="7" t="s">
        <v>95</v>
      </c>
      <c r="H2542" s="7" t="s">
        <v>21</v>
      </c>
      <c r="I2542" s="9">
        <v>0.35000000000000009</v>
      </c>
      <c r="J2542" s="10">
        <v>3250</v>
      </c>
      <c r="K2542" s="11">
        <f t="shared" si="18"/>
        <v>1137.5000000000002</v>
      </c>
      <c r="L2542" s="11">
        <f t="shared" si="19"/>
        <v>398.12500000000006</v>
      </c>
      <c r="M2542" s="12">
        <v>0.35</v>
      </c>
      <c r="O2542" s="17"/>
      <c r="P2542" s="15"/>
      <c r="Q2542" s="13"/>
      <c r="R2542" s="14"/>
    </row>
    <row r="2543" spans="1:18" ht="15.75" customHeight="1" x14ac:dyDescent="0.2">
      <c r="A2543" s="2"/>
      <c r="B2543" s="7" t="s">
        <v>14</v>
      </c>
      <c r="C2543" s="7">
        <v>1185732</v>
      </c>
      <c r="D2543" s="8">
        <v>44271</v>
      </c>
      <c r="E2543" s="7" t="s">
        <v>46</v>
      </c>
      <c r="F2543" s="7" t="s">
        <v>94</v>
      </c>
      <c r="G2543" s="7" t="s">
        <v>95</v>
      </c>
      <c r="H2543" s="7" t="s">
        <v>22</v>
      </c>
      <c r="I2543" s="9">
        <v>0.25</v>
      </c>
      <c r="J2543" s="10">
        <v>4250</v>
      </c>
      <c r="K2543" s="11">
        <f t="shared" si="18"/>
        <v>1062.5</v>
      </c>
      <c r="L2543" s="11">
        <f t="shared" si="19"/>
        <v>531.25</v>
      </c>
      <c r="M2543" s="12">
        <v>0.5</v>
      </c>
      <c r="O2543" s="17"/>
      <c r="P2543" s="15"/>
      <c r="Q2543" s="13"/>
      <c r="R2543" s="14"/>
    </row>
    <row r="2544" spans="1:18" ht="15.75" customHeight="1" x14ac:dyDescent="0.2">
      <c r="A2544" s="2"/>
      <c r="B2544" s="7" t="s">
        <v>14</v>
      </c>
      <c r="C2544" s="7">
        <v>1185732</v>
      </c>
      <c r="D2544" s="8">
        <v>44303</v>
      </c>
      <c r="E2544" s="7" t="s">
        <v>46</v>
      </c>
      <c r="F2544" s="7" t="s">
        <v>94</v>
      </c>
      <c r="G2544" s="7" t="s">
        <v>95</v>
      </c>
      <c r="H2544" s="7" t="s">
        <v>17</v>
      </c>
      <c r="I2544" s="9">
        <v>0.25</v>
      </c>
      <c r="J2544" s="10">
        <v>6750</v>
      </c>
      <c r="K2544" s="11">
        <f t="shared" si="18"/>
        <v>1687.5</v>
      </c>
      <c r="L2544" s="11">
        <f t="shared" si="19"/>
        <v>675</v>
      </c>
      <c r="M2544" s="12">
        <v>0.4</v>
      </c>
      <c r="O2544" s="17"/>
      <c r="P2544" s="15"/>
      <c r="Q2544" s="13"/>
      <c r="R2544" s="14"/>
    </row>
    <row r="2545" spans="1:18" ht="15.75" customHeight="1" x14ac:dyDescent="0.2">
      <c r="A2545" s="2"/>
      <c r="B2545" s="7" t="s">
        <v>14</v>
      </c>
      <c r="C2545" s="7">
        <v>1185732</v>
      </c>
      <c r="D2545" s="8">
        <v>44303</v>
      </c>
      <c r="E2545" s="7" t="s">
        <v>46</v>
      </c>
      <c r="F2545" s="7" t="s">
        <v>94</v>
      </c>
      <c r="G2545" s="7" t="s">
        <v>95</v>
      </c>
      <c r="H2545" s="7" t="s">
        <v>18</v>
      </c>
      <c r="I2545" s="9">
        <v>0.25</v>
      </c>
      <c r="J2545" s="10">
        <v>3750</v>
      </c>
      <c r="K2545" s="11">
        <f t="shared" si="18"/>
        <v>937.5</v>
      </c>
      <c r="L2545" s="11">
        <f t="shared" si="19"/>
        <v>328.125</v>
      </c>
      <c r="M2545" s="12">
        <v>0.35</v>
      </c>
      <c r="O2545" s="17"/>
      <c r="P2545" s="15"/>
      <c r="Q2545" s="13"/>
      <c r="R2545" s="14"/>
    </row>
    <row r="2546" spans="1:18" ht="15.75" customHeight="1" x14ac:dyDescent="0.2">
      <c r="A2546" s="2"/>
      <c r="B2546" s="7" t="s">
        <v>14</v>
      </c>
      <c r="C2546" s="7">
        <v>1185732</v>
      </c>
      <c r="D2546" s="8">
        <v>44303</v>
      </c>
      <c r="E2546" s="7" t="s">
        <v>46</v>
      </c>
      <c r="F2546" s="7" t="s">
        <v>94</v>
      </c>
      <c r="G2546" s="7" t="s">
        <v>95</v>
      </c>
      <c r="H2546" s="7" t="s">
        <v>19</v>
      </c>
      <c r="I2546" s="9">
        <v>0.15000000000000002</v>
      </c>
      <c r="J2546" s="10">
        <v>3750</v>
      </c>
      <c r="K2546" s="11">
        <f t="shared" si="18"/>
        <v>562.50000000000011</v>
      </c>
      <c r="L2546" s="11">
        <f t="shared" si="19"/>
        <v>225.00000000000006</v>
      </c>
      <c r="M2546" s="12">
        <v>0.4</v>
      </c>
      <c r="O2546" s="17"/>
      <c r="P2546" s="15"/>
      <c r="Q2546" s="13"/>
      <c r="R2546" s="14"/>
    </row>
    <row r="2547" spans="1:18" ht="15.75" customHeight="1" x14ac:dyDescent="0.2">
      <c r="A2547" s="2"/>
      <c r="B2547" s="7" t="s">
        <v>14</v>
      </c>
      <c r="C2547" s="7">
        <v>1185732</v>
      </c>
      <c r="D2547" s="8">
        <v>44303</v>
      </c>
      <c r="E2547" s="7" t="s">
        <v>46</v>
      </c>
      <c r="F2547" s="7" t="s">
        <v>94</v>
      </c>
      <c r="G2547" s="7" t="s">
        <v>95</v>
      </c>
      <c r="H2547" s="7" t="s">
        <v>20</v>
      </c>
      <c r="I2547" s="9">
        <v>0.19999999999999996</v>
      </c>
      <c r="J2547" s="10">
        <v>3000</v>
      </c>
      <c r="K2547" s="11">
        <f t="shared" si="18"/>
        <v>599.99999999999989</v>
      </c>
      <c r="L2547" s="11">
        <f t="shared" si="19"/>
        <v>239.99999999999997</v>
      </c>
      <c r="M2547" s="12">
        <v>0.4</v>
      </c>
      <c r="O2547" s="17"/>
      <c r="P2547" s="15"/>
      <c r="Q2547" s="13"/>
      <c r="R2547" s="14"/>
    </row>
    <row r="2548" spans="1:18" ht="15.75" customHeight="1" x14ac:dyDescent="0.2">
      <c r="A2548" s="2"/>
      <c r="B2548" s="7" t="s">
        <v>14</v>
      </c>
      <c r="C2548" s="7">
        <v>1185732</v>
      </c>
      <c r="D2548" s="8">
        <v>44303</v>
      </c>
      <c r="E2548" s="7" t="s">
        <v>46</v>
      </c>
      <c r="F2548" s="7" t="s">
        <v>94</v>
      </c>
      <c r="G2548" s="7" t="s">
        <v>95</v>
      </c>
      <c r="H2548" s="7" t="s">
        <v>21</v>
      </c>
      <c r="I2548" s="9">
        <v>0.4</v>
      </c>
      <c r="J2548" s="10">
        <v>3250</v>
      </c>
      <c r="K2548" s="11">
        <f t="shared" si="18"/>
        <v>1300</v>
      </c>
      <c r="L2548" s="11">
        <f t="shared" si="19"/>
        <v>454.99999999999994</v>
      </c>
      <c r="M2548" s="12">
        <v>0.35</v>
      </c>
      <c r="O2548" s="17"/>
      <c r="P2548" s="15"/>
      <c r="Q2548" s="13"/>
      <c r="R2548" s="14"/>
    </row>
    <row r="2549" spans="1:18" ht="15.75" customHeight="1" x14ac:dyDescent="0.2">
      <c r="A2549" s="2"/>
      <c r="B2549" s="7" t="s">
        <v>14</v>
      </c>
      <c r="C2549" s="7">
        <v>1185732</v>
      </c>
      <c r="D2549" s="8">
        <v>44303</v>
      </c>
      <c r="E2549" s="7" t="s">
        <v>46</v>
      </c>
      <c r="F2549" s="7" t="s">
        <v>94</v>
      </c>
      <c r="G2549" s="7" t="s">
        <v>95</v>
      </c>
      <c r="H2549" s="7" t="s">
        <v>22</v>
      </c>
      <c r="I2549" s="9">
        <v>0.30000000000000004</v>
      </c>
      <c r="J2549" s="10">
        <v>4750</v>
      </c>
      <c r="K2549" s="11">
        <f t="shared" si="18"/>
        <v>1425.0000000000002</v>
      </c>
      <c r="L2549" s="11">
        <f t="shared" si="19"/>
        <v>712.50000000000011</v>
      </c>
      <c r="M2549" s="12">
        <v>0.5</v>
      </c>
      <c r="O2549" s="17"/>
      <c r="P2549" s="15"/>
      <c r="Q2549" s="13"/>
      <c r="R2549" s="14"/>
    </row>
    <row r="2550" spans="1:18" ht="15.75" customHeight="1" x14ac:dyDescent="0.2">
      <c r="A2550" s="2"/>
      <c r="B2550" s="7" t="s">
        <v>14</v>
      </c>
      <c r="C2550" s="7">
        <v>1185732</v>
      </c>
      <c r="D2550" s="8">
        <v>44332</v>
      </c>
      <c r="E2550" s="7" t="s">
        <v>46</v>
      </c>
      <c r="F2550" s="7" t="s">
        <v>94</v>
      </c>
      <c r="G2550" s="7" t="s">
        <v>95</v>
      </c>
      <c r="H2550" s="7" t="s">
        <v>17</v>
      </c>
      <c r="I2550" s="9">
        <v>0.4</v>
      </c>
      <c r="J2550" s="10">
        <v>7450</v>
      </c>
      <c r="K2550" s="11">
        <f t="shared" si="18"/>
        <v>2980</v>
      </c>
      <c r="L2550" s="11">
        <f t="shared" si="19"/>
        <v>1192</v>
      </c>
      <c r="M2550" s="12">
        <v>0.4</v>
      </c>
      <c r="O2550" s="17"/>
      <c r="P2550" s="15"/>
      <c r="Q2550" s="13"/>
      <c r="R2550" s="14"/>
    </row>
    <row r="2551" spans="1:18" ht="15.75" customHeight="1" x14ac:dyDescent="0.2">
      <c r="A2551" s="2"/>
      <c r="B2551" s="7" t="s">
        <v>14</v>
      </c>
      <c r="C2551" s="7">
        <v>1185732</v>
      </c>
      <c r="D2551" s="8">
        <v>44332</v>
      </c>
      <c r="E2551" s="7" t="s">
        <v>46</v>
      </c>
      <c r="F2551" s="7" t="s">
        <v>94</v>
      </c>
      <c r="G2551" s="7" t="s">
        <v>95</v>
      </c>
      <c r="H2551" s="7" t="s">
        <v>18</v>
      </c>
      <c r="I2551" s="9">
        <v>0.4</v>
      </c>
      <c r="J2551" s="10">
        <v>4500</v>
      </c>
      <c r="K2551" s="11">
        <f t="shared" si="18"/>
        <v>1800</v>
      </c>
      <c r="L2551" s="11">
        <f t="shared" si="19"/>
        <v>630</v>
      </c>
      <c r="M2551" s="12">
        <v>0.35</v>
      </c>
      <c r="O2551" s="17"/>
      <c r="P2551" s="15"/>
      <c r="Q2551" s="13"/>
      <c r="R2551" s="14"/>
    </row>
    <row r="2552" spans="1:18" ht="15.75" customHeight="1" x14ac:dyDescent="0.2">
      <c r="A2552" s="2"/>
      <c r="B2552" s="7" t="s">
        <v>14</v>
      </c>
      <c r="C2552" s="7">
        <v>1185732</v>
      </c>
      <c r="D2552" s="8">
        <v>44332</v>
      </c>
      <c r="E2552" s="7" t="s">
        <v>46</v>
      </c>
      <c r="F2552" s="7" t="s">
        <v>94</v>
      </c>
      <c r="G2552" s="7" t="s">
        <v>95</v>
      </c>
      <c r="H2552" s="7" t="s">
        <v>19</v>
      </c>
      <c r="I2552" s="9">
        <v>0.35000000000000003</v>
      </c>
      <c r="J2552" s="10">
        <v>4250</v>
      </c>
      <c r="K2552" s="11">
        <f t="shared" si="18"/>
        <v>1487.5000000000002</v>
      </c>
      <c r="L2552" s="11">
        <f t="shared" si="19"/>
        <v>595.00000000000011</v>
      </c>
      <c r="M2552" s="12">
        <v>0.4</v>
      </c>
      <c r="O2552" s="17"/>
      <c r="P2552" s="15"/>
      <c r="Q2552" s="13"/>
      <c r="R2552" s="14"/>
    </row>
    <row r="2553" spans="1:18" ht="15.75" customHeight="1" x14ac:dyDescent="0.2">
      <c r="A2553" s="2"/>
      <c r="B2553" s="7" t="s">
        <v>14</v>
      </c>
      <c r="C2553" s="7">
        <v>1185732</v>
      </c>
      <c r="D2553" s="8">
        <v>44332</v>
      </c>
      <c r="E2553" s="7" t="s">
        <v>46</v>
      </c>
      <c r="F2553" s="7" t="s">
        <v>94</v>
      </c>
      <c r="G2553" s="7" t="s">
        <v>95</v>
      </c>
      <c r="H2553" s="7" t="s">
        <v>20</v>
      </c>
      <c r="I2553" s="9">
        <v>0.35000000000000003</v>
      </c>
      <c r="J2553" s="10">
        <v>3750</v>
      </c>
      <c r="K2553" s="11">
        <f t="shared" si="18"/>
        <v>1312.5000000000002</v>
      </c>
      <c r="L2553" s="11">
        <f t="shared" si="19"/>
        <v>525.00000000000011</v>
      </c>
      <c r="M2553" s="12">
        <v>0.4</v>
      </c>
      <c r="O2553" s="17"/>
      <c r="P2553" s="15"/>
      <c r="Q2553" s="13"/>
      <c r="R2553" s="14"/>
    </row>
    <row r="2554" spans="1:18" ht="15.75" customHeight="1" x14ac:dyDescent="0.2">
      <c r="A2554" s="2"/>
      <c r="B2554" s="7" t="s">
        <v>14</v>
      </c>
      <c r="C2554" s="7">
        <v>1185732</v>
      </c>
      <c r="D2554" s="8">
        <v>44332</v>
      </c>
      <c r="E2554" s="7" t="s">
        <v>46</v>
      </c>
      <c r="F2554" s="7" t="s">
        <v>94</v>
      </c>
      <c r="G2554" s="7" t="s">
        <v>95</v>
      </c>
      <c r="H2554" s="7" t="s">
        <v>21</v>
      </c>
      <c r="I2554" s="9">
        <v>0.44999999999999996</v>
      </c>
      <c r="J2554" s="10">
        <v>4000</v>
      </c>
      <c r="K2554" s="11">
        <f t="shared" si="18"/>
        <v>1799.9999999999998</v>
      </c>
      <c r="L2554" s="11">
        <f t="shared" si="19"/>
        <v>629.99999999999989</v>
      </c>
      <c r="M2554" s="12">
        <v>0.35</v>
      </c>
      <c r="O2554" s="17"/>
      <c r="P2554" s="15"/>
      <c r="Q2554" s="13"/>
      <c r="R2554" s="14"/>
    </row>
    <row r="2555" spans="1:18" ht="15.75" customHeight="1" x14ac:dyDescent="0.2">
      <c r="A2555" s="2"/>
      <c r="B2555" s="7" t="s">
        <v>14</v>
      </c>
      <c r="C2555" s="7">
        <v>1185732</v>
      </c>
      <c r="D2555" s="8">
        <v>44332</v>
      </c>
      <c r="E2555" s="7" t="s">
        <v>46</v>
      </c>
      <c r="F2555" s="7" t="s">
        <v>94</v>
      </c>
      <c r="G2555" s="7" t="s">
        <v>95</v>
      </c>
      <c r="H2555" s="7" t="s">
        <v>22</v>
      </c>
      <c r="I2555" s="9">
        <v>0.49999999999999994</v>
      </c>
      <c r="J2555" s="10">
        <v>5000</v>
      </c>
      <c r="K2555" s="11">
        <f t="shared" si="18"/>
        <v>2499.9999999999995</v>
      </c>
      <c r="L2555" s="11">
        <f t="shared" si="19"/>
        <v>1249.9999999999998</v>
      </c>
      <c r="M2555" s="12">
        <v>0.5</v>
      </c>
      <c r="O2555" s="17"/>
      <c r="P2555" s="15"/>
      <c r="Q2555" s="13"/>
      <c r="R2555" s="14"/>
    </row>
    <row r="2556" spans="1:18" ht="15.75" customHeight="1" x14ac:dyDescent="0.2">
      <c r="A2556" s="2"/>
      <c r="B2556" s="7" t="s">
        <v>14</v>
      </c>
      <c r="C2556" s="7">
        <v>1185732</v>
      </c>
      <c r="D2556" s="8">
        <v>44365</v>
      </c>
      <c r="E2556" s="7" t="s">
        <v>46</v>
      </c>
      <c r="F2556" s="7" t="s">
        <v>94</v>
      </c>
      <c r="G2556" s="7" t="s">
        <v>95</v>
      </c>
      <c r="H2556" s="7" t="s">
        <v>17</v>
      </c>
      <c r="I2556" s="9">
        <v>0.44999999999999996</v>
      </c>
      <c r="J2556" s="10">
        <v>7500</v>
      </c>
      <c r="K2556" s="11">
        <f t="shared" ref="K2556:K2810" si="20">I2556*J2556</f>
        <v>3374.9999999999995</v>
      </c>
      <c r="L2556" s="11">
        <f t="shared" ref="L2556:L2810" si="21">K2556*M2556</f>
        <v>1350</v>
      </c>
      <c r="M2556" s="12">
        <v>0.4</v>
      </c>
      <c r="O2556" s="17"/>
      <c r="P2556" s="15"/>
      <c r="Q2556" s="13"/>
      <c r="R2556" s="14"/>
    </row>
    <row r="2557" spans="1:18" ht="15.75" customHeight="1" x14ac:dyDescent="0.2">
      <c r="A2557" s="2"/>
      <c r="B2557" s="7" t="s">
        <v>14</v>
      </c>
      <c r="C2557" s="7">
        <v>1185732</v>
      </c>
      <c r="D2557" s="8">
        <v>44365</v>
      </c>
      <c r="E2557" s="7" t="s">
        <v>46</v>
      </c>
      <c r="F2557" s="7" t="s">
        <v>94</v>
      </c>
      <c r="G2557" s="7" t="s">
        <v>95</v>
      </c>
      <c r="H2557" s="7" t="s">
        <v>18</v>
      </c>
      <c r="I2557" s="9">
        <v>0.4</v>
      </c>
      <c r="J2557" s="10">
        <v>5000</v>
      </c>
      <c r="K2557" s="11">
        <f t="shared" si="20"/>
        <v>2000</v>
      </c>
      <c r="L2557" s="11">
        <f t="shared" si="21"/>
        <v>700</v>
      </c>
      <c r="M2557" s="12">
        <v>0.35</v>
      </c>
      <c r="O2557" s="17"/>
      <c r="P2557" s="15"/>
      <c r="Q2557" s="13"/>
      <c r="R2557" s="14"/>
    </row>
    <row r="2558" spans="1:18" ht="15.75" customHeight="1" x14ac:dyDescent="0.2">
      <c r="A2558" s="2"/>
      <c r="B2558" s="7" t="s">
        <v>14</v>
      </c>
      <c r="C2558" s="7">
        <v>1185732</v>
      </c>
      <c r="D2558" s="8">
        <v>44365</v>
      </c>
      <c r="E2558" s="7" t="s">
        <v>46</v>
      </c>
      <c r="F2558" s="7" t="s">
        <v>94</v>
      </c>
      <c r="G2558" s="7" t="s">
        <v>95</v>
      </c>
      <c r="H2558" s="7" t="s">
        <v>19</v>
      </c>
      <c r="I2558" s="9">
        <v>0.45</v>
      </c>
      <c r="J2558" s="10">
        <v>4750</v>
      </c>
      <c r="K2558" s="11">
        <f t="shared" si="20"/>
        <v>2137.5</v>
      </c>
      <c r="L2558" s="11">
        <f t="shared" si="21"/>
        <v>855</v>
      </c>
      <c r="M2558" s="12">
        <v>0.4</v>
      </c>
      <c r="O2558" s="17"/>
      <c r="P2558" s="15"/>
      <c r="Q2558" s="13"/>
      <c r="R2558" s="14"/>
    </row>
    <row r="2559" spans="1:18" ht="15.75" customHeight="1" x14ac:dyDescent="0.2">
      <c r="A2559" s="2"/>
      <c r="B2559" s="7" t="s">
        <v>14</v>
      </c>
      <c r="C2559" s="7">
        <v>1185732</v>
      </c>
      <c r="D2559" s="8">
        <v>44365</v>
      </c>
      <c r="E2559" s="7" t="s">
        <v>46</v>
      </c>
      <c r="F2559" s="7" t="s">
        <v>94</v>
      </c>
      <c r="G2559" s="7" t="s">
        <v>95</v>
      </c>
      <c r="H2559" s="7" t="s">
        <v>20</v>
      </c>
      <c r="I2559" s="9">
        <v>0.45</v>
      </c>
      <c r="J2559" s="10">
        <v>4500</v>
      </c>
      <c r="K2559" s="11">
        <f t="shared" si="20"/>
        <v>2025</v>
      </c>
      <c r="L2559" s="11">
        <f t="shared" si="21"/>
        <v>810</v>
      </c>
      <c r="M2559" s="12">
        <v>0.4</v>
      </c>
      <c r="O2559" s="17"/>
      <c r="P2559" s="15"/>
      <c r="Q2559" s="13"/>
      <c r="R2559" s="14"/>
    </row>
    <row r="2560" spans="1:18" ht="15.75" customHeight="1" x14ac:dyDescent="0.2">
      <c r="A2560" s="2"/>
      <c r="B2560" s="7" t="s">
        <v>14</v>
      </c>
      <c r="C2560" s="7">
        <v>1185732</v>
      </c>
      <c r="D2560" s="8">
        <v>44365</v>
      </c>
      <c r="E2560" s="7" t="s">
        <v>46</v>
      </c>
      <c r="F2560" s="7" t="s">
        <v>94</v>
      </c>
      <c r="G2560" s="7" t="s">
        <v>95</v>
      </c>
      <c r="H2560" s="7" t="s">
        <v>21</v>
      </c>
      <c r="I2560" s="9">
        <v>0.6</v>
      </c>
      <c r="J2560" s="10">
        <v>4500</v>
      </c>
      <c r="K2560" s="11">
        <f t="shared" si="20"/>
        <v>2700</v>
      </c>
      <c r="L2560" s="11">
        <f t="shared" si="21"/>
        <v>944.99999999999989</v>
      </c>
      <c r="M2560" s="12">
        <v>0.35</v>
      </c>
      <c r="O2560" s="17"/>
      <c r="P2560" s="15"/>
      <c r="Q2560" s="13"/>
      <c r="R2560" s="14"/>
    </row>
    <row r="2561" spans="1:18" ht="15.75" customHeight="1" x14ac:dyDescent="0.2">
      <c r="A2561" s="2"/>
      <c r="B2561" s="7" t="s">
        <v>14</v>
      </c>
      <c r="C2561" s="7">
        <v>1185732</v>
      </c>
      <c r="D2561" s="8">
        <v>44365</v>
      </c>
      <c r="E2561" s="7" t="s">
        <v>46</v>
      </c>
      <c r="F2561" s="7" t="s">
        <v>94</v>
      </c>
      <c r="G2561" s="7" t="s">
        <v>95</v>
      </c>
      <c r="H2561" s="7" t="s">
        <v>22</v>
      </c>
      <c r="I2561" s="9">
        <v>0.65</v>
      </c>
      <c r="J2561" s="10">
        <v>6250</v>
      </c>
      <c r="K2561" s="11">
        <f t="shared" si="20"/>
        <v>4062.5</v>
      </c>
      <c r="L2561" s="11">
        <f t="shared" si="21"/>
        <v>2031.25</v>
      </c>
      <c r="M2561" s="12">
        <v>0.5</v>
      </c>
      <c r="O2561" s="17"/>
      <c r="P2561" s="15"/>
      <c r="Q2561" s="13"/>
      <c r="R2561" s="14"/>
    </row>
    <row r="2562" spans="1:18" ht="15.75" customHeight="1" x14ac:dyDescent="0.2">
      <c r="A2562" s="2"/>
      <c r="B2562" s="7" t="s">
        <v>14</v>
      </c>
      <c r="C2562" s="7">
        <v>1185732</v>
      </c>
      <c r="D2562" s="8">
        <v>44393</v>
      </c>
      <c r="E2562" s="7" t="s">
        <v>46</v>
      </c>
      <c r="F2562" s="7" t="s">
        <v>94</v>
      </c>
      <c r="G2562" s="7" t="s">
        <v>95</v>
      </c>
      <c r="H2562" s="7" t="s">
        <v>17</v>
      </c>
      <c r="I2562" s="9">
        <v>0.6</v>
      </c>
      <c r="J2562" s="10">
        <v>8500</v>
      </c>
      <c r="K2562" s="11">
        <f t="shared" si="20"/>
        <v>5100</v>
      </c>
      <c r="L2562" s="11">
        <f t="shared" si="21"/>
        <v>2040</v>
      </c>
      <c r="M2562" s="12">
        <v>0.4</v>
      </c>
      <c r="O2562" s="17"/>
      <c r="P2562" s="15"/>
      <c r="Q2562" s="13"/>
      <c r="R2562" s="14"/>
    </row>
    <row r="2563" spans="1:18" ht="15.75" customHeight="1" x14ac:dyDescent="0.2">
      <c r="A2563" s="2"/>
      <c r="B2563" s="7" t="s">
        <v>14</v>
      </c>
      <c r="C2563" s="7">
        <v>1185732</v>
      </c>
      <c r="D2563" s="8">
        <v>44393</v>
      </c>
      <c r="E2563" s="7" t="s">
        <v>46</v>
      </c>
      <c r="F2563" s="7" t="s">
        <v>94</v>
      </c>
      <c r="G2563" s="7" t="s">
        <v>95</v>
      </c>
      <c r="H2563" s="7" t="s">
        <v>18</v>
      </c>
      <c r="I2563" s="9">
        <v>0.55000000000000004</v>
      </c>
      <c r="J2563" s="10">
        <v>6000</v>
      </c>
      <c r="K2563" s="11">
        <f t="shared" si="20"/>
        <v>3300.0000000000005</v>
      </c>
      <c r="L2563" s="11">
        <f t="shared" si="21"/>
        <v>1155</v>
      </c>
      <c r="M2563" s="12">
        <v>0.35</v>
      </c>
      <c r="O2563" s="17"/>
      <c r="P2563" s="15"/>
      <c r="Q2563" s="13"/>
      <c r="R2563" s="14"/>
    </row>
    <row r="2564" spans="1:18" ht="15.75" customHeight="1" x14ac:dyDescent="0.2">
      <c r="A2564" s="2"/>
      <c r="B2564" s="7" t="s">
        <v>14</v>
      </c>
      <c r="C2564" s="7">
        <v>1185732</v>
      </c>
      <c r="D2564" s="8">
        <v>44393</v>
      </c>
      <c r="E2564" s="7" t="s">
        <v>46</v>
      </c>
      <c r="F2564" s="7" t="s">
        <v>94</v>
      </c>
      <c r="G2564" s="7" t="s">
        <v>95</v>
      </c>
      <c r="H2564" s="7" t="s">
        <v>19</v>
      </c>
      <c r="I2564" s="9">
        <v>0.5</v>
      </c>
      <c r="J2564" s="10">
        <v>5250</v>
      </c>
      <c r="K2564" s="11">
        <f t="shared" si="20"/>
        <v>2625</v>
      </c>
      <c r="L2564" s="11">
        <f t="shared" si="21"/>
        <v>1050</v>
      </c>
      <c r="M2564" s="12">
        <v>0.4</v>
      </c>
      <c r="O2564" s="17"/>
      <c r="P2564" s="15"/>
      <c r="Q2564" s="13"/>
      <c r="R2564" s="14"/>
    </row>
    <row r="2565" spans="1:18" ht="15.75" customHeight="1" x14ac:dyDescent="0.2">
      <c r="A2565" s="2"/>
      <c r="B2565" s="7" t="s">
        <v>14</v>
      </c>
      <c r="C2565" s="7">
        <v>1185732</v>
      </c>
      <c r="D2565" s="8">
        <v>44393</v>
      </c>
      <c r="E2565" s="7" t="s">
        <v>46</v>
      </c>
      <c r="F2565" s="7" t="s">
        <v>94</v>
      </c>
      <c r="G2565" s="7" t="s">
        <v>95</v>
      </c>
      <c r="H2565" s="7" t="s">
        <v>20</v>
      </c>
      <c r="I2565" s="9">
        <v>0.5</v>
      </c>
      <c r="J2565" s="10">
        <v>4750</v>
      </c>
      <c r="K2565" s="11">
        <f t="shared" si="20"/>
        <v>2375</v>
      </c>
      <c r="L2565" s="11">
        <f t="shared" si="21"/>
        <v>950</v>
      </c>
      <c r="M2565" s="12">
        <v>0.4</v>
      </c>
      <c r="O2565" s="17"/>
      <c r="P2565" s="15"/>
      <c r="Q2565" s="13"/>
      <c r="R2565" s="14"/>
    </row>
    <row r="2566" spans="1:18" ht="15.75" customHeight="1" x14ac:dyDescent="0.2">
      <c r="A2566" s="2"/>
      <c r="B2566" s="7" t="s">
        <v>14</v>
      </c>
      <c r="C2566" s="7">
        <v>1185732</v>
      </c>
      <c r="D2566" s="8">
        <v>44393</v>
      </c>
      <c r="E2566" s="7" t="s">
        <v>46</v>
      </c>
      <c r="F2566" s="7" t="s">
        <v>94</v>
      </c>
      <c r="G2566" s="7" t="s">
        <v>95</v>
      </c>
      <c r="H2566" s="7" t="s">
        <v>21</v>
      </c>
      <c r="I2566" s="9">
        <v>0.6</v>
      </c>
      <c r="J2566" s="10">
        <v>5000</v>
      </c>
      <c r="K2566" s="11">
        <f t="shared" si="20"/>
        <v>3000</v>
      </c>
      <c r="L2566" s="11">
        <f t="shared" si="21"/>
        <v>1050</v>
      </c>
      <c r="M2566" s="12">
        <v>0.35</v>
      </c>
      <c r="O2566" s="17"/>
      <c r="P2566" s="15"/>
      <c r="Q2566" s="13"/>
      <c r="R2566" s="14"/>
    </row>
    <row r="2567" spans="1:18" ht="15.75" customHeight="1" x14ac:dyDescent="0.2">
      <c r="A2567" s="2"/>
      <c r="B2567" s="7" t="s">
        <v>14</v>
      </c>
      <c r="C2567" s="7">
        <v>1185732</v>
      </c>
      <c r="D2567" s="8">
        <v>44393</v>
      </c>
      <c r="E2567" s="7" t="s">
        <v>46</v>
      </c>
      <c r="F2567" s="7" t="s">
        <v>94</v>
      </c>
      <c r="G2567" s="7" t="s">
        <v>95</v>
      </c>
      <c r="H2567" s="7" t="s">
        <v>22</v>
      </c>
      <c r="I2567" s="9">
        <v>0.65</v>
      </c>
      <c r="J2567" s="10">
        <v>6750</v>
      </c>
      <c r="K2567" s="11">
        <f t="shared" si="20"/>
        <v>4387.5</v>
      </c>
      <c r="L2567" s="11">
        <f t="shared" si="21"/>
        <v>2193.75</v>
      </c>
      <c r="M2567" s="12">
        <v>0.5</v>
      </c>
      <c r="O2567" s="17"/>
      <c r="P2567" s="15"/>
      <c r="Q2567" s="13"/>
      <c r="R2567" s="14"/>
    </row>
    <row r="2568" spans="1:18" ht="15.75" customHeight="1" x14ac:dyDescent="0.2">
      <c r="A2568" s="2"/>
      <c r="B2568" s="7" t="s">
        <v>14</v>
      </c>
      <c r="C2568" s="7">
        <v>1185732</v>
      </c>
      <c r="D2568" s="8">
        <v>44425</v>
      </c>
      <c r="E2568" s="7" t="s">
        <v>46</v>
      </c>
      <c r="F2568" s="7" t="s">
        <v>94</v>
      </c>
      <c r="G2568" s="7" t="s">
        <v>95</v>
      </c>
      <c r="H2568" s="7" t="s">
        <v>17</v>
      </c>
      <c r="I2568" s="9">
        <v>0.6</v>
      </c>
      <c r="J2568" s="10">
        <v>8250</v>
      </c>
      <c r="K2568" s="11">
        <f t="shared" si="20"/>
        <v>4950</v>
      </c>
      <c r="L2568" s="11">
        <f t="shared" si="21"/>
        <v>1980</v>
      </c>
      <c r="M2568" s="12">
        <v>0.4</v>
      </c>
      <c r="O2568" s="17"/>
      <c r="P2568" s="15"/>
      <c r="Q2568" s="13"/>
      <c r="R2568" s="14"/>
    </row>
    <row r="2569" spans="1:18" ht="15.75" customHeight="1" x14ac:dyDescent="0.2">
      <c r="A2569" s="2"/>
      <c r="B2569" s="7" t="s">
        <v>14</v>
      </c>
      <c r="C2569" s="7">
        <v>1185732</v>
      </c>
      <c r="D2569" s="8">
        <v>44425</v>
      </c>
      <c r="E2569" s="7" t="s">
        <v>46</v>
      </c>
      <c r="F2569" s="7" t="s">
        <v>94</v>
      </c>
      <c r="G2569" s="7" t="s">
        <v>95</v>
      </c>
      <c r="H2569" s="7" t="s">
        <v>18</v>
      </c>
      <c r="I2569" s="9">
        <v>0.55000000000000004</v>
      </c>
      <c r="J2569" s="10">
        <v>6000</v>
      </c>
      <c r="K2569" s="11">
        <f t="shared" si="20"/>
        <v>3300.0000000000005</v>
      </c>
      <c r="L2569" s="11">
        <f t="shared" si="21"/>
        <v>1155</v>
      </c>
      <c r="M2569" s="12">
        <v>0.35</v>
      </c>
      <c r="O2569" s="17"/>
      <c r="P2569" s="15"/>
      <c r="Q2569" s="13"/>
      <c r="R2569" s="14"/>
    </row>
    <row r="2570" spans="1:18" ht="15.75" customHeight="1" x14ac:dyDescent="0.2">
      <c r="A2570" s="2"/>
      <c r="B2570" s="7" t="s">
        <v>14</v>
      </c>
      <c r="C2570" s="7">
        <v>1185732</v>
      </c>
      <c r="D2570" s="8">
        <v>44425</v>
      </c>
      <c r="E2570" s="7" t="s">
        <v>46</v>
      </c>
      <c r="F2570" s="7" t="s">
        <v>94</v>
      </c>
      <c r="G2570" s="7" t="s">
        <v>95</v>
      </c>
      <c r="H2570" s="7" t="s">
        <v>19</v>
      </c>
      <c r="I2570" s="9">
        <v>0.5</v>
      </c>
      <c r="J2570" s="10">
        <v>5250</v>
      </c>
      <c r="K2570" s="11">
        <f t="shared" si="20"/>
        <v>2625</v>
      </c>
      <c r="L2570" s="11">
        <f t="shared" si="21"/>
        <v>1050</v>
      </c>
      <c r="M2570" s="12">
        <v>0.4</v>
      </c>
      <c r="O2570" s="17"/>
      <c r="P2570" s="15"/>
      <c r="Q2570" s="13"/>
      <c r="R2570" s="14"/>
    </row>
    <row r="2571" spans="1:18" ht="15.75" customHeight="1" x14ac:dyDescent="0.2">
      <c r="A2571" s="2"/>
      <c r="B2571" s="7" t="s">
        <v>14</v>
      </c>
      <c r="C2571" s="7">
        <v>1185732</v>
      </c>
      <c r="D2571" s="8">
        <v>44425</v>
      </c>
      <c r="E2571" s="7" t="s">
        <v>46</v>
      </c>
      <c r="F2571" s="7" t="s">
        <v>94</v>
      </c>
      <c r="G2571" s="7" t="s">
        <v>95</v>
      </c>
      <c r="H2571" s="7" t="s">
        <v>20</v>
      </c>
      <c r="I2571" s="9">
        <v>0.4</v>
      </c>
      <c r="J2571" s="10">
        <v>4750</v>
      </c>
      <c r="K2571" s="11">
        <f t="shared" si="20"/>
        <v>1900</v>
      </c>
      <c r="L2571" s="11">
        <f t="shared" si="21"/>
        <v>760</v>
      </c>
      <c r="M2571" s="12">
        <v>0.4</v>
      </c>
      <c r="O2571" s="17"/>
      <c r="P2571" s="15"/>
      <c r="Q2571" s="13"/>
      <c r="R2571" s="14"/>
    </row>
    <row r="2572" spans="1:18" ht="15.75" customHeight="1" x14ac:dyDescent="0.2">
      <c r="A2572" s="2"/>
      <c r="B2572" s="7" t="s">
        <v>14</v>
      </c>
      <c r="C2572" s="7">
        <v>1185732</v>
      </c>
      <c r="D2572" s="8">
        <v>44425</v>
      </c>
      <c r="E2572" s="7" t="s">
        <v>46</v>
      </c>
      <c r="F2572" s="7" t="s">
        <v>94</v>
      </c>
      <c r="G2572" s="7" t="s">
        <v>95</v>
      </c>
      <c r="H2572" s="7" t="s">
        <v>21</v>
      </c>
      <c r="I2572" s="9">
        <v>0.5</v>
      </c>
      <c r="J2572" s="10">
        <v>4500</v>
      </c>
      <c r="K2572" s="11">
        <f t="shared" si="20"/>
        <v>2250</v>
      </c>
      <c r="L2572" s="11">
        <f t="shared" si="21"/>
        <v>787.5</v>
      </c>
      <c r="M2572" s="12">
        <v>0.35</v>
      </c>
      <c r="O2572" s="17"/>
      <c r="P2572" s="15"/>
      <c r="Q2572" s="13"/>
      <c r="R2572" s="14"/>
    </row>
    <row r="2573" spans="1:18" ht="15.75" customHeight="1" x14ac:dyDescent="0.2">
      <c r="A2573" s="2"/>
      <c r="B2573" s="7" t="s">
        <v>14</v>
      </c>
      <c r="C2573" s="7">
        <v>1185732</v>
      </c>
      <c r="D2573" s="8">
        <v>44425</v>
      </c>
      <c r="E2573" s="7" t="s">
        <v>46</v>
      </c>
      <c r="F2573" s="7" t="s">
        <v>94</v>
      </c>
      <c r="G2573" s="7" t="s">
        <v>95</v>
      </c>
      <c r="H2573" s="7" t="s">
        <v>22</v>
      </c>
      <c r="I2573" s="9">
        <v>0.55000000000000004</v>
      </c>
      <c r="J2573" s="10">
        <v>6250</v>
      </c>
      <c r="K2573" s="11">
        <f t="shared" si="20"/>
        <v>3437.5000000000005</v>
      </c>
      <c r="L2573" s="11">
        <f t="shared" si="21"/>
        <v>1718.7500000000002</v>
      </c>
      <c r="M2573" s="12">
        <v>0.5</v>
      </c>
      <c r="O2573" s="17"/>
      <c r="P2573" s="15"/>
      <c r="Q2573" s="13"/>
      <c r="R2573" s="14"/>
    </row>
    <row r="2574" spans="1:18" ht="15.75" customHeight="1" x14ac:dyDescent="0.2">
      <c r="A2574" s="2"/>
      <c r="B2574" s="7" t="s">
        <v>14</v>
      </c>
      <c r="C2574" s="7">
        <v>1185732</v>
      </c>
      <c r="D2574" s="8">
        <v>44455</v>
      </c>
      <c r="E2574" s="7" t="s">
        <v>46</v>
      </c>
      <c r="F2574" s="7" t="s">
        <v>94</v>
      </c>
      <c r="G2574" s="7" t="s">
        <v>95</v>
      </c>
      <c r="H2574" s="7" t="s">
        <v>17</v>
      </c>
      <c r="I2574" s="9">
        <v>0.5</v>
      </c>
      <c r="J2574" s="10">
        <v>7250</v>
      </c>
      <c r="K2574" s="11">
        <f t="shared" si="20"/>
        <v>3625</v>
      </c>
      <c r="L2574" s="11">
        <f t="shared" si="21"/>
        <v>1450</v>
      </c>
      <c r="M2574" s="12">
        <v>0.4</v>
      </c>
      <c r="O2574" s="17"/>
      <c r="P2574" s="15"/>
      <c r="Q2574" s="13"/>
      <c r="R2574" s="14"/>
    </row>
    <row r="2575" spans="1:18" ht="15.75" customHeight="1" x14ac:dyDescent="0.2">
      <c r="A2575" s="2"/>
      <c r="B2575" s="7" t="s">
        <v>14</v>
      </c>
      <c r="C2575" s="7">
        <v>1185732</v>
      </c>
      <c r="D2575" s="8">
        <v>44455</v>
      </c>
      <c r="E2575" s="7" t="s">
        <v>46</v>
      </c>
      <c r="F2575" s="7" t="s">
        <v>94</v>
      </c>
      <c r="G2575" s="7" t="s">
        <v>95</v>
      </c>
      <c r="H2575" s="7" t="s">
        <v>18</v>
      </c>
      <c r="I2575" s="9">
        <v>0.45000000000000012</v>
      </c>
      <c r="J2575" s="10">
        <v>5250</v>
      </c>
      <c r="K2575" s="11">
        <f t="shared" si="20"/>
        <v>2362.5000000000005</v>
      </c>
      <c r="L2575" s="11">
        <f t="shared" si="21"/>
        <v>826.87500000000011</v>
      </c>
      <c r="M2575" s="12">
        <v>0.35</v>
      </c>
      <c r="O2575" s="17"/>
      <c r="P2575" s="15"/>
      <c r="Q2575" s="13"/>
      <c r="R2575" s="14"/>
    </row>
    <row r="2576" spans="1:18" ht="15.75" customHeight="1" x14ac:dyDescent="0.2">
      <c r="A2576" s="2"/>
      <c r="B2576" s="7" t="s">
        <v>14</v>
      </c>
      <c r="C2576" s="7">
        <v>1185732</v>
      </c>
      <c r="D2576" s="8">
        <v>44455</v>
      </c>
      <c r="E2576" s="7" t="s">
        <v>46</v>
      </c>
      <c r="F2576" s="7" t="s">
        <v>94</v>
      </c>
      <c r="G2576" s="7" t="s">
        <v>95</v>
      </c>
      <c r="H2576" s="7" t="s">
        <v>19</v>
      </c>
      <c r="I2576" s="9">
        <v>0.20000000000000007</v>
      </c>
      <c r="J2576" s="10">
        <v>4250</v>
      </c>
      <c r="K2576" s="11">
        <f t="shared" si="20"/>
        <v>850.00000000000023</v>
      </c>
      <c r="L2576" s="11">
        <f t="shared" si="21"/>
        <v>340.00000000000011</v>
      </c>
      <c r="M2576" s="12">
        <v>0.4</v>
      </c>
      <c r="O2576" s="17"/>
      <c r="P2576" s="15"/>
      <c r="Q2576" s="13"/>
      <c r="R2576" s="14"/>
    </row>
    <row r="2577" spans="1:18" ht="15.75" customHeight="1" x14ac:dyDescent="0.2">
      <c r="A2577" s="2"/>
      <c r="B2577" s="7" t="s">
        <v>14</v>
      </c>
      <c r="C2577" s="7">
        <v>1185732</v>
      </c>
      <c r="D2577" s="8">
        <v>44455</v>
      </c>
      <c r="E2577" s="7" t="s">
        <v>46</v>
      </c>
      <c r="F2577" s="7" t="s">
        <v>94</v>
      </c>
      <c r="G2577" s="7" t="s">
        <v>95</v>
      </c>
      <c r="H2577" s="7" t="s">
        <v>20</v>
      </c>
      <c r="I2577" s="9">
        <v>0.20000000000000007</v>
      </c>
      <c r="J2577" s="10">
        <v>4000</v>
      </c>
      <c r="K2577" s="11">
        <f t="shared" si="20"/>
        <v>800.00000000000023</v>
      </c>
      <c r="L2577" s="11">
        <f t="shared" si="21"/>
        <v>320.00000000000011</v>
      </c>
      <c r="M2577" s="12">
        <v>0.4</v>
      </c>
      <c r="O2577" s="17"/>
      <c r="P2577" s="15"/>
      <c r="Q2577" s="13"/>
      <c r="R2577" s="14"/>
    </row>
    <row r="2578" spans="1:18" ht="15.75" customHeight="1" x14ac:dyDescent="0.2">
      <c r="A2578" s="2"/>
      <c r="B2578" s="7" t="s">
        <v>14</v>
      </c>
      <c r="C2578" s="7">
        <v>1185732</v>
      </c>
      <c r="D2578" s="8">
        <v>44455</v>
      </c>
      <c r="E2578" s="7" t="s">
        <v>46</v>
      </c>
      <c r="F2578" s="7" t="s">
        <v>94</v>
      </c>
      <c r="G2578" s="7" t="s">
        <v>95</v>
      </c>
      <c r="H2578" s="7" t="s">
        <v>21</v>
      </c>
      <c r="I2578" s="9">
        <v>0.30000000000000004</v>
      </c>
      <c r="J2578" s="10">
        <v>4000</v>
      </c>
      <c r="K2578" s="11">
        <f t="shared" si="20"/>
        <v>1200.0000000000002</v>
      </c>
      <c r="L2578" s="11">
        <f t="shared" si="21"/>
        <v>420.00000000000006</v>
      </c>
      <c r="M2578" s="12">
        <v>0.35</v>
      </c>
      <c r="O2578" s="17"/>
      <c r="P2578" s="15"/>
      <c r="Q2578" s="13"/>
      <c r="R2578" s="14"/>
    </row>
    <row r="2579" spans="1:18" ht="15.75" customHeight="1" x14ac:dyDescent="0.2">
      <c r="A2579" s="2"/>
      <c r="B2579" s="7" t="s">
        <v>14</v>
      </c>
      <c r="C2579" s="7">
        <v>1185732</v>
      </c>
      <c r="D2579" s="8">
        <v>44455</v>
      </c>
      <c r="E2579" s="7" t="s">
        <v>46</v>
      </c>
      <c r="F2579" s="7" t="s">
        <v>94</v>
      </c>
      <c r="G2579" s="7" t="s">
        <v>95</v>
      </c>
      <c r="H2579" s="7" t="s">
        <v>22</v>
      </c>
      <c r="I2579" s="9">
        <v>0.35000000000000009</v>
      </c>
      <c r="J2579" s="10">
        <v>5000</v>
      </c>
      <c r="K2579" s="11">
        <f t="shared" si="20"/>
        <v>1750.0000000000005</v>
      </c>
      <c r="L2579" s="11">
        <f t="shared" si="21"/>
        <v>875.00000000000023</v>
      </c>
      <c r="M2579" s="12">
        <v>0.5</v>
      </c>
      <c r="O2579" s="17"/>
      <c r="P2579" s="15"/>
      <c r="Q2579" s="13"/>
      <c r="R2579" s="14"/>
    </row>
    <row r="2580" spans="1:18" ht="15.75" customHeight="1" x14ac:dyDescent="0.2">
      <c r="A2580" s="2"/>
      <c r="B2580" s="7" t="s">
        <v>14</v>
      </c>
      <c r="C2580" s="7">
        <v>1185732</v>
      </c>
      <c r="D2580" s="8">
        <v>44487</v>
      </c>
      <c r="E2580" s="7" t="s">
        <v>46</v>
      </c>
      <c r="F2580" s="7" t="s">
        <v>94</v>
      </c>
      <c r="G2580" s="7" t="s">
        <v>95</v>
      </c>
      <c r="H2580" s="7" t="s">
        <v>17</v>
      </c>
      <c r="I2580" s="9">
        <v>0.35000000000000009</v>
      </c>
      <c r="J2580" s="10">
        <v>6750</v>
      </c>
      <c r="K2580" s="11">
        <f t="shared" si="20"/>
        <v>2362.5000000000005</v>
      </c>
      <c r="L2580" s="11">
        <f t="shared" si="21"/>
        <v>945.00000000000023</v>
      </c>
      <c r="M2580" s="12">
        <v>0.4</v>
      </c>
      <c r="O2580" s="17"/>
      <c r="P2580" s="15"/>
      <c r="Q2580" s="13"/>
      <c r="R2580" s="14"/>
    </row>
    <row r="2581" spans="1:18" ht="15.75" customHeight="1" x14ac:dyDescent="0.2">
      <c r="A2581" s="2"/>
      <c r="B2581" s="7" t="s">
        <v>14</v>
      </c>
      <c r="C2581" s="7">
        <v>1185732</v>
      </c>
      <c r="D2581" s="8">
        <v>44487</v>
      </c>
      <c r="E2581" s="7" t="s">
        <v>46</v>
      </c>
      <c r="F2581" s="7" t="s">
        <v>94</v>
      </c>
      <c r="G2581" s="7" t="s">
        <v>95</v>
      </c>
      <c r="H2581" s="7" t="s">
        <v>18</v>
      </c>
      <c r="I2581" s="9">
        <v>0.25000000000000011</v>
      </c>
      <c r="J2581" s="10">
        <v>5000</v>
      </c>
      <c r="K2581" s="11">
        <f t="shared" si="20"/>
        <v>1250.0000000000005</v>
      </c>
      <c r="L2581" s="11">
        <f t="shared" si="21"/>
        <v>437.50000000000011</v>
      </c>
      <c r="M2581" s="12">
        <v>0.35</v>
      </c>
      <c r="O2581" s="17"/>
      <c r="P2581" s="15"/>
      <c r="Q2581" s="13"/>
      <c r="R2581" s="14"/>
    </row>
    <row r="2582" spans="1:18" ht="15.75" customHeight="1" x14ac:dyDescent="0.2">
      <c r="A2582" s="2"/>
      <c r="B2582" s="7" t="s">
        <v>14</v>
      </c>
      <c r="C2582" s="7">
        <v>1185732</v>
      </c>
      <c r="D2582" s="8">
        <v>44487</v>
      </c>
      <c r="E2582" s="7" t="s">
        <v>46</v>
      </c>
      <c r="F2582" s="7" t="s">
        <v>94</v>
      </c>
      <c r="G2582" s="7" t="s">
        <v>95</v>
      </c>
      <c r="H2582" s="7" t="s">
        <v>19</v>
      </c>
      <c r="I2582" s="9">
        <v>0.25000000000000011</v>
      </c>
      <c r="J2582" s="10">
        <v>3750</v>
      </c>
      <c r="K2582" s="11">
        <f t="shared" si="20"/>
        <v>937.50000000000045</v>
      </c>
      <c r="L2582" s="11">
        <f t="shared" si="21"/>
        <v>375.00000000000023</v>
      </c>
      <c r="M2582" s="12">
        <v>0.4</v>
      </c>
      <c r="O2582" s="17"/>
      <c r="P2582" s="15"/>
      <c r="Q2582" s="13"/>
      <c r="R2582" s="14"/>
    </row>
    <row r="2583" spans="1:18" ht="15.75" customHeight="1" x14ac:dyDescent="0.2">
      <c r="A2583" s="2"/>
      <c r="B2583" s="7" t="s">
        <v>14</v>
      </c>
      <c r="C2583" s="7">
        <v>1185732</v>
      </c>
      <c r="D2583" s="8">
        <v>44487</v>
      </c>
      <c r="E2583" s="7" t="s">
        <v>46</v>
      </c>
      <c r="F2583" s="7" t="s">
        <v>94</v>
      </c>
      <c r="G2583" s="7" t="s">
        <v>95</v>
      </c>
      <c r="H2583" s="7" t="s">
        <v>20</v>
      </c>
      <c r="I2583" s="9">
        <v>0.25000000000000011</v>
      </c>
      <c r="J2583" s="10">
        <v>3500</v>
      </c>
      <c r="K2583" s="11">
        <f t="shared" si="20"/>
        <v>875.00000000000034</v>
      </c>
      <c r="L2583" s="11">
        <f t="shared" si="21"/>
        <v>350.00000000000017</v>
      </c>
      <c r="M2583" s="12">
        <v>0.4</v>
      </c>
      <c r="O2583" s="17"/>
      <c r="P2583" s="15"/>
      <c r="Q2583" s="13"/>
      <c r="R2583" s="14"/>
    </row>
    <row r="2584" spans="1:18" ht="15.75" customHeight="1" x14ac:dyDescent="0.2">
      <c r="A2584" s="2"/>
      <c r="B2584" s="7" t="s">
        <v>14</v>
      </c>
      <c r="C2584" s="7">
        <v>1185732</v>
      </c>
      <c r="D2584" s="8">
        <v>44487</v>
      </c>
      <c r="E2584" s="7" t="s">
        <v>46</v>
      </c>
      <c r="F2584" s="7" t="s">
        <v>94</v>
      </c>
      <c r="G2584" s="7" t="s">
        <v>95</v>
      </c>
      <c r="H2584" s="7" t="s">
        <v>21</v>
      </c>
      <c r="I2584" s="9">
        <v>0.35000000000000009</v>
      </c>
      <c r="J2584" s="10">
        <v>3500</v>
      </c>
      <c r="K2584" s="11">
        <f t="shared" si="20"/>
        <v>1225.0000000000002</v>
      </c>
      <c r="L2584" s="11">
        <f t="shared" si="21"/>
        <v>428.75000000000006</v>
      </c>
      <c r="M2584" s="12">
        <v>0.35</v>
      </c>
      <c r="O2584" s="17"/>
      <c r="P2584" s="15"/>
      <c r="Q2584" s="13"/>
      <c r="R2584" s="14"/>
    </row>
    <row r="2585" spans="1:18" ht="15.75" customHeight="1" x14ac:dyDescent="0.2">
      <c r="A2585" s="2"/>
      <c r="B2585" s="7" t="s">
        <v>14</v>
      </c>
      <c r="C2585" s="7">
        <v>1185732</v>
      </c>
      <c r="D2585" s="8">
        <v>44487</v>
      </c>
      <c r="E2585" s="7" t="s">
        <v>46</v>
      </c>
      <c r="F2585" s="7" t="s">
        <v>94</v>
      </c>
      <c r="G2585" s="7" t="s">
        <v>95</v>
      </c>
      <c r="H2585" s="7" t="s">
        <v>22</v>
      </c>
      <c r="I2585" s="9">
        <v>0.35000000000000003</v>
      </c>
      <c r="J2585" s="10">
        <v>4750</v>
      </c>
      <c r="K2585" s="11">
        <f t="shared" si="20"/>
        <v>1662.5000000000002</v>
      </c>
      <c r="L2585" s="11">
        <f t="shared" si="21"/>
        <v>831.25000000000011</v>
      </c>
      <c r="M2585" s="12">
        <v>0.5</v>
      </c>
      <c r="O2585" s="17"/>
      <c r="P2585" s="15"/>
      <c r="Q2585" s="13"/>
      <c r="R2585" s="14"/>
    </row>
    <row r="2586" spans="1:18" ht="15.75" customHeight="1" x14ac:dyDescent="0.2">
      <c r="A2586" s="2"/>
      <c r="B2586" s="7" t="s">
        <v>14</v>
      </c>
      <c r="C2586" s="7">
        <v>1185732</v>
      </c>
      <c r="D2586" s="8">
        <v>44517</v>
      </c>
      <c r="E2586" s="7" t="s">
        <v>46</v>
      </c>
      <c r="F2586" s="7" t="s">
        <v>94</v>
      </c>
      <c r="G2586" s="7" t="s">
        <v>95</v>
      </c>
      <c r="H2586" s="7" t="s">
        <v>17</v>
      </c>
      <c r="I2586" s="9">
        <v>0.3000000000000001</v>
      </c>
      <c r="J2586" s="10">
        <v>6250</v>
      </c>
      <c r="K2586" s="11">
        <f t="shared" si="20"/>
        <v>1875.0000000000007</v>
      </c>
      <c r="L2586" s="11">
        <f t="shared" si="21"/>
        <v>750.00000000000034</v>
      </c>
      <c r="M2586" s="12">
        <v>0.4</v>
      </c>
      <c r="O2586" s="17"/>
      <c r="P2586" s="15"/>
      <c r="Q2586" s="13"/>
      <c r="R2586" s="14"/>
    </row>
    <row r="2587" spans="1:18" ht="15.75" customHeight="1" x14ac:dyDescent="0.2">
      <c r="A2587" s="2"/>
      <c r="B2587" s="7" t="s">
        <v>14</v>
      </c>
      <c r="C2587" s="7">
        <v>1185732</v>
      </c>
      <c r="D2587" s="8">
        <v>44517</v>
      </c>
      <c r="E2587" s="7" t="s">
        <v>46</v>
      </c>
      <c r="F2587" s="7" t="s">
        <v>94</v>
      </c>
      <c r="G2587" s="7" t="s">
        <v>95</v>
      </c>
      <c r="H2587" s="7" t="s">
        <v>18</v>
      </c>
      <c r="I2587" s="9">
        <v>0.20000000000000012</v>
      </c>
      <c r="J2587" s="10">
        <v>4500</v>
      </c>
      <c r="K2587" s="11">
        <f t="shared" si="20"/>
        <v>900.00000000000057</v>
      </c>
      <c r="L2587" s="11">
        <f t="shared" si="21"/>
        <v>315.00000000000017</v>
      </c>
      <c r="M2587" s="12">
        <v>0.35</v>
      </c>
      <c r="O2587" s="17"/>
      <c r="P2587" s="15"/>
      <c r="Q2587" s="13"/>
      <c r="R2587" s="14"/>
    </row>
    <row r="2588" spans="1:18" ht="15.75" customHeight="1" x14ac:dyDescent="0.2">
      <c r="A2588" s="2"/>
      <c r="B2588" s="7" t="s">
        <v>14</v>
      </c>
      <c r="C2588" s="7">
        <v>1185732</v>
      </c>
      <c r="D2588" s="8">
        <v>44517</v>
      </c>
      <c r="E2588" s="7" t="s">
        <v>46</v>
      </c>
      <c r="F2588" s="7" t="s">
        <v>94</v>
      </c>
      <c r="G2588" s="7" t="s">
        <v>95</v>
      </c>
      <c r="H2588" s="7" t="s">
        <v>19</v>
      </c>
      <c r="I2588" s="9">
        <v>0.30000000000000016</v>
      </c>
      <c r="J2588" s="10">
        <v>3950</v>
      </c>
      <c r="K2588" s="11">
        <f t="shared" si="20"/>
        <v>1185.0000000000007</v>
      </c>
      <c r="L2588" s="11">
        <f t="shared" si="21"/>
        <v>474.00000000000028</v>
      </c>
      <c r="M2588" s="12">
        <v>0.4</v>
      </c>
      <c r="O2588" s="17"/>
      <c r="P2588" s="15"/>
      <c r="Q2588" s="13"/>
      <c r="R2588" s="14"/>
    </row>
    <row r="2589" spans="1:18" ht="15.75" customHeight="1" x14ac:dyDescent="0.2">
      <c r="A2589" s="2"/>
      <c r="B2589" s="7" t="s">
        <v>14</v>
      </c>
      <c r="C2589" s="7">
        <v>1185732</v>
      </c>
      <c r="D2589" s="8">
        <v>44517</v>
      </c>
      <c r="E2589" s="7" t="s">
        <v>46</v>
      </c>
      <c r="F2589" s="7" t="s">
        <v>94</v>
      </c>
      <c r="G2589" s="7" t="s">
        <v>95</v>
      </c>
      <c r="H2589" s="7" t="s">
        <v>20</v>
      </c>
      <c r="I2589" s="9">
        <v>0.6000000000000002</v>
      </c>
      <c r="J2589" s="10">
        <v>4500</v>
      </c>
      <c r="K2589" s="11">
        <f t="shared" si="20"/>
        <v>2700.0000000000009</v>
      </c>
      <c r="L2589" s="11">
        <f t="shared" si="21"/>
        <v>1080.0000000000005</v>
      </c>
      <c r="M2589" s="12">
        <v>0.4</v>
      </c>
      <c r="O2589" s="17"/>
      <c r="P2589" s="15"/>
      <c r="Q2589" s="13"/>
      <c r="R2589" s="14"/>
    </row>
    <row r="2590" spans="1:18" ht="15.75" customHeight="1" x14ac:dyDescent="0.2">
      <c r="A2590" s="2"/>
      <c r="B2590" s="7" t="s">
        <v>14</v>
      </c>
      <c r="C2590" s="7">
        <v>1185732</v>
      </c>
      <c r="D2590" s="8">
        <v>44517</v>
      </c>
      <c r="E2590" s="7" t="s">
        <v>46</v>
      </c>
      <c r="F2590" s="7" t="s">
        <v>94</v>
      </c>
      <c r="G2590" s="7" t="s">
        <v>95</v>
      </c>
      <c r="H2590" s="7" t="s">
        <v>21</v>
      </c>
      <c r="I2590" s="9">
        <v>0.75000000000000011</v>
      </c>
      <c r="J2590" s="10">
        <v>4250</v>
      </c>
      <c r="K2590" s="11">
        <f t="shared" si="20"/>
        <v>3187.5000000000005</v>
      </c>
      <c r="L2590" s="11">
        <f t="shared" si="21"/>
        <v>1115.625</v>
      </c>
      <c r="M2590" s="12">
        <v>0.35</v>
      </c>
      <c r="O2590" s="17"/>
      <c r="P2590" s="15"/>
      <c r="Q2590" s="13"/>
      <c r="R2590" s="14"/>
    </row>
    <row r="2591" spans="1:18" ht="15.75" customHeight="1" x14ac:dyDescent="0.2">
      <c r="A2591" s="2"/>
      <c r="B2591" s="7" t="s">
        <v>14</v>
      </c>
      <c r="C2591" s="7">
        <v>1185732</v>
      </c>
      <c r="D2591" s="8">
        <v>44517</v>
      </c>
      <c r="E2591" s="7" t="s">
        <v>46</v>
      </c>
      <c r="F2591" s="7" t="s">
        <v>94</v>
      </c>
      <c r="G2591" s="7" t="s">
        <v>95</v>
      </c>
      <c r="H2591" s="7" t="s">
        <v>22</v>
      </c>
      <c r="I2591" s="9">
        <v>0.75</v>
      </c>
      <c r="J2591" s="10">
        <v>5250</v>
      </c>
      <c r="K2591" s="11">
        <f t="shared" si="20"/>
        <v>3937.5</v>
      </c>
      <c r="L2591" s="11">
        <f t="shared" si="21"/>
        <v>1968.75</v>
      </c>
      <c r="M2591" s="12">
        <v>0.5</v>
      </c>
      <c r="O2591" s="17"/>
      <c r="P2591" s="15"/>
      <c r="Q2591" s="13"/>
      <c r="R2591" s="14"/>
    </row>
    <row r="2592" spans="1:18" ht="15.75" customHeight="1" x14ac:dyDescent="0.2">
      <c r="A2592" s="2"/>
      <c r="B2592" s="7" t="s">
        <v>14</v>
      </c>
      <c r="C2592" s="7">
        <v>1185732</v>
      </c>
      <c r="D2592" s="8">
        <v>44546</v>
      </c>
      <c r="E2592" s="7" t="s">
        <v>46</v>
      </c>
      <c r="F2592" s="7" t="s">
        <v>94</v>
      </c>
      <c r="G2592" s="7" t="s">
        <v>95</v>
      </c>
      <c r="H2592" s="7" t="s">
        <v>17</v>
      </c>
      <c r="I2592" s="9">
        <v>0.70000000000000007</v>
      </c>
      <c r="J2592" s="10">
        <v>7750</v>
      </c>
      <c r="K2592" s="11">
        <f t="shared" si="20"/>
        <v>5425.0000000000009</v>
      </c>
      <c r="L2592" s="11">
        <f t="shared" si="21"/>
        <v>2170.0000000000005</v>
      </c>
      <c r="M2592" s="12">
        <v>0.4</v>
      </c>
      <c r="O2592" s="17"/>
      <c r="P2592" s="15"/>
      <c r="Q2592" s="13"/>
      <c r="R2592" s="14"/>
    </row>
    <row r="2593" spans="1:18" ht="15.75" customHeight="1" x14ac:dyDescent="0.2">
      <c r="A2593" s="2"/>
      <c r="B2593" s="7" t="s">
        <v>14</v>
      </c>
      <c r="C2593" s="7">
        <v>1185732</v>
      </c>
      <c r="D2593" s="8">
        <v>44546</v>
      </c>
      <c r="E2593" s="7" t="s">
        <v>46</v>
      </c>
      <c r="F2593" s="7" t="s">
        <v>94</v>
      </c>
      <c r="G2593" s="7" t="s">
        <v>95</v>
      </c>
      <c r="H2593" s="7" t="s">
        <v>18</v>
      </c>
      <c r="I2593" s="9">
        <v>0.60000000000000009</v>
      </c>
      <c r="J2593" s="10">
        <v>5750</v>
      </c>
      <c r="K2593" s="11">
        <f t="shared" si="20"/>
        <v>3450.0000000000005</v>
      </c>
      <c r="L2593" s="11">
        <f t="shared" si="21"/>
        <v>1207.5</v>
      </c>
      <c r="M2593" s="12">
        <v>0.35</v>
      </c>
      <c r="O2593" s="17"/>
      <c r="P2593" s="15"/>
      <c r="Q2593" s="13"/>
      <c r="R2593" s="14"/>
    </row>
    <row r="2594" spans="1:18" ht="15.75" customHeight="1" x14ac:dyDescent="0.2">
      <c r="A2594" s="2"/>
      <c r="B2594" s="7" t="s">
        <v>14</v>
      </c>
      <c r="C2594" s="7">
        <v>1185732</v>
      </c>
      <c r="D2594" s="8">
        <v>44546</v>
      </c>
      <c r="E2594" s="7" t="s">
        <v>46</v>
      </c>
      <c r="F2594" s="7" t="s">
        <v>94</v>
      </c>
      <c r="G2594" s="7" t="s">
        <v>95</v>
      </c>
      <c r="H2594" s="7" t="s">
        <v>19</v>
      </c>
      <c r="I2594" s="9">
        <v>0.60000000000000009</v>
      </c>
      <c r="J2594" s="10">
        <v>5250</v>
      </c>
      <c r="K2594" s="11">
        <f t="shared" si="20"/>
        <v>3150.0000000000005</v>
      </c>
      <c r="L2594" s="11">
        <f t="shared" si="21"/>
        <v>1260.0000000000002</v>
      </c>
      <c r="M2594" s="12">
        <v>0.4</v>
      </c>
      <c r="O2594" s="17"/>
      <c r="P2594" s="15"/>
      <c r="Q2594" s="13"/>
      <c r="R2594" s="14"/>
    </row>
    <row r="2595" spans="1:18" ht="15.75" customHeight="1" x14ac:dyDescent="0.2">
      <c r="A2595" s="2"/>
      <c r="B2595" s="7" t="s">
        <v>14</v>
      </c>
      <c r="C2595" s="7">
        <v>1185732</v>
      </c>
      <c r="D2595" s="8">
        <v>44546</v>
      </c>
      <c r="E2595" s="7" t="s">
        <v>46</v>
      </c>
      <c r="F2595" s="7" t="s">
        <v>94</v>
      </c>
      <c r="G2595" s="7" t="s">
        <v>95</v>
      </c>
      <c r="H2595" s="7" t="s">
        <v>20</v>
      </c>
      <c r="I2595" s="9">
        <v>0.60000000000000009</v>
      </c>
      <c r="J2595" s="10">
        <v>4750</v>
      </c>
      <c r="K2595" s="11">
        <f t="shared" si="20"/>
        <v>2850.0000000000005</v>
      </c>
      <c r="L2595" s="11">
        <f t="shared" si="21"/>
        <v>1140.0000000000002</v>
      </c>
      <c r="M2595" s="12">
        <v>0.4</v>
      </c>
      <c r="O2595" s="17"/>
      <c r="P2595" s="15"/>
      <c r="Q2595" s="13"/>
      <c r="R2595" s="14"/>
    </row>
    <row r="2596" spans="1:18" ht="15.75" customHeight="1" x14ac:dyDescent="0.2">
      <c r="A2596" s="2"/>
      <c r="B2596" s="7" t="s">
        <v>14</v>
      </c>
      <c r="C2596" s="7">
        <v>1185732</v>
      </c>
      <c r="D2596" s="8">
        <v>44546</v>
      </c>
      <c r="E2596" s="7" t="s">
        <v>46</v>
      </c>
      <c r="F2596" s="7" t="s">
        <v>94</v>
      </c>
      <c r="G2596" s="7" t="s">
        <v>95</v>
      </c>
      <c r="H2596" s="7" t="s">
        <v>21</v>
      </c>
      <c r="I2596" s="9">
        <v>0.70000000000000007</v>
      </c>
      <c r="J2596" s="10">
        <v>4750</v>
      </c>
      <c r="K2596" s="11">
        <f t="shared" si="20"/>
        <v>3325.0000000000005</v>
      </c>
      <c r="L2596" s="11">
        <f t="shared" si="21"/>
        <v>1163.75</v>
      </c>
      <c r="M2596" s="12">
        <v>0.35</v>
      </c>
      <c r="O2596" s="17"/>
      <c r="P2596" s="15"/>
      <c r="Q2596" s="13"/>
      <c r="R2596" s="14"/>
    </row>
    <row r="2597" spans="1:18" ht="15.75" customHeight="1" x14ac:dyDescent="0.2">
      <c r="A2597" s="2"/>
      <c r="B2597" s="7" t="s">
        <v>14</v>
      </c>
      <c r="C2597" s="7">
        <v>1185732</v>
      </c>
      <c r="D2597" s="8">
        <v>44546</v>
      </c>
      <c r="E2597" s="7" t="s">
        <v>46</v>
      </c>
      <c r="F2597" s="7" t="s">
        <v>94</v>
      </c>
      <c r="G2597" s="7" t="s">
        <v>95</v>
      </c>
      <c r="H2597" s="7" t="s">
        <v>22</v>
      </c>
      <c r="I2597" s="9">
        <v>0.75</v>
      </c>
      <c r="J2597" s="10">
        <v>5750</v>
      </c>
      <c r="K2597" s="11">
        <f t="shared" si="20"/>
        <v>4312.5</v>
      </c>
      <c r="L2597" s="11">
        <f t="shared" si="21"/>
        <v>2156.25</v>
      </c>
      <c r="M2597" s="12">
        <v>0.5</v>
      </c>
      <c r="O2597" s="17"/>
      <c r="P2597" s="15"/>
      <c r="Q2597" s="13"/>
      <c r="R2597" s="14"/>
    </row>
    <row r="2598" spans="1:18" ht="15.75" customHeight="1" x14ac:dyDescent="0.2">
      <c r="A2598" s="2" t="s">
        <v>39</v>
      </c>
      <c r="B2598" s="7" t="s">
        <v>23</v>
      </c>
      <c r="C2598" s="7">
        <v>1197831</v>
      </c>
      <c r="D2598" s="8">
        <v>44219</v>
      </c>
      <c r="E2598" s="7" t="s">
        <v>24</v>
      </c>
      <c r="F2598" s="7" t="s">
        <v>96</v>
      </c>
      <c r="G2598" s="7" t="s">
        <v>97</v>
      </c>
      <c r="H2598" s="7" t="s">
        <v>17</v>
      </c>
      <c r="I2598" s="9">
        <v>0.25000000000000006</v>
      </c>
      <c r="J2598" s="10">
        <v>6500</v>
      </c>
      <c r="K2598" s="11">
        <f t="shared" si="20"/>
        <v>1625.0000000000005</v>
      </c>
      <c r="L2598" s="11">
        <f t="shared" si="21"/>
        <v>650.00000000000023</v>
      </c>
      <c r="M2598" s="12">
        <v>0.4</v>
      </c>
      <c r="O2598" s="17"/>
      <c r="P2598" s="15"/>
      <c r="Q2598" s="13"/>
      <c r="R2598" s="14"/>
    </row>
    <row r="2599" spans="1:18" ht="15.75" customHeight="1" x14ac:dyDescent="0.2">
      <c r="A2599" s="2"/>
      <c r="B2599" s="7" t="s">
        <v>23</v>
      </c>
      <c r="C2599" s="7">
        <v>1197831</v>
      </c>
      <c r="D2599" s="8">
        <v>44219</v>
      </c>
      <c r="E2599" s="7" t="s">
        <v>24</v>
      </c>
      <c r="F2599" s="7" t="s">
        <v>96</v>
      </c>
      <c r="G2599" s="7" t="s">
        <v>97</v>
      </c>
      <c r="H2599" s="7" t="s">
        <v>18</v>
      </c>
      <c r="I2599" s="9">
        <v>0.25000000000000006</v>
      </c>
      <c r="J2599" s="10">
        <v>4500</v>
      </c>
      <c r="K2599" s="11">
        <f t="shared" si="20"/>
        <v>1125.0000000000002</v>
      </c>
      <c r="L2599" s="11">
        <f t="shared" si="21"/>
        <v>393.75000000000006</v>
      </c>
      <c r="M2599" s="12">
        <v>0.35</v>
      </c>
      <c r="O2599" s="17"/>
      <c r="P2599" s="15"/>
      <c r="Q2599" s="13"/>
      <c r="R2599" s="14"/>
    </row>
    <row r="2600" spans="1:18" ht="15.75" customHeight="1" x14ac:dyDescent="0.2">
      <c r="A2600" s="2"/>
      <c r="B2600" s="7" t="s">
        <v>23</v>
      </c>
      <c r="C2600" s="7">
        <v>1197831</v>
      </c>
      <c r="D2600" s="8">
        <v>44219</v>
      </c>
      <c r="E2600" s="7" t="s">
        <v>24</v>
      </c>
      <c r="F2600" s="7" t="s">
        <v>96</v>
      </c>
      <c r="G2600" s="7" t="s">
        <v>97</v>
      </c>
      <c r="H2600" s="7" t="s">
        <v>19</v>
      </c>
      <c r="I2600" s="9">
        <v>0.15000000000000008</v>
      </c>
      <c r="J2600" s="10">
        <v>4500</v>
      </c>
      <c r="K2600" s="11">
        <f t="shared" si="20"/>
        <v>675.00000000000034</v>
      </c>
      <c r="L2600" s="11">
        <f t="shared" si="21"/>
        <v>270.00000000000017</v>
      </c>
      <c r="M2600" s="12">
        <v>0.4</v>
      </c>
      <c r="O2600" s="17"/>
      <c r="P2600" s="15"/>
      <c r="Q2600" s="13"/>
      <c r="R2600" s="14"/>
    </row>
    <row r="2601" spans="1:18" ht="15.75" customHeight="1" x14ac:dyDescent="0.2">
      <c r="A2601" s="2"/>
      <c r="B2601" s="7" t="s">
        <v>23</v>
      </c>
      <c r="C2601" s="7">
        <v>1197831</v>
      </c>
      <c r="D2601" s="8">
        <v>44219</v>
      </c>
      <c r="E2601" s="7" t="s">
        <v>24</v>
      </c>
      <c r="F2601" s="7" t="s">
        <v>96</v>
      </c>
      <c r="G2601" s="7" t="s">
        <v>97</v>
      </c>
      <c r="H2601" s="7" t="s">
        <v>20</v>
      </c>
      <c r="I2601" s="9">
        <v>0.2</v>
      </c>
      <c r="J2601" s="10">
        <v>3000</v>
      </c>
      <c r="K2601" s="11">
        <f t="shared" si="20"/>
        <v>600</v>
      </c>
      <c r="L2601" s="11">
        <f t="shared" si="21"/>
        <v>240</v>
      </c>
      <c r="M2601" s="12">
        <v>0.4</v>
      </c>
      <c r="O2601" s="17"/>
      <c r="P2601" s="15"/>
      <c r="Q2601" s="13"/>
      <c r="R2601" s="14"/>
    </row>
    <row r="2602" spans="1:18" ht="15.75" customHeight="1" x14ac:dyDescent="0.2">
      <c r="A2602" s="2"/>
      <c r="B2602" s="7" t="s">
        <v>23</v>
      </c>
      <c r="C2602" s="7">
        <v>1197831</v>
      </c>
      <c r="D2602" s="8">
        <v>44219</v>
      </c>
      <c r="E2602" s="7" t="s">
        <v>24</v>
      </c>
      <c r="F2602" s="7" t="s">
        <v>96</v>
      </c>
      <c r="G2602" s="7" t="s">
        <v>97</v>
      </c>
      <c r="H2602" s="7" t="s">
        <v>21</v>
      </c>
      <c r="I2602" s="9">
        <v>0.35000000000000003</v>
      </c>
      <c r="J2602" s="10">
        <v>3500</v>
      </c>
      <c r="K2602" s="11">
        <f t="shared" si="20"/>
        <v>1225.0000000000002</v>
      </c>
      <c r="L2602" s="11">
        <f t="shared" si="21"/>
        <v>428.75000000000006</v>
      </c>
      <c r="M2602" s="12">
        <v>0.35</v>
      </c>
      <c r="O2602" s="17"/>
      <c r="P2602" s="15"/>
      <c r="Q2602" s="13"/>
      <c r="R2602" s="14"/>
    </row>
    <row r="2603" spans="1:18" ht="15.75" customHeight="1" x14ac:dyDescent="0.2">
      <c r="A2603" s="2"/>
      <c r="B2603" s="7" t="s">
        <v>23</v>
      </c>
      <c r="C2603" s="7">
        <v>1197831</v>
      </c>
      <c r="D2603" s="8">
        <v>44219</v>
      </c>
      <c r="E2603" s="7" t="s">
        <v>24</v>
      </c>
      <c r="F2603" s="7" t="s">
        <v>96</v>
      </c>
      <c r="G2603" s="7" t="s">
        <v>97</v>
      </c>
      <c r="H2603" s="7" t="s">
        <v>22</v>
      </c>
      <c r="I2603" s="9">
        <v>0.25000000000000006</v>
      </c>
      <c r="J2603" s="10">
        <v>4500</v>
      </c>
      <c r="K2603" s="11">
        <f t="shared" si="20"/>
        <v>1125.0000000000002</v>
      </c>
      <c r="L2603" s="11">
        <f t="shared" si="21"/>
        <v>450.00000000000011</v>
      </c>
      <c r="M2603" s="12">
        <v>0.4</v>
      </c>
      <c r="O2603" s="17"/>
      <c r="P2603" s="15"/>
      <c r="Q2603" s="13"/>
      <c r="R2603" s="14"/>
    </row>
    <row r="2604" spans="1:18" ht="15.75" customHeight="1" x14ac:dyDescent="0.2">
      <c r="A2604" s="2"/>
      <c r="B2604" s="7" t="s">
        <v>23</v>
      </c>
      <c r="C2604" s="7">
        <v>1197831</v>
      </c>
      <c r="D2604" s="8">
        <v>44248</v>
      </c>
      <c r="E2604" s="7" t="s">
        <v>24</v>
      </c>
      <c r="F2604" s="7" t="s">
        <v>96</v>
      </c>
      <c r="G2604" s="7" t="s">
        <v>97</v>
      </c>
      <c r="H2604" s="7" t="s">
        <v>17</v>
      </c>
      <c r="I2604" s="9">
        <v>0.25000000000000006</v>
      </c>
      <c r="J2604" s="10">
        <v>7000</v>
      </c>
      <c r="K2604" s="11">
        <f t="shared" si="20"/>
        <v>1750.0000000000005</v>
      </c>
      <c r="L2604" s="11">
        <f t="shared" si="21"/>
        <v>700.00000000000023</v>
      </c>
      <c r="M2604" s="12">
        <v>0.4</v>
      </c>
      <c r="O2604" s="17"/>
      <c r="P2604" s="15"/>
      <c r="Q2604" s="13"/>
      <c r="R2604" s="14"/>
    </row>
    <row r="2605" spans="1:18" ht="15.75" customHeight="1" x14ac:dyDescent="0.2">
      <c r="A2605" s="2"/>
      <c r="B2605" s="7" t="s">
        <v>23</v>
      </c>
      <c r="C2605" s="7">
        <v>1197831</v>
      </c>
      <c r="D2605" s="8">
        <v>44248</v>
      </c>
      <c r="E2605" s="7" t="s">
        <v>24</v>
      </c>
      <c r="F2605" s="7" t="s">
        <v>96</v>
      </c>
      <c r="G2605" s="7" t="s">
        <v>97</v>
      </c>
      <c r="H2605" s="7" t="s">
        <v>18</v>
      </c>
      <c r="I2605" s="9">
        <v>0.25000000000000006</v>
      </c>
      <c r="J2605" s="10">
        <v>3500</v>
      </c>
      <c r="K2605" s="11">
        <f t="shared" si="20"/>
        <v>875.00000000000023</v>
      </c>
      <c r="L2605" s="11">
        <f t="shared" si="21"/>
        <v>306.25000000000006</v>
      </c>
      <c r="M2605" s="12">
        <v>0.35</v>
      </c>
      <c r="O2605" s="17"/>
      <c r="P2605" s="15"/>
      <c r="Q2605" s="13"/>
      <c r="R2605" s="14"/>
    </row>
    <row r="2606" spans="1:18" ht="15.75" customHeight="1" x14ac:dyDescent="0.2">
      <c r="A2606" s="2"/>
      <c r="B2606" s="7" t="s">
        <v>23</v>
      </c>
      <c r="C2606" s="7">
        <v>1197831</v>
      </c>
      <c r="D2606" s="8">
        <v>44248</v>
      </c>
      <c r="E2606" s="7" t="s">
        <v>24</v>
      </c>
      <c r="F2606" s="7" t="s">
        <v>96</v>
      </c>
      <c r="G2606" s="7" t="s">
        <v>97</v>
      </c>
      <c r="H2606" s="7" t="s">
        <v>19</v>
      </c>
      <c r="I2606" s="9">
        <v>0.15000000000000008</v>
      </c>
      <c r="J2606" s="10">
        <v>4000</v>
      </c>
      <c r="K2606" s="11">
        <f t="shared" si="20"/>
        <v>600.00000000000034</v>
      </c>
      <c r="L2606" s="11">
        <f t="shared" si="21"/>
        <v>240.00000000000014</v>
      </c>
      <c r="M2606" s="12">
        <v>0.4</v>
      </c>
      <c r="O2606" s="17"/>
      <c r="P2606" s="15"/>
      <c r="Q2606" s="13"/>
      <c r="R2606" s="14"/>
    </row>
    <row r="2607" spans="1:18" ht="15.75" customHeight="1" x14ac:dyDescent="0.2">
      <c r="A2607" s="2"/>
      <c r="B2607" s="7" t="s">
        <v>23</v>
      </c>
      <c r="C2607" s="7">
        <v>1197831</v>
      </c>
      <c r="D2607" s="8">
        <v>44248</v>
      </c>
      <c r="E2607" s="7" t="s">
        <v>24</v>
      </c>
      <c r="F2607" s="7" t="s">
        <v>96</v>
      </c>
      <c r="G2607" s="7" t="s">
        <v>97</v>
      </c>
      <c r="H2607" s="7" t="s">
        <v>20</v>
      </c>
      <c r="I2607" s="9">
        <v>0.2</v>
      </c>
      <c r="J2607" s="10">
        <v>2500</v>
      </c>
      <c r="K2607" s="11">
        <f t="shared" si="20"/>
        <v>500</v>
      </c>
      <c r="L2607" s="11">
        <f t="shared" si="21"/>
        <v>200</v>
      </c>
      <c r="M2607" s="12">
        <v>0.4</v>
      </c>
      <c r="O2607" s="17"/>
      <c r="P2607" s="15"/>
      <c r="Q2607" s="13"/>
      <c r="R2607" s="14"/>
    </row>
    <row r="2608" spans="1:18" ht="15.75" customHeight="1" x14ac:dyDescent="0.2">
      <c r="A2608" s="2"/>
      <c r="B2608" s="7" t="s">
        <v>23</v>
      </c>
      <c r="C2608" s="7">
        <v>1197831</v>
      </c>
      <c r="D2608" s="8">
        <v>44248</v>
      </c>
      <c r="E2608" s="7" t="s">
        <v>24</v>
      </c>
      <c r="F2608" s="7" t="s">
        <v>96</v>
      </c>
      <c r="G2608" s="7" t="s">
        <v>97</v>
      </c>
      <c r="H2608" s="7" t="s">
        <v>21</v>
      </c>
      <c r="I2608" s="9">
        <v>0.35000000000000003</v>
      </c>
      <c r="J2608" s="10">
        <v>3250</v>
      </c>
      <c r="K2608" s="11">
        <f t="shared" si="20"/>
        <v>1137.5</v>
      </c>
      <c r="L2608" s="11">
        <f t="shared" si="21"/>
        <v>398.125</v>
      </c>
      <c r="M2608" s="12">
        <v>0.35</v>
      </c>
      <c r="O2608" s="17"/>
      <c r="P2608" s="15"/>
      <c r="Q2608" s="13"/>
      <c r="R2608" s="14"/>
    </row>
    <row r="2609" spans="1:18" ht="15.75" customHeight="1" x14ac:dyDescent="0.2">
      <c r="A2609" s="2"/>
      <c r="B2609" s="7" t="s">
        <v>23</v>
      </c>
      <c r="C2609" s="7">
        <v>1197831</v>
      </c>
      <c r="D2609" s="8">
        <v>44248</v>
      </c>
      <c r="E2609" s="7" t="s">
        <v>24</v>
      </c>
      <c r="F2609" s="7" t="s">
        <v>96</v>
      </c>
      <c r="G2609" s="7" t="s">
        <v>97</v>
      </c>
      <c r="H2609" s="7" t="s">
        <v>22</v>
      </c>
      <c r="I2609" s="9">
        <v>0.2</v>
      </c>
      <c r="J2609" s="10">
        <v>4250</v>
      </c>
      <c r="K2609" s="11">
        <f t="shared" si="20"/>
        <v>850</v>
      </c>
      <c r="L2609" s="11">
        <f t="shared" si="21"/>
        <v>340</v>
      </c>
      <c r="M2609" s="12">
        <v>0.4</v>
      </c>
      <c r="O2609" s="17"/>
      <c r="P2609" s="15"/>
      <c r="Q2609" s="13"/>
      <c r="R2609" s="14"/>
    </row>
    <row r="2610" spans="1:18" ht="15.75" customHeight="1" x14ac:dyDescent="0.2">
      <c r="A2610" s="2"/>
      <c r="B2610" s="7" t="s">
        <v>23</v>
      </c>
      <c r="C2610" s="7">
        <v>1197831</v>
      </c>
      <c r="D2610" s="8">
        <v>44274</v>
      </c>
      <c r="E2610" s="7" t="s">
        <v>24</v>
      </c>
      <c r="F2610" s="7" t="s">
        <v>96</v>
      </c>
      <c r="G2610" s="7" t="s">
        <v>97</v>
      </c>
      <c r="H2610" s="7" t="s">
        <v>17</v>
      </c>
      <c r="I2610" s="9">
        <v>0.2</v>
      </c>
      <c r="J2610" s="10">
        <v>6450</v>
      </c>
      <c r="K2610" s="11">
        <f t="shared" si="20"/>
        <v>1290</v>
      </c>
      <c r="L2610" s="11">
        <f t="shared" si="21"/>
        <v>516</v>
      </c>
      <c r="M2610" s="12">
        <v>0.4</v>
      </c>
      <c r="O2610" s="17"/>
      <c r="P2610" s="15"/>
      <c r="Q2610" s="13"/>
      <c r="R2610" s="14"/>
    </row>
    <row r="2611" spans="1:18" ht="15.75" customHeight="1" x14ac:dyDescent="0.2">
      <c r="A2611" s="2"/>
      <c r="B2611" s="7" t="s">
        <v>23</v>
      </c>
      <c r="C2611" s="7">
        <v>1197831</v>
      </c>
      <c r="D2611" s="8">
        <v>44274</v>
      </c>
      <c r="E2611" s="7" t="s">
        <v>24</v>
      </c>
      <c r="F2611" s="7" t="s">
        <v>96</v>
      </c>
      <c r="G2611" s="7" t="s">
        <v>97</v>
      </c>
      <c r="H2611" s="7" t="s">
        <v>18</v>
      </c>
      <c r="I2611" s="9">
        <v>0.2</v>
      </c>
      <c r="J2611" s="10">
        <v>3250</v>
      </c>
      <c r="K2611" s="11">
        <f t="shared" si="20"/>
        <v>650</v>
      </c>
      <c r="L2611" s="11">
        <f t="shared" si="21"/>
        <v>227.49999999999997</v>
      </c>
      <c r="M2611" s="12">
        <v>0.35</v>
      </c>
      <c r="O2611" s="17"/>
      <c r="P2611" s="15"/>
      <c r="Q2611" s="13"/>
      <c r="R2611" s="14"/>
    </row>
    <row r="2612" spans="1:18" ht="15.75" customHeight="1" x14ac:dyDescent="0.2">
      <c r="A2612" s="2"/>
      <c r="B2612" s="7" t="s">
        <v>23</v>
      </c>
      <c r="C2612" s="7">
        <v>1197831</v>
      </c>
      <c r="D2612" s="8">
        <v>44274</v>
      </c>
      <c r="E2612" s="7" t="s">
        <v>24</v>
      </c>
      <c r="F2612" s="7" t="s">
        <v>96</v>
      </c>
      <c r="G2612" s="7" t="s">
        <v>97</v>
      </c>
      <c r="H2612" s="7" t="s">
        <v>19</v>
      </c>
      <c r="I2612" s="9">
        <v>0.10000000000000002</v>
      </c>
      <c r="J2612" s="10">
        <v>3500</v>
      </c>
      <c r="K2612" s="11">
        <f t="shared" si="20"/>
        <v>350.00000000000006</v>
      </c>
      <c r="L2612" s="11">
        <f t="shared" si="21"/>
        <v>140.00000000000003</v>
      </c>
      <c r="M2612" s="12">
        <v>0.4</v>
      </c>
      <c r="O2612" s="17"/>
      <c r="P2612" s="15"/>
      <c r="Q2612" s="13"/>
      <c r="R2612" s="14"/>
    </row>
    <row r="2613" spans="1:18" ht="15.75" customHeight="1" x14ac:dyDescent="0.2">
      <c r="A2613" s="2"/>
      <c r="B2613" s="7" t="s">
        <v>23</v>
      </c>
      <c r="C2613" s="7">
        <v>1197831</v>
      </c>
      <c r="D2613" s="8">
        <v>44274</v>
      </c>
      <c r="E2613" s="7" t="s">
        <v>24</v>
      </c>
      <c r="F2613" s="7" t="s">
        <v>96</v>
      </c>
      <c r="G2613" s="7" t="s">
        <v>97</v>
      </c>
      <c r="H2613" s="7" t="s">
        <v>20</v>
      </c>
      <c r="I2613" s="9">
        <v>0.19999999999999996</v>
      </c>
      <c r="J2613" s="10">
        <v>2000</v>
      </c>
      <c r="K2613" s="11">
        <f t="shared" si="20"/>
        <v>399.99999999999989</v>
      </c>
      <c r="L2613" s="11">
        <f t="shared" si="21"/>
        <v>159.99999999999997</v>
      </c>
      <c r="M2613" s="12">
        <v>0.4</v>
      </c>
      <c r="O2613" s="17"/>
      <c r="P2613" s="15"/>
      <c r="Q2613" s="13"/>
      <c r="R2613" s="14"/>
    </row>
    <row r="2614" spans="1:18" ht="15.75" customHeight="1" x14ac:dyDescent="0.2">
      <c r="A2614" s="2"/>
      <c r="B2614" s="7" t="s">
        <v>23</v>
      </c>
      <c r="C2614" s="7">
        <v>1197831</v>
      </c>
      <c r="D2614" s="8">
        <v>44274</v>
      </c>
      <c r="E2614" s="7" t="s">
        <v>24</v>
      </c>
      <c r="F2614" s="7" t="s">
        <v>96</v>
      </c>
      <c r="G2614" s="7" t="s">
        <v>97</v>
      </c>
      <c r="H2614" s="7" t="s">
        <v>21</v>
      </c>
      <c r="I2614" s="9">
        <v>0.35000000000000009</v>
      </c>
      <c r="J2614" s="10">
        <v>2500</v>
      </c>
      <c r="K2614" s="11">
        <f t="shared" si="20"/>
        <v>875.00000000000023</v>
      </c>
      <c r="L2614" s="11">
        <f t="shared" si="21"/>
        <v>306.25000000000006</v>
      </c>
      <c r="M2614" s="12">
        <v>0.35</v>
      </c>
      <c r="O2614" s="17"/>
      <c r="P2614" s="15"/>
      <c r="Q2614" s="13"/>
      <c r="R2614" s="14"/>
    </row>
    <row r="2615" spans="1:18" ht="15.75" customHeight="1" x14ac:dyDescent="0.2">
      <c r="A2615" s="2"/>
      <c r="B2615" s="7" t="s">
        <v>23</v>
      </c>
      <c r="C2615" s="7">
        <v>1197831</v>
      </c>
      <c r="D2615" s="8">
        <v>44274</v>
      </c>
      <c r="E2615" s="7" t="s">
        <v>24</v>
      </c>
      <c r="F2615" s="7" t="s">
        <v>96</v>
      </c>
      <c r="G2615" s="7" t="s">
        <v>97</v>
      </c>
      <c r="H2615" s="7" t="s">
        <v>22</v>
      </c>
      <c r="I2615" s="9">
        <v>0.25</v>
      </c>
      <c r="J2615" s="10">
        <v>3500</v>
      </c>
      <c r="K2615" s="11">
        <f t="shared" si="20"/>
        <v>875</v>
      </c>
      <c r="L2615" s="11">
        <f t="shared" si="21"/>
        <v>350</v>
      </c>
      <c r="M2615" s="12">
        <v>0.4</v>
      </c>
      <c r="O2615" s="17"/>
      <c r="P2615" s="15"/>
      <c r="Q2615" s="13"/>
      <c r="R2615" s="14"/>
    </row>
    <row r="2616" spans="1:18" ht="15.75" customHeight="1" x14ac:dyDescent="0.2">
      <c r="A2616" s="2"/>
      <c r="B2616" s="7" t="s">
        <v>23</v>
      </c>
      <c r="C2616" s="7">
        <v>1197831</v>
      </c>
      <c r="D2616" s="8">
        <v>44306</v>
      </c>
      <c r="E2616" s="7" t="s">
        <v>24</v>
      </c>
      <c r="F2616" s="7" t="s">
        <v>96</v>
      </c>
      <c r="G2616" s="7" t="s">
        <v>97</v>
      </c>
      <c r="H2616" s="7" t="s">
        <v>17</v>
      </c>
      <c r="I2616" s="9">
        <v>0.25</v>
      </c>
      <c r="J2616" s="10">
        <v>6000</v>
      </c>
      <c r="K2616" s="11">
        <f t="shared" si="20"/>
        <v>1500</v>
      </c>
      <c r="L2616" s="11">
        <f t="shared" si="21"/>
        <v>600</v>
      </c>
      <c r="M2616" s="12">
        <v>0.4</v>
      </c>
      <c r="O2616" s="17"/>
      <c r="P2616" s="15"/>
      <c r="Q2616" s="13"/>
      <c r="R2616" s="14"/>
    </row>
    <row r="2617" spans="1:18" ht="15.75" customHeight="1" x14ac:dyDescent="0.2">
      <c r="A2617" s="2"/>
      <c r="B2617" s="7" t="s">
        <v>23</v>
      </c>
      <c r="C2617" s="7">
        <v>1197831</v>
      </c>
      <c r="D2617" s="8">
        <v>44306</v>
      </c>
      <c r="E2617" s="7" t="s">
        <v>24</v>
      </c>
      <c r="F2617" s="7" t="s">
        <v>96</v>
      </c>
      <c r="G2617" s="7" t="s">
        <v>97</v>
      </c>
      <c r="H2617" s="7" t="s">
        <v>18</v>
      </c>
      <c r="I2617" s="9">
        <v>0.25</v>
      </c>
      <c r="J2617" s="10">
        <v>3000</v>
      </c>
      <c r="K2617" s="11">
        <f t="shared" si="20"/>
        <v>750</v>
      </c>
      <c r="L2617" s="11">
        <f t="shared" si="21"/>
        <v>262.5</v>
      </c>
      <c r="M2617" s="12">
        <v>0.35</v>
      </c>
      <c r="O2617" s="17"/>
      <c r="P2617" s="15"/>
      <c r="Q2617" s="13"/>
      <c r="R2617" s="14"/>
    </row>
    <row r="2618" spans="1:18" ht="15.75" customHeight="1" x14ac:dyDescent="0.2">
      <c r="A2618" s="2"/>
      <c r="B2618" s="7" t="s">
        <v>23</v>
      </c>
      <c r="C2618" s="7">
        <v>1197831</v>
      </c>
      <c r="D2618" s="8">
        <v>44306</v>
      </c>
      <c r="E2618" s="7" t="s">
        <v>24</v>
      </c>
      <c r="F2618" s="7" t="s">
        <v>96</v>
      </c>
      <c r="G2618" s="7" t="s">
        <v>97</v>
      </c>
      <c r="H2618" s="7" t="s">
        <v>19</v>
      </c>
      <c r="I2618" s="9">
        <v>0.15000000000000002</v>
      </c>
      <c r="J2618" s="10">
        <v>3000</v>
      </c>
      <c r="K2618" s="11">
        <f t="shared" si="20"/>
        <v>450.00000000000006</v>
      </c>
      <c r="L2618" s="11">
        <f t="shared" si="21"/>
        <v>180.00000000000003</v>
      </c>
      <c r="M2618" s="12">
        <v>0.4</v>
      </c>
      <c r="O2618" s="17"/>
      <c r="P2618" s="15"/>
      <c r="Q2618" s="13"/>
      <c r="R2618" s="14"/>
    </row>
    <row r="2619" spans="1:18" ht="15.75" customHeight="1" x14ac:dyDescent="0.2">
      <c r="A2619" s="2"/>
      <c r="B2619" s="7" t="s">
        <v>23</v>
      </c>
      <c r="C2619" s="7">
        <v>1197831</v>
      </c>
      <c r="D2619" s="8">
        <v>44306</v>
      </c>
      <c r="E2619" s="7" t="s">
        <v>24</v>
      </c>
      <c r="F2619" s="7" t="s">
        <v>96</v>
      </c>
      <c r="G2619" s="7" t="s">
        <v>97</v>
      </c>
      <c r="H2619" s="7" t="s">
        <v>20</v>
      </c>
      <c r="I2619" s="9">
        <v>0.19999999999999996</v>
      </c>
      <c r="J2619" s="10">
        <v>2250</v>
      </c>
      <c r="K2619" s="11">
        <f t="shared" si="20"/>
        <v>449.99999999999989</v>
      </c>
      <c r="L2619" s="11">
        <f t="shared" si="21"/>
        <v>179.99999999999997</v>
      </c>
      <c r="M2619" s="12">
        <v>0.4</v>
      </c>
      <c r="O2619" s="17"/>
      <c r="P2619" s="15"/>
      <c r="Q2619" s="13"/>
      <c r="R2619" s="14"/>
    </row>
    <row r="2620" spans="1:18" ht="15.75" customHeight="1" x14ac:dyDescent="0.2">
      <c r="A2620" s="2"/>
      <c r="B2620" s="7" t="s">
        <v>23</v>
      </c>
      <c r="C2620" s="7">
        <v>1197831</v>
      </c>
      <c r="D2620" s="8">
        <v>44306</v>
      </c>
      <c r="E2620" s="7" t="s">
        <v>24</v>
      </c>
      <c r="F2620" s="7" t="s">
        <v>96</v>
      </c>
      <c r="G2620" s="7" t="s">
        <v>97</v>
      </c>
      <c r="H2620" s="7" t="s">
        <v>21</v>
      </c>
      <c r="I2620" s="9">
        <v>0.4</v>
      </c>
      <c r="J2620" s="10">
        <v>2500</v>
      </c>
      <c r="K2620" s="11">
        <f t="shared" si="20"/>
        <v>1000</v>
      </c>
      <c r="L2620" s="11">
        <f t="shared" si="21"/>
        <v>350</v>
      </c>
      <c r="M2620" s="12">
        <v>0.35</v>
      </c>
      <c r="O2620" s="17"/>
      <c r="P2620" s="15"/>
      <c r="Q2620" s="13"/>
      <c r="R2620" s="14"/>
    </row>
    <row r="2621" spans="1:18" ht="15.75" customHeight="1" x14ac:dyDescent="0.2">
      <c r="A2621" s="2"/>
      <c r="B2621" s="7" t="s">
        <v>23</v>
      </c>
      <c r="C2621" s="7">
        <v>1197831</v>
      </c>
      <c r="D2621" s="8">
        <v>44306</v>
      </c>
      <c r="E2621" s="7" t="s">
        <v>24</v>
      </c>
      <c r="F2621" s="7" t="s">
        <v>96</v>
      </c>
      <c r="G2621" s="7" t="s">
        <v>97</v>
      </c>
      <c r="H2621" s="7" t="s">
        <v>22</v>
      </c>
      <c r="I2621" s="9">
        <v>0.30000000000000004</v>
      </c>
      <c r="J2621" s="10">
        <v>4000</v>
      </c>
      <c r="K2621" s="11">
        <f t="shared" si="20"/>
        <v>1200.0000000000002</v>
      </c>
      <c r="L2621" s="11">
        <f t="shared" si="21"/>
        <v>480.00000000000011</v>
      </c>
      <c r="M2621" s="12">
        <v>0.4</v>
      </c>
      <c r="O2621" s="17"/>
      <c r="P2621" s="15"/>
      <c r="Q2621" s="13"/>
      <c r="R2621" s="14"/>
    </row>
    <row r="2622" spans="1:18" ht="15.75" customHeight="1" x14ac:dyDescent="0.2">
      <c r="A2622" s="2"/>
      <c r="B2622" s="7" t="s">
        <v>23</v>
      </c>
      <c r="C2622" s="7">
        <v>1197831</v>
      </c>
      <c r="D2622" s="8">
        <v>44335</v>
      </c>
      <c r="E2622" s="7" t="s">
        <v>24</v>
      </c>
      <c r="F2622" s="7" t="s">
        <v>96</v>
      </c>
      <c r="G2622" s="7" t="s">
        <v>97</v>
      </c>
      <c r="H2622" s="7" t="s">
        <v>17</v>
      </c>
      <c r="I2622" s="9">
        <v>0.4</v>
      </c>
      <c r="J2622" s="10">
        <v>6700</v>
      </c>
      <c r="K2622" s="11">
        <f t="shared" si="20"/>
        <v>2680</v>
      </c>
      <c r="L2622" s="11">
        <f t="shared" si="21"/>
        <v>1072</v>
      </c>
      <c r="M2622" s="12">
        <v>0.4</v>
      </c>
      <c r="O2622" s="17"/>
      <c r="P2622" s="15"/>
      <c r="Q2622" s="13"/>
      <c r="R2622" s="14"/>
    </row>
    <row r="2623" spans="1:18" ht="15.75" customHeight="1" x14ac:dyDescent="0.2">
      <c r="A2623" s="2"/>
      <c r="B2623" s="7" t="s">
        <v>23</v>
      </c>
      <c r="C2623" s="7">
        <v>1197831</v>
      </c>
      <c r="D2623" s="8">
        <v>44335</v>
      </c>
      <c r="E2623" s="7" t="s">
        <v>24</v>
      </c>
      <c r="F2623" s="7" t="s">
        <v>96</v>
      </c>
      <c r="G2623" s="7" t="s">
        <v>97</v>
      </c>
      <c r="H2623" s="7" t="s">
        <v>18</v>
      </c>
      <c r="I2623" s="9">
        <v>0.4</v>
      </c>
      <c r="J2623" s="10">
        <v>3750</v>
      </c>
      <c r="K2623" s="11">
        <f t="shared" si="20"/>
        <v>1500</v>
      </c>
      <c r="L2623" s="11">
        <f t="shared" si="21"/>
        <v>525</v>
      </c>
      <c r="M2623" s="12">
        <v>0.35</v>
      </c>
      <c r="O2623" s="17"/>
      <c r="P2623" s="15"/>
      <c r="Q2623" s="13"/>
      <c r="R2623" s="14"/>
    </row>
    <row r="2624" spans="1:18" ht="15.75" customHeight="1" x14ac:dyDescent="0.2">
      <c r="A2624" s="2"/>
      <c r="B2624" s="7" t="s">
        <v>23</v>
      </c>
      <c r="C2624" s="7">
        <v>1197831</v>
      </c>
      <c r="D2624" s="8">
        <v>44335</v>
      </c>
      <c r="E2624" s="7" t="s">
        <v>24</v>
      </c>
      <c r="F2624" s="7" t="s">
        <v>96</v>
      </c>
      <c r="G2624" s="7" t="s">
        <v>97</v>
      </c>
      <c r="H2624" s="7" t="s">
        <v>19</v>
      </c>
      <c r="I2624" s="9">
        <v>0.35000000000000003</v>
      </c>
      <c r="J2624" s="10">
        <v>3500</v>
      </c>
      <c r="K2624" s="11">
        <f t="shared" si="20"/>
        <v>1225.0000000000002</v>
      </c>
      <c r="L2624" s="11">
        <f t="shared" si="21"/>
        <v>490.00000000000011</v>
      </c>
      <c r="M2624" s="12">
        <v>0.4</v>
      </c>
      <c r="O2624" s="17"/>
      <c r="P2624" s="15"/>
      <c r="Q2624" s="13"/>
      <c r="R2624" s="14"/>
    </row>
    <row r="2625" spans="1:18" ht="15.75" customHeight="1" x14ac:dyDescent="0.2">
      <c r="A2625" s="2"/>
      <c r="B2625" s="7" t="s">
        <v>23</v>
      </c>
      <c r="C2625" s="7">
        <v>1197831</v>
      </c>
      <c r="D2625" s="8">
        <v>44335</v>
      </c>
      <c r="E2625" s="7" t="s">
        <v>24</v>
      </c>
      <c r="F2625" s="7" t="s">
        <v>96</v>
      </c>
      <c r="G2625" s="7" t="s">
        <v>97</v>
      </c>
      <c r="H2625" s="7" t="s">
        <v>20</v>
      </c>
      <c r="I2625" s="9">
        <v>0.35000000000000003</v>
      </c>
      <c r="J2625" s="10">
        <v>3000</v>
      </c>
      <c r="K2625" s="11">
        <f t="shared" si="20"/>
        <v>1050</v>
      </c>
      <c r="L2625" s="11">
        <f t="shared" si="21"/>
        <v>420</v>
      </c>
      <c r="M2625" s="12">
        <v>0.4</v>
      </c>
      <c r="O2625" s="17"/>
      <c r="P2625" s="15"/>
      <c r="Q2625" s="13"/>
      <c r="R2625" s="14"/>
    </row>
    <row r="2626" spans="1:18" ht="15.75" customHeight="1" x14ac:dyDescent="0.2">
      <c r="A2626" s="2"/>
      <c r="B2626" s="7" t="s">
        <v>23</v>
      </c>
      <c r="C2626" s="7">
        <v>1197831</v>
      </c>
      <c r="D2626" s="8">
        <v>44335</v>
      </c>
      <c r="E2626" s="7" t="s">
        <v>24</v>
      </c>
      <c r="F2626" s="7" t="s">
        <v>96</v>
      </c>
      <c r="G2626" s="7" t="s">
        <v>97</v>
      </c>
      <c r="H2626" s="7" t="s">
        <v>21</v>
      </c>
      <c r="I2626" s="9">
        <v>0.44999999999999996</v>
      </c>
      <c r="J2626" s="10">
        <v>3250</v>
      </c>
      <c r="K2626" s="11">
        <f t="shared" si="20"/>
        <v>1462.4999999999998</v>
      </c>
      <c r="L2626" s="11">
        <f t="shared" si="21"/>
        <v>511.87499999999989</v>
      </c>
      <c r="M2626" s="12">
        <v>0.35</v>
      </c>
      <c r="O2626" s="17"/>
      <c r="P2626" s="15"/>
      <c r="Q2626" s="13"/>
      <c r="R2626" s="14"/>
    </row>
    <row r="2627" spans="1:18" ht="15.75" customHeight="1" x14ac:dyDescent="0.2">
      <c r="A2627" s="2"/>
      <c r="B2627" s="7" t="s">
        <v>23</v>
      </c>
      <c r="C2627" s="7">
        <v>1197831</v>
      </c>
      <c r="D2627" s="8">
        <v>44335</v>
      </c>
      <c r="E2627" s="7" t="s">
        <v>24</v>
      </c>
      <c r="F2627" s="7" t="s">
        <v>96</v>
      </c>
      <c r="G2627" s="7" t="s">
        <v>97</v>
      </c>
      <c r="H2627" s="7" t="s">
        <v>22</v>
      </c>
      <c r="I2627" s="9">
        <v>0.44999999999999996</v>
      </c>
      <c r="J2627" s="10">
        <v>4250</v>
      </c>
      <c r="K2627" s="11">
        <f t="shared" si="20"/>
        <v>1912.4999999999998</v>
      </c>
      <c r="L2627" s="11">
        <f t="shared" si="21"/>
        <v>765</v>
      </c>
      <c r="M2627" s="12">
        <v>0.4</v>
      </c>
      <c r="O2627" s="17"/>
      <c r="P2627" s="15"/>
      <c r="Q2627" s="13"/>
      <c r="R2627" s="14"/>
    </row>
    <row r="2628" spans="1:18" ht="15.75" customHeight="1" x14ac:dyDescent="0.2">
      <c r="A2628" s="2"/>
      <c r="B2628" s="7" t="s">
        <v>23</v>
      </c>
      <c r="C2628" s="7">
        <v>1197831</v>
      </c>
      <c r="D2628" s="8">
        <v>44368</v>
      </c>
      <c r="E2628" s="7" t="s">
        <v>24</v>
      </c>
      <c r="F2628" s="7" t="s">
        <v>96</v>
      </c>
      <c r="G2628" s="7" t="s">
        <v>97</v>
      </c>
      <c r="H2628" s="7" t="s">
        <v>17</v>
      </c>
      <c r="I2628" s="9">
        <v>0.39999999999999997</v>
      </c>
      <c r="J2628" s="10">
        <v>6750</v>
      </c>
      <c r="K2628" s="11">
        <f t="shared" si="20"/>
        <v>2700</v>
      </c>
      <c r="L2628" s="11">
        <f t="shared" si="21"/>
        <v>1080</v>
      </c>
      <c r="M2628" s="12">
        <v>0.4</v>
      </c>
      <c r="O2628" s="17"/>
      <c r="P2628" s="15"/>
      <c r="Q2628" s="13"/>
      <c r="R2628" s="14"/>
    </row>
    <row r="2629" spans="1:18" ht="15.75" customHeight="1" x14ac:dyDescent="0.2">
      <c r="A2629" s="2"/>
      <c r="B2629" s="7" t="s">
        <v>23</v>
      </c>
      <c r="C2629" s="7">
        <v>1197831</v>
      </c>
      <c r="D2629" s="8">
        <v>44368</v>
      </c>
      <c r="E2629" s="7" t="s">
        <v>24</v>
      </c>
      <c r="F2629" s="7" t="s">
        <v>96</v>
      </c>
      <c r="G2629" s="7" t="s">
        <v>97</v>
      </c>
      <c r="H2629" s="7" t="s">
        <v>18</v>
      </c>
      <c r="I2629" s="9">
        <v>0.35000000000000003</v>
      </c>
      <c r="J2629" s="10">
        <v>4250</v>
      </c>
      <c r="K2629" s="11">
        <f t="shared" si="20"/>
        <v>1487.5000000000002</v>
      </c>
      <c r="L2629" s="11">
        <f t="shared" si="21"/>
        <v>520.625</v>
      </c>
      <c r="M2629" s="12">
        <v>0.35</v>
      </c>
      <c r="O2629" s="17"/>
      <c r="P2629" s="15"/>
      <c r="Q2629" s="13"/>
      <c r="R2629" s="14"/>
    </row>
    <row r="2630" spans="1:18" ht="15.75" customHeight="1" x14ac:dyDescent="0.2">
      <c r="A2630" s="2"/>
      <c r="B2630" s="7" t="s">
        <v>23</v>
      </c>
      <c r="C2630" s="7">
        <v>1197831</v>
      </c>
      <c r="D2630" s="8">
        <v>44368</v>
      </c>
      <c r="E2630" s="7" t="s">
        <v>24</v>
      </c>
      <c r="F2630" s="7" t="s">
        <v>96</v>
      </c>
      <c r="G2630" s="7" t="s">
        <v>97</v>
      </c>
      <c r="H2630" s="7" t="s">
        <v>19</v>
      </c>
      <c r="I2630" s="9">
        <v>0.4</v>
      </c>
      <c r="J2630" s="10">
        <v>4000</v>
      </c>
      <c r="K2630" s="11">
        <f t="shared" si="20"/>
        <v>1600</v>
      </c>
      <c r="L2630" s="11">
        <f t="shared" si="21"/>
        <v>640</v>
      </c>
      <c r="M2630" s="12">
        <v>0.4</v>
      </c>
      <c r="O2630" s="17"/>
      <c r="P2630" s="15"/>
      <c r="Q2630" s="13"/>
      <c r="R2630" s="14"/>
    </row>
    <row r="2631" spans="1:18" ht="15.75" customHeight="1" x14ac:dyDescent="0.2">
      <c r="A2631" s="2"/>
      <c r="B2631" s="7" t="s">
        <v>23</v>
      </c>
      <c r="C2631" s="7">
        <v>1197831</v>
      </c>
      <c r="D2631" s="8">
        <v>44368</v>
      </c>
      <c r="E2631" s="7" t="s">
        <v>24</v>
      </c>
      <c r="F2631" s="7" t="s">
        <v>96</v>
      </c>
      <c r="G2631" s="7" t="s">
        <v>97</v>
      </c>
      <c r="H2631" s="7" t="s">
        <v>20</v>
      </c>
      <c r="I2631" s="9">
        <v>0.4</v>
      </c>
      <c r="J2631" s="10">
        <v>3750</v>
      </c>
      <c r="K2631" s="11">
        <f t="shared" si="20"/>
        <v>1500</v>
      </c>
      <c r="L2631" s="11">
        <f t="shared" si="21"/>
        <v>600</v>
      </c>
      <c r="M2631" s="12">
        <v>0.4</v>
      </c>
      <c r="O2631" s="17"/>
      <c r="P2631" s="15"/>
      <c r="Q2631" s="13"/>
      <c r="R2631" s="14"/>
    </row>
    <row r="2632" spans="1:18" ht="15.75" customHeight="1" x14ac:dyDescent="0.2">
      <c r="A2632" s="2"/>
      <c r="B2632" s="7" t="s">
        <v>23</v>
      </c>
      <c r="C2632" s="7">
        <v>1197831</v>
      </c>
      <c r="D2632" s="8">
        <v>44368</v>
      </c>
      <c r="E2632" s="7" t="s">
        <v>24</v>
      </c>
      <c r="F2632" s="7" t="s">
        <v>96</v>
      </c>
      <c r="G2632" s="7" t="s">
        <v>97</v>
      </c>
      <c r="H2632" s="7" t="s">
        <v>21</v>
      </c>
      <c r="I2632" s="9">
        <v>0.54999999999999993</v>
      </c>
      <c r="J2632" s="10">
        <v>3750</v>
      </c>
      <c r="K2632" s="11">
        <f t="shared" si="20"/>
        <v>2062.4999999999995</v>
      </c>
      <c r="L2632" s="11">
        <f t="shared" si="21"/>
        <v>721.87499999999977</v>
      </c>
      <c r="M2632" s="12">
        <v>0.35</v>
      </c>
      <c r="O2632" s="17"/>
      <c r="P2632" s="15"/>
      <c r="Q2632" s="13"/>
      <c r="R2632" s="14"/>
    </row>
    <row r="2633" spans="1:18" ht="15.75" customHeight="1" x14ac:dyDescent="0.2">
      <c r="A2633" s="2"/>
      <c r="B2633" s="7" t="s">
        <v>23</v>
      </c>
      <c r="C2633" s="7">
        <v>1197831</v>
      </c>
      <c r="D2633" s="8">
        <v>44368</v>
      </c>
      <c r="E2633" s="7" t="s">
        <v>24</v>
      </c>
      <c r="F2633" s="7" t="s">
        <v>96</v>
      </c>
      <c r="G2633" s="7" t="s">
        <v>97</v>
      </c>
      <c r="H2633" s="7" t="s">
        <v>22</v>
      </c>
      <c r="I2633" s="9">
        <v>0.6</v>
      </c>
      <c r="J2633" s="10">
        <v>5500</v>
      </c>
      <c r="K2633" s="11">
        <f t="shared" si="20"/>
        <v>3300</v>
      </c>
      <c r="L2633" s="11">
        <f t="shared" si="21"/>
        <v>1320</v>
      </c>
      <c r="M2633" s="12">
        <v>0.4</v>
      </c>
      <c r="O2633" s="17"/>
      <c r="P2633" s="15"/>
      <c r="Q2633" s="13"/>
      <c r="R2633" s="14"/>
    </row>
    <row r="2634" spans="1:18" ht="15.75" customHeight="1" x14ac:dyDescent="0.2">
      <c r="A2634" s="2"/>
      <c r="B2634" s="7" t="s">
        <v>23</v>
      </c>
      <c r="C2634" s="7">
        <v>1197831</v>
      </c>
      <c r="D2634" s="8">
        <v>44396</v>
      </c>
      <c r="E2634" s="7" t="s">
        <v>24</v>
      </c>
      <c r="F2634" s="7" t="s">
        <v>96</v>
      </c>
      <c r="G2634" s="7" t="s">
        <v>97</v>
      </c>
      <c r="H2634" s="7" t="s">
        <v>17</v>
      </c>
      <c r="I2634" s="9">
        <v>0.54999999999999993</v>
      </c>
      <c r="J2634" s="10">
        <v>7750</v>
      </c>
      <c r="K2634" s="11">
        <f t="shared" si="20"/>
        <v>4262.4999999999991</v>
      </c>
      <c r="L2634" s="11">
        <f t="shared" si="21"/>
        <v>1704.9999999999998</v>
      </c>
      <c r="M2634" s="12">
        <v>0.4</v>
      </c>
      <c r="O2634" s="17"/>
      <c r="P2634" s="15"/>
      <c r="Q2634" s="13"/>
      <c r="R2634" s="14"/>
    </row>
    <row r="2635" spans="1:18" ht="15.75" customHeight="1" x14ac:dyDescent="0.2">
      <c r="A2635" s="2"/>
      <c r="B2635" s="7" t="s">
        <v>23</v>
      </c>
      <c r="C2635" s="7">
        <v>1197831</v>
      </c>
      <c r="D2635" s="8">
        <v>44396</v>
      </c>
      <c r="E2635" s="7" t="s">
        <v>24</v>
      </c>
      <c r="F2635" s="7" t="s">
        <v>96</v>
      </c>
      <c r="G2635" s="7" t="s">
        <v>97</v>
      </c>
      <c r="H2635" s="7" t="s">
        <v>18</v>
      </c>
      <c r="I2635" s="9">
        <v>0.5</v>
      </c>
      <c r="J2635" s="10">
        <v>5250</v>
      </c>
      <c r="K2635" s="11">
        <f t="shared" si="20"/>
        <v>2625</v>
      </c>
      <c r="L2635" s="11">
        <f t="shared" si="21"/>
        <v>918.74999999999989</v>
      </c>
      <c r="M2635" s="12">
        <v>0.35</v>
      </c>
      <c r="O2635" s="17"/>
      <c r="P2635" s="15"/>
      <c r="Q2635" s="13"/>
      <c r="R2635" s="14"/>
    </row>
    <row r="2636" spans="1:18" ht="15.75" customHeight="1" x14ac:dyDescent="0.2">
      <c r="A2636" s="2"/>
      <c r="B2636" s="7" t="s">
        <v>23</v>
      </c>
      <c r="C2636" s="7">
        <v>1197831</v>
      </c>
      <c r="D2636" s="8">
        <v>44396</v>
      </c>
      <c r="E2636" s="7" t="s">
        <v>24</v>
      </c>
      <c r="F2636" s="7" t="s">
        <v>96</v>
      </c>
      <c r="G2636" s="7" t="s">
        <v>97</v>
      </c>
      <c r="H2636" s="7" t="s">
        <v>19</v>
      </c>
      <c r="I2636" s="9">
        <v>0.45</v>
      </c>
      <c r="J2636" s="10">
        <v>4500</v>
      </c>
      <c r="K2636" s="11">
        <f t="shared" si="20"/>
        <v>2025</v>
      </c>
      <c r="L2636" s="11">
        <f t="shared" si="21"/>
        <v>810</v>
      </c>
      <c r="M2636" s="12">
        <v>0.4</v>
      </c>
      <c r="O2636" s="17"/>
      <c r="P2636" s="15"/>
      <c r="Q2636" s="13"/>
      <c r="R2636" s="14"/>
    </row>
    <row r="2637" spans="1:18" ht="15.75" customHeight="1" x14ac:dyDescent="0.2">
      <c r="A2637" s="2"/>
      <c r="B2637" s="7" t="s">
        <v>23</v>
      </c>
      <c r="C2637" s="7">
        <v>1197831</v>
      </c>
      <c r="D2637" s="8">
        <v>44396</v>
      </c>
      <c r="E2637" s="7" t="s">
        <v>24</v>
      </c>
      <c r="F2637" s="7" t="s">
        <v>96</v>
      </c>
      <c r="G2637" s="7" t="s">
        <v>97</v>
      </c>
      <c r="H2637" s="7" t="s">
        <v>20</v>
      </c>
      <c r="I2637" s="9">
        <v>0.45</v>
      </c>
      <c r="J2637" s="10">
        <v>4000</v>
      </c>
      <c r="K2637" s="11">
        <f t="shared" si="20"/>
        <v>1800</v>
      </c>
      <c r="L2637" s="11">
        <f t="shared" si="21"/>
        <v>720</v>
      </c>
      <c r="M2637" s="12">
        <v>0.4</v>
      </c>
      <c r="O2637" s="17"/>
      <c r="P2637" s="15"/>
      <c r="Q2637" s="13"/>
      <c r="R2637" s="14"/>
    </row>
    <row r="2638" spans="1:18" ht="15.75" customHeight="1" x14ac:dyDescent="0.2">
      <c r="A2638" s="2"/>
      <c r="B2638" s="7" t="s">
        <v>23</v>
      </c>
      <c r="C2638" s="7">
        <v>1197831</v>
      </c>
      <c r="D2638" s="8">
        <v>44396</v>
      </c>
      <c r="E2638" s="7" t="s">
        <v>24</v>
      </c>
      <c r="F2638" s="7" t="s">
        <v>96</v>
      </c>
      <c r="G2638" s="7" t="s">
        <v>97</v>
      </c>
      <c r="H2638" s="7" t="s">
        <v>21</v>
      </c>
      <c r="I2638" s="9">
        <v>0.6</v>
      </c>
      <c r="J2638" s="10">
        <v>4250</v>
      </c>
      <c r="K2638" s="11">
        <f t="shared" si="20"/>
        <v>2550</v>
      </c>
      <c r="L2638" s="11">
        <f t="shared" si="21"/>
        <v>892.5</v>
      </c>
      <c r="M2638" s="12">
        <v>0.35</v>
      </c>
      <c r="O2638" s="17"/>
      <c r="P2638" s="15"/>
      <c r="Q2638" s="13"/>
      <c r="R2638" s="14"/>
    </row>
    <row r="2639" spans="1:18" ht="15.75" customHeight="1" x14ac:dyDescent="0.2">
      <c r="A2639" s="2"/>
      <c r="B2639" s="7" t="s">
        <v>23</v>
      </c>
      <c r="C2639" s="7">
        <v>1197831</v>
      </c>
      <c r="D2639" s="8">
        <v>44396</v>
      </c>
      <c r="E2639" s="7" t="s">
        <v>24</v>
      </c>
      <c r="F2639" s="7" t="s">
        <v>96</v>
      </c>
      <c r="G2639" s="7" t="s">
        <v>97</v>
      </c>
      <c r="H2639" s="7" t="s">
        <v>22</v>
      </c>
      <c r="I2639" s="9">
        <v>0.65</v>
      </c>
      <c r="J2639" s="10">
        <v>6000</v>
      </c>
      <c r="K2639" s="11">
        <f t="shared" si="20"/>
        <v>3900</v>
      </c>
      <c r="L2639" s="11">
        <f t="shared" si="21"/>
        <v>1560</v>
      </c>
      <c r="M2639" s="12">
        <v>0.4</v>
      </c>
      <c r="O2639" s="17"/>
      <c r="P2639" s="15"/>
      <c r="Q2639" s="13"/>
      <c r="R2639" s="14"/>
    </row>
    <row r="2640" spans="1:18" ht="15.75" customHeight="1" x14ac:dyDescent="0.2">
      <c r="A2640" s="2"/>
      <c r="B2640" s="7" t="s">
        <v>23</v>
      </c>
      <c r="C2640" s="7">
        <v>1197831</v>
      </c>
      <c r="D2640" s="8">
        <v>44428</v>
      </c>
      <c r="E2640" s="7" t="s">
        <v>24</v>
      </c>
      <c r="F2640" s="7" t="s">
        <v>96</v>
      </c>
      <c r="G2640" s="7" t="s">
        <v>97</v>
      </c>
      <c r="H2640" s="7" t="s">
        <v>17</v>
      </c>
      <c r="I2640" s="9">
        <v>0.6</v>
      </c>
      <c r="J2640" s="10">
        <v>7500</v>
      </c>
      <c r="K2640" s="11">
        <f t="shared" si="20"/>
        <v>4500</v>
      </c>
      <c r="L2640" s="11">
        <f t="shared" si="21"/>
        <v>1800</v>
      </c>
      <c r="M2640" s="12">
        <v>0.4</v>
      </c>
      <c r="O2640" s="17"/>
      <c r="P2640" s="15"/>
      <c r="Q2640" s="13"/>
      <c r="R2640" s="14"/>
    </row>
    <row r="2641" spans="1:18" ht="15.75" customHeight="1" x14ac:dyDescent="0.2">
      <c r="A2641" s="2"/>
      <c r="B2641" s="7" t="s">
        <v>23</v>
      </c>
      <c r="C2641" s="7">
        <v>1197831</v>
      </c>
      <c r="D2641" s="8">
        <v>44428</v>
      </c>
      <c r="E2641" s="7" t="s">
        <v>24</v>
      </c>
      <c r="F2641" s="7" t="s">
        <v>96</v>
      </c>
      <c r="G2641" s="7" t="s">
        <v>97</v>
      </c>
      <c r="H2641" s="7" t="s">
        <v>18</v>
      </c>
      <c r="I2641" s="9">
        <v>0.55000000000000004</v>
      </c>
      <c r="J2641" s="10">
        <v>5250</v>
      </c>
      <c r="K2641" s="11">
        <f t="shared" si="20"/>
        <v>2887.5000000000005</v>
      </c>
      <c r="L2641" s="11">
        <f t="shared" si="21"/>
        <v>1010.6250000000001</v>
      </c>
      <c r="M2641" s="12">
        <v>0.35</v>
      </c>
      <c r="O2641" s="17"/>
      <c r="P2641" s="15"/>
      <c r="Q2641" s="13"/>
      <c r="R2641" s="14"/>
    </row>
    <row r="2642" spans="1:18" ht="15.75" customHeight="1" x14ac:dyDescent="0.2">
      <c r="A2642" s="2"/>
      <c r="B2642" s="7" t="s">
        <v>23</v>
      </c>
      <c r="C2642" s="7">
        <v>1197831</v>
      </c>
      <c r="D2642" s="8">
        <v>44428</v>
      </c>
      <c r="E2642" s="7" t="s">
        <v>24</v>
      </c>
      <c r="F2642" s="7" t="s">
        <v>96</v>
      </c>
      <c r="G2642" s="7" t="s">
        <v>97</v>
      </c>
      <c r="H2642" s="7" t="s">
        <v>19</v>
      </c>
      <c r="I2642" s="9">
        <v>0.5</v>
      </c>
      <c r="J2642" s="10">
        <v>4500</v>
      </c>
      <c r="K2642" s="11">
        <f t="shared" si="20"/>
        <v>2250</v>
      </c>
      <c r="L2642" s="11">
        <f t="shared" si="21"/>
        <v>900</v>
      </c>
      <c r="M2642" s="12">
        <v>0.4</v>
      </c>
      <c r="O2642" s="17"/>
      <c r="P2642" s="15"/>
      <c r="Q2642" s="13"/>
      <c r="R2642" s="14"/>
    </row>
    <row r="2643" spans="1:18" ht="15.75" customHeight="1" x14ac:dyDescent="0.2">
      <c r="A2643" s="2"/>
      <c r="B2643" s="7" t="s">
        <v>23</v>
      </c>
      <c r="C2643" s="7">
        <v>1197831</v>
      </c>
      <c r="D2643" s="8">
        <v>44428</v>
      </c>
      <c r="E2643" s="7" t="s">
        <v>24</v>
      </c>
      <c r="F2643" s="7" t="s">
        <v>96</v>
      </c>
      <c r="G2643" s="7" t="s">
        <v>97</v>
      </c>
      <c r="H2643" s="7" t="s">
        <v>20</v>
      </c>
      <c r="I2643" s="9">
        <v>0.4</v>
      </c>
      <c r="J2643" s="10">
        <v>4000</v>
      </c>
      <c r="K2643" s="11">
        <f t="shared" si="20"/>
        <v>1600</v>
      </c>
      <c r="L2643" s="11">
        <f t="shared" si="21"/>
        <v>640</v>
      </c>
      <c r="M2643" s="12">
        <v>0.4</v>
      </c>
      <c r="O2643" s="17"/>
      <c r="P2643" s="15"/>
      <c r="Q2643" s="13"/>
      <c r="R2643" s="14"/>
    </row>
    <row r="2644" spans="1:18" ht="15.75" customHeight="1" x14ac:dyDescent="0.2">
      <c r="A2644" s="2"/>
      <c r="B2644" s="7" t="s">
        <v>23</v>
      </c>
      <c r="C2644" s="7">
        <v>1197831</v>
      </c>
      <c r="D2644" s="8">
        <v>44428</v>
      </c>
      <c r="E2644" s="7" t="s">
        <v>24</v>
      </c>
      <c r="F2644" s="7" t="s">
        <v>96</v>
      </c>
      <c r="G2644" s="7" t="s">
        <v>97</v>
      </c>
      <c r="H2644" s="7" t="s">
        <v>21</v>
      </c>
      <c r="I2644" s="9">
        <v>0.5</v>
      </c>
      <c r="J2644" s="10">
        <v>3750</v>
      </c>
      <c r="K2644" s="11">
        <f t="shared" si="20"/>
        <v>1875</v>
      </c>
      <c r="L2644" s="11">
        <f t="shared" si="21"/>
        <v>656.25</v>
      </c>
      <c r="M2644" s="12">
        <v>0.35</v>
      </c>
      <c r="O2644" s="17"/>
      <c r="P2644" s="15"/>
      <c r="Q2644" s="13"/>
      <c r="R2644" s="14"/>
    </row>
    <row r="2645" spans="1:18" ht="15.75" customHeight="1" x14ac:dyDescent="0.2">
      <c r="A2645" s="2"/>
      <c r="B2645" s="7" t="s">
        <v>23</v>
      </c>
      <c r="C2645" s="7">
        <v>1197831</v>
      </c>
      <c r="D2645" s="8">
        <v>44428</v>
      </c>
      <c r="E2645" s="7" t="s">
        <v>24</v>
      </c>
      <c r="F2645" s="7" t="s">
        <v>96</v>
      </c>
      <c r="G2645" s="7" t="s">
        <v>97</v>
      </c>
      <c r="H2645" s="7" t="s">
        <v>22</v>
      </c>
      <c r="I2645" s="9">
        <v>0.55000000000000004</v>
      </c>
      <c r="J2645" s="10">
        <v>5500</v>
      </c>
      <c r="K2645" s="11">
        <f t="shared" si="20"/>
        <v>3025.0000000000005</v>
      </c>
      <c r="L2645" s="11">
        <f t="shared" si="21"/>
        <v>1210.0000000000002</v>
      </c>
      <c r="M2645" s="12">
        <v>0.4</v>
      </c>
      <c r="O2645" s="17"/>
      <c r="P2645" s="15"/>
      <c r="Q2645" s="13"/>
      <c r="R2645" s="14"/>
    </row>
    <row r="2646" spans="1:18" ht="15.75" customHeight="1" x14ac:dyDescent="0.2">
      <c r="A2646" s="2"/>
      <c r="B2646" s="7" t="s">
        <v>23</v>
      </c>
      <c r="C2646" s="7">
        <v>1197831</v>
      </c>
      <c r="D2646" s="8">
        <v>44458</v>
      </c>
      <c r="E2646" s="7" t="s">
        <v>24</v>
      </c>
      <c r="F2646" s="7" t="s">
        <v>96</v>
      </c>
      <c r="G2646" s="7" t="s">
        <v>97</v>
      </c>
      <c r="H2646" s="7" t="s">
        <v>17</v>
      </c>
      <c r="I2646" s="9">
        <v>0.5</v>
      </c>
      <c r="J2646" s="10">
        <v>6500</v>
      </c>
      <c r="K2646" s="11">
        <f t="shared" si="20"/>
        <v>3250</v>
      </c>
      <c r="L2646" s="11">
        <f t="shared" si="21"/>
        <v>1300</v>
      </c>
      <c r="M2646" s="12">
        <v>0.4</v>
      </c>
      <c r="O2646" s="17"/>
      <c r="P2646" s="15"/>
      <c r="Q2646" s="13"/>
      <c r="R2646" s="14"/>
    </row>
    <row r="2647" spans="1:18" ht="15.75" customHeight="1" x14ac:dyDescent="0.2">
      <c r="A2647" s="2"/>
      <c r="B2647" s="7" t="s">
        <v>23</v>
      </c>
      <c r="C2647" s="7">
        <v>1197831</v>
      </c>
      <c r="D2647" s="8">
        <v>44458</v>
      </c>
      <c r="E2647" s="7" t="s">
        <v>24</v>
      </c>
      <c r="F2647" s="7" t="s">
        <v>96</v>
      </c>
      <c r="G2647" s="7" t="s">
        <v>97</v>
      </c>
      <c r="H2647" s="7" t="s">
        <v>18</v>
      </c>
      <c r="I2647" s="9">
        <v>0.40000000000000013</v>
      </c>
      <c r="J2647" s="10">
        <v>4500</v>
      </c>
      <c r="K2647" s="11">
        <f t="shared" si="20"/>
        <v>1800.0000000000007</v>
      </c>
      <c r="L2647" s="11">
        <f t="shared" si="21"/>
        <v>630.00000000000023</v>
      </c>
      <c r="M2647" s="12">
        <v>0.35</v>
      </c>
      <c r="O2647" s="17"/>
      <c r="P2647" s="15"/>
      <c r="Q2647" s="13"/>
      <c r="R2647" s="14"/>
    </row>
    <row r="2648" spans="1:18" ht="15.75" customHeight="1" x14ac:dyDescent="0.2">
      <c r="A2648" s="2"/>
      <c r="B2648" s="7" t="s">
        <v>23</v>
      </c>
      <c r="C2648" s="7">
        <v>1197831</v>
      </c>
      <c r="D2648" s="8">
        <v>44458</v>
      </c>
      <c r="E2648" s="7" t="s">
        <v>24</v>
      </c>
      <c r="F2648" s="7" t="s">
        <v>96</v>
      </c>
      <c r="G2648" s="7" t="s">
        <v>97</v>
      </c>
      <c r="H2648" s="7" t="s">
        <v>19</v>
      </c>
      <c r="I2648" s="9">
        <v>0.15000000000000008</v>
      </c>
      <c r="J2648" s="10">
        <v>3500</v>
      </c>
      <c r="K2648" s="11">
        <f t="shared" si="20"/>
        <v>525.00000000000023</v>
      </c>
      <c r="L2648" s="11">
        <f t="shared" si="21"/>
        <v>210.00000000000011</v>
      </c>
      <c r="M2648" s="12">
        <v>0.4</v>
      </c>
      <c r="O2648" s="17"/>
      <c r="P2648" s="15"/>
      <c r="Q2648" s="13"/>
      <c r="R2648" s="14"/>
    </row>
    <row r="2649" spans="1:18" ht="15.75" customHeight="1" x14ac:dyDescent="0.2">
      <c r="A2649" s="2"/>
      <c r="B2649" s="7" t="s">
        <v>23</v>
      </c>
      <c r="C2649" s="7">
        <v>1197831</v>
      </c>
      <c r="D2649" s="8">
        <v>44458</v>
      </c>
      <c r="E2649" s="7" t="s">
        <v>24</v>
      </c>
      <c r="F2649" s="7" t="s">
        <v>96</v>
      </c>
      <c r="G2649" s="7" t="s">
        <v>97</v>
      </c>
      <c r="H2649" s="7" t="s">
        <v>20</v>
      </c>
      <c r="I2649" s="9">
        <v>0.15000000000000008</v>
      </c>
      <c r="J2649" s="10">
        <v>3250</v>
      </c>
      <c r="K2649" s="11">
        <f t="shared" si="20"/>
        <v>487.50000000000023</v>
      </c>
      <c r="L2649" s="11">
        <f t="shared" si="21"/>
        <v>195.00000000000011</v>
      </c>
      <c r="M2649" s="12">
        <v>0.4</v>
      </c>
      <c r="O2649" s="17"/>
      <c r="P2649" s="15"/>
      <c r="Q2649" s="13"/>
      <c r="R2649" s="14"/>
    </row>
    <row r="2650" spans="1:18" ht="15.75" customHeight="1" x14ac:dyDescent="0.2">
      <c r="A2650" s="2"/>
      <c r="B2650" s="7" t="s">
        <v>23</v>
      </c>
      <c r="C2650" s="7">
        <v>1197831</v>
      </c>
      <c r="D2650" s="8">
        <v>44458</v>
      </c>
      <c r="E2650" s="7" t="s">
        <v>24</v>
      </c>
      <c r="F2650" s="7" t="s">
        <v>96</v>
      </c>
      <c r="G2650" s="7" t="s">
        <v>97</v>
      </c>
      <c r="H2650" s="7" t="s">
        <v>21</v>
      </c>
      <c r="I2650" s="9">
        <v>0.25000000000000006</v>
      </c>
      <c r="J2650" s="10">
        <v>3250</v>
      </c>
      <c r="K2650" s="11">
        <f t="shared" si="20"/>
        <v>812.50000000000023</v>
      </c>
      <c r="L2650" s="11">
        <f t="shared" si="21"/>
        <v>284.37500000000006</v>
      </c>
      <c r="M2650" s="12">
        <v>0.35</v>
      </c>
      <c r="O2650" s="17"/>
      <c r="P2650" s="15"/>
      <c r="Q2650" s="13"/>
      <c r="R2650" s="14"/>
    </row>
    <row r="2651" spans="1:18" ht="15.75" customHeight="1" x14ac:dyDescent="0.2">
      <c r="A2651" s="2"/>
      <c r="B2651" s="7" t="s">
        <v>23</v>
      </c>
      <c r="C2651" s="7">
        <v>1197831</v>
      </c>
      <c r="D2651" s="8">
        <v>44458</v>
      </c>
      <c r="E2651" s="7" t="s">
        <v>24</v>
      </c>
      <c r="F2651" s="7" t="s">
        <v>96</v>
      </c>
      <c r="G2651" s="7" t="s">
        <v>97</v>
      </c>
      <c r="H2651" s="7" t="s">
        <v>22</v>
      </c>
      <c r="I2651" s="9">
        <v>0.3000000000000001</v>
      </c>
      <c r="J2651" s="10">
        <v>4250</v>
      </c>
      <c r="K2651" s="11">
        <f t="shared" si="20"/>
        <v>1275.0000000000005</v>
      </c>
      <c r="L2651" s="11">
        <f t="shared" si="21"/>
        <v>510.00000000000023</v>
      </c>
      <c r="M2651" s="12">
        <v>0.4</v>
      </c>
      <c r="O2651" s="17"/>
      <c r="P2651" s="15"/>
      <c r="Q2651" s="13"/>
      <c r="R2651" s="14"/>
    </row>
    <row r="2652" spans="1:18" ht="15.75" customHeight="1" x14ac:dyDescent="0.2">
      <c r="A2652" s="2"/>
      <c r="B2652" s="7" t="s">
        <v>23</v>
      </c>
      <c r="C2652" s="7">
        <v>1197831</v>
      </c>
      <c r="D2652" s="8">
        <v>44490</v>
      </c>
      <c r="E2652" s="7" t="s">
        <v>24</v>
      </c>
      <c r="F2652" s="7" t="s">
        <v>96</v>
      </c>
      <c r="G2652" s="7" t="s">
        <v>97</v>
      </c>
      <c r="H2652" s="7" t="s">
        <v>17</v>
      </c>
      <c r="I2652" s="9">
        <v>0.3000000000000001</v>
      </c>
      <c r="J2652" s="10">
        <v>6000</v>
      </c>
      <c r="K2652" s="11">
        <f t="shared" si="20"/>
        <v>1800.0000000000007</v>
      </c>
      <c r="L2652" s="11">
        <f t="shared" si="21"/>
        <v>720.00000000000034</v>
      </c>
      <c r="M2652" s="12">
        <v>0.4</v>
      </c>
      <c r="O2652" s="17"/>
      <c r="P2652" s="15"/>
      <c r="Q2652" s="13"/>
      <c r="R2652" s="14"/>
    </row>
    <row r="2653" spans="1:18" ht="15.75" customHeight="1" x14ac:dyDescent="0.2">
      <c r="A2653" s="2"/>
      <c r="B2653" s="7" t="s">
        <v>23</v>
      </c>
      <c r="C2653" s="7">
        <v>1197831</v>
      </c>
      <c r="D2653" s="8">
        <v>44490</v>
      </c>
      <c r="E2653" s="7" t="s">
        <v>24</v>
      </c>
      <c r="F2653" s="7" t="s">
        <v>96</v>
      </c>
      <c r="G2653" s="7" t="s">
        <v>97</v>
      </c>
      <c r="H2653" s="7" t="s">
        <v>18</v>
      </c>
      <c r="I2653" s="9">
        <v>0.20000000000000012</v>
      </c>
      <c r="J2653" s="10">
        <v>4250</v>
      </c>
      <c r="K2653" s="11">
        <f t="shared" si="20"/>
        <v>850.00000000000057</v>
      </c>
      <c r="L2653" s="11">
        <f t="shared" si="21"/>
        <v>297.50000000000017</v>
      </c>
      <c r="M2653" s="12">
        <v>0.35</v>
      </c>
      <c r="O2653" s="17"/>
      <c r="P2653" s="15"/>
      <c r="Q2653" s="13"/>
      <c r="R2653" s="14"/>
    </row>
    <row r="2654" spans="1:18" ht="15.75" customHeight="1" x14ac:dyDescent="0.2">
      <c r="A2654" s="2"/>
      <c r="B2654" s="7" t="s">
        <v>23</v>
      </c>
      <c r="C2654" s="7">
        <v>1197831</v>
      </c>
      <c r="D2654" s="8">
        <v>44490</v>
      </c>
      <c r="E2654" s="7" t="s">
        <v>24</v>
      </c>
      <c r="F2654" s="7" t="s">
        <v>96</v>
      </c>
      <c r="G2654" s="7" t="s">
        <v>97</v>
      </c>
      <c r="H2654" s="7" t="s">
        <v>19</v>
      </c>
      <c r="I2654" s="9">
        <v>0.20000000000000012</v>
      </c>
      <c r="J2654" s="10">
        <v>3000</v>
      </c>
      <c r="K2654" s="11">
        <f t="shared" si="20"/>
        <v>600.00000000000034</v>
      </c>
      <c r="L2654" s="11">
        <f t="shared" si="21"/>
        <v>240.00000000000014</v>
      </c>
      <c r="M2654" s="12">
        <v>0.4</v>
      </c>
      <c r="O2654" s="17"/>
      <c r="P2654" s="15"/>
      <c r="Q2654" s="13"/>
      <c r="R2654" s="14"/>
    </row>
    <row r="2655" spans="1:18" ht="15.75" customHeight="1" x14ac:dyDescent="0.2">
      <c r="A2655" s="2"/>
      <c r="B2655" s="7" t="s">
        <v>23</v>
      </c>
      <c r="C2655" s="7">
        <v>1197831</v>
      </c>
      <c r="D2655" s="8">
        <v>44490</v>
      </c>
      <c r="E2655" s="7" t="s">
        <v>24</v>
      </c>
      <c r="F2655" s="7" t="s">
        <v>96</v>
      </c>
      <c r="G2655" s="7" t="s">
        <v>97</v>
      </c>
      <c r="H2655" s="7" t="s">
        <v>20</v>
      </c>
      <c r="I2655" s="9">
        <v>0.20000000000000012</v>
      </c>
      <c r="J2655" s="10">
        <v>2750</v>
      </c>
      <c r="K2655" s="11">
        <f t="shared" si="20"/>
        <v>550.00000000000034</v>
      </c>
      <c r="L2655" s="11">
        <f t="shared" si="21"/>
        <v>220.00000000000014</v>
      </c>
      <c r="M2655" s="12">
        <v>0.4</v>
      </c>
      <c r="O2655" s="17"/>
      <c r="P2655" s="15"/>
      <c r="Q2655" s="13"/>
      <c r="R2655" s="14"/>
    </row>
    <row r="2656" spans="1:18" ht="15.75" customHeight="1" x14ac:dyDescent="0.2">
      <c r="A2656" s="2"/>
      <c r="B2656" s="7" t="s">
        <v>23</v>
      </c>
      <c r="C2656" s="7">
        <v>1197831</v>
      </c>
      <c r="D2656" s="8">
        <v>44490</v>
      </c>
      <c r="E2656" s="7" t="s">
        <v>24</v>
      </c>
      <c r="F2656" s="7" t="s">
        <v>96</v>
      </c>
      <c r="G2656" s="7" t="s">
        <v>97</v>
      </c>
      <c r="H2656" s="7" t="s">
        <v>21</v>
      </c>
      <c r="I2656" s="9">
        <v>0.3000000000000001</v>
      </c>
      <c r="J2656" s="10">
        <v>2750</v>
      </c>
      <c r="K2656" s="11">
        <f t="shared" si="20"/>
        <v>825.00000000000023</v>
      </c>
      <c r="L2656" s="11">
        <f t="shared" si="21"/>
        <v>288.75000000000006</v>
      </c>
      <c r="M2656" s="12">
        <v>0.35</v>
      </c>
      <c r="O2656" s="17"/>
      <c r="P2656" s="15"/>
      <c r="Q2656" s="13"/>
      <c r="R2656" s="14"/>
    </row>
    <row r="2657" spans="1:18" ht="15.75" customHeight="1" x14ac:dyDescent="0.2">
      <c r="A2657" s="2"/>
      <c r="B2657" s="7" t="s">
        <v>23</v>
      </c>
      <c r="C2657" s="7">
        <v>1197831</v>
      </c>
      <c r="D2657" s="8">
        <v>44490</v>
      </c>
      <c r="E2657" s="7" t="s">
        <v>24</v>
      </c>
      <c r="F2657" s="7" t="s">
        <v>96</v>
      </c>
      <c r="G2657" s="7" t="s">
        <v>97</v>
      </c>
      <c r="H2657" s="7" t="s">
        <v>22</v>
      </c>
      <c r="I2657" s="9">
        <v>0.30000000000000004</v>
      </c>
      <c r="J2657" s="10">
        <v>4000</v>
      </c>
      <c r="K2657" s="11">
        <f t="shared" si="20"/>
        <v>1200.0000000000002</v>
      </c>
      <c r="L2657" s="11">
        <f t="shared" si="21"/>
        <v>480.00000000000011</v>
      </c>
      <c r="M2657" s="12">
        <v>0.4</v>
      </c>
      <c r="O2657" s="17"/>
      <c r="P2657" s="15"/>
      <c r="Q2657" s="13"/>
      <c r="R2657" s="14"/>
    </row>
    <row r="2658" spans="1:18" ht="15.75" customHeight="1" x14ac:dyDescent="0.2">
      <c r="A2658" s="2"/>
      <c r="B2658" s="7" t="s">
        <v>23</v>
      </c>
      <c r="C2658" s="7">
        <v>1197831</v>
      </c>
      <c r="D2658" s="8">
        <v>44520</v>
      </c>
      <c r="E2658" s="7" t="s">
        <v>24</v>
      </c>
      <c r="F2658" s="7" t="s">
        <v>96</v>
      </c>
      <c r="G2658" s="7" t="s">
        <v>97</v>
      </c>
      <c r="H2658" s="7" t="s">
        <v>17</v>
      </c>
      <c r="I2658" s="9">
        <v>0.25000000000000011</v>
      </c>
      <c r="J2658" s="10">
        <v>5500</v>
      </c>
      <c r="K2658" s="11">
        <f t="shared" si="20"/>
        <v>1375.0000000000007</v>
      </c>
      <c r="L2658" s="11">
        <f t="shared" si="21"/>
        <v>550.00000000000034</v>
      </c>
      <c r="M2658" s="12">
        <v>0.4</v>
      </c>
      <c r="O2658" s="17"/>
      <c r="P2658" s="15"/>
      <c r="Q2658" s="13"/>
      <c r="R2658" s="14"/>
    </row>
    <row r="2659" spans="1:18" ht="15.75" customHeight="1" x14ac:dyDescent="0.2">
      <c r="A2659" s="2"/>
      <c r="B2659" s="7" t="s">
        <v>23</v>
      </c>
      <c r="C2659" s="7">
        <v>1197831</v>
      </c>
      <c r="D2659" s="8">
        <v>44520</v>
      </c>
      <c r="E2659" s="7" t="s">
        <v>24</v>
      </c>
      <c r="F2659" s="7" t="s">
        <v>96</v>
      </c>
      <c r="G2659" s="7" t="s">
        <v>97</v>
      </c>
      <c r="H2659" s="7" t="s">
        <v>18</v>
      </c>
      <c r="I2659" s="9">
        <v>0.15000000000000013</v>
      </c>
      <c r="J2659" s="10">
        <v>3750</v>
      </c>
      <c r="K2659" s="11">
        <f t="shared" si="20"/>
        <v>562.50000000000045</v>
      </c>
      <c r="L2659" s="11">
        <f t="shared" si="21"/>
        <v>196.87500000000014</v>
      </c>
      <c r="M2659" s="12">
        <v>0.35</v>
      </c>
      <c r="O2659" s="17"/>
      <c r="P2659" s="15"/>
      <c r="Q2659" s="13"/>
      <c r="R2659" s="14"/>
    </row>
    <row r="2660" spans="1:18" ht="15.75" customHeight="1" x14ac:dyDescent="0.2">
      <c r="A2660" s="2"/>
      <c r="B2660" s="7" t="s">
        <v>23</v>
      </c>
      <c r="C2660" s="7">
        <v>1197831</v>
      </c>
      <c r="D2660" s="8">
        <v>44520</v>
      </c>
      <c r="E2660" s="7" t="s">
        <v>24</v>
      </c>
      <c r="F2660" s="7" t="s">
        <v>96</v>
      </c>
      <c r="G2660" s="7" t="s">
        <v>97</v>
      </c>
      <c r="H2660" s="7" t="s">
        <v>19</v>
      </c>
      <c r="I2660" s="9">
        <v>0.25000000000000017</v>
      </c>
      <c r="J2660" s="10">
        <v>3200</v>
      </c>
      <c r="K2660" s="11">
        <f t="shared" si="20"/>
        <v>800.00000000000057</v>
      </c>
      <c r="L2660" s="11">
        <f t="shared" si="21"/>
        <v>320.00000000000023</v>
      </c>
      <c r="M2660" s="12">
        <v>0.4</v>
      </c>
      <c r="O2660" s="17"/>
      <c r="P2660" s="15"/>
      <c r="Q2660" s="13"/>
      <c r="R2660" s="14"/>
    </row>
    <row r="2661" spans="1:18" ht="15.75" customHeight="1" x14ac:dyDescent="0.2">
      <c r="A2661" s="2"/>
      <c r="B2661" s="7" t="s">
        <v>23</v>
      </c>
      <c r="C2661" s="7">
        <v>1197831</v>
      </c>
      <c r="D2661" s="8">
        <v>44520</v>
      </c>
      <c r="E2661" s="7" t="s">
        <v>24</v>
      </c>
      <c r="F2661" s="7" t="s">
        <v>96</v>
      </c>
      <c r="G2661" s="7" t="s">
        <v>97</v>
      </c>
      <c r="H2661" s="7" t="s">
        <v>20</v>
      </c>
      <c r="I2661" s="9">
        <v>0.55000000000000016</v>
      </c>
      <c r="J2661" s="10">
        <v>3750</v>
      </c>
      <c r="K2661" s="11">
        <f t="shared" si="20"/>
        <v>2062.5000000000005</v>
      </c>
      <c r="L2661" s="11">
        <f t="shared" si="21"/>
        <v>825.00000000000023</v>
      </c>
      <c r="M2661" s="12">
        <v>0.4</v>
      </c>
      <c r="O2661" s="17"/>
      <c r="P2661" s="15"/>
      <c r="Q2661" s="13"/>
      <c r="R2661" s="14"/>
    </row>
    <row r="2662" spans="1:18" ht="15.75" customHeight="1" x14ac:dyDescent="0.2">
      <c r="A2662" s="2"/>
      <c r="B2662" s="7" t="s">
        <v>23</v>
      </c>
      <c r="C2662" s="7">
        <v>1197831</v>
      </c>
      <c r="D2662" s="8">
        <v>44520</v>
      </c>
      <c r="E2662" s="7" t="s">
        <v>24</v>
      </c>
      <c r="F2662" s="7" t="s">
        <v>96</v>
      </c>
      <c r="G2662" s="7" t="s">
        <v>97</v>
      </c>
      <c r="H2662" s="7" t="s">
        <v>21</v>
      </c>
      <c r="I2662" s="9">
        <v>0.75000000000000011</v>
      </c>
      <c r="J2662" s="10">
        <v>3500</v>
      </c>
      <c r="K2662" s="11">
        <f t="shared" si="20"/>
        <v>2625.0000000000005</v>
      </c>
      <c r="L2662" s="11">
        <f t="shared" si="21"/>
        <v>918.75000000000011</v>
      </c>
      <c r="M2662" s="12">
        <v>0.35</v>
      </c>
      <c r="O2662" s="17"/>
      <c r="P2662" s="15"/>
      <c r="Q2662" s="13"/>
      <c r="R2662" s="14"/>
    </row>
    <row r="2663" spans="1:18" ht="15.75" customHeight="1" x14ac:dyDescent="0.2">
      <c r="A2663" s="2"/>
      <c r="B2663" s="7" t="s">
        <v>23</v>
      </c>
      <c r="C2663" s="7">
        <v>1197831</v>
      </c>
      <c r="D2663" s="8">
        <v>44520</v>
      </c>
      <c r="E2663" s="7" t="s">
        <v>24</v>
      </c>
      <c r="F2663" s="7" t="s">
        <v>96</v>
      </c>
      <c r="G2663" s="7" t="s">
        <v>97</v>
      </c>
      <c r="H2663" s="7" t="s">
        <v>22</v>
      </c>
      <c r="I2663" s="9">
        <v>0.75</v>
      </c>
      <c r="J2663" s="10">
        <v>4500</v>
      </c>
      <c r="K2663" s="11">
        <f t="shared" si="20"/>
        <v>3375</v>
      </c>
      <c r="L2663" s="11">
        <f t="shared" si="21"/>
        <v>1350</v>
      </c>
      <c r="M2663" s="12">
        <v>0.4</v>
      </c>
      <c r="O2663" s="17"/>
      <c r="P2663" s="15"/>
      <c r="Q2663" s="13"/>
      <c r="R2663" s="14"/>
    </row>
    <row r="2664" spans="1:18" ht="15.75" customHeight="1" x14ac:dyDescent="0.2">
      <c r="A2664" s="2"/>
      <c r="B2664" s="7" t="s">
        <v>23</v>
      </c>
      <c r="C2664" s="7">
        <v>1197831</v>
      </c>
      <c r="D2664" s="8">
        <v>44549</v>
      </c>
      <c r="E2664" s="7" t="s">
        <v>24</v>
      </c>
      <c r="F2664" s="7" t="s">
        <v>96</v>
      </c>
      <c r="G2664" s="7" t="s">
        <v>97</v>
      </c>
      <c r="H2664" s="7" t="s">
        <v>17</v>
      </c>
      <c r="I2664" s="9">
        <v>0.70000000000000007</v>
      </c>
      <c r="J2664" s="10">
        <v>7000</v>
      </c>
      <c r="K2664" s="11">
        <f t="shared" si="20"/>
        <v>4900.0000000000009</v>
      </c>
      <c r="L2664" s="11">
        <f t="shared" si="21"/>
        <v>1960.0000000000005</v>
      </c>
      <c r="M2664" s="12">
        <v>0.4</v>
      </c>
      <c r="O2664" s="17"/>
      <c r="P2664" s="15"/>
      <c r="Q2664" s="13"/>
      <c r="R2664" s="14"/>
    </row>
    <row r="2665" spans="1:18" ht="15.75" customHeight="1" x14ac:dyDescent="0.2">
      <c r="A2665" s="2"/>
      <c r="B2665" s="7" t="s">
        <v>23</v>
      </c>
      <c r="C2665" s="7">
        <v>1197831</v>
      </c>
      <c r="D2665" s="8">
        <v>44549</v>
      </c>
      <c r="E2665" s="7" t="s">
        <v>24</v>
      </c>
      <c r="F2665" s="7" t="s">
        <v>96</v>
      </c>
      <c r="G2665" s="7" t="s">
        <v>97</v>
      </c>
      <c r="H2665" s="7" t="s">
        <v>18</v>
      </c>
      <c r="I2665" s="9">
        <v>0.60000000000000009</v>
      </c>
      <c r="J2665" s="10">
        <v>5000</v>
      </c>
      <c r="K2665" s="11">
        <f t="shared" si="20"/>
        <v>3000.0000000000005</v>
      </c>
      <c r="L2665" s="11">
        <f t="shared" si="21"/>
        <v>1050</v>
      </c>
      <c r="M2665" s="12">
        <v>0.35</v>
      </c>
      <c r="O2665" s="17"/>
      <c r="P2665" s="15"/>
      <c r="Q2665" s="13"/>
      <c r="R2665" s="14"/>
    </row>
    <row r="2666" spans="1:18" ht="15.75" customHeight="1" x14ac:dyDescent="0.2">
      <c r="A2666" s="2"/>
      <c r="B2666" s="7" t="s">
        <v>23</v>
      </c>
      <c r="C2666" s="7">
        <v>1197831</v>
      </c>
      <c r="D2666" s="8">
        <v>44549</v>
      </c>
      <c r="E2666" s="7" t="s">
        <v>24</v>
      </c>
      <c r="F2666" s="7" t="s">
        <v>96</v>
      </c>
      <c r="G2666" s="7" t="s">
        <v>97</v>
      </c>
      <c r="H2666" s="7" t="s">
        <v>19</v>
      </c>
      <c r="I2666" s="9">
        <v>0.60000000000000009</v>
      </c>
      <c r="J2666" s="10">
        <v>4500</v>
      </c>
      <c r="K2666" s="11">
        <f t="shared" si="20"/>
        <v>2700.0000000000005</v>
      </c>
      <c r="L2666" s="11">
        <f t="shared" si="21"/>
        <v>1080.0000000000002</v>
      </c>
      <c r="M2666" s="12">
        <v>0.4</v>
      </c>
      <c r="O2666" s="17"/>
      <c r="P2666" s="15"/>
      <c r="Q2666" s="13"/>
      <c r="R2666" s="14"/>
    </row>
    <row r="2667" spans="1:18" ht="15.75" customHeight="1" x14ac:dyDescent="0.2">
      <c r="A2667" s="2"/>
      <c r="B2667" s="7" t="s">
        <v>23</v>
      </c>
      <c r="C2667" s="7">
        <v>1197831</v>
      </c>
      <c r="D2667" s="8">
        <v>44549</v>
      </c>
      <c r="E2667" s="7" t="s">
        <v>24</v>
      </c>
      <c r="F2667" s="7" t="s">
        <v>96</v>
      </c>
      <c r="G2667" s="7" t="s">
        <v>97</v>
      </c>
      <c r="H2667" s="7" t="s">
        <v>20</v>
      </c>
      <c r="I2667" s="9">
        <v>0.60000000000000009</v>
      </c>
      <c r="J2667" s="10">
        <v>4000</v>
      </c>
      <c r="K2667" s="11">
        <f t="shared" si="20"/>
        <v>2400.0000000000005</v>
      </c>
      <c r="L2667" s="11">
        <f t="shared" si="21"/>
        <v>960.00000000000023</v>
      </c>
      <c r="M2667" s="12">
        <v>0.4</v>
      </c>
      <c r="O2667" s="17"/>
      <c r="P2667" s="15"/>
      <c r="Q2667" s="13"/>
      <c r="R2667" s="14"/>
    </row>
    <row r="2668" spans="1:18" ht="15.75" customHeight="1" x14ac:dyDescent="0.2">
      <c r="A2668" s="2"/>
      <c r="B2668" s="7" t="s">
        <v>23</v>
      </c>
      <c r="C2668" s="7">
        <v>1197831</v>
      </c>
      <c r="D2668" s="8">
        <v>44549</v>
      </c>
      <c r="E2668" s="7" t="s">
        <v>24</v>
      </c>
      <c r="F2668" s="7" t="s">
        <v>96</v>
      </c>
      <c r="G2668" s="7" t="s">
        <v>97</v>
      </c>
      <c r="H2668" s="7" t="s">
        <v>21</v>
      </c>
      <c r="I2668" s="9">
        <v>0.70000000000000007</v>
      </c>
      <c r="J2668" s="10">
        <v>4000</v>
      </c>
      <c r="K2668" s="11">
        <f t="shared" si="20"/>
        <v>2800.0000000000005</v>
      </c>
      <c r="L2668" s="11">
        <f t="shared" si="21"/>
        <v>980.00000000000011</v>
      </c>
      <c r="M2668" s="12">
        <v>0.35</v>
      </c>
      <c r="O2668" s="17"/>
      <c r="P2668" s="15"/>
      <c r="Q2668" s="13"/>
      <c r="R2668" s="14"/>
    </row>
    <row r="2669" spans="1:18" ht="15.75" customHeight="1" x14ac:dyDescent="0.2">
      <c r="A2669" s="2"/>
      <c r="B2669" s="7" t="s">
        <v>23</v>
      </c>
      <c r="C2669" s="7">
        <v>1197831</v>
      </c>
      <c r="D2669" s="8">
        <v>44549</v>
      </c>
      <c r="E2669" s="7" t="s">
        <v>24</v>
      </c>
      <c r="F2669" s="7" t="s">
        <v>96</v>
      </c>
      <c r="G2669" s="7" t="s">
        <v>97</v>
      </c>
      <c r="H2669" s="7" t="s">
        <v>22</v>
      </c>
      <c r="I2669" s="9">
        <v>0.75</v>
      </c>
      <c r="J2669" s="10">
        <v>5000</v>
      </c>
      <c r="K2669" s="11">
        <f t="shared" si="20"/>
        <v>3750</v>
      </c>
      <c r="L2669" s="11">
        <f t="shared" si="21"/>
        <v>1500</v>
      </c>
      <c r="M2669" s="12">
        <v>0.4</v>
      </c>
      <c r="O2669" s="17"/>
      <c r="P2669" s="15"/>
      <c r="Q2669" s="13"/>
      <c r="R2669" s="14"/>
    </row>
    <row r="2670" spans="1:18" ht="15.75" customHeight="1" x14ac:dyDescent="0.2">
      <c r="A2670" s="2" t="s">
        <v>39</v>
      </c>
      <c r="B2670" s="7" t="s">
        <v>23</v>
      </c>
      <c r="C2670" s="7">
        <v>1197831</v>
      </c>
      <c r="D2670" s="8">
        <v>44219</v>
      </c>
      <c r="E2670" s="7" t="s">
        <v>24</v>
      </c>
      <c r="F2670" s="7" t="s">
        <v>98</v>
      </c>
      <c r="G2670" s="7" t="s">
        <v>99</v>
      </c>
      <c r="H2670" s="7" t="s">
        <v>17</v>
      </c>
      <c r="I2670" s="9">
        <v>0.25000000000000006</v>
      </c>
      <c r="J2670" s="10">
        <v>5750</v>
      </c>
      <c r="K2670" s="11">
        <f t="shared" si="20"/>
        <v>1437.5000000000002</v>
      </c>
      <c r="L2670" s="11">
        <f t="shared" si="21"/>
        <v>575.00000000000011</v>
      </c>
      <c r="M2670" s="12">
        <v>0.4</v>
      </c>
      <c r="O2670" s="17"/>
      <c r="P2670" s="15"/>
      <c r="Q2670" s="13"/>
      <c r="R2670" s="14"/>
    </row>
    <row r="2671" spans="1:18" ht="15.75" customHeight="1" x14ac:dyDescent="0.2">
      <c r="A2671" s="2"/>
      <c r="B2671" s="7" t="s">
        <v>23</v>
      </c>
      <c r="C2671" s="7">
        <v>1197831</v>
      </c>
      <c r="D2671" s="8">
        <v>44219</v>
      </c>
      <c r="E2671" s="7" t="s">
        <v>24</v>
      </c>
      <c r="F2671" s="7" t="s">
        <v>98</v>
      </c>
      <c r="G2671" s="7" t="s">
        <v>99</v>
      </c>
      <c r="H2671" s="7" t="s">
        <v>18</v>
      </c>
      <c r="I2671" s="9">
        <v>0.25000000000000006</v>
      </c>
      <c r="J2671" s="10">
        <v>3750</v>
      </c>
      <c r="K2671" s="11">
        <f t="shared" si="20"/>
        <v>937.50000000000023</v>
      </c>
      <c r="L2671" s="11">
        <f t="shared" si="21"/>
        <v>328.12500000000006</v>
      </c>
      <c r="M2671" s="12">
        <v>0.35</v>
      </c>
      <c r="O2671" s="17"/>
      <c r="P2671" s="15"/>
      <c r="Q2671" s="13"/>
      <c r="R2671" s="14"/>
    </row>
    <row r="2672" spans="1:18" ht="15.75" customHeight="1" x14ac:dyDescent="0.2">
      <c r="A2672" s="2"/>
      <c r="B2672" s="7" t="s">
        <v>23</v>
      </c>
      <c r="C2672" s="7">
        <v>1197831</v>
      </c>
      <c r="D2672" s="8">
        <v>44219</v>
      </c>
      <c r="E2672" s="7" t="s">
        <v>24</v>
      </c>
      <c r="F2672" s="7" t="s">
        <v>98</v>
      </c>
      <c r="G2672" s="7" t="s">
        <v>99</v>
      </c>
      <c r="H2672" s="7" t="s">
        <v>19</v>
      </c>
      <c r="I2672" s="9">
        <v>0.15000000000000008</v>
      </c>
      <c r="J2672" s="10">
        <v>3750</v>
      </c>
      <c r="K2672" s="11">
        <f t="shared" si="20"/>
        <v>562.50000000000034</v>
      </c>
      <c r="L2672" s="11">
        <f t="shared" si="21"/>
        <v>225.00000000000014</v>
      </c>
      <c r="M2672" s="12">
        <v>0.4</v>
      </c>
      <c r="O2672" s="17"/>
      <c r="P2672" s="15"/>
      <c r="Q2672" s="13"/>
      <c r="R2672" s="14"/>
    </row>
    <row r="2673" spans="1:18" ht="15.75" customHeight="1" x14ac:dyDescent="0.2">
      <c r="A2673" s="2"/>
      <c r="B2673" s="7" t="s">
        <v>23</v>
      </c>
      <c r="C2673" s="7">
        <v>1197831</v>
      </c>
      <c r="D2673" s="8">
        <v>44219</v>
      </c>
      <c r="E2673" s="7" t="s">
        <v>24</v>
      </c>
      <c r="F2673" s="7" t="s">
        <v>98</v>
      </c>
      <c r="G2673" s="7" t="s">
        <v>99</v>
      </c>
      <c r="H2673" s="7" t="s">
        <v>20</v>
      </c>
      <c r="I2673" s="9">
        <v>0.2</v>
      </c>
      <c r="J2673" s="10">
        <v>2250</v>
      </c>
      <c r="K2673" s="11">
        <f t="shared" si="20"/>
        <v>450</v>
      </c>
      <c r="L2673" s="11">
        <f t="shared" si="21"/>
        <v>180</v>
      </c>
      <c r="M2673" s="12">
        <v>0.4</v>
      </c>
      <c r="O2673" s="17"/>
      <c r="P2673" s="15"/>
      <c r="Q2673" s="13"/>
      <c r="R2673" s="14"/>
    </row>
    <row r="2674" spans="1:18" ht="15.75" customHeight="1" x14ac:dyDescent="0.2">
      <c r="A2674" s="2"/>
      <c r="B2674" s="7" t="s">
        <v>23</v>
      </c>
      <c r="C2674" s="7">
        <v>1197831</v>
      </c>
      <c r="D2674" s="8">
        <v>44219</v>
      </c>
      <c r="E2674" s="7" t="s">
        <v>24</v>
      </c>
      <c r="F2674" s="7" t="s">
        <v>98</v>
      </c>
      <c r="G2674" s="7" t="s">
        <v>99</v>
      </c>
      <c r="H2674" s="7" t="s">
        <v>21</v>
      </c>
      <c r="I2674" s="9">
        <v>0.35000000000000003</v>
      </c>
      <c r="J2674" s="10">
        <v>2750</v>
      </c>
      <c r="K2674" s="11">
        <f t="shared" si="20"/>
        <v>962.50000000000011</v>
      </c>
      <c r="L2674" s="11">
        <f t="shared" si="21"/>
        <v>336.875</v>
      </c>
      <c r="M2674" s="12">
        <v>0.35</v>
      </c>
      <c r="O2674" s="17"/>
      <c r="P2674" s="15"/>
      <c r="Q2674" s="13"/>
      <c r="R2674" s="14"/>
    </row>
    <row r="2675" spans="1:18" ht="15.75" customHeight="1" x14ac:dyDescent="0.2">
      <c r="A2675" s="2"/>
      <c r="B2675" s="7" t="s">
        <v>23</v>
      </c>
      <c r="C2675" s="7">
        <v>1197831</v>
      </c>
      <c r="D2675" s="8">
        <v>44219</v>
      </c>
      <c r="E2675" s="7" t="s">
        <v>24</v>
      </c>
      <c r="F2675" s="7" t="s">
        <v>98</v>
      </c>
      <c r="G2675" s="7" t="s">
        <v>99</v>
      </c>
      <c r="H2675" s="7" t="s">
        <v>22</v>
      </c>
      <c r="I2675" s="9">
        <v>0.25000000000000006</v>
      </c>
      <c r="J2675" s="10">
        <v>3750</v>
      </c>
      <c r="K2675" s="11">
        <f t="shared" si="20"/>
        <v>937.50000000000023</v>
      </c>
      <c r="L2675" s="11">
        <f t="shared" si="21"/>
        <v>375.00000000000011</v>
      </c>
      <c r="M2675" s="12">
        <v>0.4</v>
      </c>
      <c r="O2675" s="17"/>
      <c r="P2675" s="15"/>
      <c r="Q2675" s="13"/>
      <c r="R2675" s="14"/>
    </row>
    <row r="2676" spans="1:18" ht="15.75" customHeight="1" x14ac:dyDescent="0.2">
      <c r="A2676" s="2"/>
      <c r="B2676" s="7" t="s">
        <v>23</v>
      </c>
      <c r="C2676" s="7">
        <v>1197831</v>
      </c>
      <c r="D2676" s="8">
        <v>44248</v>
      </c>
      <c r="E2676" s="7" t="s">
        <v>24</v>
      </c>
      <c r="F2676" s="7" t="s">
        <v>98</v>
      </c>
      <c r="G2676" s="7" t="s">
        <v>99</v>
      </c>
      <c r="H2676" s="7" t="s">
        <v>17</v>
      </c>
      <c r="I2676" s="9">
        <v>0.25000000000000006</v>
      </c>
      <c r="J2676" s="10">
        <v>6250</v>
      </c>
      <c r="K2676" s="11">
        <f t="shared" si="20"/>
        <v>1562.5000000000005</v>
      </c>
      <c r="L2676" s="11">
        <f t="shared" si="21"/>
        <v>625.00000000000023</v>
      </c>
      <c r="M2676" s="12">
        <v>0.4</v>
      </c>
      <c r="O2676" s="17"/>
      <c r="P2676" s="15"/>
      <c r="Q2676" s="13"/>
      <c r="R2676" s="14"/>
    </row>
    <row r="2677" spans="1:18" ht="15.75" customHeight="1" x14ac:dyDescent="0.2">
      <c r="A2677" s="2"/>
      <c r="B2677" s="7" t="s">
        <v>23</v>
      </c>
      <c r="C2677" s="7">
        <v>1197831</v>
      </c>
      <c r="D2677" s="8">
        <v>44248</v>
      </c>
      <c r="E2677" s="7" t="s">
        <v>24</v>
      </c>
      <c r="F2677" s="7" t="s">
        <v>98</v>
      </c>
      <c r="G2677" s="7" t="s">
        <v>99</v>
      </c>
      <c r="H2677" s="7" t="s">
        <v>18</v>
      </c>
      <c r="I2677" s="9">
        <v>0.25000000000000006</v>
      </c>
      <c r="J2677" s="10">
        <v>2750</v>
      </c>
      <c r="K2677" s="11">
        <f t="shared" si="20"/>
        <v>687.50000000000011</v>
      </c>
      <c r="L2677" s="11">
        <f t="shared" si="21"/>
        <v>240.62500000000003</v>
      </c>
      <c r="M2677" s="12">
        <v>0.35</v>
      </c>
      <c r="O2677" s="17"/>
      <c r="P2677" s="15"/>
      <c r="Q2677" s="13"/>
      <c r="R2677" s="14"/>
    </row>
    <row r="2678" spans="1:18" ht="15.75" customHeight="1" x14ac:dyDescent="0.2">
      <c r="A2678" s="2"/>
      <c r="B2678" s="7" t="s">
        <v>23</v>
      </c>
      <c r="C2678" s="7">
        <v>1197831</v>
      </c>
      <c r="D2678" s="8">
        <v>44248</v>
      </c>
      <c r="E2678" s="7" t="s">
        <v>24</v>
      </c>
      <c r="F2678" s="7" t="s">
        <v>98</v>
      </c>
      <c r="G2678" s="7" t="s">
        <v>99</v>
      </c>
      <c r="H2678" s="7" t="s">
        <v>19</v>
      </c>
      <c r="I2678" s="9">
        <v>0.15000000000000008</v>
      </c>
      <c r="J2678" s="10">
        <v>3250</v>
      </c>
      <c r="K2678" s="11">
        <f t="shared" si="20"/>
        <v>487.50000000000023</v>
      </c>
      <c r="L2678" s="11">
        <f t="shared" si="21"/>
        <v>195.00000000000011</v>
      </c>
      <c r="M2678" s="12">
        <v>0.4</v>
      </c>
      <c r="O2678" s="17"/>
      <c r="P2678" s="15"/>
      <c r="Q2678" s="13"/>
      <c r="R2678" s="14"/>
    </row>
    <row r="2679" spans="1:18" ht="15.75" customHeight="1" x14ac:dyDescent="0.2">
      <c r="A2679" s="2"/>
      <c r="B2679" s="7" t="s">
        <v>23</v>
      </c>
      <c r="C2679" s="7">
        <v>1197831</v>
      </c>
      <c r="D2679" s="8">
        <v>44248</v>
      </c>
      <c r="E2679" s="7" t="s">
        <v>24</v>
      </c>
      <c r="F2679" s="7" t="s">
        <v>98</v>
      </c>
      <c r="G2679" s="7" t="s">
        <v>99</v>
      </c>
      <c r="H2679" s="7" t="s">
        <v>20</v>
      </c>
      <c r="I2679" s="9">
        <v>0.2</v>
      </c>
      <c r="J2679" s="10">
        <v>1750</v>
      </c>
      <c r="K2679" s="11">
        <f t="shared" si="20"/>
        <v>350</v>
      </c>
      <c r="L2679" s="11">
        <f t="shared" si="21"/>
        <v>140</v>
      </c>
      <c r="M2679" s="12">
        <v>0.4</v>
      </c>
      <c r="O2679" s="17"/>
      <c r="P2679" s="15"/>
      <c r="Q2679" s="13"/>
      <c r="R2679" s="14"/>
    </row>
    <row r="2680" spans="1:18" ht="15.75" customHeight="1" x14ac:dyDescent="0.2">
      <c r="A2680" s="2"/>
      <c r="B2680" s="7" t="s">
        <v>23</v>
      </c>
      <c r="C2680" s="7">
        <v>1197831</v>
      </c>
      <c r="D2680" s="8">
        <v>44248</v>
      </c>
      <c r="E2680" s="7" t="s">
        <v>24</v>
      </c>
      <c r="F2680" s="7" t="s">
        <v>98</v>
      </c>
      <c r="G2680" s="7" t="s">
        <v>99</v>
      </c>
      <c r="H2680" s="7" t="s">
        <v>21</v>
      </c>
      <c r="I2680" s="9">
        <v>0.35000000000000003</v>
      </c>
      <c r="J2680" s="10">
        <v>2500</v>
      </c>
      <c r="K2680" s="11">
        <f t="shared" si="20"/>
        <v>875.00000000000011</v>
      </c>
      <c r="L2680" s="11">
        <f t="shared" si="21"/>
        <v>306.25</v>
      </c>
      <c r="M2680" s="12">
        <v>0.35</v>
      </c>
      <c r="O2680" s="17"/>
      <c r="P2680" s="15"/>
      <c r="Q2680" s="13"/>
      <c r="R2680" s="14"/>
    </row>
    <row r="2681" spans="1:18" ht="15.75" customHeight="1" x14ac:dyDescent="0.2">
      <c r="A2681" s="2"/>
      <c r="B2681" s="7" t="s">
        <v>23</v>
      </c>
      <c r="C2681" s="7">
        <v>1197831</v>
      </c>
      <c r="D2681" s="8">
        <v>44248</v>
      </c>
      <c r="E2681" s="7" t="s">
        <v>24</v>
      </c>
      <c r="F2681" s="7" t="s">
        <v>98</v>
      </c>
      <c r="G2681" s="7" t="s">
        <v>99</v>
      </c>
      <c r="H2681" s="7" t="s">
        <v>22</v>
      </c>
      <c r="I2681" s="9">
        <v>0.2</v>
      </c>
      <c r="J2681" s="10">
        <v>3500</v>
      </c>
      <c r="K2681" s="11">
        <f t="shared" si="20"/>
        <v>700</v>
      </c>
      <c r="L2681" s="11">
        <f t="shared" si="21"/>
        <v>280</v>
      </c>
      <c r="M2681" s="12">
        <v>0.4</v>
      </c>
      <c r="O2681" s="17"/>
      <c r="P2681" s="15"/>
      <c r="Q2681" s="13"/>
      <c r="R2681" s="14"/>
    </row>
    <row r="2682" spans="1:18" ht="15.75" customHeight="1" x14ac:dyDescent="0.2">
      <c r="A2682" s="2"/>
      <c r="B2682" s="7" t="s">
        <v>23</v>
      </c>
      <c r="C2682" s="7">
        <v>1197831</v>
      </c>
      <c r="D2682" s="8">
        <v>44274</v>
      </c>
      <c r="E2682" s="7" t="s">
        <v>24</v>
      </c>
      <c r="F2682" s="7" t="s">
        <v>98</v>
      </c>
      <c r="G2682" s="7" t="s">
        <v>99</v>
      </c>
      <c r="H2682" s="7" t="s">
        <v>17</v>
      </c>
      <c r="I2682" s="9">
        <v>0.2</v>
      </c>
      <c r="J2682" s="10">
        <v>5700</v>
      </c>
      <c r="K2682" s="11">
        <f t="shared" si="20"/>
        <v>1140</v>
      </c>
      <c r="L2682" s="11">
        <f t="shared" si="21"/>
        <v>456</v>
      </c>
      <c r="M2682" s="12">
        <v>0.4</v>
      </c>
      <c r="O2682" s="17"/>
      <c r="P2682" s="15"/>
      <c r="Q2682" s="13"/>
      <c r="R2682" s="14"/>
    </row>
    <row r="2683" spans="1:18" ht="15.75" customHeight="1" x14ac:dyDescent="0.2">
      <c r="A2683" s="2"/>
      <c r="B2683" s="7" t="s">
        <v>23</v>
      </c>
      <c r="C2683" s="7">
        <v>1197831</v>
      </c>
      <c r="D2683" s="8">
        <v>44274</v>
      </c>
      <c r="E2683" s="7" t="s">
        <v>24</v>
      </c>
      <c r="F2683" s="7" t="s">
        <v>98</v>
      </c>
      <c r="G2683" s="7" t="s">
        <v>99</v>
      </c>
      <c r="H2683" s="7" t="s">
        <v>18</v>
      </c>
      <c r="I2683" s="9">
        <v>0.2</v>
      </c>
      <c r="J2683" s="10">
        <v>2500</v>
      </c>
      <c r="K2683" s="11">
        <f t="shared" si="20"/>
        <v>500</v>
      </c>
      <c r="L2683" s="11">
        <f t="shared" si="21"/>
        <v>175</v>
      </c>
      <c r="M2683" s="12">
        <v>0.35</v>
      </c>
      <c r="O2683" s="17"/>
      <c r="P2683" s="15"/>
      <c r="Q2683" s="13"/>
      <c r="R2683" s="14"/>
    </row>
    <row r="2684" spans="1:18" ht="15.75" customHeight="1" x14ac:dyDescent="0.2">
      <c r="A2684" s="2"/>
      <c r="B2684" s="7" t="s">
        <v>23</v>
      </c>
      <c r="C2684" s="7">
        <v>1197831</v>
      </c>
      <c r="D2684" s="8">
        <v>44274</v>
      </c>
      <c r="E2684" s="7" t="s">
        <v>24</v>
      </c>
      <c r="F2684" s="7" t="s">
        <v>98</v>
      </c>
      <c r="G2684" s="7" t="s">
        <v>99</v>
      </c>
      <c r="H2684" s="7" t="s">
        <v>19</v>
      </c>
      <c r="I2684" s="9">
        <v>0.10000000000000002</v>
      </c>
      <c r="J2684" s="10">
        <v>2750</v>
      </c>
      <c r="K2684" s="11">
        <f t="shared" si="20"/>
        <v>275.00000000000006</v>
      </c>
      <c r="L2684" s="11">
        <f t="shared" si="21"/>
        <v>110.00000000000003</v>
      </c>
      <c r="M2684" s="12">
        <v>0.4</v>
      </c>
      <c r="O2684" s="17"/>
      <c r="P2684" s="15"/>
      <c r="Q2684" s="13"/>
      <c r="R2684" s="14"/>
    </row>
    <row r="2685" spans="1:18" ht="15.75" customHeight="1" x14ac:dyDescent="0.2">
      <c r="A2685" s="2"/>
      <c r="B2685" s="7" t="s">
        <v>23</v>
      </c>
      <c r="C2685" s="7">
        <v>1197831</v>
      </c>
      <c r="D2685" s="8">
        <v>44274</v>
      </c>
      <c r="E2685" s="7" t="s">
        <v>24</v>
      </c>
      <c r="F2685" s="7" t="s">
        <v>98</v>
      </c>
      <c r="G2685" s="7" t="s">
        <v>99</v>
      </c>
      <c r="H2685" s="7" t="s">
        <v>20</v>
      </c>
      <c r="I2685" s="9">
        <v>0.19999999999999996</v>
      </c>
      <c r="J2685" s="10">
        <v>1250</v>
      </c>
      <c r="K2685" s="11">
        <f t="shared" si="20"/>
        <v>249.99999999999994</v>
      </c>
      <c r="L2685" s="11">
        <f t="shared" si="21"/>
        <v>99.999999999999986</v>
      </c>
      <c r="M2685" s="12">
        <v>0.4</v>
      </c>
      <c r="O2685" s="17"/>
      <c r="P2685" s="15"/>
      <c r="Q2685" s="13"/>
      <c r="R2685" s="14"/>
    </row>
    <row r="2686" spans="1:18" ht="15.75" customHeight="1" x14ac:dyDescent="0.2">
      <c r="A2686" s="2"/>
      <c r="B2686" s="7" t="s">
        <v>23</v>
      </c>
      <c r="C2686" s="7">
        <v>1197831</v>
      </c>
      <c r="D2686" s="8">
        <v>44274</v>
      </c>
      <c r="E2686" s="7" t="s">
        <v>24</v>
      </c>
      <c r="F2686" s="7" t="s">
        <v>98</v>
      </c>
      <c r="G2686" s="7" t="s">
        <v>99</v>
      </c>
      <c r="H2686" s="7" t="s">
        <v>21</v>
      </c>
      <c r="I2686" s="9">
        <v>0.35000000000000009</v>
      </c>
      <c r="J2686" s="10">
        <v>1750</v>
      </c>
      <c r="K2686" s="11">
        <f t="shared" si="20"/>
        <v>612.50000000000011</v>
      </c>
      <c r="L2686" s="11">
        <f t="shared" si="21"/>
        <v>214.37500000000003</v>
      </c>
      <c r="M2686" s="12">
        <v>0.35</v>
      </c>
      <c r="O2686" s="17"/>
      <c r="P2686" s="15"/>
      <c r="Q2686" s="13"/>
      <c r="R2686" s="14"/>
    </row>
    <row r="2687" spans="1:18" ht="15.75" customHeight="1" x14ac:dyDescent="0.2">
      <c r="A2687" s="2"/>
      <c r="B2687" s="7" t="s">
        <v>23</v>
      </c>
      <c r="C2687" s="7">
        <v>1197831</v>
      </c>
      <c r="D2687" s="8">
        <v>44274</v>
      </c>
      <c r="E2687" s="7" t="s">
        <v>24</v>
      </c>
      <c r="F2687" s="7" t="s">
        <v>98</v>
      </c>
      <c r="G2687" s="7" t="s">
        <v>99</v>
      </c>
      <c r="H2687" s="7" t="s">
        <v>22</v>
      </c>
      <c r="I2687" s="9">
        <v>0.25</v>
      </c>
      <c r="J2687" s="10">
        <v>2750</v>
      </c>
      <c r="K2687" s="11">
        <f t="shared" si="20"/>
        <v>687.5</v>
      </c>
      <c r="L2687" s="11">
        <f t="shared" si="21"/>
        <v>275</v>
      </c>
      <c r="M2687" s="12">
        <v>0.4</v>
      </c>
      <c r="O2687" s="17"/>
      <c r="P2687" s="15"/>
      <c r="Q2687" s="13"/>
      <c r="R2687" s="14"/>
    </row>
    <row r="2688" spans="1:18" ht="15.75" customHeight="1" x14ac:dyDescent="0.2">
      <c r="A2688" s="2"/>
      <c r="B2688" s="7" t="s">
        <v>23</v>
      </c>
      <c r="C2688" s="7">
        <v>1197831</v>
      </c>
      <c r="D2688" s="8">
        <v>44306</v>
      </c>
      <c r="E2688" s="7" t="s">
        <v>24</v>
      </c>
      <c r="F2688" s="7" t="s">
        <v>98</v>
      </c>
      <c r="G2688" s="7" t="s">
        <v>99</v>
      </c>
      <c r="H2688" s="7" t="s">
        <v>17</v>
      </c>
      <c r="I2688" s="9">
        <v>0.25</v>
      </c>
      <c r="J2688" s="10">
        <v>5250</v>
      </c>
      <c r="K2688" s="11">
        <f t="shared" si="20"/>
        <v>1312.5</v>
      </c>
      <c r="L2688" s="11">
        <f t="shared" si="21"/>
        <v>525</v>
      </c>
      <c r="M2688" s="12">
        <v>0.4</v>
      </c>
      <c r="O2688" s="17"/>
      <c r="P2688" s="15"/>
      <c r="Q2688" s="13"/>
      <c r="R2688" s="14"/>
    </row>
    <row r="2689" spans="1:18" ht="15.75" customHeight="1" x14ac:dyDescent="0.2">
      <c r="A2689" s="2"/>
      <c r="B2689" s="7" t="s">
        <v>23</v>
      </c>
      <c r="C2689" s="7">
        <v>1197831</v>
      </c>
      <c r="D2689" s="8">
        <v>44306</v>
      </c>
      <c r="E2689" s="7" t="s">
        <v>24</v>
      </c>
      <c r="F2689" s="7" t="s">
        <v>98</v>
      </c>
      <c r="G2689" s="7" t="s">
        <v>99</v>
      </c>
      <c r="H2689" s="7" t="s">
        <v>18</v>
      </c>
      <c r="I2689" s="9">
        <v>0.25</v>
      </c>
      <c r="J2689" s="10">
        <v>2250</v>
      </c>
      <c r="K2689" s="11">
        <f t="shared" si="20"/>
        <v>562.5</v>
      </c>
      <c r="L2689" s="11">
        <f t="shared" si="21"/>
        <v>196.875</v>
      </c>
      <c r="M2689" s="12">
        <v>0.35</v>
      </c>
      <c r="O2689" s="17"/>
      <c r="P2689" s="15"/>
      <c r="Q2689" s="13"/>
      <c r="R2689" s="14"/>
    </row>
    <row r="2690" spans="1:18" ht="15.75" customHeight="1" x14ac:dyDescent="0.2">
      <c r="A2690" s="2"/>
      <c r="B2690" s="7" t="s">
        <v>23</v>
      </c>
      <c r="C2690" s="7">
        <v>1197831</v>
      </c>
      <c r="D2690" s="8">
        <v>44306</v>
      </c>
      <c r="E2690" s="7" t="s">
        <v>24</v>
      </c>
      <c r="F2690" s="7" t="s">
        <v>98</v>
      </c>
      <c r="G2690" s="7" t="s">
        <v>99</v>
      </c>
      <c r="H2690" s="7" t="s">
        <v>19</v>
      </c>
      <c r="I2690" s="9">
        <v>0.15000000000000002</v>
      </c>
      <c r="J2690" s="10">
        <v>2250</v>
      </c>
      <c r="K2690" s="11">
        <f t="shared" si="20"/>
        <v>337.50000000000006</v>
      </c>
      <c r="L2690" s="11">
        <f t="shared" si="21"/>
        <v>135.00000000000003</v>
      </c>
      <c r="M2690" s="12">
        <v>0.4</v>
      </c>
      <c r="O2690" s="17"/>
      <c r="P2690" s="15"/>
      <c r="Q2690" s="13"/>
      <c r="R2690" s="14"/>
    </row>
    <row r="2691" spans="1:18" ht="15.75" customHeight="1" x14ac:dyDescent="0.2">
      <c r="A2691" s="2"/>
      <c r="B2691" s="7" t="s">
        <v>23</v>
      </c>
      <c r="C2691" s="7">
        <v>1197831</v>
      </c>
      <c r="D2691" s="8">
        <v>44306</v>
      </c>
      <c r="E2691" s="7" t="s">
        <v>24</v>
      </c>
      <c r="F2691" s="7" t="s">
        <v>98</v>
      </c>
      <c r="G2691" s="7" t="s">
        <v>99</v>
      </c>
      <c r="H2691" s="7" t="s">
        <v>20</v>
      </c>
      <c r="I2691" s="9">
        <v>0.19999999999999996</v>
      </c>
      <c r="J2691" s="10">
        <v>1500</v>
      </c>
      <c r="K2691" s="11">
        <f t="shared" si="20"/>
        <v>299.99999999999994</v>
      </c>
      <c r="L2691" s="11">
        <f t="shared" si="21"/>
        <v>119.99999999999999</v>
      </c>
      <c r="M2691" s="12">
        <v>0.4</v>
      </c>
      <c r="O2691" s="17"/>
      <c r="P2691" s="15"/>
      <c r="Q2691" s="13"/>
      <c r="R2691" s="14"/>
    </row>
    <row r="2692" spans="1:18" ht="15.75" customHeight="1" x14ac:dyDescent="0.2">
      <c r="A2692" s="2"/>
      <c r="B2692" s="7" t="s">
        <v>23</v>
      </c>
      <c r="C2692" s="7">
        <v>1197831</v>
      </c>
      <c r="D2692" s="8">
        <v>44306</v>
      </c>
      <c r="E2692" s="7" t="s">
        <v>24</v>
      </c>
      <c r="F2692" s="7" t="s">
        <v>98</v>
      </c>
      <c r="G2692" s="7" t="s">
        <v>99</v>
      </c>
      <c r="H2692" s="7" t="s">
        <v>21</v>
      </c>
      <c r="I2692" s="9">
        <v>0.4</v>
      </c>
      <c r="J2692" s="10">
        <v>1750</v>
      </c>
      <c r="K2692" s="11">
        <f t="shared" si="20"/>
        <v>700</v>
      </c>
      <c r="L2692" s="11">
        <f t="shared" si="21"/>
        <v>244.99999999999997</v>
      </c>
      <c r="M2692" s="12">
        <v>0.35</v>
      </c>
      <c r="O2692" s="17"/>
      <c r="P2692" s="15"/>
      <c r="Q2692" s="13"/>
      <c r="R2692" s="14"/>
    </row>
    <row r="2693" spans="1:18" ht="15.75" customHeight="1" x14ac:dyDescent="0.2">
      <c r="A2693" s="2"/>
      <c r="B2693" s="7" t="s">
        <v>23</v>
      </c>
      <c r="C2693" s="7">
        <v>1197831</v>
      </c>
      <c r="D2693" s="8">
        <v>44306</v>
      </c>
      <c r="E2693" s="7" t="s">
        <v>24</v>
      </c>
      <c r="F2693" s="7" t="s">
        <v>98</v>
      </c>
      <c r="G2693" s="7" t="s">
        <v>99</v>
      </c>
      <c r="H2693" s="7" t="s">
        <v>22</v>
      </c>
      <c r="I2693" s="9">
        <v>0.30000000000000004</v>
      </c>
      <c r="J2693" s="10">
        <v>3250</v>
      </c>
      <c r="K2693" s="11">
        <f t="shared" si="20"/>
        <v>975.00000000000011</v>
      </c>
      <c r="L2693" s="11">
        <f t="shared" si="21"/>
        <v>390.00000000000006</v>
      </c>
      <c r="M2693" s="12">
        <v>0.4</v>
      </c>
      <c r="O2693" s="17"/>
      <c r="P2693" s="15"/>
      <c r="Q2693" s="13"/>
      <c r="R2693" s="14"/>
    </row>
    <row r="2694" spans="1:18" ht="15.75" customHeight="1" x14ac:dyDescent="0.2">
      <c r="A2694" s="2"/>
      <c r="B2694" s="7" t="s">
        <v>23</v>
      </c>
      <c r="C2694" s="7">
        <v>1197831</v>
      </c>
      <c r="D2694" s="8">
        <v>44335</v>
      </c>
      <c r="E2694" s="7" t="s">
        <v>24</v>
      </c>
      <c r="F2694" s="7" t="s">
        <v>98</v>
      </c>
      <c r="G2694" s="7" t="s">
        <v>99</v>
      </c>
      <c r="H2694" s="7" t="s">
        <v>17</v>
      </c>
      <c r="I2694" s="9">
        <v>0.4</v>
      </c>
      <c r="J2694" s="10">
        <v>5950</v>
      </c>
      <c r="K2694" s="11">
        <f t="shared" si="20"/>
        <v>2380</v>
      </c>
      <c r="L2694" s="11">
        <f t="shared" si="21"/>
        <v>952</v>
      </c>
      <c r="M2694" s="12">
        <v>0.4</v>
      </c>
      <c r="O2694" s="17"/>
      <c r="P2694" s="15"/>
      <c r="Q2694" s="13"/>
      <c r="R2694" s="14"/>
    </row>
    <row r="2695" spans="1:18" ht="15.75" customHeight="1" x14ac:dyDescent="0.2">
      <c r="A2695" s="2"/>
      <c r="B2695" s="7" t="s">
        <v>23</v>
      </c>
      <c r="C2695" s="7">
        <v>1197831</v>
      </c>
      <c r="D2695" s="8">
        <v>44335</v>
      </c>
      <c r="E2695" s="7" t="s">
        <v>24</v>
      </c>
      <c r="F2695" s="7" t="s">
        <v>98</v>
      </c>
      <c r="G2695" s="7" t="s">
        <v>99</v>
      </c>
      <c r="H2695" s="7" t="s">
        <v>18</v>
      </c>
      <c r="I2695" s="9">
        <v>0.4</v>
      </c>
      <c r="J2695" s="10">
        <v>3000</v>
      </c>
      <c r="K2695" s="11">
        <f t="shared" si="20"/>
        <v>1200</v>
      </c>
      <c r="L2695" s="11">
        <f t="shared" si="21"/>
        <v>420</v>
      </c>
      <c r="M2695" s="12">
        <v>0.35</v>
      </c>
      <c r="O2695" s="17"/>
      <c r="P2695" s="15"/>
      <c r="Q2695" s="13"/>
      <c r="R2695" s="14"/>
    </row>
    <row r="2696" spans="1:18" ht="15.75" customHeight="1" x14ac:dyDescent="0.2">
      <c r="A2696" s="2"/>
      <c r="B2696" s="7" t="s">
        <v>23</v>
      </c>
      <c r="C2696" s="7">
        <v>1197831</v>
      </c>
      <c r="D2696" s="8">
        <v>44335</v>
      </c>
      <c r="E2696" s="7" t="s">
        <v>24</v>
      </c>
      <c r="F2696" s="7" t="s">
        <v>98</v>
      </c>
      <c r="G2696" s="7" t="s">
        <v>99</v>
      </c>
      <c r="H2696" s="7" t="s">
        <v>19</v>
      </c>
      <c r="I2696" s="9">
        <v>0.35000000000000003</v>
      </c>
      <c r="J2696" s="10">
        <v>2750</v>
      </c>
      <c r="K2696" s="11">
        <f t="shared" si="20"/>
        <v>962.50000000000011</v>
      </c>
      <c r="L2696" s="11">
        <f t="shared" si="21"/>
        <v>385.00000000000006</v>
      </c>
      <c r="M2696" s="12">
        <v>0.4</v>
      </c>
      <c r="O2696" s="17"/>
      <c r="P2696" s="15"/>
      <c r="Q2696" s="13"/>
      <c r="R2696" s="14"/>
    </row>
    <row r="2697" spans="1:18" ht="15.75" customHeight="1" x14ac:dyDescent="0.2">
      <c r="A2697" s="2"/>
      <c r="B2697" s="7" t="s">
        <v>23</v>
      </c>
      <c r="C2697" s="7">
        <v>1197831</v>
      </c>
      <c r="D2697" s="8">
        <v>44335</v>
      </c>
      <c r="E2697" s="7" t="s">
        <v>24</v>
      </c>
      <c r="F2697" s="7" t="s">
        <v>98</v>
      </c>
      <c r="G2697" s="7" t="s">
        <v>99</v>
      </c>
      <c r="H2697" s="7" t="s">
        <v>20</v>
      </c>
      <c r="I2697" s="9">
        <v>0.35000000000000003</v>
      </c>
      <c r="J2697" s="10">
        <v>2250</v>
      </c>
      <c r="K2697" s="11">
        <f t="shared" si="20"/>
        <v>787.50000000000011</v>
      </c>
      <c r="L2697" s="11">
        <f t="shared" si="21"/>
        <v>315.00000000000006</v>
      </c>
      <c r="M2697" s="12">
        <v>0.4</v>
      </c>
      <c r="O2697" s="17"/>
      <c r="P2697" s="15"/>
      <c r="Q2697" s="13"/>
      <c r="R2697" s="14"/>
    </row>
    <row r="2698" spans="1:18" ht="15.75" customHeight="1" x14ac:dyDescent="0.2">
      <c r="A2698" s="2"/>
      <c r="B2698" s="7" t="s">
        <v>23</v>
      </c>
      <c r="C2698" s="7">
        <v>1197831</v>
      </c>
      <c r="D2698" s="8">
        <v>44335</v>
      </c>
      <c r="E2698" s="7" t="s">
        <v>24</v>
      </c>
      <c r="F2698" s="7" t="s">
        <v>98</v>
      </c>
      <c r="G2698" s="7" t="s">
        <v>99</v>
      </c>
      <c r="H2698" s="7" t="s">
        <v>21</v>
      </c>
      <c r="I2698" s="9">
        <v>0.44999999999999996</v>
      </c>
      <c r="J2698" s="10">
        <v>2500</v>
      </c>
      <c r="K2698" s="11">
        <f t="shared" si="20"/>
        <v>1125</v>
      </c>
      <c r="L2698" s="11">
        <f t="shared" si="21"/>
        <v>393.75</v>
      </c>
      <c r="M2698" s="12">
        <v>0.35</v>
      </c>
      <c r="O2698" s="17"/>
      <c r="P2698" s="15"/>
      <c r="Q2698" s="13"/>
      <c r="R2698" s="14"/>
    </row>
    <row r="2699" spans="1:18" ht="15.75" customHeight="1" x14ac:dyDescent="0.2">
      <c r="A2699" s="2"/>
      <c r="B2699" s="7" t="s">
        <v>23</v>
      </c>
      <c r="C2699" s="7">
        <v>1197831</v>
      </c>
      <c r="D2699" s="8">
        <v>44335</v>
      </c>
      <c r="E2699" s="7" t="s">
        <v>24</v>
      </c>
      <c r="F2699" s="7" t="s">
        <v>98</v>
      </c>
      <c r="G2699" s="7" t="s">
        <v>99</v>
      </c>
      <c r="H2699" s="7" t="s">
        <v>22</v>
      </c>
      <c r="I2699" s="9">
        <v>0.44999999999999996</v>
      </c>
      <c r="J2699" s="10">
        <v>3500</v>
      </c>
      <c r="K2699" s="11">
        <f t="shared" si="20"/>
        <v>1574.9999999999998</v>
      </c>
      <c r="L2699" s="11">
        <f t="shared" si="21"/>
        <v>630</v>
      </c>
      <c r="M2699" s="12">
        <v>0.4</v>
      </c>
      <c r="O2699" s="17"/>
      <c r="P2699" s="15"/>
      <c r="Q2699" s="13"/>
      <c r="R2699" s="14"/>
    </row>
    <row r="2700" spans="1:18" ht="15.75" customHeight="1" x14ac:dyDescent="0.2">
      <c r="A2700" s="2"/>
      <c r="B2700" s="7" t="s">
        <v>23</v>
      </c>
      <c r="C2700" s="7">
        <v>1197831</v>
      </c>
      <c r="D2700" s="8">
        <v>44368</v>
      </c>
      <c r="E2700" s="7" t="s">
        <v>24</v>
      </c>
      <c r="F2700" s="7" t="s">
        <v>98</v>
      </c>
      <c r="G2700" s="7" t="s">
        <v>99</v>
      </c>
      <c r="H2700" s="7" t="s">
        <v>17</v>
      </c>
      <c r="I2700" s="9">
        <v>0.39999999999999997</v>
      </c>
      <c r="J2700" s="10">
        <v>6000</v>
      </c>
      <c r="K2700" s="11">
        <f t="shared" si="20"/>
        <v>2400</v>
      </c>
      <c r="L2700" s="11">
        <f t="shared" si="21"/>
        <v>960</v>
      </c>
      <c r="M2700" s="12">
        <v>0.4</v>
      </c>
      <c r="O2700" s="17"/>
      <c r="P2700" s="15"/>
      <c r="Q2700" s="13"/>
      <c r="R2700" s="14"/>
    </row>
    <row r="2701" spans="1:18" ht="15.75" customHeight="1" x14ac:dyDescent="0.2">
      <c r="A2701" s="2"/>
      <c r="B2701" s="7" t="s">
        <v>23</v>
      </c>
      <c r="C2701" s="7">
        <v>1197831</v>
      </c>
      <c r="D2701" s="8">
        <v>44368</v>
      </c>
      <c r="E2701" s="7" t="s">
        <v>24</v>
      </c>
      <c r="F2701" s="7" t="s">
        <v>98</v>
      </c>
      <c r="G2701" s="7" t="s">
        <v>99</v>
      </c>
      <c r="H2701" s="7" t="s">
        <v>18</v>
      </c>
      <c r="I2701" s="9">
        <v>0.35000000000000003</v>
      </c>
      <c r="J2701" s="10">
        <v>3500</v>
      </c>
      <c r="K2701" s="11">
        <f t="shared" si="20"/>
        <v>1225.0000000000002</v>
      </c>
      <c r="L2701" s="11">
        <f t="shared" si="21"/>
        <v>428.75000000000006</v>
      </c>
      <c r="M2701" s="12">
        <v>0.35</v>
      </c>
      <c r="O2701" s="17"/>
      <c r="P2701" s="15"/>
      <c r="Q2701" s="13"/>
      <c r="R2701" s="14"/>
    </row>
    <row r="2702" spans="1:18" ht="15.75" customHeight="1" x14ac:dyDescent="0.2">
      <c r="A2702" s="2"/>
      <c r="B2702" s="7" t="s">
        <v>23</v>
      </c>
      <c r="C2702" s="7">
        <v>1197831</v>
      </c>
      <c r="D2702" s="8">
        <v>44368</v>
      </c>
      <c r="E2702" s="7" t="s">
        <v>24</v>
      </c>
      <c r="F2702" s="7" t="s">
        <v>98</v>
      </c>
      <c r="G2702" s="7" t="s">
        <v>99</v>
      </c>
      <c r="H2702" s="7" t="s">
        <v>19</v>
      </c>
      <c r="I2702" s="9">
        <v>0.4</v>
      </c>
      <c r="J2702" s="10">
        <v>3250</v>
      </c>
      <c r="K2702" s="11">
        <f t="shared" si="20"/>
        <v>1300</v>
      </c>
      <c r="L2702" s="11">
        <f t="shared" si="21"/>
        <v>520</v>
      </c>
      <c r="M2702" s="12">
        <v>0.4</v>
      </c>
      <c r="O2702" s="17"/>
      <c r="P2702" s="15"/>
      <c r="Q2702" s="13"/>
      <c r="R2702" s="14"/>
    </row>
    <row r="2703" spans="1:18" ht="15.75" customHeight="1" x14ac:dyDescent="0.2">
      <c r="A2703" s="2"/>
      <c r="B2703" s="7" t="s">
        <v>23</v>
      </c>
      <c r="C2703" s="7">
        <v>1197831</v>
      </c>
      <c r="D2703" s="8">
        <v>44368</v>
      </c>
      <c r="E2703" s="7" t="s">
        <v>24</v>
      </c>
      <c r="F2703" s="7" t="s">
        <v>98</v>
      </c>
      <c r="G2703" s="7" t="s">
        <v>99</v>
      </c>
      <c r="H2703" s="7" t="s">
        <v>20</v>
      </c>
      <c r="I2703" s="9">
        <v>0.4</v>
      </c>
      <c r="J2703" s="10">
        <v>3000</v>
      </c>
      <c r="K2703" s="11">
        <f t="shared" si="20"/>
        <v>1200</v>
      </c>
      <c r="L2703" s="11">
        <f t="shared" si="21"/>
        <v>480</v>
      </c>
      <c r="M2703" s="12">
        <v>0.4</v>
      </c>
      <c r="O2703" s="17"/>
      <c r="P2703" s="15"/>
      <c r="Q2703" s="13"/>
      <c r="R2703" s="14"/>
    </row>
    <row r="2704" spans="1:18" ht="15.75" customHeight="1" x14ac:dyDescent="0.2">
      <c r="A2704" s="2"/>
      <c r="B2704" s="7" t="s">
        <v>23</v>
      </c>
      <c r="C2704" s="7">
        <v>1197831</v>
      </c>
      <c r="D2704" s="8">
        <v>44368</v>
      </c>
      <c r="E2704" s="7" t="s">
        <v>24</v>
      </c>
      <c r="F2704" s="7" t="s">
        <v>98</v>
      </c>
      <c r="G2704" s="7" t="s">
        <v>99</v>
      </c>
      <c r="H2704" s="7" t="s">
        <v>21</v>
      </c>
      <c r="I2704" s="9">
        <v>0.54999999999999993</v>
      </c>
      <c r="J2704" s="10">
        <v>3000</v>
      </c>
      <c r="K2704" s="11">
        <f t="shared" si="20"/>
        <v>1649.9999999999998</v>
      </c>
      <c r="L2704" s="11">
        <f t="shared" si="21"/>
        <v>577.49999999999989</v>
      </c>
      <c r="M2704" s="12">
        <v>0.35</v>
      </c>
      <c r="O2704" s="17"/>
      <c r="P2704" s="15"/>
      <c r="Q2704" s="13"/>
      <c r="R2704" s="14"/>
    </row>
    <row r="2705" spans="1:18" ht="15.75" customHeight="1" x14ac:dyDescent="0.2">
      <c r="A2705" s="2"/>
      <c r="B2705" s="7" t="s">
        <v>23</v>
      </c>
      <c r="C2705" s="7">
        <v>1197831</v>
      </c>
      <c r="D2705" s="8">
        <v>44368</v>
      </c>
      <c r="E2705" s="7" t="s">
        <v>24</v>
      </c>
      <c r="F2705" s="7" t="s">
        <v>98</v>
      </c>
      <c r="G2705" s="7" t="s">
        <v>99</v>
      </c>
      <c r="H2705" s="7" t="s">
        <v>22</v>
      </c>
      <c r="I2705" s="9">
        <v>0.6</v>
      </c>
      <c r="J2705" s="10">
        <v>4750</v>
      </c>
      <c r="K2705" s="11">
        <f t="shared" si="20"/>
        <v>2850</v>
      </c>
      <c r="L2705" s="11">
        <f t="shared" si="21"/>
        <v>1140</v>
      </c>
      <c r="M2705" s="12">
        <v>0.4</v>
      </c>
      <c r="O2705" s="17"/>
      <c r="P2705" s="15"/>
      <c r="Q2705" s="13"/>
      <c r="R2705" s="14"/>
    </row>
    <row r="2706" spans="1:18" ht="15.75" customHeight="1" x14ac:dyDescent="0.2">
      <c r="A2706" s="2"/>
      <c r="B2706" s="7" t="s">
        <v>23</v>
      </c>
      <c r="C2706" s="7">
        <v>1197831</v>
      </c>
      <c r="D2706" s="8">
        <v>44396</v>
      </c>
      <c r="E2706" s="7" t="s">
        <v>24</v>
      </c>
      <c r="F2706" s="7" t="s">
        <v>98</v>
      </c>
      <c r="G2706" s="7" t="s">
        <v>99</v>
      </c>
      <c r="H2706" s="7" t="s">
        <v>17</v>
      </c>
      <c r="I2706" s="9">
        <v>0.54999999999999993</v>
      </c>
      <c r="J2706" s="10">
        <v>7000</v>
      </c>
      <c r="K2706" s="11">
        <f t="shared" si="20"/>
        <v>3849.9999999999995</v>
      </c>
      <c r="L2706" s="11">
        <f t="shared" si="21"/>
        <v>1540</v>
      </c>
      <c r="M2706" s="12">
        <v>0.4</v>
      </c>
      <c r="O2706" s="17"/>
      <c r="P2706" s="15"/>
      <c r="Q2706" s="13"/>
      <c r="R2706" s="14"/>
    </row>
    <row r="2707" spans="1:18" ht="15.75" customHeight="1" x14ac:dyDescent="0.2">
      <c r="A2707" s="2"/>
      <c r="B2707" s="7" t="s">
        <v>23</v>
      </c>
      <c r="C2707" s="7">
        <v>1197831</v>
      </c>
      <c r="D2707" s="8">
        <v>44396</v>
      </c>
      <c r="E2707" s="7" t="s">
        <v>24</v>
      </c>
      <c r="F2707" s="7" t="s">
        <v>98</v>
      </c>
      <c r="G2707" s="7" t="s">
        <v>99</v>
      </c>
      <c r="H2707" s="7" t="s">
        <v>18</v>
      </c>
      <c r="I2707" s="9">
        <v>0.5</v>
      </c>
      <c r="J2707" s="10">
        <v>4500</v>
      </c>
      <c r="K2707" s="11">
        <f t="shared" si="20"/>
        <v>2250</v>
      </c>
      <c r="L2707" s="11">
        <f t="shared" si="21"/>
        <v>787.5</v>
      </c>
      <c r="M2707" s="12">
        <v>0.35</v>
      </c>
      <c r="O2707" s="17"/>
      <c r="P2707" s="15"/>
      <c r="Q2707" s="13"/>
      <c r="R2707" s="14"/>
    </row>
    <row r="2708" spans="1:18" ht="15.75" customHeight="1" x14ac:dyDescent="0.2">
      <c r="A2708" s="2"/>
      <c r="B2708" s="7" t="s">
        <v>23</v>
      </c>
      <c r="C2708" s="7">
        <v>1197831</v>
      </c>
      <c r="D2708" s="8">
        <v>44396</v>
      </c>
      <c r="E2708" s="7" t="s">
        <v>24</v>
      </c>
      <c r="F2708" s="7" t="s">
        <v>98</v>
      </c>
      <c r="G2708" s="7" t="s">
        <v>99</v>
      </c>
      <c r="H2708" s="7" t="s">
        <v>19</v>
      </c>
      <c r="I2708" s="9">
        <v>0.45</v>
      </c>
      <c r="J2708" s="10">
        <v>3750</v>
      </c>
      <c r="K2708" s="11">
        <f t="shared" si="20"/>
        <v>1687.5</v>
      </c>
      <c r="L2708" s="11">
        <f t="shared" si="21"/>
        <v>675</v>
      </c>
      <c r="M2708" s="12">
        <v>0.4</v>
      </c>
      <c r="O2708" s="17"/>
      <c r="P2708" s="15"/>
      <c r="Q2708" s="13"/>
      <c r="R2708" s="14"/>
    </row>
    <row r="2709" spans="1:18" ht="15.75" customHeight="1" x14ac:dyDescent="0.2">
      <c r="A2709" s="2"/>
      <c r="B2709" s="7" t="s">
        <v>23</v>
      </c>
      <c r="C2709" s="7">
        <v>1197831</v>
      </c>
      <c r="D2709" s="8">
        <v>44396</v>
      </c>
      <c r="E2709" s="7" t="s">
        <v>24</v>
      </c>
      <c r="F2709" s="7" t="s">
        <v>98</v>
      </c>
      <c r="G2709" s="7" t="s">
        <v>99</v>
      </c>
      <c r="H2709" s="7" t="s">
        <v>20</v>
      </c>
      <c r="I2709" s="9">
        <v>0.45</v>
      </c>
      <c r="J2709" s="10">
        <v>3250</v>
      </c>
      <c r="K2709" s="11">
        <f t="shared" si="20"/>
        <v>1462.5</v>
      </c>
      <c r="L2709" s="11">
        <f t="shared" si="21"/>
        <v>585</v>
      </c>
      <c r="M2709" s="12">
        <v>0.4</v>
      </c>
      <c r="O2709" s="17"/>
      <c r="P2709" s="15"/>
      <c r="Q2709" s="13"/>
      <c r="R2709" s="14"/>
    </row>
    <row r="2710" spans="1:18" ht="15.75" customHeight="1" x14ac:dyDescent="0.2">
      <c r="A2710" s="2"/>
      <c r="B2710" s="7" t="s">
        <v>23</v>
      </c>
      <c r="C2710" s="7">
        <v>1197831</v>
      </c>
      <c r="D2710" s="8">
        <v>44396</v>
      </c>
      <c r="E2710" s="7" t="s">
        <v>24</v>
      </c>
      <c r="F2710" s="7" t="s">
        <v>98</v>
      </c>
      <c r="G2710" s="7" t="s">
        <v>99</v>
      </c>
      <c r="H2710" s="7" t="s">
        <v>21</v>
      </c>
      <c r="I2710" s="9">
        <v>0.6</v>
      </c>
      <c r="J2710" s="10">
        <v>3500</v>
      </c>
      <c r="K2710" s="11">
        <f t="shared" si="20"/>
        <v>2100</v>
      </c>
      <c r="L2710" s="11">
        <f t="shared" si="21"/>
        <v>735</v>
      </c>
      <c r="M2710" s="12">
        <v>0.35</v>
      </c>
      <c r="O2710" s="17"/>
      <c r="P2710" s="15"/>
      <c r="Q2710" s="13"/>
      <c r="R2710" s="14"/>
    </row>
    <row r="2711" spans="1:18" ht="15.75" customHeight="1" x14ac:dyDescent="0.2">
      <c r="A2711" s="2"/>
      <c r="B2711" s="7" t="s">
        <v>23</v>
      </c>
      <c r="C2711" s="7">
        <v>1197831</v>
      </c>
      <c r="D2711" s="8">
        <v>44396</v>
      </c>
      <c r="E2711" s="7" t="s">
        <v>24</v>
      </c>
      <c r="F2711" s="7" t="s">
        <v>98</v>
      </c>
      <c r="G2711" s="7" t="s">
        <v>99</v>
      </c>
      <c r="H2711" s="7" t="s">
        <v>22</v>
      </c>
      <c r="I2711" s="9">
        <v>0.65</v>
      </c>
      <c r="J2711" s="10">
        <v>5250</v>
      </c>
      <c r="K2711" s="11">
        <f t="shared" si="20"/>
        <v>3412.5</v>
      </c>
      <c r="L2711" s="11">
        <f t="shared" si="21"/>
        <v>1365</v>
      </c>
      <c r="M2711" s="12">
        <v>0.4</v>
      </c>
      <c r="O2711" s="17"/>
      <c r="P2711" s="15"/>
      <c r="Q2711" s="13"/>
      <c r="R2711" s="14"/>
    </row>
    <row r="2712" spans="1:18" ht="15.75" customHeight="1" x14ac:dyDescent="0.2">
      <c r="A2712" s="2"/>
      <c r="B2712" s="7" t="s">
        <v>23</v>
      </c>
      <c r="C2712" s="7">
        <v>1197831</v>
      </c>
      <c r="D2712" s="8">
        <v>44428</v>
      </c>
      <c r="E2712" s="7" t="s">
        <v>24</v>
      </c>
      <c r="F2712" s="7" t="s">
        <v>98</v>
      </c>
      <c r="G2712" s="7" t="s">
        <v>99</v>
      </c>
      <c r="H2712" s="7" t="s">
        <v>17</v>
      </c>
      <c r="I2712" s="9">
        <v>0.6</v>
      </c>
      <c r="J2712" s="10">
        <v>6750</v>
      </c>
      <c r="K2712" s="11">
        <f t="shared" si="20"/>
        <v>4050</v>
      </c>
      <c r="L2712" s="11">
        <f t="shared" si="21"/>
        <v>1620</v>
      </c>
      <c r="M2712" s="12">
        <v>0.4</v>
      </c>
      <c r="O2712" s="17"/>
      <c r="P2712" s="15"/>
      <c r="Q2712" s="13"/>
      <c r="R2712" s="14"/>
    </row>
    <row r="2713" spans="1:18" ht="15.75" customHeight="1" x14ac:dyDescent="0.2">
      <c r="A2713" s="2"/>
      <c r="B2713" s="7" t="s">
        <v>23</v>
      </c>
      <c r="C2713" s="7">
        <v>1197831</v>
      </c>
      <c r="D2713" s="8">
        <v>44428</v>
      </c>
      <c r="E2713" s="7" t="s">
        <v>24</v>
      </c>
      <c r="F2713" s="7" t="s">
        <v>98</v>
      </c>
      <c r="G2713" s="7" t="s">
        <v>99</v>
      </c>
      <c r="H2713" s="7" t="s">
        <v>18</v>
      </c>
      <c r="I2713" s="9">
        <v>0.55000000000000004</v>
      </c>
      <c r="J2713" s="10">
        <v>4500</v>
      </c>
      <c r="K2713" s="11">
        <f t="shared" si="20"/>
        <v>2475</v>
      </c>
      <c r="L2713" s="11">
        <f t="shared" si="21"/>
        <v>866.25</v>
      </c>
      <c r="M2713" s="12">
        <v>0.35</v>
      </c>
      <c r="O2713" s="17"/>
      <c r="P2713" s="15"/>
      <c r="Q2713" s="13"/>
      <c r="R2713" s="14"/>
    </row>
    <row r="2714" spans="1:18" ht="15.75" customHeight="1" x14ac:dyDescent="0.2">
      <c r="A2714" s="2"/>
      <c r="B2714" s="7" t="s">
        <v>23</v>
      </c>
      <c r="C2714" s="7">
        <v>1197831</v>
      </c>
      <c r="D2714" s="8">
        <v>44428</v>
      </c>
      <c r="E2714" s="7" t="s">
        <v>24</v>
      </c>
      <c r="F2714" s="7" t="s">
        <v>98</v>
      </c>
      <c r="G2714" s="7" t="s">
        <v>99</v>
      </c>
      <c r="H2714" s="7" t="s">
        <v>19</v>
      </c>
      <c r="I2714" s="9">
        <v>0.5</v>
      </c>
      <c r="J2714" s="10">
        <v>3750</v>
      </c>
      <c r="K2714" s="11">
        <f t="shared" si="20"/>
        <v>1875</v>
      </c>
      <c r="L2714" s="11">
        <f t="shared" si="21"/>
        <v>750</v>
      </c>
      <c r="M2714" s="12">
        <v>0.4</v>
      </c>
      <c r="O2714" s="17"/>
      <c r="P2714" s="15"/>
      <c r="Q2714" s="13"/>
      <c r="R2714" s="14"/>
    </row>
    <row r="2715" spans="1:18" ht="15.75" customHeight="1" x14ac:dyDescent="0.2">
      <c r="A2715" s="2"/>
      <c r="B2715" s="7" t="s">
        <v>23</v>
      </c>
      <c r="C2715" s="7">
        <v>1197831</v>
      </c>
      <c r="D2715" s="8">
        <v>44428</v>
      </c>
      <c r="E2715" s="7" t="s">
        <v>24</v>
      </c>
      <c r="F2715" s="7" t="s">
        <v>98</v>
      </c>
      <c r="G2715" s="7" t="s">
        <v>99</v>
      </c>
      <c r="H2715" s="7" t="s">
        <v>20</v>
      </c>
      <c r="I2715" s="9">
        <v>0.4</v>
      </c>
      <c r="J2715" s="10">
        <v>3250</v>
      </c>
      <c r="K2715" s="11">
        <f t="shared" si="20"/>
        <v>1300</v>
      </c>
      <c r="L2715" s="11">
        <f t="shared" si="21"/>
        <v>520</v>
      </c>
      <c r="M2715" s="12">
        <v>0.4</v>
      </c>
      <c r="O2715" s="17"/>
      <c r="P2715" s="15"/>
      <c r="Q2715" s="13"/>
      <c r="R2715" s="14"/>
    </row>
    <row r="2716" spans="1:18" ht="15.75" customHeight="1" x14ac:dyDescent="0.2">
      <c r="A2716" s="2"/>
      <c r="B2716" s="7" t="s">
        <v>23</v>
      </c>
      <c r="C2716" s="7">
        <v>1197831</v>
      </c>
      <c r="D2716" s="8">
        <v>44428</v>
      </c>
      <c r="E2716" s="7" t="s">
        <v>24</v>
      </c>
      <c r="F2716" s="7" t="s">
        <v>98</v>
      </c>
      <c r="G2716" s="7" t="s">
        <v>99</v>
      </c>
      <c r="H2716" s="7" t="s">
        <v>21</v>
      </c>
      <c r="I2716" s="9">
        <v>0.5</v>
      </c>
      <c r="J2716" s="10">
        <v>3000</v>
      </c>
      <c r="K2716" s="11">
        <f t="shared" si="20"/>
        <v>1500</v>
      </c>
      <c r="L2716" s="11">
        <f t="shared" si="21"/>
        <v>525</v>
      </c>
      <c r="M2716" s="12">
        <v>0.35</v>
      </c>
      <c r="O2716" s="17"/>
      <c r="P2716" s="15"/>
      <c r="Q2716" s="13"/>
      <c r="R2716" s="14"/>
    </row>
    <row r="2717" spans="1:18" ht="15.75" customHeight="1" x14ac:dyDescent="0.2">
      <c r="A2717" s="2"/>
      <c r="B2717" s="7" t="s">
        <v>23</v>
      </c>
      <c r="C2717" s="7">
        <v>1197831</v>
      </c>
      <c r="D2717" s="8">
        <v>44428</v>
      </c>
      <c r="E2717" s="7" t="s">
        <v>24</v>
      </c>
      <c r="F2717" s="7" t="s">
        <v>98</v>
      </c>
      <c r="G2717" s="7" t="s">
        <v>99</v>
      </c>
      <c r="H2717" s="7" t="s">
        <v>22</v>
      </c>
      <c r="I2717" s="9">
        <v>0.55000000000000004</v>
      </c>
      <c r="J2717" s="10">
        <v>4750</v>
      </c>
      <c r="K2717" s="11">
        <f t="shared" si="20"/>
        <v>2612.5</v>
      </c>
      <c r="L2717" s="11">
        <f t="shared" si="21"/>
        <v>1045</v>
      </c>
      <c r="M2717" s="12">
        <v>0.4</v>
      </c>
      <c r="O2717" s="17"/>
      <c r="P2717" s="15"/>
      <c r="Q2717" s="13"/>
      <c r="R2717" s="14"/>
    </row>
    <row r="2718" spans="1:18" ht="15.75" customHeight="1" x14ac:dyDescent="0.2">
      <c r="A2718" s="2"/>
      <c r="B2718" s="7" t="s">
        <v>23</v>
      </c>
      <c r="C2718" s="7">
        <v>1197831</v>
      </c>
      <c r="D2718" s="8">
        <v>44458</v>
      </c>
      <c r="E2718" s="7" t="s">
        <v>24</v>
      </c>
      <c r="F2718" s="7" t="s">
        <v>98</v>
      </c>
      <c r="G2718" s="7" t="s">
        <v>99</v>
      </c>
      <c r="H2718" s="7" t="s">
        <v>17</v>
      </c>
      <c r="I2718" s="9">
        <v>0.5</v>
      </c>
      <c r="J2718" s="10">
        <v>5750</v>
      </c>
      <c r="K2718" s="11">
        <f t="shared" si="20"/>
        <v>2875</v>
      </c>
      <c r="L2718" s="11">
        <f t="shared" si="21"/>
        <v>1150</v>
      </c>
      <c r="M2718" s="12">
        <v>0.4</v>
      </c>
      <c r="O2718" s="17"/>
      <c r="P2718" s="15"/>
      <c r="Q2718" s="13"/>
      <c r="R2718" s="14"/>
    </row>
    <row r="2719" spans="1:18" ht="15.75" customHeight="1" x14ac:dyDescent="0.2">
      <c r="A2719" s="2"/>
      <c r="B2719" s="7" t="s">
        <v>23</v>
      </c>
      <c r="C2719" s="7">
        <v>1197831</v>
      </c>
      <c r="D2719" s="8">
        <v>44458</v>
      </c>
      <c r="E2719" s="7" t="s">
        <v>24</v>
      </c>
      <c r="F2719" s="7" t="s">
        <v>98</v>
      </c>
      <c r="G2719" s="7" t="s">
        <v>99</v>
      </c>
      <c r="H2719" s="7" t="s">
        <v>18</v>
      </c>
      <c r="I2719" s="9">
        <v>0.40000000000000013</v>
      </c>
      <c r="J2719" s="10">
        <v>3750</v>
      </c>
      <c r="K2719" s="11">
        <f t="shared" si="20"/>
        <v>1500.0000000000005</v>
      </c>
      <c r="L2719" s="11">
        <f t="shared" si="21"/>
        <v>525.00000000000011</v>
      </c>
      <c r="M2719" s="12">
        <v>0.35</v>
      </c>
      <c r="O2719" s="17"/>
      <c r="P2719" s="15"/>
      <c r="Q2719" s="13"/>
      <c r="R2719" s="14"/>
    </row>
    <row r="2720" spans="1:18" ht="15.75" customHeight="1" x14ac:dyDescent="0.2">
      <c r="A2720" s="2"/>
      <c r="B2720" s="7" t="s">
        <v>23</v>
      </c>
      <c r="C2720" s="7">
        <v>1197831</v>
      </c>
      <c r="D2720" s="8">
        <v>44458</v>
      </c>
      <c r="E2720" s="7" t="s">
        <v>24</v>
      </c>
      <c r="F2720" s="7" t="s">
        <v>98</v>
      </c>
      <c r="G2720" s="7" t="s">
        <v>99</v>
      </c>
      <c r="H2720" s="7" t="s">
        <v>19</v>
      </c>
      <c r="I2720" s="9">
        <v>0.15000000000000008</v>
      </c>
      <c r="J2720" s="10">
        <v>2750</v>
      </c>
      <c r="K2720" s="11">
        <f t="shared" si="20"/>
        <v>412.50000000000023</v>
      </c>
      <c r="L2720" s="11">
        <f t="shared" si="21"/>
        <v>165.00000000000011</v>
      </c>
      <c r="M2720" s="12">
        <v>0.4</v>
      </c>
      <c r="O2720" s="17"/>
      <c r="P2720" s="15"/>
      <c r="Q2720" s="13"/>
      <c r="R2720" s="14"/>
    </row>
    <row r="2721" spans="1:18" ht="15.75" customHeight="1" x14ac:dyDescent="0.2">
      <c r="A2721" s="2"/>
      <c r="B2721" s="7" t="s">
        <v>23</v>
      </c>
      <c r="C2721" s="7">
        <v>1197831</v>
      </c>
      <c r="D2721" s="8">
        <v>44458</v>
      </c>
      <c r="E2721" s="7" t="s">
        <v>24</v>
      </c>
      <c r="F2721" s="7" t="s">
        <v>98</v>
      </c>
      <c r="G2721" s="7" t="s">
        <v>99</v>
      </c>
      <c r="H2721" s="7" t="s">
        <v>20</v>
      </c>
      <c r="I2721" s="9">
        <v>0.15000000000000008</v>
      </c>
      <c r="J2721" s="10">
        <v>2500</v>
      </c>
      <c r="K2721" s="11">
        <f t="shared" si="20"/>
        <v>375.00000000000017</v>
      </c>
      <c r="L2721" s="11">
        <f t="shared" si="21"/>
        <v>150.00000000000009</v>
      </c>
      <c r="M2721" s="12">
        <v>0.4</v>
      </c>
      <c r="O2721" s="17"/>
      <c r="P2721" s="15"/>
      <c r="Q2721" s="13"/>
      <c r="R2721" s="14"/>
    </row>
    <row r="2722" spans="1:18" ht="15.75" customHeight="1" x14ac:dyDescent="0.2">
      <c r="A2722" s="2"/>
      <c r="B2722" s="7" t="s">
        <v>23</v>
      </c>
      <c r="C2722" s="7">
        <v>1197831</v>
      </c>
      <c r="D2722" s="8">
        <v>44458</v>
      </c>
      <c r="E2722" s="7" t="s">
        <v>24</v>
      </c>
      <c r="F2722" s="7" t="s">
        <v>98</v>
      </c>
      <c r="G2722" s="7" t="s">
        <v>99</v>
      </c>
      <c r="H2722" s="7" t="s">
        <v>21</v>
      </c>
      <c r="I2722" s="9">
        <v>0.25000000000000006</v>
      </c>
      <c r="J2722" s="10">
        <v>2500</v>
      </c>
      <c r="K2722" s="11">
        <f t="shared" si="20"/>
        <v>625.00000000000011</v>
      </c>
      <c r="L2722" s="11">
        <f t="shared" si="21"/>
        <v>218.75000000000003</v>
      </c>
      <c r="M2722" s="12">
        <v>0.35</v>
      </c>
      <c r="O2722" s="17"/>
      <c r="P2722" s="15"/>
      <c r="Q2722" s="13"/>
      <c r="R2722" s="14"/>
    </row>
    <row r="2723" spans="1:18" ht="15.75" customHeight="1" x14ac:dyDescent="0.2">
      <c r="A2723" s="2"/>
      <c r="B2723" s="7" t="s">
        <v>23</v>
      </c>
      <c r="C2723" s="7">
        <v>1197831</v>
      </c>
      <c r="D2723" s="8">
        <v>44458</v>
      </c>
      <c r="E2723" s="7" t="s">
        <v>24</v>
      </c>
      <c r="F2723" s="7" t="s">
        <v>98</v>
      </c>
      <c r="G2723" s="7" t="s">
        <v>99</v>
      </c>
      <c r="H2723" s="7" t="s">
        <v>22</v>
      </c>
      <c r="I2723" s="9">
        <v>0.3000000000000001</v>
      </c>
      <c r="J2723" s="10">
        <v>3500</v>
      </c>
      <c r="K2723" s="11">
        <f t="shared" si="20"/>
        <v>1050.0000000000005</v>
      </c>
      <c r="L2723" s="11">
        <f t="shared" si="21"/>
        <v>420.00000000000023</v>
      </c>
      <c r="M2723" s="12">
        <v>0.4</v>
      </c>
      <c r="O2723" s="17"/>
      <c r="P2723" s="15"/>
      <c r="Q2723" s="13"/>
      <c r="R2723" s="14"/>
    </row>
    <row r="2724" spans="1:18" ht="15.75" customHeight="1" x14ac:dyDescent="0.2">
      <c r="A2724" s="2"/>
      <c r="B2724" s="7" t="s">
        <v>23</v>
      </c>
      <c r="C2724" s="7">
        <v>1197831</v>
      </c>
      <c r="D2724" s="8">
        <v>44490</v>
      </c>
      <c r="E2724" s="7" t="s">
        <v>24</v>
      </c>
      <c r="F2724" s="7" t="s">
        <v>98</v>
      </c>
      <c r="G2724" s="7" t="s">
        <v>99</v>
      </c>
      <c r="H2724" s="7" t="s">
        <v>17</v>
      </c>
      <c r="I2724" s="9">
        <v>0.3000000000000001</v>
      </c>
      <c r="J2724" s="10">
        <v>5250</v>
      </c>
      <c r="K2724" s="11">
        <f t="shared" si="20"/>
        <v>1575.0000000000005</v>
      </c>
      <c r="L2724" s="11">
        <f t="shared" si="21"/>
        <v>630.00000000000023</v>
      </c>
      <c r="M2724" s="12">
        <v>0.4</v>
      </c>
      <c r="O2724" s="17"/>
      <c r="P2724" s="15"/>
      <c r="Q2724" s="13"/>
      <c r="R2724" s="14"/>
    </row>
    <row r="2725" spans="1:18" ht="15.75" customHeight="1" x14ac:dyDescent="0.2">
      <c r="A2725" s="2"/>
      <c r="B2725" s="7" t="s">
        <v>23</v>
      </c>
      <c r="C2725" s="7">
        <v>1197831</v>
      </c>
      <c r="D2725" s="8">
        <v>44490</v>
      </c>
      <c r="E2725" s="7" t="s">
        <v>24</v>
      </c>
      <c r="F2725" s="7" t="s">
        <v>98</v>
      </c>
      <c r="G2725" s="7" t="s">
        <v>99</v>
      </c>
      <c r="H2725" s="7" t="s">
        <v>18</v>
      </c>
      <c r="I2725" s="9">
        <v>0.20000000000000012</v>
      </c>
      <c r="J2725" s="10">
        <v>3500</v>
      </c>
      <c r="K2725" s="11">
        <f t="shared" si="20"/>
        <v>700.00000000000045</v>
      </c>
      <c r="L2725" s="11">
        <f t="shared" si="21"/>
        <v>245.00000000000014</v>
      </c>
      <c r="M2725" s="12">
        <v>0.35</v>
      </c>
      <c r="O2725" s="17"/>
      <c r="P2725" s="15"/>
      <c r="Q2725" s="13"/>
      <c r="R2725" s="14"/>
    </row>
    <row r="2726" spans="1:18" ht="15.75" customHeight="1" x14ac:dyDescent="0.2">
      <c r="A2726" s="2"/>
      <c r="B2726" s="7" t="s">
        <v>23</v>
      </c>
      <c r="C2726" s="7">
        <v>1197831</v>
      </c>
      <c r="D2726" s="8">
        <v>44490</v>
      </c>
      <c r="E2726" s="7" t="s">
        <v>24</v>
      </c>
      <c r="F2726" s="7" t="s">
        <v>98</v>
      </c>
      <c r="G2726" s="7" t="s">
        <v>99</v>
      </c>
      <c r="H2726" s="7" t="s">
        <v>19</v>
      </c>
      <c r="I2726" s="9">
        <v>0.20000000000000012</v>
      </c>
      <c r="J2726" s="10">
        <v>2250</v>
      </c>
      <c r="K2726" s="11">
        <f t="shared" si="20"/>
        <v>450.00000000000028</v>
      </c>
      <c r="L2726" s="11">
        <f t="shared" si="21"/>
        <v>180.00000000000011</v>
      </c>
      <c r="M2726" s="12">
        <v>0.4</v>
      </c>
      <c r="O2726" s="17"/>
      <c r="P2726" s="15"/>
      <c r="Q2726" s="13"/>
      <c r="R2726" s="14"/>
    </row>
    <row r="2727" spans="1:18" ht="15.75" customHeight="1" x14ac:dyDescent="0.2">
      <c r="A2727" s="2"/>
      <c r="B2727" s="7" t="s">
        <v>23</v>
      </c>
      <c r="C2727" s="7">
        <v>1197831</v>
      </c>
      <c r="D2727" s="8">
        <v>44490</v>
      </c>
      <c r="E2727" s="7" t="s">
        <v>24</v>
      </c>
      <c r="F2727" s="7" t="s">
        <v>98</v>
      </c>
      <c r="G2727" s="7" t="s">
        <v>99</v>
      </c>
      <c r="H2727" s="7" t="s">
        <v>20</v>
      </c>
      <c r="I2727" s="9">
        <v>0.20000000000000012</v>
      </c>
      <c r="J2727" s="10">
        <v>2000</v>
      </c>
      <c r="K2727" s="11">
        <f t="shared" si="20"/>
        <v>400.00000000000023</v>
      </c>
      <c r="L2727" s="11">
        <f t="shared" si="21"/>
        <v>160.00000000000011</v>
      </c>
      <c r="M2727" s="12">
        <v>0.4</v>
      </c>
      <c r="O2727" s="17"/>
      <c r="P2727" s="15"/>
      <c r="Q2727" s="13"/>
      <c r="R2727" s="14"/>
    </row>
    <row r="2728" spans="1:18" ht="15.75" customHeight="1" x14ac:dyDescent="0.2">
      <c r="A2728" s="2"/>
      <c r="B2728" s="7" t="s">
        <v>23</v>
      </c>
      <c r="C2728" s="7">
        <v>1197831</v>
      </c>
      <c r="D2728" s="8">
        <v>44490</v>
      </c>
      <c r="E2728" s="7" t="s">
        <v>24</v>
      </c>
      <c r="F2728" s="7" t="s">
        <v>98</v>
      </c>
      <c r="G2728" s="7" t="s">
        <v>99</v>
      </c>
      <c r="H2728" s="7" t="s">
        <v>21</v>
      </c>
      <c r="I2728" s="9">
        <v>0.3000000000000001</v>
      </c>
      <c r="J2728" s="10">
        <v>2000</v>
      </c>
      <c r="K2728" s="11">
        <f t="shared" si="20"/>
        <v>600.00000000000023</v>
      </c>
      <c r="L2728" s="11">
        <f t="shared" si="21"/>
        <v>210.00000000000006</v>
      </c>
      <c r="M2728" s="12">
        <v>0.35</v>
      </c>
      <c r="O2728" s="17"/>
      <c r="P2728" s="15"/>
      <c r="Q2728" s="13"/>
      <c r="R2728" s="14"/>
    </row>
    <row r="2729" spans="1:18" ht="15.75" customHeight="1" x14ac:dyDescent="0.2">
      <c r="A2729" s="2"/>
      <c r="B2729" s="7" t="s">
        <v>23</v>
      </c>
      <c r="C2729" s="7">
        <v>1197831</v>
      </c>
      <c r="D2729" s="8">
        <v>44490</v>
      </c>
      <c r="E2729" s="7" t="s">
        <v>24</v>
      </c>
      <c r="F2729" s="7" t="s">
        <v>98</v>
      </c>
      <c r="G2729" s="7" t="s">
        <v>99</v>
      </c>
      <c r="H2729" s="7" t="s">
        <v>22</v>
      </c>
      <c r="I2729" s="9">
        <v>0.30000000000000004</v>
      </c>
      <c r="J2729" s="10">
        <v>3250</v>
      </c>
      <c r="K2729" s="11">
        <f t="shared" si="20"/>
        <v>975.00000000000011</v>
      </c>
      <c r="L2729" s="11">
        <f t="shared" si="21"/>
        <v>390.00000000000006</v>
      </c>
      <c r="M2729" s="12">
        <v>0.4</v>
      </c>
      <c r="O2729" s="17"/>
      <c r="P2729" s="15"/>
      <c r="Q2729" s="13"/>
      <c r="R2729" s="14"/>
    </row>
    <row r="2730" spans="1:18" ht="15.75" customHeight="1" x14ac:dyDescent="0.2">
      <c r="A2730" s="2"/>
      <c r="B2730" s="7" t="s">
        <v>23</v>
      </c>
      <c r="C2730" s="7">
        <v>1197831</v>
      </c>
      <c r="D2730" s="8">
        <v>44520</v>
      </c>
      <c r="E2730" s="7" t="s">
        <v>24</v>
      </c>
      <c r="F2730" s="7" t="s">
        <v>98</v>
      </c>
      <c r="G2730" s="7" t="s">
        <v>99</v>
      </c>
      <c r="H2730" s="7" t="s">
        <v>17</v>
      </c>
      <c r="I2730" s="9">
        <v>0.25000000000000011</v>
      </c>
      <c r="J2730" s="10">
        <v>4750</v>
      </c>
      <c r="K2730" s="11">
        <f t="shared" si="20"/>
        <v>1187.5000000000005</v>
      </c>
      <c r="L2730" s="11">
        <f t="shared" si="21"/>
        <v>475.00000000000023</v>
      </c>
      <c r="M2730" s="12">
        <v>0.4</v>
      </c>
      <c r="O2730" s="17"/>
      <c r="P2730" s="15"/>
      <c r="Q2730" s="13"/>
      <c r="R2730" s="14"/>
    </row>
    <row r="2731" spans="1:18" ht="15.75" customHeight="1" x14ac:dyDescent="0.2">
      <c r="A2731" s="2"/>
      <c r="B2731" s="7" t="s">
        <v>23</v>
      </c>
      <c r="C2731" s="7">
        <v>1197831</v>
      </c>
      <c r="D2731" s="8">
        <v>44520</v>
      </c>
      <c r="E2731" s="7" t="s">
        <v>24</v>
      </c>
      <c r="F2731" s="7" t="s">
        <v>98</v>
      </c>
      <c r="G2731" s="7" t="s">
        <v>99</v>
      </c>
      <c r="H2731" s="7" t="s">
        <v>18</v>
      </c>
      <c r="I2731" s="9">
        <v>0.15000000000000013</v>
      </c>
      <c r="J2731" s="10">
        <v>3000</v>
      </c>
      <c r="K2731" s="11">
        <f t="shared" si="20"/>
        <v>450.0000000000004</v>
      </c>
      <c r="L2731" s="11">
        <f t="shared" si="21"/>
        <v>157.50000000000014</v>
      </c>
      <c r="M2731" s="12">
        <v>0.35</v>
      </c>
      <c r="O2731" s="17"/>
      <c r="P2731" s="15"/>
      <c r="Q2731" s="13"/>
      <c r="R2731" s="14"/>
    </row>
    <row r="2732" spans="1:18" ht="15.75" customHeight="1" x14ac:dyDescent="0.2">
      <c r="A2732" s="2"/>
      <c r="B2732" s="7" t="s">
        <v>23</v>
      </c>
      <c r="C2732" s="7">
        <v>1197831</v>
      </c>
      <c r="D2732" s="8">
        <v>44520</v>
      </c>
      <c r="E2732" s="7" t="s">
        <v>24</v>
      </c>
      <c r="F2732" s="7" t="s">
        <v>98</v>
      </c>
      <c r="G2732" s="7" t="s">
        <v>99</v>
      </c>
      <c r="H2732" s="7" t="s">
        <v>19</v>
      </c>
      <c r="I2732" s="9">
        <v>0.25000000000000017</v>
      </c>
      <c r="J2732" s="10">
        <v>2450</v>
      </c>
      <c r="K2732" s="11">
        <f t="shared" si="20"/>
        <v>612.50000000000045</v>
      </c>
      <c r="L2732" s="11">
        <f t="shared" si="21"/>
        <v>245.0000000000002</v>
      </c>
      <c r="M2732" s="12">
        <v>0.4</v>
      </c>
      <c r="O2732" s="17"/>
      <c r="P2732" s="15"/>
      <c r="Q2732" s="13"/>
      <c r="R2732" s="14"/>
    </row>
    <row r="2733" spans="1:18" ht="15.75" customHeight="1" x14ac:dyDescent="0.2">
      <c r="A2733" s="2"/>
      <c r="B2733" s="7" t="s">
        <v>23</v>
      </c>
      <c r="C2733" s="7">
        <v>1197831</v>
      </c>
      <c r="D2733" s="8">
        <v>44520</v>
      </c>
      <c r="E2733" s="7" t="s">
        <v>24</v>
      </c>
      <c r="F2733" s="7" t="s">
        <v>98</v>
      </c>
      <c r="G2733" s="7" t="s">
        <v>99</v>
      </c>
      <c r="H2733" s="7" t="s">
        <v>20</v>
      </c>
      <c r="I2733" s="9">
        <v>0.55000000000000016</v>
      </c>
      <c r="J2733" s="10">
        <v>3000</v>
      </c>
      <c r="K2733" s="11">
        <f t="shared" si="20"/>
        <v>1650.0000000000005</v>
      </c>
      <c r="L2733" s="11">
        <f t="shared" si="21"/>
        <v>660.00000000000023</v>
      </c>
      <c r="M2733" s="12">
        <v>0.4</v>
      </c>
      <c r="O2733" s="17"/>
      <c r="P2733" s="15"/>
      <c r="Q2733" s="13"/>
      <c r="R2733" s="14"/>
    </row>
    <row r="2734" spans="1:18" ht="15.75" customHeight="1" x14ac:dyDescent="0.2">
      <c r="A2734" s="2"/>
      <c r="B2734" s="7" t="s">
        <v>23</v>
      </c>
      <c r="C2734" s="7">
        <v>1197831</v>
      </c>
      <c r="D2734" s="8">
        <v>44520</v>
      </c>
      <c r="E2734" s="7" t="s">
        <v>24</v>
      </c>
      <c r="F2734" s="7" t="s">
        <v>98</v>
      </c>
      <c r="G2734" s="7" t="s">
        <v>99</v>
      </c>
      <c r="H2734" s="7" t="s">
        <v>21</v>
      </c>
      <c r="I2734" s="9">
        <v>0.75000000000000011</v>
      </c>
      <c r="J2734" s="10">
        <v>2750</v>
      </c>
      <c r="K2734" s="11">
        <f t="shared" si="20"/>
        <v>2062.5000000000005</v>
      </c>
      <c r="L2734" s="11">
        <f t="shared" si="21"/>
        <v>721.87500000000011</v>
      </c>
      <c r="M2734" s="12">
        <v>0.35</v>
      </c>
      <c r="O2734" s="17"/>
      <c r="P2734" s="15"/>
      <c r="Q2734" s="13"/>
      <c r="R2734" s="14"/>
    </row>
    <row r="2735" spans="1:18" ht="15.75" customHeight="1" x14ac:dyDescent="0.2">
      <c r="A2735" s="2"/>
      <c r="B2735" s="7" t="s">
        <v>23</v>
      </c>
      <c r="C2735" s="7">
        <v>1197831</v>
      </c>
      <c r="D2735" s="8">
        <v>44520</v>
      </c>
      <c r="E2735" s="7" t="s">
        <v>24</v>
      </c>
      <c r="F2735" s="7" t="s">
        <v>98</v>
      </c>
      <c r="G2735" s="7" t="s">
        <v>99</v>
      </c>
      <c r="H2735" s="7" t="s">
        <v>22</v>
      </c>
      <c r="I2735" s="9">
        <v>0.75</v>
      </c>
      <c r="J2735" s="10">
        <v>3750</v>
      </c>
      <c r="K2735" s="11">
        <f t="shared" si="20"/>
        <v>2812.5</v>
      </c>
      <c r="L2735" s="11">
        <f t="shared" si="21"/>
        <v>1125</v>
      </c>
      <c r="M2735" s="12">
        <v>0.4</v>
      </c>
      <c r="O2735" s="17"/>
      <c r="P2735" s="15"/>
      <c r="Q2735" s="13"/>
      <c r="R2735" s="14"/>
    </row>
    <row r="2736" spans="1:18" ht="15.75" customHeight="1" x14ac:dyDescent="0.2">
      <c r="A2736" s="2"/>
      <c r="B2736" s="7" t="s">
        <v>23</v>
      </c>
      <c r="C2736" s="7">
        <v>1197831</v>
      </c>
      <c r="D2736" s="8">
        <v>44549</v>
      </c>
      <c r="E2736" s="7" t="s">
        <v>24</v>
      </c>
      <c r="F2736" s="7" t="s">
        <v>98</v>
      </c>
      <c r="G2736" s="7" t="s">
        <v>99</v>
      </c>
      <c r="H2736" s="7" t="s">
        <v>17</v>
      </c>
      <c r="I2736" s="9">
        <v>0.70000000000000007</v>
      </c>
      <c r="J2736" s="10">
        <v>6250</v>
      </c>
      <c r="K2736" s="11">
        <f t="shared" si="20"/>
        <v>4375</v>
      </c>
      <c r="L2736" s="11">
        <f t="shared" si="21"/>
        <v>1750</v>
      </c>
      <c r="M2736" s="12">
        <v>0.4</v>
      </c>
      <c r="O2736" s="17"/>
      <c r="P2736" s="15"/>
      <c r="Q2736" s="13"/>
      <c r="R2736" s="14"/>
    </row>
    <row r="2737" spans="1:18" ht="15.75" customHeight="1" x14ac:dyDescent="0.2">
      <c r="A2737" s="2"/>
      <c r="B2737" s="7" t="s">
        <v>23</v>
      </c>
      <c r="C2737" s="7">
        <v>1197831</v>
      </c>
      <c r="D2737" s="8">
        <v>44549</v>
      </c>
      <c r="E2737" s="7" t="s">
        <v>24</v>
      </c>
      <c r="F2737" s="7" t="s">
        <v>98</v>
      </c>
      <c r="G2737" s="7" t="s">
        <v>99</v>
      </c>
      <c r="H2737" s="7" t="s">
        <v>18</v>
      </c>
      <c r="I2737" s="9">
        <v>0.60000000000000009</v>
      </c>
      <c r="J2737" s="10">
        <v>4250</v>
      </c>
      <c r="K2737" s="11">
        <f t="shared" si="20"/>
        <v>2550.0000000000005</v>
      </c>
      <c r="L2737" s="11">
        <f t="shared" si="21"/>
        <v>892.50000000000011</v>
      </c>
      <c r="M2737" s="12">
        <v>0.35</v>
      </c>
      <c r="O2737" s="17"/>
      <c r="P2737" s="15"/>
      <c r="Q2737" s="13"/>
      <c r="R2737" s="14"/>
    </row>
    <row r="2738" spans="1:18" ht="15.75" customHeight="1" x14ac:dyDescent="0.2">
      <c r="A2738" s="2"/>
      <c r="B2738" s="7" t="s">
        <v>23</v>
      </c>
      <c r="C2738" s="7">
        <v>1197831</v>
      </c>
      <c r="D2738" s="8">
        <v>44549</v>
      </c>
      <c r="E2738" s="7" t="s">
        <v>24</v>
      </c>
      <c r="F2738" s="7" t="s">
        <v>98</v>
      </c>
      <c r="G2738" s="7" t="s">
        <v>99</v>
      </c>
      <c r="H2738" s="7" t="s">
        <v>19</v>
      </c>
      <c r="I2738" s="9">
        <v>0.60000000000000009</v>
      </c>
      <c r="J2738" s="10">
        <v>3750</v>
      </c>
      <c r="K2738" s="11">
        <f t="shared" si="20"/>
        <v>2250.0000000000005</v>
      </c>
      <c r="L2738" s="11">
        <f t="shared" si="21"/>
        <v>900.00000000000023</v>
      </c>
      <c r="M2738" s="12">
        <v>0.4</v>
      </c>
      <c r="O2738" s="17"/>
      <c r="P2738" s="15"/>
      <c r="Q2738" s="13"/>
      <c r="R2738" s="14"/>
    </row>
    <row r="2739" spans="1:18" ht="15.75" customHeight="1" x14ac:dyDescent="0.2">
      <c r="A2739" s="2"/>
      <c r="B2739" s="7" t="s">
        <v>23</v>
      </c>
      <c r="C2739" s="7">
        <v>1197831</v>
      </c>
      <c r="D2739" s="8">
        <v>44549</v>
      </c>
      <c r="E2739" s="7" t="s">
        <v>24</v>
      </c>
      <c r="F2739" s="7" t="s">
        <v>98</v>
      </c>
      <c r="G2739" s="7" t="s">
        <v>99</v>
      </c>
      <c r="H2739" s="7" t="s">
        <v>20</v>
      </c>
      <c r="I2739" s="9">
        <v>0.60000000000000009</v>
      </c>
      <c r="J2739" s="10">
        <v>3250</v>
      </c>
      <c r="K2739" s="11">
        <f t="shared" si="20"/>
        <v>1950.0000000000002</v>
      </c>
      <c r="L2739" s="11">
        <f t="shared" si="21"/>
        <v>780.00000000000011</v>
      </c>
      <c r="M2739" s="12">
        <v>0.4</v>
      </c>
      <c r="O2739" s="17"/>
      <c r="P2739" s="15"/>
      <c r="Q2739" s="13"/>
      <c r="R2739" s="14"/>
    </row>
    <row r="2740" spans="1:18" ht="15.75" customHeight="1" x14ac:dyDescent="0.2">
      <c r="A2740" s="2"/>
      <c r="B2740" s="7" t="s">
        <v>23</v>
      </c>
      <c r="C2740" s="7">
        <v>1197831</v>
      </c>
      <c r="D2740" s="8">
        <v>44549</v>
      </c>
      <c r="E2740" s="7" t="s">
        <v>24</v>
      </c>
      <c r="F2740" s="7" t="s">
        <v>98</v>
      </c>
      <c r="G2740" s="7" t="s">
        <v>99</v>
      </c>
      <c r="H2740" s="7" t="s">
        <v>21</v>
      </c>
      <c r="I2740" s="9">
        <v>0.70000000000000007</v>
      </c>
      <c r="J2740" s="10">
        <v>3250</v>
      </c>
      <c r="K2740" s="11">
        <f t="shared" si="20"/>
        <v>2275</v>
      </c>
      <c r="L2740" s="11">
        <f t="shared" si="21"/>
        <v>796.25</v>
      </c>
      <c r="M2740" s="12">
        <v>0.35</v>
      </c>
      <c r="O2740" s="17"/>
      <c r="P2740" s="15"/>
      <c r="Q2740" s="13"/>
      <c r="R2740" s="14"/>
    </row>
    <row r="2741" spans="1:18" ht="15.75" customHeight="1" x14ac:dyDescent="0.2">
      <c r="A2741" s="2"/>
      <c r="B2741" s="7" t="s">
        <v>23</v>
      </c>
      <c r="C2741" s="7">
        <v>1197831</v>
      </c>
      <c r="D2741" s="8">
        <v>44549</v>
      </c>
      <c r="E2741" s="7" t="s">
        <v>24</v>
      </c>
      <c r="F2741" s="7" t="s">
        <v>98</v>
      </c>
      <c r="G2741" s="7" t="s">
        <v>99</v>
      </c>
      <c r="H2741" s="7" t="s">
        <v>22</v>
      </c>
      <c r="I2741" s="9">
        <v>0.75</v>
      </c>
      <c r="J2741" s="10">
        <v>4250</v>
      </c>
      <c r="K2741" s="11">
        <f t="shared" si="20"/>
        <v>3187.5</v>
      </c>
      <c r="L2741" s="11">
        <f t="shared" si="21"/>
        <v>1275</v>
      </c>
      <c r="M2741" s="12">
        <v>0.4</v>
      </c>
      <c r="O2741" s="17"/>
      <c r="P2741" s="15"/>
      <c r="Q2741" s="13"/>
      <c r="R2741" s="14"/>
    </row>
    <row r="2742" spans="1:18" ht="15.75" customHeight="1" x14ac:dyDescent="0.2">
      <c r="A2742" s="2" t="s">
        <v>39</v>
      </c>
      <c r="B2742" s="7" t="s">
        <v>23</v>
      </c>
      <c r="C2742" s="7">
        <v>1197831</v>
      </c>
      <c r="D2742" s="8">
        <v>44212</v>
      </c>
      <c r="E2742" s="7" t="s">
        <v>24</v>
      </c>
      <c r="F2742" s="7" t="s">
        <v>100</v>
      </c>
      <c r="G2742" s="7" t="s">
        <v>101</v>
      </c>
      <c r="H2742" s="7" t="s">
        <v>17</v>
      </c>
      <c r="I2742" s="9">
        <v>0.25000000000000006</v>
      </c>
      <c r="J2742" s="10">
        <v>5500</v>
      </c>
      <c r="K2742" s="11">
        <f t="shared" si="20"/>
        <v>1375.0000000000002</v>
      </c>
      <c r="L2742" s="11">
        <f t="shared" si="21"/>
        <v>481.25000000000006</v>
      </c>
      <c r="M2742" s="12">
        <v>0.35</v>
      </c>
      <c r="O2742" s="17"/>
      <c r="P2742" s="15"/>
      <c r="Q2742" s="13"/>
      <c r="R2742" s="14"/>
    </row>
    <row r="2743" spans="1:18" ht="15.75" customHeight="1" x14ac:dyDescent="0.2">
      <c r="A2743" s="2"/>
      <c r="B2743" s="7" t="s">
        <v>23</v>
      </c>
      <c r="C2743" s="7">
        <v>1197831</v>
      </c>
      <c r="D2743" s="8">
        <v>44212</v>
      </c>
      <c r="E2743" s="7" t="s">
        <v>24</v>
      </c>
      <c r="F2743" s="7" t="s">
        <v>100</v>
      </c>
      <c r="G2743" s="7" t="s">
        <v>101</v>
      </c>
      <c r="H2743" s="7" t="s">
        <v>18</v>
      </c>
      <c r="I2743" s="9">
        <v>0.25000000000000006</v>
      </c>
      <c r="J2743" s="10">
        <v>3500</v>
      </c>
      <c r="K2743" s="11">
        <f t="shared" si="20"/>
        <v>875.00000000000023</v>
      </c>
      <c r="L2743" s="11">
        <f t="shared" si="21"/>
        <v>306.25000000000006</v>
      </c>
      <c r="M2743" s="12">
        <v>0.35</v>
      </c>
      <c r="O2743" s="17"/>
      <c r="P2743" s="15"/>
      <c r="Q2743" s="13"/>
      <c r="R2743" s="14"/>
    </row>
    <row r="2744" spans="1:18" ht="15.75" customHeight="1" x14ac:dyDescent="0.2">
      <c r="A2744" s="2"/>
      <c r="B2744" s="7" t="s">
        <v>23</v>
      </c>
      <c r="C2744" s="7">
        <v>1197831</v>
      </c>
      <c r="D2744" s="8">
        <v>44212</v>
      </c>
      <c r="E2744" s="7" t="s">
        <v>24</v>
      </c>
      <c r="F2744" s="7" t="s">
        <v>100</v>
      </c>
      <c r="G2744" s="7" t="s">
        <v>101</v>
      </c>
      <c r="H2744" s="7" t="s">
        <v>19</v>
      </c>
      <c r="I2744" s="9">
        <v>0.15000000000000008</v>
      </c>
      <c r="J2744" s="10">
        <v>3500</v>
      </c>
      <c r="K2744" s="11">
        <f t="shared" si="20"/>
        <v>525.00000000000023</v>
      </c>
      <c r="L2744" s="11">
        <f t="shared" si="21"/>
        <v>183.75000000000006</v>
      </c>
      <c r="M2744" s="12">
        <v>0.35</v>
      </c>
      <c r="O2744" s="17"/>
      <c r="P2744" s="15"/>
      <c r="Q2744" s="13"/>
      <c r="R2744" s="14"/>
    </row>
    <row r="2745" spans="1:18" ht="15.75" customHeight="1" x14ac:dyDescent="0.2">
      <c r="A2745" s="2"/>
      <c r="B2745" s="7" t="s">
        <v>23</v>
      </c>
      <c r="C2745" s="7">
        <v>1197831</v>
      </c>
      <c r="D2745" s="8">
        <v>44212</v>
      </c>
      <c r="E2745" s="7" t="s">
        <v>24</v>
      </c>
      <c r="F2745" s="7" t="s">
        <v>100</v>
      </c>
      <c r="G2745" s="7" t="s">
        <v>101</v>
      </c>
      <c r="H2745" s="7" t="s">
        <v>20</v>
      </c>
      <c r="I2745" s="9">
        <v>0.2</v>
      </c>
      <c r="J2745" s="10">
        <v>2000</v>
      </c>
      <c r="K2745" s="11">
        <f t="shared" si="20"/>
        <v>400</v>
      </c>
      <c r="L2745" s="11">
        <f t="shared" si="21"/>
        <v>140</v>
      </c>
      <c r="M2745" s="12">
        <v>0.35</v>
      </c>
      <c r="O2745" s="17"/>
      <c r="P2745" s="15"/>
      <c r="Q2745" s="13"/>
      <c r="R2745" s="14"/>
    </row>
    <row r="2746" spans="1:18" ht="15.75" customHeight="1" x14ac:dyDescent="0.2">
      <c r="A2746" s="2"/>
      <c r="B2746" s="7" t="s">
        <v>23</v>
      </c>
      <c r="C2746" s="7">
        <v>1197831</v>
      </c>
      <c r="D2746" s="8">
        <v>44212</v>
      </c>
      <c r="E2746" s="7" t="s">
        <v>24</v>
      </c>
      <c r="F2746" s="7" t="s">
        <v>100</v>
      </c>
      <c r="G2746" s="7" t="s">
        <v>101</v>
      </c>
      <c r="H2746" s="7" t="s">
        <v>21</v>
      </c>
      <c r="I2746" s="9">
        <v>0.35000000000000003</v>
      </c>
      <c r="J2746" s="10">
        <v>2500</v>
      </c>
      <c r="K2746" s="11">
        <f t="shared" si="20"/>
        <v>875.00000000000011</v>
      </c>
      <c r="L2746" s="11">
        <f t="shared" si="21"/>
        <v>306.25</v>
      </c>
      <c r="M2746" s="12">
        <v>0.35</v>
      </c>
      <c r="O2746" s="17"/>
      <c r="P2746" s="15"/>
      <c r="Q2746" s="13"/>
      <c r="R2746" s="14"/>
    </row>
    <row r="2747" spans="1:18" ht="15.75" customHeight="1" x14ac:dyDescent="0.2">
      <c r="A2747" s="2"/>
      <c r="B2747" s="7" t="s">
        <v>23</v>
      </c>
      <c r="C2747" s="7">
        <v>1197831</v>
      </c>
      <c r="D2747" s="8">
        <v>44212</v>
      </c>
      <c r="E2747" s="7" t="s">
        <v>24</v>
      </c>
      <c r="F2747" s="7" t="s">
        <v>100</v>
      </c>
      <c r="G2747" s="7" t="s">
        <v>101</v>
      </c>
      <c r="H2747" s="7" t="s">
        <v>22</v>
      </c>
      <c r="I2747" s="9">
        <v>0.25000000000000006</v>
      </c>
      <c r="J2747" s="10">
        <v>3500</v>
      </c>
      <c r="K2747" s="11">
        <f t="shared" si="20"/>
        <v>875.00000000000023</v>
      </c>
      <c r="L2747" s="11">
        <f t="shared" si="21"/>
        <v>306.25000000000006</v>
      </c>
      <c r="M2747" s="12">
        <v>0.35</v>
      </c>
      <c r="O2747" s="17"/>
      <c r="P2747" s="15"/>
      <c r="Q2747" s="13"/>
      <c r="R2747" s="14"/>
    </row>
    <row r="2748" spans="1:18" ht="15.75" customHeight="1" x14ac:dyDescent="0.2">
      <c r="A2748" s="2"/>
      <c r="B2748" s="7" t="s">
        <v>23</v>
      </c>
      <c r="C2748" s="7">
        <v>1197831</v>
      </c>
      <c r="D2748" s="8">
        <v>44241</v>
      </c>
      <c r="E2748" s="7" t="s">
        <v>24</v>
      </c>
      <c r="F2748" s="7" t="s">
        <v>100</v>
      </c>
      <c r="G2748" s="7" t="s">
        <v>101</v>
      </c>
      <c r="H2748" s="7" t="s">
        <v>17</v>
      </c>
      <c r="I2748" s="9">
        <v>0.25000000000000006</v>
      </c>
      <c r="J2748" s="10">
        <v>6000</v>
      </c>
      <c r="K2748" s="11">
        <f t="shared" si="20"/>
        <v>1500.0000000000002</v>
      </c>
      <c r="L2748" s="11">
        <f t="shared" si="21"/>
        <v>525</v>
      </c>
      <c r="M2748" s="12">
        <v>0.35</v>
      </c>
      <c r="O2748" s="17"/>
      <c r="P2748" s="15"/>
      <c r="Q2748" s="13"/>
      <c r="R2748" s="14"/>
    </row>
    <row r="2749" spans="1:18" ht="15.75" customHeight="1" x14ac:dyDescent="0.2">
      <c r="A2749" s="2"/>
      <c r="B2749" s="7" t="s">
        <v>23</v>
      </c>
      <c r="C2749" s="7">
        <v>1197831</v>
      </c>
      <c r="D2749" s="8">
        <v>44241</v>
      </c>
      <c r="E2749" s="7" t="s">
        <v>24</v>
      </c>
      <c r="F2749" s="7" t="s">
        <v>100</v>
      </c>
      <c r="G2749" s="7" t="s">
        <v>101</v>
      </c>
      <c r="H2749" s="7" t="s">
        <v>18</v>
      </c>
      <c r="I2749" s="9">
        <v>0.25000000000000006</v>
      </c>
      <c r="J2749" s="10">
        <v>2500</v>
      </c>
      <c r="K2749" s="11">
        <f t="shared" si="20"/>
        <v>625.00000000000011</v>
      </c>
      <c r="L2749" s="11">
        <f t="shared" si="21"/>
        <v>218.75000000000003</v>
      </c>
      <c r="M2749" s="12">
        <v>0.35</v>
      </c>
      <c r="O2749" s="17"/>
      <c r="P2749" s="15"/>
      <c r="Q2749" s="13"/>
      <c r="R2749" s="14"/>
    </row>
    <row r="2750" spans="1:18" ht="15.75" customHeight="1" x14ac:dyDescent="0.2">
      <c r="A2750" s="2"/>
      <c r="B2750" s="7" t="s">
        <v>23</v>
      </c>
      <c r="C2750" s="7">
        <v>1197831</v>
      </c>
      <c r="D2750" s="8">
        <v>44241</v>
      </c>
      <c r="E2750" s="7" t="s">
        <v>24</v>
      </c>
      <c r="F2750" s="7" t="s">
        <v>100</v>
      </c>
      <c r="G2750" s="7" t="s">
        <v>101</v>
      </c>
      <c r="H2750" s="7" t="s">
        <v>19</v>
      </c>
      <c r="I2750" s="9">
        <v>0.15000000000000008</v>
      </c>
      <c r="J2750" s="10">
        <v>3000</v>
      </c>
      <c r="K2750" s="11">
        <f t="shared" si="20"/>
        <v>450.00000000000023</v>
      </c>
      <c r="L2750" s="11">
        <f t="shared" si="21"/>
        <v>157.50000000000006</v>
      </c>
      <c r="M2750" s="12">
        <v>0.35</v>
      </c>
      <c r="O2750" s="17"/>
      <c r="P2750" s="15"/>
      <c r="Q2750" s="13"/>
      <c r="R2750" s="14"/>
    </row>
    <row r="2751" spans="1:18" ht="15.75" customHeight="1" x14ac:dyDescent="0.2">
      <c r="A2751" s="2"/>
      <c r="B2751" s="7" t="s">
        <v>23</v>
      </c>
      <c r="C2751" s="7">
        <v>1197831</v>
      </c>
      <c r="D2751" s="8">
        <v>44241</v>
      </c>
      <c r="E2751" s="7" t="s">
        <v>24</v>
      </c>
      <c r="F2751" s="7" t="s">
        <v>100</v>
      </c>
      <c r="G2751" s="7" t="s">
        <v>101</v>
      </c>
      <c r="H2751" s="7" t="s">
        <v>20</v>
      </c>
      <c r="I2751" s="9">
        <v>0.2</v>
      </c>
      <c r="J2751" s="10">
        <v>1500</v>
      </c>
      <c r="K2751" s="11">
        <f t="shared" si="20"/>
        <v>300</v>
      </c>
      <c r="L2751" s="11">
        <f t="shared" si="21"/>
        <v>105</v>
      </c>
      <c r="M2751" s="12">
        <v>0.35</v>
      </c>
      <c r="O2751" s="17"/>
      <c r="P2751" s="15"/>
      <c r="Q2751" s="13"/>
      <c r="R2751" s="14"/>
    </row>
    <row r="2752" spans="1:18" ht="15.75" customHeight="1" x14ac:dyDescent="0.2">
      <c r="A2752" s="2"/>
      <c r="B2752" s="7" t="s">
        <v>23</v>
      </c>
      <c r="C2752" s="7">
        <v>1197831</v>
      </c>
      <c r="D2752" s="8">
        <v>44241</v>
      </c>
      <c r="E2752" s="7" t="s">
        <v>24</v>
      </c>
      <c r="F2752" s="7" t="s">
        <v>100</v>
      </c>
      <c r="G2752" s="7" t="s">
        <v>101</v>
      </c>
      <c r="H2752" s="7" t="s">
        <v>21</v>
      </c>
      <c r="I2752" s="9">
        <v>0.35000000000000003</v>
      </c>
      <c r="J2752" s="10">
        <v>2250</v>
      </c>
      <c r="K2752" s="11">
        <f t="shared" si="20"/>
        <v>787.50000000000011</v>
      </c>
      <c r="L2752" s="11">
        <f t="shared" si="21"/>
        <v>275.625</v>
      </c>
      <c r="M2752" s="12">
        <v>0.35</v>
      </c>
      <c r="O2752" s="17"/>
      <c r="P2752" s="15"/>
      <c r="Q2752" s="13"/>
      <c r="R2752" s="14"/>
    </row>
    <row r="2753" spans="1:18" ht="15.75" customHeight="1" x14ac:dyDescent="0.2">
      <c r="A2753" s="2"/>
      <c r="B2753" s="7" t="s">
        <v>23</v>
      </c>
      <c r="C2753" s="7">
        <v>1197831</v>
      </c>
      <c r="D2753" s="8">
        <v>44241</v>
      </c>
      <c r="E2753" s="7" t="s">
        <v>24</v>
      </c>
      <c r="F2753" s="7" t="s">
        <v>100</v>
      </c>
      <c r="G2753" s="7" t="s">
        <v>101</v>
      </c>
      <c r="H2753" s="7" t="s">
        <v>22</v>
      </c>
      <c r="I2753" s="9">
        <v>0.2</v>
      </c>
      <c r="J2753" s="10">
        <v>3250</v>
      </c>
      <c r="K2753" s="11">
        <f t="shared" si="20"/>
        <v>650</v>
      </c>
      <c r="L2753" s="11">
        <f t="shared" si="21"/>
        <v>227.49999999999997</v>
      </c>
      <c r="M2753" s="12">
        <v>0.35</v>
      </c>
      <c r="O2753" s="17"/>
      <c r="P2753" s="15"/>
      <c r="Q2753" s="13"/>
      <c r="R2753" s="14"/>
    </row>
    <row r="2754" spans="1:18" ht="15.75" customHeight="1" x14ac:dyDescent="0.2">
      <c r="A2754" s="2"/>
      <c r="B2754" s="7" t="s">
        <v>23</v>
      </c>
      <c r="C2754" s="7">
        <v>1197831</v>
      </c>
      <c r="D2754" s="8">
        <v>44267</v>
      </c>
      <c r="E2754" s="7" t="s">
        <v>24</v>
      </c>
      <c r="F2754" s="7" t="s">
        <v>100</v>
      </c>
      <c r="G2754" s="7" t="s">
        <v>101</v>
      </c>
      <c r="H2754" s="7" t="s">
        <v>17</v>
      </c>
      <c r="I2754" s="9">
        <v>0.2</v>
      </c>
      <c r="J2754" s="10">
        <v>5450</v>
      </c>
      <c r="K2754" s="11">
        <f t="shared" si="20"/>
        <v>1090</v>
      </c>
      <c r="L2754" s="11">
        <f t="shared" si="21"/>
        <v>381.5</v>
      </c>
      <c r="M2754" s="12">
        <v>0.35</v>
      </c>
      <c r="O2754" s="17"/>
      <c r="P2754" s="15"/>
      <c r="Q2754" s="13"/>
      <c r="R2754" s="14"/>
    </row>
    <row r="2755" spans="1:18" ht="15.75" customHeight="1" x14ac:dyDescent="0.2">
      <c r="A2755" s="2"/>
      <c r="B2755" s="7" t="s">
        <v>23</v>
      </c>
      <c r="C2755" s="7">
        <v>1197831</v>
      </c>
      <c r="D2755" s="8">
        <v>44267</v>
      </c>
      <c r="E2755" s="7" t="s">
        <v>24</v>
      </c>
      <c r="F2755" s="7" t="s">
        <v>100</v>
      </c>
      <c r="G2755" s="7" t="s">
        <v>101</v>
      </c>
      <c r="H2755" s="7" t="s">
        <v>18</v>
      </c>
      <c r="I2755" s="9">
        <v>0.2</v>
      </c>
      <c r="J2755" s="10">
        <v>2250</v>
      </c>
      <c r="K2755" s="11">
        <f t="shared" si="20"/>
        <v>450</v>
      </c>
      <c r="L2755" s="11">
        <f t="shared" si="21"/>
        <v>157.5</v>
      </c>
      <c r="M2755" s="12">
        <v>0.35</v>
      </c>
      <c r="O2755" s="17"/>
      <c r="P2755" s="15"/>
      <c r="Q2755" s="13"/>
      <c r="R2755" s="14"/>
    </row>
    <row r="2756" spans="1:18" ht="15.75" customHeight="1" x14ac:dyDescent="0.2">
      <c r="A2756" s="2"/>
      <c r="B2756" s="7" t="s">
        <v>23</v>
      </c>
      <c r="C2756" s="7">
        <v>1197831</v>
      </c>
      <c r="D2756" s="8">
        <v>44267</v>
      </c>
      <c r="E2756" s="7" t="s">
        <v>24</v>
      </c>
      <c r="F2756" s="7" t="s">
        <v>100</v>
      </c>
      <c r="G2756" s="7" t="s">
        <v>101</v>
      </c>
      <c r="H2756" s="7" t="s">
        <v>19</v>
      </c>
      <c r="I2756" s="9">
        <v>0.10000000000000002</v>
      </c>
      <c r="J2756" s="10">
        <v>2500</v>
      </c>
      <c r="K2756" s="11">
        <f t="shared" si="20"/>
        <v>250.00000000000006</v>
      </c>
      <c r="L2756" s="11">
        <f t="shared" si="21"/>
        <v>87.500000000000014</v>
      </c>
      <c r="M2756" s="12">
        <v>0.35</v>
      </c>
      <c r="O2756" s="17"/>
      <c r="P2756" s="15"/>
      <c r="Q2756" s="13"/>
      <c r="R2756" s="14"/>
    </row>
    <row r="2757" spans="1:18" ht="15.75" customHeight="1" x14ac:dyDescent="0.2">
      <c r="A2757" s="2"/>
      <c r="B2757" s="7" t="s">
        <v>23</v>
      </c>
      <c r="C2757" s="7">
        <v>1197831</v>
      </c>
      <c r="D2757" s="8">
        <v>44267</v>
      </c>
      <c r="E2757" s="7" t="s">
        <v>24</v>
      </c>
      <c r="F2757" s="7" t="s">
        <v>100</v>
      </c>
      <c r="G2757" s="7" t="s">
        <v>101</v>
      </c>
      <c r="H2757" s="7" t="s">
        <v>20</v>
      </c>
      <c r="I2757" s="9">
        <v>0.19999999999999996</v>
      </c>
      <c r="J2757" s="10">
        <v>1000</v>
      </c>
      <c r="K2757" s="11">
        <f t="shared" si="20"/>
        <v>199.99999999999994</v>
      </c>
      <c r="L2757" s="11">
        <f t="shared" si="21"/>
        <v>69.999999999999972</v>
      </c>
      <c r="M2757" s="12">
        <v>0.35</v>
      </c>
      <c r="O2757" s="17"/>
      <c r="P2757" s="15"/>
      <c r="Q2757" s="13"/>
      <c r="R2757" s="14"/>
    </row>
    <row r="2758" spans="1:18" ht="15.75" customHeight="1" x14ac:dyDescent="0.2">
      <c r="A2758" s="2"/>
      <c r="B2758" s="7" t="s">
        <v>23</v>
      </c>
      <c r="C2758" s="7">
        <v>1197831</v>
      </c>
      <c r="D2758" s="8">
        <v>44267</v>
      </c>
      <c r="E2758" s="7" t="s">
        <v>24</v>
      </c>
      <c r="F2758" s="7" t="s">
        <v>100</v>
      </c>
      <c r="G2758" s="7" t="s">
        <v>101</v>
      </c>
      <c r="H2758" s="7" t="s">
        <v>21</v>
      </c>
      <c r="I2758" s="9">
        <v>0.35000000000000009</v>
      </c>
      <c r="J2758" s="10">
        <v>1500</v>
      </c>
      <c r="K2758" s="11">
        <f t="shared" si="20"/>
        <v>525.00000000000011</v>
      </c>
      <c r="L2758" s="11">
        <f t="shared" si="21"/>
        <v>183.75000000000003</v>
      </c>
      <c r="M2758" s="12">
        <v>0.35</v>
      </c>
      <c r="O2758" s="17"/>
      <c r="P2758" s="15"/>
      <c r="Q2758" s="13"/>
      <c r="R2758" s="14"/>
    </row>
    <row r="2759" spans="1:18" ht="15.75" customHeight="1" x14ac:dyDescent="0.2">
      <c r="A2759" s="2"/>
      <c r="B2759" s="7" t="s">
        <v>23</v>
      </c>
      <c r="C2759" s="7">
        <v>1197831</v>
      </c>
      <c r="D2759" s="8">
        <v>44267</v>
      </c>
      <c r="E2759" s="7" t="s">
        <v>24</v>
      </c>
      <c r="F2759" s="7" t="s">
        <v>100</v>
      </c>
      <c r="G2759" s="7" t="s">
        <v>101</v>
      </c>
      <c r="H2759" s="7" t="s">
        <v>22</v>
      </c>
      <c r="I2759" s="9">
        <v>0.25</v>
      </c>
      <c r="J2759" s="10">
        <v>2500</v>
      </c>
      <c r="K2759" s="11">
        <f t="shared" si="20"/>
        <v>625</v>
      </c>
      <c r="L2759" s="11">
        <f t="shared" si="21"/>
        <v>218.75</v>
      </c>
      <c r="M2759" s="12">
        <v>0.35</v>
      </c>
      <c r="O2759" s="17"/>
      <c r="P2759" s="15"/>
      <c r="Q2759" s="13"/>
      <c r="R2759" s="14"/>
    </row>
    <row r="2760" spans="1:18" ht="15.75" customHeight="1" x14ac:dyDescent="0.2">
      <c r="A2760" s="2"/>
      <c r="B2760" s="7" t="s">
        <v>23</v>
      </c>
      <c r="C2760" s="7">
        <v>1197831</v>
      </c>
      <c r="D2760" s="8">
        <v>44299</v>
      </c>
      <c r="E2760" s="7" t="s">
        <v>24</v>
      </c>
      <c r="F2760" s="7" t="s">
        <v>100</v>
      </c>
      <c r="G2760" s="7" t="s">
        <v>101</v>
      </c>
      <c r="H2760" s="7" t="s">
        <v>17</v>
      </c>
      <c r="I2760" s="9">
        <v>0.25</v>
      </c>
      <c r="J2760" s="10">
        <v>5000</v>
      </c>
      <c r="K2760" s="11">
        <f t="shared" si="20"/>
        <v>1250</v>
      </c>
      <c r="L2760" s="11">
        <f t="shared" si="21"/>
        <v>437.5</v>
      </c>
      <c r="M2760" s="12">
        <v>0.35</v>
      </c>
      <c r="O2760" s="17"/>
      <c r="P2760" s="15"/>
      <c r="Q2760" s="13"/>
      <c r="R2760" s="14"/>
    </row>
    <row r="2761" spans="1:18" ht="15.75" customHeight="1" x14ac:dyDescent="0.2">
      <c r="A2761" s="2"/>
      <c r="B2761" s="7" t="s">
        <v>23</v>
      </c>
      <c r="C2761" s="7">
        <v>1197831</v>
      </c>
      <c r="D2761" s="8">
        <v>44299</v>
      </c>
      <c r="E2761" s="7" t="s">
        <v>24</v>
      </c>
      <c r="F2761" s="7" t="s">
        <v>100</v>
      </c>
      <c r="G2761" s="7" t="s">
        <v>101</v>
      </c>
      <c r="H2761" s="7" t="s">
        <v>18</v>
      </c>
      <c r="I2761" s="9">
        <v>0.25</v>
      </c>
      <c r="J2761" s="10">
        <v>2000</v>
      </c>
      <c r="K2761" s="11">
        <f t="shared" si="20"/>
        <v>500</v>
      </c>
      <c r="L2761" s="11">
        <f t="shared" si="21"/>
        <v>175</v>
      </c>
      <c r="M2761" s="12">
        <v>0.35</v>
      </c>
      <c r="O2761" s="17"/>
      <c r="P2761" s="15"/>
      <c r="Q2761" s="13"/>
      <c r="R2761" s="14"/>
    </row>
    <row r="2762" spans="1:18" ht="15.75" customHeight="1" x14ac:dyDescent="0.2">
      <c r="A2762" s="2"/>
      <c r="B2762" s="7" t="s">
        <v>23</v>
      </c>
      <c r="C2762" s="7">
        <v>1197831</v>
      </c>
      <c r="D2762" s="8">
        <v>44299</v>
      </c>
      <c r="E2762" s="7" t="s">
        <v>24</v>
      </c>
      <c r="F2762" s="7" t="s">
        <v>100</v>
      </c>
      <c r="G2762" s="7" t="s">
        <v>101</v>
      </c>
      <c r="H2762" s="7" t="s">
        <v>19</v>
      </c>
      <c r="I2762" s="9">
        <v>0.15000000000000002</v>
      </c>
      <c r="J2762" s="10">
        <v>2000</v>
      </c>
      <c r="K2762" s="11">
        <f t="shared" si="20"/>
        <v>300.00000000000006</v>
      </c>
      <c r="L2762" s="11">
        <f t="shared" si="21"/>
        <v>105.00000000000001</v>
      </c>
      <c r="M2762" s="12">
        <v>0.35</v>
      </c>
      <c r="O2762" s="17"/>
      <c r="P2762" s="15"/>
      <c r="Q2762" s="13"/>
      <c r="R2762" s="14"/>
    </row>
    <row r="2763" spans="1:18" ht="15.75" customHeight="1" x14ac:dyDescent="0.2">
      <c r="A2763" s="2"/>
      <c r="B2763" s="7" t="s">
        <v>23</v>
      </c>
      <c r="C2763" s="7">
        <v>1197831</v>
      </c>
      <c r="D2763" s="8">
        <v>44299</v>
      </c>
      <c r="E2763" s="7" t="s">
        <v>24</v>
      </c>
      <c r="F2763" s="7" t="s">
        <v>100</v>
      </c>
      <c r="G2763" s="7" t="s">
        <v>101</v>
      </c>
      <c r="H2763" s="7" t="s">
        <v>20</v>
      </c>
      <c r="I2763" s="9">
        <v>0.19999999999999996</v>
      </c>
      <c r="J2763" s="10">
        <v>1250</v>
      </c>
      <c r="K2763" s="11">
        <f t="shared" si="20"/>
        <v>249.99999999999994</v>
      </c>
      <c r="L2763" s="11">
        <f t="shared" si="21"/>
        <v>87.499999999999972</v>
      </c>
      <c r="M2763" s="12">
        <v>0.35</v>
      </c>
      <c r="O2763" s="17"/>
      <c r="P2763" s="15"/>
      <c r="Q2763" s="13"/>
      <c r="R2763" s="14"/>
    </row>
    <row r="2764" spans="1:18" ht="15.75" customHeight="1" x14ac:dyDescent="0.2">
      <c r="A2764" s="2"/>
      <c r="B2764" s="7" t="s">
        <v>23</v>
      </c>
      <c r="C2764" s="7">
        <v>1197831</v>
      </c>
      <c r="D2764" s="8">
        <v>44299</v>
      </c>
      <c r="E2764" s="7" t="s">
        <v>24</v>
      </c>
      <c r="F2764" s="7" t="s">
        <v>100</v>
      </c>
      <c r="G2764" s="7" t="s">
        <v>101</v>
      </c>
      <c r="H2764" s="7" t="s">
        <v>21</v>
      </c>
      <c r="I2764" s="9">
        <v>0.4</v>
      </c>
      <c r="J2764" s="10">
        <v>1500</v>
      </c>
      <c r="K2764" s="11">
        <f t="shared" si="20"/>
        <v>600</v>
      </c>
      <c r="L2764" s="11">
        <f t="shared" si="21"/>
        <v>210</v>
      </c>
      <c r="M2764" s="12">
        <v>0.35</v>
      </c>
      <c r="O2764" s="17"/>
      <c r="P2764" s="15"/>
      <c r="Q2764" s="13"/>
      <c r="R2764" s="14"/>
    </row>
    <row r="2765" spans="1:18" ht="15.75" customHeight="1" x14ac:dyDescent="0.2">
      <c r="A2765" s="2"/>
      <c r="B2765" s="7" t="s">
        <v>23</v>
      </c>
      <c r="C2765" s="7">
        <v>1197831</v>
      </c>
      <c r="D2765" s="8">
        <v>44299</v>
      </c>
      <c r="E2765" s="7" t="s">
        <v>24</v>
      </c>
      <c r="F2765" s="7" t="s">
        <v>100</v>
      </c>
      <c r="G2765" s="7" t="s">
        <v>101</v>
      </c>
      <c r="H2765" s="7" t="s">
        <v>22</v>
      </c>
      <c r="I2765" s="9">
        <v>0.30000000000000004</v>
      </c>
      <c r="J2765" s="10">
        <v>3000</v>
      </c>
      <c r="K2765" s="11">
        <f t="shared" si="20"/>
        <v>900.00000000000011</v>
      </c>
      <c r="L2765" s="11">
        <f t="shared" si="21"/>
        <v>315</v>
      </c>
      <c r="M2765" s="12">
        <v>0.35</v>
      </c>
      <c r="O2765" s="17"/>
      <c r="P2765" s="15"/>
      <c r="Q2765" s="13"/>
      <c r="R2765" s="14"/>
    </row>
    <row r="2766" spans="1:18" ht="15.75" customHeight="1" x14ac:dyDescent="0.2">
      <c r="A2766" s="2"/>
      <c r="B2766" s="7" t="s">
        <v>23</v>
      </c>
      <c r="C2766" s="7">
        <v>1197831</v>
      </c>
      <c r="D2766" s="8">
        <v>44328</v>
      </c>
      <c r="E2766" s="7" t="s">
        <v>24</v>
      </c>
      <c r="F2766" s="7" t="s">
        <v>100</v>
      </c>
      <c r="G2766" s="7" t="s">
        <v>101</v>
      </c>
      <c r="H2766" s="7" t="s">
        <v>17</v>
      </c>
      <c r="I2766" s="9">
        <v>0.4</v>
      </c>
      <c r="J2766" s="10">
        <v>5700</v>
      </c>
      <c r="K2766" s="11">
        <f t="shared" si="20"/>
        <v>2280</v>
      </c>
      <c r="L2766" s="11">
        <f t="shared" si="21"/>
        <v>798</v>
      </c>
      <c r="M2766" s="12">
        <v>0.35</v>
      </c>
      <c r="O2766" s="17"/>
      <c r="P2766" s="15"/>
      <c r="Q2766" s="13"/>
      <c r="R2766" s="14"/>
    </row>
    <row r="2767" spans="1:18" ht="15.75" customHeight="1" x14ac:dyDescent="0.2">
      <c r="A2767" s="2"/>
      <c r="B2767" s="7" t="s">
        <v>23</v>
      </c>
      <c r="C2767" s="7">
        <v>1197831</v>
      </c>
      <c r="D2767" s="8">
        <v>44328</v>
      </c>
      <c r="E2767" s="7" t="s">
        <v>24</v>
      </c>
      <c r="F2767" s="7" t="s">
        <v>100</v>
      </c>
      <c r="G2767" s="7" t="s">
        <v>101</v>
      </c>
      <c r="H2767" s="7" t="s">
        <v>18</v>
      </c>
      <c r="I2767" s="9">
        <v>0.4</v>
      </c>
      <c r="J2767" s="10">
        <v>2750</v>
      </c>
      <c r="K2767" s="11">
        <f t="shared" si="20"/>
        <v>1100</v>
      </c>
      <c r="L2767" s="11">
        <f t="shared" si="21"/>
        <v>385</v>
      </c>
      <c r="M2767" s="12">
        <v>0.35</v>
      </c>
      <c r="O2767" s="17"/>
      <c r="P2767" s="15"/>
      <c r="Q2767" s="13"/>
      <c r="R2767" s="14"/>
    </row>
    <row r="2768" spans="1:18" ht="15.75" customHeight="1" x14ac:dyDescent="0.2">
      <c r="A2768" s="2"/>
      <c r="B2768" s="7" t="s">
        <v>23</v>
      </c>
      <c r="C2768" s="7">
        <v>1197831</v>
      </c>
      <c r="D2768" s="8">
        <v>44328</v>
      </c>
      <c r="E2768" s="7" t="s">
        <v>24</v>
      </c>
      <c r="F2768" s="7" t="s">
        <v>100</v>
      </c>
      <c r="G2768" s="7" t="s">
        <v>101</v>
      </c>
      <c r="H2768" s="7" t="s">
        <v>19</v>
      </c>
      <c r="I2768" s="9">
        <v>0.35000000000000003</v>
      </c>
      <c r="J2768" s="10">
        <v>2500</v>
      </c>
      <c r="K2768" s="11">
        <f t="shared" si="20"/>
        <v>875.00000000000011</v>
      </c>
      <c r="L2768" s="11">
        <f t="shared" si="21"/>
        <v>306.25</v>
      </c>
      <c r="M2768" s="12">
        <v>0.35</v>
      </c>
      <c r="O2768" s="17"/>
      <c r="P2768" s="15"/>
      <c r="Q2768" s="13"/>
      <c r="R2768" s="14"/>
    </row>
    <row r="2769" spans="1:18" ht="15.75" customHeight="1" x14ac:dyDescent="0.2">
      <c r="A2769" s="2"/>
      <c r="B2769" s="7" t="s">
        <v>23</v>
      </c>
      <c r="C2769" s="7">
        <v>1197831</v>
      </c>
      <c r="D2769" s="8">
        <v>44328</v>
      </c>
      <c r="E2769" s="7" t="s">
        <v>24</v>
      </c>
      <c r="F2769" s="7" t="s">
        <v>100</v>
      </c>
      <c r="G2769" s="7" t="s">
        <v>101</v>
      </c>
      <c r="H2769" s="7" t="s">
        <v>20</v>
      </c>
      <c r="I2769" s="9">
        <v>0.35000000000000003</v>
      </c>
      <c r="J2769" s="10">
        <v>2000</v>
      </c>
      <c r="K2769" s="11">
        <f t="shared" si="20"/>
        <v>700.00000000000011</v>
      </c>
      <c r="L2769" s="11">
        <f t="shared" si="21"/>
        <v>245.00000000000003</v>
      </c>
      <c r="M2769" s="12">
        <v>0.35</v>
      </c>
      <c r="O2769" s="17"/>
      <c r="P2769" s="15"/>
      <c r="Q2769" s="13"/>
      <c r="R2769" s="14"/>
    </row>
    <row r="2770" spans="1:18" ht="15.75" customHeight="1" x14ac:dyDescent="0.2">
      <c r="A2770" s="2"/>
      <c r="B2770" s="7" t="s">
        <v>23</v>
      </c>
      <c r="C2770" s="7">
        <v>1197831</v>
      </c>
      <c r="D2770" s="8">
        <v>44328</v>
      </c>
      <c r="E2770" s="7" t="s">
        <v>24</v>
      </c>
      <c r="F2770" s="7" t="s">
        <v>100</v>
      </c>
      <c r="G2770" s="7" t="s">
        <v>101</v>
      </c>
      <c r="H2770" s="7" t="s">
        <v>21</v>
      </c>
      <c r="I2770" s="9">
        <v>0.44999999999999996</v>
      </c>
      <c r="J2770" s="10">
        <v>2250</v>
      </c>
      <c r="K2770" s="11">
        <f t="shared" si="20"/>
        <v>1012.4999999999999</v>
      </c>
      <c r="L2770" s="11">
        <f t="shared" si="21"/>
        <v>354.37499999999994</v>
      </c>
      <c r="M2770" s="12">
        <v>0.35</v>
      </c>
      <c r="O2770" s="17"/>
      <c r="P2770" s="15"/>
      <c r="Q2770" s="13"/>
      <c r="R2770" s="14"/>
    </row>
    <row r="2771" spans="1:18" ht="15.75" customHeight="1" x14ac:dyDescent="0.2">
      <c r="A2771" s="2"/>
      <c r="B2771" s="7" t="s">
        <v>23</v>
      </c>
      <c r="C2771" s="7">
        <v>1197831</v>
      </c>
      <c r="D2771" s="8">
        <v>44328</v>
      </c>
      <c r="E2771" s="7" t="s">
        <v>24</v>
      </c>
      <c r="F2771" s="7" t="s">
        <v>100</v>
      </c>
      <c r="G2771" s="7" t="s">
        <v>101</v>
      </c>
      <c r="H2771" s="7" t="s">
        <v>22</v>
      </c>
      <c r="I2771" s="9">
        <v>0.44999999999999996</v>
      </c>
      <c r="J2771" s="10">
        <v>3250</v>
      </c>
      <c r="K2771" s="11">
        <f t="shared" si="20"/>
        <v>1462.4999999999998</v>
      </c>
      <c r="L2771" s="11">
        <f t="shared" si="21"/>
        <v>511.87499999999989</v>
      </c>
      <c r="M2771" s="12">
        <v>0.35</v>
      </c>
      <c r="O2771" s="17"/>
      <c r="P2771" s="15"/>
      <c r="Q2771" s="13"/>
      <c r="R2771" s="14"/>
    </row>
    <row r="2772" spans="1:18" ht="15.75" customHeight="1" x14ac:dyDescent="0.2">
      <c r="A2772" s="2"/>
      <c r="B2772" s="7" t="s">
        <v>23</v>
      </c>
      <c r="C2772" s="7">
        <v>1197831</v>
      </c>
      <c r="D2772" s="8">
        <v>44361</v>
      </c>
      <c r="E2772" s="7" t="s">
        <v>24</v>
      </c>
      <c r="F2772" s="7" t="s">
        <v>100</v>
      </c>
      <c r="G2772" s="7" t="s">
        <v>101</v>
      </c>
      <c r="H2772" s="7" t="s">
        <v>17</v>
      </c>
      <c r="I2772" s="9">
        <v>0.39999999999999997</v>
      </c>
      <c r="J2772" s="10">
        <v>5750</v>
      </c>
      <c r="K2772" s="11">
        <f t="shared" si="20"/>
        <v>2300</v>
      </c>
      <c r="L2772" s="11">
        <f t="shared" si="21"/>
        <v>805</v>
      </c>
      <c r="M2772" s="12">
        <v>0.35</v>
      </c>
      <c r="O2772" s="17"/>
      <c r="P2772" s="15"/>
      <c r="Q2772" s="13"/>
      <c r="R2772" s="14"/>
    </row>
    <row r="2773" spans="1:18" ht="15.75" customHeight="1" x14ac:dyDescent="0.2">
      <c r="A2773" s="2"/>
      <c r="B2773" s="7" t="s">
        <v>23</v>
      </c>
      <c r="C2773" s="7">
        <v>1197831</v>
      </c>
      <c r="D2773" s="8">
        <v>44361</v>
      </c>
      <c r="E2773" s="7" t="s">
        <v>24</v>
      </c>
      <c r="F2773" s="7" t="s">
        <v>100</v>
      </c>
      <c r="G2773" s="7" t="s">
        <v>101</v>
      </c>
      <c r="H2773" s="7" t="s">
        <v>18</v>
      </c>
      <c r="I2773" s="9">
        <v>0.35000000000000003</v>
      </c>
      <c r="J2773" s="10">
        <v>3250</v>
      </c>
      <c r="K2773" s="11">
        <f t="shared" si="20"/>
        <v>1137.5</v>
      </c>
      <c r="L2773" s="11">
        <f t="shared" si="21"/>
        <v>398.125</v>
      </c>
      <c r="M2773" s="12">
        <v>0.35</v>
      </c>
      <c r="O2773" s="17"/>
      <c r="P2773" s="15"/>
      <c r="Q2773" s="13"/>
      <c r="R2773" s="14"/>
    </row>
    <row r="2774" spans="1:18" ht="15.75" customHeight="1" x14ac:dyDescent="0.2">
      <c r="A2774" s="2"/>
      <c r="B2774" s="7" t="s">
        <v>23</v>
      </c>
      <c r="C2774" s="7">
        <v>1197831</v>
      </c>
      <c r="D2774" s="8">
        <v>44361</v>
      </c>
      <c r="E2774" s="7" t="s">
        <v>24</v>
      </c>
      <c r="F2774" s="7" t="s">
        <v>100</v>
      </c>
      <c r="G2774" s="7" t="s">
        <v>101</v>
      </c>
      <c r="H2774" s="7" t="s">
        <v>19</v>
      </c>
      <c r="I2774" s="9">
        <v>0.4</v>
      </c>
      <c r="J2774" s="10">
        <v>3000</v>
      </c>
      <c r="K2774" s="11">
        <f t="shared" si="20"/>
        <v>1200</v>
      </c>
      <c r="L2774" s="11">
        <f t="shared" si="21"/>
        <v>420</v>
      </c>
      <c r="M2774" s="12">
        <v>0.35</v>
      </c>
      <c r="O2774" s="17"/>
      <c r="P2774" s="15"/>
      <c r="Q2774" s="13"/>
      <c r="R2774" s="14"/>
    </row>
    <row r="2775" spans="1:18" ht="15.75" customHeight="1" x14ac:dyDescent="0.2">
      <c r="A2775" s="2"/>
      <c r="B2775" s="7" t="s">
        <v>23</v>
      </c>
      <c r="C2775" s="7">
        <v>1197831</v>
      </c>
      <c r="D2775" s="8">
        <v>44361</v>
      </c>
      <c r="E2775" s="7" t="s">
        <v>24</v>
      </c>
      <c r="F2775" s="7" t="s">
        <v>100</v>
      </c>
      <c r="G2775" s="7" t="s">
        <v>101</v>
      </c>
      <c r="H2775" s="7" t="s">
        <v>20</v>
      </c>
      <c r="I2775" s="9">
        <v>0.4</v>
      </c>
      <c r="J2775" s="10">
        <v>2750</v>
      </c>
      <c r="K2775" s="11">
        <f t="shared" si="20"/>
        <v>1100</v>
      </c>
      <c r="L2775" s="11">
        <f t="shared" si="21"/>
        <v>385</v>
      </c>
      <c r="M2775" s="12">
        <v>0.35</v>
      </c>
      <c r="O2775" s="17"/>
      <c r="P2775" s="15"/>
      <c r="Q2775" s="13"/>
      <c r="R2775" s="14"/>
    </row>
    <row r="2776" spans="1:18" ht="15.75" customHeight="1" x14ac:dyDescent="0.2">
      <c r="A2776" s="2"/>
      <c r="B2776" s="7" t="s">
        <v>23</v>
      </c>
      <c r="C2776" s="7">
        <v>1197831</v>
      </c>
      <c r="D2776" s="8">
        <v>44361</v>
      </c>
      <c r="E2776" s="7" t="s">
        <v>24</v>
      </c>
      <c r="F2776" s="7" t="s">
        <v>100</v>
      </c>
      <c r="G2776" s="7" t="s">
        <v>101</v>
      </c>
      <c r="H2776" s="7" t="s">
        <v>21</v>
      </c>
      <c r="I2776" s="9">
        <v>0.54999999999999993</v>
      </c>
      <c r="J2776" s="10">
        <v>2750</v>
      </c>
      <c r="K2776" s="11">
        <f t="shared" si="20"/>
        <v>1512.4999999999998</v>
      </c>
      <c r="L2776" s="11">
        <f t="shared" si="21"/>
        <v>529.37499999999989</v>
      </c>
      <c r="M2776" s="12">
        <v>0.35</v>
      </c>
      <c r="O2776" s="17"/>
      <c r="P2776" s="15"/>
      <c r="Q2776" s="13"/>
      <c r="R2776" s="14"/>
    </row>
    <row r="2777" spans="1:18" ht="15.75" customHeight="1" x14ac:dyDescent="0.2">
      <c r="A2777" s="2"/>
      <c r="B2777" s="7" t="s">
        <v>23</v>
      </c>
      <c r="C2777" s="7">
        <v>1197831</v>
      </c>
      <c r="D2777" s="8">
        <v>44361</v>
      </c>
      <c r="E2777" s="7" t="s">
        <v>24</v>
      </c>
      <c r="F2777" s="7" t="s">
        <v>100</v>
      </c>
      <c r="G2777" s="7" t="s">
        <v>101</v>
      </c>
      <c r="H2777" s="7" t="s">
        <v>22</v>
      </c>
      <c r="I2777" s="9">
        <v>0.6</v>
      </c>
      <c r="J2777" s="10">
        <v>4500</v>
      </c>
      <c r="K2777" s="11">
        <f t="shared" si="20"/>
        <v>2700</v>
      </c>
      <c r="L2777" s="11">
        <f t="shared" si="21"/>
        <v>944.99999999999989</v>
      </c>
      <c r="M2777" s="12">
        <v>0.35</v>
      </c>
      <c r="O2777" s="17"/>
      <c r="P2777" s="15"/>
      <c r="Q2777" s="13"/>
      <c r="R2777" s="14"/>
    </row>
    <row r="2778" spans="1:18" ht="15.75" customHeight="1" x14ac:dyDescent="0.2">
      <c r="A2778" s="2"/>
      <c r="B2778" s="7" t="s">
        <v>23</v>
      </c>
      <c r="C2778" s="7">
        <v>1197831</v>
      </c>
      <c r="D2778" s="8">
        <v>44389</v>
      </c>
      <c r="E2778" s="7" t="s">
        <v>24</v>
      </c>
      <c r="F2778" s="7" t="s">
        <v>100</v>
      </c>
      <c r="G2778" s="7" t="s">
        <v>101</v>
      </c>
      <c r="H2778" s="7" t="s">
        <v>17</v>
      </c>
      <c r="I2778" s="9">
        <v>0.54999999999999993</v>
      </c>
      <c r="J2778" s="10">
        <v>6750</v>
      </c>
      <c r="K2778" s="11">
        <f t="shared" si="20"/>
        <v>3712.4999999999995</v>
      </c>
      <c r="L2778" s="11">
        <f t="shared" si="21"/>
        <v>1299.3749999999998</v>
      </c>
      <c r="M2778" s="12">
        <v>0.35</v>
      </c>
      <c r="O2778" s="17"/>
      <c r="P2778" s="15"/>
      <c r="Q2778" s="13"/>
      <c r="R2778" s="14"/>
    </row>
    <row r="2779" spans="1:18" ht="15.75" customHeight="1" x14ac:dyDescent="0.2">
      <c r="A2779" s="2"/>
      <c r="B2779" s="7" t="s">
        <v>23</v>
      </c>
      <c r="C2779" s="7">
        <v>1197831</v>
      </c>
      <c r="D2779" s="8">
        <v>44389</v>
      </c>
      <c r="E2779" s="7" t="s">
        <v>24</v>
      </c>
      <c r="F2779" s="7" t="s">
        <v>100</v>
      </c>
      <c r="G2779" s="7" t="s">
        <v>101</v>
      </c>
      <c r="H2779" s="7" t="s">
        <v>18</v>
      </c>
      <c r="I2779" s="9">
        <v>0.5</v>
      </c>
      <c r="J2779" s="10">
        <v>4250</v>
      </c>
      <c r="K2779" s="11">
        <f t="shared" si="20"/>
        <v>2125</v>
      </c>
      <c r="L2779" s="11">
        <f t="shared" si="21"/>
        <v>743.75</v>
      </c>
      <c r="M2779" s="12">
        <v>0.35</v>
      </c>
      <c r="O2779" s="17"/>
      <c r="P2779" s="15"/>
      <c r="Q2779" s="13"/>
      <c r="R2779" s="14"/>
    </row>
    <row r="2780" spans="1:18" ht="15.75" customHeight="1" x14ac:dyDescent="0.2">
      <c r="A2780" s="2"/>
      <c r="B2780" s="7" t="s">
        <v>23</v>
      </c>
      <c r="C2780" s="7">
        <v>1197831</v>
      </c>
      <c r="D2780" s="8">
        <v>44389</v>
      </c>
      <c r="E2780" s="7" t="s">
        <v>24</v>
      </c>
      <c r="F2780" s="7" t="s">
        <v>100</v>
      </c>
      <c r="G2780" s="7" t="s">
        <v>101</v>
      </c>
      <c r="H2780" s="7" t="s">
        <v>19</v>
      </c>
      <c r="I2780" s="9">
        <v>0.45</v>
      </c>
      <c r="J2780" s="10">
        <v>3500</v>
      </c>
      <c r="K2780" s="11">
        <f t="shared" si="20"/>
        <v>1575</v>
      </c>
      <c r="L2780" s="11">
        <f t="shared" si="21"/>
        <v>551.25</v>
      </c>
      <c r="M2780" s="12">
        <v>0.35</v>
      </c>
      <c r="O2780" s="17"/>
      <c r="P2780" s="15"/>
      <c r="Q2780" s="13"/>
      <c r="R2780" s="14"/>
    </row>
    <row r="2781" spans="1:18" ht="15.75" customHeight="1" x14ac:dyDescent="0.2">
      <c r="A2781" s="2"/>
      <c r="B2781" s="7" t="s">
        <v>23</v>
      </c>
      <c r="C2781" s="7">
        <v>1197831</v>
      </c>
      <c r="D2781" s="8">
        <v>44389</v>
      </c>
      <c r="E2781" s="7" t="s">
        <v>24</v>
      </c>
      <c r="F2781" s="7" t="s">
        <v>100</v>
      </c>
      <c r="G2781" s="7" t="s">
        <v>101</v>
      </c>
      <c r="H2781" s="7" t="s">
        <v>20</v>
      </c>
      <c r="I2781" s="9">
        <v>0.45</v>
      </c>
      <c r="J2781" s="10">
        <v>3000</v>
      </c>
      <c r="K2781" s="11">
        <f t="shared" si="20"/>
        <v>1350</v>
      </c>
      <c r="L2781" s="11">
        <f t="shared" si="21"/>
        <v>472.49999999999994</v>
      </c>
      <c r="M2781" s="12">
        <v>0.35</v>
      </c>
      <c r="O2781" s="17"/>
      <c r="P2781" s="15"/>
      <c r="Q2781" s="13"/>
      <c r="R2781" s="14"/>
    </row>
    <row r="2782" spans="1:18" ht="15.75" customHeight="1" x14ac:dyDescent="0.2">
      <c r="A2782" s="2"/>
      <c r="B2782" s="7" t="s">
        <v>23</v>
      </c>
      <c r="C2782" s="7">
        <v>1197831</v>
      </c>
      <c r="D2782" s="8">
        <v>44389</v>
      </c>
      <c r="E2782" s="7" t="s">
        <v>24</v>
      </c>
      <c r="F2782" s="7" t="s">
        <v>100</v>
      </c>
      <c r="G2782" s="7" t="s">
        <v>101</v>
      </c>
      <c r="H2782" s="7" t="s">
        <v>21</v>
      </c>
      <c r="I2782" s="9">
        <v>0.6</v>
      </c>
      <c r="J2782" s="10">
        <v>3250</v>
      </c>
      <c r="K2782" s="11">
        <f t="shared" si="20"/>
        <v>1950</v>
      </c>
      <c r="L2782" s="11">
        <f t="shared" si="21"/>
        <v>682.5</v>
      </c>
      <c r="M2782" s="12">
        <v>0.35</v>
      </c>
      <c r="O2782" s="17"/>
      <c r="P2782" s="15"/>
      <c r="Q2782" s="13"/>
      <c r="R2782" s="14"/>
    </row>
    <row r="2783" spans="1:18" ht="15.75" customHeight="1" x14ac:dyDescent="0.2">
      <c r="A2783" s="2"/>
      <c r="B2783" s="7" t="s">
        <v>23</v>
      </c>
      <c r="C2783" s="7">
        <v>1197831</v>
      </c>
      <c r="D2783" s="8">
        <v>44389</v>
      </c>
      <c r="E2783" s="7" t="s">
        <v>24</v>
      </c>
      <c r="F2783" s="7" t="s">
        <v>100</v>
      </c>
      <c r="G2783" s="7" t="s">
        <v>101</v>
      </c>
      <c r="H2783" s="7" t="s">
        <v>22</v>
      </c>
      <c r="I2783" s="9">
        <v>0.65</v>
      </c>
      <c r="J2783" s="10">
        <v>5000</v>
      </c>
      <c r="K2783" s="11">
        <f t="shared" si="20"/>
        <v>3250</v>
      </c>
      <c r="L2783" s="11">
        <f t="shared" si="21"/>
        <v>1137.5</v>
      </c>
      <c r="M2783" s="12">
        <v>0.35</v>
      </c>
      <c r="O2783" s="17"/>
      <c r="P2783" s="15"/>
      <c r="Q2783" s="13"/>
      <c r="R2783" s="14"/>
    </row>
    <row r="2784" spans="1:18" ht="15.75" customHeight="1" x14ac:dyDescent="0.2">
      <c r="A2784" s="2"/>
      <c r="B2784" s="7" t="s">
        <v>23</v>
      </c>
      <c r="C2784" s="7">
        <v>1197831</v>
      </c>
      <c r="D2784" s="8">
        <v>44421</v>
      </c>
      <c r="E2784" s="7" t="s">
        <v>24</v>
      </c>
      <c r="F2784" s="7" t="s">
        <v>100</v>
      </c>
      <c r="G2784" s="7" t="s">
        <v>101</v>
      </c>
      <c r="H2784" s="7" t="s">
        <v>17</v>
      </c>
      <c r="I2784" s="9">
        <v>0.6</v>
      </c>
      <c r="J2784" s="10">
        <v>6500</v>
      </c>
      <c r="K2784" s="11">
        <f t="shared" si="20"/>
        <v>3900</v>
      </c>
      <c r="L2784" s="11">
        <f t="shared" si="21"/>
        <v>1365</v>
      </c>
      <c r="M2784" s="12">
        <v>0.35</v>
      </c>
      <c r="O2784" s="17"/>
      <c r="P2784" s="15"/>
      <c r="Q2784" s="13"/>
      <c r="R2784" s="14"/>
    </row>
    <row r="2785" spans="1:18" ht="15.75" customHeight="1" x14ac:dyDescent="0.2">
      <c r="A2785" s="2"/>
      <c r="B2785" s="7" t="s">
        <v>23</v>
      </c>
      <c r="C2785" s="7">
        <v>1197831</v>
      </c>
      <c r="D2785" s="8">
        <v>44421</v>
      </c>
      <c r="E2785" s="7" t="s">
        <v>24</v>
      </c>
      <c r="F2785" s="7" t="s">
        <v>100</v>
      </c>
      <c r="G2785" s="7" t="s">
        <v>101</v>
      </c>
      <c r="H2785" s="7" t="s">
        <v>18</v>
      </c>
      <c r="I2785" s="9">
        <v>0.55000000000000004</v>
      </c>
      <c r="J2785" s="10">
        <v>4250</v>
      </c>
      <c r="K2785" s="11">
        <f t="shared" si="20"/>
        <v>2337.5</v>
      </c>
      <c r="L2785" s="11">
        <f t="shared" si="21"/>
        <v>818.125</v>
      </c>
      <c r="M2785" s="12">
        <v>0.35</v>
      </c>
      <c r="O2785" s="17"/>
      <c r="P2785" s="15"/>
      <c r="Q2785" s="13"/>
      <c r="R2785" s="14"/>
    </row>
    <row r="2786" spans="1:18" ht="15.75" customHeight="1" x14ac:dyDescent="0.2">
      <c r="A2786" s="2"/>
      <c r="B2786" s="7" t="s">
        <v>23</v>
      </c>
      <c r="C2786" s="7">
        <v>1197831</v>
      </c>
      <c r="D2786" s="8">
        <v>44421</v>
      </c>
      <c r="E2786" s="7" t="s">
        <v>24</v>
      </c>
      <c r="F2786" s="7" t="s">
        <v>100</v>
      </c>
      <c r="G2786" s="7" t="s">
        <v>101</v>
      </c>
      <c r="H2786" s="7" t="s">
        <v>19</v>
      </c>
      <c r="I2786" s="9">
        <v>0.5</v>
      </c>
      <c r="J2786" s="10">
        <v>3500</v>
      </c>
      <c r="K2786" s="11">
        <f t="shared" si="20"/>
        <v>1750</v>
      </c>
      <c r="L2786" s="11">
        <f t="shared" si="21"/>
        <v>612.5</v>
      </c>
      <c r="M2786" s="12">
        <v>0.35</v>
      </c>
      <c r="O2786" s="17"/>
      <c r="P2786" s="15"/>
      <c r="Q2786" s="13"/>
      <c r="R2786" s="14"/>
    </row>
    <row r="2787" spans="1:18" ht="15.75" customHeight="1" x14ac:dyDescent="0.2">
      <c r="A2787" s="2"/>
      <c r="B2787" s="7" t="s">
        <v>23</v>
      </c>
      <c r="C2787" s="7">
        <v>1197831</v>
      </c>
      <c r="D2787" s="8">
        <v>44421</v>
      </c>
      <c r="E2787" s="7" t="s">
        <v>24</v>
      </c>
      <c r="F2787" s="7" t="s">
        <v>100</v>
      </c>
      <c r="G2787" s="7" t="s">
        <v>101</v>
      </c>
      <c r="H2787" s="7" t="s">
        <v>20</v>
      </c>
      <c r="I2787" s="9">
        <v>0.4</v>
      </c>
      <c r="J2787" s="10">
        <v>3000</v>
      </c>
      <c r="K2787" s="11">
        <f t="shared" si="20"/>
        <v>1200</v>
      </c>
      <c r="L2787" s="11">
        <f t="shared" si="21"/>
        <v>420</v>
      </c>
      <c r="M2787" s="12">
        <v>0.35</v>
      </c>
      <c r="O2787" s="17"/>
      <c r="P2787" s="15"/>
      <c r="Q2787" s="13"/>
      <c r="R2787" s="14"/>
    </row>
    <row r="2788" spans="1:18" ht="15.75" customHeight="1" x14ac:dyDescent="0.2">
      <c r="A2788" s="2"/>
      <c r="B2788" s="7" t="s">
        <v>23</v>
      </c>
      <c r="C2788" s="7">
        <v>1197831</v>
      </c>
      <c r="D2788" s="8">
        <v>44421</v>
      </c>
      <c r="E2788" s="7" t="s">
        <v>24</v>
      </c>
      <c r="F2788" s="7" t="s">
        <v>100</v>
      </c>
      <c r="G2788" s="7" t="s">
        <v>101</v>
      </c>
      <c r="H2788" s="7" t="s">
        <v>21</v>
      </c>
      <c r="I2788" s="9">
        <v>0.5</v>
      </c>
      <c r="J2788" s="10">
        <v>2750</v>
      </c>
      <c r="K2788" s="11">
        <f t="shared" si="20"/>
        <v>1375</v>
      </c>
      <c r="L2788" s="11">
        <f t="shared" si="21"/>
        <v>481.24999999999994</v>
      </c>
      <c r="M2788" s="12">
        <v>0.35</v>
      </c>
      <c r="O2788" s="17"/>
      <c r="P2788" s="15"/>
      <c r="Q2788" s="13"/>
      <c r="R2788" s="14"/>
    </row>
    <row r="2789" spans="1:18" ht="15.75" customHeight="1" x14ac:dyDescent="0.2">
      <c r="A2789" s="2"/>
      <c r="B2789" s="7" t="s">
        <v>23</v>
      </c>
      <c r="C2789" s="7">
        <v>1197831</v>
      </c>
      <c r="D2789" s="8">
        <v>44421</v>
      </c>
      <c r="E2789" s="7" t="s">
        <v>24</v>
      </c>
      <c r="F2789" s="7" t="s">
        <v>100</v>
      </c>
      <c r="G2789" s="7" t="s">
        <v>101</v>
      </c>
      <c r="H2789" s="7" t="s">
        <v>22</v>
      </c>
      <c r="I2789" s="9">
        <v>0.55000000000000004</v>
      </c>
      <c r="J2789" s="10">
        <v>4500</v>
      </c>
      <c r="K2789" s="11">
        <f t="shared" si="20"/>
        <v>2475</v>
      </c>
      <c r="L2789" s="11">
        <f t="shared" si="21"/>
        <v>866.25</v>
      </c>
      <c r="M2789" s="12">
        <v>0.35</v>
      </c>
      <c r="O2789" s="17"/>
      <c r="P2789" s="15"/>
      <c r="Q2789" s="13"/>
      <c r="R2789" s="14"/>
    </row>
    <row r="2790" spans="1:18" ht="15.75" customHeight="1" x14ac:dyDescent="0.2">
      <c r="A2790" s="2"/>
      <c r="B2790" s="7" t="s">
        <v>23</v>
      </c>
      <c r="C2790" s="7">
        <v>1197831</v>
      </c>
      <c r="D2790" s="8">
        <v>44451</v>
      </c>
      <c r="E2790" s="7" t="s">
        <v>24</v>
      </c>
      <c r="F2790" s="7" t="s">
        <v>100</v>
      </c>
      <c r="G2790" s="7" t="s">
        <v>101</v>
      </c>
      <c r="H2790" s="7" t="s">
        <v>17</v>
      </c>
      <c r="I2790" s="9">
        <v>0.5</v>
      </c>
      <c r="J2790" s="10">
        <v>5500</v>
      </c>
      <c r="K2790" s="11">
        <f t="shared" si="20"/>
        <v>2750</v>
      </c>
      <c r="L2790" s="11">
        <f t="shared" si="21"/>
        <v>962.49999999999989</v>
      </c>
      <c r="M2790" s="12">
        <v>0.35</v>
      </c>
      <c r="O2790" s="17"/>
      <c r="P2790" s="15"/>
      <c r="Q2790" s="13"/>
      <c r="R2790" s="14"/>
    </row>
    <row r="2791" spans="1:18" ht="15.75" customHeight="1" x14ac:dyDescent="0.2">
      <c r="A2791" s="2"/>
      <c r="B2791" s="7" t="s">
        <v>23</v>
      </c>
      <c r="C2791" s="7">
        <v>1197831</v>
      </c>
      <c r="D2791" s="8">
        <v>44451</v>
      </c>
      <c r="E2791" s="7" t="s">
        <v>24</v>
      </c>
      <c r="F2791" s="7" t="s">
        <v>100</v>
      </c>
      <c r="G2791" s="7" t="s">
        <v>101</v>
      </c>
      <c r="H2791" s="7" t="s">
        <v>18</v>
      </c>
      <c r="I2791" s="9">
        <v>0.40000000000000013</v>
      </c>
      <c r="J2791" s="10">
        <v>3500</v>
      </c>
      <c r="K2791" s="11">
        <f t="shared" si="20"/>
        <v>1400.0000000000005</v>
      </c>
      <c r="L2791" s="11">
        <f t="shared" si="21"/>
        <v>490.00000000000011</v>
      </c>
      <c r="M2791" s="12">
        <v>0.35</v>
      </c>
      <c r="O2791" s="17"/>
      <c r="P2791" s="15"/>
      <c r="Q2791" s="13"/>
      <c r="R2791" s="14"/>
    </row>
    <row r="2792" spans="1:18" ht="15.75" customHeight="1" x14ac:dyDescent="0.2">
      <c r="A2792" s="2"/>
      <c r="B2792" s="7" t="s">
        <v>23</v>
      </c>
      <c r="C2792" s="7">
        <v>1197831</v>
      </c>
      <c r="D2792" s="8">
        <v>44451</v>
      </c>
      <c r="E2792" s="7" t="s">
        <v>24</v>
      </c>
      <c r="F2792" s="7" t="s">
        <v>100</v>
      </c>
      <c r="G2792" s="7" t="s">
        <v>101</v>
      </c>
      <c r="H2792" s="7" t="s">
        <v>19</v>
      </c>
      <c r="I2792" s="9">
        <v>0.15000000000000008</v>
      </c>
      <c r="J2792" s="10">
        <v>2500</v>
      </c>
      <c r="K2792" s="11">
        <f t="shared" si="20"/>
        <v>375.00000000000017</v>
      </c>
      <c r="L2792" s="11">
        <f t="shared" si="21"/>
        <v>131.25000000000006</v>
      </c>
      <c r="M2792" s="12">
        <v>0.35</v>
      </c>
      <c r="O2792" s="17"/>
      <c r="P2792" s="15"/>
      <c r="Q2792" s="13"/>
      <c r="R2792" s="14"/>
    </row>
    <row r="2793" spans="1:18" ht="15.75" customHeight="1" x14ac:dyDescent="0.2">
      <c r="A2793" s="2"/>
      <c r="B2793" s="7" t="s">
        <v>23</v>
      </c>
      <c r="C2793" s="7">
        <v>1197831</v>
      </c>
      <c r="D2793" s="8">
        <v>44451</v>
      </c>
      <c r="E2793" s="7" t="s">
        <v>24</v>
      </c>
      <c r="F2793" s="7" t="s">
        <v>100</v>
      </c>
      <c r="G2793" s="7" t="s">
        <v>101</v>
      </c>
      <c r="H2793" s="7" t="s">
        <v>20</v>
      </c>
      <c r="I2793" s="9">
        <v>0.15000000000000008</v>
      </c>
      <c r="J2793" s="10">
        <v>2250</v>
      </c>
      <c r="K2793" s="11">
        <f t="shared" si="20"/>
        <v>337.50000000000017</v>
      </c>
      <c r="L2793" s="11">
        <f t="shared" si="21"/>
        <v>118.12500000000006</v>
      </c>
      <c r="M2793" s="12">
        <v>0.35</v>
      </c>
      <c r="O2793" s="17"/>
      <c r="P2793" s="15"/>
      <c r="Q2793" s="13"/>
      <c r="R2793" s="14"/>
    </row>
    <row r="2794" spans="1:18" ht="15.75" customHeight="1" x14ac:dyDescent="0.2">
      <c r="A2794" s="2"/>
      <c r="B2794" s="7" t="s">
        <v>23</v>
      </c>
      <c r="C2794" s="7">
        <v>1197831</v>
      </c>
      <c r="D2794" s="8">
        <v>44451</v>
      </c>
      <c r="E2794" s="7" t="s">
        <v>24</v>
      </c>
      <c r="F2794" s="7" t="s">
        <v>100</v>
      </c>
      <c r="G2794" s="7" t="s">
        <v>101</v>
      </c>
      <c r="H2794" s="7" t="s">
        <v>21</v>
      </c>
      <c r="I2794" s="9">
        <v>0.25000000000000006</v>
      </c>
      <c r="J2794" s="10">
        <v>2250</v>
      </c>
      <c r="K2794" s="11">
        <f t="shared" si="20"/>
        <v>562.50000000000011</v>
      </c>
      <c r="L2794" s="11">
        <f t="shared" si="21"/>
        <v>196.87500000000003</v>
      </c>
      <c r="M2794" s="12">
        <v>0.35</v>
      </c>
      <c r="O2794" s="17"/>
      <c r="P2794" s="15"/>
      <c r="Q2794" s="13"/>
      <c r="R2794" s="14"/>
    </row>
    <row r="2795" spans="1:18" ht="15.75" customHeight="1" x14ac:dyDescent="0.2">
      <c r="A2795" s="2"/>
      <c r="B2795" s="7" t="s">
        <v>23</v>
      </c>
      <c r="C2795" s="7">
        <v>1197831</v>
      </c>
      <c r="D2795" s="8">
        <v>44451</v>
      </c>
      <c r="E2795" s="7" t="s">
        <v>24</v>
      </c>
      <c r="F2795" s="7" t="s">
        <v>100</v>
      </c>
      <c r="G2795" s="7" t="s">
        <v>101</v>
      </c>
      <c r="H2795" s="7" t="s">
        <v>22</v>
      </c>
      <c r="I2795" s="9">
        <v>0.3000000000000001</v>
      </c>
      <c r="J2795" s="10">
        <v>3250</v>
      </c>
      <c r="K2795" s="11">
        <f t="shared" si="20"/>
        <v>975.00000000000034</v>
      </c>
      <c r="L2795" s="11">
        <f t="shared" si="21"/>
        <v>341.25000000000011</v>
      </c>
      <c r="M2795" s="12">
        <v>0.35</v>
      </c>
      <c r="O2795" s="17"/>
      <c r="P2795" s="15"/>
      <c r="Q2795" s="13"/>
      <c r="R2795" s="14"/>
    </row>
    <row r="2796" spans="1:18" ht="15.75" customHeight="1" x14ac:dyDescent="0.2">
      <c r="A2796" s="2"/>
      <c r="B2796" s="7" t="s">
        <v>23</v>
      </c>
      <c r="C2796" s="7">
        <v>1197831</v>
      </c>
      <c r="D2796" s="8">
        <v>44483</v>
      </c>
      <c r="E2796" s="7" t="s">
        <v>24</v>
      </c>
      <c r="F2796" s="7" t="s">
        <v>100</v>
      </c>
      <c r="G2796" s="7" t="s">
        <v>101</v>
      </c>
      <c r="H2796" s="7" t="s">
        <v>17</v>
      </c>
      <c r="I2796" s="9">
        <v>0.3000000000000001</v>
      </c>
      <c r="J2796" s="10">
        <v>5000</v>
      </c>
      <c r="K2796" s="11">
        <f t="shared" si="20"/>
        <v>1500.0000000000005</v>
      </c>
      <c r="L2796" s="11">
        <f t="shared" si="21"/>
        <v>525.00000000000011</v>
      </c>
      <c r="M2796" s="12">
        <v>0.35</v>
      </c>
      <c r="O2796" s="17"/>
      <c r="P2796" s="15"/>
      <c r="Q2796" s="13"/>
      <c r="R2796" s="14"/>
    </row>
    <row r="2797" spans="1:18" ht="15.75" customHeight="1" x14ac:dyDescent="0.2">
      <c r="A2797" s="2"/>
      <c r="B2797" s="7" t="s">
        <v>23</v>
      </c>
      <c r="C2797" s="7">
        <v>1197831</v>
      </c>
      <c r="D2797" s="8">
        <v>44483</v>
      </c>
      <c r="E2797" s="7" t="s">
        <v>24</v>
      </c>
      <c r="F2797" s="7" t="s">
        <v>100</v>
      </c>
      <c r="G2797" s="7" t="s">
        <v>101</v>
      </c>
      <c r="H2797" s="7" t="s">
        <v>18</v>
      </c>
      <c r="I2797" s="9">
        <v>0.20000000000000012</v>
      </c>
      <c r="J2797" s="10">
        <v>3250</v>
      </c>
      <c r="K2797" s="11">
        <f t="shared" si="20"/>
        <v>650.00000000000034</v>
      </c>
      <c r="L2797" s="11">
        <f t="shared" si="21"/>
        <v>227.50000000000011</v>
      </c>
      <c r="M2797" s="12">
        <v>0.35</v>
      </c>
      <c r="O2797" s="17"/>
      <c r="P2797" s="15"/>
      <c r="Q2797" s="13"/>
      <c r="R2797" s="14"/>
    </row>
    <row r="2798" spans="1:18" ht="15.75" customHeight="1" x14ac:dyDescent="0.2">
      <c r="A2798" s="2"/>
      <c r="B2798" s="7" t="s">
        <v>23</v>
      </c>
      <c r="C2798" s="7">
        <v>1197831</v>
      </c>
      <c r="D2798" s="8">
        <v>44483</v>
      </c>
      <c r="E2798" s="7" t="s">
        <v>24</v>
      </c>
      <c r="F2798" s="7" t="s">
        <v>100</v>
      </c>
      <c r="G2798" s="7" t="s">
        <v>101</v>
      </c>
      <c r="H2798" s="7" t="s">
        <v>19</v>
      </c>
      <c r="I2798" s="9">
        <v>0.20000000000000012</v>
      </c>
      <c r="J2798" s="10">
        <v>2000</v>
      </c>
      <c r="K2798" s="11">
        <f t="shared" si="20"/>
        <v>400.00000000000023</v>
      </c>
      <c r="L2798" s="11">
        <f t="shared" si="21"/>
        <v>140.00000000000006</v>
      </c>
      <c r="M2798" s="12">
        <v>0.35</v>
      </c>
      <c r="O2798" s="17"/>
      <c r="P2798" s="15"/>
      <c r="Q2798" s="13"/>
      <c r="R2798" s="14"/>
    </row>
    <row r="2799" spans="1:18" ht="15.75" customHeight="1" x14ac:dyDescent="0.2">
      <c r="A2799" s="2"/>
      <c r="B2799" s="7" t="s">
        <v>23</v>
      </c>
      <c r="C2799" s="7">
        <v>1197831</v>
      </c>
      <c r="D2799" s="8">
        <v>44483</v>
      </c>
      <c r="E2799" s="7" t="s">
        <v>24</v>
      </c>
      <c r="F2799" s="7" t="s">
        <v>100</v>
      </c>
      <c r="G2799" s="7" t="s">
        <v>101</v>
      </c>
      <c r="H2799" s="7" t="s">
        <v>20</v>
      </c>
      <c r="I2799" s="9">
        <v>0.20000000000000012</v>
      </c>
      <c r="J2799" s="10">
        <v>1750</v>
      </c>
      <c r="K2799" s="11">
        <f t="shared" si="20"/>
        <v>350.00000000000023</v>
      </c>
      <c r="L2799" s="11">
        <f t="shared" si="21"/>
        <v>122.50000000000007</v>
      </c>
      <c r="M2799" s="12">
        <v>0.35</v>
      </c>
      <c r="O2799" s="17"/>
      <c r="P2799" s="15"/>
      <c r="Q2799" s="13"/>
      <c r="R2799" s="14"/>
    </row>
    <row r="2800" spans="1:18" ht="15.75" customHeight="1" x14ac:dyDescent="0.2">
      <c r="A2800" s="2"/>
      <c r="B2800" s="7" t="s">
        <v>23</v>
      </c>
      <c r="C2800" s="7">
        <v>1197831</v>
      </c>
      <c r="D2800" s="8">
        <v>44483</v>
      </c>
      <c r="E2800" s="7" t="s">
        <v>24</v>
      </c>
      <c r="F2800" s="7" t="s">
        <v>100</v>
      </c>
      <c r="G2800" s="7" t="s">
        <v>101</v>
      </c>
      <c r="H2800" s="7" t="s">
        <v>21</v>
      </c>
      <c r="I2800" s="9">
        <v>0.3000000000000001</v>
      </c>
      <c r="J2800" s="10">
        <v>1750</v>
      </c>
      <c r="K2800" s="11">
        <f t="shared" si="20"/>
        <v>525.00000000000023</v>
      </c>
      <c r="L2800" s="11">
        <f t="shared" si="21"/>
        <v>183.75000000000006</v>
      </c>
      <c r="M2800" s="12">
        <v>0.35</v>
      </c>
      <c r="O2800" s="17"/>
      <c r="P2800" s="15"/>
      <c r="Q2800" s="13"/>
      <c r="R2800" s="14"/>
    </row>
    <row r="2801" spans="1:18" ht="15.75" customHeight="1" x14ac:dyDescent="0.2">
      <c r="A2801" s="2"/>
      <c r="B2801" s="7" t="s">
        <v>23</v>
      </c>
      <c r="C2801" s="7">
        <v>1197831</v>
      </c>
      <c r="D2801" s="8">
        <v>44483</v>
      </c>
      <c r="E2801" s="7" t="s">
        <v>24</v>
      </c>
      <c r="F2801" s="7" t="s">
        <v>100</v>
      </c>
      <c r="G2801" s="7" t="s">
        <v>101</v>
      </c>
      <c r="H2801" s="7" t="s">
        <v>22</v>
      </c>
      <c r="I2801" s="9">
        <v>0.30000000000000004</v>
      </c>
      <c r="J2801" s="10">
        <v>3000</v>
      </c>
      <c r="K2801" s="11">
        <f t="shared" si="20"/>
        <v>900.00000000000011</v>
      </c>
      <c r="L2801" s="11">
        <f t="shared" si="21"/>
        <v>315</v>
      </c>
      <c r="M2801" s="12">
        <v>0.35</v>
      </c>
      <c r="O2801" s="17"/>
      <c r="P2801" s="15"/>
      <c r="Q2801" s="13"/>
      <c r="R2801" s="14"/>
    </row>
    <row r="2802" spans="1:18" ht="15.75" customHeight="1" x14ac:dyDescent="0.2">
      <c r="A2802" s="2"/>
      <c r="B2802" s="7" t="s">
        <v>23</v>
      </c>
      <c r="C2802" s="7">
        <v>1197831</v>
      </c>
      <c r="D2802" s="8">
        <v>44513</v>
      </c>
      <c r="E2802" s="7" t="s">
        <v>24</v>
      </c>
      <c r="F2802" s="7" t="s">
        <v>100</v>
      </c>
      <c r="G2802" s="7" t="s">
        <v>101</v>
      </c>
      <c r="H2802" s="7" t="s">
        <v>17</v>
      </c>
      <c r="I2802" s="9">
        <v>0.25000000000000011</v>
      </c>
      <c r="J2802" s="10">
        <v>4500</v>
      </c>
      <c r="K2802" s="11">
        <f t="shared" si="20"/>
        <v>1125.0000000000005</v>
      </c>
      <c r="L2802" s="11">
        <f t="shared" si="21"/>
        <v>393.75000000000011</v>
      </c>
      <c r="M2802" s="12">
        <v>0.35</v>
      </c>
      <c r="O2802" s="17"/>
      <c r="P2802" s="15"/>
      <c r="Q2802" s="13"/>
      <c r="R2802" s="14"/>
    </row>
    <row r="2803" spans="1:18" ht="15.75" customHeight="1" x14ac:dyDescent="0.2">
      <c r="A2803" s="2"/>
      <c r="B2803" s="7" t="s">
        <v>23</v>
      </c>
      <c r="C2803" s="7">
        <v>1197831</v>
      </c>
      <c r="D2803" s="8">
        <v>44513</v>
      </c>
      <c r="E2803" s="7" t="s">
        <v>24</v>
      </c>
      <c r="F2803" s="7" t="s">
        <v>100</v>
      </c>
      <c r="G2803" s="7" t="s">
        <v>101</v>
      </c>
      <c r="H2803" s="7" t="s">
        <v>18</v>
      </c>
      <c r="I2803" s="9">
        <v>0.15000000000000013</v>
      </c>
      <c r="J2803" s="10">
        <v>2750</v>
      </c>
      <c r="K2803" s="11">
        <f t="shared" si="20"/>
        <v>412.50000000000034</v>
      </c>
      <c r="L2803" s="11">
        <f t="shared" si="21"/>
        <v>144.37500000000011</v>
      </c>
      <c r="M2803" s="12">
        <v>0.35</v>
      </c>
      <c r="O2803" s="17"/>
      <c r="P2803" s="15"/>
      <c r="Q2803" s="13"/>
      <c r="R2803" s="14"/>
    </row>
    <row r="2804" spans="1:18" ht="15.75" customHeight="1" x14ac:dyDescent="0.2">
      <c r="A2804" s="2"/>
      <c r="B2804" s="7" t="s">
        <v>23</v>
      </c>
      <c r="C2804" s="7">
        <v>1197831</v>
      </c>
      <c r="D2804" s="8">
        <v>44513</v>
      </c>
      <c r="E2804" s="7" t="s">
        <v>24</v>
      </c>
      <c r="F2804" s="7" t="s">
        <v>100</v>
      </c>
      <c r="G2804" s="7" t="s">
        <v>101</v>
      </c>
      <c r="H2804" s="7" t="s">
        <v>19</v>
      </c>
      <c r="I2804" s="9">
        <v>0.25000000000000017</v>
      </c>
      <c r="J2804" s="10">
        <v>2200</v>
      </c>
      <c r="K2804" s="11">
        <f t="shared" si="20"/>
        <v>550.00000000000034</v>
      </c>
      <c r="L2804" s="11">
        <f t="shared" si="21"/>
        <v>192.50000000000011</v>
      </c>
      <c r="M2804" s="12">
        <v>0.35</v>
      </c>
      <c r="O2804" s="17"/>
      <c r="P2804" s="15"/>
      <c r="Q2804" s="13"/>
      <c r="R2804" s="14"/>
    </row>
    <row r="2805" spans="1:18" ht="15.75" customHeight="1" x14ac:dyDescent="0.2">
      <c r="A2805" s="2"/>
      <c r="B2805" s="7" t="s">
        <v>23</v>
      </c>
      <c r="C2805" s="7">
        <v>1197831</v>
      </c>
      <c r="D2805" s="8">
        <v>44513</v>
      </c>
      <c r="E2805" s="7" t="s">
        <v>24</v>
      </c>
      <c r="F2805" s="7" t="s">
        <v>100</v>
      </c>
      <c r="G2805" s="7" t="s">
        <v>101</v>
      </c>
      <c r="H2805" s="7" t="s">
        <v>20</v>
      </c>
      <c r="I2805" s="9">
        <v>0.55000000000000016</v>
      </c>
      <c r="J2805" s="10">
        <v>2750</v>
      </c>
      <c r="K2805" s="11">
        <f t="shared" si="20"/>
        <v>1512.5000000000005</v>
      </c>
      <c r="L2805" s="11">
        <f t="shared" si="21"/>
        <v>529.37500000000011</v>
      </c>
      <c r="M2805" s="12">
        <v>0.35</v>
      </c>
      <c r="O2805" s="17"/>
      <c r="P2805" s="15"/>
      <c r="Q2805" s="13"/>
      <c r="R2805" s="14"/>
    </row>
    <row r="2806" spans="1:18" ht="15.75" customHeight="1" x14ac:dyDescent="0.2">
      <c r="A2806" s="2"/>
      <c r="B2806" s="7" t="s">
        <v>23</v>
      </c>
      <c r="C2806" s="7">
        <v>1197831</v>
      </c>
      <c r="D2806" s="8">
        <v>44513</v>
      </c>
      <c r="E2806" s="7" t="s">
        <v>24</v>
      </c>
      <c r="F2806" s="7" t="s">
        <v>100</v>
      </c>
      <c r="G2806" s="7" t="s">
        <v>101</v>
      </c>
      <c r="H2806" s="7" t="s">
        <v>21</v>
      </c>
      <c r="I2806" s="9">
        <v>0.75000000000000011</v>
      </c>
      <c r="J2806" s="10">
        <v>2500</v>
      </c>
      <c r="K2806" s="11">
        <f t="shared" si="20"/>
        <v>1875.0000000000002</v>
      </c>
      <c r="L2806" s="11">
        <f t="shared" si="21"/>
        <v>656.25</v>
      </c>
      <c r="M2806" s="12">
        <v>0.35</v>
      </c>
      <c r="O2806" s="17"/>
      <c r="P2806" s="15"/>
      <c r="Q2806" s="13"/>
      <c r="R2806" s="14"/>
    </row>
    <row r="2807" spans="1:18" ht="15.75" customHeight="1" x14ac:dyDescent="0.2">
      <c r="A2807" s="2"/>
      <c r="B2807" s="7" t="s">
        <v>23</v>
      </c>
      <c r="C2807" s="7">
        <v>1197831</v>
      </c>
      <c r="D2807" s="8">
        <v>44513</v>
      </c>
      <c r="E2807" s="7" t="s">
        <v>24</v>
      </c>
      <c r="F2807" s="7" t="s">
        <v>100</v>
      </c>
      <c r="G2807" s="7" t="s">
        <v>101</v>
      </c>
      <c r="H2807" s="7" t="s">
        <v>22</v>
      </c>
      <c r="I2807" s="9">
        <v>0.75</v>
      </c>
      <c r="J2807" s="10">
        <v>3500</v>
      </c>
      <c r="K2807" s="11">
        <f t="shared" si="20"/>
        <v>2625</v>
      </c>
      <c r="L2807" s="11">
        <f t="shared" si="21"/>
        <v>918.74999999999989</v>
      </c>
      <c r="M2807" s="12">
        <v>0.35</v>
      </c>
      <c r="O2807" s="17"/>
      <c r="P2807" s="15"/>
      <c r="Q2807" s="13"/>
      <c r="R2807" s="14"/>
    </row>
    <row r="2808" spans="1:18" ht="15.75" customHeight="1" x14ac:dyDescent="0.2">
      <c r="A2808" s="2"/>
      <c r="B2808" s="7" t="s">
        <v>23</v>
      </c>
      <c r="C2808" s="7">
        <v>1197831</v>
      </c>
      <c r="D2808" s="8">
        <v>44542</v>
      </c>
      <c r="E2808" s="7" t="s">
        <v>24</v>
      </c>
      <c r="F2808" s="7" t="s">
        <v>100</v>
      </c>
      <c r="G2808" s="7" t="s">
        <v>101</v>
      </c>
      <c r="H2808" s="7" t="s">
        <v>17</v>
      </c>
      <c r="I2808" s="9">
        <v>0.70000000000000007</v>
      </c>
      <c r="J2808" s="10">
        <v>6000</v>
      </c>
      <c r="K2808" s="11">
        <f t="shared" si="20"/>
        <v>4200</v>
      </c>
      <c r="L2808" s="11">
        <f t="shared" si="21"/>
        <v>1470</v>
      </c>
      <c r="M2808" s="12">
        <v>0.35</v>
      </c>
      <c r="O2808" s="17"/>
      <c r="P2808" s="15"/>
      <c r="Q2808" s="13"/>
      <c r="R2808" s="14"/>
    </row>
    <row r="2809" spans="1:18" ht="15.75" customHeight="1" x14ac:dyDescent="0.2">
      <c r="A2809" s="2"/>
      <c r="B2809" s="7" t="s">
        <v>23</v>
      </c>
      <c r="C2809" s="7">
        <v>1197831</v>
      </c>
      <c r="D2809" s="8">
        <v>44542</v>
      </c>
      <c r="E2809" s="7" t="s">
        <v>24</v>
      </c>
      <c r="F2809" s="7" t="s">
        <v>100</v>
      </c>
      <c r="G2809" s="7" t="s">
        <v>101</v>
      </c>
      <c r="H2809" s="7" t="s">
        <v>18</v>
      </c>
      <c r="I2809" s="9">
        <v>0.60000000000000009</v>
      </c>
      <c r="J2809" s="10">
        <v>4000</v>
      </c>
      <c r="K2809" s="11">
        <f t="shared" si="20"/>
        <v>2400.0000000000005</v>
      </c>
      <c r="L2809" s="11">
        <f t="shared" si="21"/>
        <v>840.00000000000011</v>
      </c>
      <c r="M2809" s="12">
        <v>0.35</v>
      </c>
      <c r="O2809" s="17"/>
      <c r="P2809" s="15"/>
      <c r="Q2809" s="13"/>
      <c r="R2809" s="14"/>
    </row>
    <row r="2810" spans="1:18" ht="15.75" customHeight="1" x14ac:dyDescent="0.2">
      <c r="A2810" s="2"/>
      <c r="B2810" s="7" t="s">
        <v>23</v>
      </c>
      <c r="C2810" s="7">
        <v>1197831</v>
      </c>
      <c r="D2810" s="8">
        <v>44542</v>
      </c>
      <c r="E2810" s="7" t="s">
        <v>24</v>
      </c>
      <c r="F2810" s="7" t="s">
        <v>100</v>
      </c>
      <c r="G2810" s="7" t="s">
        <v>101</v>
      </c>
      <c r="H2810" s="7" t="s">
        <v>19</v>
      </c>
      <c r="I2810" s="9">
        <v>0.60000000000000009</v>
      </c>
      <c r="J2810" s="10">
        <v>3500</v>
      </c>
      <c r="K2810" s="11">
        <f t="shared" si="20"/>
        <v>2100.0000000000005</v>
      </c>
      <c r="L2810" s="11">
        <f t="shared" si="21"/>
        <v>735.00000000000011</v>
      </c>
      <c r="M2810" s="12">
        <v>0.35</v>
      </c>
      <c r="O2810" s="17"/>
      <c r="P2810" s="15"/>
      <c r="Q2810" s="13"/>
      <c r="R2810" s="14"/>
    </row>
    <row r="2811" spans="1:18" ht="15.75" customHeight="1" x14ac:dyDescent="0.2">
      <c r="A2811" s="2"/>
      <c r="B2811" s="7" t="s">
        <v>23</v>
      </c>
      <c r="C2811" s="7">
        <v>1197831</v>
      </c>
      <c r="D2811" s="8">
        <v>44542</v>
      </c>
      <c r="E2811" s="7" t="s">
        <v>24</v>
      </c>
      <c r="F2811" s="7" t="s">
        <v>100</v>
      </c>
      <c r="G2811" s="7" t="s">
        <v>101</v>
      </c>
      <c r="H2811" s="7" t="s">
        <v>20</v>
      </c>
      <c r="I2811" s="9">
        <v>0.60000000000000009</v>
      </c>
      <c r="J2811" s="10">
        <v>3000</v>
      </c>
      <c r="K2811" s="11">
        <f t="shared" ref="K2811:K3065" si="22">I2811*J2811</f>
        <v>1800.0000000000002</v>
      </c>
      <c r="L2811" s="11">
        <f t="shared" ref="L2811:L3065" si="23">K2811*M2811</f>
        <v>630</v>
      </c>
      <c r="M2811" s="12">
        <v>0.35</v>
      </c>
      <c r="O2811" s="17"/>
      <c r="P2811" s="15"/>
      <c r="Q2811" s="13"/>
      <c r="R2811" s="14"/>
    </row>
    <row r="2812" spans="1:18" ht="15.75" customHeight="1" x14ac:dyDescent="0.2">
      <c r="A2812" s="2"/>
      <c r="B2812" s="7" t="s">
        <v>23</v>
      </c>
      <c r="C2812" s="7">
        <v>1197831</v>
      </c>
      <c r="D2812" s="8">
        <v>44542</v>
      </c>
      <c r="E2812" s="7" t="s">
        <v>24</v>
      </c>
      <c r="F2812" s="7" t="s">
        <v>100</v>
      </c>
      <c r="G2812" s="7" t="s">
        <v>101</v>
      </c>
      <c r="H2812" s="7" t="s">
        <v>21</v>
      </c>
      <c r="I2812" s="9">
        <v>0.70000000000000007</v>
      </c>
      <c r="J2812" s="10">
        <v>3000</v>
      </c>
      <c r="K2812" s="11">
        <f t="shared" si="22"/>
        <v>2100</v>
      </c>
      <c r="L2812" s="11">
        <f t="shared" si="23"/>
        <v>735</v>
      </c>
      <c r="M2812" s="12">
        <v>0.35</v>
      </c>
      <c r="O2812" s="17"/>
      <c r="P2812" s="15"/>
      <c r="Q2812" s="13"/>
      <c r="R2812" s="14"/>
    </row>
    <row r="2813" spans="1:18" ht="15.75" customHeight="1" x14ac:dyDescent="0.2">
      <c r="A2813" s="2"/>
      <c r="B2813" s="7" t="s">
        <v>23</v>
      </c>
      <c r="C2813" s="7">
        <v>1197831</v>
      </c>
      <c r="D2813" s="8">
        <v>44542</v>
      </c>
      <c r="E2813" s="7" t="s">
        <v>24</v>
      </c>
      <c r="F2813" s="7" t="s">
        <v>100</v>
      </c>
      <c r="G2813" s="7" t="s">
        <v>101</v>
      </c>
      <c r="H2813" s="7" t="s">
        <v>22</v>
      </c>
      <c r="I2813" s="9">
        <v>0.75</v>
      </c>
      <c r="J2813" s="10">
        <v>4000</v>
      </c>
      <c r="K2813" s="11">
        <f t="shared" si="22"/>
        <v>3000</v>
      </c>
      <c r="L2813" s="11">
        <f t="shared" si="23"/>
        <v>1050</v>
      </c>
      <c r="M2813" s="12">
        <v>0.35</v>
      </c>
      <c r="O2813" s="17"/>
      <c r="P2813" s="15"/>
      <c r="Q2813" s="13"/>
      <c r="R2813" s="14"/>
    </row>
    <row r="2814" spans="1:18" ht="15.75" customHeight="1" x14ac:dyDescent="0.2">
      <c r="A2814" s="2" t="s">
        <v>39</v>
      </c>
      <c r="B2814" s="7" t="s">
        <v>14</v>
      </c>
      <c r="C2814" s="7">
        <v>1185732</v>
      </c>
      <c r="D2814" s="8">
        <v>44208</v>
      </c>
      <c r="E2814" s="7" t="s">
        <v>33</v>
      </c>
      <c r="F2814" s="7" t="s">
        <v>102</v>
      </c>
      <c r="G2814" s="7" t="s">
        <v>103</v>
      </c>
      <c r="H2814" s="7" t="s">
        <v>17</v>
      </c>
      <c r="I2814" s="9">
        <v>0.4</v>
      </c>
      <c r="J2814" s="10">
        <v>4750</v>
      </c>
      <c r="K2814" s="11">
        <f t="shared" si="22"/>
        <v>1900</v>
      </c>
      <c r="L2814" s="11">
        <f t="shared" si="23"/>
        <v>665</v>
      </c>
      <c r="M2814" s="12">
        <v>0.35</v>
      </c>
      <c r="O2814" s="17"/>
      <c r="P2814" s="15"/>
      <c r="Q2814" s="13"/>
      <c r="R2814" s="14"/>
    </row>
    <row r="2815" spans="1:18" ht="15.75" customHeight="1" x14ac:dyDescent="0.2">
      <c r="A2815" s="2"/>
      <c r="B2815" s="7" t="s">
        <v>14</v>
      </c>
      <c r="C2815" s="7">
        <v>1185732</v>
      </c>
      <c r="D2815" s="8">
        <v>44208</v>
      </c>
      <c r="E2815" s="7" t="s">
        <v>33</v>
      </c>
      <c r="F2815" s="7" t="s">
        <v>102</v>
      </c>
      <c r="G2815" s="7" t="s">
        <v>103</v>
      </c>
      <c r="H2815" s="7" t="s">
        <v>18</v>
      </c>
      <c r="I2815" s="9">
        <v>0.4</v>
      </c>
      <c r="J2815" s="10">
        <v>2750</v>
      </c>
      <c r="K2815" s="11">
        <f t="shared" si="22"/>
        <v>1100</v>
      </c>
      <c r="L2815" s="11">
        <f t="shared" si="23"/>
        <v>330</v>
      </c>
      <c r="M2815" s="12">
        <v>0.3</v>
      </c>
      <c r="O2815" s="17"/>
      <c r="P2815" s="15"/>
      <c r="Q2815" s="13"/>
      <c r="R2815" s="14"/>
    </row>
    <row r="2816" spans="1:18" ht="15.75" customHeight="1" x14ac:dyDescent="0.2">
      <c r="A2816" s="2"/>
      <c r="B2816" s="7" t="s">
        <v>14</v>
      </c>
      <c r="C2816" s="7">
        <v>1185732</v>
      </c>
      <c r="D2816" s="8">
        <v>44208</v>
      </c>
      <c r="E2816" s="7" t="s">
        <v>33</v>
      </c>
      <c r="F2816" s="7" t="s">
        <v>102</v>
      </c>
      <c r="G2816" s="7" t="s">
        <v>103</v>
      </c>
      <c r="H2816" s="7" t="s">
        <v>19</v>
      </c>
      <c r="I2816" s="9">
        <v>0.30000000000000004</v>
      </c>
      <c r="J2816" s="10">
        <v>2750</v>
      </c>
      <c r="K2816" s="11">
        <f t="shared" si="22"/>
        <v>825.00000000000011</v>
      </c>
      <c r="L2816" s="11">
        <f t="shared" si="23"/>
        <v>247.50000000000003</v>
      </c>
      <c r="M2816" s="12">
        <v>0.3</v>
      </c>
      <c r="O2816" s="17"/>
      <c r="P2816" s="15"/>
      <c r="Q2816" s="13"/>
      <c r="R2816" s="14"/>
    </row>
    <row r="2817" spans="1:18" ht="15.75" customHeight="1" x14ac:dyDescent="0.2">
      <c r="A2817" s="2"/>
      <c r="B2817" s="7" t="s">
        <v>14</v>
      </c>
      <c r="C2817" s="7">
        <v>1185732</v>
      </c>
      <c r="D2817" s="8">
        <v>44208</v>
      </c>
      <c r="E2817" s="7" t="s">
        <v>33</v>
      </c>
      <c r="F2817" s="7" t="s">
        <v>102</v>
      </c>
      <c r="G2817" s="7" t="s">
        <v>103</v>
      </c>
      <c r="H2817" s="7" t="s">
        <v>20</v>
      </c>
      <c r="I2817" s="9">
        <v>0.35000000000000003</v>
      </c>
      <c r="J2817" s="10">
        <v>1250</v>
      </c>
      <c r="K2817" s="11">
        <f t="shared" si="22"/>
        <v>437.50000000000006</v>
      </c>
      <c r="L2817" s="11">
        <f t="shared" si="23"/>
        <v>131.25</v>
      </c>
      <c r="M2817" s="12">
        <v>0.3</v>
      </c>
      <c r="O2817" s="17"/>
      <c r="P2817" s="15"/>
      <c r="Q2817" s="13"/>
      <c r="R2817" s="14"/>
    </row>
    <row r="2818" spans="1:18" ht="15.75" customHeight="1" x14ac:dyDescent="0.2">
      <c r="A2818" s="2"/>
      <c r="B2818" s="7" t="s">
        <v>14</v>
      </c>
      <c r="C2818" s="7">
        <v>1185732</v>
      </c>
      <c r="D2818" s="8">
        <v>44208</v>
      </c>
      <c r="E2818" s="7" t="s">
        <v>33</v>
      </c>
      <c r="F2818" s="7" t="s">
        <v>102</v>
      </c>
      <c r="G2818" s="7" t="s">
        <v>103</v>
      </c>
      <c r="H2818" s="7" t="s">
        <v>21</v>
      </c>
      <c r="I2818" s="9">
        <v>0.49999999999999994</v>
      </c>
      <c r="J2818" s="10">
        <v>1750</v>
      </c>
      <c r="K2818" s="11">
        <f t="shared" si="22"/>
        <v>874.99999999999989</v>
      </c>
      <c r="L2818" s="11">
        <f t="shared" si="23"/>
        <v>306.24999999999994</v>
      </c>
      <c r="M2818" s="12">
        <v>0.35</v>
      </c>
      <c r="O2818" s="17"/>
      <c r="P2818" s="15"/>
      <c r="Q2818" s="13"/>
      <c r="R2818" s="14"/>
    </row>
    <row r="2819" spans="1:18" ht="15.75" customHeight="1" x14ac:dyDescent="0.2">
      <c r="A2819" s="2"/>
      <c r="B2819" s="7" t="s">
        <v>14</v>
      </c>
      <c r="C2819" s="7">
        <v>1185732</v>
      </c>
      <c r="D2819" s="8">
        <v>44208</v>
      </c>
      <c r="E2819" s="7" t="s">
        <v>33</v>
      </c>
      <c r="F2819" s="7" t="s">
        <v>102</v>
      </c>
      <c r="G2819" s="7" t="s">
        <v>103</v>
      </c>
      <c r="H2819" s="7" t="s">
        <v>22</v>
      </c>
      <c r="I2819" s="9">
        <v>0.4</v>
      </c>
      <c r="J2819" s="10">
        <v>2750</v>
      </c>
      <c r="K2819" s="11">
        <f t="shared" si="22"/>
        <v>1100</v>
      </c>
      <c r="L2819" s="11">
        <f t="shared" si="23"/>
        <v>440</v>
      </c>
      <c r="M2819" s="12">
        <v>0.4</v>
      </c>
      <c r="O2819" s="17"/>
      <c r="P2819" s="15"/>
      <c r="Q2819" s="13"/>
      <c r="R2819" s="14"/>
    </row>
    <row r="2820" spans="1:18" ht="15.75" customHeight="1" x14ac:dyDescent="0.2">
      <c r="A2820" s="2"/>
      <c r="B2820" s="7" t="s">
        <v>14</v>
      </c>
      <c r="C2820" s="7">
        <v>1185732</v>
      </c>
      <c r="D2820" s="8">
        <v>44239</v>
      </c>
      <c r="E2820" s="7" t="s">
        <v>33</v>
      </c>
      <c r="F2820" s="7" t="s">
        <v>102</v>
      </c>
      <c r="G2820" s="7" t="s">
        <v>103</v>
      </c>
      <c r="H2820" s="7" t="s">
        <v>17</v>
      </c>
      <c r="I2820" s="9">
        <v>0.4</v>
      </c>
      <c r="J2820" s="10">
        <v>5250</v>
      </c>
      <c r="K2820" s="11">
        <f t="shared" si="22"/>
        <v>2100</v>
      </c>
      <c r="L2820" s="11">
        <f t="shared" si="23"/>
        <v>735</v>
      </c>
      <c r="M2820" s="12">
        <v>0.35</v>
      </c>
      <c r="O2820" s="17"/>
      <c r="P2820" s="15"/>
      <c r="Q2820" s="13"/>
      <c r="R2820" s="14"/>
    </row>
    <row r="2821" spans="1:18" ht="15.75" customHeight="1" x14ac:dyDescent="0.2">
      <c r="A2821" s="2"/>
      <c r="B2821" s="7" t="s">
        <v>14</v>
      </c>
      <c r="C2821" s="7">
        <v>1185732</v>
      </c>
      <c r="D2821" s="8">
        <v>44239</v>
      </c>
      <c r="E2821" s="7" t="s">
        <v>33</v>
      </c>
      <c r="F2821" s="7" t="s">
        <v>102</v>
      </c>
      <c r="G2821" s="7" t="s">
        <v>103</v>
      </c>
      <c r="H2821" s="7" t="s">
        <v>18</v>
      </c>
      <c r="I2821" s="9">
        <v>0.4</v>
      </c>
      <c r="J2821" s="10">
        <v>1750</v>
      </c>
      <c r="K2821" s="11">
        <f t="shared" si="22"/>
        <v>700</v>
      </c>
      <c r="L2821" s="11">
        <f t="shared" si="23"/>
        <v>210</v>
      </c>
      <c r="M2821" s="12">
        <v>0.3</v>
      </c>
      <c r="O2821" s="17"/>
      <c r="P2821" s="15"/>
      <c r="Q2821" s="13"/>
      <c r="R2821" s="14"/>
    </row>
    <row r="2822" spans="1:18" ht="15.75" customHeight="1" x14ac:dyDescent="0.2">
      <c r="A2822" s="2"/>
      <c r="B2822" s="7" t="s">
        <v>14</v>
      </c>
      <c r="C2822" s="7">
        <v>1185732</v>
      </c>
      <c r="D2822" s="8">
        <v>44239</v>
      </c>
      <c r="E2822" s="7" t="s">
        <v>33</v>
      </c>
      <c r="F2822" s="7" t="s">
        <v>102</v>
      </c>
      <c r="G2822" s="7" t="s">
        <v>103</v>
      </c>
      <c r="H2822" s="7" t="s">
        <v>19</v>
      </c>
      <c r="I2822" s="9">
        <v>0.30000000000000004</v>
      </c>
      <c r="J2822" s="10">
        <v>2250</v>
      </c>
      <c r="K2822" s="11">
        <f t="shared" si="22"/>
        <v>675.00000000000011</v>
      </c>
      <c r="L2822" s="11">
        <f t="shared" si="23"/>
        <v>202.50000000000003</v>
      </c>
      <c r="M2822" s="12">
        <v>0.3</v>
      </c>
      <c r="O2822" s="17"/>
      <c r="P2822" s="15"/>
      <c r="Q2822" s="13"/>
      <c r="R2822" s="14"/>
    </row>
    <row r="2823" spans="1:18" ht="15.75" customHeight="1" x14ac:dyDescent="0.2">
      <c r="A2823" s="2"/>
      <c r="B2823" s="7" t="s">
        <v>14</v>
      </c>
      <c r="C2823" s="7">
        <v>1185732</v>
      </c>
      <c r="D2823" s="8">
        <v>44239</v>
      </c>
      <c r="E2823" s="7" t="s">
        <v>33</v>
      </c>
      <c r="F2823" s="7" t="s">
        <v>102</v>
      </c>
      <c r="G2823" s="7" t="s">
        <v>103</v>
      </c>
      <c r="H2823" s="7" t="s">
        <v>20</v>
      </c>
      <c r="I2823" s="9">
        <v>0.35000000000000003</v>
      </c>
      <c r="J2823" s="10">
        <v>1000</v>
      </c>
      <c r="K2823" s="11">
        <f t="shared" si="22"/>
        <v>350.00000000000006</v>
      </c>
      <c r="L2823" s="11">
        <f t="shared" si="23"/>
        <v>105.00000000000001</v>
      </c>
      <c r="M2823" s="12">
        <v>0.3</v>
      </c>
      <c r="O2823" s="17"/>
      <c r="P2823" s="15"/>
      <c r="Q2823" s="13"/>
      <c r="R2823" s="14"/>
    </row>
    <row r="2824" spans="1:18" ht="15.75" customHeight="1" x14ac:dyDescent="0.2">
      <c r="A2824" s="2"/>
      <c r="B2824" s="7" t="s">
        <v>14</v>
      </c>
      <c r="C2824" s="7">
        <v>1185732</v>
      </c>
      <c r="D2824" s="8">
        <v>44239</v>
      </c>
      <c r="E2824" s="7" t="s">
        <v>33</v>
      </c>
      <c r="F2824" s="7" t="s">
        <v>102</v>
      </c>
      <c r="G2824" s="7" t="s">
        <v>103</v>
      </c>
      <c r="H2824" s="7" t="s">
        <v>21</v>
      </c>
      <c r="I2824" s="9">
        <v>0.49999999999999994</v>
      </c>
      <c r="J2824" s="10">
        <v>1750</v>
      </c>
      <c r="K2824" s="11">
        <f t="shared" si="22"/>
        <v>874.99999999999989</v>
      </c>
      <c r="L2824" s="11">
        <f t="shared" si="23"/>
        <v>306.24999999999994</v>
      </c>
      <c r="M2824" s="12">
        <v>0.35</v>
      </c>
      <c r="O2824" s="17"/>
      <c r="P2824" s="15"/>
      <c r="Q2824" s="13"/>
      <c r="R2824" s="14"/>
    </row>
    <row r="2825" spans="1:18" ht="15.75" customHeight="1" x14ac:dyDescent="0.2">
      <c r="A2825" s="2"/>
      <c r="B2825" s="7" t="s">
        <v>14</v>
      </c>
      <c r="C2825" s="7">
        <v>1185732</v>
      </c>
      <c r="D2825" s="8">
        <v>44239</v>
      </c>
      <c r="E2825" s="7" t="s">
        <v>33</v>
      </c>
      <c r="F2825" s="7" t="s">
        <v>102</v>
      </c>
      <c r="G2825" s="7" t="s">
        <v>103</v>
      </c>
      <c r="H2825" s="7" t="s">
        <v>22</v>
      </c>
      <c r="I2825" s="9">
        <v>0.35</v>
      </c>
      <c r="J2825" s="10">
        <v>2750</v>
      </c>
      <c r="K2825" s="11">
        <f t="shared" si="22"/>
        <v>962.49999999999989</v>
      </c>
      <c r="L2825" s="11">
        <f t="shared" si="23"/>
        <v>385</v>
      </c>
      <c r="M2825" s="12">
        <v>0.4</v>
      </c>
      <c r="O2825" s="17"/>
      <c r="P2825" s="15"/>
      <c r="Q2825" s="13"/>
      <c r="R2825" s="14"/>
    </row>
    <row r="2826" spans="1:18" ht="15.75" customHeight="1" x14ac:dyDescent="0.2">
      <c r="A2826" s="2"/>
      <c r="B2826" s="7" t="s">
        <v>14</v>
      </c>
      <c r="C2826" s="7">
        <v>1185732</v>
      </c>
      <c r="D2826" s="8">
        <v>44266</v>
      </c>
      <c r="E2826" s="7" t="s">
        <v>33</v>
      </c>
      <c r="F2826" s="7" t="s">
        <v>102</v>
      </c>
      <c r="G2826" s="7" t="s">
        <v>103</v>
      </c>
      <c r="H2826" s="7" t="s">
        <v>17</v>
      </c>
      <c r="I2826" s="9">
        <v>0.4</v>
      </c>
      <c r="J2826" s="10">
        <v>4950</v>
      </c>
      <c r="K2826" s="11">
        <f t="shared" si="22"/>
        <v>1980</v>
      </c>
      <c r="L2826" s="11">
        <f t="shared" si="23"/>
        <v>693</v>
      </c>
      <c r="M2826" s="12">
        <v>0.35</v>
      </c>
      <c r="O2826" s="17"/>
      <c r="P2826" s="15"/>
      <c r="Q2826" s="13"/>
      <c r="R2826" s="14"/>
    </row>
    <row r="2827" spans="1:18" ht="15.75" customHeight="1" x14ac:dyDescent="0.2">
      <c r="A2827" s="2"/>
      <c r="B2827" s="7" t="s">
        <v>14</v>
      </c>
      <c r="C2827" s="7">
        <v>1185732</v>
      </c>
      <c r="D2827" s="8">
        <v>44266</v>
      </c>
      <c r="E2827" s="7" t="s">
        <v>33</v>
      </c>
      <c r="F2827" s="7" t="s">
        <v>102</v>
      </c>
      <c r="G2827" s="7" t="s">
        <v>103</v>
      </c>
      <c r="H2827" s="7" t="s">
        <v>18</v>
      </c>
      <c r="I2827" s="9">
        <v>0.4</v>
      </c>
      <c r="J2827" s="10">
        <v>2000</v>
      </c>
      <c r="K2827" s="11">
        <f t="shared" si="22"/>
        <v>800</v>
      </c>
      <c r="L2827" s="11">
        <f t="shared" si="23"/>
        <v>240</v>
      </c>
      <c r="M2827" s="12">
        <v>0.3</v>
      </c>
      <c r="O2827" s="17"/>
      <c r="P2827" s="15"/>
      <c r="Q2827" s="13"/>
      <c r="R2827" s="14"/>
    </row>
    <row r="2828" spans="1:18" ht="15.75" customHeight="1" x14ac:dyDescent="0.2">
      <c r="A2828" s="2"/>
      <c r="B2828" s="7" t="s">
        <v>14</v>
      </c>
      <c r="C2828" s="7">
        <v>1185732</v>
      </c>
      <c r="D2828" s="8">
        <v>44266</v>
      </c>
      <c r="E2828" s="7" t="s">
        <v>33</v>
      </c>
      <c r="F2828" s="7" t="s">
        <v>102</v>
      </c>
      <c r="G2828" s="7" t="s">
        <v>103</v>
      </c>
      <c r="H2828" s="7" t="s">
        <v>19</v>
      </c>
      <c r="I2828" s="9">
        <v>0.30000000000000004</v>
      </c>
      <c r="J2828" s="10">
        <v>2250</v>
      </c>
      <c r="K2828" s="11">
        <f t="shared" si="22"/>
        <v>675.00000000000011</v>
      </c>
      <c r="L2828" s="11">
        <f t="shared" si="23"/>
        <v>202.50000000000003</v>
      </c>
      <c r="M2828" s="12">
        <v>0.3</v>
      </c>
      <c r="O2828" s="17"/>
      <c r="P2828" s="15"/>
      <c r="Q2828" s="13"/>
      <c r="R2828" s="14"/>
    </row>
    <row r="2829" spans="1:18" ht="15.75" customHeight="1" x14ac:dyDescent="0.2">
      <c r="A2829" s="2"/>
      <c r="B2829" s="7" t="s">
        <v>14</v>
      </c>
      <c r="C2829" s="7">
        <v>1185732</v>
      </c>
      <c r="D2829" s="8">
        <v>44266</v>
      </c>
      <c r="E2829" s="7" t="s">
        <v>33</v>
      </c>
      <c r="F2829" s="7" t="s">
        <v>102</v>
      </c>
      <c r="G2829" s="7" t="s">
        <v>103</v>
      </c>
      <c r="H2829" s="7" t="s">
        <v>20</v>
      </c>
      <c r="I2829" s="9">
        <v>0.35</v>
      </c>
      <c r="J2829" s="10">
        <v>750</v>
      </c>
      <c r="K2829" s="11">
        <f t="shared" si="22"/>
        <v>262.5</v>
      </c>
      <c r="L2829" s="11">
        <f t="shared" si="23"/>
        <v>78.75</v>
      </c>
      <c r="M2829" s="12">
        <v>0.3</v>
      </c>
      <c r="O2829" s="17"/>
      <c r="P2829" s="15"/>
      <c r="Q2829" s="13"/>
      <c r="R2829" s="14"/>
    </row>
    <row r="2830" spans="1:18" ht="15.75" customHeight="1" x14ac:dyDescent="0.2">
      <c r="A2830" s="2"/>
      <c r="B2830" s="7" t="s">
        <v>14</v>
      </c>
      <c r="C2830" s="7">
        <v>1185732</v>
      </c>
      <c r="D2830" s="8">
        <v>44266</v>
      </c>
      <c r="E2830" s="7" t="s">
        <v>33</v>
      </c>
      <c r="F2830" s="7" t="s">
        <v>102</v>
      </c>
      <c r="G2830" s="7" t="s">
        <v>103</v>
      </c>
      <c r="H2830" s="7" t="s">
        <v>21</v>
      </c>
      <c r="I2830" s="9">
        <v>0.5</v>
      </c>
      <c r="J2830" s="10">
        <v>1250</v>
      </c>
      <c r="K2830" s="11">
        <f t="shared" si="22"/>
        <v>625</v>
      </c>
      <c r="L2830" s="11">
        <f t="shared" si="23"/>
        <v>218.75</v>
      </c>
      <c r="M2830" s="12">
        <v>0.35</v>
      </c>
      <c r="O2830" s="17"/>
      <c r="P2830" s="15"/>
      <c r="Q2830" s="13"/>
      <c r="R2830" s="14"/>
    </row>
    <row r="2831" spans="1:18" ht="15.75" customHeight="1" x14ac:dyDescent="0.2">
      <c r="A2831" s="2"/>
      <c r="B2831" s="7" t="s">
        <v>14</v>
      </c>
      <c r="C2831" s="7">
        <v>1185732</v>
      </c>
      <c r="D2831" s="8">
        <v>44266</v>
      </c>
      <c r="E2831" s="7" t="s">
        <v>33</v>
      </c>
      <c r="F2831" s="7" t="s">
        <v>102</v>
      </c>
      <c r="G2831" s="7" t="s">
        <v>103</v>
      </c>
      <c r="H2831" s="7" t="s">
        <v>22</v>
      </c>
      <c r="I2831" s="9">
        <v>0.4</v>
      </c>
      <c r="J2831" s="10">
        <v>2250</v>
      </c>
      <c r="K2831" s="11">
        <f t="shared" si="22"/>
        <v>900</v>
      </c>
      <c r="L2831" s="11">
        <f t="shared" si="23"/>
        <v>360</v>
      </c>
      <c r="M2831" s="12">
        <v>0.4</v>
      </c>
      <c r="O2831" s="17"/>
      <c r="P2831" s="15"/>
      <c r="Q2831" s="13"/>
      <c r="R2831" s="14"/>
    </row>
    <row r="2832" spans="1:18" ht="15.75" customHeight="1" x14ac:dyDescent="0.2">
      <c r="A2832" s="2"/>
      <c r="B2832" s="7" t="s">
        <v>14</v>
      </c>
      <c r="C2832" s="7">
        <v>1185732</v>
      </c>
      <c r="D2832" s="8">
        <v>44298</v>
      </c>
      <c r="E2832" s="7" t="s">
        <v>33</v>
      </c>
      <c r="F2832" s="7" t="s">
        <v>102</v>
      </c>
      <c r="G2832" s="7" t="s">
        <v>103</v>
      </c>
      <c r="H2832" s="7" t="s">
        <v>17</v>
      </c>
      <c r="I2832" s="9">
        <v>0.4</v>
      </c>
      <c r="J2832" s="10">
        <v>4500</v>
      </c>
      <c r="K2832" s="11">
        <f t="shared" si="22"/>
        <v>1800</v>
      </c>
      <c r="L2832" s="11">
        <f t="shared" si="23"/>
        <v>630</v>
      </c>
      <c r="M2832" s="12">
        <v>0.35</v>
      </c>
      <c r="O2832" s="17"/>
      <c r="P2832" s="15"/>
      <c r="Q2832" s="13"/>
      <c r="R2832" s="14"/>
    </row>
    <row r="2833" spans="1:18" ht="15.75" customHeight="1" x14ac:dyDescent="0.2">
      <c r="A2833" s="2"/>
      <c r="B2833" s="7" t="s">
        <v>14</v>
      </c>
      <c r="C2833" s="7">
        <v>1185732</v>
      </c>
      <c r="D2833" s="8">
        <v>44298</v>
      </c>
      <c r="E2833" s="7" t="s">
        <v>33</v>
      </c>
      <c r="F2833" s="7" t="s">
        <v>102</v>
      </c>
      <c r="G2833" s="7" t="s">
        <v>103</v>
      </c>
      <c r="H2833" s="7" t="s">
        <v>18</v>
      </c>
      <c r="I2833" s="9">
        <v>0.4</v>
      </c>
      <c r="J2833" s="10">
        <v>1500</v>
      </c>
      <c r="K2833" s="11">
        <f t="shared" si="22"/>
        <v>600</v>
      </c>
      <c r="L2833" s="11">
        <f t="shared" si="23"/>
        <v>180</v>
      </c>
      <c r="M2833" s="12">
        <v>0.3</v>
      </c>
      <c r="O2833" s="17"/>
      <c r="P2833" s="15"/>
      <c r="Q2833" s="13"/>
      <c r="R2833" s="14"/>
    </row>
    <row r="2834" spans="1:18" ht="15.75" customHeight="1" x14ac:dyDescent="0.2">
      <c r="A2834" s="2"/>
      <c r="B2834" s="7" t="s">
        <v>14</v>
      </c>
      <c r="C2834" s="7">
        <v>1185732</v>
      </c>
      <c r="D2834" s="8">
        <v>44298</v>
      </c>
      <c r="E2834" s="7" t="s">
        <v>33</v>
      </c>
      <c r="F2834" s="7" t="s">
        <v>102</v>
      </c>
      <c r="G2834" s="7" t="s">
        <v>103</v>
      </c>
      <c r="H2834" s="7" t="s">
        <v>19</v>
      </c>
      <c r="I2834" s="9">
        <v>0.30000000000000004</v>
      </c>
      <c r="J2834" s="10">
        <v>1500</v>
      </c>
      <c r="K2834" s="11">
        <f t="shared" si="22"/>
        <v>450.00000000000006</v>
      </c>
      <c r="L2834" s="11">
        <f t="shared" si="23"/>
        <v>135</v>
      </c>
      <c r="M2834" s="12">
        <v>0.3</v>
      </c>
      <c r="O2834" s="17"/>
      <c r="P2834" s="15"/>
      <c r="Q2834" s="13"/>
      <c r="R2834" s="14"/>
    </row>
    <row r="2835" spans="1:18" ht="15.75" customHeight="1" x14ac:dyDescent="0.2">
      <c r="A2835" s="2"/>
      <c r="B2835" s="7" t="s">
        <v>14</v>
      </c>
      <c r="C2835" s="7">
        <v>1185732</v>
      </c>
      <c r="D2835" s="8">
        <v>44298</v>
      </c>
      <c r="E2835" s="7" t="s">
        <v>33</v>
      </c>
      <c r="F2835" s="7" t="s">
        <v>102</v>
      </c>
      <c r="G2835" s="7" t="s">
        <v>103</v>
      </c>
      <c r="H2835" s="7" t="s">
        <v>20</v>
      </c>
      <c r="I2835" s="9">
        <v>0.35</v>
      </c>
      <c r="J2835" s="10">
        <v>750</v>
      </c>
      <c r="K2835" s="11">
        <f t="shared" si="22"/>
        <v>262.5</v>
      </c>
      <c r="L2835" s="11">
        <f t="shared" si="23"/>
        <v>78.75</v>
      </c>
      <c r="M2835" s="12">
        <v>0.3</v>
      </c>
      <c r="O2835" s="17"/>
      <c r="P2835" s="15"/>
      <c r="Q2835" s="13"/>
      <c r="R2835" s="14"/>
    </row>
    <row r="2836" spans="1:18" ht="15.75" customHeight="1" x14ac:dyDescent="0.2">
      <c r="A2836" s="2"/>
      <c r="B2836" s="7" t="s">
        <v>14</v>
      </c>
      <c r="C2836" s="7">
        <v>1185732</v>
      </c>
      <c r="D2836" s="8">
        <v>44298</v>
      </c>
      <c r="E2836" s="7" t="s">
        <v>33</v>
      </c>
      <c r="F2836" s="7" t="s">
        <v>102</v>
      </c>
      <c r="G2836" s="7" t="s">
        <v>103</v>
      </c>
      <c r="H2836" s="7" t="s">
        <v>21</v>
      </c>
      <c r="I2836" s="9">
        <v>0.6</v>
      </c>
      <c r="J2836" s="10">
        <v>1000</v>
      </c>
      <c r="K2836" s="11">
        <f t="shared" si="22"/>
        <v>600</v>
      </c>
      <c r="L2836" s="11">
        <f t="shared" si="23"/>
        <v>210</v>
      </c>
      <c r="M2836" s="12">
        <v>0.35</v>
      </c>
      <c r="O2836" s="17"/>
      <c r="P2836" s="15"/>
      <c r="Q2836" s="13"/>
      <c r="R2836" s="14"/>
    </row>
    <row r="2837" spans="1:18" ht="15.75" customHeight="1" x14ac:dyDescent="0.2">
      <c r="A2837" s="2"/>
      <c r="B2837" s="7" t="s">
        <v>14</v>
      </c>
      <c r="C2837" s="7">
        <v>1185732</v>
      </c>
      <c r="D2837" s="8">
        <v>44298</v>
      </c>
      <c r="E2837" s="7" t="s">
        <v>33</v>
      </c>
      <c r="F2837" s="7" t="s">
        <v>102</v>
      </c>
      <c r="G2837" s="7" t="s">
        <v>103</v>
      </c>
      <c r="H2837" s="7" t="s">
        <v>22</v>
      </c>
      <c r="I2837" s="9">
        <v>0.5</v>
      </c>
      <c r="J2837" s="10">
        <v>2250</v>
      </c>
      <c r="K2837" s="11">
        <f t="shared" si="22"/>
        <v>1125</v>
      </c>
      <c r="L2837" s="11">
        <f t="shared" si="23"/>
        <v>450</v>
      </c>
      <c r="M2837" s="12">
        <v>0.4</v>
      </c>
      <c r="O2837" s="17"/>
      <c r="P2837" s="15"/>
      <c r="Q2837" s="13"/>
      <c r="R2837" s="14"/>
    </row>
    <row r="2838" spans="1:18" ht="15.75" customHeight="1" x14ac:dyDescent="0.2">
      <c r="A2838" s="2"/>
      <c r="B2838" s="7" t="s">
        <v>14</v>
      </c>
      <c r="C2838" s="7">
        <v>1185732</v>
      </c>
      <c r="D2838" s="8">
        <v>44329</v>
      </c>
      <c r="E2838" s="7" t="s">
        <v>33</v>
      </c>
      <c r="F2838" s="7" t="s">
        <v>102</v>
      </c>
      <c r="G2838" s="7" t="s">
        <v>103</v>
      </c>
      <c r="H2838" s="7" t="s">
        <v>17</v>
      </c>
      <c r="I2838" s="9">
        <v>0.6</v>
      </c>
      <c r="J2838" s="10">
        <v>4950</v>
      </c>
      <c r="K2838" s="11">
        <f t="shared" si="22"/>
        <v>2970</v>
      </c>
      <c r="L2838" s="11">
        <f t="shared" si="23"/>
        <v>1039.5</v>
      </c>
      <c r="M2838" s="12">
        <v>0.35</v>
      </c>
      <c r="O2838" s="17"/>
      <c r="P2838" s="15"/>
      <c r="Q2838" s="13"/>
      <c r="R2838" s="14"/>
    </row>
    <row r="2839" spans="1:18" ht="15.75" customHeight="1" x14ac:dyDescent="0.2">
      <c r="A2839" s="2"/>
      <c r="B2839" s="7" t="s">
        <v>14</v>
      </c>
      <c r="C2839" s="7">
        <v>1185732</v>
      </c>
      <c r="D2839" s="8">
        <v>44329</v>
      </c>
      <c r="E2839" s="7" t="s">
        <v>33</v>
      </c>
      <c r="F2839" s="7" t="s">
        <v>102</v>
      </c>
      <c r="G2839" s="7" t="s">
        <v>103</v>
      </c>
      <c r="H2839" s="7" t="s">
        <v>18</v>
      </c>
      <c r="I2839" s="9">
        <v>0.5</v>
      </c>
      <c r="J2839" s="10">
        <v>2000</v>
      </c>
      <c r="K2839" s="11">
        <f t="shared" si="22"/>
        <v>1000</v>
      </c>
      <c r="L2839" s="11">
        <f t="shared" si="23"/>
        <v>300</v>
      </c>
      <c r="M2839" s="12">
        <v>0.3</v>
      </c>
      <c r="O2839" s="17"/>
      <c r="P2839" s="15"/>
      <c r="Q2839" s="13"/>
      <c r="R2839" s="14"/>
    </row>
    <row r="2840" spans="1:18" ht="15.75" customHeight="1" x14ac:dyDescent="0.2">
      <c r="A2840" s="2"/>
      <c r="B2840" s="7" t="s">
        <v>14</v>
      </c>
      <c r="C2840" s="7">
        <v>1185732</v>
      </c>
      <c r="D2840" s="8">
        <v>44329</v>
      </c>
      <c r="E2840" s="7" t="s">
        <v>33</v>
      </c>
      <c r="F2840" s="7" t="s">
        <v>102</v>
      </c>
      <c r="G2840" s="7" t="s">
        <v>103</v>
      </c>
      <c r="H2840" s="7" t="s">
        <v>19</v>
      </c>
      <c r="I2840" s="9">
        <v>0.45</v>
      </c>
      <c r="J2840" s="10">
        <v>1750</v>
      </c>
      <c r="K2840" s="11">
        <f t="shared" si="22"/>
        <v>787.5</v>
      </c>
      <c r="L2840" s="11">
        <f t="shared" si="23"/>
        <v>236.25</v>
      </c>
      <c r="M2840" s="12">
        <v>0.3</v>
      </c>
      <c r="O2840" s="17"/>
      <c r="P2840" s="15"/>
      <c r="Q2840" s="13"/>
      <c r="R2840" s="14"/>
    </row>
    <row r="2841" spans="1:18" ht="15.75" customHeight="1" x14ac:dyDescent="0.2">
      <c r="A2841" s="2"/>
      <c r="B2841" s="7" t="s">
        <v>14</v>
      </c>
      <c r="C2841" s="7">
        <v>1185732</v>
      </c>
      <c r="D2841" s="8">
        <v>44329</v>
      </c>
      <c r="E2841" s="7" t="s">
        <v>33</v>
      </c>
      <c r="F2841" s="7" t="s">
        <v>102</v>
      </c>
      <c r="G2841" s="7" t="s">
        <v>103</v>
      </c>
      <c r="H2841" s="7" t="s">
        <v>20</v>
      </c>
      <c r="I2841" s="9">
        <v>0.45</v>
      </c>
      <c r="J2841" s="10">
        <v>1000</v>
      </c>
      <c r="K2841" s="11">
        <f t="shared" si="22"/>
        <v>450</v>
      </c>
      <c r="L2841" s="11">
        <f t="shared" si="23"/>
        <v>135</v>
      </c>
      <c r="M2841" s="12">
        <v>0.3</v>
      </c>
      <c r="O2841" s="17"/>
      <c r="P2841" s="15"/>
      <c r="Q2841" s="13"/>
      <c r="R2841" s="14"/>
    </row>
    <row r="2842" spans="1:18" ht="15.75" customHeight="1" x14ac:dyDescent="0.2">
      <c r="A2842" s="2"/>
      <c r="B2842" s="7" t="s">
        <v>14</v>
      </c>
      <c r="C2842" s="7">
        <v>1185732</v>
      </c>
      <c r="D2842" s="8">
        <v>44329</v>
      </c>
      <c r="E2842" s="7" t="s">
        <v>33</v>
      </c>
      <c r="F2842" s="7" t="s">
        <v>102</v>
      </c>
      <c r="G2842" s="7" t="s">
        <v>103</v>
      </c>
      <c r="H2842" s="7" t="s">
        <v>21</v>
      </c>
      <c r="I2842" s="9">
        <v>0.54999999999999993</v>
      </c>
      <c r="J2842" s="10">
        <v>1250</v>
      </c>
      <c r="K2842" s="11">
        <f t="shared" si="22"/>
        <v>687.49999999999989</v>
      </c>
      <c r="L2842" s="11">
        <f t="shared" si="23"/>
        <v>240.62499999999994</v>
      </c>
      <c r="M2842" s="12">
        <v>0.35</v>
      </c>
      <c r="O2842" s="17"/>
      <c r="P2842" s="15"/>
      <c r="Q2842" s="13"/>
      <c r="R2842" s="14"/>
    </row>
    <row r="2843" spans="1:18" ht="15.75" customHeight="1" x14ac:dyDescent="0.2">
      <c r="A2843" s="2"/>
      <c r="B2843" s="7" t="s">
        <v>14</v>
      </c>
      <c r="C2843" s="7">
        <v>1185732</v>
      </c>
      <c r="D2843" s="8">
        <v>44329</v>
      </c>
      <c r="E2843" s="7" t="s">
        <v>33</v>
      </c>
      <c r="F2843" s="7" t="s">
        <v>102</v>
      </c>
      <c r="G2843" s="7" t="s">
        <v>103</v>
      </c>
      <c r="H2843" s="7" t="s">
        <v>22</v>
      </c>
      <c r="I2843" s="9">
        <v>0.6</v>
      </c>
      <c r="J2843" s="10">
        <v>2500</v>
      </c>
      <c r="K2843" s="11">
        <f t="shared" si="22"/>
        <v>1500</v>
      </c>
      <c r="L2843" s="11">
        <f t="shared" si="23"/>
        <v>600</v>
      </c>
      <c r="M2843" s="12">
        <v>0.4</v>
      </c>
      <c r="O2843" s="17"/>
      <c r="P2843" s="15"/>
      <c r="Q2843" s="13"/>
      <c r="R2843" s="14"/>
    </row>
    <row r="2844" spans="1:18" ht="15.75" customHeight="1" x14ac:dyDescent="0.2">
      <c r="A2844" s="2"/>
      <c r="B2844" s="7" t="s">
        <v>14</v>
      </c>
      <c r="C2844" s="7">
        <v>1185732</v>
      </c>
      <c r="D2844" s="8">
        <v>44359</v>
      </c>
      <c r="E2844" s="7" t="s">
        <v>33</v>
      </c>
      <c r="F2844" s="7" t="s">
        <v>102</v>
      </c>
      <c r="G2844" s="7" t="s">
        <v>103</v>
      </c>
      <c r="H2844" s="7" t="s">
        <v>17</v>
      </c>
      <c r="I2844" s="9">
        <v>0.45</v>
      </c>
      <c r="J2844" s="10">
        <v>5000</v>
      </c>
      <c r="K2844" s="11">
        <f t="shared" si="22"/>
        <v>2250</v>
      </c>
      <c r="L2844" s="11">
        <f t="shared" si="23"/>
        <v>787.5</v>
      </c>
      <c r="M2844" s="12">
        <v>0.35</v>
      </c>
      <c r="O2844" s="17"/>
      <c r="P2844" s="15"/>
      <c r="Q2844" s="13"/>
      <c r="R2844" s="14"/>
    </row>
    <row r="2845" spans="1:18" ht="15.75" customHeight="1" x14ac:dyDescent="0.2">
      <c r="A2845" s="2"/>
      <c r="B2845" s="7" t="s">
        <v>14</v>
      </c>
      <c r="C2845" s="7">
        <v>1185732</v>
      </c>
      <c r="D2845" s="8">
        <v>44359</v>
      </c>
      <c r="E2845" s="7" t="s">
        <v>33</v>
      </c>
      <c r="F2845" s="7" t="s">
        <v>102</v>
      </c>
      <c r="G2845" s="7" t="s">
        <v>103</v>
      </c>
      <c r="H2845" s="7" t="s">
        <v>18</v>
      </c>
      <c r="I2845" s="9">
        <v>0.40000000000000008</v>
      </c>
      <c r="J2845" s="10">
        <v>2500</v>
      </c>
      <c r="K2845" s="11">
        <f t="shared" si="22"/>
        <v>1000.0000000000002</v>
      </c>
      <c r="L2845" s="11">
        <f t="shared" si="23"/>
        <v>300.00000000000006</v>
      </c>
      <c r="M2845" s="12">
        <v>0.3</v>
      </c>
      <c r="O2845" s="17"/>
      <c r="P2845" s="15"/>
      <c r="Q2845" s="13"/>
      <c r="R2845" s="14"/>
    </row>
    <row r="2846" spans="1:18" ht="15.75" customHeight="1" x14ac:dyDescent="0.2">
      <c r="A2846" s="2"/>
      <c r="B2846" s="7" t="s">
        <v>14</v>
      </c>
      <c r="C2846" s="7">
        <v>1185732</v>
      </c>
      <c r="D2846" s="8">
        <v>44359</v>
      </c>
      <c r="E2846" s="7" t="s">
        <v>33</v>
      </c>
      <c r="F2846" s="7" t="s">
        <v>102</v>
      </c>
      <c r="G2846" s="7" t="s">
        <v>103</v>
      </c>
      <c r="H2846" s="7" t="s">
        <v>19</v>
      </c>
      <c r="I2846" s="9">
        <v>0.35000000000000003</v>
      </c>
      <c r="J2846" s="10">
        <v>2000</v>
      </c>
      <c r="K2846" s="11">
        <f t="shared" si="22"/>
        <v>700.00000000000011</v>
      </c>
      <c r="L2846" s="11">
        <f t="shared" si="23"/>
        <v>210.00000000000003</v>
      </c>
      <c r="M2846" s="12">
        <v>0.3</v>
      </c>
      <c r="O2846" s="17"/>
      <c r="P2846" s="15"/>
      <c r="Q2846" s="13"/>
      <c r="R2846" s="14"/>
    </row>
    <row r="2847" spans="1:18" ht="15.75" customHeight="1" x14ac:dyDescent="0.2">
      <c r="A2847" s="2"/>
      <c r="B2847" s="7" t="s">
        <v>14</v>
      </c>
      <c r="C2847" s="7">
        <v>1185732</v>
      </c>
      <c r="D2847" s="8">
        <v>44359</v>
      </c>
      <c r="E2847" s="7" t="s">
        <v>33</v>
      </c>
      <c r="F2847" s="7" t="s">
        <v>102</v>
      </c>
      <c r="G2847" s="7" t="s">
        <v>103</v>
      </c>
      <c r="H2847" s="7" t="s">
        <v>20</v>
      </c>
      <c r="I2847" s="9">
        <v>0.35000000000000003</v>
      </c>
      <c r="J2847" s="10">
        <v>1750</v>
      </c>
      <c r="K2847" s="11">
        <f t="shared" si="22"/>
        <v>612.50000000000011</v>
      </c>
      <c r="L2847" s="11">
        <f t="shared" si="23"/>
        <v>183.75000000000003</v>
      </c>
      <c r="M2847" s="12">
        <v>0.3</v>
      </c>
      <c r="O2847" s="17"/>
      <c r="P2847" s="15"/>
      <c r="Q2847" s="13"/>
      <c r="R2847" s="14"/>
    </row>
    <row r="2848" spans="1:18" ht="15.75" customHeight="1" x14ac:dyDescent="0.2">
      <c r="A2848" s="2"/>
      <c r="B2848" s="7" t="s">
        <v>14</v>
      </c>
      <c r="C2848" s="7">
        <v>1185732</v>
      </c>
      <c r="D2848" s="8">
        <v>44359</v>
      </c>
      <c r="E2848" s="7" t="s">
        <v>33</v>
      </c>
      <c r="F2848" s="7" t="s">
        <v>102</v>
      </c>
      <c r="G2848" s="7" t="s">
        <v>103</v>
      </c>
      <c r="H2848" s="7" t="s">
        <v>21</v>
      </c>
      <c r="I2848" s="9">
        <v>0.45</v>
      </c>
      <c r="J2848" s="10">
        <v>1750</v>
      </c>
      <c r="K2848" s="11">
        <f t="shared" si="22"/>
        <v>787.5</v>
      </c>
      <c r="L2848" s="11">
        <f t="shared" si="23"/>
        <v>275.625</v>
      </c>
      <c r="M2848" s="12">
        <v>0.35</v>
      </c>
      <c r="O2848" s="17"/>
      <c r="P2848" s="15"/>
      <c r="Q2848" s="13"/>
      <c r="R2848" s="14"/>
    </row>
    <row r="2849" spans="1:18" ht="15.75" customHeight="1" x14ac:dyDescent="0.2">
      <c r="A2849" s="2"/>
      <c r="B2849" s="7" t="s">
        <v>14</v>
      </c>
      <c r="C2849" s="7">
        <v>1185732</v>
      </c>
      <c r="D2849" s="8">
        <v>44359</v>
      </c>
      <c r="E2849" s="7" t="s">
        <v>33</v>
      </c>
      <c r="F2849" s="7" t="s">
        <v>102</v>
      </c>
      <c r="G2849" s="7" t="s">
        <v>103</v>
      </c>
      <c r="H2849" s="7" t="s">
        <v>22</v>
      </c>
      <c r="I2849" s="9">
        <v>0.55000000000000004</v>
      </c>
      <c r="J2849" s="10">
        <v>3250</v>
      </c>
      <c r="K2849" s="11">
        <f t="shared" si="22"/>
        <v>1787.5000000000002</v>
      </c>
      <c r="L2849" s="11">
        <f t="shared" si="23"/>
        <v>715.00000000000011</v>
      </c>
      <c r="M2849" s="12">
        <v>0.4</v>
      </c>
      <c r="O2849" s="17"/>
      <c r="P2849" s="15"/>
      <c r="Q2849" s="13"/>
      <c r="R2849" s="14"/>
    </row>
    <row r="2850" spans="1:18" ht="15.75" customHeight="1" x14ac:dyDescent="0.2">
      <c r="A2850" s="2"/>
      <c r="B2850" s="7" t="s">
        <v>14</v>
      </c>
      <c r="C2850" s="7">
        <v>1185732</v>
      </c>
      <c r="D2850" s="8">
        <v>44388</v>
      </c>
      <c r="E2850" s="7" t="s">
        <v>33</v>
      </c>
      <c r="F2850" s="7" t="s">
        <v>102</v>
      </c>
      <c r="G2850" s="7" t="s">
        <v>103</v>
      </c>
      <c r="H2850" s="7" t="s">
        <v>17</v>
      </c>
      <c r="I2850" s="9">
        <v>0.5</v>
      </c>
      <c r="J2850" s="10">
        <v>5500</v>
      </c>
      <c r="K2850" s="11">
        <f t="shared" si="22"/>
        <v>2750</v>
      </c>
      <c r="L2850" s="11">
        <f t="shared" si="23"/>
        <v>962.49999999999989</v>
      </c>
      <c r="M2850" s="12">
        <v>0.35</v>
      </c>
      <c r="O2850" s="17"/>
      <c r="P2850" s="15"/>
      <c r="Q2850" s="13"/>
      <c r="R2850" s="14"/>
    </row>
    <row r="2851" spans="1:18" ht="15.75" customHeight="1" x14ac:dyDescent="0.2">
      <c r="A2851" s="2"/>
      <c r="B2851" s="7" t="s">
        <v>14</v>
      </c>
      <c r="C2851" s="7">
        <v>1185732</v>
      </c>
      <c r="D2851" s="8">
        <v>44388</v>
      </c>
      <c r="E2851" s="7" t="s">
        <v>33</v>
      </c>
      <c r="F2851" s="7" t="s">
        <v>102</v>
      </c>
      <c r="G2851" s="7" t="s">
        <v>103</v>
      </c>
      <c r="H2851" s="7" t="s">
        <v>18</v>
      </c>
      <c r="I2851" s="9">
        <v>0.45000000000000007</v>
      </c>
      <c r="J2851" s="10">
        <v>3000</v>
      </c>
      <c r="K2851" s="11">
        <f t="shared" si="22"/>
        <v>1350.0000000000002</v>
      </c>
      <c r="L2851" s="11">
        <f t="shared" si="23"/>
        <v>405.00000000000006</v>
      </c>
      <c r="M2851" s="12">
        <v>0.3</v>
      </c>
      <c r="O2851" s="17"/>
      <c r="P2851" s="15"/>
      <c r="Q2851" s="13"/>
      <c r="R2851" s="14"/>
    </row>
    <row r="2852" spans="1:18" ht="15.75" customHeight="1" x14ac:dyDescent="0.2">
      <c r="A2852" s="2"/>
      <c r="B2852" s="7" t="s">
        <v>14</v>
      </c>
      <c r="C2852" s="7">
        <v>1185732</v>
      </c>
      <c r="D2852" s="8">
        <v>44388</v>
      </c>
      <c r="E2852" s="7" t="s">
        <v>33</v>
      </c>
      <c r="F2852" s="7" t="s">
        <v>102</v>
      </c>
      <c r="G2852" s="7" t="s">
        <v>103</v>
      </c>
      <c r="H2852" s="7" t="s">
        <v>19</v>
      </c>
      <c r="I2852" s="9">
        <v>0.4</v>
      </c>
      <c r="J2852" s="10">
        <v>2250</v>
      </c>
      <c r="K2852" s="11">
        <f t="shared" si="22"/>
        <v>900</v>
      </c>
      <c r="L2852" s="11">
        <f t="shared" si="23"/>
        <v>270</v>
      </c>
      <c r="M2852" s="12">
        <v>0.3</v>
      </c>
      <c r="O2852" s="17"/>
      <c r="P2852" s="15"/>
      <c r="Q2852" s="13"/>
      <c r="R2852" s="14"/>
    </row>
    <row r="2853" spans="1:18" ht="15.75" customHeight="1" x14ac:dyDescent="0.2">
      <c r="A2853" s="2"/>
      <c r="B2853" s="7" t="s">
        <v>14</v>
      </c>
      <c r="C2853" s="7">
        <v>1185732</v>
      </c>
      <c r="D2853" s="8">
        <v>44388</v>
      </c>
      <c r="E2853" s="7" t="s">
        <v>33</v>
      </c>
      <c r="F2853" s="7" t="s">
        <v>102</v>
      </c>
      <c r="G2853" s="7" t="s">
        <v>103</v>
      </c>
      <c r="H2853" s="7" t="s">
        <v>20</v>
      </c>
      <c r="I2853" s="9">
        <v>0.4</v>
      </c>
      <c r="J2853" s="10">
        <v>1750</v>
      </c>
      <c r="K2853" s="11">
        <f t="shared" si="22"/>
        <v>700</v>
      </c>
      <c r="L2853" s="11">
        <f t="shared" si="23"/>
        <v>210</v>
      </c>
      <c r="M2853" s="12">
        <v>0.3</v>
      </c>
      <c r="O2853" s="17"/>
      <c r="P2853" s="15"/>
      <c r="Q2853" s="13"/>
      <c r="R2853" s="14"/>
    </row>
    <row r="2854" spans="1:18" ht="15.75" customHeight="1" x14ac:dyDescent="0.2">
      <c r="A2854" s="2"/>
      <c r="B2854" s="7" t="s">
        <v>14</v>
      </c>
      <c r="C2854" s="7">
        <v>1185732</v>
      </c>
      <c r="D2854" s="8">
        <v>44388</v>
      </c>
      <c r="E2854" s="7" t="s">
        <v>33</v>
      </c>
      <c r="F2854" s="7" t="s">
        <v>102</v>
      </c>
      <c r="G2854" s="7" t="s">
        <v>103</v>
      </c>
      <c r="H2854" s="7" t="s">
        <v>21</v>
      </c>
      <c r="I2854" s="9">
        <v>0.5</v>
      </c>
      <c r="J2854" s="10">
        <v>2000</v>
      </c>
      <c r="K2854" s="11">
        <f t="shared" si="22"/>
        <v>1000</v>
      </c>
      <c r="L2854" s="11">
        <f t="shared" si="23"/>
        <v>350</v>
      </c>
      <c r="M2854" s="12">
        <v>0.35</v>
      </c>
      <c r="O2854" s="17"/>
      <c r="P2854" s="15"/>
      <c r="Q2854" s="13"/>
      <c r="R2854" s="14"/>
    </row>
    <row r="2855" spans="1:18" ht="15.75" customHeight="1" x14ac:dyDescent="0.2">
      <c r="A2855" s="2"/>
      <c r="B2855" s="7" t="s">
        <v>14</v>
      </c>
      <c r="C2855" s="7">
        <v>1185732</v>
      </c>
      <c r="D2855" s="8">
        <v>44388</v>
      </c>
      <c r="E2855" s="7" t="s">
        <v>33</v>
      </c>
      <c r="F2855" s="7" t="s">
        <v>102</v>
      </c>
      <c r="G2855" s="7" t="s">
        <v>103</v>
      </c>
      <c r="H2855" s="7" t="s">
        <v>22</v>
      </c>
      <c r="I2855" s="9">
        <v>0.55000000000000004</v>
      </c>
      <c r="J2855" s="10">
        <v>3750</v>
      </c>
      <c r="K2855" s="11">
        <f t="shared" si="22"/>
        <v>2062.5</v>
      </c>
      <c r="L2855" s="11">
        <f t="shared" si="23"/>
        <v>825</v>
      </c>
      <c r="M2855" s="12">
        <v>0.4</v>
      </c>
      <c r="O2855" s="17"/>
      <c r="P2855" s="15"/>
      <c r="Q2855" s="13"/>
      <c r="R2855" s="14"/>
    </row>
    <row r="2856" spans="1:18" ht="15.75" customHeight="1" x14ac:dyDescent="0.2">
      <c r="A2856" s="2"/>
      <c r="B2856" s="7" t="s">
        <v>14</v>
      </c>
      <c r="C2856" s="7">
        <v>1185732</v>
      </c>
      <c r="D2856" s="8">
        <v>44420</v>
      </c>
      <c r="E2856" s="7" t="s">
        <v>33</v>
      </c>
      <c r="F2856" s="7" t="s">
        <v>102</v>
      </c>
      <c r="G2856" s="7" t="s">
        <v>103</v>
      </c>
      <c r="H2856" s="7" t="s">
        <v>17</v>
      </c>
      <c r="I2856" s="9">
        <v>0.5</v>
      </c>
      <c r="J2856" s="10">
        <v>5250</v>
      </c>
      <c r="K2856" s="11">
        <f t="shared" si="22"/>
        <v>2625</v>
      </c>
      <c r="L2856" s="11">
        <f t="shared" si="23"/>
        <v>918.74999999999989</v>
      </c>
      <c r="M2856" s="12">
        <v>0.35</v>
      </c>
      <c r="O2856" s="17"/>
      <c r="P2856" s="15"/>
      <c r="Q2856" s="13"/>
      <c r="R2856" s="14"/>
    </row>
    <row r="2857" spans="1:18" ht="15.75" customHeight="1" x14ac:dyDescent="0.2">
      <c r="A2857" s="2"/>
      <c r="B2857" s="7" t="s">
        <v>14</v>
      </c>
      <c r="C2857" s="7">
        <v>1185732</v>
      </c>
      <c r="D2857" s="8">
        <v>44420</v>
      </c>
      <c r="E2857" s="7" t="s">
        <v>33</v>
      </c>
      <c r="F2857" s="7" t="s">
        <v>102</v>
      </c>
      <c r="G2857" s="7" t="s">
        <v>103</v>
      </c>
      <c r="H2857" s="7" t="s">
        <v>18</v>
      </c>
      <c r="I2857" s="9">
        <v>0.45000000000000007</v>
      </c>
      <c r="J2857" s="10">
        <v>3000</v>
      </c>
      <c r="K2857" s="11">
        <f t="shared" si="22"/>
        <v>1350.0000000000002</v>
      </c>
      <c r="L2857" s="11">
        <f t="shared" si="23"/>
        <v>405.00000000000006</v>
      </c>
      <c r="M2857" s="12">
        <v>0.3</v>
      </c>
      <c r="O2857" s="17"/>
      <c r="P2857" s="15"/>
      <c r="Q2857" s="13"/>
      <c r="R2857" s="14"/>
    </row>
    <row r="2858" spans="1:18" ht="15.75" customHeight="1" x14ac:dyDescent="0.2">
      <c r="A2858" s="2"/>
      <c r="B2858" s="7" t="s">
        <v>14</v>
      </c>
      <c r="C2858" s="7">
        <v>1185732</v>
      </c>
      <c r="D2858" s="8">
        <v>44420</v>
      </c>
      <c r="E2858" s="7" t="s">
        <v>33</v>
      </c>
      <c r="F2858" s="7" t="s">
        <v>102</v>
      </c>
      <c r="G2858" s="7" t="s">
        <v>103</v>
      </c>
      <c r="H2858" s="7" t="s">
        <v>19</v>
      </c>
      <c r="I2858" s="9">
        <v>0.4</v>
      </c>
      <c r="J2858" s="10">
        <v>2250</v>
      </c>
      <c r="K2858" s="11">
        <f t="shared" si="22"/>
        <v>900</v>
      </c>
      <c r="L2858" s="11">
        <f t="shared" si="23"/>
        <v>270</v>
      </c>
      <c r="M2858" s="12">
        <v>0.3</v>
      </c>
      <c r="O2858" s="17"/>
      <c r="P2858" s="15"/>
      <c r="Q2858" s="13"/>
      <c r="R2858" s="14"/>
    </row>
    <row r="2859" spans="1:18" ht="15.75" customHeight="1" x14ac:dyDescent="0.2">
      <c r="A2859" s="2"/>
      <c r="B2859" s="7" t="s">
        <v>14</v>
      </c>
      <c r="C2859" s="7">
        <v>1185732</v>
      </c>
      <c r="D2859" s="8">
        <v>44420</v>
      </c>
      <c r="E2859" s="7" t="s">
        <v>33</v>
      </c>
      <c r="F2859" s="7" t="s">
        <v>102</v>
      </c>
      <c r="G2859" s="7" t="s">
        <v>103</v>
      </c>
      <c r="H2859" s="7" t="s">
        <v>20</v>
      </c>
      <c r="I2859" s="9">
        <v>0.4</v>
      </c>
      <c r="J2859" s="10">
        <v>2000</v>
      </c>
      <c r="K2859" s="11">
        <f t="shared" si="22"/>
        <v>800</v>
      </c>
      <c r="L2859" s="11">
        <f t="shared" si="23"/>
        <v>240</v>
      </c>
      <c r="M2859" s="12">
        <v>0.3</v>
      </c>
      <c r="O2859" s="17"/>
      <c r="P2859" s="15"/>
      <c r="Q2859" s="13"/>
      <c r="R2859" s="14"/>
    </row>
    <row r="2860" spans="1:18" ht="15.75" customHeight="1" x14ac:dyDescent="0.2">
      <c r="A2860" s="2"/>
      <c r="B2860" s="7" t="s">
        <v>14</v>
      </c>
      <c r="C2860" s="7">
        <v>1185732</v>
      </c>
      <c r="D2860" s="8">
        <v>44420</v>
      </c>
      <c r="E2860" s="7" t="s">
        <v>33</v>
      </c>
      <c r="F2860" s="7" t="s">
        <v>102</v>
      </c>
      <c r="G2860" s="7" t="s">
        <v>103</v>
      </c>
      <c r="H2860" s="7" t="s">
        <v>21</v>
      </c>
      <c r="I2860" s="9">
        <v>0.5</v>
      </c>
      <c r="J2860" s="10">
        <v>1750</v>
      </c>
      <c r="K2860" s="11">
        <f t="shared" si="22"/>
        <v>875</v>
      </c>
      <c r="L2860" s="11">
        <f t="shared" si="23"/>
        <v>306.25</v>
      </c>
      <c r="M2860" s="12">
        <v>0.35</v>
      </c>
      <c r="O2860" s="17"/>
      <c r="P2860" s="15"/>
      <c r="Q2860" s="13"/>
      <c r="R2860" s="14"/>
    </row>
    <row r="2861" spans="1:18" ht="15.75" customHeight="1" x14ac:dyDescent="0.2">
      <c r="A2861" s="2"/>
      <c r="B2861" s="7" t="s">
        <v>14</v>
      </c>
      <c r="C2861" s="7">
        <v>1185732</v>
      </c>
      <c r="D2861" s="8">
        <v>44420</v>
      </c>
      <c r="E2861" s="7" t="s">
        <v>33</v>
      </c>
      <c r="F2861" s="7" t="s">
        <v>102</v>
      </c>
      <c r="G2861" s="7" t="s">
        <v>103</v>
      </c>
      <c r="H2861" s="7" t="s">
        <v>22</v>
      </c>
      <c r="I2861" s="9">
        <v>0.55000000000000004</v>
      </c>
      <c r="J2861" s="10">
        <v>3500</v>
      </c>
      <c r="K2861" s="11">
        <f t="shared" si="22"/>
        <v>1925.0000000000002</v>
      </c>
      <c r="L2861" s="11">
        <f t="shared" si="23"/>
        <v>770.00000000000011</v>
      </c>
      <c r="M2861" s="12">
        <v>0.4</v>
      </c>
      <c r="O2861" s="17"/>
      <c r="P2861" s="15"/>
      <c r="Q2861" s="13"/>
      <c r="R2861" s="14"/>
    </row>
    <row r="2862" spans="1:18" ht="15.75" customHeight="1" x14ac:dyDescent="0.2">
      <c r="A2862" s="2"/>
      <c r="B2862" s="7" t="s">
        <v>14</v>
      </c>
      <c r="C2862" s="7">
        <v>1185732</v>
      </c>
      <c r="D2862" s="8">
        <v>44452</v>
      </c>
      <c r="E2862" s="7" t="s">
        <v>33</v>
      </c>
      <c r="F2862" s="7" t="s">
        <v>102</v>
      </c>
      <c r="G2862" s="7" t="s">
        <v>103</v>
      </c>
      <c r="H2862" s="7" t="s">
        <v>17</v>
      </c>
      <c r="I2862" s="9">
        <v>0.45</v>
      </c>
      <c r="J2862" s="10">
        <v>4750</v>
      </c>
      <c r="K2862" s="11">
        <f t="shared" si="22"/>
        <v>2137.5</v>
      </c>
      <c r="L2862" s="11">
        <f t="shared" si="23"/>
        <v>748.125</v>
      </c>
      <c r="M2862" s="12">
        <v>0.35</v>
      </c>
      <c r="O2862" s="17"/>
      <c r="P2862" s="15"/>
      <c r="Q2862" s="13"/>
      <c r="R2862" s="14"/>
    </row>
    <row r="2863" spans="1:18" ht="15.75" customHeight="1" x14ac:dyDescent="0.2">
      <c r="A2863" s="2"/>
      <c r="B2863" s="7" t="s">
        <v>14</v>
      </c>
      <c r="C2863" s="7">
        <v>1185732</v>
      </c>
      <c r="D2863" s="8">
        <v>44452</v>
      </c>
      <c r="E2863" s="7" t="s">
        <v>33</v>
      </c>
      <c r="F2863" s="7" t="s">
        <v>102</v>
      </c>
      <c r="G2863" s="7" t="s">
        <v>103</v>
      </c>
      <c r="H2863" s="7" t="s">
        <v>18</v>
      </c>
      <c r="I2863" s="9">
        <v>0.40000000000000008</v>
      </c>
      <c r="J2863" s="10">
        <v>2750</v>
      </c>
      <c r="K2863" s="11">
        <f t="shared" si="22"/>
        <v>1100.0000000000002</v>
      </c>
      <c r="L2863" s="11">
        <f t="shared" si="23"/>
        <v>330.00000000000006</v>
      </c>
      <c r="M2863" s="12">
        <v>0.3</v>
      </c>
      <c r="O2863" s="17"/>
      <c r="P2863" s="15"/>
      <c r="Q2863" s="13"/>
      <c r="R2863" s="14"/>
    </row>
    <row r="2864" spans="1:18" ht="15.75" customHeight="1" x14ac:dyDescent="0.2">
      <c r="A2864" s="2"/>
      <c r="B2864" s="7" t="s">
        <v>14</v>
      </c>
      <c r="C2864" s="7">
        <v>1185732</v>
      </c>
      <c r="D2864" s="8">
        <v>44452</v>
      </c>
      <c r="E2864" s="7" t="s">
        <v>33</v>
      </c>
      <c r="F2864" s="7" t="s">
        <v>102</v>
      </c>
      <c r="G2864" s="7" t="s">
        <v>103</v>
      </c>
      <c r="H2864" s="7" t="s">
        <v>19</v>
      </c>
      <c r="I2864" s="9">
        <v>0.35000000000000003</v>
      </c>
      <c r="J2864" s="10">
        <v>1750</v>
      </c>
      <c r="K2864" s="11">
        <f t="shared" si="22"/>
        <v>612.50000000000011</v>
      </c>
      <c r="L2864" s="11">
        <f t="shared" si="23"/>
        <v>183.75000000000003</v>
      </c>
      <c r="M2864" s="12">
        <v>0.3</v>
      </c>
      <c r="O2864" s="17"/>
      <c r="P2864" s="15"/>
      <c r="Q2864" s="13"/>
      <c r="R2864" s="14"/>
    </row>
    <row r="2865" spans="1:18" ht="15.75" customHeight="1" x14ac:dyDescent="0.2">
      <c r="A2865" s="2"/>
      <c r="B2865" s="7" t="s">
        <v>14</v>
      </c>
      <c r="C2865" s="7">
        <v>1185732</v>
      </c>
      <c r="D2865" s="8">
        <v>44452</v>
      </c>
      <c r="E2865" s="7" t="s">
        <v>33</v>
      </c>
      <c r="F2865" s="7" t="s">
        <v>102</v>
      </c>
      <c r="G2865" s="7" t="s">
        <v>103</v>
      </c>
      <c r="H2865" s="7" t="s">
        <v>20</v>
      </c>
      <c r="I2865" s="9">
        <v>0.35000000000000003</v>
      </c>
      <c r="J2865" s="10">
        <v>1500</v>
      </c>
      <c r="K2865" s="11">
        <f t="shared" si="22"/>
        <v>525</v>
      </c>
      <c r="L2865" s="11">
        <f t="shared" si="23"/>
        <v>157.5</v>
      </c>
      <c r="M2865" s="12">
        <v>0.3</v>
      </c>
      <c r="O2865" s="17"/>
      <c r="P2865" s="15"/>
      <c r="Q2865" s="13"/>
      <c r="R2865" s="14"/>
    </row>
    <row r="2866" spans="1:18" ht="15.75" customHeight="1" x14ac:dyDescent="0.2">
      <c r="A2866" s="2"/>
      <c r="B2866" s="7" t="s">
        <v>14</v>
      </c>
      <c r="C2866" s="7">
        <v>1185732</v>
      </c>
      <c r="D2866" s="8">
        <v>44452</v>
      </c>
      <c r="E2866" s="7" t="s">
        <v>33</v>
      </c>
      <c r="F2866" s="7" t="s">
        <v>102</v>
      </c>
      <c r="G2866" s="7" t="s">
        <v>103</v>
      </c>
      <c r="H2866" s="7" t="s">
        <v>21</v>
      </c>
      <c r="I2866" s="9">
        <v>0.45</v>
      </c>
      <c r="J2866" s="10">
        <v>1500</v>
      </c>
      <c r="K2866" s="11">
        <f t="shared" si="22"/>
        <v>675</v>
      </c>
      <c r="L2866" s="11">
        <f t="shared" si="23"/>
        <v>236.24999999999997</v>
      </c>
      <c r="M2866" s="12">
        <v>0.35</v>
      </c>
      <c r="O2866" s="17"/>
      <c r="P2866" s="15"/>
      <c r="Q2866" s="13"/>
      <c r="R2866" s="14"/>
    </row>
    <row r="2867" spans="1:18" ht="15.75" customHeight="1" x14ac:dyDescent="0.2">
      <c r="A2867" s="2"/>
      <c r="B2867" s="7" t="s">
        <v>14</v>
      </c>
      <c r="C2867" s="7">
        <v>1185732</v>
      </c>
      <c r="D2867" s="8">
        <v>44452</v>
      </c>
      <c r="E2867" s="7" t="s">
        <v>33</v>
      </c>
      <c r="F2867" s="7" t="s">
        <v>102</v>
      </c>
      <c r="G2867" s="7" t="s">
        <v>103</v>
      </c>
      <c r="H2867" s="7" t="s">
        <v>22</v>
      </c>
      <c r="I2867" s="9">
        <v>0.5</v>
      </c>
      <c r="J2867" s="10">
        <v>2250</v>
      </c>
      <c r="K2867" s="11">
        <f t="shared" si="22"/>
        <v>1125</v>
      </c>
      <c r="L2867" s="11">
        <f t="shared" si="23"/>
        <v>450</v>
      </c>
      <c r="M2867" s="12">
        <v>0.4</v>
      </c>
      <c r="O2867" s="17"/>
      <c r="P2867" s="15"/>
      <c r="Q2867" s="13"/>
      <c r="R2867" s="14"/>
    </row>
    <row r="2868" spans="1:18" ht="15.75" customHeight="1" x14ac:dyDescent="0.2">
      <c r="A2868" s="2"/>
      <c r="B2868" s="7" t="s">
        <v>14</v>
      </c>
      <c r="C2868" s="7">
        <v>1185732</v>
      </c>
      <c r="D2868" s="8">
        <v>44481</v>
      </c>
      <c r="E2868" s="7" t="s">
        <v>33</v>
      </c>
      <c r="F2868" s="7" t="s">
        <v>102</v>
      </c>
      <c r="G2868" s="7" t="s">
        <v>103</v>
      </c>
      <c r="H2868" s="7" t="s">
        <v>17</v>
      </c>
      <c r="I2868" s="9">
        <v>0.54999999999999993</v>
      </c>
      <c r="J2868" s="10">
        <v>4000</v>
      </c>
      <c r="K2868" s="11">
        <f t="shared" si="22"/>
        <v>2199.9999999999995</v>
      </c>
      <c r="L2868" s="11">
        <f t="shared" si="23"/>
        <v>769.99999999999977</v>
      </c>
      <c r="M2868" s="12">
        <v>0.35</v>
      </c>
      <c r="O2868" s="17"/>
      <c r="P2868" s="15"/>
      <c r="Q2868" s="13"/>
      <c r="R2868" s="14"/>
    </row>
    <row r="2869" spans="1:18" ht="15.75" customHeight="1" x14ac:dyDescent="0.2">
      <c r="A2869" s="2"/>
      <c r="B2869" s="7" t="s">
        <v>14</v>
      </c>
      <c r="C2869" s="7">
        <v>1185732</v>
      </c>
      <c r="D2869" s="8">
        <v>44481</v>
      </c>
      <c r="E2869" s="7" t="s">
        <v>33</v>
      </c>
      <c r="F2869" s="7" t="s">
        <v>102</v>
      </c>
      <c r="G2869" s="7" t="s">
        <v>103</v>
      </c>
      <c r="H2869" s="7" t="s">
        <v>18</v>
      </c>
      <c r="I2869" s="9">
        <v>0.45</v>
      </c>
      <c r="J2869" s="10">
        <v>2500</v>
      </c>
      <c r="K2869" s="11">
        <f t="shared" si="22"/>
        <v>1125</v>
      </c>
      <c r="L2869" s="11">
        <f t="shared" si="23"/>
        <v>337.5</v>
      </c>
      <c r="M2869" s="12">
        <v>0.3</v>
      </c>
      <c r="O2869" s="17"/>
      <c r="P2869" s="15"/>
      <c r="Q2869" s="13"/>
      <c r="R2869" s="14"/>
    </row>
    <row r="2870" spans="1:18" ht="15.75" customHeight="1" x14ac:dyDescent="0.2">
      <c r="A2870" s="2"/>
      <c r="B2870" s="7" t="s">
        <v>14</v>
      </c>
      <c r="C2870" s="7">
        <v>1185732</v>
      </c>
      <c r="D2870" s="8">
        <v>44481</v>
      </c>
      <c r="E2870" s="7" t="s">
        <v>33</v>
      </c>
      <c r="F2870" s="7" t="s">
        <v>102</v>
      </c>
      <c r="G2870" s="7" t="s">
        <v>103</v>
      </c>
      <c r="H2870" s="7" t="s">
        <v>19</v>
      </c>
      <c r="I2870" s="9">
        <v>0.45</v>
      </c>
      <c r="J2870" s="10">
        <v>1500</v>
      </c>
      <c r="K2870" s="11">
        <f t="shared" si="22"/>
        <v>675</v>
      </c>
      <c r="L2870" s="11">
        <f t="shared" si="23"/>
        <v>202.5</v>
      </c>
      <c r="M2870" s="12">
        <v>0.3</v>
      </c>
      <c r="O2870" s="17"/>
      <c r="P2870" s="15"/>
      <c r="Q2870" s="13"/>
      <c r="R2870" s="14"/>
    </row>
    <row r="2871" spans="1:18" ht="15.75" customHeight="1" x14ac:dyDescent="0.2">
      <c r="A2871" s="2"/>
      <c r="B2871" s="7" t="s">
        <v>14</v>
      </c>
      <c r="C2871" s="7">
        <v>1185732</v>
      </c>
      <c r="D2871" s="8">
        <v>44481</v>
      </c>
      <c r="E2871" s="7" t="s">
        <v>33</v>
      </c>
      <c r="F2871" s="7" t="s">
        <v>102</v>
      </c>
      <c r="G2871" s="7" t="s">
        <v>103</v>
      </c>
      <c r="H2871" s="7" t="s">
        <v>20</v>
      </c>
      <c r="I2871" s="9">
        <v>0.45</v>
      </c>
      <c r="J2871" s="10">
        <v>1250</v>
      </c>
      <c r="K2871" s="11">
        <f t="shared" si="22"/>
        <v>562.5</v>
      </c>
      <c r="L2871" s="11">
        <f t="shared" si="23"/>
        <v>168.75</v>
      </c>
      <c r="M2871" s="12">
        <v>0.3</v>
      </c>
      <c r="O2871" s="17"/>
      <c r="P2871" s="15"/>
      <c r="Q2871" s="13"/>
      <c r="R2871" s="14"/>
    </row>
    <row r="2872" spans="1:18" ht="15.75" customHeight="1" x14ac:dyDescent="0.2">
      <c r="A2872" s="2"/>
      <c r="B2872" s="7" t="s">
        <v>14</v>
      </c>
      <c r="C2872" s="7">
        <v>1185732</v>
      </c>
      <c r="D2872" s="8">
        <v>44481</v>
      </c>
      <c r="E2872" s="7" t="s">
        <v>33</v>
      </c>
      <c r="F2872" s="7" t="s">
        <v>102</v>
      </c>
      <c r="G2872" s="7" t="s">
        <v>103</v>
      </c>
      <c r="H2872" s="7" t="s">
        <v>21</v>
      </c>
      <c r="I2872" s="9">
        <v>0.54999999999999993</v>
      </c>
      <c r="J2872" s="10">
        <v>1250</v>
      </c>
      <c r="K2872" s="11">
        <f t="shared" si="22"/>
        <v>687.49999999999989</v>
      </c>
      <c r="L2872" s="11">
        <f t="shared" si="23"/>
        <v>240.62499999999994</v>
      </c>
      <c r="M2872" s="12">
        <v>0.35</v>
      </c>
      <c r="O2872" s="17"/>
      <c r="P2872" s="15"/>
      <c r="Q2872" s="13"/>
      <c r="R2872" s="14"/>
    </row>
    <row r="2873" spans="1:18" ht="15.75" customHeight="1" x14ac:dyDescent="0.2">
      <c r="A2873" s="2"/>
      <c r="B2873" s="7" t="s">
        <v>14</v>
      </c>
      <c r="C2873" s="7">
        <v>1185732</v>
      </c>
      <c r="D2873" s="8">
        <v>44481</v>
      </c>
      <c r="E2873" s="7" t="s">
        <v>33</v>
      </c>
      <c r="F2873" s="7" t="s">
        <v>102</v>
      </c>
      <c r="G2873" s="7" t="s">
        <v>103</v>
      </c>
      <c r="H2873" s="7" t="s">
        <v>22</v>
      </c>
      <c r="I2873" s="9">
        <v>0.59999999999999987</v>
      </c>
      <c r="J2873" s="10">
        <v>2500</v>
      </c>
      <c r="K2873" s="11">
        <f t="shared" si="22"/>
        <v>1499.9999999999998</v>
      </c>
      <c r="L2873" s="11">
        <f t="shared" si="23"/>
        <v>599.99999999999989</v>
      </c>
      <c r="M2873" s="12">
        <v>0.4</v>
      </c>
      <c r="O2873" s="17"/>
      <c r="P2873" s="15"/>
      <c r="Q2873" s="13"/>
      <c r="R2873" s="14"/>
    </row>
    <row r="2874" spans="1:18" ht="15.75" customHeight="1" x14ac:dyDescent="0.2">
      <c r="A2874" s="2"/>
      <c r="B2874" s="7" t="s">
        <v>14</v>
      </c>
      <c r="C2874" s="7">
        <v>1185732</v>
      </c>
      <c r="D2874" s="8">
        <v>44512</v>
      </c>
      <c r="E2874" s="7" t="s">
        <v>33</v>
      </c>
      <c r="F2874" s="7" t="s">
        <v>102</v>
      </c>
      <c r="G2874" s="7" t="s">
        <v>103</v>
      </c>
      <c r="H2874" s="7" t="s">
        <v>17</v>
      </c>
      <c r="I2874" s="9">
        <v>0.54999999999999993</v>
      </c>
      <c r="J2874" s="10">
        <v>4000</v>
      </c>
      <c r="K2874" s="11">
        <f t="shared" si="22"/>
        <v>2199.9999999999995</v>
      </c>
      <c r="L2874" s="11">
        <f t="shared" si="23"/>
        <v>769.99999999999977</v>
      </c>
      <c r="M2874" s="12">
        <v>0.35</v>
      </c>
      <c r="O2874" s="17"/>
      <c r="P2874" s="15"/>
      <c r="Q2874" s="13"/>
      <c r="R2874" s="14"/>
    </row>
    <row r="2875" spans="1:18" ht="15.75" customHeight="1" x14ac:dyDescent="0.2">
      <c r="A2875" s="2"/>
      <c r="B2875" s="7" t="s">
        <v>14</v>
      </c>
      <c r="C2875" s="7">
        <v>1185732</v>
      </c>
      <c r="D2875" s="8">
        <v>44512</v>
      </c>
      <c r="E2875" s="7" t="s">
        <v>33</v>
      </c>
      <c r="F2875" s="7" t="s">
        <v>102</v>
      </c>
      <c r="G2875" s="7" t="s">
        <v>103</v>
      </c>
      <c r="H2875" s="7" t="s">
        <v>18</v>
      </c>
      <c r="I2875" s="9">
        <v>0.45</v>
      </c>
      <c r="J2875" s="10">
        <v>2500</v>
      </c>
      <c r="K2875" s="11">
        <f t="shared" si="22"/>
        <v>1125</v>
      </c>
      <c r="L2875" s="11">
        <f t="shared" si="23"/>
        <v>337.5</v>
      </c>
      <c r="M2875" s="12">
        <v>0.3</v>
      </c>
      <c r="O2875" s="17"/>
      <c r="P2875" s="15"/>
      <c r="Q2875" s="13"/>
      <c r="R2875" s="14"/>
    </row>
    <row r="2876" spans="1:18" ht="15.75" customHeight="1" x14ac:dyDescent="0.2">
      <c r="A2876" s="2"/>
      <c r="B2876" s="7" t="s">
        <v>14</v>
      </c>
      <c r="C2876" s="7">
        <v>1185732</v>
      </c>
      <c r="D2876" s="8">
        <v>44512</v>
      </c>
      <c r="E2876" s="7" t="s">
        <v>33</v>
      </c>
      <c r="F2876" s="7" t="s">
        <v>102</v>
      </c>
      <c r="G2876" s="7" t="s">
        <v>103</v>
      </c>
      <c r="H2876" s="7" t="s">
        <v>19</v>
      </c>
      <c r="I2876" s="9">
        <v>0.45</v>
      </c>
      <c r="J2876" s="10">
        <v>1950</v>
      </c>
      <c r="K2876" s="11">
        <f t="shared" si="22"/>
        <v>877.5</v>
      </c>
      <c r="L2876" s="11">
        <f t="shared" si="23"/>
        <v>263.25</v>
      </c>
      <c r="M2876" s="12">
        <v>0.3</v>
      </c>
      <c r="O2876" s="17"/>
      <c r="P2876" s="15"/>
      <c r="Q2876" s="13"/>
      <c r="R2876" s="14"/>
    </row>
    <row r="2877" spans="1:18" ht="15.75" customHeight="1" x14ac:dyDescent="0.2">
      <c r="A2877" s="2"/>
      <c r="B2877" s="7" t="s">
        <v>14</v>
      </c>
      <c r="C2877" s="7">
        <v>1185732</v>
      </c>
      <c r="D2877" s="8">
        <v>44512</v>
      </c>
      <c r="E2877" s="7" t="s">
        <v>33</v>
      </c>
      <c r="F2877" s="7" t="s">
        <v>102</v>
      </c>
      <c r="G2877" s="7" t="s">
        <v>103</v>
      </c>
      <c r="H2877" s="7" t="s">
        <v>20</v>
      </c>
      <c r="I2877" s="9">
        <v>0.45</v>
      </c>
      <c r="J2877" s="10">
        <v>1750</v>
      </c>
      <c r="K2877" s="11">
        <f t="shared" si="22"/>
        <v>787.5</v>
      </c>
      <c r="L2877" s="11">
        <f t="shared" si="23"/>
        <v>236.25</v>
      </c>
      <c r="M2877" s="12">
        <v>0.3</v>
      </c>
      <c r="O2877" s="17"/>
      <c r="P2877" s="15"/>
      <c r="Q2877" s="13"/>
      <c r="R2877" s="14"/>
    </row>
    <row r="2878" spans="1:18" ht="15.75" customHeight="1" x14ac:dyDescent="0.2">
      <c r="A2878" s="2"/>
      <c r="B2878" s="7" t="s">
        <v>14</v>
      </c>
      <c r="C2878" s="7">
        <v>1185732</v>
      </c>
      <c r="D2878" s="8">
        <v>44512</v>
      </c>
      <c r="E2878" s="7" t="s">
        <v>33</v>
      </c>
      <c r="F2878" s="7" t="s">
        <v>102</v>
      </c>
      <c r="G2878" s="7" t="s">
        <v>103</v>
      </c>
      <c r="H2878" s="7" t="s">
        <v>21</v>
      </c>
      <c r="I2878" s="9">
        <v>0.6</v>
      </c>
      <c r="J2878" s="10">
        <v>1500</v>
      </c>
      <c r="K2878" s="11">
        <f t="shared" si="22"/>
        <v>900</v>
      </c>
      <c r="L2878" s="11">
        <f t="shared" si="23"/>
        <v>315</v>
      </c>
      <c r="M2878" s="12">
        <v>0.35</v>
      </c>
      <c r="O2878" s="17"/>
      <c r="P2878" s="15"/>
      <c r="Q2878" s="13"/>
      <c r="R2878" s="14"/>
    </row>
    <row r="2879" spans="1:18" ht="15.75" customHeight="1" x14ac:dyDescent="0.2">
      <c r="A2879" s="2"/>
      <c r="B2879" s="7" t="s">
        <v>14</v>
      </c>
      <c r="C2879" s="7">
        <v>1185732</v>
      </c>
      <c r="D2879" s="8">
        <v>44512</v>
      </c>
      <c r="E2879" s="7" t="s">
        <v>33</v>
      </c>
      <c r="F2879" s="7" t="s">
        <v>102</v>
      </c>
      <c r="G2879" s="7" t="s">
        <v>103</v>
      </c>
      <c r="H2879" s="7" t="s">
        <v>22</v>
      </c>
      <c r="I2879" s="9">
        <v>0.64999999999999991</v>
      </c>
      <c r="J2879" s="10">
        <v>2500</v>
      </c>
      <c r="K2879" s="11">
        <f t="shared" si="22"/>
        <v>1624.9999999999998</v>
      </c>
      <c r="L2879" s="11">
        <f t="shared" si="23"/>
        <v>650</v>
      </c>
      <c r="M2879" s="12">
        <v>0.4</v>
      </c>
      <c r="O2879" s="17"/>
      <c r="P2879" s="15"/>
      <c r="Q2879" s="13"/>
      <c r="R2879" s="14"/>
    </row>
    <row r="2880" spans="1:18" ht="15.75" customHeight="1" x14ac:dyDescent="0.2">
      <c r="A2880" s="2"/>
      <c r="B2880" s="7" t="s">
        <v>14</v>
      </c>
      <c r="C2880" s="7">
        <v>1185732</v>
      </c>
      <c r="D2880" s="8">
        <v>44541</v>
      </c>
      <c r="E2880" s="7" t="s">
        <v>33</v>
      </c>
      <c r="F2880" s="7" t="s">
        <v>102</v>
      </c>
      <c r="G2880" s="7" t="s">
        <v>103</v>
      </c>
      <c r="H2880" s="7" t="s">
        <v>17</v>
      </c>
      <c r="I2880" s="9">
        <v>0.6</v>
      </c>
      <c r="J2880" s="10">
        <v>5000</v>
      </c>
      <c r="K2880" s="11">
        <f t="shared" si="22"/>
        <v>3000</v>
      </c>
      <c r="L2880" s="11">
        <f t="shared" si="23"/>
        <v>1050</v>
      </c>
      <c r="M2880" s="12">
        <v>0.35</v>
      </c>
      <c r="O2880" s="17"/>
      <c r="P2880" s="15"/>
      <c r="Q2880" s="13"/>
      <c r="R2880" s="14"/>
    </row>
    <row r="2881" spans="1:18" ht="15.75" customHeight="1" x14ac:dyDescent="0.2">
      <c r="A2881" s="2"/>
      <c r="B2881" s="7" t="s">
        <v>14</v>
      </c>
      <c r="C2881" s="7">
        <v>1185732</v>
      </c>
      <c r="D2881" s="8">
        <v>44541</v>
      </c>
      <c r="E2881" s="7" t="s">
        <v>33</v>
      </c>
      <c r="F2881" s="7" t="s">
        <v>102</v>
      </c>
      <c r="G2881" s="7" t="s">
        <v>103</v>
      </c>
      <c r="H2881" s="7" t="s">
        <v>18</v>
      </c>
      <c r="I2881" s="9">
        <v>0.5</v>
      </c>
      <c r="J2881" s="10">
        <v>3000</v>
      </c>
      <c r="K2881" s="11">
        <f t="shared" si="22"/>
        <v>1500</v>
      </c>
      <c r="L2881" s="11">
        <f t="shared" si="23"/>
        <v>450</v>
      </c>
      <c r="M2881" s="12">
        <v>0.3</v>
      </c>
      <c r="O2881" s="17"/>
      <c r="P2881" s="15"/>
      <c r="Q2881" s="13"/>
      <c r="R2881" s="14"/>
    </row>
    <row r="2882" spans="1:18" ht="15.75" customHeight="1" x14ac:dyDescent="0.2">
      <c r="A2882" s="2"/>
      <c r="B2882" s="7" t="s">
        <v>14</v>
      </c>
      <c r="C2882" s="7">
        <v>1185732</v>
      </c>
      <c r="D2882" s="8">
        <v>44541</v>
      </c>
      <c r="E2882" s="7" t="s">
        <v>33</v>
      </c>
      <c r="F2882" s="7" t="s">
        <v>102</v>
      </c>
      <c r="G2882" s="7" t="s">
        <v>103</v>
      </c>
      <c r="H2882" s="7" t="s">
        <v>19</v>
      </c>
      <c r="I2882" s="9">
        <v>0.5</v>
      </c>
      <c r="J2882" s="10">
        <v>2500</v>
      </c>
      <c r="K2882" s="11">
        <f t="shared" si="22"/>
        <v>1250</v>
      </c>
      <c r="L2882" s="11">
        <f t="shared" si="23"/>
        <v>375</v>
      </c>
      <c r="M2882" s="12">
        <v>0.3</v>
      </c>
      <c r="O2882" s="17"/>
      <c r="P2882" s="15"/>
      <c r="Q2882" s="13"/>
      <c r="R2882" s="14"/>
    </row>
    <row r="2883" spans="1:18" ht="15.75" customHeight="1" x14ac:dyDescent="0.2">
      <c r="A2883" s="2"/>
      <c r="B2883" s="7" t="s">
        <v>14</v>
      </c>
      <c r="C2883" s="7">
        <v>1185732</v>
      </c>
      <c r="D2883" s="8">
        <v>44541</v>
      </c>
      <c r="E2883" s="7" t="s">
        <v>33</v>
      </c>
      <c r="F2883" s="7" t="s">
        <v>102</v>
      </c>
      <c r="G2883" s="7" t="s">
        <v>103</v>
      </c>
      <c r="H2883" s="7" t="s">
        <v>20</v>
      </c>
      <c r="I2883" s="9">
        <v>0.5</v>
      </c>
      <c r="J2883" s="10">
        <v>2000</v>
      </c>
      <c r="K2883" s="11">
        <f t="shared" si="22"/>
        <v>1000</v>
      </c>
      <c r="L2883" s="11">
        <f t="shared" si="23"/>
        <v>300</v>
      </c>
      <c r="M2883" s="12">
        <v>0.3</v>
      </c>
      <c r="O2883" s="17"/>
      <c r="P2883" s="15"/>
      <c r="Q2883" s="13"/>
      <c r="R2883" s="14"/>
    </row>
    <row r="2884" spans="1:18" ht="15.75" customHeight="1" x14ac:dyDescent="0.2">
      <c r="A2884" s="2"/>
      <c r="B2884" s="7" t="s">
        <v>14</v>
      </c>
      <c r="C2884" s="7">
        <v>1185732</v>
      </c>
      <c r="D2884" s="8">
        <v>44541</v>
      </c>
      <c r="E2884" s="7" t="s">
        <v>33</v>
      </c>
      <c r="F2884" s="7" t="s">
        <v>102</v>
      </c>
      <c r="G2884" s="7" t="s">
        <v>103</v>
      </c>
      <c r="H2884" s="7" t="s">
        <v>21</v>
      </c>
      <c r="I2884" s="9">
        <v>0.6</v>
      </c>
      <c r="J2884" s="10">
        <v>2000</v>
      </c>
      <c r="K2884" s="11">
        <f t="shared" si="22"/>
        <v>1200</v>
      </c>
      <c r="L2884" s="11">
        <f t="shared" si="23"/>
        <v>420</v>
      </c>
      <c r="M2884" s="12">
        <v>0.35</v>
      </c>
      <c r="O2884" s="17"/>
      <c r="P2884" s="15"/>
      <c r="Q2884" s="13"/>
      <c r="R2884" s="14"/>
    </row>
    <row r="2885" spans="1:18" ht="15.75" customHeight="1" x14ac:dyDescent="0.2">
      <c r="A2885" s="2"/>
      <c r="B2885" s="7" t="s">
        <v>14</v>
      </c>
      <c r="C2885" s="7">
        <v>1185732</v>
      </c>
      <c r="D2885" s="8">
        <v>44541</v>
      </c>
      <c r="E2885" s="7" t="s">
        <v>33</v>
      </c>
      <c r="F2885" s="7" t="s">
        <v>102</v>
      </c>
      <c r="G2885" s="7" t="s">
        <v>103</v>
      </c>
      <c r="H2885" s="7" t="s">
        <v>22</v>
      </c>
      <c r="I2885" s="9">
        <v>0.64999999999999991</v>
      </c>
      <c r="J2885" s="10">
        <v>3000</v>
      </c>
      <c r="K2885" s="11">
        <f t="shared" si="22"/>
        <v>1949.9999999999998</v>
      </c>
      <c r="L2885" s="11">
        <f t="shared" si="23"/>
        <v>780</v>
      </c>
      <c r="M2885" s="12">
        <v>0.4</v>
      </c>
      <c r="O2885" s="17"/>
      <c r="P2885" s="15"/>
      <c r="Q2885" s="13"/>
      <c r="R2885" s="14"/>
    </row>
    <row r="2886" spans="1:18" ht="15.75" customHeight="1" x14ac:dyDescent="0.2">
      <c r="A2886" s="2" t="s">
        <v>39</v>
      </c>
      <c r="B2886" s="7" t="s">
        <v>14</v>
      </c>
      <c r="C2886" s="7">
        <v>1185732</v>
      </c>
      <c r="D2886" s="8">
        <v>44205</v>
      </c>
      <c r="E2886" s="7" t="s">
        <v>33</v>
      </c>
      <c r="F2886" s="7" t="s">
        <v>104</v>
      </c>
      <c r="G2886" s="7" t="s">
        <v>105</v>
      </c>
      <c r="H2886" s="7" t="s">
        <v>17</v>
      </c>
      <c r="I2886" s="9">
        <v>0.35000000000000003</v>
      </c>
      <c r="J2886" s="10">
        <v>4750</v>
      </c>
      <c r="K2886" s="11">
        <f t="shared" si="22"/>
        <v>1662.5000000000002</v>
      </c>
      <c r="L2886" s="11">
        <f t="shared" si="23"/>
        <v>581.875</v>
      </c>
      <c r="M2886" s="12">
        <v>0.35</v>
      </c>
      <c r="O2886" s="17"/>
      <c r="P2886" s="15"/>
      <c r="Q2886" s="13"/>
      <c r="R2886" s="14"/>
    </row>
    <row r="2887" spans="1:18" ht="15.75" customHeight="1" x14ac:dyDescent="0.2">
      <c r="A2887" s="2"/>
      <c r="B2887" s="7" t="s">
        <v>14</v>
      </c>
      <c r="C2887" s="7">
        <v>1185732</v>
      </c>
      <c r="D2887" s="8">
        <v>44205</v>
      </c>
      <c r="E2887" s="7" t="s">
        <v>33</v>
      </c>
      <c r="F2887" s="7" t="s">
        <v>104</v>
      </c>
      <c r="G2887" s="7" t="s">
        <v>105</v>
      </c>
      <c r="H2887" s="7" t="s">
        <v>18</v>
      </c>
      <c r="I2887" s="9">
        <v>0.35000000000000003</v>
      </c>
      <c r="J2887" s="10">
        <v>2750</v>
      </c>
      <c r="K2887" s="11">
        <f t="shared" si="22"/>
        <v>962.50000000000011</v>
      </c>
      <c r="L2887" s="11">
        <f t="shared" si="23"/>
        <v>288.75</v>
      </c>
      <c r="M2887" s="12">
        <v>0.3</v>
      </c>
      <c r="O2887" s="17"/>
      <c r="P2887" s="15"/>
      <c r="Q2887" s="13"/>
      <c r="R2887" s="14"/>
    </row>
    <row r="2888" spans="1:18" ht="15.75" customHeight="1" x14ac:dyDescent="0.2">
      <c r="A2888" s="2"/>
      <c r="B2888" s="7" t="s">
        <v>14</v>
      </c>
      <c r="C2888" s="7">
        <v>1185732</v>
      </c>
      <c r="D2888" s="8">
        <v>44205</v>
      </c>
      <c r="E2888" s="7" t="s">
        <v>33</v>
      </c>
      <c r="F2888" s="7" t="s">
        <v>104</v>
      </c>
      <c r="G2888" s="7" t="s">
        <v>105</v>
      </c>
      <c r="H2888" s="7" t="s">
        <v>19</v>
      </c>
      <c r="I2888" s="9">
        <v>0.25000000000000006</v>
      </c>
      <c r="J2888" s="10">
        <v>2750</v>
      </c>
      <c r="K2888" s="11">
        <f t="shared" si="22"/>
        <v>687.50000000000011</v>
      </c>
      <c r="L2888" s="11">
        <f t="shared" si="23"/>
        <v>206.25000000000003</v>
      </c>
      <c r="M2888" s="12">
        <v>0.3</v>
      </c>
      <c r="O2888" s="17"/>
      <c r="P2888" s="15"/>
      <c r="Q2888" s="13"/>
      <c r="R2888" s="14"/>
    </row>
    <row r="2889" spans="1:18" ht="15.75" customHeight="1" x14ac:dyDescent="0.2">
      <c r="A2889" s="2"/>
      <c r="B2889" s="7" t="s">
        <v>14</v>
      </c>
      <c r="C2889" s="7">
        <v>1185732</v>
      </c>
      <c r="D2889" s="8">
        <v>44205</v>
      </c>
      <c r="E2889" s="7" t="s">
        <v>33</v>
      </c>
      <c r="F2889" s="7" t="s">
        <v>104</v>
      </c>
      <c r="G2889" s="7" t="s">
        <v>105</v>
      </c>
      <c r="H2889" s="7" t="s">
        <v>20</v>
      </c>
      <c r="I2889" s="9">
        <v>0.30000000000000004</v>
      </c>
      <c r="J2889" s="10">
        <v>1250</v>
      </c>
      <c r="K2889" s="11">
        <f t="shared" si="22"/>
        <v>375.00000000000006</v>
      </c>
      <c r="L2889" s="11">
        <f t="shared" si="23"/>
        <v>112.50000000000001</v>
      </c>
      <c r="M2889" s="12">
        <v>0.3</v>
      </c>
      <c r="O2889" s="17"/>
      <c r="P2889" s="15"/>
      <c r="Q2889" s="13"/>
      <c r="R2889" s="14"/>
    </row>
    <row r="2890" spans="1:18" ht="15.75" customHeight="1" x14ac:dyDescent="0.2">
      <c r="A2890" s="2"/>
      <c r="B2890" s="7" t="s">
        <v>14</v>
      </c>
      <c r="C2890" s="7">
        <v>1185732</v>
      </c>
      <c r="D2890" s="8">
        <v>44205</v>
      </c>
      <c r="E2890" s="7" t="s">
        <v>33</v>
      </c>
      <c r="F2890" s="7" t="s">
        <v>104</v>
      </c>
      <c r="G2890" s="7" t="s">
        <v>105</v>
      </c>
      <c r="H2890" s="7" t="s">
        <v>21</v>
      </c>
      <c r="I2890" s="9">
        <v>0.44999999999999996</v>
      </c>
      <c r="J2890" s="10">
        <v>1750</v>
      </c>
      <c r="K2890" s="11">
        <f t="shared" si="22"/>
        <v>787.49999999999989</v>
      </c>
      <c r="L2890" s="11">
        <f t="shared" si="23"/>
        <v>275.62499999999994</v>
      </c>
      <c r="M2890" s="12">
        <v>0.35</v>
      </c>
      <c r="O2890" s="17"/>
      <c r="P2890" s="15"/>
      <c r="Q2890" s="13"/>
      <c r="R2890" s="14"/>
    </row>
    <row r="2891" spans="1:18" ht="15.75" customHeight="1" x14ac:dyDescent="0.2">
      <c r="A2891" s="2"/>
      <c r="B2891" s="7" t="s">
        <v>14</v>
      </c>
      <c r="C2891" s="7">
        <v>1185732</v>
      </c>
      <c r="D2891" s="8">
        <v>44205</v>
      </c>
      <c r="E2891" s="7" t="s">
        <v>33</v>
      </c>
      <c r="F2891" s="7" t="s">
        <v>104</v>
      </c>
      <c r="G2891" s="7" t="s">
        <v>105</v>
      </c>
      <c r="H2891" s="7" t="s">
        <v>22</v>
      </c>
      <c r="I2891" s="9">
        <v>0.35000000000000003</v>
      </c>
      <c r="J2891" s="10">
        <v>2750</v>
      </c>
      <c r="K2891" s="11">
        <f t="shared" si="22"/>
        <v>962.50000000000011</v>
      </c>
      <c r="L2891" s="11">
        <f t="shared" si="23"/>
        <v>385.00000000000006</v>
      </c>
      <c r="M2891" s="12">
        <v>0.4</v>
      </c>
      <c r="O2891" s="17"/>
      <c r="P2891" s="15"/>
      <c r="Q2891" s="13"/>
      <c r="R2891" s="14"/>
    </row>
    <row r="2892" spans="1:18" ht="15.75" customHeight="1" x14ac:dyDescent="0.2">
      <c r="A2892" s="2"/>
      <c r="B2892" s="7" t="s">
        <v>14</v>
      </c>
      <c r="C2892" s="7">
        <v>1185732</v>
      </c>
      <c r="D2892" s="8">
        <v>44236</v>
      </c>
      <c r="E2892" s="7" t="s">
        <v>33</v>
      </c>
      <c r="F2892" s="7" t="s">
        <v>104</v>
      </c>
      <c r="G2892" s="7" t="s">
        <v>105</v>
      </c>
      <c r="H2892" s="7" t="s">
        <v>17</v>
      </c>
      <c r="I2892" s="9">
        <v>0.35000000000000003</v>
      </c>
      <c r="J2892" s="10">
        <v>5250</v>
      </c>
      <c r="K2892" s="11">
        <f t="shared" si="22"/>
        <v>1837.5000000000002</v>
      </c>
      <c r="L2892" s="11">
        <f t="shared" si="23"/>
        <v>643.125</v>
      </c>
      <c r="M2892" s="12">
        <v>0.35</v>
      </c>
      <c r="O2892" s="17"/>
      <c r="P2892" s="15"/>
      <c r="Q2892" s="13"/>
      <c r="R2892" s="14"/>
    </row>
    <row r="2893" spans="1:18" ht="15.75" customHeight="1" x14ac:dyDescent="0.2">
      <c r="A2893" s="2"/>
      <c r="B2893" s="7" t="s">
        <v>14</v>
      </c>
      <c r="C2893" s="7">
        <v>1185732</v>
      </c>
      <c r="D2893" s="8">
        <v>44236</v>
      </c>
      <c r="E2893" s="7" t="s">
        <v>33</v>
      </c>
      <c r="F2893" s="7" t="s">
        <v>104</v>
      </c>
      <c r="G2893" s="7" t="s">
        <v>105</v>
      </c>
      <c r="H2893" s="7" t="s">
        <v>18</v>
      </c>
      <c r="I2893" s="9">
        <v>0.35000000000000003</v>
      </c>
      <c r="J2893" s="10">
        <v>1750</v>
      </c>
      <c r="K2893" s="11">
        <f t="shared" si="22"/>
        <v>612.50000000000011</v>
      </c>
      <c r="L2893" s="11">
        <f t="shared" si="23"/>
        <v>183.75000000000003</v>
      </c>
      <c r="M2893" s="12">
        <v>0.3</v>
      </c>
      <c r="O2893" s="17"/>
      <c r="P2893" s="15"/>
      <c r="Q2893" s="13"/>
      <c r="R2893" s="14"/>
    </row>
    <row r="2894" spans="1:18" ht="15.75" customHeight="1" x14ac:dyDescent="0.2">
      <c r="A2894" s="2"/>
      <c r="B2894" s="7" t="s">
        <v>14</v>
      </c>
      <c r="C2894" s="7">
        <v>1185732</v>
      </c>
      <c r="D2894" s="8">
        <v>44236</v>
      </c>
      <c r="E2894" s="7" t="s">
        <v>33</v>
      </c>
      <c r="F2894" s="7" t="s">
        <v>104</v>
      </c>
      <c r="G2894" s="7" t="s">
        <v>105</v>
      </c>
      <c r="H2894" s="7" t="s">
        <v>19</v>
      </c>
      <c r="I2894" s="9">
        <v>0.25000000000000006</v>
      </c>
      <c r="J2894" s="10">
        <v>2250</v>
      </c>
      <c r="K2894" s="11">
        <f t="shared" si="22"/>
        <v>562.50000000000011</v>
      </c>
      <c r="L2894" s="11">
        <f t="shared" si="23"/>
        <v>168.75000000000003</v>
      </c>
      <c r="M2894" s="12">
        <v>0.3</v>
      </c>
      <c r="O2894" s="17"/>
      <c r="P2894" s="15"/>
      <c r="Q2894" s="13"/>
      <c r="R2894" s="14"/>
    </row>
    <row r="2895" spans="1:18" ht="15.75" customHeight="1" x14ac:dyDescent="0.2">
      <c r="A2895" s="2"/>
      <c r="B2895" s="7" t="s">
        <v>14</v>
      </c>
      <c r="C2895" s="7">
        <v>1185732</v>
      </c>
      <c r="D2895" s="8">
        <v>44236</v>
      </c>
      <c r="E2895" s="7" t="s">
        <v>33</v>
      </c>
      <c r="F2895" s="7" t="s">
        <v>104</v>
      </c>
      <c r="G2895" s="7" t="s">
        <v>105</v>
      </c>
      <c r="H2895" s="7" t="s">
        <v>20</v>
      </c>
      <c r="I2895" s="9">
        <v>0.30000000000000004</v>
      </c>
      <c r="J2895" s="10">
        <v>1000</v>
      </c>
      <c r="K2895" s="11">
        <f t="shared" si="22"/>
        <v>300.00000000000006</v>
      </c>
      <c r="L2895" s="11">
        <f t="shared" si="23"/>
        <v>90.000000000000014</v>
      </c>
      <c r="M2895" s="12">
        <v>0.3</v>
      </c>
      <c r="O2895" s="17"/>
      <c r="P2895" s="15"/>
      <c r="Q2895" s="13"/>
      <c r="R2895" s="14"/>
    </row>
    <row r="2896" spans="1:18" ht="15.75" customHeight="1" x14ac:dyDescent="0.2">
      <c r="A2896" s="2"/>
      <c r="B2896" s="7" t="s">
        <v>14</v>
      </c>
      <c r="C2896" s="7">
        <v>1185732</v>
      </c>
      <c r="D2896" s="8">
        <v>44236</v>
      </c>
      <c r="E2896" s="7" t="s">
        <v>33</v>
      </c>
      <c r="F2896" s="7" t="s">
        <v>104</v>
      </c>
      <c r="G2896" s="7" t="s">
        <v>105</v>
      </c>
      <c r="H2896" s="7" t="s">
        <v>21</v>
      </c>
      <c r="I2896" s="9">
        <v>0.44999999999999996</v>
      </c>
      <c r="J2896" s="10">
        <v>1750</v>
      </c>
      <c r="K2896" s="11">
        <f t="shared" si="22"/>
        <v>787.49999999999989</v>
      </c>
      <c r="L2896" s="11">
        <f t="shared" si="23"/>
        <v>275.62499999999994</v>
      </c>
      <c r="M2896" s="12">
        <v>0.35</v>
      </c>
      <c r="O2896" s="17"/>
      <c r="P2896" s="15"/>
      <c r="Q2896" s="13"/>
      <c r="R2896" s="14"/>
    </row>
    <row r="2897" spans="1:18" ht="15.75" customHeight="1" x14ac:dyDescent="0.2">
      <c r="A2897" s="2"/>
      <c r="B2897" s="7" t="s">
        <v>14</v>
      </c>
      <c r="C2897" s="7">
        <v>1185732</v>
      </c>
      <c r="D2897" s="8">
        <v>44236</v>
      </c>
      <c r="E2897" s="7" t="s">
        <v>33</v>
      </c>
      <c r="F2897" s="7" t="s">
        <v>104</v>
      </c>
      <c r="G2897" s="7" t="s">
        <v>105</v>
      </c>
      <c r="H2897" s="7" t="s">
        <v>22</v>
      </c>
      <c r="I2897" s="9">
        <v>0.24999999999999997</v>
      </c>
      <c r="J2897" s="10">
        <v>2750</v>
      </c>
      <c r="K2897" s="11">
        <f t="shared" si="22"/>
        <v>687.49999999999989</v>
      </c>
      <c r="L2897" s="11">
        <f t="shared" si="23"/>
        <v>274.99999999999994</v>
      </c>
      <c r="M2897" s="12">
        <v>0.4</v>
      </c>
      <c r="O2897" s="17"/>
      <c r="P2897" s="15"/>
      <c r="Q2897" s="13"/>
      <c r="R2897" s="14"/>
    </row>
    <row r="2898" spans="1:18" ht="15.75" customHeight="1" x14ac:dyDescent="0.2">
      <c r="A2898" s="2"/>
      <c r="B2898" s="7" t="s">
        <v>14</v>
      </c>
      <c r="C2898" s="7">
        <v>1185732</v>
      </c>
      <c r="D2898" s="8">
        <v>44263</v>
      </c>
      <c r="E2898" s="7" t="s">
        <v>33</v>
      </c>
      <c r="F2898" s="7" t="s">
        <v>104</v>
      </c>
      <c r="G2898" s="7" t="s">
        <v>105</v>
      </c>
      <c r="H2898" s="7" t="s">
        <v>17</v>
      </c>
      <c r="I2898" s="9">
        <v>0.30000000000000004</v>
      </c>
      <c r="J2898" s="10">
        <v>4950</v>
      </c>
      <c r="K2898" s="11">
        <f t="shared" si="22"/>
        <v>1485.0000000000002</v>
      </c>
      <c r="L2898" s="11">
        <f t="shared" si="23"/>
        <v>519.75</v>
      </c>
      <c r="M2898" s="12">
        <v>0.35</v>
      </c>
      <c r="O2898" s="17"/>
      <c r="P2898" s="15"/>
      <c r="Q2898" s="13"/>
      <c r="R2898" s="14"/>
    </row>
    <row r="2899" spans="1:18" ht="15.75" customHeight="1" x14ac:dyDescent="0.2">
      <c r="A2899" s="2"/>
      <c r="B2899" s="7" t="s">
        <v>14</v>
      </c>
      <c r="C2899" s="7">
        <v>1185732</v>
      </c>
      <c r="D2899" s="8">
        <v>44263</v>
      </c>
      <c r="E2899" s="7" t="s">
        <v>33</v>
      </c>
      <c r="F2899" s="7" t="s">
        <v>104</v>
      </c>
      <c r="G2899" s="7" t="s">
        <v>105</v>
      </c>
      <c r="H2899" s="7" t="s">
        <v>18</v>
      </c>
      <c r="I2899" s="9">
        <v>0.30000000000000004</v>
      </c>
      <c r="J2899" s="10">
        <v>2000</v>
      </c>
      <c r="K2899" s="11">
        <f t="shared" si="22"/>
        <v>600.00000000000011</v>
      </c>
      <c r="L2899" s="11">
        <f t="shared" si="23"/>
        <v>180.00000000000003</v>
      </c>
      <c r="M2899" s="12">
        <v>0.3</v>
      </c>
      <c r="O2899" s="17"/>
      <c r="P2899" s="15"/>
      <c r="Q2899" s="13"/>
      <c r="R2899" s="14"/>
    </row>
    <row r="2900" spans="1:18" ht="15.75" customHeight="1" x14ac:dyDescent="0.2">
      <c r="A2900" s="2"/>
      <c r="B2900" s="7" t="s">
        <v>14</v>
      </c>
      <c r="C2900" s="7">
        <v>1185732</v>
      </c>
      <c r="D2900" s="8">
        <v>44263</v>
      </c>
      <c r="E2900" s="7" t="s">
        <v>33</v>
      </c>
      <c r="F2900" s="7" t="s">
        <v>104</v>
      </c>
      <c r="G2900" s="7" t="s">
        <v>105</v>
      </c>
      <c r="H2900" s="7" t="s">
        <v>19</v>
      </c>
      <c r="I2900" s="9">
        <v>0.20000000000000004</v>
      </c>
      <c r="J2900" s="10">
        <v>2250</v>
      </c>
      <c r="K2900" s="11">
        <f t="shared" si="22"/>
        <v>450.00000000000011</v>
      </c>
      <c r="L2900" s="11">
        <f t="shared" si="23"/>
        <v>135.00000000000003</v>
      </c>
      <c r="M2900" s="12">
        <v>0.3</v>
      </c>
      <c r="O2900" s="17"/>
      <c r="P2900" s="15"/>
      <c r="Q2900" s="13"/>
      <c r="R2900" s="14"/>
    </row>
    <row r="2901" spans="1:18" ht="15.75" customHeight="1" x14ac:dyDescent="0.2">
      <c r="A2901" s="2"/>
      <c r="B2901" s="7" t="s">
        <v>14</v>
      </c>
      <c r="C2901" s="7">
        <v>1185732</v>
      </c>
      <c r="D2901" s="8">
        <v>44263</v>
      </c>
      <c r="E2901" s="7" t="s">
        <v>33</v>
      </c>
      <c r="F2901" s="7" t="s">
        <v>104</v>
      </c>
      <c r="G2901" s="7" t="s">
        <v>105</v>
      </c>
      <c r="H2901" s="7" t="s">
        <v>20</v>
      </c>
      <c r="I2901" s="9">
        <v>0.24999999999999997</v>
      </c>
      <c r="J2901" s="10">
        <v>750</v>
      </c>
      <c r="K2901" s="11">
        <f t="shared" si="22"/>
        <v>187.49999999999997</v>
      </c>
      <c r="L2901" s="11">
        <f t="shared" si="23"/>
        <v>56.249999999999993</v>
      </c>
      <c r="M2901" s="12">
        <v>0.3</v>
      </c>
      <c r="O2901" s="17"/>
      <c r="P2901" s="15"/>
      <c r="Q2901" s="13"/>
      <c r="R2901" s="14"/>
    </row>
    <row r="2902" spans="1:18" ht="15.75" customHeight="1" x14ac:dyDescent="0.2">
      <c r="A2902" s="2"/>
      <c r="B2902" s="7" t="s">
        <v>14</v>
      </c>
      <c r="C2902" s="7">
        <v>1185732</v>
      </c>
      <c r="D2902" s="8">
        <v>44263</v>
      </c>
      <c r="E2902" s="7" t="s">
        <v>33</v>
      </c>
      <c r="F2902" s="7" t="s">
        <v>104</v>
      </c>
      <c r="G2902" s="7" t="s">
        <v>105</v>
      </c>
      <c r="H2902" s="7" t="s">
        <v>21</v>
      </c>
      <c r="I2902" s="9">
        <v>0.4</v>
      </c>
      <c r="J2902" s="10">
        <v>1250</v>
      </c>
      <c r="K2902" s="11">
        <f t="shared" si="22"/>
        <v>500</v>
      </c>
      <c r="L2902" s="11">
        <f t="shared" si="23"/>
        <v>175</v>
      </c>
      <c r="M2902" s="12">
        <v>0.35</v>
      </c>
      <c r="O2902" s="17"/>
      <c r="P2902" s="15"/>
      <c r="Q2902" s="13"/>
      <c r="R2902" s="14"/>
    </row>
    <row r="2903" spans="1:18" ht="15.75" customHeight="1" x14ac:dyDescent="0.2">
      <c r="A2903" s="2"/>
      <c r="B2903" s="7" t="s">
        <v>14</v>
      </c>
      <c r="C2903" s="7">
        <v>1185732</v>
      </c>
      <c r="D2903" s="8">
        <v>44263</v>
      </c>
      <c r="E2903" s="7" t="s">
        <v>33</v>
      </c>
      <c r="F2903" s="7" t="s">
        <v>104</v>
      </c>
      <c r="G2903" s="7" t="s">
        <v>105</v>
      </c>
      <c r="H2903" s="7" t="s">
        <v>22</v>
      </c>
      <c r="I2903" s="9">
        <v>0.30000000000000004</v>
      </c>
      <c r="J2903" s="10">
        <v>2250</v>
      </c>
      <c r="K2903" s="11">
        <f t="shared" si="22"/>
        <v>675.00000000000011</v>
      </c>
      <c r="L2903" s="11">
        <f t="shared" si="23"/>
        <v>270.00000000000006</v>
      </c>
      <c r="M2903" s="12">
        <v>0.4</v>
      </c>
      <c r="O2903" s="17"/>
      <c r="P2903" s="15"/>
      <c r="Q2903" s="13"/>
      <c r="R2903" s="14"/>
    </row>
    <row r="2904" spans="1:18" ht="15.75" customHeight="1" x14ac:dyDescent="0.2">
      <c r="A2904" s="2"/>
      <c r="B2904" s="7" t="s">
        <v>14</v>
      </c>
      <c r="C2904" s="7">
        <v>1185732</v>
      </c>
      <c r="D2904" s="8">
        <v>44295</v>
      </c>
      <c r="E2904" s="7" t="s">
        <v>33</v>
      </c>
      <c r="F2904" s="7" t="s">
        <v>104</v>
      </c>
      <c r="G2904" s="7" t="s">
        <v>105</v>
      </c>
      <c r="H2904" s="7" t="s">
        <v>17</v>
      </c>
      <c r="I2904" s="9">
        <v>0.30000000000000004</v>
      </c>
      <c r="J2904" s="10">
        <v>4500</v>
      </c>
      <c r="K2904" s="11">
        <f t="shared" si="22"/>
        <v>1350.0000000000002</v>
      </c>
      <c r="L2904" s="11">
        <f t="shared" si="23"/>
        <v>472.50000000000006</v>
      </c>
      <c r="M2904" s="12">
        <v>0.35</v>
      </c>
      <c r="O2904" s="17"/>
      <c r="P2904" s="15"/>
      <c r="Q2904" s="13"/>
      <c r="R2904" s="14"/>
    </row>
    <row r="2905" spans="1:18" ht="15.75" customHeight="1" x14ac:dyDescent="0.2">
      <c r="A2905" s="2"/>
      <c r="B2905" s="7" t="s">
        <v>14</v>
      </c>
      <c r="C2905" s="7">
        <v>1185732</v>
      </c>
      <c r="D2905" s="8">
        <v>44295</v>
      </c>
      <c r="E2905" s="7" t="s">
        <v>33</v>
      </c>
      <c r="F2905" s="7" t="s">
        <v>104</v>
      </c>
      <c r="G2905" s="7" t="s">
        <v>105</v>
      </c>
      <c r="H2905" s="7" t="s">
        <v>18</v>
      </c>
      <c r="I2905" s="9">
        <v>0.30000000000000004</v>
      </c>
      <c r="J2905" s="10">
        <v>1500</v>
      </c>
      <c r="K2905" s="11">
        <f t="shared" si="22"/>
        <v>450.00000000000006</v>
      </c>
      <c r="L2905" s="11">
        <f t="shared" si="23"/>
        <v>135</v>
      </c>
      <c r="M2905" s="12">
        <v>0.3</v>
      </c>
      <c r="O2905" s="17"/>
      <c r="P2905" s="15"/>
      <c r="Q2905" s="13"/>
      <c r="R2905" s="14"/>
    </row>
    <row r="2906" spans="1:18" ht="15.75" customHeight="1" x14ac:dyDescent="0.2">
      <c r="A2906" s="2"/>
      <c r="B2906" s="7" t="s">
        <v>14</v>
      </c>
      <c r="C2906" s="7">
        <v>1185732</v>
      </c>
      <c r="D2906" s="8">
        <v>44295</v>
      </c>
      <c r="E2906" s="7" t="s">
        <v>33</v>
      </c>
      <c r="F2906" s="7" t="s">
        <v>104</v>
      </c>
      <c r="G2906" s="7" t="s">
        <v>105</v>
      </c>
      <c r="H2906" s="7" t="s">
        <v>19</v>
      </c>
      <c r="I2906" s="9">
        <v>0.20000000000000004</v>
      </c>
      <c r="J2906" s="10">
        <v>1500</v>
      </c>
      <c r="K2906" s="11">
        <f t="shared" si="22"/>
        <v>300.00000000000006</v>
      </c>
      <c r="L2906" s="11">
        <f t="shared" si="23"/>
        <v>90.000000000000014</v>
      </c>
      <c r="M2906" s="12">
        <v>0.3</v>
      </c>
      <c r="O2906" s="17"/>
      <c r="P2906" s="15"/>
      <c r="Q2906" s="13"/>
      <c r="R2906" s="14"/>
    </row>
    <row r="2907" spans="1:18" ht="15.75" customHeight="1" x14ac:dyDescent="0.2">
      <c r="A2907" s="2"/>
      <c r="B2907" s="7" t="s">
        <v>14</v>
      </c>
      <c r="C2907" s="7">
        <v>1185732</v>
      </c>
      <c r="D2907" s="8">
        <v>44295</v>
      </c>
      <c r="E2907" s="7" t="s">
        <v>33</v>
      </c>
      <c r="F2907" s="7" t="s">
        <v>104</v>
      </c>
      <c r="G2907" s="7" t="s">
        <v>105</v>
      </c>
      <c r="H2907" s="7" t="s">
        <v>20</v>
      </c>
      <c r="I2907" s="9">
        <v>0.24999999999999997</v>
      </c>
      <c r="J2907" s="10">
        <v>750</v>
      </c>
      <c r="K2907" s="11">
        <f t="shared" si="22"/>
        <v>187.49999999999997</v>
      </c>
      <c r="L2907" s="11">
        <f t="shared" si="23"/>
        <v>56.249999999999993</v>
      </c>
      <c r="M2907" s="12">
        <v>0.3</v>
      </c>
      <c r="O2907" s="17"/>
      <c r="P2907" s="15"/>
      <c r="Q2907" s="13"/>
      <c r="R2907" s="14"/>
    </row>
    <row r="2908" spans="1:18" ht="15.75" customHeight="1" x14ac:dyDescent="0.2">
      <c r="A2908" s="2"/>
      <c r="B2908" s="7" t="s">
        <v>14</v>
      </c>
      <c r="C2908" s="7">
        <v>1185732</v>
      </c>
      <c r="D2908" s="8">
        <v>44295</v>
      </c>
      <c r="E2908" s="7" t="s">
        <v>33</v>
      </c>
      <c r="F2908" s="7" t="s">
        <v>104</v>
      </c>
      <c r="G2908" s="7" t="s">
        <v>105</v>
      </c>
      <c r="H2908" s="7" t="s">
        <v>21</v>
      </c>
      <c r="I2908" s="9">
        <v>0.6</v>
      </c>
      <c r="J2908" s="10">
        <v>1000</v>
      </c>
      <c r="K2908" s="11">
        <f t="shared" si="22"/>
        <v>600</v>
      </c>
      <c r="L2908" s="11">
        <f t="shared" si="23"/>
        <v>210</v>
      </c>
      <c r="M2908" s="12">
        <v>0.35</v>
      </c>
      <c r="O2908" s="17"/>
      <c r="P2908" s="15"/>
      <c r="Q2908" s="13"/>
      <c r="R2908" s="14"/>
    </row>
    <row r="2909" spans="1:18" ht="15.75" customHeight="1" x14ac:dyDescent="0.2">
      <c r="A2909" s="2"/>
      <c r="B2909" s="7" t="s">
        <v>14</v>
      </c>
      <c r="C2909" s="7">
        <v>1185732</v>
      </c>
      <c r="D2909" s="8">
        <v>44295</v>
      </c>
      <c r="E2909" s="7" t="s">
        <v>33</v>
      </c>
      <c r="F2909" s="7" t="s">
        <v>104</v>
      </c>
      <c r="G2909" s="7" t="s">
        <v>105</v>
      </c>
      <c r="H2909" s="7" t="s">
        <v>22</v>
      </c>
      <c r="I2909" s="9">
        <v>0.5</v>
      </c>
      <c r="J2909" s="10">
        <v>2250</v>
      </c>
      <c r="K2909" s="11">
        <f t="shared" si="22"/>
        <v>1125</v>
      </c>
      <c r="L2909" s="11">
        <f t="shared" si="23"/>
        <v>450</v>
      </c>
      <c r="M2909" s="12">
        <v>0.4</v>
      </c>
      <c r="O2909" s="17"/>
      <c r="P2909" s="15"/>
      <c r="Q2909" s="13"/>
      <c r="R2909" s="14"/>
    </row>
    <row r="2910" spans="1:18" ht="15.75" customHeight="1" x14ac:dyDescent="0.2">
      <c r="A2910" s="2"/>
      <c r="B2910" s="7" t="s">
        <v>14</v>
      </c>
      <c r="C2910" s="7">
        <v>1185732</v>
      </c>
      <c r="D2910" s="8">
        <v>44326</v>
      </c>
      <c r="E2910" s="7" t="s">
        <v>33</v>
      </c>
      <c r="F2910" s="7" t="s">
        <v>104</v>
      </c>
      <c r="G2910" s="7" t="s">
        <v>105</v>
      </c>
      <c r="H2910" s="7" t="s">
        <v>17</v>
      </c>
      <c r="I2910" s="9">
        <v>0.6</v>
      </c>
      <c r="J2910" s="10">
        <v>4950</v>
      </c>
      <c r="K2910" s="11">
        <f t="shared" si="22"/>
        <v>2970</v>
      </c>
      <c r="L2910" s="11">
        <f t="shared" si="23"/>
        <v>1039.5</v>
      </c>
      <c r="M2910" s="12">
        <v>0.35</v>
      </c>
      <c r="O2910" s="17"/>
      <c r="P2910" s="15"/>
      <c r="Q2910" s="13"/>
      <c r="R2910" s="14"/>
    </row>
    <row r="2911" spans="1:18" ht="15.75" customHeight="1" x14ac:dyDescent="0.2">
      <c r="A2911" s="2"/>
      <c r="B2911" s="7" t="s">
        <v>14</v>
      </c>
      <c r="C2911" s="7">
        <v>1185732</v>
      </c>
      <c r="D2911" s="8">
        <v>44326</v>
      </c>
      <c r="E2911" s="7" t="s">
        <v>33</v>
      </c>
      <c r="F2911" s="7" t="s">
        <v>104</v>
      </c>
      <c r="G2911" s="7" t="s">
        <v>105</v>
      </c>
      <c r="H2911" s="7" t="s">
        <v>18</v>
      </c>
      <c r="I2911" s="9">
        <v>0.45</v>
      </c>
      <c r="J2911" s="10">
        <v>2000</v>
      </c>
      <c r="K2911" s="11">
        <f t="shared" si="22"/>
        <v>900</v>
      </c>
      <c r="L2911" s="11">
        <f t="shared" si="23"/>
        <v>270</v>
      </c>
      <c r="M2911" s="12">
        <v>0.3</v>
      </c>
      <c r="O2911" s="17"/>
      <c r="P2911" s="15"/>
      <c r="Q2911" s="13"/>
      <c r="R2911" s="14"/>
    </row>
    <row r="2912" spans="1:18" ht="15.75" customHeight="1" x14ac:dyDescent="0.2">
      <c r="A2912" s="2"/>
      <c r="B2912" s="7" t="s">
        <v>14</v>
      </c>
      <c r="C2912" s="7">
        <v>1185732</v>
      </c>
      <c r="D2912" s="8">
        <v>44326</v>
      </c>
      <c r="E2912" s="7" t="s">
        <v>33</v>
      </c>
      <c r="F2912" s="7" t="s">
        <v>104</v>
      </c>
      <c r="G2912" s="7" t="s">
        <v>105</v>
      </c>
      <c r="H2912" s="7" t="s">
        <v>19</v>
      </c>
      <c r="I2912" s="9">
        <v>0.4</v>
      </c>
      <c r="J2912" s="10">
        <v>1750</v>
      </c>
      <c r="K2912" s="11">
        <f t="shared" si="22"/>
        <v>700</v>
      </c>
      <c r="L2912" s="11">
        <f t="shared" si="23"/>
        <v>210</v>
      </c>
      <c r="M2912" s="12">
        <v>0.3</v>
      </c>
      <c r="O2912" s="17"/>
      <c r="P2912" s="15"/>
      <c r="Q2912" s="13"/>
      <c r="R2912" s="14"/>
    </row>
    <row r="2913" spans="1:18" ht="15.75" customHeight="1" x14ac:dyDescent="0.2">
      <c r="A2913" s="2"/>
      <c r="B2913" s="7" t="s">
        <v>14</v>
      </c>
      <c r="C2913" s="7">
        <v>1185732</v>
      </c>
      <c r="D2913" s="8">
        <v>44326</v>
      </c>
      <c r="E2913" s="7" t="s">
        <v>33</v>
      </c>
      <c r="F2913" s="7" t="s">
        <v>104</v>
      </c>
      <c r="G2913" s="7" t="s">
        <v>105</v>
      </c>
      <c r="H2913" s="7" t="s">
        <v>20</v>
      </c>
      <c r="I2913" s="9">
        <v>0.4</v>
      </c>
      <c r="J2913" s="10">
        <v>1000</v>
      </c>
      <c r="K2913" s="11">
        <f t="shared" si="22"/>
        <v>400</v>
      </c>
      <c r="L2913" s="11">
        <f t="shared" si="23"/>
        <v>120</v>
      </c>
      <c r="M2913" s="12">
        <v>0.3</v>
      </c>
      <c r="O2913" s="17"/>
      <c r="P2913" s="15"/>
      <c r="Q2913" s="13"/>
      <c r="R2913" s="14"/>
    </row>
    <row r="2914" spans="1:18" ht="15.75" customHeight="1" x14ac:dyDescent="0.2">
      <c r="A2914" s="2"/>
      <c r="B2914" s="7" t="s">
        <v>14</v>
      </c>
      <c r="C2914" s="7">
        <v>1185732</v>
      </c>
      <c r="D2914" s="8">
        <v>44326</v>
      </c>
      <c r="E2914" s="7" t="s">
        <v>33</v>
      </c>
      <c r="F2914" s="7" t="s">
        <v>104</v>
      </c>
      <c r="G2914" s="7" t="s">
        <v>105</v>
      </c>
      <c r="H2914" s="7" t="s">
        <v>21</v>
      </c>
      <c r="I2914" s="9">
        <v>0.49999999999999994</v>
      </c>
      <c r="J2914" s="10">
        <v>1250</v>
      </c>
      <c r="K2914" s="11">
        <f t="shared" si="22"/>
        <v>624.99999999999989</v>
      </c>
      <c r="L2914" s="11">
        <f t="shared" si="23"/>
        <v>218.74999999999994</v>
      </c>
      <c r="M2914" s="12">
        <v>0.35</v>
      </c>
      <c r="O2914" s="17"/>
      <c r="P2914" s="15"/>
      <c r="Q2914" s="13"/>
      <c r="R2914" s="14"/>
    </row>
    <row r="2915" spans="1:18" ht="15.75" customHeight="1" x14ac:dyDescent="0.2">
      <c r="A2915" s="2"/>
      <c r="B2915" s="7" t="s">
        <v>14</v>
      </c>
      <c r="C2915" s="7">
        <v>1185732</v>
      </c>
      <c r="D2915" s="8">
        <v>44326</v>
      </c>
      <c r="E2915" s="7" t="s">
        <v>33</v>
      </c>
      <c r="F2915" s="7" t="s">
        <v>104</v>
      </c>
      <c r="G2915" s="7" t="s">
        <v>105</v>
      </c>
      <c r="H2915" s="7" t="s">
        <v>22</v>
      </c>
      <c r="I2915" s="9">
        <v>0.54999999999999993</v>
      </c>
      <c r="J2915" s="10">
        <v>2500</v>
      </c>
      <c r="K2915" s="11">
        <f t="shared" si="22"/>
        <v>1374.9999999999998</v>
      </c>
      <c r="L2915" s="11">
        <f t="shared" si="23"/>
        <v>549.99999999999989</v>
      </c>
      <c r="M2915" s="12">
        <v>0.4</v>
      </c>
      <c r="O2915" s="17"/>
      <c r="P2915" s="15"/>
      <c r="Q2915" s="13"/>
      <c r="R2915" s="14"/>
    </row>
    <row r="2916" spans="1:18" ht="15.75" customHeight="1" x14ac:dyDescent="0.2">
      <c r="A2916" s="2"/>
      <c r="B2916" s="7" t="s">
        <v>14</v>
      </c>
      <c r="C2916" s="7">
        <v>1185732</v>
      </c>
      <c r="D2916" s="8">
        <v>44356</v>
      </c>
      <c r="E2916" s="7" t="s">
        <v>33</v>
      </c>
      <c r="F2916" s="7" t="s">
        <v>104</v>
      </c>
      <c r="G2916" s="7" t="s">
        <v>105</v>
      </c>
      <c r="H2916" s="7" t="s">
        <v>17</v>
      </c>
      <c r="I2916" s="9">
        <v>0.4</v>
      </c>
      <c r="J2916" s="10">
        <v>5000</v>
      </c>
      <c r="K2916" s="11">
        <f t="shared" si="22"/>
        <v>2000</v>
      </c>
      <c r="L2916" s="11">
        <f t="shared" si="23"/>
        <v>700</v>
      </c>
      <c r="M2916" s="12">
        <v>0.35</v>
      </c>
      <c r="O2916" s="17"/>
      <c r="P2916" s="15"/>
      <c r="Q2916" s="13"/>
      <c r="R2916" s="14"/>
    </row>
    <row r="2917" spans="1:18" ht="15.75" customHeight="1" x14ac:dyDescent="0.2">
      <c r="A2917" s="2"/>
      <c r="B2917" s="7" t="s">
        <v>14</v>
      </c>
      <c r="C2917" s="7">
        <v>1185732</v>
      </c>
      <c r="D2917" s="8">
        <v>44356</v>
      </c>
      <c r="E2917" s="7" t="s">
        <v>33</v>
      </c>
      <c r="F2917" s="7" t="s">
        <v>104</v>
      </c>
      <c r="G2917" s="7" t="s">
        <v>105</v>
      </c>
      <c r="H2917" s="7" t="s">
        <v>18</v>
      </c>
      <c r="I2917" s="9">
        <v>0.35000000000000009</v>
      </c>
      <c r="J2917" s="10">
        <v>2500</v>
      </c>
      <c r="K2917" s="11">
        <f t="shared" si="22"/>
        <v>875.00000000000023</v>
      </c>
      <c r="L2917" s="11">
        <f t="shared" si="23"/>
        <v>262.50000000000006</v>
      </c>
      <c r="M2917" s="12">
        <v>0.3</v>
      </c>
      <c r="O2917" s="17"/>
      <c r="P2917" s="15"/>
      <c r="Q2917" s="13"/>
      <c r="R2917" s="14"/>
    </row>
    <row r="2918" spans="1:18" ht="15.75" customHeight="1" x14ac:dyDescent="0.2">
      <c r="A2918" s="2"/>
      <c r="B2918" s="7" t="s">
        <v>14</v>
      </c>
      <c r="C2918" s="7">
        <v>1185732</v>
      </c>
      <c r="D2918" s="8">
        <v>44356</v>
      </c>
      <c r="E2918" s="7" t="s">
        <v>33</v>
      </c>
      <c r="F2918" s="7" t="s">
        <v>104</v>
      </c>
      <c r="G2918" s="7" t="s">
        <v>105</v>
      </c>
      <c r="H2918" s="7" t="s">
        <v>19</v>
      </c>
      <c r="I2918" s="9">
        <v>0.30000000000000004</v>
      </c>
      <c r="J2918" s="10">
        <v>2000</v>
      </c>
      <c r="K2918" s="11">
        <f t="shared" si="22"/>
        <v>600.00000000000011</v>
      </c>
      <c r="L2918" s="11">
        <f t="shared" si="23"/>
        <v>180.00000000000003</v>
      </c>
      <c r="M2918" s="12">
        <v>0.3</v>
      </c>
      <c r="O2918" s="17"/>
      <c r="P2918" s="15"/>
      <c r="Q2918" s="13"/>
      <c r="R2918" s="14"/>
    </row>
    <row r="2919" spans="1:18" ht="15.75" customHeight="1" x14ac:dyDescent="0.2">
      <c r="A2919" s="2"/>
      <c r="B2919" s="7" t="s">
        <v>14</v>
      </c>
      <c r="C2919" s="7">
        <v>1185732</v>
      </c>
      <c r="D2919" s="8">
        <v>44356</v>
      </c>
      <c r="E2919" s="7" t="s">
        <v>33</v>
      </c>
      <c r="F2919" s="7" t="s">
        <v>104</v>
      </c>
      <c r="G2919" s="7" t="s">
        <v>105</v>
      </c>
      <c r="H2919" s="7" t="s">
        <v>20</v>
      </c>
      <c r="I2919" s="9">
        <v>0.30000000000000004</v>
      </c>
      <c r="J2919" s="10">
        <v>1750</v>
      </c>
      <c r="K2919" s="11">
        <f t="shared" si="22"/>
        <v>525.00000000000011</v>
      </c>
      <c r="L2919" s="11">
        <f t="shared" si="23"/>
        <v>157.50000000000003</v>
      </c>
      <c r="M2919" s="12">
        <v>0.3</v>
      </c>
      <c r="O2919" s="17"/>
      <c r="P2919" s="15"/>
      <c r="Q2919" s="13"/>
      <c r="R2919" s="14"/>
    </row>
    <row r="2920" spans="1:18" ht="15.75" customHeight="1" x14ac:dyDescent="0.2">
      <c r="A2920" s="2"/>
      <c r="B2920" s="7" t="s">
        <v>14</v>
      </c>
      <c r="C2920" s="7">
        <v>1185732</v>
      </c>
      <c r="D2920" s="8">
        <v>44356</v>
      </c>
      <c r="E2920" s="7" t="s">
        <v>33</v>
      </c>
      <c r="F2920" s="7" t="s">
        <v>104</v>
      </c>
      <c r="G2920" s="7" t="s">
        <v>105</v>
      </c>
      <c r="H2920" s="7" t="s">
        <v>21</v>
      </c>
      <c r="I2920" s="9">
        <v>0.4</v>
      </c>
      <c r="J2920" s="10">
        <v>1750</v>
      </c>
      <c r="K2920" s="11">
        <f t="shared" si="22"/>
        <v>700</v>
      </c>
      <c r="L2920" s="11">
        <f t="shared" si="23"/>
        <v>244.99999999999997</v>
      </c>
      <c r="M2920" s="12">
        <v>0.35</v>
      </c>
      <c r="O2920" s="17"/>
      <c r="P2920" s="15"/>
      <c r="Q2920" s="13"/>
      <c r="R2920" s="14"/>
    </row>
    <row r="2921" spans="1:18" ht="15.75" customHeight="1" x14ac:dyDescent="0.2">
      <c r="A2921" s="2"/>
      <c r="B2921" s="7" t="s">
        <v>14</v>
      </c>
      <c r="C2921" s="7">
        <v>1185732</v>
      </c>
      <c r="D2921" s="8">
        <v>44356</v>
      </c>
      <c r="E2921" s="7" t="s">
        <v>33</v>
      </c>
      <c r="F2921" s="7" t="s">
        <v>104</v>
      </c>
      <c r="G2921" s="7" t="s">
        <v>105</v>
      </c>
      <c r="H2921" s="7" t="s">
        <v>22</v>
      </c>
      <c r="I2921" s="9">
        <v>0.55000000000000004</v>
      </c>
      <c r="J2921" s="10">
        <v>3250</v>
      </c>
      <c r="K2921" s="11">
        <f t="shared" si="22"/>
        <v>1787.5000000000002</v>
      </c>
      <c r="L2921" s="11">
        <f t="shared" si="23"/>
        <v>715.00000000000011</v>
      </c>
      <c r="M2921" s="12">
        <v>0.4</v>
      </c>
      <c r="O2921" s="17"/>
      <c r="P2921" s="15"/>
      <c r="Q2921" s="13"/>
      <c r="R2921" s="14"/>
    </row>
    <row r="2922" spans="1:18" ht="15.75" customHeight="1" x14ac:dyDescent="0.2">
      <c r="A2922" s="2"/>
      <c r="B2922" s="7" t="s">
        <v>14</v>
      </c>
      <c r="C2922" s="7">
        <v>1185732</v>
      </c>
      <c r="D2922" s="8">
        <v>44385</v>
      </c>
      <c r="E2922" s="7" t="s">
        <v>33</v>
      </c>
      <c r="F2922" s="7" t="s">
        <v>104</v>
      </c>
      <c r="G2922" s="7" t="s">
        <v>105</v>
      </c>
      <c r="H2922" s="7" t="s">
        <v>17</v>
      </c>
      <c r="I2922" s="9">
        <v>0.5</v>
      </c>
      <c r="J2922" s="10">
        <v>5500</v>
      </c>
      <c r="K2922" s="11">
        <f t="shared" si="22"/>
        <v>2750</v>
      </c>
      <c r="L2922" s="11">
        <f t="shared" si="23"/>
        <v>962.49999999999989</v>
      </c>
      <c r="M2922" s="12">
        <v>0.35</v>
      </c>
      <c r="O2922" s="17"/>
      <c r="P2922" s="15"/>
      <c r="Q2922" s="13"/>
      <c r="R2922" s="14"/>
    </row>
    <row r="2923" spans="1:18" ht="15.75" customHeight="1" x14ac:dyDescent="0.2">
      <c r="A2923" s="2"/>
      <c r="B2923" s="7" t="s">
        <v>14</v>
      </c>
      <c r="C2923" s="7">
        <v>1185732</v>
      </c>
      <c r="D2923" s="8">
        <v>44385</v>
      </c>
      <c r="E2923" s="7" t="s">
        <v>33</v>
      </c>
      <c r="F2923" s="7" t="s">
        <v>104</v>
      </c>
      <c r="G2923" s="7" t="s">
        <v>105</v>
      </c>
      <c r="H2923" s="7" t="s">
        <v>18</v>
      </c>
      <c r="I2923" s="9">
        <v>0.45000000000000007</v>
      </c>
      <c r="J2923" s="10">
        <v>3000</v>
      </c>
      <c r="K2923" s="11">
        <f t="shared" si="22"/>
        <v>1350.0000000000002</v>
      </c>
      <c r="L2923" s="11">
        <f t="shared" si="23"/>
        <v>405.00000000000006</v>
      </c>
      <c r="M2923" s="12">
        <v>0.3</v>
      </c>
      <c r="O2923" s="17"/>
      <c r="P2923" s="15"/>
      <c r="Q2923" s="13"/>
      <c r="R2923" s="14"/>
    </row>
    <row r="2924" spans="1:18" ht="15.75" customHeight="1" x14ac:dyDescent="0.2">
      <c r="A2924" s="2"/>
      <c r="B2924" s="7" t="s">
        <v>14</v>
      </c>
      <c r="C2924" s="7">
        <v>1185732</v>
      </c>
      <c r="D2924" s="8">
        <v>44385</v>
      </c>
      <c r="E2924" s="7" t="s">
        <v>33</v>
      </c>
      <c r="F2924" s="7" t="s">
        <v>104</v>
      </c>
      <c r="G2924" s="7" t="s">
        <v>105</v>
      </c>
      <c r="H2924" s="7" t="s">
        <v>19</v>
      </c>
      <c r="I2924" s="9">
        <v>0.4</v>
      </c>
      <c r="J2924" s="10">
        <v>2250</v>
      </c>
      <c r="K2924" s="11">
        <f t="shared" si="22"/>
        <v>900</v>
      </c>
      <c r="L2924" s="11">
        <f t="shared" si="23"/>
        <v>270</v>
      </c>
      <c r="M2924" s="12">
        <v>0.3</v>
      </c>
      <c r="O2924" s="17"/>
      <c r="P2924" s="15"/>
      <c r="Q2924" s="13"/>
      <c r="R2924" s="14"/>
    </row>
    <row r="2925" spans="1:18" ht="15.75" customHeight="1" x14ac:dyDescent="0.2">
      <c r="A2925" s="2"/>
      <c r="B2925" s="7" t="s">
        <v>14</v>
      </c>
      <c r="C2925" s="7">
        <v>1185732</v>
      </c>
      <c r="D2925" s="8">
        <v>44385</v>
      </c>
      <c r="E2925" s="7" t="s">
        <v>33</v>
      </c>
      <c r="F2925" s="7" t="s">
        <v>104</v>
      </c>
      <c r="G2925" s="7" t="s">
        <v>105</v>
      </c>
      <c r="H2925" s="7" t="s">
        <v>20</v>
      </c>
      <c r="I2925" s="9">
        <v>0.4</v>
      </c>
      <c r="J2925" s="10">
        <v>1750</v>
      </c>
      <c r="K2925" s="11">
        <f t="shared" si="22"/>
        <v>700</v>
      </c>
      <c r="L2925" s="11">
        <f t="shared" si="23"/>
        <v>210</v>
      </c>
      <c r="M2925" s="12">
        <v>0.3</v>
      </c>
      <c r="O2925" s="17"/>
      <c r="P2925" s="15"/>
      <c r="Q2925" s="13"/>
      <c r="R2925" s="14"/>
    </row>
    <row r="2926" spans="1:18" ht="15.75" customHeight="1" x14ac:dyDescent="0.2">
      <c r="A2926" s="2"/>
      <c r="B2926" s="7" t="s">
        <v>14</v>
      </c>
      <c r="C2926" s="7">
        <v>1185732</v>
      </c>
      <c r="D2926" s="8">
        <v>44385</v>
      </c>
      <c r="E2926" s="7" t="s">
        <v>33</v>
      </c>
      <c r="F2926" s="7" t="s">
        <v>104</v>
      </c>
      <c r="G2926" s="7" t="s">
        <v>105</v>
      </c>
      <c r="H2926" s="7" t="s">
        <v>21</v>
      </c>
      <c r="I2926" s="9">
        <v>0.5</v>
      </c>
      <c r="J2926" s="10">
        <v>2000</v>
      </c>
      <c r="K2926" s="11">
        <f t="shared" si="22"/>
        <v>1000</v>
      </c>
      <c r="L2926" s="11">
        <f t="shared" si="23"/>
        <v>350</v>
      </c>
      <c r="M2926" s="12">
        <v>0.35</v>
      </c>
      <c r="O2926" s="17"/>
      <c r="P2926" s="15"/>
      <c r="Q2926" s="13"/>
      <c r="R2926" s="14"/>
    </row>
    <row r="2927" spans="1:18" ht="15.75" customHeight="1" x14ac:dyDescent="0.2">
      <c r="A2927" s="2"/>
      <c r="B2927" s="7" t="s">
        <v>14</v>
      </c>
      <c r="C2927" s="7">
        <v>1185732</v>
      </c>
      <c r="D2927" s="8">
        <v>44385</v>
      </c>
      <c r="E2927" s="7" t="s">
        <v>33</v>
      </c>
      <c r="F2927" s="7" t="s">
        <v>104</v>
      </c>
      <c r="G2927" s="7" t="s">
        <v>105</v>
      </c>
      <c r="H2927" s="7" t="s">
        <v>22</v>
      </c>
      <c r="I2927" s="9">
        <v>0.55000000000000004</v>
      </c>
      <c r="J2927" s="10">
        <v>3750</v>
      </c>
      <c r="K2927" s="11">
        <f t="shared" si="22"/>
        <v>2062.5</v>
      </c>
      <c r="L2927" s="11">
        <f t="shared" si="23"/>
        <v>825</v>
      </c>
      <c r="M2927" s="12">
        <v>0.4</v>
      </c>
      <c r="O2927" s="17"/>
      <c r="P2927" s="15"/>
      <c r="Q2927" s="13"/>
      <c r="R2927" s="14"/>
    </row>
    <row r="2928" spans="1:18" ht="15.75" customHeight="1" x14ac:dyDescent="0.2">
      <c r="A2928" s="2"/>
      <c r="B2928" s="7" t="s">
        <v>14</v>
      </c>
      <c r="C2928" s="7">
        <v>1185732</v>
      </c>
      <c r="D2928" s="8">
        <v>44417</v>
      </c>
      <c r="E2928" s="7" t="s">
        <v>33</v>
      </c>
      <c r="F2928" s="7" t="s">
        <v>104</v>
      </c>
      <c r="G2928" s="7" t="s">
        <v>105</v>
      </c>
      <c r="H2928" s="7" t="s">
        <v>17</v>
      </c>
      <c r="I2928" s="9">
        <v>0.5</v>
      </c>
      <c r="J2928" s="10">
        <v>5250</v>
      </c>
      <c r="K2928" s="11">
        <f t="shared" si="22"/>
        <v>2625</v>
      </c>
      <c r="L2928" s="11">
        <f t="shared" si="23"/>
        <v>918.74999999999989</v>
      </c>
      <c r="M2928" s="12">
        <v>0.35</v>
      </c>
      <c r="O2928" s="17"/>
      <c r="P2928" s="15"/>
      <c r="Q2928" s="13"/>
      <c r="R2928" s="14"/>
    </row>
    <row r="2929" spans="1:18" ht="15.75" customHeight="1" x14ac:dyDescent="0.2">
      <c r="A2929" s="2"/>
      <c r="B2929" s="7" t="s">
        <v>14</v>
      </c>
      <c r="C2929" s="7">
        <v>1185732</v>
      </c>
      <c r="D2929" s="8">
        <v>44417</v>
      </c>
      <c r="E2929" s="7" t="s">
        <v>33</v>
      </c>
      <c r="F2929" s="7" t="s">
        <v>104</v>
      </c>
      <c r="G2929" s="7" t="s">
        <v>105</v>
      </c>
      <c r="H2929" s="7" t="s">
        <v>18</v>
      </c>
      <c r="I2929" s="9">
        <v>0.45000000000000007</v>
      </c>
      <c r="J2929" s="10">
        <v>3000</v>
      </c>
      <c r="K2929" s="11">
        <f t="shared" si="22"/>
        <v>1350.0000000000002</v>
      </c>
      <c r="L2929" s="11">
        <f t="shared" si="23"/>
        <v>405.00000000000006</v>
      </c>
      <c r="M2929" s="12">
        <v>0.3</v>
      </c>
      <c r="O2929" s="17"/>
      <c r="P2929" s="15"/>
      <c r="Q2929" s="13"/>
      <c r="R2929" s="14"/>
    </row>
    <row r="2930" spans="1:18" ht="15.75" customHeight="1" x14ac:dyDescent="0.2">
      <c r="A2930" s="2"/>
      <c r="B2930" s="7" t="s">
        <v>14</v>
      </c>
      <c r="C2930" s="7">
        <v>1185732</v>
      </c>
      <c r="D2930" s="8">
        <v>44417</v>
      </c>
      <c r="E2930" s="7" t="s">
        <v>33</v>
      </c>
      <c r="F2930" s="7" t="s">
        <v>104</v>
      </c>
      <c r="G2930" s="7" t="s">
        <v>105</v>
      </c>
      <c r="H2930" s="7" t="s">
        <v>19</v>
      </c>
      <c r="I2930" s="9">
        <v>0.4</v>
      </c>
      <c r="J2930" s="10">
        <v>2250</v>
      </c>
      <c r="K2930" s="11">
        <f t="shared" si="22"/>
        <v>900</v>
      </c>
      <c r="L2930" s="11">
        <f t="shared" si="23"/>
        <v>270</v>
      </c>
      <c r="M2930" s="12">
        <v>0.3</v>
      </c>
      <c r="O2930" s="17"/>
      <c r="P2930" s="15"/>
      <c r="Q2930" s="13"/>
      <c r="R2930" s="14"/>
    </row>
    <row r="2931" spans="1:18" ht="15.75" customHeight="1" x14ac:dyDescent="0.2">
      <c r="A2931" s="2"/>
      <c r="B2931" s="7" t="s">
        <v>14</v>
      </c>
      <c r="C2931" s="7">
        <v>1185732</v>
      </c>
      <c r="D2931" s="8">
        <v>44417</v>
      </c>
      <c r="E2931" s="7" t="s">
        <v>33</v>
      </c>
      <c r="F2931" s="7" t="s">
        <v>104</v>
      </c>
      <c r="G2931" s="7" t="s">
        <v>105</v>
      </c>
      <c r="H2931" s="7" t="s">
        <v>20</v>
      </c>
      <c r="I2931" s="9">
        <v>0.4</v>
      </c>
      <c r="J2931" s="10">
        <v>2000</v>
      </c>
      <c r="K2931" s="11">
        <f t="shared" si="22"/>
        <v>800</v>
      </c>
      <c r="L2931" s="11">
        <f t="shared" si="23"/>
        <v>240</v>
      </c>
      <c r="M2931" s="12">
        <v>0.3</v>
      </c>
      <c r="O2931" s="17"/>
      <c r="P2931" s="15"/>
      <c r="Q2931" s="13"/>
      <c r="R2931" s="14"/>
    </row>
    <row r="2932" spans="1:18" ht="15.75" customHeight="1" x14ac:dyDescent="0.2">
      <c r="A2932" s="2"/>
      <c r="B2932" s="7" t="s">
        <v>14</v>
      </c>
      <c r="C2932" s="7">
        <v>1185732</v>
      </c>
      <c r="D2932" s="8">
        <v>44417</v>
      </c>
      <c r="E2932" s="7" t="s">
        <v>33</v>
      </c>
      <c r="F2932" s="7" t="s">
        <v>104</v>
      </c>
      <c r="G2932" s="7" t="s">
        <v>105</v>
      </c>
      <c r="H2932" s="7" t="s">
        <v>21</v>
      </c>
      <c r="I2932" s="9">
        <v>0.5</v>
      </c>
      <c r="J2932" s="10">
        <v>1750</v>
      </c>
      <c r="K2932" s="11">
        <f t="shared" si="22"/>
        <v>875</v>
      </c>
      <c r="L2932" s="11">
        <f t="shared" si="23"/>
        <v>306.25</v>
      </c>
      <c r="M2932" s="12">
        <v>0.35</v>
      </c>
      <c r="O2932" s="17"/>
      <c r="P2932" s="15"/>
      <c r="Q2932" s="13"/>
      <c r="R2932" s="14"/>
    </row>
    <row r="2933" spans="1:18" ht="15.75" customHeight="1" x14ac:dyDescent="0.2">
      <c r="A2933" s="2"/>
      <c r="B2933" s="7" t="s">
        <v>14</v>
      </c>
      <c r="C2933" s="7">
        <v>1185732</v>
      </c>
      <c r="D2933" s="8">
        <v>44417</v>
      </c>
      <c r="E2933" s="7" t="s">
        <v>33</v>
      </c>
      <c r="F2933" s="7" t="s">
        <v>104</v>
      </c>
      <c r="G2933" s="7" t="s">
        <v>105</v>
      </c>
      <c r="H2933" s="7" t="s">
        <v>22</v>
      </c>
      <c r="I2933" s="9">
        <v>0.55000000000000004</v>
      </c>
      <c r="J2933" s="10">
        <v>3500</v>
      </c>
      <c r="K2933" s="11">
        <f t="shared" si="22"/>
        <v>1925.0000000000002</v>
      </c>
      <c r="L2933" s="11">
        <f t="shared" si="23"/>
        <v>770.00000000000011</v>
      </c>
      <c r="M2933" s="12">
        <v>0.4</v>
      </c>
      <c r="O2933" s="17"/>
      <c r="P2933" s="15"/>
      <c r="Q2933" s="13"/>
      <c r="R2933" s="14"/>
    </row>
    <row r="2934" spans="1:18" ht="15.75" customHeight="1" x14ac:dyDescent="0.2">
      <c r="A2934" s="2"/>
      <c r="B2934" s="7" t="s">
        <v>14</v>
      </c>
      <c r="C2934" s="7">
        <v>1185732</v>
      </c>
      <c r="D2934" s="8">
        <v>44449</v>
      </c>
      <c r="E2934" s="7" t="s">
        <v>33</v>
      </c>
      <c r="F2934" s="7" t="s">
        <v>104</v>
      </c>
      <c r="G2934" s="7" t="s">
        <v>105</v>
      </c>
      <c r="H2934" s="7" t="s">
        <v>17</v>
      </c>
      <c r="I2934" s="9">
        <v>0.4</v>
      </c>
      <c r="J2934" s="10">
        <v>4750</v>
      </c>
      <c r="K2934" s="11">
        <f t="shared" si="22"/>
        <v>1900</v>
      </c>
      <c r="L2934" s="11">
        <f t="shared" si="23"/>
        <v>665</v>
      </c>
      <c r="M2934" s="12">
        <v>0.35</v>
      </c>
      <c r="O2934" s="17"/>
      <c r="P2934" s="15"/>
      <c r="Q2934" s="13"/>
      <c r="R2934" s="14"/>
    </row>
    <row r="2935" spans="1:18" ht="15.75" customHeight="1" x14ac:dyDescent="0.2">
      <c r="A2935" s="2"/>
      <c r="B2935" s="7" t="s">
        <v>14</v>
      </c>
      <c r="C2935" s="7">
        <v>1185732</v>
      </c>
      <c r="D2935" s="8">
        <v>44449</v>
      </c>
      <c r="E2935" s="7" t="s">
        <v>33</v>
      </c>
      <c r="F2935" s="7" t="s">
        <v>104</v>
      </c>
      <c r="G2935" s="7" t="s">
        <v>105</v>
      </c>
      <c r="H2935" s="7" t="s">
        <v>18</v>
      </c>
      <c r="I2935" s="9">
        <v>0.35000000000000009</v>
      </c>
      <c r="J2935" s="10">
        <v>2750</v>
      </c>
      <c r="K2935" s="11">
        <f t="shared" si="22"/>
        <v>962.50000000000023</v>
      </c>
      <c r="L2935" s="11">
        <f t="shared" si="23"/>
        <v>288.75000000000006</v>
      </c>
      <c r="M2935" s="12">
        <v>0.3</v>
      </c>
      <c r="O2935" s="17"/>
      <c r="P2935" s="15"/>
      <c r="Q2935" s="13"/>
      <c r="R2935" s="14"/>
    </row>
    <row r="2936" spans="1:18" ht="15.75" customHeight="1" x14ac:dyDescent="0.2">
      <c r="A2936" s="2"/>
      <c r="B2936" s="7" t="s">
        <v>14</v>
      </c>
      <c r="C2936" s="7">
        <v>1185732</v>
      </c>
      <c r="D2936" s="8">
        <v>44449</v>
      </c>
      <c r="E2936" s="7" t="s">
        <v>33</v>
      </c>
      <c r="F2936" s="7" t="s">
        <v>104</v>
      </c>
      <c r="G2936" s="7" t="s">
        <v>105</v>
      </c>
      <c r="H2936" s="7" t="s">
        <v>19</v>
      </c>
      <c r="I2936" s="9">
        <v>0.30000000000000004</v>
      </c>
      <c r="J2936" s="10">
        <v>1750</v>
      </c>
      <c r="K2936" s="11">
        <f t="shared" si="22"/>
        <v>525.00000000000011</v>
      </c>
      <c r="L2936" s="11">
        <f t="shared" si="23"/>
        <v>157.50000000000003</v>
      </c>
      <c r="M2936" s="12">
        <v>0.3</v>
      </c>
      <c r="O2936" s="17"/>
      <c r="P2936" s="15"/>
      <c r="Q2936" s="13"/>
      <c r="R2936" s="14"/>
    </row>
    <row r="2937" spans="1:18" ht="15.75" customHeight="1" x14ac:dyDescent="0.2">
      <c r="A2937" s="2"/>
      <c r="B2937" s="7" t="s">
        <v>14</v>
      </c>
      <c r="C2937" s="7">
        <v>1185732</v>
      </c>
      <c r="D2937" s="8">
        <v>44449</v>
      </c>
      <c r="E2937" s="7" t="s">
        <v>33</v>
      </c>
      <c r="F2937" s="7" t="s">
        <v>104</v>
      </c>
      <c r="G2937" s="7" t="s">
        <v>105</v>
      </c>
      <c r="H2937" s="7" t="s">
        <v>20</v>
      </c>
      <c r="I2937" s="9">
        <v>0.30000000000000004</v>
      </c>
      <c r="J2937" s="10">
        <v>1500</v>
      </c>
      <c r="K2937" s="11">
        <f t="shared" si="22"/>
        <v>450.00000000000006</v>
      </c>
      <c r="L2937" s="11">
        <f t="shared" si="23"/>
        <v>135</v>
      </c>
      <c r="M2937" s="12">
        <v>0.3</v>
      </c>
      <c r="O2937" s="17"/>
      <c r="P2937" s="15"/>
      <c r="Q2937" s="13"/>
      <c r="R2937" s="14"/>
    </row>
    <row r="2938" spans="1:18" ht="15.75" customHeight="1" x14ac:dyDescent="0.2">
      <c r="A2938" s="2"/>
      <c r="B2938" s="7" t="s">
        <v>14</v>
      </c>
      <c r="C2938" s="7">
        <v>1185732</v>
      </c>
      <c r="D2938" s="8">
        <v>44449</v>
      </c>
      <c r="E2938" s="7" t="s">
        <v>33</v>
      </c>
      <c r="F2938" s="7" t="s">
        <v>104</v>
      </c>
      <c r="G2938" s="7" t="s">
        <v>105</v>
      </c>
      <c r="H2938" s="7" t="s">
        <v>21</v>
      </c>
      <c r="I2938" s="9">
        <v>0.4</v>
      </c>
      <c r="J2938" s="10">
        <v>1500</v>
      </c>
      <c r="K2938" s="11">
        <f t="shared" si="22"/>
        <v>600</v>
      </c>
      <c r="L2938" s="11">
        <f t="shared" si="23"/>
        <v>210</v>
      </c>
      <c r="M2938" s="12">
        <v>0.35</v>
      </c>
      <c r="O2938" s="17"/>
      <c r="P2938" s="15"/>
      <c r="Q2938" s="13"/>
      <c r="R2938" s="14"/>
    </row>
    <row r="2939" spans="1:18" ht="15.75" customHeight="1" x14ac:dyDescent="0.2">
      <c r="A2939" s="2"/>
      <c r="B2939" s="7" t="s">
        <v>14</v>
      </c>
      <c r="C2939" s="7">
        <v>1185732</v>
      </c>
      <c r="D2939" s="8">
        <v>44449</v>
      </c>
      <c r="E2939" s="7" t="s">
        <v>33</v>
      </c>
      <c r="F2939" s="7" t="s">
        <v>104</v>
      </c>
      <c r="G2939" s="7" t="s">
        <v>105</v>
      </c>
      <c r="H2939" s="7" t="s">
        <v>22</v>
      </c>
      <c r="I2939" s="9">
        <v>0.45</v>
      </c>
      <c r="J2939" s="10">
        <v>2250</v>
      </c>
      <c r="K2939" s="11">
        <f t="shared" si="22"/>
        <v>1012.5</v>
      </c>
      <c r="L2939" s="11">
        <f t="shared" si="23"/>
        <v>405</v>
      </c>
      <c r="M2939" s="12">
        <v>0.4</v>
      </c>
      <c r="O2939" s="17"/>
      <c r="P2939" s="15"/>
      <c r="Q2939" s="13"/>
      <c r="R2939" s="14"/>
    </row>
    <row r="2940" spans="1:18" ht="15.75" customHeight="1" x14ac:dyDescent="0.2">
      <c r="A2940" s="2"/>
      <c r="B2940" s="7" t="s">
        <v>14</v>
      </c>
      <c r="C2940" s="7">
        <v>1185732</v>
      </c>
      <c r="D2940" s="8">
        <v>44478</v>
      </c>
      <c r="E2940" s="7" t="s">
        <v>33</v>
      </c>
      <c r="F2940" s="7" t="s">
        <v>104</v>
      </c>
      <c r="G2940" s="7" t="s">
        <v>105</v>
      </c>
      <c r="H2940" s="7" t="s">
        <v>17</v>
      </c>
      <c r="I2940" s="9">
        <v>0.49999999999999994</v>
      </c>
      <c r="J2940" s="10">
        <v>4000</v>
      </c>
      <c r="K2940" s="11">
        <f t="shared" si="22"/>
        <v>1999.9999999999998</v>
      </c>
      <c r="L2940" s="11">
        <f t="shared" si="23"/>
        <v>699.99999999999989</v>
      </c>
      <c r="M2940" s="12">
        <v>0.35</v>
      </c>
      <c r="O2940" s="17"/>
      <c r="P2940" s="15"/>
      <c r="Q2940" s="13"/>
      <c r="R2940" s="14"/>
    </row>
    <row r="2941" spans="1:18" ht="15.75" customHeight="1" x14ac:dyDescent="0.2">
      <c r="A2941" s="2"/>
      <c r="B2941" s="7" t="s">
        <v>14</v>
      </c>
      <c r="C2941" s="7">
        <v>1185732</v>
      </c>
      <c r="D2941" s="8">
        <v>44478</v>
      </c>
      <c r="E2941" s="7" t="s">
        <v>33</v>
      </c>
      <c r="F2941" s="7" t="s">
        <v>104</v>
      </c>
      <c r="G2941" s="7" t="s">
        <v>105</v>
      </c>
      <c r="H2941" s="7" t="s">
        <v>18</v>
      </c>
      <c r="I2941" s="9">
        <v>0.4</v>
      </c>
      <c r="J2941" s="10">
        <v>2500</v>
      </c>
      <c r="K2941" s="11">
        <f t="shared" si="22"/>
        <v>1000</v>
      </c>
      <c r="L2941" s="11">
        <f t="shared" si="23"/>
        <v>300</v>
      </c>
      <c r="M2941" s="12">
        <v>0.3</v>
      </c>
      <c r="O2941" s="17"/>
      <c r="P2941" s="15"/>
      <c r="Q2941" s="13"/>
      <c r="R2941" s="14"/>
    </row>
    <row r="2942" spans="1:18" ht="15.75" customHeight="1" x14ac:dyDescent="0.2">
      <c r="A2942" s="2"/>
      <c r="B2942" s="7" t="s">
        <v>14</v>
      </c>
      <c r="C2942" s="7">
        <v>1185732</v>
      </c>
      <c r="D2942" s="8">
        <v>44478</v>
      </c>
      <c r="E2942" s="7" t="s">
        <v>33</v>
      </c>
      <c r="F2942" s="7" t="s">
        <v>104</v>
      </c>
      <c r="G2942" s="7" t="s">
        <v>105</v>
      </c>
      <c r="H2942" s="7" t="s">
        <v>19</v>
      </c>
      <c r="I2942" s="9">
        <v>0.4</v>
      </c>
      <c r="J2942" s="10">
        <v>1500</v>
      </c>
      <c r="K2942" s="11">
        <f t="shared" si="22"/>
        <v>600</v>
      </c>
      <c r="L2942" s="11">
        <f t="shared" si="23"/>
        <v>180</v>
      </c>
      <c r="M2942" s="12">
        <v>0.3</v>
      </c>
      <c r="O2942" s="17"/>
      <c r="P2942" s="15"/>
      <c r="Q2942" s="13"/>
      <c r="R2942" s="14"/>
    </row>
    <row r="2943" spans="1:18" ht="15.75" customHeight="1" x14ac:dyDescent="0.2">
      <c r="A2943" s="2"/>
      <c r="B2943" s="7" t="s">
        <v>14</v>
      </c>
      <c r="C2943" s="7">
        <v>1185732</v>
      </c>
      <c r="D2943" s="8">
        <v>44478</v>
      </c>
      <c r="E2943" s="7" t="s">
        <v>33</v>
      </c>
      <c r="F2943" s="7" t="s">
        <v>104</v>
      </c>
      <c r="G2943" s="7" t="s">
        <v>105</v>
      </c>
      <c r="H2943" s="7" t="s">
        <v>20</v>
      </c>
      <c r="I2943" s="9">
        <v>0.4</v>
      </c>
      <c r="J2943" s="10">
        <v>1250</v>
      </c>
      <c r="K2943" s="11">
        <f t="shared" si="22"/>
        <v>500</v>
      </c>
      <c r="L2943" s="11">
        <f t="shared" si="23"/>
        <v>150</v>
      </c>
      <c r="M2943" s="12">
        <v>0.3</v>
      </c>
      <c r="O2943" s="17"/>
      <c r="P2943" s="15"/>
      <c r="Q2943" s="13"/>
      <c r="R2943" s="14"/>
    </row>
    <row r="2944" spans="1:18" ht="15.75" customHeight="1" x14ac:dyDescent="0.2">
      <c r="A2944" s="2"/>
      <c r="B2944" s="7" t="s">
        <v>14</v>
      </c>
      <c r="C2944" s="7">
        <v>1185732</v>
      </c>
      <c r="D2944" s="8">
        <v>44478</v>
      </c>
      <c r="E2944" s="7" t="s">
        <v>33</v>
      </c>
      <c r="F2944" s="7" t="s">
        <v>104</v>
      </c>
      <c r="G2944" s="7" t="s">
        <v>105</v>
      </c>
      <c r="H2944" s="7" t="s">
        <v>21</v>
      </c>
      <c r="I2944" s="9">
        <v>0.49999999999999994</v>
      </c>
      <c r="J2944" s="10">
        <v>1250</v>
      </c>
      <c r="K2944" s="11">
        <f t="shared" si="22"/>
        <v>624.99999999999989</v>
      </c>
      <c r="L2944" s="11">
        <f t="shared" si="23"/>
        <v>218.74999999999994</v>
      </c>
      <c r="M2944" s="12">
        <v>0.35</v>
      </c>
      <c r="O2944" s="17"/>
      <c r="P2944" s="15"/>
      <c r="Q2944" s="13"/>
      <c r="R2944" s="14"/>
    </row>
    <row r="2945" spans="1:18" ht="15.75" customHeight="1" x14ac:dyDescent="0.2">
      <c r="A2945" s="2"/>
      <c r="B2945" s="7" t="s">
        <v>14</v>
      </c>
      <c r="C2945" s="7">
        <v>1185732</v>
      </c>
      <c r="D2945" s="8">
        <v>44478</v>
      </c>
      <c r="E2945" s="7" t="s">
        <v>33</v>
      </c>
      <c r="F2945" s="7" t="s">
        <v>104</v>
      </c>
      <c r="G2945" s="7" t="s">
        <v>105</v>
      </c>
      <c r="H2945" s="7" t="s">
        <v>22</v>
      </c>
      <c r="I2945" s="9">
        <v>0.54999999999999982</v>
      </c>
      <c r="J2945" s="10">
        <v>2500</v>
      </c>
      <c r="K2945" s="11">
        <f t="shared" si="22"/>
        <v>1374.9999999999995</v>
      </c>
      <c r="L2945" s="11">
        <f t="shared" si="23"/>
        <v>549.99999999999989</v>
      </c>
      <c r="M2945" s="12">
        <v>0.4</v>
      </c>
      <c r="O2945" s="17"/>
      <c r="P2945" s="15"/>
      <c r="Q2945" s="13"/>
      <c r="R2945" s="14"/>
    </row>
    <row r="2946" spans="1:18" ht="15.75" customHeight="1" x14ac:dyDescent="0.2">
      <c r="A2946" s="2"/>
      <c r="B2946" s="7" t="s">
        <v>14</v>
      </c>
      <c r="C2946" s="7">
        <v>1185732</v>
      </c>
      <c r="D2946" s="8">
        <v>44509</v>
      </c>
      <c r="E2946" s="7" t="s">
        <v>33</v>
      </c>
      <c r="F2946" s="7" t="s">
        <v>104</v>
      </c>
      <c r="G2946" s="7" t="s">
        <v>105</v>
      </c>
      <c r="H2946" s="7" t="s">
        <v>17</v>
      </c>
      <c r="I2946" s="9">
        <v>0.49999999999999994</v>
      </c>
      <c r="J2946" s="10">
        <v>4000</v>
      </c>
      <c r="K2946" s="11">
        <f t="shared" si="22"/>
        <v>1999.9999999999998</v>
      </c>
      <c r="L2946" s="11">
        <f t="shared" si="23"/>
        <v>699.99999999999989</v>
      </c>
      <c r="M2946" s="12">
        <v>0.35</v>
      </c>
      <c r="O2946" s="17"/>
      <c r="P2946" s="15"/>
      <c r="Q2946" s="13"/>
      <c r="R2946" s="14"/>
    </row>
    <row r="2947" spans="1:18" ht="15.75" customHeight="1" x14ac:dyDescent="0.2">
      <c r="A2947" s="2"/>
      <c r="B2947" s="7" t="s">
        <v>14</v>
      </c>
      <c r="C2947" s="7">
        <v>1185732</v>
      </c>
      <c r="D2947" s="8">
        <v>44509</v>
      </c>
      <c r="E2947" s="7" t="s">
        <v>33</v>
      </c>
      <c r="F2947" s="7" t="s">
        <v>104</v>
      </c>
      <c r="G2947" s="7" t="s">
        <v>105</v>
      </c>
      <c r="H2947" s="7" t="s">
        <v>18</v>
      </c>
      <c r="I2947" s="9">
        <v>0.4</v>
      </c>
      <c r="J2947" s="10">
        <v>2500</v>
      </c>
      <c r="K2947" s="11">
        <f t="shared" si="22"/>
        <v>1000</v>
      </c>
      <c r="L2947" s="11">
        <f t="shared" si="23"/>
        <v>300</v>
      </c>
      <c r="M2947" s="12">
        <v>0.3</v>
      </c>
      <c r="O2947" s="17"/>
      <c r="P2947" s="15"/>
      <c r="Q2947" s="13"/>
      <c r="R2947" s="14"/>
    </row>
    <row r="2948" spans="1:18" ht="15.75" customHeight="1" x14ac:dyDescent="0.2">
      <c r="A2948" s="2"/>
      <c r="B2948" s="7" t="s">
        <v>14</v>
      </c>
      <c r="C2948" s="7">
        <v>1185732</v>
      </c>
      <c r="D2948" s="8">
        <v>44509</v>
      </c>
      <c r="E2948" s="7" t="s">
        <v>33</v>
      </c>
      <c r="F2948" s="7" t="s">
        <v>104</v>
      </c>
      <c r="G2948" s="7" t="s">
        <v>105</v>
      </c>
      <c r="H2948" s="7" t="s">
        <v>19</v>
      </c>
      <c r="I2948" s="9">
        <v>0.4</v>
      </c>
      <c r="J2948" s="10">
        <v>1950</v>
      </c>
      <c r="K2948" s="11">
        <f t="shared" si="22"/>
        <v>780</v>
      </c>
      <c r="L2948" s="11">
        <f t="shared" si="23"/>
        <v>234</v>
      </c>
      <c r="M2948" s="12">
        <v>0.3</v>
      </c>
      <c r="O2948" s="17"/>
      <c r="P2948" s="15"/>
      <c r="Q2948" s="13"/>
      <c r="R2948" s="14"/>
    </row>
    <row r="2949" spans="1:18" ht="15.75" customHeight="1" x14ac:dyDescent="0.2">
      <c r="A2949" s="2"/>
      <c r="B2949" s="7" t="s">
        <v>14</v>
      </c>
      <c r="C2949" s="7">
        <v>1185732</v>
      </c>
      <c r="D2949" s="8">
        <v>44509</v>
      </c>
      <c r="E2949" s="7" t="s">
        <v>33</v>
      </c>
      <c r="F2949" s="7" t="s">
        <v>104</v>
      </c>
      <c r="G2949" s="7" t="s">
        <v>105</v>
      </c>
      <c r="H2949" s="7" t="s">
        <v>20</v>
      </c>
      <c r="I2949" s="9">
        <v>0.4</v>
      </c>
      <c r="J2949" s="10">
        <v>1750</v>
      </c>
      <c r="K2949" s="11">
        <f t="shared" si="22"/>
        <v>700</v>
      </c>
      <c r="L2949" s="11">
        <f t="shared" si="23"/>
        <v>210</v>
      </c>
      <c r="M2949" s="12">
        <v>0.3</v>
      </c>
      <c r="O2949" s="17"/>
      <c r="P2949" s="15"/>
      <c r="Q2949" s="13"/>
      <c r="R2949" s="14"/>
    </row>
    <row r="2950" spans="1:18" ht="15.75" customHeight="1" x14ac:dyDescent="0.2">
      <c r="A2950" s="2"/>
      <c r="B2950" s="7" t="s">
        <v>14</v>
      </c>
      <c r="C2950" s="7">
        <v>1185732</v>
      </c>
      <c r="D2950" s="8">
        <v>44509</v>
      </c>
      <c r="E2950" s="7" t="s">
        <v>33</v>
      </c>
      <c r="F2950" s="7" t="s">
        <v>104</v>
      </c>
      <c r="G2950" s="7" t="s">
        <v>105</v>
      </c>
      <c r="H2950" s="7" t="s">
        <v>21</v>
      </c>
      <c r="I2950" s="9">
        <v>0.6</v>
      </c>
      <c r="J2950" s="10">
        <v>1500</v>
      </c>
      <c r="K2950" s="11">
        <f t="shared" si="22"/>
        <v>900</v>
      </c>
      <c r="L2950" s="11">
        <f t="shared" si="23"/>
        <v>315</v>
      </c>
      <c r="M2950" s="12">
        <v>0.35</v>
      </c>
      <c r="O2950" s="17"/>
      <c r="P2950" s="15"/>
      <c r="Q2950" s="13"/>
      <c r="R2950" s="14"/>
    </row>
    <row r="2951" spans="1:18" ht="15.75" customHeight="1" x14ac:dyDescent="0.2">
      <c r="A2951" s="2"/>
      <c r="B2951" s="7" t="s">
        <v>14</v>
      </c>
      <c r="C2951" s="7">
        <v>1185732</v>
      </c>
      <c r="D2951" s="8">
        <v>44509</v>
      </c>
      <c r="E2951" s="7" t="s">
        <v>33</v>
      </c>
      <c r="F2951" s="7" t="s">
        <v>104</v>
      </c>
      <c r="G2951" s="7" t="s">
        <v>105</v>
      </c>
      <c r="H2951" s="7" t="s">
        <v>22</v>
      </c>
      <c r="I2951" s="9">
        <v>0.64999999999999991</v>
      </c>
      <c r="J2951" s="10">
        <v>2500</v>
      </c>
      <c r="K2951" s="11">
        <f t="shared" si="22"/>
        <v>1624.9999999999998</v>
      </c>
      <c r="L2951" s="11">
        <f t="shared" si="23"/>
        <v>650</v>
      </c>
      <c r="M2951" s="12">
        <v>0.4</v>
      </c>
      <c r="O2951" s="17"/>
      <c r="P2951" s="15"/>
      <c r="Q2951" s="13"/>
      <c r="R2951" s="14"/>
    </row>
    <row r="2952" spans="1:18" ht="15.75" customHeight="1" x14ac:dyDescent="0.2">
      <c r="A2952" s="2"/>
      <c r="B2952" s="7" t="s">
        <v>14</v>
      </c>
      <c r="C2952" s="7">
        <v>1185732</v>
      </c>
      <c r="D2952" s="8">
        <v>44538</v>
      </c>
      <c r="E2952" s="7" t="s">
        <v>33</v>
      </c>
      <c r="F2952" s="7" t="s">
        <v>104</v>
      </c>
      <c r="G2952" s="7" t="s">
        <v>105</v>
      </c>
      <c r="H2952" s="7" t="s">
        <v>17</v>
      </c>
      <c r="I2952" s="9">
        <v>0.6</v>
      </c>
      <c r="J2952" s="10">
        <v>5000</v>
      </c>
      <c r="K2952" s="11">
        <f t="shared" si="22"/>
        <v>3000</v>
      </c>
      <c r="L2952" s="11">
        <f t="shared" si="23"/>
        <v>1050</v>
      </c>
      <c r="M2952" s="12">
        <v>0.35</v>
      </c>
      <c r="O2952" s="17"/>
      <c r="P2952" s="15"/>
      <c r="Q2952" s="13"/>
      <c r="R2952" s="14"/>
    </row>
    <row r="2953" spans="1:18" ht="15.75" customHeight="1" x14ac:dyDescent="0.2">
      <c r="A2953" s="2"/>
      <c r="B2953" s="7" t="s">
        <v>14</v>
      </c>
      <c r="C2953" s="7">
        <v>1185732</v>
      </c>
      <c r="D2953" s="8">
        <v>44538</v>
      </c>
      <c r="E2953" s="7" t="s">
        <v>33</v>
      </c>
      <c r="F2953" s="7" t="s">
        <v>104</v>
      </c>
      <c r="G2953" s="7" t="s">
        <v>105</v>
      </c>
      <c r="H2953" s="7" t="s">
        <v>18</v>
      </c>
      <c r="I2953" s="9">
        <v>0.5</v>
      </c>
      <c r="J2953" s="10">
        <v>3000</v>
      </c>
      <c r="K2953" s="11">
        <f t="shared" si="22"/>
        <v>1500</v>
      </c>
      <c r="L2953" s="11">
        <f t="shared" si="23"/>
        <v>450</v>
      </c>
      <c r="M2953" s="12">
        <v>0.3</v>
      </c>
      <c r="O2953" s="17"/>
      <c r="P2953" s="15"/>
      <c r="Q2953" s="13"/>
      <c r="R2953" s="14"/>
    </row>
    <row r="2954" spans="1:18" ht="15.75" customHeight="1" x14ac:dyDescent="0.2">
      <c r="A2954" s="2"/>
      <c r="B2954" s="7" t="s">
        <v>14</v>
      </c>
      <c r="C2954" s="7">
        <v>1185732</v>
      </c>
      <c r="D2954" s="8">
        <v>44538</v>
      </c>
      <c r="E2954" s="7" t="s">
        <v>33</v>
      </c>
      <c r="F2954" s="7" t="s">
        <v>104</v>
      </c>
      <c r="G2954" s="7" t="s">
        <v>105</v>
      </c>
      <c r="H2954" s="7" t="s">
        <v>19</v>
      </c>
      <c r="I2954" s="9">
        <v>0.5</v>
      </c>
      <c r="J2954" s="10">
        <v>2500</v>
      </c>
      <c r="K2954" s="11">
        <f t="shared" si="22"/>
        <v>1250</v>
      </c>
      <c r="L2954" s="11">
        <f t="shared" si="23"/>
        <v>375</v>
      </c>
      <c r="M2954" s="12">
        <v>0.3</v>
      </c>
      <c r="O2954" s="17"/>
      <c r="P2954" s="15"/>
      <c r="Q2954" s="13"/>
      <c r="R2954" s="14"/>
    </row>
    <row r="2955" spans="1:18" ht="15.75" customHeight="1" x14ac:dyDescent="0.2">
      <c r="A2955" s="2"/>
      <c r="B2955" s="7" t="s">
        <v>14</v>
      </c>
      <c r="C2955" s="7">
        <v>1185732</v>
      </c>
      <c r="D2955" s="8">
        <v>44538</v>
      </c>
      <c r="E2955" s="7" t="s">
        <v>33</v>
      </c>
      <c r="F2955" s="7" t="s">
        <v>104</v>
      </c>
      <c r="G2955" s="7" t="s">
        <v>105</v>
      </c>
      <c r="H2955" s="7" t="s">
        <v>20</v>
      </c>
      <c r="I2955" s="9">
        <v>0.5</v>
      </c>
      <c r="J2955" s="10">
        <v>2000</v>
      </c>
      <c r="K2955" s="11">
        <f t="shared" si="22"/>
        <v>1000</v>
      </c>
      <c r="L2955" s="11">
        <f t="shared" si="23"/>
        <v>300</v>
      </c>
      <c r="M2955" s="12">
        <v>0.3</v>
      </c>
      <c r="O2955" s="17"/>
      <c r="P2955" s="15"/>
      <c r="Q2955" s="13"/>
      <c r="R2955" s="14"/>
    </row>
    <row r="2956" spans="1:18" ht="15.75" customHeight="1" x14ac:dyDescent="0.2">
      <c r="A2956" s="2"/>
      <c r="B2956" s="7" t="s">
        <v>14</v>
      </c>
      <c r="C2956" s="7">
        <v>1185732</v>
      </c>
      <c r="D2956" s="8">
        <v>44538</v>
      </c>
      <c r="E2956" s="7" t="s">
        <v>33</v>
      </c>
      <c r="F2956" s="7" t="s">
        <v>104</v>
      </c>
      <c r="G2956" s="7" t="s">
        <v>105</v>
      </c>
      <c r="H2956" s="7" t="s">
        <v>21</v>
      </c>
      <c r="I2956" s="9">
        <v>0.6</v>
      </c>
      <c r="J2956" s="10">
        <v>2000</v>
      </c>
      <c r="K2956" s="11">
        <f t="shared" si="22"/>
        <v>1200</v>
      </c>
      <c r="L2956" s="11">
        <f t="shared" si="23"/>
        <v>420</v>
      </c>
      <c r="M2956" s="12">
        <v>0.35</v>
      </c>
      <c r="O2956" s="17"/>
      <c r="P2956" s="15"/>
      <c r="Q2956" s="13"/>
      <c r="R2956" s="14"/>
    </row>
    <row r="2957" spans="1:18" ht="15.75" customHeight="1" x14ac:dyDescent="0.2">
      <c r="A2957" s="2"/>
      <c r="B2957" s="7" t="s">
        <v>14</v>
      </c>
      <c r="C2957" s="7">
        <v>1185732</v>
      </c>
      <c r="D2957" s="8">
        <v>44538</v>
      </c>
      <c r="E2957" s="7" t="s">
        <v>33</v>
      </c>
      <c r="F2957" s="7" t="s">
        <v>104</v>
      </c>
      <c r="G2957" s="7" t="s">
        <v>105</v>
      </c>
      <c r="H2957" s="7" t="s">
        <v>22</v>
      </c>
      <c r="I2957" s="9">
        <v>0.64999999999999991</v>
      </c>
      <c r="J2957" s="10">
        <v>3000</v>
      </c>
      <c r="K2957" s="11">
        <f t="shared" si="22"/>
        <v>1949.9999999999998</v>
      </c>
      <c r="L2957" s="11">
        <f t="shared" si="23"/>
        <v>780</v>
      </c>
      <c r="M2957" s="12">
        <v>0.4</v>
      </c>
      <c r="O2957" s="17"/>
      <c r="P2957" s="15"/>
      <c r="Q2957" s="13"/>
      <c r="R2957" s="14"/>
    </row>
    <row r="2958" spans="1:18" ht="15.75" customHeight="1" x14ac:dyDescent="0.2">
      <c r="A2958" s="2" t="s">
        <v>39</v>
      </c>
      <c r="B2958" s="7" t="s">
        <v>14</v>
      </c>
      <c r="C2958" s="7">
        <v>1185732</v>
      </c>
      <c r="D2958" s="8">
        <v>44202</v>
      </c>
      <c r="E2958" s="7" t="s">
        <v>33</v>
      </c>
      <c r="F2958" s="7" t="s">
        <v>106</v>
      </c>
      <c r="G2958" s="7" t="s">
        <v>107</v>
      </c>
      <c r="H2958" s="7" t="s">
        <v>17</v>
      </c>
      <c r="I2958" s="9">
        <v>0.30000000000000004</v>
      </c>
      <c r="J2958" s="10">
        <v>4500</v>
      </c>
      <c r="K2958" s="11">
        <f t="shared" si="22"/>
        <v>1350.0000000000002</v>
      </c>
      <c r="L2958" s="11">
        <f t="shared" si="23"/>
        <v>405.00000000000006</v>
      </c>
      <c r="M2958" s="12">
        <v>0.3</v>
      </c>
      <c r="O2958" s="17"/>
      <c r="P2958" s="15"/>
      <c r="Q2958" s="13"/>
      <c r="R2958" s="14"/>
    </row>
    <row r="2959" spans="1:18" ht="15.75" customHeight="1" x14ac:dyDescent="0.2">
      <c r="A2959" s="2"/>
      <c r="B2959" s="7" t="s">
        <v>14</v>
      </c>
      <c r="C2959" s="7">
        <v>1185732</v>
      </c>
      <c r="D2959" s="8">
        <v>44202</v>
      </c>
      <c r="E2959" s="7" t="s">
        <v>33</v>
      </c>
      <c r="F2959" s="7" t="s">
        <v>106</v>
      </c>
      <c r="G2959" s="7" t="s">
        <v>107</v>
      </c>
      <c r="H2959" s="7" t="s">
        <v>18</v>
      </c>
      <c r="I2959" s="9">
        <v>0.30000000000000004</v>
      </c>
      <c r="J2959" s="10">
        <v>2500</v>
      </c>
      <c r="K2959" s="11">
        <f t="shared" si="22"/>
        <v>750.00000000000011</v>
      </c>
      <c r="L2959" s="11">
        <f t="shared" si="23"/>
        <v>262.5</v>
      </c>
      <c r="M2959" s="12">
        <v>0.35</v>
      </c>
      <c r="O2959" s="17"/>
      <c r="P2959" s="15"/>
      <c r="Q2959" s="13"/>
      <c r="R2959" s="14"/>
    </row>
    <row r="2960" spans="1:18" ht="15.75" customHeight="1" x14ac:dyDescent="0.2">
      <c r="A2960" s="2"/>
      <c r="B2960" s="7" t="s">
        <v>14</v>
      </c>
      <c r="C2960" s="7">
        <v>1185732</v>
      </c>
      <c r="D2960" s="8">
        <v>44202</v>
      </c>
      <c r="E2960" s="7" t="s">
        <v>33</v>
      </c>
      <c r="F2960" s="7" t="s">
        <v>106</v>
      </c>
      <c r="G2960" s="7" t="s">
        <v>107</v>
      </c>
      <c r="H2960" s="7" t="s">
        <v>19</v>
      </c>
      <c r="I2960" s="9">
        <v>0.20000000000000007</v>
      </c>
      <c r="J2960" s="10">
        <v>2500</v>
      </c>
      <c r="K2960" s="11">
        <f t="shared" si="22"/>
        <v>500.00000000000017</v>
      </c>
      <c r="L2960" s="11">
        <f t="shared" si="23"/>
        <v>150.00000000000006</v>
      </c>
      <c r="M2960" s="12">
        <v>0.3</v>
      </c>
      <c r="O2960" s="17"/>
      <c r="P2960" s="15"/>
      <c r="Q2960" s="13"/>
      <c r="R2960" s="14"/>
    </row>
    <row r="2961" spans="1:18" ht="15.75" customHeight="1" x14ac:dyDescent="0.2">
      <c r="A2961" s="2"/>
      <c r="B2961" s="7" t="s">
        <v>14</v>
      </c>
      <c r="C2961" s="7">
        <v>1185732</v>
      </c>
      <c r="D2961" s="8">
        <v>44202</v>
      </c>
      <c r="E2961" s="7" t="s">
        <v>33</v>
      </c>
      <c r="F2961" s="7" t="s">
        <v>106</v>
      </c>
      <c r="G2961" s="7" t="s">
        <v>107</v>
      </c>
      <c r="H2961" s="7" t="s">
        <v>20</v>
      </c>
      <c r="I2961" s="9">
        <v>0.25000000000000006</v>
      </c>
      <c r="J2961" s="10">
        <v>1000</v>
      </c>
      <c r="K2961" s="11">
        <f t="shared" si="22"/>
        <v>250.00000000000006</v>
      </c>
      <c r="L2961" s="11">
        <f t="shared" si="23"/>
        <v>75.000000000000014</v>
      </c>
      <c r="M2961" s="12">
        <v>0.3</v>
      </c>
      <c r="O2961" s="17"/>
      <c r="P2961" s="15"/>
      <c r="Q2961" s="13"/>
      <c r="R2961" s="14"/>
    </row>
    <row r="2962" spans="1:18" ht="15.75" customHeight="1" x14ac:dyDescent="0.2">
      <c r="A2962" s="2"/>
      <c r="B2962" s="7" t="s">
        <v>14</v>
      </c>
      <c r="C2962" s="7">
        <v>1185732</v>
      </c>
      <c r="D2962" s="8">
        <v>44202</v>
      </c>
      <c r="E2962" s="7" t="s">
        <v>33</v>
      </c>
      <c r="F2962" s="7" t="s">
        <v>106</v>
      </c>
      <c r="G2962" s="7" t="s">
        <v>107</v>
      </c>
      <c r="H2962" s="7" t="s">
        <v>21</v>
      </c>
      <c r="I2962" s="9">
        <v>0.39999999999999997</v>
      </c>
      <c r="J2962" s="10">
        <v>1500</v>
      </c>
      <c r="K2962" s="11">
        <f t="shared" si="22"/>
        <v>600</v>
      </c>
      <c r="L2962" s="11">
        <f t="shared" si="23"/>
        <v>300</v>
      </c>
      <c r="M2962" s="12">
        <v>0.5</v>
      </c>
      <c r="O2962" s="17"/>
      <c r="P2962" s="15"/>
      <c r="Q2962" s="13"/>
      <c r="R2962" s="14"/>
    </row>
    <row r="2963" spans="1:18" ht="15.75" customHeight="1" x14ac:dyDescent="0.2">
      <c r="A2963" s="2"/>
      <c r="B2963" s="7" t="s">
        <v>14</v>
      </c>
      <c r="C2963" s="7">
        <v>1185732</v>
      </c>
      <c r="D2963" s="8">
        <v>44202</v>
      </c>
      <c r="E2963" s="7" t="s">
        <v>33</v>
      </c>
      <c r="F2963" s="7" t="s">
        <v>106</v>
      </c>
      <c r="G2963" s="7" t="s">
        <v>107</v>
      </c>
      <c r="H2963" s="7" t="s">
        <v>22</v>
      </c>
      <c r="I2963" s="9">
        <v>0.30000000000000004</v>
      </c>
      <c r="J2963" s="10">
        <v>2500</v>
      </c>
      <c r="K2963" s="11">
        <f t="shared" si="22"/>
        <v>750.00000000000011</v>
      </c>
      <c r="L2963" s="11">
        <f t="shared" si="23"/>
        <v>300.00000000000006</v>
      </c>
      <c r="M2963" s="12">
        <v>0.4</v>
      </c>
      <c r="O2963" s="17"/>
      <c r="P2963" s="15"/>
      <c r="Q2963" s="13"/>
      <c r="R2963" s="14"/>
    </row>
    <row r="2964" spans="1:18" ht="15.75" customHeight="1" x14ac:dyDescent="0.2">
      <c r="A2964" s="2"/>
      <c r="B2964" s="7" t="s">
        <v>14</v>
      </c>
      <c r="C2964" s="7">
        <v>1185732</v>
      </c>
      <c r="D2964" s="8">
        <v>44233</v>
      </c>
      <c r="E2964" s="7" t="s">
        <v>33</v>
      </c>
      <c r="F2964" s="7" t="s">
        <v>106</v>
      </c>
      <c r="G2964" s="7" t="s">
        <v>107</v>
      </c>
      <c r="H2964" s="7" t="s">
        <v>17</v>
      </c>
      <c r="I2964" s="9">
        <v>0.30000000000000004</v>
      </c>
      <c r="J2964" s="10">
        <v>5000</v>
      </c>
      <c r="K2964" s="11">
        <f t="shared" si="22"/>
        <v>1500.0000000000002</v>
      </c>
      <c r="L2964" s="11">
        <f t="shared" si="23"/>
        <v>450.00000000000006</v>
      </c>
      <c r="M2964" s="12">
        <v>0.3</v>
      </c>
      <c r="O2964" s="17"/>
      <c r="P2964" s="15"/>
      <c r="Q2964" s="13"/>
      <c r="R2964" s="14"/>
    </row>
    <row r="2965" spans="1:18" ht="15.75" customHeight="1" x14ac:dyDescent="0.2">
      <c r="A2965" s="2"/>
      <c r="B2965" s="7" t="s">
        <v>14</v>
      </c>
      <c r="C2965" s="7">
        <v>1185732</v>
      </c>
      <c r="D2965" s="8">
        <v>44233</v>
      </c>
      <c r="E2965" s="7" t="s">
        <v>33</v>
      </c>
      <c r="F2965" s="7" t="s">
        <v>106</v>
      </c>
      <c r="G2965" s="7" t="s">
        <v>107</v>
      </c>
      <c r="H2965" s="7" t="s">
        <v>18</v>
      </c>
      <c r="I2965" s="9">
        <v>0.30000000000000004</v>
      </c>
      <c r="J2965" s="10">
        <v>1500</v>
      </c>
      <c r="K2965" s="11">
        <f t="shared" si="22"/>
        <v>450.00000000000006</v>
      </c>
      <c r="L2965" s="11">
        <f t="shared" si="23"/>
        <v>157.5</v>
      </c>
      <c r="M2965" s="12">
        <v>0.35</v>
      </c>
      <c r="O2965" s="17"/>
      <c r="P2965" s="15"/>
      <c r="Q2965" s="13"/>
      <c r="R2965" s="14"/>
    </row>
    <row r="2966" spans="1:18" ht="15.75" customHeight="1" x14ac:dyDescent="0.2">
      <c r="A2966" s="2"/>
      <c r="B2966" s="7" t="s">
        <v>14</v>
      </c>
      <c r="C2966" s="7">
        <v>1185732</v>
      </c>
      <c r="D2966" s="8">
        <v>44233</v>
      </c>
      <c r="E2966" s="7" t="s">
        <v>33</v>
      </c>
      <c r="F2966" s="7" t="s">
        <v>106</v>
      </c>
      <c r="G2966" s="7" t="s">
        <v>107</v>
      </c>
      <c r="H2966" s="7" t="s">
        <v>19</v>
      </c>
      <c r="I2966" s="9">
        <v>0.20000000000000007</v>
      </c>
      <c r="J2966" s="10">
        <v>2000</v>
      </c>
      <c r="K2966" s="11">
        <f t="shared" si="22"/>
        <v>400.00000000000011</v>
      </c>
      <c r="L2966" s="11">
        <f t="shared" si="23"/>
        <v>120.00000000000003</v>
      </c>
      <c r="M2966" s="12">
        <v>0.3</v>
      </c>
      <c r="O2966" s="17"/>
      <c r="P2966" s="15"/>
      <c r="Q2966" s="13"/>
      <c r="R2966" s="14"/>
    </row>
    <row r="2967" spans="1:18" ht="15.75" customHeight="1" x14ac:dyDescent="0.2">
      <c r="A2967" s="2"/>
      <c r="B2967" s="7" t="s">
        <v>14</v>
      </c>
      <c r="C2967" s="7">
        <v>1185732</v>
      </c>
      <c r="D2967" s="8">
        <v>44233</v>
      </c>
      <c r="E2967" s="7" t="s">
        <v>33</v>
      </c>
      <c r="F2967" s="7" t="s">
        <v>106</v>
      </c>
      <c r="G2967" s="7" t="s">
        <v>107</v>
      </c>
      <c r="H2967" s="7" t="s">
        <v>20</v>
      </c>
      <c r="I2967" s="9">
        <v>0.25000000000000006</v>
      </c>
      <c r="J2967" s="10">
        <v>750</v>
      </c>
      <c r="K2967" s="11">
        <f t="shared" si="22"/>
        <v>187.50000000000003</v>
      </c>
      <c r="L2967" s="11">
        <f t="shared" si="23"/>
        <v>56.250000000000007</v>
      </c>
      <c r="M2967" s="12">
        <v>0.3</v>
      </c>
      <c r="O2967" s="17"/>
      <c r="P2967" s="15"/>
      <c r="Q2967" s="13"/>
      <c r="R2967" s="14"/>
    </row>
    <row r="2968" spans="1:18" ht="15.75" customHeight="1" x14ac:dyDescent="0.2">
      <c r="A2968" s="2"/>
      <c r="B2968" s="7" t="s">
        <v>14</v>
      </c>
      <c r="C2968" s="7">
        <v>1185732</v>
      </c>
      <c r="D2968" s="8">
        <v>44233</v>
      </c>
      <c r="E2968" s="7" t="s">
        <v>33</v>
      </c>
      <c r="F2968" s="7" t="s">
        <v>106</v>
      </c>
      <c r="G2968" s="7" t="s">
        <v>107</v>
      </c>
      <c r="H2968" s="7" t="s">
        <v>21</v>
      </c>
      <c r="I2968" s="9">
        <v>0.39999999999999997</v>
      </c>
      <c r="J2968" s="10">
        <v>1500</v>
      </c>
      <c r="K2968" s="11">
        <f t="shared" si="22"/>
        <v>600</v>
      </c>
      <c r="L2968" s="11">
        <f t="shared" si="23"/>
        <v>300</v>
      </c>
      <c r="M2968" s="12">
        <v>0.5</v>
      </c>
      <c r="O2968" s="17"/>
      <c r="P2968" s="15"/>
      <c r="Q2968" s="13"/>
      <c r="R2968" s="14"/>
    </row>
    <row r="2969" spans="1:18" ht="15.75" customHeight="1" x14ac:dyDescent="0.2">
      <c r="A2969" s="2"/>
      <c r="B2969" s="7" t="s">
        <v>14</v>
      </c>
      <c r="C2969" s="7">
        <v>1185732</v>
      </c>
      <c r="D2969" s="8">
        <v>44233</v>
      </c>
      <c r="E2969" s="7" t="s">
        <v>33</v>
      </c>
      <c r="F2969" s="7" t="s">
        <v>106</v>
      </c>
      <c r="G2969" s="7" t="s">
        <v>107</v>
      </c>
      <c r="H2969" s="7" t="s">
        <v>22</v>
      </c>
      <c r="I2969" s="9">
        <v>0.14999999999999997</v>
      </c>
      <c r="J2969" s="10">
        <v>2500</v>
      </c>
      <c r="K2969" s="11">
        <f t="shared" si="22"/>
        <v>374.99999999999994</v>
      </c>
      <c r="L2969" s="11">
        <f t="shared" si="23"/>
        <v>149.99999999999997</v>
      </c>
      <c r="M2969" s="12">
        <v>0.4</v>
      </c>
      <c r="O2969" s="17"/>
      <c r="P2969" s="15"/>
      <c r="Q2969" s="13"/>
      <c r="R2969" s="14"/>
    </row>
    <row r="2970" spans="1:18" ht="15.75" customHeight="1" x14ac:dyDescent="0.2">
      <c r="A2970" s="2"/>
      <c r="B2970" s="7" t="s">
        <v>14</v>
      </c>
      <c r="C2970" s="7">
        <v>1185732</v>
      </c>
      <c r="D2970" s="8">
        <v>44260</v>
      </c>
      <c r="E2970" s="7" t="s">
        <v>33</v>
      </c>
      <c r="F2970" s="7" t="s">
        <v>106</v>
      </c>
      <c r="G2970" s="7" t="s">
        <v>107</v>
      </c>
      <c r="H2970" s="7" t="s">
        <v>17</v>
      </c>
      <c r="I2970" s="9">
        <v>0.20000000000000004</v>
      </c>
      <c r="J2970" s="10">
        <v>4700</v>
      </c>
      <c r="K2970" s="11">
        <f t="shared" si="22"/>
        <v>940.00000000000023</v>
      </c>
      <c r="L2970" s="11">
        <f t="shared" si="23"/>
        <v>282.00000000000006</v>
      </c>
      <c r="M2970" s="12">
        <v>0.3</v>
      </c>
      <c r="O2970" s="17"/>
      <c r="P2970" s="15"/>
      <c r="Q2970" s="13"/>
      <c r="R2970" s="14"/>
    </row>
    <row r="2971" spans="1:18" ht="15.75" customHeight="1" x14ac:dyDescent="0.2">
      <c r="A2971" s="2"/>
      <c r="B2971" s="7" t="s">
        <v>14</v>
      </c>
      <c r="C2971" s="7">
        <v>1185732</v>
      </c>
      <c r="D2971" s="8">
        <v>44260</v>
      </c>
      <c r="E2971" s="7" t="s">
        <v>33</v>
      </c>
      <c r="F2971" s="7" t="s">
        <v>106</v>
      </c>
      <c r="G2971" s="7" t="s">
        <v>107</v>
      </c>
      <c r="H2971" s="7" t="s">
        <v>18</v>
      </c>
      <c r="I2971" s="9">
        <v>0.20000000000000004</v>
      </c>
      <c r="J2971" s="10">
        <v>1750</v>
      </c>
      <c r="K2971" s="11">
        <f t="shared" si="22"/>
        <v>350.00000000000006</v>
      </c>
      <c r="L2971" s="11">
        <f t="shared" si="23"/>
        <v>122.50000000000001</v>
      </c>
      <c r="M2971" s="12">
        <v>0.35</v>
      </c>
      <c r="O2971" s="17"/>
      <c r="P2971" s="15"/>
      <c r="Q2971" s="13"/>
      <c r="R2971" s="14"/>
    </row>
    <row r="2972" spans="1:18" ht="15.75" customHeight="1" x14ac:dyDescent="0.2">
      <c r="A2972" s="2"/>
      <c r="B2972" s="7" t="s">
        <v>14</v>
      </c>
      <c r="C2972" s="7">
        <v>1185732</v>
      </c>
      <c r="D2972" s="8">
        <v>44260</v>
      </c>
      <c r="E2972" s="7" t="s">
        <v>33</v>
      </c>
      <c r="F2972" s="7" t="s">
        <v>106</v>
      </c>
      <c r="G2972" s="7" t="s">
        <v>107</v>
      </c>
      <c r="H2972" s="7" t="s">
        <v>19</v>
      </c>
      <c r="I2972" s="9">
        <v>0.10000000000000003</v>
      </c>
      <c r="J2972" s="10">
        <v>2250</v>
      </c>
      <c r="K2972" s="11">
        <f t="shared" si="22"/>
        <v>225.00000000000009</v>
      </c>
      <c r="L2972" s="11">
        <f t="shared" si="23"/>
        <v>67.500000000000028</v>
      </c>
      <c r="M2972" s="12">
        <v>0.3</v>
      </c>
      <c r="O2972" s="17"/>
      <c r="P2972" s="15"/>
      <c r="Q2972" s="13"/>
      <c r="R2972" s="14"/>
    </row>
    <row r="2973" spans="1:18" ht="15.75" customHeight="1" x14ac:dyDescent="0.2">
      <c r="A2973" s="2"/>
      <c r="B2973" s="7" t="s">
        <v>14</v>
      </c>
      <c r="C2973" s="7">
        <v>1185732</v>
      </c>
      <c r="D2973" s="8">
        <v>44260</v>
      </c>
      <c r="E2973" s="7" t="s">
        <v>33</v>
      </c>
      <c r="F2973" s="7" t="s">
        <v>106</v>
      </c>
      <c r="G2973" s="7" t="s">
        <v>107</v>
      </c>
      <c r="H2973" s="7" t="s">
        <v>20</v>
      </c>
      <c r="I2973" s="9">
        <v>0.14999999999999997</v>
      </c>
      <c r="J2973" s="10">
        <v>1000</v>
      </c>
      <c r="K2973" s="11">
        <f t="shared" si="22"/>
        <v>149.99999999999997</v>
      </c>
      <c r="L2973" s="11">
        <f t="shared" si="23"/>
        <v>44.999999999999993</v>
      </c>
      <c r="M2973" s="12">
        <v>0.3</v>
      </c>
      <c r="O2973" s="17"/>
      <c r="P2973" s="15"/>
      <c r="Q2973" s="13"/>
      <c r="R2973" s="14"/>
    </row>
    <row r="2974" spans="1:18" ht="15.75" customHeight="1" x14ac:dyDescent="0.2">
      <c r="A2974" s="2"/>
      <c r="B2974" s="7" t="s">
        <v>14</v>
      </c>
      <c r="C2974" s="7">
        <v>1185732</v>
      </c>
      <c r="D2974" s="8">
        <v>44260</v>
      </c>
      <c r="E2974" s="7" t="s">
        <v>33</v>
      </c>
      <c r="F2974" s="7" t="s">
        <v>106</v>
      </c>
      <c r="G2974" s="7" t="s">
        <v>107</v>
      </c>
      <c r="H2974" s="7" t="s">
        <v>21</v>
      </c>
      <c r="I2974" s="9">
        <v>0.30000000000000004</v>
      </c>
      <c r="J2974" s="10">
        <v>1500</v>
      </c>
      <c r="K2974" s="11">
        <f t="shared" si="22"/>
        <v>450.00000000000006</v>
      </c>
      <c r="L2974" s="11">
        <f t="shared" si="23"/>
        <v>225.00000000000003</v>
      </c>
      <c r="M2974" s="12">
        <v>0.5</v>
      </c>
      <c r="O2974" s="17"/>
      <c r="P2974" s="15"/>
      <c r="Q2974" s="13"/>
      <c r="R2974" s="14"/>
    </row>
    <row r="2975" spans="1:18" ht="15.75" customHeight="1" x14ac:dyDescent="0.2">
      <c r="A2975" s="2"/>
      <c r="B2975" s="7" t="s">
        <v>14</v>
      </c>
      <c r="C2975" s="7">
        <v>1185732</v>
      </c>
      <c r="D2975" s="8">
        <v>44260</v>
      </c>
      <c r="E2975" s="7" t="s">
        <v>33</v>
      </c>
      <c r="F2975" s="7" t="s">
        <v>106</v>
      </c>
      <c r="G2975" s="7" t="s">
        <v>107</v>
      </c>
      <c r="H2975" s="7" t="s">
        <v>22</v>
      </c>
      <c r="I2975" s="9">
        <v>0.20000000000000004</v>
      </c>
      <c r="J2975" s="10">
        <v>2500</v>
      </c>
      <c r="K2975" s="11">
        <f t="shared" si="22"/>
        <v>500.00000000000011</v>
      </c>
      <c r="L2975" s="11">
        <f t="shared" si="23"/>
        <v>200.00000000000006</v>
      </c>
      <c r="M2975" s="12">
        <v>0.4</v>
      </c>
      <c r="O2975" s="17"/>
      <c r="P2975" s="15"/>
      <c r="Q2975" s="13"/>
      <c r="R2975" s="14"/>
    </row>
    <row r="2976" spans="1:18" ht="15.75" customHeight="1" x14ac:dyDescent="0.2">
      <c r="A2976" s="2"/>
      <c r="B2976" s="7" t="s">
        <v>14</v>
      </c>
      <c r="C2976" s="7">
        <v>1185732</v>
      </c>
      <c r="D2976" s="8">
        <v>44292</v>
      </c>
      <c r="E2976" s="7" t="s">
        <v>33</v>
      </c>
      <c r="F2976" s="7" t="s">
        <v>106</v>
      </c>
      <c r="G2976" s="7" t="s">
        <v>107</v>
      </c>
      <c r="H2976" s="7" t="s">
        <v>17</v>
      </c>
      <c r="I2976" s="9">
        <v>0.20000000000000004</v>
      </c>
      <c r="J2976" s="10">
        <v>4750</v>
      </c>
      <c r="K2976" s="11">
        <f t="shared" si="22"/>
        <v>950.00000000000023</v>
      </c>
      <c r="L2976" s="11">
        <f t="shared" si="23"/>
        <v>285.00000000000006</v>
      </c>
      <c r="M2976" s="12">
        <v>0.3</v>
      </c>
      <c r="O2976" s="17"/>
      <c r="P2976" s="15"/>
      <c r="Q2976" s="13"/>
      <c r="R2976" s="14"/>
    </row>
    <row r="2977" spans="1:18" ht="15.75" customHeight="1" x14ac:dyDescent="0.2">
      <c r="A2977" s="2"/>
      <c r="B2977" s="7" t="s">
        <v>14</v>
      </c>
      <c r="C2977" s="7">
        <v>1185732</v>
      </c>
      <c r="D2977" s="8">
        <v>44292</v>
      </c>
      <c r="E2977" s="7" t="s">
        <v>33</v>
      </c>
      <c r="F2977" s="7" t="s">
        <v>106</v>
      </c>
      <c r="G2977" s="7" t="s">
        <v>107</v>
      </c>
      <c r="H2977" s="7" t="s">
        <v>18</v>
      </c>
      <c r="I2977" s="9">
        <v>0.20000000000000004</v>
      </c>
      <c r="J2977" s="10">
        <v>1750</v>
      </c>
      <c r="K2977" s="11">
        <f t="shared" si="22"/>
        <v>350.00000000000006</v>
      </c>
      <c r="L2977" s="11">
        <f t="shared" si="23"/>
        <v>122.50000000000001</v>
      </c>
      <c r="M2977" s="12">
        <v>0.35</v>
      </c>
      <c r="O2977" s="17"/>
      <c r="P2977" s="15"/>
      <c r="Q2977" s="13"/>
      <c r="R2977" s="14"/>
    </row>
    <row r="2978" spans="1:18" ht="15.75" customHeight="1" x14ac:dyDescent="0.2">
      <c r="A2978" s="2"/>
      <c r="B2978" s="7" t="s">
        <v>14</v>
      </c>
      <c r="C2978" s="7">
        <v>1185732</v>
      </c>
      <c r="D2978" s="8">
        <v>44292</v>
      </c>
      <c r="E2978" s="7" t="s">
        <v>33</v>
      </c>
      <c r="F2978" s="7" t="s">
        <v>106</v>
      </c>
      <c r="G2978" s="7" t="s">
        <v>107</v>
      </c>
      <c r="H2978" s="7" t="s">
        <v>19</v>
      </c>
      <c r="I2978" s="9">
        <v>0.10000000000000003</v>
      </c>
      <c r="J2978" s="10">
        <v>1750</v>
      </c>
      <c r="K2978" s="11">
        <f t="shared" si="22"/>
        <v>175.00000000000006</v>
      </c>
      <c r="L2978" s="11">
        <f t="shared" si="23"/>
        <v>52.500000000000014</v>
      </c>
      <c r="M2978" s="12">
        <v>0.3</v>
      </c>
      <c r="O2978" s="17"/>
      <c r="P2978" s="15"/>
      <c r="Q2978" s="13"/>
      <c r="R2978" s="14"/>
    </row>
    <row r="2979" spans="1:18" ht="15.75" customHeight="1" x14ac:dyDescent="0.2">
      <c r="A2979" s="2"/>
      <c r="B2979" s="7" t="s">
        <v>14</v>
      </c>
      <c r="C2979" s="7">
        <v>1185732</v>
      </c>
      <c r="D2979" s="8">
        <v>44292</v>
      </c>
      <c r="E2979" s="7" t="s">
        <v>33</v>
      </c>
      <c r="F2979" s="7" t="s">
        <v>106</v>
      </c>
      <c r="G2979" s="7" t="s">
        <v>107</v>
      </c>
      <c r="H2979" s="7" t="s">
        <v>20</v>
      </c>
      <c r="I2979" s="9">
        <v>0.14999999999999997</v>
      </c>
      <c r="J2979" s="10">
        <v>1000</v>
      </c>
      <c r="K2979" s="11">
        <f t="shared" si="22"/>
        <v>149.99999999999997</v>
      </c>
      <c r="L2979" s="11">
        <f t="shared" si="23"/>
        <v>44.999999999999993</v>
      </c>
      <c r="M2979" s="12">
        <v>0.3</v>
      </c>
      <c r="O2979" s="17"/>
      <c r="P2979" s="15"/>
      <c r="Q2979" s="13"/>
      <c r="R2979" s="14"/>
    </row>
    <row r="2980" spans="1:18" ht="15.75" customHeight="1" x14ac:dyDescent="0.2">
      <c r="A2980" s="2"/>
      <c r="B2980" s="7" t="s">
        <v>14</v>
      </c>
      <c r="C2980" s="7">
        <v>1185732</v>
      </c>
      <c r="D2980" s="8">
        <v>44292</v>
      </c>
      <c r="E2980" s="7" t="s">
        <v>33</v>
      </c>
      <c r="F2980" s="7" t="s">
        <v>106</v>
      </c>
      <c r="G2980" s="7" t="s">
        <v>107</v>
      </c>
      <c r="H2980" s="7" t="s">
        <v>21</v>
      </c>
      <c r="I2980" s="9">
        <v>0.6</v>
      </c>
      <c r="J2980" s="10">
        <v>1250</v>
      </c>
      <c r="K2980" s="11">
        <f t="shared" si="22"/>
        <v>750</v>
      </c>
      <c r="L2980" s="11">
        <f t="shared" si="23"/>
        <v>375</v>
      </c>
      <c r="M2980" s="12">
        <v>0.5</v>
      </c>
      <c r="O2980" s="17"/>
      <c r="P2980" s="15"/>
      <c r="Q2980" s="13"/>
      <c r="R2980" s="14"/>
    </row>
    <row r="2981" spans="1:18" ht="15.75" customHeight="1" x14ac:dyDescent="0.2">
      <c r="A2981" s="2"/>
      <c r="B2981" s="7" t="s">
        <v>14</v>
      </c>
      <c r="C2981" s="7">
        <v>1185732</v>
      </c>
      <c r="D2981" s="8">
        <v>44292</v>
      </c>
      <c r="E2981" s="7" t="s">
        <v>33</v>
      </c>
      <c r="F2981" s="7" t="s">
        <v>106</v>
      </c>
      <c r="G2981" s="7" t="s">
        <v>107</v>
      </c>
      <c r="H2981" s="7" t="s">
        <v>22</v>
      </c>
      <c r="I2981" s="9">
        <v>0.5</v>
      </c>
      <c r="J2981" s="10">
        <v>2500</v>
      </c>
      <c r="K2981" s="11">
        <f t="shared" si="22"/>
        <v>1250</v>
      </c>
      <c r="L2981" s="11">
        <f t="shared" si="23"/>
        <v>500</v>
      </c>
      <c r="M2981" s="12">
        <v>0.4</v>
      </c>
      <c r="O2981" s="17"/>
      <c r="P2981" s="15"/>
      <c r="Q2981" s="13"/>
      <c r="R2981" s="14"/>
    </row>
    <row r="2982" spans="1:18" ht="15.75" customHeight="1" x14ac:dyDescent="0.2">
      <c r="A2982" s="2"/>
      <c r="B2982" s="7" t="s">
        <v>14</v>
      </c>
      <c r="C2982" s="7">
        <v>1185732</v>
      </c>
      <c r="D2982" s="8">
        <v>44323</v>
      </c>
      <c r="E2982" s="7" t="s">
        <v>33</v>
      </c>
      <c r="F2982" s="7" t="s">
        <v>106</v>
      </c>
      <c r="G2982" s="7" t="s">
        <v>107</v>
      </c>
      <c r="H2982" s="7" t="s">
        <v>17</v>
      </c>
      <c r="I2982" s="9">
        <v>0.6</v>
      </c>
      <c r="J2982" s="10">
        <v>5200</v>
      </c>
      <c r="K2982" s="11">
        <f t="shared" si="22"/>
        <v>3120</v>
      </c>
      <c r="L2982" s="11">
        <f t="shared" si="23"/>
        <v>936</v>
      </c>
      <c r="M2982" s="12">
        <v>0.3</v>
      </c>
      <c r="O2982" s="17"/>
      <c r="P2982" s="15"/>
      <c r="Q2982" s="13"/>
      <c r="R2982" s="14"/>
    </row>
    <row r="2983" spans="1:18" ht="15.75" customHeight="1" x14ac:dyDescent="0.2">
      <c r="A2983" s="2"/>
      <c r="B2983" s="7" t="s">
        <v>14</v>
      </c>
      <c r="C2983" s="7">
        <v>1185732</v>
      </c>
      <c r="D2983" s="8">
        <v>44323</v>
      </c>
      <c r="E2983" s="7" t="s">
        <v>33</v>
      </c>
      <c r="F2983" s="7" t="s">
        <v>106</v>
      </c>
      <c r="G2983" s="7" t="s">
        <v>107</v>
      </c>
      <c r="H2983" s="7" t="s">
        <v>18</v>
      </c>
      <c r="I2983" s="9">
        <v>0.4</v>
      </c>
      <c r="J2983" s="10">
        <v>2250</v>
      </c>
      <c r="K2983" s="11">
        <f t="shared" si="22"/>
        <v>900</v>
      </c>
      <c r="L2983" s="11">
        <f t="shared" si="23"/>
        <v>315</v>
      </c>
      <c r="M2983" s="12">
        <v>0.35</v>
      </c>
      <c r="O2983" s="17"/>
      <c r="P2983" s="15"/>
      <c r="Q2983" s="13"/>
      <c r="R2983" s="14"/>
    </row>
    <row r="2984" spans="1:18" ht="15.75" customHeight="1" x14ac:dyDescent="0.2">
      <c r="A2984" s="2"/>
      <c r="B2984" s="7" t="s">
        <v>14</v>
      </c>
      <c r="C2984" s="7">
        <v>1185732</v>
      </c>
      <c r="D2984" s="8">
        <v>44323</v>
      </c>
      <c r="E2984" s="7" t="s">
        <v>33</v>
      </c>
      <c r="F2984" s="7" t="s">
        <v>106</v>
      </c>
      <c r="G2984" s="7" t="s">
        <v>107</v>
      </c>
      <c r="H2984" s="7" t="s">
        <v>19</v>
      </c>
      <c r="I2984" s="9">
        <v>0.35000000000000003</v>
      </c>
      <c r="J2984" s="10">
        <v>2000</v>
      </c>
      <c r="K2984" s="11">
        <f t="shared" si="22"/>
        <v>700.00000000000011</v>
      </c>
      <c r="L2984" s="11">
        <f t="shared" si="23"/>
        <v>210.00000000000003</v>
      </c>
      <c r="M2984" s="12">
        <v>0.3</v>
      </c>
      <c r="O2984" s="17"/>
      <c r="P2984" s="15"/>
      <c r="Q2984" s="13"/>
      <c r="R2984" s="14"/>
    </row>
    <row r="2985" spans="1:18" ht="15.75" customHeight="1" x14ac:dyDescent="0.2">
      <c r="A2985" s="2"/>
      <c r="B2985" s="7" t="s">
        <v>14</v>
      </c>
      <c r="C2985" s="7">
        <v>1185732</v>
      </c>
      <c r="D2985" s="8">
        <v>44323</v>
      </c>
      <c r="E2985" s="7" t="s">
        <v>33</v>
      </c>
      <c r="F2985" s="7" t="s">
        <v>106</v>
      </c>
      <c r="G2985" s="7" t="s">
        <v>107</v>
      </c>
      <c r="H2985" s="7" t="s">
        <v>20</v>
      </c>
      <c r="I2985" s="9">
        <v>0.35000000000000003</v>
      </c>
      <c r="J2985" s="10">
        <v>1250</v>
      </c>
      <c r="K2985" s="11">
        <f t="shared" si="22"/>
        <v>437.50000000000006</v>
      </c>
      <c r="L2985" s="11">
        <f t="shared" si="23"/>
        <v>131.25</v>
      </c>
      <c r="M2985" s="12">
        <v>0.3</v>
      </c>
      <c r="O2985" s="17"/>
      <c r="P2985" s="15"/>
      <c r="Q2985" s="13"/>
      <c r="R2985" s="14"/>
    </row>
    <row r="2986" spans="1:18" ht="15.75" customHeight="1" x14ac:dyDescent="0.2">
      <c r="A2986" s="2"/>
      <c r="B2986" s="7" t="s">
        <v>14</v>
      </c>
      <c r="C2986" s="7">
        <v>1185732</v>
      </c>
      <c r="D2986" s="8">
        <v>44323</v>
      </c>
      <c r="E2986" s="7" t="s">
        <v>33</v>
      </c>
      <c r="F2986" s="7" t="s">
        <v>106</v>
      </c>
      <c r="G2986" s="7" t="s">
        <v>107</v>
      </c>
      <c r="H2986" s="7" t="s">
        <v>21</v>
      </c>
      <c r="I2986" s="9">
        <v>0.44999999999999996</v>
      </c>
      <c r="J2986" s="10">
        <v>1500</v>
      </c>
      <c r="K2986" s="11">
        <f t="shared" si="22"/>
        <v>674.99999999999989</v>
      </c>
      <c r="L2986" s="11">
        <f t="shared" si="23"/>
        <v>337.49999999999994</v>
      </c>
      <c r="M2986" s="12">
        <v>0.5</v>
      </c>
      <c r="O2986" s="17"/>
      <c r="P2986" s="15"/>
      <c r="Q2986" s="13"/>
      <c r="R2986" s="14"/>
    </row>
    <row r="2987" spans="1:18" ht="15.75" customHeight="1" x14ac:dyDescent="0.2">
      <c r="A2987" s="2"/>
      <c r="B2987" s="7" t="s">
        <v>14</v>
      </c>
      <c r="C2987" s="7">
        <v>1185732</v>
      </c>
      <c r="D2987" s="8">
        <v>44323</v>
      </c>
      <c r="E2987" s="7" t="s">
        <v>33</v>
      </c>
      <c r="F2987" s="7" t="s">
        <v>106</v>
      </c>
      <c r="G2987" s="7" t="s">
        <v>107</v>
      </c>
      <c r="H2987" s="7" t="s">
        <v>22</v>
      </c>
      <c r="I2987" s="9">
        <v>0.49999999999999994</v>
      </c>
      <c r="J2987" s="10">
        <v>2750</v>
      </c>
      <c r="K2987" s="11">
        <f t="shared" si="22"/>
        <v>1374.9999999999998</v>
      </c>
      <c r="L2987" s="11">
        <f t="shared" si="23"/>
        <v>549.99999999999989</v>
      </c>
      <c r="M2987" s="12">
        <v>0.4</v>
      </c>
      <c r="O2987" s="17"/>
      <c r="P2987" s="15"/>
      <c r="Q2987" s="13"/>
      <c r="R2987" s="14"/>
    </row>
    <row r="2988" spans="1:18" ht="15.75" customHeight="1" x14ac:dyDescent="0.2">
      <c r="A2988" s="2"/>
      <c r="B2988" s="7" t="s">
        <v>14</v>
      </c>
      <c r="C2988" s="7">
        <v>1185732</v>
      </c>
      <c r="D2988" s="8">
        <v>44353</v>
      </c>
      <c r="E2988" s="7" t="s">
        <v>33</v>
      </c>
      <c r="F2988" s="7" t="s">
        <v>106</v>
      </c>
      <c r="G2988" s="7" t="s">
        <v>107</v>
      </c>
      <c r="H2988" s="7" t="s">
        <v>17</v>
      </c>
      <c r="I2988" s="9">
        <v>0.35000000000000003</v>
      </c>
      <c r="J2988" s="10">
        <v>5250</v>
      </c>
      <c r="K2988" s="11">
        <f t="shared" si="22"/>
        <v>1837.5000000000002</v>
      </c>
      <c r="L2988" s="11">
        <f t="shared" si="23"/>
        <v>551.25</v>
      </c>
      <c r="M2988" s="12">
        <v>0.3</v>
      </c>
      <c r="O2988" s="17"/>
      <c r="P2988" s="15"/>
      <c r="Q2988" s="13"/>
      <c r="R2988" s="14"/>
    </row>
    <row r="2989" spans="1:18" ht="15.75" customHeight="1" x14ac:dyDescent="0.2">
      <c r="A2989" s="2"/>
      <c r="B2989" s="7" t="s">
        <v>14</v>
      </c>
      <c r="C2989" s="7">
        <v>1185732</v>
      </c>
      <c r="D2989" s="8">
        <v>44353</v>
      </c>
      <c r="E2989" s="7" t="s">
        <v>33</v>
      </c>
      <c r="F2989" s="7" t="s">
        <v>106</v>
      </c>
      <c r="G2989" s="7" t="s">
        <v>107</v>
      </c>
      <c r="H2989" s="7" t="s">
        <v>18</v>
      </c>
      <c r="I2989" s="9">
        <v>0.3000000000000001</v>
      </c>
      <c r="J2989" s="10">
        <v>2750</v>
      </c>
      <c r="K2989" s="11">
        <f t="shared" si="22"/>
        <v>825.00000000000023</v>
      </c>
      <c r="L2989" s="11">
        <f t="shared" si="23"/>
        <v>288.75000000000006</v>
      </c>
      <c r="M2989" s="12">
        <v>0.35</v>
      </c>
      <c r="O2989" s="17"/>
      <c r="P2989" s="15"/>
      <c r="Q2989" s="13"/>
      <c r="R2989" s="14"/>
    </row>
    <row r="2990" spans="1:18" ht="15.75" customHeight="1" x14ac:dyDescent="0.2">
      <c r="A2990" s="2"/>
      <c r="B2990" s="7" t="s">
        <v>14</v>
      </c>
      <c r="C2990" s="7">
        <v>1185732</v>
      </c>
      <c r="D2990" s="8">
        <v>44353</v>
      </c>
      <c r="E2990" s="7" t="s">
        <v>33</v>
      </c>
      <c r="F2990" s="7" t="s">
        <v>106</v>
      </c>
      <c r="G2990" s="7" t="s">
        <v>107</v>
      </c>
      <c r="H2990" s="7" t="s">
        <v>19</v>
      </c>
      <c r="I2990" s="9">
        <v>0.25000000000000006</v>
      </c>
      <c r="J2990" s="10">
        <v>2000</v>
      </c>
      <c r="K2990" s="11">
        <f t="shared" si="22"/>
        <v>500.00000000000011</v>
      </c>
      <c r="L2990" s="11">
        <f t="shared" si="23"/>
        <v>150.00000000000003</v>
      </c>
      <c r="M2990" s="12">
        <v>0.3</v>
      </c>
      <c r="O2990" s="17"/>
      <c r="P2990" s="15"/>
      <c r="Q2990" s="13"/>
      <c r="R2990" s="14"/>
    </row>
    <row r="2991" spans="1:18" ht="15.75" customHeight="1" x14ac:dyDescent="0.2">
      <c r="A2991" s="2"/>
      <c r="B2991" s="7" t="s">
        <v>14</v>
      </c>
      <c r="C2991" s="7">
        <v>1185732</v>
      </c>
      <c r="D2991" s="8">
        <v>44353</v>
      </c>
      <c r="E2991" s="7" t="s">
        <v>33</v>
      </c>
      <c r="F2991" s="7" t="s">
        <v>106</v>
      </c>
      <c r="G2991" s="7" t="s">
        <v>107</v>
      </c>
      <c r="H2991" s="7" t="s">
        <v>20</v>
      </c>
      <c r="I2991" s="9">
        <v>0.25000000000000006</v>
      </c>
      <c r="J2991" s="10">
        <v>1750</v>
      </c>
      <c r="K2991" s="11">
        <f t="shared" si="22"/>
        <v>437.50000000000011</v>
      </c>
      <c r="L2991" s="11">
        <f t="shared" si="23"/>
        <v>131.25000000000003</v>
      </c>
      <c r="M2991" s="12">
        <v>0.3</v>
      </c>
      <c r="O2991" s="17"/>
      <c r="P2991" s="15"/>
      <c r="Q2991" s="13"/>
      <c r="R2991" s="14"/>
    </row>
    <row r="2992" spans="1:18" ht="15.75" customHeight="1" x14ac:dyDescent="0.2">
      <c r="A2992" s="2"/>
      <c r="B2992" s="7" t="s">
        <v>14</v>
      </c>
      <c r="C2992" s="7">
        <v>1185732</v>
      </c>
      <c r="D2992" s="8">
        <v>44353</v>
      </c>
      <c r="E2992" s="7" t="s">
        <v>33</v>
      </c>
      <c r="F2992" s="7" t="s">
        <v>106</v>
      </c>
      <c r="G2992" s="7" t="s">
        <v>107</v>
      </c>
      <c r="H2992" s="7" t="s">
        <v>21</v>
      </c>
      <c r="I2992" s="9">
        <v>0.35000000000000003</v>
      </c>
      <c r="J2992" s="10">
        <v>1750</v>
      </c>
      <c r="K2992" s="11">
        <f t="shared" si="22"/>
        <v>612.50000000000011</v>
      </c>
      <c r="L2992" s="11">
        <f t="shared" si="23"/>
        <v>306.25000000000006</v>
      </c>
      <c r="M2992" s="12">
        <v>0.5</v>
      </c>
      <c r="O2992" s="17"/>
      <c r="P2992" s="15"/>
      <c r="Q2992" s="13"/>
      <c r="R2992" s="14"/>
    </row>
    <row r="2993" spans="1:18" ht="15.75" customHeight="1" x14ac:dyDescent="0.2">
      <c r="A2993" s="2"/>
      <c r="B2993" s="7" t="s">
        <v>14</v>
      </c>
      <c r="C2993" s="7">
        <v>1185732</v>
      </c>
      <c r="D2993" s="8">
        <v>44353</v>
      </c>
      <c r="E2993" s="7" t="s">
        <v>33</v>
      </c>
      <c r="F2993" s="7" t="s">
        <v>106</v>
      </c>
      <c r="G2993" s="7" t="s">
        <v>107</v>
      </c>
      <c r="H2993" s="7" t="s">
        <v>22</v>
      </c>
      <c r="I2993" s="9">
        <v>0.55000000000000004</v>
      </c>
      <c r="J2993" s="10">
        <v>3250</v>
      </c>
      <c r="K2993" s="11">
        <f t="shared" si="22"/>
        <v>1787.5000000000002</v>
      </c>
      <c r="L2993" s="11">
        <f t="shared" si="23"/>
        <v>715.00000000000011</v>
      </c>
      <c r="M2993" s="12">
        <v>0.4</v>
      </c>
      <c r="O2993" s="17"/>
      <c r="P2993" s="15"/>
      <c r="Q2993" s="13"/>
      <c r="R2993" s="14"/>
    </row>
    <row r="2994" spans="1:18" ht="15.75" customHeight="1" x14ac:dyDescent="0.2">
      <c r="A2994" s="2"/>
      <c r="B2994" s="7" t="s">
        <v>14</v>
      </c>
      <c r="C2994" s="7">
        <v>1185732</v>
      </c>
      <c r="D2994" s="8">
        <v>44382</v>
      </c>
      <c r="E2994" s="7" t="s">
        <v>33</v>
      </c>
      <c r="F2994" s="7" t="s">
        <v>106</v>
      </c>
      <c r="G2994" s="7" t="s">
        <v>107</v>
      </c>
      <c r="H2994" s="7" t="s">
        <v>17</v>
      </c>
      <c r="I2994" s="9">
        <v>0.5</v>
      </c>
      <c r="J2994" s="10">
        <v>5500</v>
      </c>
      <c r="K2994" s="11">
        <f t="shared" si="22"/>
        <v>2750</v>
      </c>
      <c r="L2994" s="11">
        <f t="shared" si="23"/>
        <v>825</v>
      </c>
      <c r="M2994" s="12">
        <v>0.3</v>
      </c>
      <c r="O2994" s="17"/>
      <c r="P2994" s="15"/>
      <c r="Q2994" s="13"/>
      <c r="R2994" s="14"/>
    </row>
    <row r="2995" spans="1:18" ht="15.75" customHeight="1" x14ac:dyDescent="0.2">
      <c r="A2995" s="2"/>
      <c r="B2995" s="7" t="s">
        <v>14</v>
      </c>
      <c r="C2995" s="7">
        <v>1185732</v>
      </c>
      <c r="D2995" s="8">
        <v>44382</v>
      </c>
      <c r="E2995" s="7" t="s">
        <v>33</v>
      </c>
      <c r="F2995" s="7" t="s">
        <v>106</v>
      </c>
      <c r="G2995" s="7" t="s">
        <v>107</v>
      </c>
      <c r="H2995" s="7" t="s">
        <v>18</v>
      </c>
      <c r="I2995" s="9">
        <v>0.45000000000000007</v>
      </c>
      <c r="J2995" s="10">
        <v>3000</v>
      </c>
      <c r="K2995" s="11">
        <f t="shared" si="22"/>
        <v>1350.0000000000002</v>
      </c>
      <c r="L2995" s="11">
        <f t="shared" si="23"/>
        <v>472.50000000000006</v>
      </c>
      <c r="M2995" s="12">
        <v>0.35</v>
      </c>
      <c r="O2995" s="17"/>
      <c r="P2995" s="15"/>
      <c r="Q2995" s="13"/>
      <c r="R2995" s="14"/>
    </row>
    <row r="2996" spans="1:18" ht="15.75" customHeight="1" x14ac:dyDescent="0.2">
      <c r="A2996" s="2"/>
      <c r="B2996" s="7" t="s">
        <v>14</v>
      </c>
      <c r="C2996" s="7">
        <v>1185732</v>
      </c>
      <c r="D2996" s="8">
        <v>44382</v>
      </c>
      <c r="E2996" s="7" t="s">
        <v>33</v>
      </c>
      <c r="F2996" s="7" t="s">
        <v>106</v>
      </c>
      <c r="G2996" s="7" t="s">
        <v>107</v>
      </c>
      <c r="H2996" s="7" t="s">
        <v>19</v>
      </c>
      <c r="I2996" s="9">
        <v>0.4</v>
      </c>
      <c r="J2996" s="10">
        <v>2250</v>
      </c>
      <c r="K2996" s="11">
        <f t="shared" si="22"/>
        <v>900</v>
      </c>
      <c r="L2996" s="11">
        <f t="shared" si="23"/>
        <v>270</v>
      </c>
      <c r="M2996" s="12">
        <v>0.3</v>
      </c>
      <c r="O2996" s="17"/>
      <c r="P2996" s="15"/>
      <c r="Q2996" s="13"/>
      <c r="R2996" s="14"/>
    </row>
    <row r="2997" spans="1:18" ht="15.75" customHeight="1" x14ac:dyDescent="0.2">
      <c r="A2997" s="2"/>
      <c r="B2997" s="7" t="s">
        <v>14</v>
      </c>
      <c r="C2997" s="7">
        <v>1185732</v>
      </c>
      <c r="D2997" s="8">
        <v>44382</v>
      </c>
      <c r="E2997" s="7" t="s">
        <v>33</v>
      </c>
      <c r="F2997" s="7" t="s">
        <v>106</v>
      </c>
      <c r="G2997" s="7" t="s">
        <v>107</v>
      </c>
      <c r="H2997" s="7" t="s">
        <v>20</v>
      </c>
      <c r="I2997" s="9">
        <v>0.4</v>
      </c>
      <c r="J2997" s="10">
        <v>1750</v>
      </c>
      <c r="K2997" s="11">
        <f t="shared" si="22"/>
        <v>700</v>
      </c>
      <c r="L2997" s="11">
        <f t="shared" si="23"/>
        <v>210</v>
      </c>
      <c r="M2997" s="12">
        <v>0.3</v>
      </c>
      <c r="O2997" s="17"/>
      <c r="P2997" s="15"/>
      <c r="Q2997" s="13"/>
      <c r="R2997" s="14"/>
    </row>
    <row r="2998" spans="1:18" ht="15.75" customHeight="1" x14ac:dyDescent="0.2">
      <c r="A2998" s="2"/>
      <c r="B2998" s="7" t="s">
        <v>14</v>
      </c>
      <c r="C2998" s="7">
        <v>1185732</v>
      </c>
      <c r="D2998" s="8">
        <v>44382</v>
      </c>
      <c r="E2998" s="7" t="s">
        <v>33</v>
      </c>
      <c r="F2998" s="7" t="s">
        <v>106</v>
      </c>
      <c r="G2998" s="7" t="s">
        <v>107</v>
      </c>
      <c r="H2998" s="7" t="s">
        <v>21</v>
      </c>
      <c r="I2998" s="9">
        <v>0.5</v>
      </c>
      <c r="J2998" s="10">
        <v>2000</v>
      </c>
      <c r="K2998" s="11">
        <f t="shared" si="22"/>
        <v>1000</v>
      </c>
      <c r="L2998" s="11">
        <f t="shared" si="23"/>
        <v>500</v>
      </c>
      <c r="M2998" s="12">
        <v>0.5</v>
      </c>
      <c r="O2998" s="17"/>
      <c r="P2998" s="15"/>
      <c r="Q2998" s="13"/>
      <c r="R2998" s="14"/>
    </row>
    <row r="2999" spans="1:18" ht="15.75" customHeight="1" x14ac:dyDescent="0.2">
      <c r="A2999" s="2"/>
      <c r="B2999" s="7" t="s">
        <v>14</v>
      </c>
      <c r="C2999" s="7">
        <v>1185732</v>
      </c>
      <c r="D2999" s="8">
        <v>44382</v>
      </c>
      <c r="E2999" s="7" t="s">
        <v>33</v>
      </c>
      <c r="F2999" s="7" t="s">
        <v>106</v>
      </c>
      <c r="G2999" s="7" t="s">
        <v>107</v>
      </c>
      <c r="H2999" s="7" t="s">
        <v>22</v>
      </c>
      <c r="I2999" s="9">
        <v>0.55000000000000004</v>
      </c>
      <c r="J2999" s="10">
        <v>3750</v>
      </c>
      <c r="K2999" s="11">
        <f t="shared" si="22"/>
        <v>2062.5</v>
      </c>
      <c r="L2999" s="11">
        <f t="shared" si="23"/>
        <v>825</v>
      </c>
      <c r="M2999" s="12">
        <v>0.4</v>
      </c>
      <c r="O2999" s="17"/>
      <c r="P2999" s="15"/>
      <c r="Q2999" s="13"/>
      <c r="R2999" s="14"/>
    </row>
    <row r="3000" spans="1:18" ht="15.75" customHeight="1" x14ac:dyDescent="0.2">
      <c r="A3000" s="2"/>
      <c r="B3000" s="7" t="s">
        <v>14</v>
      </c>
      <c r="C3000" s="7">
        <v>1185732</v>
      </c>
      <c r="D3000" s="8">
        <v>44414</v>
      </c>
      <c r="E3000" s="7" t="s">
        <v>33</v>
      </c>
      <c r="F3000" s="7" t="s">
        <v>106</v>
      </c>
      <c r="G3000" s="7" t="s">
        <v>107</v>
      </c>
      <c r="H3000" s="7" t="s">
        <v>17</v>
      </c>
      <c r="I3000" s="9">
        <v>0.5</v>
      </c>
      <c r="J3000" s="10">
        <v>5250</v>
      </c>
      <c r="K3000" s="11">
        <f t="shared" si="22"/>
        <v>2625</v>
      </c>
      <c r="L3000" s="11">
        <f t="shared" si="23"/>
        <v>787.5</v>
      </c>
      <c r="M3000" s="12">
        <v>0.3</v>
      </c>
      <c r="O3000" s="17"/>
      <c r="P3000" s="15"/>
      <c r="Q3000" s="13"/>
      <c r="R3000" s="14"/>
    </row>
    <row r="3001" spans="1:18" ht="15.75" customHeight="1" x14ac:dyDescent="0.2">
      <c r="A3001" s="2"/>
      <c r="B3001" s="7" t="s">
        <v>14</v>
      </c>
      <c r="C3001" s="7">
        <v>1185732</v>
      </c>
      <c r="D3001" s="8">
        <v>44414</v>
      </c>
      <c r="E3001" s="7" t="s">
        <v>33</v>
      </c>
      <c r="F3001" s="7" t="s">
        <v>106</v>
      </c>
      <c r="G3001" s="7" t="s">
        <v>107</v>
      </c>
      <c r="H3001" s="7" t="s">
        <v>18</v>
      </c>
      <c r="I3001" s="9">
        <v>0.45000000000000007</v>
      </c>
      <c r="J3001" s="10">
        <v>3000</v>
      </c>
      <c r="K3001" s="11">
        <f t="shared" si="22"/>
        <v>1350.0000000000002</v>
      </c>
      <c r="L3001" s="11">
        <f t="shared" si="23"/>
        <v>472.50000000000006</v>
      </c>
      <c r="M3001" s="12">
        <v>0.35</v>
      </c>
      <c r="O3001" s="17"/>
      <c r="P3001" s="15"/>
      <c r="Q3001" s="13"/>
      <c r="R3001" s="14"/>
    </row>
    <row r="3002" spans="1:18" ht="15.75" customHeight="1" x14ac:dyDescent="0.2">
      <c r="A3002" s="2"/>
      <c r="B3002" s="7" t="s">
        <v>14</v>
      </c>
      <c r="C3002" s="7">
        <v>1185732</v>
      </c>
      <c r="D3002" s="8">
        <v>44414</v>
      </c>
      <c r="E3002" s="7" t="s">
        <v>33</v>
      </c>
      <c r="F3002" s="7" t="s">
        <v>106</v>
      </c>
      <c r="G3002" s="7" t="s">
        <v>107</v>
      </c>
      <c r="H3002" s="7" t="s">
        <v>19</v>
      </c>
      <c r="I3002" s="9">
        <v>0.4</v>
      </c>
      <c r="J3002" s="10">
        <v>2250</v>
      </c>
      <c r="K3002" s="11">
        <f t="shared" si="22"/>
        <v>900</v>
      </c>
      <c r="L3002" s="11">
        <f t="shared" si="23"/>
        <v>270</v>
      </c>
      <c r="M3002" s="12">
        <v>0.3</v>
      </c>
      <c r="O3002" s="17"/>
      <c r="P3002" s="15"/>
      <c r="Q3002" s="13"/>
      <c r="R3002" s="14"/>
    </row>
    <row r="3003" spans="1:18" ht="15.75" customHeight="1" x14ac:dyDescent="0.2">
      <c r="A3003" s="2"/>
      <c r="B3003" s="7" t="s">
        <v>14</v>
      </c>
      <c r="C3003" s="7">
        <v>1185732</v>
      </c>
      <c r="D3003" s="8">
        <v>44414</v>
      </c>
      <c r="E3003" s="7" t="s">
        <v>33</v>
      </c>
      <c r="F3003" s="7" t="s">
        <v>106</v>
      </c>
      <c r="G3003" s="7" t="s">
        <v>107</v>
      </c>
      <c r="H3003" s="7" t="s">
        <v>20</v>
      </c>
      <c r="I3003" s="9">
        <v>0.4</v>
      </c>
      <c r="J3003" s="10">
        <v>2000</v>
      </c>
      <c r="K3003" s="11">
        <f t="shared" si="22"/>
        <v>800</v>
      </c>
      <c r="L3003" s="11">
        <f t="shared" si="23"/>
        <v>240</v>
      </c>
      <c r="M3003" s="12">
        <v>0.3</v>
      </c>
      <c r="O3003" s="17"/>
      <c r="P3003" s="15"/>
      <c r="Q3003" s="13"/>
      <c r="R3003" s="14"/>
    </row>
    <row r="3004" spans="1:18" ht="15.75" customHeight="1" x14ac:dyDescent="0.2">
      <c r="A3004" s="2"/>
      <c r="B3004" s="7" t="s">
        <v>14</v>
      </c>
      <c r="C3004" s="7">
        <v>1185732</v>
      </c>
      <c r="D3004" s="8">
        <v>44414</v>
      </c>
      <c r="E3004" s="7" t="s">
        <v>33</v>
      </c>
      <c r="F3004" s="7" t="s">
        <v>106</v>
      </c>
      <c r="G3004" s="7" t="s">
        <v>107</v>
      </c>
      <c r="H3004" s="7" t="s">
        <v>21</v>
      </c>
      <c r="I3004" s="9">
        <v>0.5</v>
      </c>
      <c r="J3004" s="10">
        <v>1750</v>
      </c>
      <c r="K3004" s="11">
        <f t="shared" si="22"/>
        <v>875</v>
      </c>
      <c r="L3004" s="11">
        <f t="shared" si="23"/>
        <v>437.5</v>
      </c>
      <c r="M3004" s="12">
        <v>0.5</v>
      </c>
      <c r="O3004" s="17"/>
      <c r="P3004" s="15"/>
      <c r="Q3004" s="13"/>
      <c r="R3004" s="14"/>
    </row>
    <row r="3005" spans="1:18" ht="15.75" customHeight="1" x14ac:dyDescent="0.2">
      <c r="A3005" s="2"/>
      <c r="B3005" s="7" t="s">
        <v>14</v>
      </c>
      <c r="C3005" s="7">
        <v>1185732</v>
      </c>
      <c r="D3005" s="8">
        <v>44414</v>
      </c>
      <c r="E3005" s="7" t="s">
        <v>33</v>
      </c>
      <c r="F3005" s="7" t="s">
        <v>106</v>
      </c>
      <c r="G3005" s="7" t="s">
        <v>107</v>
      </c>
      <c r="H3005" s="7" t="s">
        <v>22</v>
      </c>
      <c r="I3005" s="9">
        <v>0.55000000000000004</v>
      </c>
      <c r="J3005" s="10">
        <v>3500</v>
      </c>
      <c r="K3005" s="11">
        <f t="shared" si="22"/>
        <v>1925.0000000000002</v>
      </c>
      <c r="L3005" s="11">
        <f t="shared" si="23"/>
        <v>770.00000000000011</v>
      </c>
      <c r="M3005" s="12">
        <v>0.4</v>
      </c>
      <c r="O3005" s="17"/>
      <c r="P3005" s="15"/>
      <c r="Q3005" s="13"/>
      <c r="R3005" s="14"/>
    </row>
    <row r="3006" spans="1:18" ht="15.75" customHeight="1" x14ac:dyDescent="0.2">
      <c r="A3006" s="2"/>
      <c r="B3006" s="7" t="s">
        <v>14</v>
      </c>
      <c r="C3006" s="7">
        <v>1185732</v>
      </c>
      <c r="D3006" s="8">
        <v>44446</v>
      </c>
      <c r="E3006" s="7" t="s">
        <v>33</v>
      </c>
      <c r="F3006" s="7" t="s">
        <v>106</v>
      </c>
      <c r="G3006" s="7" t="s">
        <v>107</v>
      </c>
      <c r="H3006" s="7" t="s">
        <v>17</v>
      </c>
      <c r="I3006" s="9">
        <v>0.35000000000000003</v>
      </c>
      <c r="J3006" s="10">
        <v>4750</v>
      </c>
      <c r="K3006" s="11">
        <f t="shared" si="22"/>
        <v>1662.5000000000002</v>
      </c>
      <c r="L3006" s="11">
        <f t="shared" si="23"/>
        <v>498.75000000000006</v>
      </c>
      <c r="M3006" s="12">
        <v>0.3</v>
      </c>
      <c r="O3006" s="17"/>
      <c r="P3006" s="15"/>
      <c r="Q3006" s="13"/>
      <c r="R3006" s="14"/>
    </row>
    <row r="3007" spans="1:18" ht="15.75" customHeight="1" x14ac:dyDescent="0.2">
      <c r="A3007" s="2"/>
      <c r="B3007" s="7" t="s">
        <v>14</v>
      </c>
      <c r="C3007" s="7">
        <v>1185732</v>
      </c>
      <c r="D3007" s="8">
        <v>44446</v>
      </c>
      <c r="E3007" s="7" t="s">
        <v>33</v>
      </c>
      <c r="F3007" s="7" t="s">
        <v>106</v>
      </c>
      <c r="G3007" s="7" t="s">
        <v>107</v>
      </c>
      <c r="H3007" s="7" t="s">
        <v>18</v>
      </c>
      <c r="I3007" s="9">
        <v>0.3000000000000001</v>
      </c>
      <c r="J3007" s="10">
        <v>2750</v>
      </c>
      <c r="K3007" s="11">
        <f t="shared" si="22"/>
        <v>825.00000000000023</v>
      </c>
      <c r="L3007" s="11">
        <f t="shared" si="23"/>
        <v>288.75000000000006</v>
      </c>
      <c r="M3007" s="12">
        <v>0.35</v>
      </c>
      <c r="O3007" s="17"/>
      <c r="P3007" s="15"/>
      <c r="Q3007" s="13"/>
      <c r="R3007" s="14"/>
    </row>
    <row r="3008" spans="1:18" ht="15.75" customHeight="1" x14ac:dyDescent="0.2">
      <c r="A3008" s="2"/>
      <c r="B3008" s="7" t="s">
        <v>14</v>
      </c>
      <c r="C3008" s="7">
        <v>1185732</v>
      </c>
      <c r="D3008" s="8">
        <v>44446</v>
      </c>
      <c r="E3008" s="7" t="s">
        <v>33</v>
      </c>
      <c r="F3008" s="7" t="s">
        <v>106</v>
      </c>
      <c r="G3008" s="7" t="s">
        <v>107</v>
      </c>
      <c r="H3008" s="7" t="s">
        <v>19</v>
      </c>
      <c r="I3008" s="9">
        <v>0.25000000000000006</v>
      </c>
      <c r="J3008" s="10">
        <v>1750</v>
      </c>
      <c r="K3008" s="11">
        <f t="shared" si="22"/>
        <v>437.50000000000011</v>
      </c>
      <c r="L3008" s="11">
        <f t="shared" si="23"/>
        <v>131.25000000000003</v>
      </c>
      <c r="M3008" s="12">
        <v>0.3</v>
      </c>
      <c r="O3008" s="17"/>
      <c r="P3008" s="15"/>
      <c r="Q3008" s="13"/>
      <c r="R3008" s="14"/>
    </row>
    <row r="3009" spans="1:18" ht="15.75" customHeight="1" x14ac:dyDescent="0.2">
      <c r="A3009" s="2"/>
      <c r="B3009" s="7" t="s">
        <v>14</v>
      </c>
      <c r="C3009" s="7">
        <v>1185732</v>
      </c>
      <c r="D3009" s="8">
        <v>44446</v>
      </c>
      <c r="E3009" s="7" t="s">
        <v>33</v>
      </c>
      <c r="F3009" s="7" t="s">
        <v>106</v>
      </c>
      <c r="G3009" s="7" t="s">
        <v>107</v>
      </c>
      <c r="H3009" s="7" t="s">
        <v>20</v>
      </c>
      <c r="I3009" s="9">
        <v>0.25000000000000006</v>
      </c>
      <c r="J3009" s="10">
        <v>1500</v>
      </c>
      <c r="K3009" s="11">
        <f t="shared" si="22"/>
        <v>375.00000000000006</v>
      </c>
      <c r="L3009" s="11">
        <f t="shared" si="23"/>
        <v>112.50000000000001</v>
      </c>
      <c r="M3009" s="12">
        <v>0.3</v>
      </c>
      <c r="O3009" s="17"/>
      <c r="P3009" s="15"/>
      <c r="Q3009" s="13"/>
      <c r="R3009" s="14"/>
    </row>
    <row r="3010" spans="1:18" ht="15.75" customHeight="1" x14ac:dyDescent="0.2">
      <c r="A3010" s="2"/>
      <c r="B3010" s="7" t="s">
        <v>14</v>
      </c>
      <c r="C3010" s="7">
        <v>1185732</v>
      </c>
      <c r="D3010" s="8">
        <v>44446</v>
      </c>
      <c r="E3010" s="7" t="s">
        <v>33</v>
      </c>
      <c r="F3010" s="7" t="s">
        <v>106</v>
      </c>
      <c r="G3010" s="7" t="s">
        <v>107</v>
      </c>
      <c r="H3010" s="7" t="s">
        <v>21</v>
      </c>
      <c r="I3010" s="9">
        <v>0.35000000000000003</v>
      </c>
      <c r="J3010" s="10">
        <v>1500</v>
      </c>
      <c r="K3010" s="11">
        <f t="shared" si="22"/>
        <v>525</v>
      </c>
      <c r="L3010" s="11">
        <f t="shared" si="23"/>
        <v>262.5</v>
      </c>
      <c r="M3010" s="12">
        <v>0.5</v>
      </c>
      <c r="O3010" s="17"/>
      <c r="P3010" s="15"/>
      <c r="Q3010" s="13"/>
      <c r="R3010" s="14"/>
    </row>
    <row r="3011" spans="1:18" ht="15.75" customHeight="1" x14ac:dyDescent="0.2">
      <c r="A3011" s="2"/>
      <c r="B3011" s="7" t="s">
        <v>14</v>
      </c>
      <c r="C3011" s="7">
        <v>1185732</v>
      </c>
      <c r="D3011" s="8">
        <v>44446</v>
      </c>
      <c r="E3011" s="7" t="s">
        <v>33</v>
      </c>
      <c r="F3011" s="7" t="s">
        <v>106</v>
      </c>
      <c r="G3011" s="7" t="s">
        <v>107</v>
      </c>
      <c r="H3011" s="7" t="s">
        <v>22</v>
      </c>
      <c r="I3011" s="9">
        <v>0.4</v>
      </c>
      <c r="J3011" s="10">
        <v>2250</v>
      </c>
      <c r="K3011" s="11">
        <f t="shared" si="22"/>
        <v>900</v>
      </c>
      <c r="L3011" s="11">
        <f t="shared" si="23"/>
        <v>360</v>
      </c>
      <c r="M3011" s="12">
        <v>0.4</v>
      </c>
      <c r="O3011" s="17"/>
      <c r="P3011" s="15"/>
      <c r="Q3011" s="13"/>
      <c r="R3011" s="14"/>
    </row>
    <row r="3012" spans="1:18" ht="15.75" customHeight="1" x14ac:dyDescent="0.2">
      <c r="A3012" s="2"/>
      <c r="B3012" s="7" t="s">
        <v>14</v>
      </c>
      <c r="C3012" s="7">
        <v>1185732</v>
      </c>
      <c r="D3012" s="8">
        <v>44475</v>
      </c>
      <c r="E3012" s="7" t="s">
        <v>33</v>
      </c>
      <c r="F3012" s="7" t="s">
        <v>106</v>
      </c>
      <c r="G3012" s="7" t="s">
        <v>107</v>
      </c>
      <c r="H3012" s="7" t="s">
        <v>17</v>
      </c>
      <c r="I3012" s="9">
        <v>0.44999999999999996</v>
      </c>
      <c r="J3012" s="10">
        <v>4000</v>
      </c>
      <c r="K3012" s="11">
        <f t="shared" si="22"/>
        <v>1799.9999999999998</v>
      </c>
      <c r="L3012" s="11">
        <f t="shared" si="23"/>
        <v>539.99999999999989</v>
      </c>
      <c r="M3012" s="12">
        <v>0.3</v>
      </c>
      <c r="O3012" s="17"/>
      <c r="P3012" s="15"/>
      <c r="Q3012" s="13"/>
      <c r="R3012" s="14"/>
    </row>
    <row r="3013" spans="1:18" ht="15.75" customHeight="1" x14ac:dyDescent="0.2">
      <c r="A3013" s="2"/>
      <c r="B3013" s="7" t="s">
        <v>14</v>
      </c>
      <c r="C3013" s="7">
        <v>1185732</v>
      </c>
      <c r="D3013" s="8">
        <v>44475</v>
      </c>
      <c r="E3013" s="7" t="s">
        <v>33</v>
      </c>
      <c r="F3013" s="7" t="s">
        <v>106</v>
      </c>
      <c r="G3013" s="7" t="s">
        <v>107</v>
      </c>
      <c r="H3013" s="7" t="s">
        <v>18</v>
      </c>
      <c r="I3013" s="9">
        <v>0.35000000000000003</v>
      </c>
      <c r="J3013" s="10">
        <v>2500</v>
      </c>
      <c r="K3013" s="11">
        <f t="shared" si="22"/>
        <v>875.00000000000011</v>
      </c>
      <c r="L3013" s="11">
        <f t="shared" si="23"/>
        <v>306.25</v>
      </c>
      <c r="M3013" s="12">
        <v>0.35</v>
      </c>
      <c r="O3013" s="17"/>
      <c r="P3013" s="15"/>
      <c r="Q3013" s="13"/>
      <c r="R3013" s="14"/>
    </row>
    <row r="3014" spans="1:18" ht="15.75" customHeight="1" x14ac:dyDescent="0.2">
      <c r="A3014" s="2"/>
      <c r="B3014" s="7" t="s">
        <v>14</v>
      </c>
      <c r="C3014" s="7">
        <v>1185732</v>
      </c>
      <c r="D3014" s="8">
        <v>44475</v>
      </c>
      <c r="E3014" s="7" t="s">
        <v>33</v>
      </c>
      <c r="F3014" s="7" t="s">
        <v>106</v>
      </c>
      <c r="G3014" s="7" t="s">
        <v>107</v>
      </c>
      <c r="H3014" s="7" t="s">
        <v>19</v>
      </c>
      <c r="I3014" s="9">
        <v>0.35000000000000003</v>
      </c>
      <c r="J3014" s="10">
        <v>1500</v>
      </c>
      <c r="K3014" s="11">
        <f t="shared" si="22"/>
        <v>525</v>
      </c>
      <c r="L3014" s="11">
        <f t="shared" si="23"/>
        <v>157.5</v>
      </c>
      <c r="M3014" s="12">
        <v>0.3</v>
      </c>
      <c r="O3014" s="17"/>
      <c r="P3014" s="15"/>
      <c r="Q3014" s="13"/>
      <c r="R3014" s="14"/>
    </row>
    <row r="3015" spans="1:18" ht="15.75" customHeight="1" x14ac:dyDescent="0.2">
      <c r="A3015" s="2"/>
      <c r="B3015" s="7" t="s">
        <v>14</v>
      </c>
      <c r="C3015" s="7">
        <v>1185732</v>
      </c>
      <c r="D3015" s="8">
        <v>44475</v>
      </c>
      <c r="E3015" s="7" t="s">
        <v>33</v>
      </c>
      <c r="F3015" s="7" t="s">
        <v>106</v>
      </c>
      <c r="G3015" s="7" t="s">
        <v>107</v>
      </c>
      <c r="H3015" s="7" t="s">
        <v>20</v>
      </c>
      <c r="I3015" s="9">
        <v>0.35000000000000003</v>
      </c>
      <c r="J3015" s="10">
        <v>1250</v>
      </c>
      <c r="K3015" s="11">
        <f t="shared" si="22"/>
        <v>437.50000000000006</v>
      </c>
      <c r="L3015" s="11">
        <f t="shared" si="23"/>
        <v>131.25</v>
      </c>
      <c r="M3015" s="12">
        <v>0.3</v>
      </c>
      <c r="O3015" s="17"/>
      <c r="P3015" s="15"/>
      <c r="Q3015" s="13"/>
      <c r="R3015" s="14"/>
    </row>
    <row r="3016" spans="1:18" ht="15.75" customHeight="1" x14ac:dyDescent="0.2">
      <c r="A3016" s="2"/>
      <c r="B3016" s="7" t="s">
        <v>14</v>
      </c>
      <c r="C3016" s="7">
        <v>1185732</v>
      </c>
      <c r="D3016" s="8">
        <v>44475</v>
      </c>
      <c r="E3016" s="7" t="s">
        <v>33</v>
      </c>
      <c r="F3016" s="7" t="s">
        <v>106</v>
      </c>
      <c r="G3016" s="7" t="s">
        <v>107</v>
      </c>
      <c r="H3016" s="7" t="s">
        <v>21</v>
      </c>
      <c r="I3016" s="9">
        <v>0.44999999999999996</v>
      </c>
      <c r="J3016" s="10">
        <v>1250</v>
      </c>
      <c r="K3016" s="11">
        <f t="shared" si="22"/>
        <v>562.5</v>
      </c>
      <c r="L3016" s="11">
        <f t="shared" si="23"/>
        <v>281.25</v>
      </c>
      <c r="M3016" s="12">
        <v>0.5</v>
      </c>
      <c r="O3016" s="17"/>
      <c r="P3016" s="15"/>
      <c r="Q3016" s="13"/>
      <c r="R3016" s="14"/>
    </row>
    <row r="3017" spans="1:18" ht="15.75" customHeight="1" x14ac:dyDescent="0.2">
      <c r="A3017" s="2"/>
      <c r="B3017" s="7" t="s">
        <v>14</v>
      </c>
      <c r="C3017" s="7">
        <v>1185732</v>
      </c>
      <c r="D3017" s="8">
        <v>44475</v>
      </c>
      <c r="E3017" s="7" t="s">
        <v>33</v>
      </c>
      <c r="F3017" s="7" t="s">
        <v>106</v>
      </c>
      <c r="G3017" s="7" t="s">
        <v>107</v>
      </c>
      <c r="H3017" s="7" t="s">
        <v>22</v>
      </c>
      <c r="I3017" s="9">
        <v>0.49999999999999983</v>
      </c>
      <c r="J3017" s="10">
        <v>2500</v>
      </c>
      <c r="K3017" s="11">
        <f t="shared" si="22"/>
        <v>1249.9999999999995</v>
      </c>
      <c r="L3017" s="11">
        <f t="shared" si="23"/>
        <v>499.99999999999983</v>
      </c>
      <c r="M3017" s="12">
        <v>0.4</v>
      </c>
      <c r="O3017" s="17"/>
      <c r="P3017" s="15"/>
      <c r="Q3017" s="13"/>
      <c r="R3017" s="14"/>
    </row>
    <row r="3018" spans="1:18" ht="15.75" customHeight="1" x14ac:dyDescent="0.2">
      <c r="A3018" s="2"/>
      <c r="B3018" s="7" t="s">
        <v>14</v>
      </c>
      <c r="C3018" s="7">
        <v>1185732</v>
      </c>
      <c r="D3018" s="8">
        <v>44506</v>
      </c>
      <c r="E3018" s="7" t="s">
        <v>33</v>
      </c>
      <c r="F3018" s="7" t="s">
        <v>106</v>
      </c>
      <c r="G3018" s="7" t="s">
        <v>107</v>
      </c>
      <c r="H3018" s="7" t="s">
        <v>17</v>
      </c>
      <c r="I3018" s="9">
        <v>0.44999999999999996</v>
      </c>
      <c r="J3018" s="10">
        <v>4000</v>
      </c>
      <c r="K3018" s="11">
        <f t="shared" si="22"/>
        <v>1799.9999999999998</v>
      </c>
      <c r="L3018" s="11">
        <f t="shared" si="23"/>
        <v>539.99999999999989</v>
      </c>
      <c r="M3018" s="12">
        <v>0.3</v>
      </c>
      <c r="O3018" s="17"/>
      <c r="P3018" s="15"/>
      <c r="Q3018" s="13"/>
      <c r="R3018" s="14"/>
    </row>
    <row r="3019" spans="1:18" ht="15.75" customHeight="1" x14ac:dyDescent="0.2">
      <c r="A3019" s="2"/>
      <c r="B3019" s="7" t="s">
        <v>14</v>
      </c>
      <c r="C3019" s="7">
        <v>1185732</v>
      </c>
      <c r="D3019" s="8">
        <v>44506</v>
      </c>
      <c r="E3019" s="7" t="s">
        <v>33</v>
      </c>
      <c r="F3019" s="7" t="s">
        <v>106</v>
      </c>
      <c r="G3019" s="7" t="s">
        <v>107</v>
      </c>
      <c r="H3019" s="7" t="s">
        <v>18</v>
      </c>
      <c r="I3019" s="9">
        <v>0.35000000000000003</v>
      </c>
      <c r="J3019" s="10">
        <v>2750</v>
      </c>
      <c r="K3019" s="11">
        <f t="shared" si="22"/>
        <v>962.50000000000011</v>
      </c>
      <c r="L3019" s="11">
        <f t="shared" si="23"/>
        <v>336.875</v>
      </c>
      <c r="M3019" s="12">
        <v>0.35</v>
      </c>
      <c r="O3019" s="17"/>
      <c r="P3019" s="15"/>
      <c r="Q3019" s="13"/>
      <c r="R3019" s="14"/>
    </row>
    <row r="3020" spans="1:18" ht="15.75" customHeight="1" x14ac:dyDescent="0.2">
      <c r="A3020" s="2"/>
      <c r="B3020" s="7" t="s">
        <v>14</v>
      </c>
      <c r="C3020" s="7">
        <v>1185732</v>
      </c>
      <c r="D3020" s="8">
        <v>44506</v>
      </c>
      <c r="E3020" s="7" t="s">
        <v>33</v>
      </c>
      <c r="F3020" s="7" t="s">
        <v>106</v>
      </c>
      <c r="G3020" s="7" t="s">
        <v>107</v>
      </c>
      <c r="H3020" s="7" t="s">
        <v>19</v>
      </c>
      <c r="I3020" s="9">
        <v>0.35000000000000003</v>
      </c>
      <c r="J3020" s="10">
        <v>2200</v>
      </c>
      <c r="K3020" s="11">
        <f t="shared" si="22"/>
        <v>770.00000000000011</v>
      </c>
      <c r="L3020" s="11">
        <f t="shared" si="23"/>
        <v>231.00000000000003</v>
      </c>
      <c r="M3020" s="12">
        <v>0.3</v>
      </c>
      <c r="O3020" s="17"/>
      <c r="P3020" s="15"/>
      <c r="Q3020" s="13"/>
      <c r="R3020" s="14"/>
    </row>
    <row r="3021" spans="1:18" ht="15.75" customHeight="1" x14ac:dyDescent="0.2">
      <c r="A3021" s="2"/>
      <c r="B3021" s="7" t="s">
        <v>14</v>
      </c>
      <c r="C3021" s="7">
        <v>1185732</v>
      </c>
      <c r="D3021" s="8">
        <v>44506</v>
      </c>
      <c r="E3021" s="7" t="s">
        <v>33</v>
      </c>
      <c r="F3021" s="7" t="s">
        <v>106</v>
      </c>
      <c r="G3021" s="7" t="s">
        <v>107</v>
      </c>
      <c r="H3021" s="7" t="s">
        <v>20</v>
      </c>
      <c r="I3021" s="9">
        <v>0.35000000000000003</v>
      </c>
      <c r="J3021" s="10">
        <v>2000</v>
      </c>
      <c r="K3021" s="11">
        <f t="shared" si="22"/>
        <v>700.00000000000011</v>
      </c>
      <c r="L3021" s="11">
        <f t="shared" si="23"/>
        <v>210.00000000000003</v>
      </c>
      <c r="M3021" s="12">
        <v>0.3</v>
      </c>
      <c r="O3021" s="17"/>
      <c r="P3021" s="15"/>
      <c r="Q3021" s="13"/>
      <c r="R3021" s="14"/>
    </row>
    <row r="3022" spans="1:18" ht="15.75" customHeight="1" x14ac:dyDescent="0.2">
      <c r="A3022" s="2"/>
      <c r="B3022" s="7" t="s">
        <v>14</v>
      </c>
      <c r="C3022" s="7">
        <v>1185732</v>
      </c>
      <c r="D3022" s="8">
        <v>44506</v>
      </c>
      <c r="E3022" s="7" t="s">
        <v>33</v>
      </c>
      <c r="F3022" s="7" t="s">
        <v>106</v>
      </c>
      <c r="G3022" s="7" t="s">
        <v>107</v>
      </c>
      <c r="H3022" s="7" t="s">
        <v>21</v>
      </c>
      <c r="I3022" s="9">
        <v>0.6</v>
      </c>
      <c r="J3022" s="10">
        <v>1750</v>
      </c>
      <c r="K3022" s="11">
        <f t="shared" si="22"/>
        <v>1050</v>
      </c>
      <c r="L3022" s="11">
        <f t="shared" si="23"/>
        <v>525</v>
      </c>
      <c r="M3022" s="12">
        <v>0.5</v>
      </c>
      <c r="O3022" s="17"/>
      <c r="P3022" s="15"/>
      <c r="Q3022" s="13"/>
      <c r="R3022" s="14"/>
    </row>
    <row r="3023" spans="1:18" ht="15.75" customHeight="1" x14ac:dyDescent="0.2">
      <c r="A3023" s="2"/>
      <c r="B3023" s="7" t="s">
        <v>14</v>
      </c>
      <c r="C3023" s="7">
        <v>1185732</v>
      </c>
      <c r="D3023" s="8">
        <v>44506</v>
      </c>
      <c r="E3023" s="7" t="s">
        <v>33</v>
      </c>
      <c r="F3023" s="7" t="s">
        <v>106</v>
      </c>
      <c r="G3023" s="7" t="s">
        <v>107</v>
      </c>
      <c r="H3023" s="7" t="s">
        <v>22</v>
      </c>
      <c r="I3023" s="9">
        <v>0.64999999999999991</v>
      </c>
      <c r="J3023" s="10">
        <v>2750</v>
      </c>
      <c r="K3023" s="11">
        <f t="shared" si="22"/>
        <v>1787.4999999999998</v>
      </c>
      <c r="L3023" s="11">
        <f t="shared" si="23"/>
        <v>715</v>
      </c>
      <c r="M3023" s="12">
        <v>0.4</v>
      </c>
      <c r="O3023" s="17"/>
      <c r="P3023" s="15"/>
      <c r="Q3023" s="13"/>
      <c r="R3023" s="14"/>
    </row>
    <row r="3024" spans="1:18" ht="15.75" customHeight="1" x14ac:dyDescent="0.2">
      <c r="A3024" s="2"/>
      <c r="B3024" s="7" t="s">
        <v>14</v>
      </c>
      <c r="C3024" s="7">
        <v>1185732</v>
      </c>
      <c r="D3024" s="8">
        <v>44535</v>
      </c>
      <c r="E3024" s="7" t="s">
        <v>33</v>
      </c>
      <c r="F3024" s="7" t="s">
        <v>106</v>
      </c>
      <c r="G3024" s="7" t="s">
        <v>107</v>
      </c>
      <c r="H3024" s="7" t="s">
        <v>17</v>
      </c>
      <c r="I3024" s="9">
        <v>0.6</v>
      </c>
      <c r="J3024" s="10">
        <v>5250</v>
      </c>
      <c r="K3024" s="11">
        <f t="shared" si="22"/>
        <v>3150</v>
      </c>
      <c r="L3024" s="11">
        <f t="shared" si="23"/>
        <v>945</v>
      </c>
      <c r="M3024" s="12">
        <v>0.3</v>
      </c>
      <c r="O3024" s="17"/>
      <c r="P3024" s="15"/>
      <c r="Q3024" s="13"/>
      <c r="R3024" s="14"/>
    </row>
    <row r="3025" spans="1:18" ht="15.75" customHeight="1" x14ac:dyDescent="0.2">
      <c r="A3025" s="2"/>
      <c r="B3025" s="7" t="s">
        <v>14</v>
      </c>
      <c r="C3025" s="7">
        <v>1185732</v>
      </c>
      <c r="D3025" s="8">
        <v>44535</v>
      </c>
      <c r="E3025" s="7" t="s">
        <v>33</v>
      </c>
      <c r="F3025" s="7" t="s">
        <v>106</v>
      </c>
      <c r="G3025" s="7" t="s">
        <v>107</v>
      </c>
      <c r="H3025" s="7" t="s">
        <v>18</v>
      </c>
      <c r="I3025" s="9">
        <v>0.5</v>
      </c>
      <c r="J3025" s="10">
        <v>3250</v>
      </c>
      <c r="K3025" s="11">
        <f t="shared" si="22"/>
        <v>1625</v>
      </c>
      <c r="L3025" s="11">
        <f t="shared" si="23"/>
        <v>568.75</v>
      </c>
      <c r="M3025" s="12">
        <v>0.35</v>
      </c>
      <c r="O3025" s="17"/>
      <c r="P3025" s="15"/>
      <c r="Q3025" s="13"/>
      <c r="R3025" s="14"/>
    </row>
    <row r="3026" spans="1:18" ht="15.75" customHeight="1" x14ac:dyDescent="0.2">
      <c r="A3026" s="2"/>
      <c r="B3026" s="7" t="s">
        <v>14</v>
      </c>
      <c r="C3026" s="7">
        <v>1185732</v>
      </c>
      <c r="D3026" s="8">
        <v>44535</v>
      </c>
      <c r="E3026" s="7" t="s">
        <v>33</v>
      </c>
      <c r="F3026" s="7" t="s">
        <v>106</v>
      </c>
      <c r="G3026" s="7" t="s">
        <v>107</v>
      </c>
      <c r="H3026" s="7" t="s">
        <v>19</v>
      </c>
      <c r="I3026" s="9">
        <v>0.5</v>
      </c>
      <c r="J3026" s="10">
        <v>2750</v>
      </c>
      <c r="K3026" s="11">
        <f t="shared" si="22"/>
        <v>1375</v>
      </c>
      <c r="L3026" s="11">
        <f t="shared" si="23"/>
        <v>412.5</v>
      </c>
      <c r="M3026" s="12">
        <v>0.3</v>
      </c>
      <c r="O3026" s="17"/>
      <c r="P3026" s="15"/>
      <c r="Q3026" s="13"/>
      <c r="R3026" s="14"/>
    </row>
    <row r="3027" spans="1:18" ht="15.75" customHeight="1" x14ac:dyDescent="0.2">
      <c r="A3027" s="2"/>
      <c r="B3027" s="7" t="s">
        <v>14</v>
      </c>
      <c r="C3027" s="7">
        <v>1185732</v>
      </c>
      <c r="D3027" s="8">
        <v>44535</v>
      </c>
      <c r="E3027" s="7" t="s">
        <v>33</v>
      </c>
      <c r="F3027" s="7" t="s">
        <v>106</v>
      </c>
      <c r="G3027" s="7" t="s">
        <v>107</v>
      </c>
      <c r="H3027" s="7" t="s">
        <v>20</v>
      </c>
      <c r="I3027" s="9">
        <v>0.5</v>
      </c>
      <c r="J3027" s="10">
        <v>2250</v>
      </c>
      <c r="K3027" s="11">
        <f t="shared" si="22"/>
        <v>1125</v>
      </c>
      <c r="L3027" s="11">
        <f t="shared" si="23"/>
        <v>337.5</v>
      </c>
      <c r="M3027" s="12">
        <v>0.3</v>
      </c>
      <c r="O3027" s="17"/>
      <c r="P3027" s="15"/>
      <c r="Q3027" s="13"/>
      <c r="R3027" s="14"/>
    </row>
    <row r="3028" spans="1:18" ht="15.75" customHeight="1" x14ac:dyDescent="0.2">
      <c r="A3028" s="2"/>
      <c r="B3028" s="7" t="s">
        <v>14</v>
      </c>
      <c r="C3028" s="7">
        <v>1185732</v>
      </c>
      <c r="D3028" s="8">
        <v>44535</v>
      </c>
      <c r="E3028" s="7" t="s">
        <v>33</v>
      </c>
      <c r="F3028" s="7" t="s">
        <v>106</v>
      </c>
      <c r="G3028" s="7" t="s">
        <v>107</v>
      </c>
      <c r="H3028" s="7" t="s">
        <v>21</v>
      </c>
      <c r="I3028" s="9">
        <v>0.6</v>
      </c>
      <c r="J3028" s="10">
        <v>2250</v>
      </c>
      <c r="K3028" s="11">
        <f t="shared" si="22"/>
        <v>1350</v>
      </c>
      <c r="L3028" s="11">
        <f t="shared" si="23"/>
        <v>675</v>
      </c>
      <c r="M3028" s="12">
        <v>0.5</v>
      </c>
      <c r="O3028" s="17"/>
      <c r="P3028" s="15"/>
      <c r="Q3028" s="13"/>
      <c r="R3028" s="14"/>
    </row>
    <row r="3029" spans="1:18" ht="15.75" customHeight="1" x14ac:dyDescent="0.2">
      <c r="A3029" s="2"/>
      <c r="B3029" s="7" t="s">
        <v>14</v>
      </c>
      <c r="C3029" s="7">
        <v>1185732</v>
      </c>
      <c r="D3029" s="8">
        <v>44535</v>
      </c>
      <c r="E3029" s="7" t="s">
        <v>33</v>
      </c>
      <c r="F3029" s="7" t="s">
        <v>106</v>
      </c>
      <c r="G3029" s="7" t="s">
        <v>107</v>
      </c>
      <c r="H3029" s="7" t="s">
        <v>22</v>
      </c>
      <c r="I3029" s="9">
        <v>0.64999999999999991</v>
      </c>
      <c r="J3029" s="10">
        <v>3250</v>
      </c>
      <c r="K3029" s="11">
        <f t="shared" si="22"/>
        <v>2112.4999999999995</v>
      </c>
      <c r="L3029" s="11">
        <f t="shared" si="23"/>
        <v>844.99999999999989</v>
      </c>
      <c r="M3029" s="12">
        <v>0.4</v>
      </c>
      <c r="O3029" s="17"/>
      <c r="P3029" s="15"/>
      <c r="Q3029" s="13"/>
      <c r="R3029" s="14"/>
    </row>
    <row r="3030" spans="1:18" ht="15.75" customHeight="1" x14ac:dyDescent="0.2">
      <c r="A3030" s="2" t="s">
        <v>39</v>
      </c>
      <c r="B3030" s="7" t="s">
        <v>14</v>
      </c>
      <c r="C3030" s="7">
        <v>1185732</v>
      </c>
      <c r="D3030" s="8">
        <v>44199</v>
      </c>
      <c r="E3030" s="7" t="s">
        <v>33</v>
      </c>
      <c r="F3030" s="7" t="s">
        <v>108</v>
      </c>
      <c r="G3030" s="7" t="s">
        <v>109</v>
      </c>
      <c r="H3030" s="7" t="s">
        <v>17</v>
      </c>
      <c r="I3030" s="9">
        <v>0.30000000000000004</v>
      </c>
      <c r="J3030" s="10">
        <v>4500</v>
      </c>
      <c r="K3030" s="11">
        <f t="shared" si="22"/>
        <v>1350.0000000000002</v>
      </c>
      <c r="L3030" s="11">
        <f t="shared" si="23"/>
        <v>405.00000000000006</v>
      </c>
      <c r="M3030" s="12">
        <v>0.3</v>
      </c>
      <c r="O3030" s="17"/>
      <c r="P3030" s="15"/>
      <c r="Q3030" s="13"/>
      <c r="R3030" s="14"/>
    </row>
    <row r="3031" spans="1:18" ht="15.75" customHeight="1" x14ac:dyDescent="0.2">
      <c r="A3031" s="2"/>
      <c r="B3031" s="7" t="s">
        <v>14</v>
      </c>
      <c r="C3031" s="7">
        <v>1185732</v>
      </c>
      <c r="D3031" s="8">
        <v>44199</v>
      </c>
      <c r="E3031" s="7" t="s">
        <v>33</v>
      </c>
      <c r="F3031" s="7" t="s">
        <v>108</v>
      </c>
      <c r="G3031" s="7" t="s">
        <v>109</v>
      </c>
      <c r="H3031" s="7" t="s">
        <v>18</v>
      </c>
      <c r="I3031" s="9">
        <v>0.30000000000000004</v>
      </c>
      <c r="J3031" s="10">
        <v>2500</v>
      </c>
      <c r="K3031" s="11">
        <f t="shared" si="22"/>
        <v>750.00000000000011</v>
      </c>
      <c r="L3031" s="11">
        <f t="shared" si="23"/>
        <v>262.5</v>
      </c>
      <c r="M3031" s="12">
        <v>0.35</v>
      </c>
      <c r="O3031" s="17"/>
      <c r="P3031" s="15"/>
      <c r="Q3031" s="13"/>
      <c r="R3031" s="14"/>
    </row>
    <row r="3032" spans="1:18" ht="15.75" customHeight="1" x14ac:dyDescent="0.2">
      <c r="A3032" s="2"/>
      <c r="B3032" s="7" t="s">
        <v>14</v>
      </c>
      <c r="C3032" s="7">
        <v>1185732</v>
      </c>
      <c r="D3032" s="8">
        <v>44199</v>
      </c>
      <c r="E3032" s="7" t="s">
        <v>33</v>
      </c>
      <c r="F3032" s="7" t="s">
        <v>108</v>
      </c>
      <c r="G3032" s="7" t="s">
        <v>109</v>
      </c>
      <c r="H3032" s="7" t="s">
        <v>19</v>
      </c>
      <c r="I3032" s="9">
        <v>0.20000000000000007</v>
      </c>
      <c r="J3032" s="10">
        <v>2500</v>
      </c>
      <c r="K3032" s="11">
        <f t="shared" si="22"/>
        <v>500.00000000000017</v>
      </c>
      <c r="L3032" s="11">
        <f t="shared" si="23"/>
        <v>150.00000000000006</v>
      </c>
      <c r="M3032" s="12">
        <v>0.3</v>
      </c>
      <c r="O3032" s="17"/>
      <c r="P3032" s="15"/>
      <c r="Q3032" s="13"/>
      <c r="R3032" s="14"/>
    </row>
    <row r="3033" spans="1:18" ht="15.75" customHeight="1" x14ac:dyDescent="0.2">
      <c r="A3033" s="2"/>
      <c r="B3033" s="7" t="s">
        <v>14</v>
      </c>
      <c r="C3033" s="7">
        <v>1185732</v>
      </c>
      <c r="D3033" s="8">
        <v>44199</v>
      </c>
      <c r="E3033" s="7" t="s">
        <v>33</v>
      </c>
      <c r="F3033" s="7" t="s">
        <v>108</v>
      </c>
      <c r="G3033" s="7" t="s">
        <v>109</v>
      </c>
      <c r="H3033" s="7" t="s">
        <v>20</v>
      </c>
      <c r="I3033" s="9">
        <v>0.25000000000000006</v>
      </c>
      <c r="J3033" s="10">
        <v>1000</v>
      </c>
      <c r="K3033" s="11">
        <f t="shared" si="22"/>
        <v>250.00000000000006</v>
      </c>
      <c r="L3033" s="11">
        <f t="shared" si="23"/>
        <v>75.000000000000014</v>
      </c>
      <c r="M3033" s="12">
        <v>0.3</v>
      </c>
      <c r="O3033" s="17"/>
      <c r="P3033" s="15"/>
      <c r="Q3033" s="13"/>
      <c r="R3033" s="14"/>
    </row>
    <row r="3034" spans="1:18" ht="15.75" customHeight="1" x14ac:dyDescent="0.2">
      <c r="A3034" s="2"/>
      <c r="B3034" s="7" t="s">
        <v>14</v>
      </c>
      <c r="C3034" s="7">
        <v>1185732</v>
      </c>
      <c r="D3034" s="8">
        <v>44199</v>
      </c>
      <c r="E3034" s="7" t="s">
        <v>33</v>
      </c>
      <c r="F3034" s="7" t="s">
        <v>108</v>
      </c>
      <c r="G3034" s="7" t="s">
        <v>109</v>
      </c>
      <c r="H3034" s="7" t="s">
        <v>21</v>
      </c>
      <c r="I3034" s="9">
        <v>0.39999999999999997</v>
      </c>
      <c r="J3034" s="10">
        <v>1500</v>
      </c>
      <c r="K3034" s="11">
        <f t="shared" si="22"/>
        <v>600</v>
      </c>
      <c r="L3034" s="11">
        <f t="shared" si="23"/>
        <v>300</v>
      </c>
      <c r="M3034" s="12">
        <v>0.5</v>
      </c>
      <c r="O3034" s="17"/>
      <c r="P3034" s="15"/>
      <c r="Q3034" s="13"/>
      <c r="R3034" s="14"/>
    </row>
    <row r="3035" spans="1:18" ht="15.75" customHeight="1" x14ac:dyDescent="0.2">
      <c r="A3035" s="2"/>
      <c r="B3035" s="7" t="s">
        <v>14</v>
      </c>
      <c r="C3035" s="7">
        <v>1185732</v>
      </c>
      <c r="D3035" s="8">
        <v>44199</v>
      </c>
      <c r="E3035" s="7" t="s">
        <v>33</v>
      </c>
      <c r="F3035" s="7" t="s">
        <v>108</v>
      </c>
      <c r="G3035" s="7" t="s">
        <v>109</v>
      </c>
      <c r="H3035" s="7" t="s">
        <v>22</v>
      </c>
      <c r="I3035" s="9">
        <v>0.30000000000000004</v>
      </c>
      <c r="J3035" s="10">
        <v>2500</v>
      </c>
      <c r="K3035" s="11">
        <f t="shared" si="22"/>
        <v>750.00000000000011</v>
      </c>
      <c r="L3035" s="11">
        <f t="shared" si="23"/>
        <v>300.00000000000006</v>
      </c>
      <c r="M3035" s="12">
        <v>0.4</v>
      </c>
      <c r="O3035" s="17"/>
      <c r="P3035" s="15"/>
      <c r="Q3035" s="13"/>
      <c r="R3035" s="14"/>
    </row>
    <row r="3036" spans="1:18" ht="15.75" customHeight="1" x14ac:dyDescent="0.2">
      <c r="A3036" s="2"/>
      <c r="B3036" s="7" t="s">
        <v>14</v>
      </c>
      <c r="C3036" s="7">
        <v>1185732</v>
      </c>
      <c r="D3036" s="8">
        <v>44230</v>
      </c>
      <c r="E3036" s="7" t="s">
        <v>33</v>
      </c>
      <c r="F3036" s="7" t="s">
        <v>108</v>
      </c>
      <c r="G3036" s="7" t="s">
        <v>109</v>
      </c>
      <c r="H3036" s="7" t="s">
        <v>17</v>
      </c>
      <c r="I3036" s="9">
        <v>0.30000000000000004</v>
      </c>
      <c r="J3036" s="10">
        <v>5000</v>
      </c>
      <c r="K3036" s="11">
        <f t="shared" si="22"/>
        <v>1500.0000000000002</v>
      </c>
      <c r="L3036" s="11">
        <f t="shared" si="23"/>
        <v>450.00000000000006</v>
      </c>
      <c r="M3036" s="12">
        <v>0.3</v>
      </c>
      <c r="O3036" s="17"/>
      <c r="P3036" s="15"/>
      <c r="Q3036" s="13"/>
      <c r="R3036" s="14"/>
    </row>
    <row r="3037" spans="1:18" ht="15.75" customHeight="1" x14ac:dyDescent="0.2">
      <c r="A3037" s="2"/>
      <c r="B3037" s="7" t="s">
        <v>14</v>
      </c>
      <c r="C3037" s="7">
        <v>1185732</v>
      </c>
      <c r="D3037" s="8">
        <v>44230</v>
      </c>
      <c r="E3037" s="7" t="s">
        <v>33</v>
      </c>
      <c r="F3037" s="7" t="s">
        <v>108</v>
      </c>
      <c r="G3037" s="7" t="s">
        <v>109</v>
      </c>
      <c r="H3037" s="7" t="s">
        <v>18</v>
      </c>
      <c r="I3037" s="9">
        <v>0.30000000000000004</v>
      </c>
      <c r="J3037" s="10">
        <v>1500</v>
      </c>
      <c r="K3037" s="11">
        <f t="shared" si="22"/>
        <v>450.00000000000006</v>
      </c>
      <c r="L3037" s="11">
        <f t="shared" si="23"/>
        <v>157.5</v>
      </c>
      <c r="M3037" s="12">
        <v>0.35</v>
      </c>
      <c r="O3037" s="17"/>
      <c r="P3037" s="15"/>
      <c r="Q3037" s="13"/>
      <c r="R3037" s="14"/>
    </row>
    <row r="3038" spans="1:18" ht="15.75" customHeight="1" x14ac:dyDescent="0.2">
      <c r="A3038" s="2"/>
      <c r="B3038" s="7" t="s">
        <v>14</v>
      </c>
      <c r="C3038" s="7">
        <v>1185732</v>
      </c>
      <c r="D3038" s="8">
        <v>44230</v>
      </c>
      <c r="E3038" s="7" t="s">
        <v>33</v>
      </c>
      <c r="F3038" s="7" t="s">
        <v>108</v>
      </c>
      <c r="G3038" s="7" t="s">
        <v>109</v>
      </c>
      <c r="H3038" s="7" t="s">
        <v>19</v>
      </c>
      <c r="I3038" s="9">
        <v>0.20000000000000007</v>
      </c>
      <c r="J3038" s="10">
        <v>2000</v>
      </c>
      <c r="K3038" s="11">
        <f t="shared" si="22"/>
        <v>400.00000000000011</v>
      </c>
      <c r="L3038" s="11">
        <f t="shared" si="23"/>
        <v>120.00000000000003</v>
      </c>
      <c r="M3038" s="12">
        <v>0.3</v>
      </c>
      <c r="O3038" s="17"/>
      <c r="P3038" s="15"/>
      <c r="Q3038" s="13"/>
      <c r="R3038" s="14"/>
    </row>
    <row r="3039" spans="1:18" ht="15.75" customHeight="1" x14ac:dyDescent="0.2">
      <c r="A3039" s="2"/>
      <c r="B3039" s="7" t="s">
        <v>14</v>
      </c>
      <c r="C3039" s="7">
        <v>1185732</v>
      </c>
      <c r="D3039" s="8">
        <v>44230</v>
      </c>
      <c r="E3039" s="7" t="s">
        <v>33</v>
      </c>
      <c r="F3039" s="7" t="s">
        <v>108</v>
      </c>
      <c r="G3039" s="7" t="s">
        <v>109</v>
      </c>
      <c r="H3039" s="7" t="s">
        <v>20</v>
      </c>
      <c r="I3039" s="9">
        <v>0.25000000000000006</v>
      </c>
      <c r="J3039" s="10">
        <v>750</v>
      </c>
      <c r="K3039" s="11">
        <f t="shared" si="22"/>
        <v>187.50000000000003</v>
      </c>
      <c r="L3039" s="11">
        <f t="shared" si="23"/>
        <v>56.250000000000007</v>
      </c>
      <c r="M3039" s="12">
        <v>0.3</v>
      </c>
      <c r="O3039" s="17"/>
      <c r="P3039" s="15"/>
      <c r="Q3039" s="13"/>
      <c r="R3039" s="14"/>
    </row>
    <row r="3040" spans="1:18" ht="15.75" customHeight="1" x14ac:dyDescent="0.2">
      <c r="A3040" s="2"/>
      <c r="B3040" s="7" t="s">
        <v>14</v>
      </c>
      <c r="C3040" s="7">
        <v>1185732</v>
      </c>
      <c r="D3040" s="8">
        <v>44230</v>
      </c>
      <c r="E3040" s="7" t="s">
        <v>33</v>
      </c>
      <c r="F3040" s="7" t="s">
        <v>108</v>
      </c>
      <c r="G3040" s="7" t="s">
        <v>109</v>
      </c>
      <c r="H3040" s="7" t="s">
        <v>21</v>
      </c>
      <c r="I3040" s="9">
        <v>0.39999999999999997</v>
      </c>
      <c r="J3040" s="10">
        <v>1500</v>
      </c>
      <c r="K3040" s="11">
        <f t="shared" si="22"/>
        <v>600</v>
      </c>
      <c r="L3040" s="11">
        <f t="shared" si="23"/>
        <v>300</v>
      </c>
      <c r="M3040" s="12">
        <v>0.5</v>
      </c>
      <c r="O3040" s="17"/>
      <c r="P3040" s="15"/>
      <c r="Q3040" s="13"/>
      <c r="R3040" s="14"/>
    </row>
    <row r="3041" spans="1:18" ht="15.75" customHeight="1" x14ac:dyDescent="0.2">
      <c r="A3041" s="2"/>
      <c r="B3041" s="7" t="s">
        <v>14</v>
      </c>
      <c r="C3041" s="7">
        <v>1185732</v>
      </c>
      <c r="D3041" s="8">
        <v>44230</v>
      </c>
      <c r="E3041" s="7" t="s">
        <v>33</v>
      </c>
      <c r="F3041" s="7" t="s">
        <v>108</v>
      </c>
      <c r="G3041" s="7" t="s">
        <v>109</v>
      </c>
      <c r="H3041" s="7" t="s">
        <v>22</v>
      </c>
      <c r="I3041" s="9">
        <v>0.14999999999999997</v>
      </c>
      <c r="J3041" s="10">
        <v>2500</v>
      </c>
      <c r="K3041" s="11">
        <f t="shared" si="22"/>
        <v>374.99999999999994</v>
      </c>
      <c r="L3041" s="11">
        <f t="shared" si="23"/>
        <v>149.99999999999997</v>
      </c>
      <c r="M3041" s="12">
        <v>0.4</v>
      </c>
      <c r="O3041" s="17"/>
      <c r="P3041" s="15"/>
      <c r="Q3041" s="13"/>
      <c r="R3041" s="14"/>
    </row>
    <row r="3042" spans="1:18" ht="15.75" customHeight="1" x14ac:dyDescent="0.2">
      <c r="A3042" s="2"/>
      <c r="B3042" s="7" t="s">
        <v>14</v>
      </c>
      <c r="C3042" s="7">
        <v>1185732</v>
      </c>
      <c r="D3042" s="8">
        <v>44257</v>
      </c>
      <c r="E3042" s="7" t="s">
        <v>33</v>
      </c>
      <c r="F3042" s="7" t="s">
        <v>108</v>
      </c>
      <c r="G3042" s="7" t="s">
        <v>109</v>
      </c>
      <c r="H3042" s="7" t="s">
        <v>17</v>
      </c>
      <c r="I3042" s="9">
        <v>0.20000000000000004</v>
      </c>
      <c r="J3042" s="10">
        <v>4700</v>
      </c>
      <c r="K3042" s="11">
        <f t="shared" si="22"/>
        <v>940.00000000000023</v>
      </c>
      <c r="L3042" s="11">
        <f t="shared" si="23"/>
        <v>282.00000000000006</v>
      </c>
      <c r="M3042" s="12">
        <v>0.3</v>
      </c>
      <c r="O3042" s="17"/>
      <c r="P3042" s="15"/>
      <c r="Q3042" s="13"/>
      <c r="R3042" s="14"/>
    </row>
    <row r="3043" spans="1:18" ht="15.75" customHeight="1" x14ac:dyDescent="0.2">
      <c r="A3043" s="2"/>
      <c r="B3043" s="7" t="s">
        <v>14</v>
      </c>
      <c r="C3043" s="7">
        <v>1185732</v>
      </c>
      <c r="D3043" s="8">
        <v>44257</v>
      </c>
      <c r="E3043" s="7" t="s">
        <v>33</v>
      </c>
      <c r="F3043" s="7" t="s">
        <v>108</v>
      </c>
      <c r="G3043" s="7" t="s">
        <v>109</v>
      </c>
      <c r="H3043" s="7" t="s">
        <v>18</v>
      </c>
      <c r="I3043" s="9">
        <v>0.20000000000000004</v>
      </c>
      <c r="J3043" s="10">
        <v>1750</v>
      </c>
      <c r="K3043" s="11">
        <f t="shared" si="22"/>
        <v>350.00000000000006</v>
      </c>
      <c r="L3043" s="11">
        <f t="shared" si="23"/>
        <v>122.50000000000001</v>
      </c>
      <c r="M3043" s="12">
        <v>0.35</v>
      </c>
      <c r="O3043" s="17"/>
      <c r="P3043" s="15"/>
      <c r="Q3043" s="13"/>
      <c r="R3043" s="14"/>
    </row>
    <row r="3044" spans="1:18" ht="15.75" customHeight="1" x14ac:dyDescent="0.2">
      <c r="A3044" s="2"/>
      <c r="B3044" s="7" t="s">
        <v>14</v>
      </c>
      <c r="C3044" s="7">
        <v>1185732</v>
      </c>
      <c r="D3044" s="8">
        <v>44257</v>
      </c>
      <c r="E3044" s="7" t="s">
        <v>33</v>
      </c>
      <c r="F3044" s="7" t="s">
        <v>108</v>
      </c>
      <c r="G3044" s="7" t="s">
        <v>109</v>
      </c>
      <c r="H3044" s="7" t="s">
        <v>19</v>
      </c>
      <c r="I3044" s="9">
        <v>0.10000000000000003</v>
      </c>
      <c r="J3044" s="10">
        <v>2250</v>
      </c>
      <c r="K3044" s="11">
        <f t="shared" si="22"/>
        <v>225.00000000000009</v>
      </c>
      <c r="L3044" s="11">
        <f t="shared" si="23"/>
        <v>67.500000000000028</v>
      </c>
      <c r="M3044" s="12">
        <v>0.3</v>
      </c>
      <c r="O3044" s="17"/>
      <c r="P3044" s="15"/>
      <c r="Q3044" s="13"/>
      <c r="R3044" s="14"/>
    </row>
    <row r="3045" spans="1:18" ht="15.75" customHeight="1" x14ac:dyDescent="0.2">
      <c r="A3045" s="2"/>
      <c r="B3045" s="7" t="s">
        <v>14</v>
      </c>
      <c r="C3045" s="7">
        <v>1185732</v>
      </c>
      <c r="D3045" s="8">
        <v>44257</v>
      </c>
      <c r="E3045" s="7" t="s">
        <v>33</v>
      </c>
      <c r="F3045" s="7" t="s">
        <v>108</v>
      </c>
      <c r="G3045" s="7" t="s">
        <v>109</v>
      </c>
      <c r="H3045" s="7" t="s">
        <v>20</v>
      </c>
      <c r="I3045" s="9">
        <v>0.14999999999999997</v>
      </c>
      <c r="J3045" s="10">
        <v>750</v>
      </c>
      <c r="K3045" s="11">
        <f t="shared" si="22"/>
        <v>112.49999999999997</v>
      </c>
      <c r="L3045" s="11">
        <f t="shared" si="23"/>
        <v>33.749999999999993</v>
      </c>
      <c r="M3045" s="12">
        <v>0.3</v>
      </c>
      <c r="O3045" s="17"/>
      <c r="P3045" s="15"/>
      <c r="Q3045" s="13"/>
      <c r="R3045" s="14"/>
    </row>
    <row r="3046" spans="1:18" ht="15.75" customHeight="1" x14ac:dyDescent="0.2">
      <c r="A3046" s="2"/>
      <c r="B3046" s="7" t="s">
        <v>14</v>
      </c>
      <c r="C3046" s="7">
        <v>1185732</v>
      </c>
      <c r="D3046" s="8">
        <v>44257</v>
      </c>
      <c r="E3046" s="7" t="s">
        <v>33</v>
      </c>
      <c r="F3046" s="7" t="s">
        <v>108</v>
      </c>
      <c r="G3046" s="7" t="s">
        <v>109</v>
      </c>
      <c r="H3046" s="7" t="s">
        <v>21</v>
      </c>
      <c r="I3046" s="9">
        <v>0.30000000000000004</v>
      </c>
      <c r="J3046" s="10">
        <v>1250</v>
      </c>
      <c r="K3046" s="11">
        <f t="shared" si="22"/>
        <v>375.00000000000006</v>
      </c>
      <c r="L3046" s="11">
        <f t="shared" si="23"/>
        <v>187.50000000000003</v>
      </c>
      <c r="M3046" s="12">
        <v>0.5</v>
      </c>
      <c r="O3046" s="17"/>
      <c r="P3046" s="15"/>
      <c r="Q3046" s="13"/>
      <c r="R3046" s="14"/>
    </row>
    <row r="3047" spans="1:18" ht="15.75" customHeight="1" x14ac:dyDescent="0.2">
      <c r="A3047" s="2"/>
      <c r="B3047" s="7" t="s">
        <v>14</v>
      </c>
      <c r="C3047" s="7">
        <v>1185732</v>
      </c>
      <c r="D3047" s="8">
        <v>44257</v>
      </c>
      <c r="E3047" s="7" t="s">
        <v>33</v>
      </c>
      <c r="F3047" s="7" t="s">
        <v>108</v>
      </c>
      <c r="G3047" s="7" t="s">
        <v>109</v>
      </c>
      <c r="H3047" s="7" t="s">
        <v>22</v>
      </c>
      <c r="I3047" s="9">
        <v>0.20000000000000004</v>
      </c>
      <c r="J3047" s="10">
        <v>2250</v>
      </c>
      <c r="K3047" s="11">
        <f t="shared" si="22"/>
        <v>450.00000000000011</v>
      </c>
      <c r="L3047" s="11">
        <f t="shared" si="23"/>
        <v>180.00000000000006</v>
      </c>
      <c r="M3047" s="12">
        <v>0.4</v>
      </c>
      <c r="O3047" s="17"/>
      <c r="P3047" s="15"/>
      <c r="Q3047" s="13"/>
      <c r="R3047" s="14"/>
    </row>
    <row r="3048" spans="1:18" ht="15.75" customHeight="1" x14ac:dyDescent="0.2">
      <c r="A3048" s="2"/>
      <c r="B3048" s="7" t="s">
        <v>14</v>
      </c>
      <c r="C3048" s="7">
        <v>1185732</v>
      </c>
      <c r="D3048" s="8">
        <v>44289</v>
      </c>
      <c r="E3048" s="7" t="s">
        <v>33</v>
      </c>
      <c r="F3048" s="7" t="s">
        <v>108</v>
      </c>
      <c r="G3048" s="7" t="s">
        <v>109</v>
      </c>
      <c r="H3048" s="7" t="s">
        <v>17</v>
      </c>
      <c r="I3048" s="9">
        <v>0.20000000000000004</v>
      </c>
      <c r="J3048" s="10">
        <v>4500</v>
      </c>
      <c r="K3048" s="11">
        <f t="shared" si="22"/>
        <v>900.00000000000023</v>
      </c>
      <c r="L3048" s="11">
        <f t="shared" si="23"/>
        <v>270.00000000000006</v>
      </c>
      <c r="M3048" s="12">
        <v>0.3</v>
      </c>
      <c r="O3048" s="17"/>
      <c r="P3048" s="15"/>
      <c r="Q3048" s="13"/>
      <c r="R3048" s="14"/>
    </row>
    <row r="3049" spans="1:18" ht="15.75" customHeight="1" x14ac:dyDescent="0.2">
      <c r="A3049" s="2"/>
      <c r="B3049" s="7" t="s">
        <v>14</v>
      </c>
      <c r="C3049" s="7">
        <v>1185732</v>
      </c>
      <c r="D3049" s="8">
        <v>44289</v>
      </c>
      <c r="E3049" s="7" t="s">
        <v>33</v>
      </c>
      <c r="F3049" s="7" t="s">
        <v>108</v>
      </c>
      <c r="G3049" s="7" t="s">
        <v>109</v>
      </c>
      <c r="H3049" s="7" t="s">
        <v>18</v>
      </c>
      <c r="I3049" s="9">
        <v>0.20000000000000004</v>
      </c>
      <c r="J3049" s="10">
        <v>1500</v>
      </c>
      <c r="K3049" s="11">
        <f t="shared" si="22"/>
        <v>300.00000000000006</v>
      </c>
      <c r="L3049" s="11">
        <f t="shared" si="23"/>
        <v>105.00000000000001</v>
      </c>
      <c r="M3049" s="12">
        <v>0.35</v>
      </c>
      <c r="O3049" s="17"/>
      <c r="P3049" s="15"/>
      <c r="Q3049" s="13"/>
      <c r="R3049" s="14"/>
    </row>
    <row r="3050" spans="1:18" ht="15.75" customHeight="1" x14ac:dyDescent="0.2">
      <c r="A3050" s="2"/>
      <c r="B3050" s="7" t="s">
        <v>14</v>
      </c>
      <c r="C3050" s="7">
        <v>1185732</v>
      </c>
      <c r="D3050" s="8">
        <v>44289</v>
      </c>
      <c r="E3050" s="7" t="s">
        <v>33</v>
      </c>
      <c r="F3050" s="7" t="s">
        <v>108</v>
      </c>
      <c r="G3050" s="7" t="s">
        <v>109</v>
      </c>
      <c r="H3050" s="7" t="s">
        <v>19</v>
      </c>
      <c r="I3050" s="9">
        <v>0.10000000000000003</v>
      </c>
      <c r="J3050" s="10">
        <v>1500</v>
      </c>
      <c r="K3050" s="11">
        <f t="shared" si="22"/>
        <v>150.00000000000006</v>
      </c>
      <c r="L3050" s="11">
        <f t="shared" si="23"/>
        <v>45.000000000000014</v>
      </c>
      <c r="M3050" s="12">
        <v>0.3</v>
      </c>
      <c r="O3050" s="17"/>
      <c r="P3050" s="15"/>
      <c r="Q3050" s="13"/>
      <c r="R3050" s="14"/>
    </row>
    <row r="3051" spans="1:18" ht="15.75" customHeight="1" x14ac:dyDescent="0.2">
      <c r="A3051" s="2"/>
      <c r="B3051" s="7" t="s">
        <v>14</v>
      </c>
      <c r="C3051" s="7">
        <v>1185732</v>
      </c>
      <c r="D3051" s="8">
        <v>44289</v>
      </c>
      <c r="E3051" s="7" t="s">
        <v>33</v>
      </c>
      <c r="F3051" s="7" t="s">
        <v>108</v>
      </c>
      <c r="G3051" s="7" t="s">
        <v>109</v>
      </c>
      <c r="H3051" s="7" t="s">
        <v>20</v>
      </c>
      <c r="I3051" s="9">
        <v>0.14999999999999997</v>
      </c>
      <c r="J3051" s="10">
        <v>750</v>
      </c>
      <c r="K3051" s="11">
        <f t="shared" si="22"/>
        <v>112.49999999999997</v>
      </c>
      <c r="L3051" s="11">
        <f t="shared" si="23"/>
        <v>33.749999999999993</v>
      </c>
      <c r="M3051" s="12">
        <v>0.3</v>
      </c>
      <c r="O3051" s="17"/>
      <c r="P3051" s="15"/>
      <c r="Q3051" s="13"/>
      <c r="R3051" s="14"/>
    </row>
    <row r="3052" spans="1:18" ht="15.75" customHeight="1" x14ac:dyDescent="0.2">
      <c r="A3052" s="2"/>
      <c r="B3052" s="7" t="s">
        <v>14</v>
      </c>
      <c r="C3052" s="7">
        <v>1185732</v>
      </c>
      <c r="D3052" s="8">
        <v>44289</v>
      </c>
      <c r="E3052" s="7" t="s">
        <v>33</v>
      </c>
      <c r="F3052" s="7" t="s">
        <v>108</v>
      </c>
      <c r="G3052" s="7" t="s">
        <v>109</v>
      </c>
      <c r="H3052" s="7" t="s">
        <v>21</v>
      </c>
      <c r="I3052" s="9">
        <v>0.6</v>
      </c>
      <c r="J3052" s="10">
        <v>1000</v>
      </c>
      <c r="K3052" s="11">
        <f t="shared" si="22"/>
        <v>600</v>
      </c>
      <c r="L3052" s="11">
        <f t="shared" si="23"/>
        <v>300</v>
      </c>
      <c r="M3052" s="12">
        <v>0.5</v>
      </c>
      <c r="O3052" s="17"/>
      <c r="P3052" s="15"/>
      <c r="Q3052" s="13"/>
      <c r="R3052" s="14"/>
    </row>
    <row r="3053" spans="1:18" ht="15.75" customHeight="1" x14ac:dyDescent="0.2">
      <c r="A3053" s="2"/>
      <c r="B3053" s="7" t="s">
        <v>14</v>
      </c>
      <c r="C3053" s="7">
        <v>1185732</v>
      </c>
      <c r="D3053" s="8">
        <v>44289</v>
      </c>
      <c r="E3053" s="7" t="s">
        <v>33</v>
      </c>
      <c r="F3053" s="7" t="s">
        <v>108</v>
      </c>
      <c r="G3053" s="7" t="s">
        <v>109</v>
      </c>
      <c r="H3053" s="7" t="s">
        <v>22</v>
      </c>
      <c r="I3053" s="9">
        <v>0.5</v>
      </c>
      <c r="J3053" s="10">
        <v>2250</v>
      </c>
      <c r="K3053" s="11">
        <f t="shared" si="22"/>
        <v>1125</v>
      </c>
      <c r="L3053" s="11">
        <f t="shared" si="23"/>
        <v>450</v>
      </c>
      <c r="M3053" s="12">
        <v>0.4</v>
      </c>
      <c r="O3053" s="17"/>
      <c r="P3053" s="15"/>
      <c r="Q3053" s="13"/>
      <c r="R3053" s="14"/>
    </row>
    <row r="3054" spans="1:18" ht="15.75" customHeight="1" x14ac:dyDescent="0.2">
      <c r="A3054" s="2"/>
      <c r="B3054" s="7" t="s">
        <v>14</v>
      </c>
      <c r="C3054" s="7">
        <v>1185732</v>
      </c>
      <c r="D3054" s="8">
        <v>44320</v>
      </c>
      <c r="E3054" s="7" t="s">
        <v>33</v>
      </c>
      <c r="F3054" s="7" t="s">
        <v>108</v>
      </c>
      <c r="G3054" s="7" t="s">
        <v>109</v>
      </c>
      <c r="H3054" s="7" t="s">
        <v>17</v>
      </c>
      <c r="I3054" s="9">
        <v>0.6</v>
      </c>
      <c r="J3054" s="10">
        <v>4950</v>
      </c>
      <c r="K3054" s="11">
        <f t="shared" si="22"/>
        <v>2970</v>
      </c>
      <c r="L3054" s="11">
        <f t="shared" si="23"/>
        <v>891</v>
      </c>
      <c r="M3054" s="12">
        <v>0.3</v>
      </c>
      <c r="O3054" s="17"/>
      <c r="P3054" s="15"/>
      <c r="Q3054" s="13"/>
      <c r="R3054" s="14"/>
    </row>
    <row r="3055" spans="1:18" ht="15.75" customHeight="1" x14ac:dyDescent="0.2">
      <c r="A3055" s="2"/>
      <c r="B3055" s="7" t="s">
        <v>14</v>
      </c>
      <c r="C3055" s="7">
        <v>1185732</v>
      </c>
      <c r="D3055" s="8">
        <v>44320</v>
      </c>
      <c r="E3055" s="7" t="s">
        <v>33</v>
      </c>
      <c r="F3055" s="7" t="s">
        <v>108</v>
      </c>
      <c r="G3055" s="7" t="s">
        <v>109</v>
      </c>
      <c r="H3055" s="7" t="s">
        <v>18</v>
      </c>
      <c r="I3055" s="9">
        <v>0.4</v>
      </c>
      <c r="J3055" s="10">
        <v>2000</v>
      </c>
      <c r="K3055" s="11">
        <f t="shared" si="22"/>
        <v>800</v>
      </c>
      <c r="L3055" s="11">
        <f t="shared" si="23"/>
        <v>280</v>
      </c>
      <c r="M3055" s="12">
        <v>0.35</v>
      </c>
      <c r="O3055" s="17"/>
      <c r="P3055" s="15"/>
      <c r="Q3055" s="13"/>
      <c r="R3055" s="14"/>
    </row>
    <row r="3056" spans="1:18" ht="15.75" customHeight="1" x14ac:dyDescent="0.2">
      <c r="A3056" s="2"/>
      <c r="B3056" s="7" t="s">
        <v>14</v>
      </c>
      <c r="C3056" s="7">
        <v>1185732</v>
      </c>
      <c r="D3056" s="8">
        <v>44320</v>
      </c>
      <c r="E3056" s="7" t="s">
        <v>33</v>
      </c>
      <c r="F3056" s="7" t="s">
        <v>108</v>
      </c>
      <c r="G3056" s="7" t="s">
        <v>109</v>
      </c>
      <c r="H3056" s="7" t="s">
        <v>19</v>
      </c>
      <c r="I3056" s="9">
        <v>0.35000000000000003</v>
      </c>
      <c r="J3056" s="10">
        <v>1750</v>
      </c>
      <c r="K3056" s="11">
        <f t="shared" si="22"/>
        <v>612.50000000000011</v>
      </c>
      <c r="L3056" s="11">
        <f t="shared" si="23"/>
        <v>183.75000000000003</v>
      </c>
      <c r="M3056" s="12">
        <v>0.3</v>
      </c>
      <c r="O3056" s="17"/>
      <c r="P3056" s="15"/>
      <c r="Q3056" s="13"/>
      <c r="R3056" s="14"/>
    </row>
    <row r="3057" spans="1:18" ht="15.75" customHeight="1" x14ac:dyDescent="0.2">
      <c r="A3057" s="2"/>
      <c r="B3057" s="7" t="s">
        <v>14</v>
      </c>
      <c r="C3057" s="7">
        <v>1185732</v>
      </c>
      <c r="D3057" s="8">
        <v>44320</v>
      </c>
      <c r="E3057" s="7" t="s">
        <v>33</v>
      </c>
      <c r="F3057" s="7" t="s">
        <v>108</v>
      </c>
      <c r="G3057" s="7" t="s">
        <v>109</v>
      </c>
      <c r="H3057" s="7" t="s">
        <v>20</v>
      </c>
      <c r="I3057" s="9">
        <v>0.35000000000000003</v>
      </c>
      <c r="J3057" s="10">
        <v>1500</v>
      </c>
      <c r="K3057" s="11">
        <f t="shared" si="22"/>
        <v>525</v>
      </c>
      <c r="L3057" s="11">
        <f t="shared" si="23"/>
        <v>157.5</v>
      </c>
      <c r="M3057" s="12">
        <v>0.3</v>
      </c>
      <c r="O3057" s="17"/>
      <c r="P3057" s="15"/>
      <c r="Q3057" s="13"/>
      <c r="R3057" s="14"/>
    </row>
    <row r="3058" spans="1:18" ht="15.75" customHeight="1" x14ac:dyDescent="0.2">
      <c r="A3058" s="2"/>
      <c r="B3058" s="7" t="s">
        <v>14</v>
      </c>
      <c r="C3058" s="7">
        <v>1185732</v>
      </c>
      <c r="D3058" s="8">
        <v>44320</v>
      </c>
      <c r="E3058" s="7" t="s">
        <v>33</v>
      </c>
      <c r="F3058" s="7" t="s">
        <v>108</v>
      </c>
      <c r="G3058" s="7" t="s">
        <v>109</v>
      </c>
      <c r="H3058" s="7" t="s">
        <v>21</v>
      </c>
      <c r="I3058" s="9">
        <v>0.44999999999999996</v>
      </c>
      <c r="J3058" s="10">
        <v>1750</v>
      </c>
      <c r="K3058" s="11">
        <f t="shared" si="22"/>
        <v>787.49999999999989</v>
      </c>
      <c r="L3058" s="11">
        <f t="shared" si="23"/>
        <v>393.74999999999994</v>
      </c>
      <c r="M3058" s="12">
        <v>0.5</v>
      </c>
      <c r="O3058" s="17"/>
      <c r="P3058" s="15"/>
      <c r="Q3058" s="13"/>
      <c r="R3058" s="14"/>
    </row>
    <row r="3059" spans="1:18" ht="15.75" customHeight="1" x14ac:dyDescent="0.2">
      <c r="A3059" s="2"/>
      <c r="B3059" s="7" t="s">
        <v>14</v>
      </c>
      <c r="C3059" s="7">
        <v>1185732</v>
      </c>
      <c r="D3059" s="8">
        <v>44320</v>
      </c>
      <c r="E3059" s="7" t="s">
        <v>33</v>
      </c>
      <c r="F3059" s="7" t="s">
        <v>108</v>
      </c>
      <c r="G3059" s="7" t="s">
        <v>109</v>
      </c>
      <c r="H3059" s="7" t="s">
        <v>22</v>
      </c>
      <c r="I3059" s="9">
        <v>0.49999999999999994</v>
      </c>
      <c r="J3059" s="10">
        <v>3000</v>
      </c>
      <c r="K3059" s="11">
        <f t="shared" si="22"/>
        <v>1499.9999999999998</v>
      </c>
      <c r="L3059" s="11">
        <f t="shared" si="23"/>
        <v>599.99999999999989</v>
      </c>
      <c r="M3059" s="12">
        <v>0.4</v>
      </c>
      <c r="O3059" s="17"/>
      <c r="P3059" s="15"/>
      <c r="Q3059" s="13"/>
      <c r="R3059" s="14"/>
    </row>
    <row r="3060" spans="1:18" ht="15.75" customHeight="1" x14ac:dyDescent="0.2">
      <c r="A3060" s="2"/>
      <c r="B3060" s="7" t="s">
        <v>14</v>
      </c>
      <c r="C3060" s="7">
        <v>1185732</v>
      </c>
      <c r="D3060" s="8">
        <v>44350</v>
      </c>
      <c r="E3060" s="7" t="s">
        <v>33</v>
      </c>
      <c r="F3060" s="7" t="s">
        <v>108</v>
      </c>
      <c r="G3060" s="7" t="s">
        <v>109</v>
      </c>
      <c r="H3060" s="7" t="s">
        <v>17</v>
      </c>
      <c r="I3060" s="9">
        <v>0.35000000000000003</v>
      </c>
      <c r="J3060" s="10">
        <v>5500</v>
      </c>
      <c r="K3060" s="11">
        <f t="shared" si="22"/>
        <v>1925.0000000000002</v>
      </c>
      <c r="L3060" s="11">
        <f t="shared" si="23"/>
        <v>577.5</v>
      </c>
      <c r="M3060" s="12">
        <v>0.3</v>
      </c>
      <c r="O3060" s="17"/>
      <c r="P3060" s="15"/>
      <c r="Q3060" s="13"/>
      <c r="R3060" s="14"/>
    </row>
    <row r="3061" spans="1:18" ht="15.75" customHeight="1" x14ac:dyDescent="0.2">
      <c r="A3061" s="2"/>
      <c r="B3061" s="7" t="s">
        <v>14</v>
      </c>
      <c r="C3061" s="7">
        <v>1185732</v>
      </c>
      <c r="D3061" s="8">
        <v>44350</v>
      </c>
      <c r="E3061" s="7" t="s">
        <v>33</v>
      </c>
      <c r="F3061" s="7" t="s">
        <v>108</v>
      </c>
      <c r="G3061" s="7" t="s">
        <v>109</v>
      </c>
      <c r="H3061" s="7" t="s">
        <v>18</v>
      </c>
      <c r="I3061" s="9">
        <v>0.3000000000000001</v>
      </c>
      <c r="J3061" s="10">
        <v>3000</v>
      </c>
      <c r="K3061" s="11">
        <f t="shared" si="22"/>
        <v>900.00000000000034</v>
      </c>
      <c r="L3061" s="11">
        <f t="shared" si="23"/>
        <v>315.00000000000011</v>
      </c>
      <c r="M3061" s="12">
        <v>0.35</v>
      </c>
      <c r="O3061" s="17"/>
      <c r="P3061" s="15"/>
      <c r="Q3061" s="13"/>
      <c r="R3061" s="14"/>
    </row>
    <row r="3062" spans="1:18" ht="15.75" customHeight="1" x14ac:dyDescent="0.2">
      <c r="A3062" s="2"/>
      <c r="B3062" s="7" t="s">
        <v>14</v>
      </c>
      <c r="C3062" s="7">
        <v>1185732</v>
      </c>
      <c r="D3062" s="8">
        <v>44350</v>
      </c>
      <c r="E3062" s="7" t="s">
        <v>33</v>
      </c>
      <c r="F3062" s="7" t="s">
        <v>108</v>
      </c>
      <c r="G3062" s="7" t="s">
        <v>109</v>
      </c>
      <c r="H3062" s="7" t="s">
        <v>19</v>
      </c>
      <c r="I3062" s="9">
        <v>0.25000000000000006</v>
      </c>
      <c r="J3062" s="10">
        <v>2000</v>
      </c>
      <c r="K3062" s="11">
        <f t="shared" si="22"/>
        <v>500.00000000000011</v>
      </c>
      <c r="L3062" s="11">
        <f t="shared" si="23"/>
        <v>150.00000000000003</v>
      </c>
      <c r="M3062" s="12">
        <v>0.3</v>
      </c>
      <c r="O3062" s="17"/>
      <c r="P3062" s="15"/>
      <c r="Q3062" s="13"/>
      <c r="R3062" s="14"/>
    </row>
    <row r="3063" spans="1:18" ht="15.75" customHeight="1" x14ac:dyDescent="0.2">
      <c r="A3063" s="2"/>
      <c r="B3063" s="7" t="s">
        <v>14</v>
      </c>
      <c r="C3063" s="7">
        <v>1185732</v>
      </c>
      <c r="D3063" s="8">
        <v>44350</v>
      </c>
      <c r="E3063" s="7" t="s">
        <v>33</v>
      </c>
      <c r="F3063" s="7" t="s">
        <v>108</v>
      </c>
      <c r="G3063" s="7" t="s">
        <v>109</v>
      </c>
      <c r="H3063" s="7" t="s">
        <v>20</v>
      </c>
      <c r="I3063" s="9">
        <v>0.25000000000000006</v>
      </c>
      <c r="J3063" s="10">
        <v>1750</v>
      </c>
      <c r="K3063" s="11">
        <f t="shared" si="22"/>
        <v>437.50000000000011</v>
      </c>
      <c r="L3063" s="11">
        <f t="shared" si="23"/>
        <v>131.25000000000003</v>
      </c>
      <c r="M3063" s="12">
        <v>0.3</v>
      </c>
      <c r="O3063" s="17"/>
      <c r="P3063" s="15"/>
      <c r="Q3063" s="13"/>
      <c r="R3063" s="14"/>
    </row>
    <row r="3064" spans="1:18" ht="15.75" customHeight="1" x14ac:dyDescent="0.2">
      <c r="A3064" s="2"/>
      <c r="B3064" s="7" t="s">
        <v>14</v>
      </c>
      <c r="C3064" s="7">
        <v>1185732</v>
      </c>
      <c r="D3064" s="8">
        <v>44350</v>
      </c>
      <c r="E3064" s="7" t="s">
        <v>33</v>
      </c>
      <c r="F3064" s="7" t="s">
        <v>108</v>
      </c>
      <c r="G3064" s="7" t="s">
        <v>109</v>
      </c>
      <c r="H3064" s="7" t="s">
        <v>21</v>
      </c>
      <c r="I3064" s="9">
        <v>0.35000000000000003</v>
      </c>
      <c r="J3064" s="10">
        <v>1750</v>
      </c>
      <c r="K3064" s="11">
        <f t="shared" si="22"/>
        <v>612.50000000000011</v>
      </c>
      <c r="L3064" s="11">
        <f t="shared" si="23"/>
        <v>306.25000000000006</v>
      </c>
      <c r="M3064" s="12">
        <v>0.5</v>
      </c>
      <c r="O3064" s="17"/>
      <c r="P3064" s="15"/>
      <c r="Q3064" s="13"/>
      <c r="R3064" s="14"/>
    </row>
    <row r="3065" spans="1:18" ht="15.75" customHeight="1" x14ac:dyDescent="0.2">
      <c r="A3065" s="2"/>
      <c r="B3065" s="7" t="s">
        <v>14</v>
      </c>
      <c r="C3065" s="7">
        <v>1185732</v>
      </c>
      <c r="D3065" s="8">
        <v>44350</v>
      </c>
      <c r="E3065" s="7" t="s">
        <v>33</v>
      </c>
      <c r="F3065" s="7" t="s">
        <v>108</v>
      </c>
      <c r="G3065" s="7" t="s">
        <v>109</v>
      </c>
      <c r="H3065" s="7" t="s">
        <v>22</v>
      </c>
      <c r="I3065" s="9">
        <v>0.55000000000000004</v>
      </c>
      <c r="J3065" s="10">
        <v>3250</v>
      </c>
      <c r="K3065" s="11">
        <f t="shared" si="22"/>
        <v>1787.5000000000002</v>
      </c>
      <c r="L3065" s="11">
        <f t="shared" si="23"/>
        <v>715.00000000000011</v>
      </c>
      <c r="M3065" s="12">
        <v>0.4</v>
      </c>
      <c r="O3065" s="17"/>
      <c r="P3065" s="15"/>
      <c r="Q3065" s="13"/>
      <c r="R3065" s="14"/>
    </row>
    <row r="3066" spans="1:18" ht="15.75" customHeight="1" x14ac:dyDescent="0.2">
      <c r="A3066" s="2"/>
      <c r="B3066" s="7" t="s">
        <v>14</v>
      </c>
      <c r="C3066" s="7">
        <v>1185732</v>
      </c>
      <c r="D3066" s="8">
        <v>44379</v>
      </c>
      <c r="E3066" s="7" t="s">
        <v>33</v>
      </c>
      <c r="F3066" s="7" t="s">
        <v>108</v>
      </c>
      <c r="G3066" s="7" t="s">
        <v>109</v>
      </c>
      <c r="H3066" s="7" t="s">
        <v>17</v>
      </c>
      <c r="I3066" s="9">
        <v>0.5</v>
      </c>
      <c r="J3066" s="10">
        <v>5500</v>
      </c>
      <c r="K3066" s="11">
        <f t="shared" ref="K3066:K3320" si="24">I3066*J3066</f>
        <v>2750</v>
      </c>
      <c r="L3066" s="11">
        <f t="shared" ref="L3066:L3320" si="25">K3066*M3066</f>
        <v>825</v>
      </c>
      <c r="M3066" s="12">
        <v>0.3</v>
      </c>
      <c r="O3066" s="17"/>
      <c r="P3066" s="15"/>
      <c r="Q3066" s="13"/>
      <c r="R3066" s="14"/>
    </row>
    <row r="3067" spans="1:18" ht="15.75" customHeight="1" x14ac:dyDescent="0.2">
      <c r="A3067" s="2"/>
      <c r="B3067" s="7" t="s">
        <v>14</v>
      </c>
      <c r="C3067" s="7">
        <v>1185732</v>
      </c>
      <c r="D3067" s="8">
        <v>44379</v>
      </c>
      <c r="E3067" s="7" t="s">
        <v>33</v>
      </c>
      <c r="F3067" s="7" t="s">
        <v>108</v>
      </c>
      <c r="G3067" s="7" t="s">
        <v>109</v>
      </c>
      <c r="H3067" s="7" t="s">
        <v>18</v>
      </c>
      <c r="I3067" s="9">
        <v>0.45000000000000007</v>
      </c>
      <c r="J3067" s="10">
        <v>3000</v>
      </c>
      <c r="K3067" s="11">
        <f t="shared" si="24"/>
        <v>1350.0000000000002</v>
      </c>
      <c r="L3067" s="11">
        <f t="shared" si="25"/>
        <v>472.50000000000006</v>
      </c>
      <c r="M3067" s="12">
        <v>0.35</v>
      </c>
      <c r="O3067" s="17"/>
      <c r="P3067" s="15"/>
      <c r="Q3067" s="13"/>
      <c r="R3067" s="14"/>
    </row>
    <row r="3068" spans="1:18" ht="15.75" customHeight="1" x14ac:dyDescent="0.2">
      <c r="A3068" s="2"/>
      <c r="B3068" s="7" t="s">
        <v>14</v>
      </c>
      <c r="C3068" s="7">
        <v>1185732</v>
      </c>
      <c r="D3068" s="8">
        <v>44379</v>
      </c>
      <c r="E3068" s="7" t="s">
        <v>33</v>
      </c>
      <c r="F3068" s="7" t="s">
        <v>108</v>
      </c>
      <c r="G3068" s="7" t="s">
        <v>109</v>
      </c>
      <c r="H3068" s="7" t="s">
        <v>19</v>
      </c>
      <c r="I3068" s="9">
        <v>0.4</v>
      </c>
      <c r="J3068" s="10">
        <v>2250</v>
      </c>
      <c r="K3068" s="11">
        <f t="shared" si="24"/>
        <v>900</v>
      </c>
      <c r="L3068" s="11">
        <f t="shared" si="25"/>
        <v>270</v>
      </c>
      <c r="M3068" s="12">
        <v>0.3</v>
      </c>
      <c r="O3068" s="17"/>
      <c r="P3068" s="15"/>
      <c r="Q3068" s="13"/>
      <c r="R3068" s="14"/>
    </row>
    <row r="3069" spans="1:18" ht="15.75" customHeight="1" x14ac:dyDescent="0.2">
      <c r="A3069" s="2"/>
      <c r="B3069" s="7" t="s">
        <v>14</v>
      </c>
      <c r="C3069" s="7">
        <v>1185732</v>
      </c>
      <c r="D3069" s="8">
        <v>44379</v>
      </c>
      <c r="E3069" s="7" t="s">
        <v>33</v>
      </c>
      <c r="F3069" s="7" t="s">
        <v>108</v>
      </c>
      <c r="G3069" s="7" t="s">
        <v>109</v>
      </c>
      <c r="H3069" s="7" t="s">
        <v>20</v>
      </c>
      <c r="I3069" s="9">
        <v>0.4</v>
      </c>
      <c r="J3069" s="10">
        <v>1750</v>
      </c>
      <c r="K3069" s="11">
        <f t="shared" si="24"/>
        <v>700</v>
      </c>
      <c r="L3069" s="11">
        <f t="shared" si="25"/>
        <v>210</v>
      </c>
      <c r="M3069" s="12">
        <v>0.3</v>
      </c>
      <c r="O3069" s="17"/>
      <c r="P3069" s="15"/>
      <c r="Q3069" s="13"/>
      <c r="R3069" s="14"/>
    </row>
    <row r="3070" spans="1:18" ht="15.75" customHeight="1" x14ac:dyDescent="0.2">
      <c r="A3070" s="2"/>
      <c r="B3070" s="7" t="s">
        <v>14</v>
      </c>
      <c r="C3070" s="7">
        <v>1185732</v>
      </c>
      <c r="D3070" s="8">
        <v>44379</v>
      </c>
      <c r="E3070" s="7" t="s">
        <v>33</v>
      </c>
      <c r="F3070" s="7" t="s">
        <v>108</v>
      </c>
      <c r="G3070" s="7" t="s">
        <v>109</v>
      </c>
      <c r="H3070" s="7" t="s">
        <v>21</v>
      </c>
      <c r="I3070" s="9">
        <v>0.5</v>
      </c>
      <c r="J3070" s="10">
        <v>2000</v>
      </c>
      <c r="K3070" s="11">
        <f t="shared" si="24"/>
        <v>1000</v>
      </c>
      <c r="L3070" s="11">
        <f t="shared" si="25"/>
        <v>500</v>
      </c>
      <c r="M3070" s="12">
        <v>0.5</v>
      </c>
      <c r="O3070" s="17"/>
      <c r="P3070" s="15"/>
      <c r="Q3070" s="13"/>
      <c r="R3070" s="14"/>
    </row>
    <row r="3071" spans="1:18" ht="15.75" customHeight="1" x14ac:dyDescent="0.2">
      <c r="A3071" s="2"/>
      <c r="B3071" s="7" t="s">
        <v>14</v>
      </c>
      <c r="C3071" s="7">
        <v>1185732</v>
      </c>
      <c r="D3071" s="8">
        <v>44379</v>
      </c>
      <c r="E3071" s="7" t="s">
        <v>33</v>
      </c>
      <c r="F3071" s="7" t="s">
        <v>108</v>
      </c>
      <c r="G3071" s="7" t="s">
        <v>109</v>
      </c>
      <c r="H3071" s="7" t="s">
        <v>22</v>
      </c>
      <c r="I3071" s="9">
        <v>0.55000000000000004</v>
      </c>
      <c r="J3071" s="10">
        <v>3750</v>
      </c>
      <c r="K3071" s="11">
        <f t="shared" si="24"/>
        <v>2062.5</v>
      </c>
      <c r="L3071" s="11">
        <f t="shared" si="25"/>
        <v>825</v>
      </c>
      <c r="M3071" s="12">
        <v>0.4</v>
      </c>
      <c r="O3071" s="17"/>
      <c r="P3071" s="15"/>
      <c r="Q3071" s="13"/>
      <c r="R3071" s="14"/>
    </row>
    <row r="3072" spans="1:18" ht="15.75" customHeight="1" x14ac:dyDescent="0.2">
      <c r="A3072" s="2"/>
      <c r="B3072" s="7" t="s">
        <v>14</v>
      </c>
      <c r="C3072" s="7">
        <v>1185732</v>
      </c>
      <c r="D3072" s="8">
        <v>44411</v>
      </c>
      <c r="E3072" s="7" t="s">
        <v>33</v>
      </c>
      <c r="F3072" s="7" t="s">
        <v>108</v>
      </c>
      <c r="G3072" s="7" t="s">
        <v>109</v>
      </c>
      <c r="H3072" s="7" t="s">
        <v>17</v>
      </c>
      <c r="I3072" s="9">
        <v>0.5</v>
      </c>
      <c r="J3072" s="10">
        <v>5250</v>
      </c>
      <c r="K3072" s="11">
        <f t="shared" si="24"/>
        <v>2625</v>
      </c>
      <c r="L3072" s="11">
        <f t="shared" si="25"/>
        <v>787.5</v>
      </c>
      <c r="M3072" s="12">
        <v>0.3</v>
      </c>
      <c r="O3072" s="17"/>
      <c r="P3072" s="15"/>
      <c r="Q3072" s="13"/>
      <c r="R3072" s="14"/>
    </row>
    <row r="3073" spans="1:18" ht="15.75" customHeight="1" x14ac:dyDescent="0.2">
      <c r="A3073" s="2"/>
      <c r="B3073" s="7" t="s">
        <v>14</v>
      </c>
      <c r="C3073" s="7">
        <v>1185732</v>
      </c>
      <c r="D3073" s="8">
        <v>44411</v>
      </c>
      <c r="E3073" s="7" t="s">
        <v>33</v>
      </c>
      <c r="F3073" s="7" t="s">
        <v>108</v>
      </c>
      <c r="G3073" s="7" t="s">
        <v>109</v>
      </c>
      <c r="H3073" s="7" t="s">
        <v>18</v>
      </c>
      <c r="I3073" s="9">
        <v>0.45000000000000007</v>
      </c>
      <c r="J3073" s="10">
        <v>3000</v>
      </c>
      <c r="K3073" s="11">
        <f t="shared" si="24"/>
        <v>1350.0000000000002</v>
      </c>
      <c r="L3073" s="11">
        <f t="shared" si="25"/>
        <v>472.50000000000006</v>
      </c>
      <c r="M3073" s="12">
        <v>0.35</v>
      </c>
      <c r="O3073" s="17"/>
      <c r="P3073" s="15"/>
      <c r="Q3073" s="13"/>
      <c r="R3073" s="14"/>
    </row>
    <row r="3074" spans="1:18" ht="15.75" customHeight="1" x14ac:dyDescent="0.2">
      <c r="A3074" s="2"/>
      <c r="B3074" s="7" t="s">
        <v>14</v>
      </c>
      <c r="C3074" s="7">
        <v>1185732</v>
      </c>
      <c r="D3074" s="8">
        <v>44411</v>
      </c>
      <c r="E3074" s="7" t="s">
        <v>33</v>
      </c>
      <c r="F3074" s="7" t="s">
        <v>108</v>
      </c>
      <c r="G3074" s="7" t="s">
        <v>109</v>
      </c>
      <c r="H3074" s="7" t="s">
        <v>19</v>
      </c>
      <c r="I3074" s="9">
        <v>0.4</v>
      </c>
      <c r="J3074" s="10">
        <v>2250</v>
      </c>
      <c r="K3074" s="11">
        <f t="shared" si="24"/>
        <v>900</v>
      </c>
      <c r="L3074" s="11">
        <f t="shared" si="25"/>
        <v>270</v>
      </c>
      <c r="M3074" s="12">
        <v>0.3</v>
      </c>
      <c r="O3074" s="17"/>
      <c r="P3074" s="15"/>
      <c r="Q3074" s="13"/>
      <c r="R3074" s="14"/>
    </row>
    <row r="3075" spans="1:18" ht="15.75" customHeight="1" x14ac:dyDescent="0.2">
      <c r="A3075" s="2"/>
      <c r="B3075" s="7" t="s">
        <v>14</v>
      </c>
      <c r="C3075" s="7">
        <v>1185732</v>
      </c>
      <c r="D3075" s="8">
        <v>44411</v>
      </c>
      <c r="E3075" s="7" t="s">
        <v>33</v>
      </c>
      <c r="F3075" s="7" t="s">
        <v>108</v>
      </c>
      <c r="G3075" s="7" t="s">
        <v>109</v>
      </c>
      <c r="H3075" s="7" t="s">
        <v>20</v>
      </c>
      <c r="I3075" s="9">
        <v>0.4</v>
      </c>
      <c r="J3075" s="10">
        <v>2000</v>
      </c>
      <c r="K3075" s="11">
        <f t="shared" si="24"/>
        <v>800</v>
      </c>
      <c r="L3075" s="11">
        <f t="shared" si="25"/>
        <v>240</v>
      </c>
      <c r="M3075" s="12">
        <v>0.3</v>
      </c>
      <c r="O3075" s="17"/>
      <c r="P3075" s="15"/>
      <c r="Q3075" s="13"/>
      <c r="R3075" s="14"/>
    </row>
    <row r="3076" spans="1:18" ht="15.75" customHeight="1" x14ac:dyDescent="0.2">
      <c r="A3076" s="2"/>
      <c r="B3076" s="7" t="s">
        <v>14</v>
      </c>
      <c r="C3076" s="7">
        <v>1185732</v>
      </c>
      <c r="D3076" s="8">
        <v>44411</v>
      </c>
      <c r="E3076" s="7" t="s">
        <v>33</v>
      </c>
      <c r="F3076" s="7" t="s">
        <v>108</v>
      </c>
      <c r="G3076" s="7" t="s">
        <v>109</v>
      </c>
      <c r="H3076" s="7" t="s">
        <v>21</v>
      </c>
      <c r="I3076" s="9">
        <v>0.5</v>
      </c>
      <c r="J3076" s="10">
        <v>1750</v>
      </c>
      <c r="K3076" s="11">
        <f t="shared" si="24"/>
        <v>875</v>
      </c>
      <c r="L3076" s="11">
        <f t="shared" si="25"/>
        <v>437.5</v>
      </c>
      <c r="M3076" s="12">
        <v>0.5</v>
      </c>
      <c r="O3076" s="17"/>
      <c r="P3076" s="15"/>
      <c r="Q3076" s="13"/>
      <c r="R3076" s="14"/>
    </row>
    <row r="3077" spans="1:18" ht="15.75" customHeight="1" x14ac:dyDescent="0.2">
      <c r="A3077" s="2"/>
      <c r="B3077" s="7" t="s">
        <v>14</v>
      </c>
      <c r="C3077" s="7">
        <v>1185732</v>
      </c>
      <c r="D3077" s="8">
        <v>44411</v>
      </c>
      <c r="E3077" s="7" t="s">
        <v>33</v>
      </c>
      <c r="F3077" s="7" t="s">
        <v>108</v>
      </c>
      <c r="G3077" s="7" t="s">
        <v>109</v>
      </c>
      <c r="H3077" s="7" t="s">
        <v>22</v>
      </c>
      <c r="I3077" s="9">
        <v>0.55000000000000004</v>
      </c>
      <c r="J3077" s="10">
        <v>3500</v>
      </c>
      <c r="K3077" s="11">
        <f t="shared" si="24"/>
        <v>1925.0000000000002</v>
      </c>
      <c r="L3077" s="11">
        <f t="shared" si="25"/>
        <v>770.00000000000011</v>
      </c>
      <c r="M3077" s="12">
        <v>0.4</v>
      </c>
      <c r="O3077" s="17"/>
      <c r="P3077" s="15"/>
      <c r="Q3077" s="13"/>
      <c r="R3077" s="14"/>
    </row>
    <row r="3078" spans="1:18" ht="15.75" customHeight="1" x14ac:dyDescent="0.2">
      <c r="A3078" s="2"/>
      <c r="B3078" s="7" t="s">
        <v>14</v>
      </c>
      <c r="C3078" s="7">
        <v>1185732</v>
      </c>
      <c r="D3078" s="8">
        <v>44443</v>
      </c>
      <c r="E3078" s="7" t="s">
        <v>33</v>
      </c>
      <c r="F3078" s="7" t="s">
        <v>108</v>
      </c>
      <c r="G3078" s="7" t="s">
        <v>109</v>
      </c>
      <c r="H3078" s="7" t="s">
        <v>17</v>
      </c>
      <c r="I3078" s="9">
        <v>0.35000000000000003</v>
      </c>
      <c r="J3078" s="10">
        <v>4750</v>
      </c>
      <c r="K3078" s="11">
        <f t="shared" si="24"/>
        <v>1662.5000000000002</v>
      </c>
      <c r="L3078" s="11">
        <f t="shared" si="25"/>
        <v>498.75000000000006</v>
      </c>
      <c r="M3078" s="12">
        <v>0.3</v>
      </c>
      <c r="O3078" s="17"/>
      <c r="P3078" s="15"/>
      <c r="Q3078" s="13"/>
      <c r="R3078" s="14"/>
    </row>
    <row r="3079" spans="1:18" ht="15.75" customHeight="1" x14ac:dyDescent="0.2">
      <c r="A3079" s="2"/>
      <c r="B3079" s="7" t="s">
        <v>14</v>
      </c>
      <c r="C3079" s="7">
        <v>1185732</v>
      </c>
      <c r="D3079" s="8">
        <v>44443</v>
      </c>
      <c r="E3079" s="7" t="s">
        <v>33</v>
      </c>
      <c r="F3079" s="7" t="s">
        <v>108</v>
      </c>
      <c r="G3079" s="7" t="s">
        <v>109</v>
      </c>
      <c r="H3079" s="7" t="s">
        <v>18</v>
      </c>
      <c r="I3079" s="9">
        <v>0.3000000000000001</v>
      </c>
      <c r="J3079" s="10">
        <v>2500</v>
      </c>
      <c r="K3079" s="11">
        <f t="shared" si="24"/>
        <v>750.00000000000023</v>
      </c>
      <c r="L3079" s="11">
        <f t="shared" si="25"/>
        <v>262.50000000000006</v>
      </c>
      <c r="M3079" s="12">
        <v>0.35</v>
      </c>
      <c r="O3079" s="17"/>
      <c r="P3079" s="15"/>
      <c r="Q3079" s="13"/>
      <c r="R3079" s="14"/>
    </row>
    <row r="3080" spans="1:18" ht="15.75" customHeight="1" x14ac:dyDescent="0.2">
      <c r="A3080" s="2"/>
      <c r="B3080" s="7" t="s">
        <v>14</v>
      </c>
      <c r="C3080" s="7">
        <v>1185732</v>
      </c>
      <c r="D3080" s="8">
        <v>44443</v>
      </c>
      <c r="E3080" s="7" t="s">
        <v>33</v>
      </c>
      <c r="F3080" s="7" t="s">
        <v>108</v>
      </c>
      <c r="G3080" s="7" t="s">
        <v>109</v>
      </c>
      <c r="H3080" s="7" t="s">
        <v>19</v>
      </c>
      <c r="I3080" s="9">
        <v>0.25000000000000006</v>
      </c>
      <c r="J3080" s="10">
        <v>1500</v>
      </c>
      <c r="K3080" s="11">
        <f t="shared" si="24"/>
        <v>375.00000000000006</v>
      </c>
      <c r="L3080" s="11">
        <f t="shared" si="25"/>
        <v>112.50000000000001</v>
      </c>
      <c r="M3080" s="12">
        <v>0.3</v>
      </c>
      <c r="O3080" s="17"/>
      <c r="P3080" s="15"/>
      <c r="Q3080" s="13"/>
      <c r="R3080" s="14"/>
    </row>
    <row r="3081" spans="1:18" ht="15.75" customHeight="1" x14ac:dyDescent="0.2">
      <c r="A3081" s="2"/>
      <c r="B3081" s="7" t="s">
        <v>14</v>
      </c>
      <c r="C3081" s="7">
        <v>1185732</v>
      </c>
      <c r="D3081" s="8">
        <v>44443</v>
      </c>
      <c r="E3081" s="7" t="s">
        <v>33</v>
      </c>
      <c r="F3081" s="7" t="s">
        <v>108</v>
      </c>
      <c r="G3081" s="7" t="s">
        <v>109</v>
      </c>
      <c r="H3081" s="7" t="s">
        <v>20</v>
      </c>
      <c r="I3081" s="9">
        <v>0.25000000000000006</v>
      </c>
      <c r="J3081" s="10">
        <v>1250</v>
      </c>
      <c r="K3081" s="11">
        <f t="shared" si="24"/>
        <v>312.50000000000006</v>
      </c>
      <c r="L3081" s="11">
        <f t="shared" si="25"/>
        <v>93.750000000000014</v>
      </c>
      <c r="M3081" s="12">
        <v>0.3</v>
      </c>
      <c r="O3081" s="17"/>
      <c r="P3081" s="15"/>
      <c r="Q3081" s="13"/>
      <c r="R3081" s="14"/>
    </row>
    <row r="3082" spans="1:18" ht="15.75" customHeight="1" x14ac:dyDescent="0.2">
      <c r="A3082" s="2"/>
      <c r="B3082" s="7" t="s">
        <v>14</v>
      </c>
      <c r="C3082" s="7">
        <v>1185732</v>
      </c>
      <c r="D3082" s="8">
        <v>44443</v>
      </c>
      <c r="E3082" s="7" t="s">
        <v>33</v>
      </c>
      <c r="F3082" s="7" t="s">
        <v>108</v>
      </c>
      <c r="G3082" s="7" t="s">
        <v>109</v>
      </c>
      <c r="H3082" s="7" t="s">
        <v>21</v>
      </c>
      <c r="I3082" s="9">
        <v>0.35000000000000003</v>
      </c>
      <c r="J3082" s="10">
        <v>1250</v>
      </c>
      <c r="K3082" s="11">
        <f t="shared" si="24"/>
        <v>437.50000000000006</v>
      </c>
      <c r="L3082" s="11">
        <f t="shared" si="25"/>
        <v>218.75000000000003</v>
      </c>
      <c r="M3082" s="12">
        <v>0.5</v>
      </c>
      <c r="O3082" s="17"/>
      <c r="P3082" s="15"/>
      <c r="Q3082" s="13"/>
      <c r="R3082" s="14"/>
    </row>
    <row r="3083" spans="1:18" ht="15.75" customHeight="1" x14ac:dyDescent="0.2">
      <c r="A3083" s="2"/>
      <c r="B3083" s="7" t="s">
        <v>14</v>
      </c>
      <c r="C3083" s="7">
        <v>1185732</v>
      </c>
      <c r="D3083" s="8">
        <v>44443</v>
      </c>
      <c r="E3083" s="7" t="s">
        <v>33</v>
      </c>
      <c r="F3083" s="7" t="s">
        <v>108</v>
      </c>
      <c r="G3083" s="7" t="s">
        <v>109</v>
      </c>
      <c r="H3083" s="7" t="s">
        <v>22</v>
      </c>
      <c r="I3083" s="9">
        <v>0.4</v>
      </c>
      <c r="J3083" s="10">
        <v>2000</v>
      </c>
      <c r="K3083" s="11">
        <f t="shared" si="24"/>
        <v>800</v>
      </c>
      <c r="L3083" s="11">
        <f t="shared" si="25"/>
        <v>320</v>
      </c>
      <c r="M3083" s="12">
        <v>0.4</v>
      </c>
      <c r="O3083" s="17"/>
      <c r="P3083" s="15"/>
      <c r="Q3083" s="13"/>
      <c r="R3083" s="14"/>
    </row>
    <row r="3084" spans="1:18" ht="15.75" customHeight="1" x14ac:dyDescent="0.2">
      <c r="A3084" s="2"/>
      <c r="B3084" s="7" t="s">
        <v>14</v>
      </c>
      <c r="C3084" s="7">
        <v>1185732</v>
      </c>
      <c r="D3084" s="8">
        <v>44472</v>
      </c>
      <c r="E3084" s="7" t="s">
        <v>33</v>
      </c>
      <c r="F3084" s="7" t="s">
        <v>108</v>
      </c>
      <c r="G3084" s="7" t="s">
        <v>109</v>
      </c>
      <c r="H3084" s="7" t="s">
        <v>17</v>
      </c>
      <c r="I3084" s="9">
        <v>0.44999999999999996</v>
      </c>
      <c r="J3084" s="10">
        <v>3750</v>
      </c>
      <c r="K3084" s="11">
        <f t="shared" si="24"/>
        <v>1687.4999999999998</v>
      </c>
      <c r="L3084" s="11">
        <f t="shared" si="25"/>
        <v>506.24999999999989</v>
      </c>
      <c r="M3084" s="12">
        <v>0.3</v>
      </c>
      <c r="O3084" s="17"/>
      <c r="P3084" s="15"/>
      <c r="Q3084" s="13"/>
      <c r="R3084" s="14"/>
    </row>
    <row r="3085" spans="1:18" ht="15.75" customHeight="1" x14ac:dyDescent="0.2">
      <c r="A3085" s="2"/>
      <c r="B3085" s="7" t="s">
        <v>14</v>
      </c>
      <c r="C3085" s="7">
        <v>1185732</v>
      </c>
      <c r="D3085" s="8">
        <v>44472</v>
      </c>
      <c r="E3085" s="7" t="s">
        <v>33</v>
      </c>
      <c r="F3085" s="7" t="s">
        <v>108</v>
      </c>
      <c r="G3085" s="7" t="s">
        <v>109</v>
      </c>
      <c r="H3085" s="7" t="s">
        <v>18</v>
      </c>
      <c r="I3085" s="9">
        <v>0.35000000000000003</v>
      </c>
      <c r="J3085" s="10">
        <v>2250</v>
      </c>
      <c r="K3085" s="11">
        <f t="shared" si="24"/>
        <v>787.50000000000011</v>
      </c>
      <c r="L3085" s="11">
        <f t="shared" si="25"/>
        <v>275.625</v>
      </c>
      <c r="M3085" s="12">
        <v>0.35</v>
      </c>
      <c r="O3085" s="17"/>
      <c r="P3085" s="15"/>
      <c r="Q3085" s="13"/>
      <c r="R3085" s="14"/>
    </row>
    <row r="3086" spans="1:18" ht="15.75" customHeight="1" x14ac:dyDescent="0.2">
      <c r="A3086" s="2"/>
      <c r="B3086" s="7" t="s">
        <v>14</v>
      </c>
      <c r="C3086" s="7">
        <v>1185732</v>
      </c>
      <c r="D3086" s="8">
        <v>44472</v>
      </c>
      <c r="E3086" s="7" t="s">
        <v>33</v>
      </c>
      <c r="F3086" s="7" t="s">
        <v>108</v>
      </c>
      <c r="G3086" s="7" t="s">
        <v>109</v>
      </c>
      <c r="H3086" s="7" t="s">
        <v>19</v>
      </c>
      <c r="I3086" s="9">
        <v>0.35000000000000003</v>
      </c>
      <c r="J3086" s="10">
        <v>1250</v>
      </c>
      <c r="K3086" s="11">
        <f t="shared" si="24"/>
        <v>437.50000000000006</v>
      </c>
      <c r="L3086" s="11">
        <f t="shared" si="25"/>
        <v>131.25</v>
      </c>
      <c r="M3086" s="12">
        <v>0.3</v>
      </c>
      <c r="O3086" s="17"/>
      <c r="P3086" s="15"/>
      <c r="Q3086" s="13"/>
      <c r="R3086" s="14"/>
    </row>
    <row r="3087" spans="1:18" ht="15.75" customHeight="1" x14ac:dyDescent="0.2">
      <c r="A3087" s="2"/>
      <c r="B3087" s="7" t="s">
        <v>14</v>
      </c>
      <c r="C3087" s="7">
        <v>1185732</v>
      </c>
      <c r="D3087" s="8">
        <v>44472</v>
      </c>
      <c r="E3087" s="7" t="s">
        <v>33</v>
      </c>
      <c r="F3087" s="7" t="s">
        <v>108</v>
      </c>
      <c r="G3087" s="7" t="s">
        <v>109</v>
      </c>
      <c r="H3087" s="7" t="s">
        <v>20</v>
      </c>
      <c r="I3087" s="9">
        <v>0.35000000000000003</v>
      </c>
      <c r="J3087" s="10">
        <v>1250</v>
      </c>
      <c r="K3087" s="11">
        <f t="shared" si="24"/>
        <v>437.50000000000006</v>
      </c>
      <c r="L3087" s="11">
        <f t="shared" si="25"/>
        <v>131.25</v>
      </c>
      <c r="M3087" s="12">
        <v>0.3</v>
      </c>
      <c r="O3087" s="17"/>
      <c r="P3087" s="15"/>
      <c r="Q3087" s="13"/>
      <c r="R3087" s="14"/>
    </row>
    <row r="3088" spans="1:18" ht="15.75" customHeight="1" x14ac:dyDescent="0.2">
      <c r="A3088" s="2"/>
      <c r="B3088" s="7" t="s">
        <v>14</v>
      </c>
      <c r="C3088" s="7">
        <v>1185732</v>
      </c>
      <c r="D3088" s="8">
        <v>44472</v>
      </c>
      <c r="E3088" s="7" t="s">
        <v>33</v>
      </c>
      <c r="F3088" s="7" t="s">
        <v>108</v>
      </c>
      <c r="G3088" s="7" t="s">
        <v>109</v>
      </c>
      <c r="H3088" s="7" t="s">
        <v>21</v>
      </c>
      <c r="I3088" s="9">
        <v>0.44999999999999996</v>
      </c>
      <c r="J3088" s="10">
        <v>1250</v>
      </c>
      <c r="K3088" s="11">
        <f t="shared" si="24"/>
        <v>562.5</v>
      </c>
      <c r="L3088" s="11">
        <f t="shared" si="25"/>
        <v>281.25</v>
      </c>
      <c r="M3088" s="12">
        <v>0.5</v>
      </c>
      <c r="O3088" s="17"/>
      <c r="P3088" s="15"/>
      <c r="Q3088" s="13"/>
      <c r="R3088" s="14"/>
    </row>
    <row r="3089" spans="1:18" ht="15.75" customHeight="1" x14ac:dyDescent="0.2">
      <c r="A3089" s="2"/>
      <c r="B3089" s="7" t="s">
        <v>14</v>
      </c>
      <c r="C3089" s="7">
        <v>1185732</v>
      </c>
      <c r="D3089" s="8">
        <v>44472</v>
      </c>
      <c r="E3089" s="7" t="s">
        <v>33</v>
      </c>
      <c r="F3089" s="7" t="s">
        <v>108</v>
      </c>
      <c r="G3089" s="7" t="s">
        <v>109</v>
      </c>
      <c r="H3089" s="7" t="s">
        <v>22</v>
      </c>
      <c r="I3089" s="9">
        <v>0.49999999999999983</v>
      </c>
      <c r="J3089" s="10">
        <v>2500</v>
      </c>
      <c r="K3089" s="11">
        <f t="shared" si="24"/>
        <v>1249.9999999999995</v>
      </c>
      <c r="L3089" s="11">
        <f t="shared" si="25"/>
        <v>499.99999999999983</v>
      </c>
      <c r="M3089" s="12">
        <v>0.4</v>
      </c>
      <c r="O3089" s="17"/>
      <c r="P3089" s="15"/>
      <c r="Q3089" s="13"/>
      <c r="R3089" s="14"/>
    </row>
    <row r="3090" spans="1:18" ht="15.75" customHeight="1" x14ac:dyDescent="0.2">
      <c r="A3090" s="2"/>
      <c r="B3090" s="7" t="s">
        <v>14</v>
      </c>
      <c r="C3090" s="7">
        <v>1185732</v>
      </c>
      <c r="D3090" s="8">
        <v>44503</v>
      </c>
      <c r="E3090" s="7" t="s">
        <v>33</v>
      </c>
      <c r="F3090" s="7" t="s">
        <v>108</v>
      </c>
      <c r="G3090" s="7" t="s">
        <v>109</v>
      </c>
      <c r="H3090" s="7" t="s">
        <v>17</v>
      </c>
      <c r="I3090" s="9">
        <v>0.44999999999999996</v>
      </c>
      <c r="J3090" s="10">
        <v>4000</v>
      </c>
      <c r="K3090" s="11">
        <f t="shared" si="24"/>
        <v>1799.9999999999998</v>
      </c>
      <c r="L3090" s="11">
        <f t="shared" si="25"/>
        <v>539.99999999999989</v>
      </c>
      <c r="M3090" s="12">
        <v>0.3</v>
      </c>
      <c r="O3090" s="17"/>
      <c r="P3090" s="15"/>
      <c r="Q3090" s="13"/>
      <c r="R3090" s="14"/>
    </row>
    <row r="3091" spans="1:18" ht="15.75" customHeight="1" x14ac:dyDescent="0.2">
      <c r="A3091" s="2"/>
      <c r="B3091" s="7" t="s">
        <v>14</v>
      </c>
      <c r="C3091" s="7">
        <v>1185732</v>
      </c>
      <c r="D3091" s="8">
        <v>44503</v>
      </c>
      <c r="E3091" s="7" t="s">
        <v>33</v>
      </c>
      <c r="F3091" s="7" t="s">
        <v>108</v>
      </c>
      <c r="G3091" s="7" t="s">
        <v>109</v>
      </c>
      <c r="H3091" s="7" t="s">
        <v>18</v>
      </c>
      <c r="I3091" s="9">
        <v>0.35000000000000003</v>
      </c>
      <c r="J3091" s="10">
        <v>3000</v>
      </c>
      <c r="K3091" s="11">
        <f t="shared" si="24"/>
        <v>1050</v>
      </c>
      <c r="L3091" s="11">
        <f t="shared" si="25"/>
        <v>367.5</v>
      </c>
      <c r="M3091" s="12">
        <v>0.35</v>
      </c>
      <c r="O3091" s="17"/>
      <c r="P3091" s="15"/>
      <c r="Q3091" s="13"/>
      <c r="R3091" s="14"/>
    </row>
    <row r="3092" spans="1:18" ht="15.75" customHeight="1" x14ac:dyDescent="0.2">
      <c r="A3092" s="2"/>
      <c r="B3092" s="7" t="s">
        <v>14</v>
      </c>
      <c r="C3092" s="7">
        <v>1185732</v>
      </c>
      <c r="D3092" s="8">
        <v>44503</v>
      </c>
      <c r="E3092" s="7" t="s">
        <v>33</v>
      </c>
      <c r="F3092" s="7" t="s">
        <v>108</v>
      </c>
      <c r="G3092" s="7" t="s">
        <v>109</v>
      </c>
      <c r="H3092" s="7" t="s">
        <v>19</v>
      </c>
      <c r="I3092" s="9">
        <v>0.35000000000000003</v>
      </c>
      <c r="J3092" s="10">
        <v>2450</v>
      </c>
      <c r="K3092" s="11">
        <f t="shared" si="24"/>
        <v>857.50000000000011</v>
      </c>
      <c r="L3092" s="11">
        <f t="shared" si="25"/>
        <v>257.25</v>
      </c>
      <c r="M3092" s="12">
        <v>0.3</v>
      </c>
      <c r="O3092" s="17"/>
      <c r="P3092" s="15"/>
      <c r="Q3092" s="13"/>
      <c r="R3092" s="14"/>
    </row>
    <row r="3093" spans="1:18" ht="15.75" customHeight="1" x14ac:dyDescent="0.2">
      <c r="A3093" s="2"/>
      <c r="B3093" s="7" t="s">
        <v>14</v>
      </c>
      <c r="C3093" s="7">
        <v>1185732</v>
      </c>
      <c r="D3093" s="8">
        <v>44503</v>
      </c>
      <c r="E3093" s="7" t="s">
        <v>33</v>
      </c>
      <c r="F3093" s="7" t="s">
        <v>108</v>
      </c>
      <c r="G3093" s="7" t="s">
        <v>109</v>
      </c>
      <c r="H3093" s="7" t="s">
        <v>20</v>
      </c>
      <c r="I3093" s="9">
        <v>0.35000000000000003</v>
      </c>
      <c r="J3093" s="10">
        <v>2250</v>
      </c>
      <c r="K3093" s="11">
        <f t="shared" si="24"/>
        <v>787.50000000000011</v>
      </c>
      <c r="L3093" s="11">
        <f t="shared" si="25"/>
        <v>236.25000000000003</v>
      </c>
      <c r="M3093" s="12">
        <v>0.3</v>
      </c>
      <c r="O3093" s="17"/>
      <c r="P3093" s="15"/>
      <c r="Q3093" s="13"/>
      <c r="R3093" s="14"/>
    </row>
    <row r="3094" spans="1:18" ht="15.75" customHeight="1" x14ac:dyDescent="0.2">
      <c r="A3094" s="2"/>
      <c r="B3094" s="7" t="s">
        <v>14</v>
      </c>
      <c r="C3094" s="7">
        <v>1185732</v>
      </c>
      <c r="D3094" s="8">
        <v>44503</v>
      </c>
      <c r="E3094" s="7" t="s">
        <v>33</v>
      </c>
      <c r="F3094" s="7" t="s">
        <v>108</v>
      </c>
      <c r="G3094" s="7" t="s">
        <v>109</v>
      </c>
      <c r="H3094" s="7" t="s">
        <v>21</v>
      </c>
      <c r="I3094" s="9">
        <v>0.6</v>
      </c>
      <c r="J3094" s="10">
        <v>2000</v>
      </c>
      <c r="K3094" s="11">
        <f t="shared" si="24"/>
        <v>1200</v>
      </c>
      <c r="L3094" s="11">
        <f t="shared" si="25"/>
        <v>600</v>
      </c>
      <c r="M3094" s="12">
        <v>0.5</v>
      </c>
      <c r="O3094" s="17"/>
      <c r="P3094" s="15"/>
      <c r="Q3094" s="13"/>
      <c r="R3094" s="14"/>
    </row>
    <row r="3095" spans="1:18" ht="15.75" customHeight="1" x14ac:dyDescent="0.2">
      <c r="A3095" s="2"/>
      <c r="B3095" s="7" t="s">
        <v>14</v>
      </c>
      <c r="C3095" s="7">
        <v>1185732</v>
      </c>
      <c r="D3095" s="8">
        <v>44503</v>
      </c>
      <c r="E3095" s="7" t="s">
        <v>33</v>
      </c>
      <c r="F3095" s="7" t="s">
        <v>108</v>
      </c>
      <c r="G3095" s="7" t="s">
        <v>109</v>
      </c>
      <c r="H3095" s="7" t="s">
        <v>22</v>
      </c>
      <c r="I3095" s="9">
        <v>0.64999999999999991</v>
      </c>
      <c r="J3095" s="10">
        <v>3000</v>
      </c>
      <c r="K3095" s="11">
        <f t="shared" si="24"/>
        <v>1949.9999999999998</v>
      </c>
      <c r="L3095" s="11">
        <f t="shared" si="25"/>
        <v>780</v>
      </c>
      <c r="M3095" s="12">
        <v>0.4</v>
      </c>
      <c r="O3095" s="17"/>
      <c r="P3095" s="15"/>
      <c r="Q3095" s="13"/>
      <c r="R3095" s="14"/>
    </row>
    <row r="3096" spans="1:18" ht="15.75" customHeight="1" x14ac:dyDescent="0.2">
      <c r="A3096" s="2"/>
      <c r="B3096" s="7" t="s">
        <v>14</v>
      </c>
      <c r="C3096" s="7">
        <v>1185732</v>
      </c>
      <c r="D3096" s="8">
        <v>44532</v>
      </c>
      <c r="E3096" s="7" t="s">
        <v>33</v>
      </c>
      <c r="F3096" s="7" t="s">
        <v>108</v>
      </c>
      <c r="G3096" s="7" t="s">
        <v>109</v>
      </c>
      <c r="H3096" s="7" t="s">
        <v>17</v>
      </c>
      <c r="I3096" s="9">
        <v>0.6</v>
      </c>
      <c r="J3096" s="10">
        <v>5500</v>
      </c>
      <c r="K3096" s="11">
        <f t="shared" si="24"/>
        <v>3300</v>
      </c>
      <c r="L3096" s="11">
        <f t="shared" si="25"/>
        <v>990</v>
      </c>
      <c r="M3096" s="12">
        <v>0.3</v>
      </c>
      <c r="O3096" s="17"/>
      <c r="P3096" s="15"/>
      <c r="Q3096" s="13"/>
      <c r="R3096" s="14"/>
    </row>
    <row r="3097" spans="1:18" ht="15.75" customHeight="1" x14ac:dyDescent="0.2">
      <c r="A3097" s="2"/>
      <c r="B3097" s="7" t="s">
        <v>14</v>
      </c>
      <c r="C3097" s="7">
        <v>1185732</v>
      </c>
      <c r="D3097" s="8">
        <v>44532</v>
      </c>
      <c r="E3097" s="7" t="s">
        <v>33</v>
      </c>
      <c r="F3097" s="7" t="s">
        <v>108</v>
      </c>
      <c r="G3097" s="7" t="s">
        <v>109</v>
      </c>
      <c r="H3097" s="7" t="s">
        <v>18</v>
      </c>
      <c r="I3097" s="9">
        <v>0.5</v>
      </c>
      <c r="J3097" s="10">
        <v>3500</v>
      </c>
      <c r="K3097" s="11">
        <f t="shared" si="24"/>
        <v>1750</v>
      </c>
      <c r="L3097" s="11">
        <f t="shared" si="25"/>
        <v>612.5</v>
      </c>
      <c r="M3097" s="12">
        <v>0.35</v>
      </c>
      <c r="O3097" s="17"/>
      <c r="P3097" s="15"/>
      <c r="Q3097" s="13"/>
      <c r="R3097" s="14"/>
    </row>
    <row r="3098" spans="1:18" ht="15.75" customHeight="1" x14ac:dyDescent="0.2">
      <c r="A3098" s="2"/>
      <c r="B3098" s="7" t="s">
        <v>14</v>
      </c>
      <c r="C3098" s="7">
        <v>1185732</v>
      </c>
      <c r="D3098" s="8">
        <v>44532</v>
      </c>
      <c r="E3098" s="7" t="s">
        <v>33</v>
      </c>
      <c r="F3098" s="7" t="s">
        <v>108</v>
      </c>
      <c r="G3098" s="7" t="s">
        <v>109</v>
      </c>
      <c r="H3098" s="7" t="s">
        <v>19</v>
      </c>
      <c r="I3098" s="9">
        <v>0.5</v>
      </c>
      <c r="J3098" s="10">
        <v>3000</v>
      </c>
      <c r="K3098" s="11">
        <f t="shared" si="24"/>
        <v>1500</v>
      </c>
      <c r="L3098" s="11">
        <f t="shared" si="25"/>
        <v>450</v>
      </c>
      <c r="M3098" s="12">
        <v>0.3</v>
      </c>
      <c r="O3098" s="17"/>
      <c r="P3098" s="15"/>
      <c r="Q3098" s="13"/>
      <c r="R3098" s="14"/>
    </row>
    <row r="3099" spans="1:18" ht="15.75" customHeight="1" x14ac:dyDescent="0.2">
      <c r="A3099" s="2"/>
      <c r="B3099" s="7" t="s">
        <v>14</v>
      </c>
      <c r="C3099" s="7">
        <v>1185732</v>
      </c>
      <c r="D3099" s="8">
        <v>44532</v>
      </c>
      <c r="E3099" s="7" t="s">
        <v>33</v>
      </c>
      <c r="F3099" s="7" t="s">
        <v>108</v>
      </c>
      <c r="G3099" s="7" t="s">
        <v>109</v>
      </c>
      <c r="H3099" s="7" t="s">
        <v>20</v>
      </c>
      <c r="I3099" s="9">
        <v>0.5</v>
      </c>
      <c r="J3099" s="10">
        <v>2500</v>
      </c>
      <c r="K3099" s="11">
        <f t="shared" si="24"/>
        <v>1250</v>
      </c>
      <c r="L3099" s="11">
        <f t="shared" si="25"/>
        <v>375</v>
      </c>
      <c r="M3099" s="12">
        <v>0.3</v>
      </c>
      <c r="O3099" s="17"/>
      <c r="P3099" s="15"/>
      <c r="Q3099" s="13"/>
      <c r="R3099" s="14"/>
    </row>
    <row r="3100" spans="1:18" ht="15.75" customHeight="1" x14ac:dyDescent="0.2">
      <c r="A3100" s="2"/>
      <c r="B3100" s="7" t="s">
        <v>14</v>
      </c>
      <c r="C3100" s="7">
        <v>1185732</v>
      </c>
      <c r="D3100" s="8">
        <v>44532</v>
      </c>
      <c r="E3100" s="7" t="s">
        <v>33</v>
      </c>
      <c r="F3100" s="7" t="s">
        <v>108</v>
      </c>
      <c r="G3100" s="7" t="s">
        <v>109</v>
      </c>
      <c r="H3100" s="7" t="s">
        <v>21</v>
      </c>
      <c r="I3100" s="9">
        <v>0.6</v>
      </c>
      <c r="J3100" s="10">
        <v>2500</v>
      </c>
      <c r="K3100" s="11">
        <f t="shared" si="24"/>
        <v>1500</v>
      </c>
      <c r="L3100" s="11">
        <f t="shared" si="25"/>
        <v>750</v>
      </c>
      <c r="M3100" s="12">
        <v>0.5</v>
      </c>
      <c r="O3100" s="17"/>
      <c r="P3100" s="15"/>
      <c r="Q3100" s="13"/>
      <c r="R3100" s="14"/>
    </row>
    <row r="3101" spans="1:18" ht="15.75" customHeight="1" x14ac:dyDescent="0.2">
      <c r="A3101" s="2"/>
      <c r="B3101" s="7" t="s">
        <v>14</v>
      </c>
      <c r="C3101" s="7">
        <v>1185732</v>
      </c>
      <c r="D3101" s="8">
        <v>44532</v>
      </c>
      <c r="E3101" s="7" t="s">
        <v>33</v>
      </c>
      <c r="F3101" s="7" t="s">
        <v>108</v>
      </c>
      <c r="G3101" s="7" t="s">
        <v>109</v>
      </c>
      <c r="H3101" s="7" t="s">
        <v>22</v>
      </c>
      <c r="I3101" s="9">
        <v>0.64999999999999991</v>
      </c>
      <c r="J3101" s="10">
        <v>3500</v>
      </c>
      <c r="K3101" s="11">
        <f t="shared" si="24"/>
        <v>2274.9999999999995</v>
      </c>
      <c r="L3101" s="11">
        <f t="shared" si="25"/>
        <v>909.99999999999989</v>
      </c>
      <c r="M3101" s="12">
        <v>0.4</v>
      </c>
      <c r="O3101" s="17"/>
      <c r="P3101" s="15"/>
      <c r="Q3101" s="13"/>
      <c r="R3101" s="14"/>
    </row>
    <row r="3102" spans="1:18" ht="15.75" customHeight="1" x14ac:dyDescent="0.2">
      <c r="A3102" s="2" t="s">
        <v>39</v>
      </c>
      <c r="B3102" s="7" t="s">
        <v>14</v>
      </c>
      <c r="C3102" s="7">
        <v>1185732</v>
      </c>
      <c r="D3102" s="8">
        <v>44206</v>
      </c>
      <c r="E3102" s="7" t="s">
        <v>33</v>
      </c>
      <c r="F3102" s="7" t="s">
        <v>110</v>
      </c>
      <c r="G3102" s="7" t="s">
        <v>111</v>
      </c>
      <c r="H3102" s="7" t="s">
        <v>17</v>
      </c>
      <c r="I3102" s="9">
        <v>0.35000000000000003</v>
      </c>
      <c r="J3102" s="10">
        <v>5000</v>
      </c>
      <c r="K3102" s="11">
        <f t="shared" si="24"/>
        <v>1750.0000000000002</v>
      </c>
      <c r="L3102" s="11">
        <f t="shared" si="25"/>
        <v>700.00000000000011</v>
      </c>
      <c r="M3102" s="12">
        <v>0.4</v>
      </c>
      <c r="O3102" s="17"/>
      <c r="P3102" s="15"/>
      <c r="Q3102" s="13"/>
      <c r="R3102" s="14"/>
    </row>
    <row r="3103" spans="1:18" ht="15.75" customHeight="1" x14ac:dyDescent="0.2">
      <c r="A3103" s="2"/>
      <c r="B3103" s="7" t="s">
        <v>14</v>
      </c>
      <c r="C3103" s="7">
        <v>1185732</v>
      </c>
      <c r="D3103" s="8">
        <v>44206</v>
      </c>
      <c r="E3103" s="7" t="s">
        <v>33</v>
      </c>
      <c r="F3103" s="7" t="s">
        <v>110</v>
      </c>
      <c r="G3103" s="7" t="s">
        <v>111</v>
      </c>
      <c r="H3103" s="7" t="s">
        <v>18</v>
      </c>
      <c r="I3103" s="9">
        <v>0.35000000000000003</v>
      </c>
      <c r="J3103" s="10">
        <v>3000</v>
      </c>
      <c r="K3103" s="11">
        <f t="shared" si="24"/>
        <v>1050</v>
      </c>
      <c r="L3103" s="11">
        <f t="shared" si="25"/>
        <v>420</v>
      </c>
      <c r="M3103" s="12">
        <v>0.4</v>
      </c>
      <c r="O3103" s="17"/>
      <c r="P3103" s="15"/>
      <c r="Q3103" s="13"/>
      <c r="R3103" s="14"/>
    </row>
    <row r="3104" spans="1:18" ht="15.75" customHeight="1" x14ac:dyDescent="0.2">
      <c r="A3104" s="2"/>
      <c r="B3104" s="7" t="s">
        <v>14</v>
      </c>
      <c r="C3104" s="7">
        <v>1185732</v>
      </c>
      <c r="D3104" s="8">
        <v>44206</v>
      </c>
      <c r="E3104" s="7" t="s">
        <v>33</v>
      </c>
      <c r="F3104" s="7" t="s">
        <v>110</v>
      </c>
      <c r="G3104" s="7" t="s">
        <v>111</v>
      </c>
      <c r="H3104" s="7" t="s">
        <v>19</v>
      </c>
      <c r="I3104" s="9">
        <v>0.25000000000000006</v>
      </c>
      <c r="J3104" s="10">
        <v>3000</v>
      </c>
      <c r="K3104" s="11">
        <f t="shared" si="24"/>
        <v>750.00000000000011</v>
      </c>
      <c r="L3104" s="11">
        <f t="shared" si="25"/>
        <v>262.5</v>
      </c>
      <c r="M3104" s="12">
        <v>0.35</v>
      </c>
      <c r="O3104" s="17"/>
      <c r="P3104" s="15"/>
      <c r="Q3104" s="13"/>
      <c r="R3104" s="14"/>
    </row>
    <row r="3105" spans="1:18" ht="15.75" customHeight="1" x14ac:dyDescent="0.2">
      <c r="A3105" s="2"/>
      <c r="B3105" s="7" t="s">
        <v>14</v>
      </c>
      <c r="C3105" s="7">
        <v>1185732</v>
      </c>
      <c r="D3105" s="8">
        <v>44206</v>
      </c>
      <c r="E3105" s="7" t="s">
        <v>33</v>
      </c>
      <c r="F3105" s="7" t="s">
        <v>110</v>
      </c>
      <c r="G3105" s="7" t="s">
        <v>111</v>
      </c>
      <c r="H3105" s="7" t="s">
        <v>20</v>
      </c>
      <c r="I3105" s="9">
        <v>0.30000000000000004</v>
      </c>
      <c r="J3105" s="10">
        <v>1500</v>
      </c>
      <c r="K3105" s="11">
        <f t="shared" si="24"/>
        <v>450.00000000000006</v>
      </c>
      <c r="L3105" s="11">
        <f t="shared" si="25"/>
        <v>157.5</v>
      </c>
      <c r="M3105" s="12">
        <v>0.35</v>
      </c>
      <c r="O3105" s="17"/>
      <c r="P3105" s="15"/>
      <c r="Q3105" s="13"/>
      <c r="R3105" s="14"/>
    </row>
    <row r="3106" spans="1:18" ht="15.75" customHeight="1" x14ac:dyDescent="0.2">
      <c r="A3106" s="2"/>
      <c r="B3106" s="7" t="s">
        <v>14</v>
      </c>
      <c r="C3106" s="7">
        <v>1185732</v>
      </c>
      <c r="D3106" s="8">
        <v>44206</v>
      </c>
      <c r="E3106" s="7" t="s">
        <v>33</v>
      </c>
      <c r="F3106" s="7" t="s">
        <v>110</v>
      </c>
      <c r="G3106" s="7" t="s">
        <v>111</v>
      </c>
      <c r="H3106" s="7" t="s">
        <v>21</v>
      </c>
      <c r="I3106" s="9">
        <v>0.44999999999999996</v>
      </c>
      <c r="J3106" s="10">
        <v>2000</v>
      </c>
      <c r="K3106" s="11">
        <f t="shared" si="24"/>
        <v>899.99999999999989</v>
      </c>
      <c r="L3106" s="11">
        <f t="shared" si="25"/>
        <v>269.99999999999994</v>
      </c>
      <c r="M3106" s="12">
        <v>0.3</v>
      </c>
      <c r="O3106" s="17"/>
      <c r="P3106" s="15"/>
      <c r="Q3106" s="13"/>
      <c r="R3106" s="14"/>
    </row>
    <row r="3107" spans="1:18" ht="15.75" customHeight="1" x14ac:dyDescent="0.2">
      <c r="A3107" s="2"/>
      <c r="B3107" s="7" t="s">
        <v>14</v>
      </c>
      <c r="C3107" s="7">
        <v>1185732</v>
      </c>
      <c r="D3107" s="8">
        <v>44206</v>
      </c>
      <c r="E3107" s="7" t="s">
        <v>33</v>
      </c>
      <c r="F3107" s="7" t="s">
        <v>110</v>
      </c>
      <c r="G3107" s="7" t="s">
        <v>111</v>
      </c>
      <c r="H3107" s="7" t="s">
        <v>22</v>
      </c>
      <c r="I3107" s="9">
        <v>0.35000000000000003</v>
      </c>
      <c r="J3107" s="10">
        <v>3000</v>
      </c>
      <c r="K3107" s="11">
        <f t="shared" si="24"/>
        <v>1050</v>
      </c>
      <c r="L3107" s="11">
        <f t="shared" si="25"/>
        <v>420</v>
      </c>
      <c r="M3107" s="12">
        <v>0.4</v>
      </c>
      <c r="O3107" s="17"/>
      <c r="P3107" s="15"/>
      <c r="Q3107" s="13"/>
      <c r="R3107" s="14"/>
    </row>
    <row r="3108" spans="1:18" ht="15.75" customHeight="1" x14ac:dyDescent="0.2">
      <c r="A3108" s="2"/>
      <c r="B3108" s="7" t="s">
        <v>14</v>
      </c>
      <c r="C3108" s="7">
        <v>1185732</v>
      </c>
      <c r="D3108" s="8">
        <v>44237</v>
      </c>
      <c r="E3108" s="7" t="s">
        <v>33</v>
      </c>
      <c r="F3108" s="7" t="s">
        <v>110</v>
      </c>
      <c r="G3108" s="7" t="s">
        <v>111</v>
      </c>
      <c r="H3108" s="7" t="s">
        <v>17</v>
      </c>
      <c r="I3108" s="9">
        <v>0.35000000000000003</v>
      </c>
      <c r="J3108" s="10">
        <v>5500</v>
      </c>
      <c r="K3108" s="11">
        <f t="shared" si="24"/>
        <v>1925.0000000000002</v>
      </c>
      <c r="L3108" s="11">
        <f t="shared" si="25"/>
        <v>770.00000000000011</v>
      </c>
      <c r="M3108" s="12">
        <v>0.4</v>
      </c>
      <c r="O3108" s="17"/>
      <c r="P3108" s="15"/>
      <c r="Q3108" s="13"/>
      <c r="R3108" s="14"/>
    </row>
    <row r="3109" spans="1:18" ht="15.75" customHeight="1" x14ac:dyDescent="0.2">
      <c r="A3109" s="2"/>
      <c r="B3109" s="7" t="s">
        <v>14</v>
      </c>
      <c r="C3109" s="7">
        <v>1185732</v>
      </c>
      <c r="D3109" s="8">
        <v>44237</v>
      </c>
      <c r="E3109" s="7" t="s">
        <v>33</v>
      </c>
      <c r="F3109" s="7" t="s">
        <v>110</v>
      </c>
      <c r="G3109" s="7" t="s">
        <v>111</v>
      </c>
      <c r="H3109" s="7" t="s">
        <v>18</v>
      </c>
      <c r="I3109" s="9">
        <v>0.35000000000000003</v>
      </c>
      <c r="J3109" s="10">
        <v>2000</v>
      </c>
      <c r="K3109" s="11">
        <f t="shared" si="24"/>
        <v>700.00000000000011</v>
      </c>
      <c r="L3109" s="11">
        <f t="shared" si="25"/>
        <v>280.00000000000006</v>
      </c>
      <c r="M3109" s="12">
        <v>0.4</v>
      </c>
      <c r="O3109" s="17"/>
      <c r="P3109" s="15"/>
      <c r="Q3109" s="13"/>
      <c r="R3109" s="14"/>
    </row>
    <row r="3110" spans="1:18" ht="15.75" customHeight="1" x14ac:dyDescent="0.2">
      <c r="A3110" s="2"/>
      <c r="B3110" s="7" t="s">
        <v>14</v>
      </c>
      <c r="C3110" s="7">
        <v>1185732</v>
      </c>
      <c r="D3110" s="8">
        <v>44237</v>
      </c>
      <c r="E3110" s="7" t="s">
        <v>33</v>
      </c>
      <c r="F3110" s="7" t="s">
        <v>110</v>
      </c>
      <c r="G3110" s="7" t="s">
        <v>111</v>
      </c>
      <c r="H3110" s="7" t="s">
        <v>19</v>
      </c>
      <c r="I3110" s="9">
        <v>0.25000000000000006</v>
      </c>
      <c r="J3110" s="10">
        <v>2500</v>
      </c>
      <c r="K3110" s="11">
        <f t="shared" si="24"/>
        <v>625.00000000000011</v>
      </c>
      <c r="L3110" s="11">
        <f t="shared" si="25"/>
        <v>218.75000000000003</v>
      </c>
      <c r="M3110" s="12">
        <v>0.35</v>
      </c>
      <c r="O3110" s="17"/>
      <c r="P3110" s="15"/>
      <c r="Q3110" s="13"/>
      <c r="R3110" s="14"/>
    </row>
    <row r="3111" spans="1:18" ht="15.75" customHeight="1" x14ac:dyDescent="0.2">
      <c r="A3111" s="2"/>
      <c r="B3111" s="7" t="s">
        <v>14</v>
      </c>
      <c r="C3111" s="7">
        <v>1185732</v>
      </c>
      <c r="D3111" s="8">
        <v>44237</v>
      </c>
      <c r="E3111" s="7" t="s">
        <v>33</v>
      </c>
      <c r="F3111" s="7" t="s">
        <v>110</v>
      </c>
      <c r="G3111" s="7" t="s">
        <v>111</v>
      </c>
      <c r="H3111" s="7" t="s">
        <v>20</v>
      </c>
      <c r="I3111" s="9">
        <v>0.30000000000000004</v>
      </c>
      <c r="J3111" s="10">
        <v>1250</v>
      </c>
      <c r="K3111" s="11">
        <f t="shared" si="24"/>
        <v>375.00000000000006</v>
      </c>
      <c r="L3111" s="11">
        <f t="shared" si="25"/>
        <v>131.25</v>
      </c>
      <c r="M3111" s="12">
        <v>0.35</v>
      </c>
      <c r="O3111" s="17"/>
      <c r="P3111" s="15"/>
      <c r="Q3111" s="13"/>
      <c r="R3111" s="14"/>
    </row>
    <row r="3112" spans="1:18" ht="15.75" customHeight="1" x14ac:dyDescent="0.2">
      <c r="A3112" s="2"/>
      <c r="B3112" s="7" t="s">
        <v>14</v>
      </c>
      <c r="C3112" s="7">
        <v>1185732</v>
      </c>
      <c r="D3112" s="8">
        <v>44237</v>
      </c>
      <c r="E3112" s="7" t="s">
        <v>33</v>
      </c>
      <c r="F3112" s="7" t="s">
        <v>110</v>
      </c>
      <c r="G3112" s="7" t="s">
        <v>111</v>
      </c>
      <c r="H3112" s="7" t="s">
        <v>21</v>
      </c>
      <c r="I3112" s="9">
        <v>0.44999999999999996</v>
      </c>
      <c r="J3112" s="10">
        <v>2000</v>
      </c>
      <c r="K3112" s="11">
        <f t="shared" si="24"/>
        <v>899.99999999999989</v>
      </c>
      <c r="L3112" s="11">
        <f t="shared" si="25"/>
        <v>269.99999999999994</v>
      </c>
      <c r="M3112" s="12">
        <v>0.3</v>
      </c>
      <c r="O3112" s="17"/>
      <c r="P3112" s="15"/>
      <c r="Q3112" s="13"/>
      <c r="R3112" s="14"/>
    </row>
    <row r="3113" spans="1:18" ht="15.75" customHeight="1" x14ac:dyDescent="0.2">
      <c r="A3113" s="2"/>
      <c r="B3113" s="7" t="s">
        <v>14</v>
      </c>
      <c r="C3113" s="7">
        <v>1185732</v>
      </c>
      <c r="D3113" s="8">
        <v>44237</v>
      </c>
      <c r="E3113" s="7" t="s">
        <v>33</v>
      </c>
      <c r="F3113" s="7" t="s">
        <v>110</v>
      </c>
      <c r="G3113" s="7" t="s">
        <v>111</v>
      </c>
      <c r="H3113" s="7" t="s">
        <v>22</v>
      </c>
      <c r="I3113" s="9">
        <v>0.19999999999999996</v>
      </c>
      <c r="J3113" s="10">
        <v>3000</v>
      </c>
      <c r="K3113" s="11">
        <f t="shared" si="24"/>
        <v>599.99999999999989</v>
      </c>
      <c r="L3113" s="11">
        <f t="shared" si="25"/>
        <v>239.99999999999997</v>
      </c>
      <c r="M3113" s="12">
        <v>0.4</v>
      </c>
      <c r="O3113" s="17"/>
      <c r="P3113" s="15"/>
      <c r="Q3113" s="13"/>
      <c r="R3113" s="14"/>
    </row>
    <row r="3114" spans="1:18" ht="15.75" customHeight="1" x14ac:dyDescent="0.2">
      <c r="A3114" s="2"/>
      <c r="B3114" s="7" t="s">
        <v>14</v>
      </c>
      <c r="C3114" s="7">
        <v>1185732</v>
      </c>
      <c r="D3114" s="8">
        <v>44264</v>
      </c>
      <c r="E3114" s="7" t="s">
        <v>33</v>
      </c>
      <c r="F3114" s="7" t="s">
        <v>110</v>
      </c>
      <c r="G3114" s="7" t="s">
        <v>111</v>
      </c>
      <c r="H3114" s="7" t="s">
        <v>17</v>
      </c>
      <c r="I3114" s="9">
        <v>0.25000000000000006</v>
      </c>
      <c r="J3114" s="10">
        <v>5200</v>
      </c>
      <c r="K3114" s="11">
        <f t="shared" si="24"/>
        <v>1300.0000000000002</v>
      </c>
      <c r="L3114" s="11">
        <f t="shared" si="25"/>
        <v>520.00000000000011</v>
      </c>
      <c r="M3114" s="12">
        <v>0.4</v>
      </c>
      <c r="O3114" s="17"/>
      <c r="P3114" s="15"/>
      <c r="Q3114" s="13"/>
      <c r="R3114" s="14"/>
    </row>
    <row r="3115" spans="1:18" ht="15.75" customHeight="1" x14ac:dyDescent="0.2">
      <c r="A3115" s="2"/>
      <c r="B3115" s="7" t="s">
        <v>14</v>
      </c>
      <c r="C3115" s="7">
        <v>1185732</v>
      </c>
      <c r="D3115" s="8">
        <v>44264</v>
      </c>
      <c r="E3115" s="7" t="s">
        <v>33</v>
      </c>
      <c r="F3115" s="7" t="s">
        <v>110</v>
      </c>
      <c r="G3115" s="7" t="s">
        <v>111</v>
      </c>
      <c r="H3115" s="7" t="s">
        <v>18</v>
      </c>
      <c r="I3115" s="9">
        <v>0.25000000000000006</v>
      </c>
      <c r="J3115" s="10">
        <v>2250</v>
      </c>
      <c r="K3115" s="11">
        <f t="shared" si="24"/>
        <v>562.50000000000011</v>
      </c>
      <c r="L3115" s="11">
        <f t="shared" si="25"/>
        <v>225.00000000000006</v>
      </c>
      <c r="M3115" s="12">
        <v>0.4</v>
      </c>
      <c r="O3115" s="17"/>
      <c r="P3115" s="15"/>
      <c r="Q3115" s="13"/>
      <c r="R3115" s="14"/>
    </row>
    <row r="3116" spans="1:18" ht="15.75" customHeight="1" x14ac:dyDescent="0.2">
      <c r="A3116" s="2"/>
      <c r="B3116" s="7" t="s">
        <v>14</v>
      </c>
      <c r="C3116" s="7">
        <v>1185732</v>
      </c>
      <c r="D3116" s="8">
        <v>44264</v>
      </c>
      <c r="E3116" s="7" t="s">
        <v>33</v>
      </c>
      <c r="F3116" s="7" t="s">
        <v>110</v>
      </c>
      <c r="G3116" s="7" t="s">
        <v>111</v>
      </c>
      <c r="H3116" s="7" t="s">
        <v>19</v>
      </c>
      <c r="I3116" s="9">
        <v>0.15000000000000002</v>
      </c>
      <c r="J3116" s="10">
        <v>2750</v>
      </c>
      <c r="K3116" s="11">
        <f t="shared" si="24"/>
        <v>412.50000000000006</v>
      </c>
      <c r="L3116" s="11">
        <f t="shared" si="25"/>
        <v>144.375</v>
      </c>
      <c r="M3116" s="12">
        <v>0.35</v>
      </c>
      <c r="O3116" s="17"/>
      <c r="P3116" s="15"/>
      <c r="Q3116" s="13"/>
      <c r="R3116" s="14"/>
    </row>
    <row r="3117" spans="1:18" ht="15.75" customHeight="1" x14ac:dyDescent="0.2">
      <c r="A3117" s="2"/>
      <c r="B3117" s="7" t="s">
        <v>14</v>
      </c>
      <c r="C3117" s="7">
        <v>1185732</v>
      </c>
      <c r="D3117" s="8">
        <v>44264</v>
      </c>
      <c r="E3117" s="7" t="s">
        <v>33</v>
      </c>
      <c r="F3117" s="7" t="s">
        <v>110</v>
      </c>
      <c r="G3117" s="7" t="s">
        <v>111</v>
      </c>
      <c r="H3117" s="7" t="s">
        <v>20</v>
      </c>
      <c r="I3117" s="9">
        <v>0.19999999999999996</v>
      </c>
      <c r="J3117" s="10">
        <v>1250</v>
      </c>
      <c r="K3117" s="11">
        <f t="shared" si="24"/>
        <v>249.99999999999994</v>
      </c>
      <c r="L3117" s="11">
        <f t="shared" si="25"/>
        <v>87.499999999999972</v>
      </c>
      <c r="M3117" s="12">
        <v>0.35</v>
      </c>
      <c r="O3117" s="17"/>
      <c r="P3117" s="15"/>
      <c r="Q3117" s="13"/>
      <c r="R3117" s="14"/>
    </row>
    <row r="3118" spans="1:18" ht="15.75" customHeight="1" x14ac:dyDescent="0.2">
      <c r="A3118" s="2"/>
      <c r="B3118" s="7" t="s">
        <v>14</v>
      </c>
      <c r="C3118" s="7">
        <v>1185732</v>
      </c>
      <c r="D3118" s="8">
        <v>44264</v>
      </c>
      <c r="E3118" s="7" t="s">
        <v>33</v>
      </c>
      <c r="F3118" s="7" t="s">
        <v>110</v>
      </c>
      <c r="G3118" s="7" t="s">
        <v>111</v>
      </c>
      <c r="H3118" s="7" t="s">
        <v>21</v>
      </c>
      <c r="I3118" s="9">
        <v>0.35000000000000003</v>
      </c>
      <c r="J3118" s="10">
        <v>1750</v>
      </c>
      <c r="K3118" s="11">
        <f t="shared" si="24"/>
        <v>612.50000000000011</v>
      </c>
      <c r="L3118" s="11">
        <f t="shared" si="25"/>
        <v>183.75000000000003</v>
      </c>
      <c r="M3118" s="12">
        <v>0.3</v>
      </c>
      <c r="O3118" s="17"/>
      <c r="P3118" s="15"/>
      <c r="Q3118" s="13"/>
      <c r="R3118" s="14"/>
    </row>
    <row r="3119" spans="1:18" ht="15.75" customHeight="1" x14ac:dyDescent="0.2">
      <c r="A3119" s="2"/>
      <c r="B3119" s="7" t="s">
        <v>14</v>
      </c>
      <c r="C3119" s="7">
        <v>1185732</v>
      </c>
      <c r="D3119" s="8">
        <v>44264</v>
      </c>
      <c r="E3119" s="7" t="s">
        <v>33</v>
      </c>
      <c r="F3119" s="7" t="s">
        <v>110</v>
      </c>
      <c r="G3119" s="7" t="s">
        <v>111</v>
      </c>
      <c r="H3119" s="7" t="s">
        <v>22</v>
      </c>
      <c r="I3119" s="9">
        <v>0.25000000000000006</v>
      </c>
      <c r="J3119" s="10">
        <v>2750</v>
      </c>
      <c r="K3119" s="11">
        <f t="shared" si="24"/>
        <v>687.50000000000011</v>
      </c>
      <c r="L3119" s="11">
        <f t="shared" si="25"/>
        <v>275.00000000000006</v>
      </c>
      <c r="M3119" s="12">
        <v>0.4</v>
      </c>
      <c r="O3119" s="17"/>
      <c r="P3119" s="15"/>
      <c r="Q3119" s="13"/>
      <c r="R3119" s="14"/>
    </row>
    <row r="3120" spans="1:18" ht="15.75" customHeight="1" x14ac:dyDescent="0.2">
      <c r="A3120" s="2"/>
      <c r="B3120" s="7" t="s">
        <v>14</v>
      </c>
      <c r="C3120" s="7">
        <v>1185732</v>
      </c>
      <c r="D3120" s="8">
        <v>44296</v>
      </c>
      <c r="E3120" s="7" t="s">
        <v>33</v>
      </c>
      <c r="F3120" s="7" t="s">
        <v>110</v>
      </c>
      <c r="G3120" s="7" t="s">
        <v>111</v>
      </c>
      <c r="H3120" s="7" t="s">
        <v>17</v>
      </c>
      <c r="I3120" s="9">
        <v>0.25000000000000006</v>
      </c>
      <c r="J3120" s="10">
        <v>5000</v>
      </c>
      <c r="K3120" s="11">
        <f t="shared" si="24"/>
        <v>1250.0000000000002</v>
      </c>
      <c r="L3120" s="11">
        <f t="shared" si="25"/>
        <v>500.00000000000011</v>
      </c>
      <c r="M3120" s="12">
        <v>0.4</v>
      </c>
      <c r="O3120" s="17"/>
      <c r="P3120" s="15"/>
      <c r="Q3120" s="13"/>
      <c r="R3120" s="14"/>
    </row>
    <row r="3121" spans="1:18" ht="15.75" customHeight="1" x14ac:dyDescent="0.2">
      <c r="A3121" s="2"/>
      <c r="B3121" s="7" t="s">
        <v>14</v>
      </c>
      <c r="C3121" s="7">
        <v>1185732</v>
      </c>
      <c r="D3121" s="8">
        <v>44296</v>
      </c>
      <c r="E3121" s="7" t="s">
        <v>33</v>
      </c>
      <c r="F3121" s="7" t="s">
        <v>110</v>
      </c>
      <c r="G3121" s="7" t="s">
        <v>111</v>
      </c>
      <c r="H3121" s="7" t="s">
        <v>18</v>
      </c>
      <c r="I3121" s="9">
        <v>0.25000000000000006</v>
      </c>
      <c r="J3121" s="10">
        <v>2000</v>
      </c>
      <c r="K3121" s="11">
        <f t="shared" si="24"/>
        <v>500.00000000000011</v>
      </c>
      <c r="L3121" s="11">
        <f t="shared" si="25"/>
        <v>200.00000000000006</v>
      </c>
      <c r="M3121" s="12">
        <v>0.4</v>
      </c>
      <c r="O3121" s="17"/>
      <c r="P3121" s="15"/>
      <c r="Q3121" s="13"/>
      <c r="R3121" s="14"/>
    </row>
    <row r="3122" spans="1:18" ht="15.75" customHeight="1" x14ac:dyDescent="0.2">
      <c r="A3122" s="2"/>
      <c r="B3122" s="7" t="s">
        <v>14</v>
      </c>
      <c r="C3122" s="7">
        <v>1185732</v>
      </c>
      <c r="D3122" s="8">
        <v>44296</v>
      </c>
      <c r="E3122" s="7" t="s">
        <v>33</v>
      </c>
      <c r="F3122" s="7" t="s">
        <v>110</v>
      </c>
      <c r="G3122" s="7" t="s">
        <v>111</v>
      </c>
      <c r="H3122" s="7" t="s">
        <v>19</v>
      </c>
      <c r="I3122" s="9">
        <v>0.15000000000000002</v>
      </c>
      <c r="J3122" s="10">
        <v>2000</v>
      </c>
      <c r="K3122" s="11">
        <f t="shared" si="24"/>
        <v>300.00000000000006</v>
      </c>
      <c r="L3122" s="11">
        <f t="shared" si="25"/>
        <v>105.00000000000001</v>
      </c>
      <c r="M3122" s="12">
        <v>0.35</v>
      </c>
      <c r="O3122" s="17"/>
      <c r="P3122" s="15"/>
      <c r="Q3122" s="13"/>
      <c r="R3122" s="14"/>
    </row>
    <row r="3123" spans="1:18" ht="15.75" customHeight="1" x14ac:dyDescent="0.2">
      <c r="A3123" s="2"/>
      <c r="B3123" s="7" t="s">
        <v>14</v>
      </c>
      <c r="C3123" s="7">
        <v>1185732</v>
      </c>
      <c r="D3123" s="8">
        <v>44296</v>
      </c>
      <c r="E3123" s="7" t="s">
        <v>33</v>
      </c>
      <c r="F3123" s="7" t="s">
        <v>110</v>
      </c>
      <c r="G3123" s="7" t="s">
        <v>111</v>
      </c>
      <c r="H3123" s="7" t="s">
        <v>20</v>
      </c>
      <c r="I3123" s="9">
        <v>0.19999999999999996</v>
      </c>
      <c r="J3123" s="10">
        <v>1250</v>
      </c>
      <c r="K3123" s="11">
        <f t="shared" si="24"/>
        <v>249.99999999999994</v>
      </c>
      <c r="L3123" s="11">
        <f t="shared" si="25"/>
        <v>87.499999999999972</v>
      </c>
      <c r="M3123" s="12">
        <v>0.35</v>
      </c>
      <c r="O3123" s="17"/>
      <c r="P3123" s="15"/>
      <c r="Q3123" s="13"/>
      <c r="R3123" s="14"/>
    </row>
    <row r="3124" spans="1:18" ht="15.75" customHeight="1" x14ac:dyDescent="0.2">
      <c r="A3124" s="2"/>
      <c r="B3124" s="7" t="s">
        <v>14</v>
      </c>
      <c r="C3124" s="7">
        <v>1185732</v>
      </c>
      <c r="D3124" s="8">
        <v>44296</v>
      </c>
      <c r="E3124" s="7" t="s">
        <v>33</v>
      </c>
      <c r="F3124" s="7" t="s">
        <v>110</v>
      </c>
      <c r="G3124" s="7" t="s">
        <v>111</v>
      </c>
      <c r="H3124" s="7" t="s">
        <v>21</v>
      </c>
      <c r="I3124" s="9">
        <v>0.65</v>
      </c>
      <c r="J3124" s="10">
        <v>1500</v>
      </c>
      <c r="K3124" s="11">
        <f t="shared" si="24"/>
        <v>975</v>
      </c>
      <c r="L3124" s="11">
        <f t="shared" si="25"/>
        <v>292.5</v>
      </c>
      <c r="M3124" s="12">
        <v>0.3</v>
      </c>
      <c r="O3124" s="17"/>
      <c r="P3124" s="15"/>
      <c r="Q3124" s="13"/>
      <c r="R3124" s="14"/>
    </row>
    <row r="3125" spans="1:18" ht="15.75" customHeight="1" x14ac:dyDescent="0.2">
      <c r="A3125" s="2"/>
      <c r="B3125" s="7" t="s">
        <v>14</v>
      </c>
      <c r="C3125" s="7">
        <v>1185732</v>
      </c>
      <c r="D3125" s="8">
        <v>44296</v>
      </c>
      <c r="E3125" s="7" t="s">
        <v>33</v>
      </c>
      <c r="F3125" s="7" t="s">
        <v>110</v>
      </c>
      <c r="G3125" s="7" t="s">
        <v>111</v>
      </c>
      <c r="H3125" s="7" t="s">
        <v>22</v>
      </c>
      <c r="I3125" s="9">
        <v>0.5</v>
      </c>
      <c r="J3125" s="10">
        <v>2750</v>
      </c>
      <c r="K3125" s="11">
        <f t="shared" si="24"/>
        <v>1375</v>
      </c>
      <c r="L3125" s="11">
        <f t="shared" si="25"/>
        <v>550</v>
      </c>
      <c r="M3125" s="12">
        <v>0.4</v>
      </c>
      <c r="O3125" s="17"/>
      <c r="P3125" s="15"/>
      <c r="Q3125" s="13"/>
      <c r="R3125" s="14"/>
    </row>
    <row r="3126" spans="1:18" ht="15.75" customHeight="1" x14ac:dyDescent="0.2">
      <c r="A3126" s="2"/>
      <c r="B3126" s="7" t="s">
        <v>14</v>
      </c>
      <c r="C3126" s="7">
        <v>1185732</v>
      </c>
      <c r="D3126" s="8">
        <v>44327</v>
      </c>
      <c r="E3126" s="7" t="s">
        <v>33</v>
      </c>
      <c r="F3126" s="7" t="s">
        <v>110</v>
      </c>
      <c r="G3126" s="7" t="s">
        <v>111</v>
      </c>
      <c r="H3126" s="7" t="s">
        <v>17</v>
      </c>
      <c r="I3126" s="9">
        <v>0.6</v>
      </c>
      <c r="J3126" s="10">
        <v>5450</v>
      </c>
      <c r="K3126" s="11">
        <f t="shared" si="24"/>
        <v>3270</v>
      </c>
      <c r="L3126" s="11">
        <f t="shared" si="25"/>
        <v>1308</v>
      </c>
      <c r="M3126" s="12">
        <v>0.4</v>
      </c>
      <c r="O3126" s="17"/>
      <c r="P3126" s="15"/>
      <c r="Q3126" s="13"/>
      <c r="R3126" s="14"/>
    </row>
    <row r="3127" spans="1:18" ht="15.75" customHeight="1" x14ac:dyDescent="0.2">
      <c r="A3127" s="2"/>
      <c r="B3127" s="7" t="s">
        <v>14</v>
      </c>
      <c r="C3127" s="7">
        <v>1185732</v>
      </c>
      <c r="D3127" s="8">
        <v>44327</v>
      </c>
      <c r="E3127" s="7" t="s">
        <v>33</v>
      </c>
      <c r="F3127" s="7" t="s">
        <v>110</v>
      </c>
      <c r="G3127" s="7" t="s">
        <v>111</v>
      </c>
      <c r="H3127" s="7" t="s">
        <v>18</v>
      </c>
      <c r="I3127" s="9">
        <v>0.4</v>
      </c>
      <c r="J3127" s="10">
        <v>2500</v>
      </c>
      <c r="K3127" s="11">
        <f t="shared" si="24"/>
        <v>1000</v>
      </c>
      <c r="L3127" s="11">
        <f t="shared" si="25"/>
        <v>400</v>
      </c>
      <c r="M3127" s="12">
        <v>0.4</v>
      </c>
      <c r="O3127" s="17"/>
      <c r="P3127" s="15"/>
      <c r="Q3127" s="13"/>
      <c r="R3127" s="14"/>
    </row>
    <row r="3128" spans="1:18" ht="15.75" customHeight="1" x14ac:dyDescent="0.2">
      <c r="A3128" s="2"/>
      <c r="B3128" s="7" t="s">
        <v>14</v>
      </c>
      <c r="C3128" s="7">
        <v>1185732</v>
      </c>
      <c r="D3128" s="8">
        <v>44327</v>
      </c>
      <c r="E3128" s="7" t="s">
        <v>33</v>
      </c>
      <c r="F3128" s="7" t="s">
        <v>110</v>
      </c>
      <c r="G3128" s="7" t="s">
        <v>111</v>
      </c>
      <c r="H3128" s="7" t="s">
        <v>19</v>
      </c>
      <c r="I3128" s="9">
        <v>0.35000000000000003</v>
      </c>
      <c r="J3128" s="10">
        <v>2250</v>
      </c>
      <c r="K3128" s="11">
        <f t="shared" si="24"/>
        <v>787.50000000000011</v>
      </c>
      <c r="L3128" s="11">
        <f t="shared" si="25"/>
        <v>275.625</v>
      </c>
      <c r="M3128" s="12">
        <v>0.35</v>
      </c>
      <c r="O3128" s="17"/>
      <c r="P3128" s="15"/>
      <c r="Q3128" s="13"/>
      <c r="R3128" s="14"/>
    </row>
    <row r="3129" spans="1:18" ht="15.75" customHeight="1" x14ac:dyDescent="0.2">
      <c r="A3129" s="2"/>
      <c r="B3129" s="7" t="s">
        <v>14</v>
      </c>
      <c r="C3129" s="7">
        <v>1185732</v>
      </c>
      <c r="D3129" s="8">
        <v>44327</v>
      </c>
      <c r="E3129" s="7" t="s">
        <v>33</v>
      </c>
      <c r="F3129" s="7" t="s">
        <v>110</v>
      </c>
      <c r="G3129" s="7" t="s">
        <v>111</v>
      </c>
      <c r="H3129" s="7" t="s">
        <v>20</v>
      </c>
      <c r="I3129" s="9">
        <v>0.35000000000000003</v>
      </c>
      <c r="J3129" s="10">
        <v>1750</v>
      </c>
      <c r="K3129" s="11">
        <f t="shared" si="24"/>
        <v>612.50000000000011</v>
      </c>
      <c r="L3129" s="11">
        <f t="shared" si="25"/>
        <v>214.37500000000003</v>
      </c>
      <c r="M3129" s="12">
        <v>0.35</v>
      </c>
      <c r="O3129" s="17"/>
      <c r="P3129" s="15"/>
      <c r="Q3129" s="13"/>
      <c r="R3129" s="14"/>
    </row>
    <row r="3130" spans="1:18" ht="15.75" customHeight="1" x14ac:dyDescent="0.2">
      <c r="A3130" s="2"/>
      <c r="B3130" s="7" t="s">
        <v>14</v>
      </c>
      <c r="C3130" s="7">
        <v>1185732</v>
      </c>
      <c r="D3130" s="8">
        <v>44327</v>
      </c>
      <c r="E3130" s="7" t="s">
        <v>33</v>
      </c>
      <c r="F3130" s="7" t="s">
        <v>110</v>
      </c>
      <c r="G3130" s="7" t="s">
        <v>111</v>
      </c>
      <c r="H3130" s="7" t="s">
        <v>21</v>
      </c>
      <c r="I3130" s="9">
        <v>0.44999999999999996</v>
      </c>
      <c r="J3130" s="10">
        <v>2000</v>
      </c>
      <c r="K3130" s="11">
        <f t="shared" si="24"/>
        <v>899.99999999999989</v>
      </c>
      <c r="L3130" s="11">
        <f t="shared" si="25"/>
        <v>269.99999999999994</v>
      </c>
      <c r="M3130" s="12">
        <v>0.3</v>
      </c>
      <c r="O3130" s="17"/>
      <c r="P3130" s="15"/>
      <c r="Q3130" s="13"/>
      <c r="R3130" s="14"/>
    </row>
    <row r="3131" spans="1:18" ht="15.75" customHeight="1" x14ac:dyDescent="0.2">
      <c r="A3131" s="2"/>
      <c r="B3131" s="7" t="s">
        <v>14</v>
      </c>
      <c r="C3131" s="7">
        <v>1185732</v>
      </c>
      <c r="D3131" s="8">
        <v>44327</v>
      </c>
      <c r="E3131" s="7" t="s">
        <v>33</v>
      </c>
      <c r="F3131" s="7" t="s">
        <v>110</v>
      </c>
      <c r="G3131" s="7" t="s">
        <v>111</v>
      </c>
      <c r="H3131" s="7" t="s">
        <v>22</v>
      </c>
      <c r="I3131" s="9">
        <v>0.54999999999999993</v>
      </c>
      <c r="J3131" s="10">
        <v>3250</v>
      </c>
      <c r="K3131" s="11">
        <f t="shared" si="24"/>
        <v>1787.4999999999998</v>
      </c>
      <c r="L3131" s="11">
        <f t="shared" si="25"/>
        <v>715</v>
      </c>
      <c r="M3131" s="12">
        <v>0.4</v>
      </c>
      <c r="O3131" s="17"/>
      <c r="P3131" s="15"/>
      <c r="Q3131" s="13"/>
      <c r="R3131" s="14"/>
    </row>
    <row r="3132" spans="1:18" ht="15.75" customHeight="1" x14ac:dyDescent="0.2">
      <c r="A3132" s="2"/>
      <c r="B3132" s="7" t="s">
        <v>14</v>
      </c>
      <c r="C3132" s="7">
        <v>1185732</v>
      </c>
      <c r="D3132" s="8">
        <v>44357</v>
      </c>
      <c r="E3132" s="7" t="s">
        <v>33</v>
      </c>
      <c r="F3132" s="7" t="s">
        <v>110</v>
      </c>
      <c r="G3132" s="7" t="s">
        <v>111</v>
      </c>
      <c r="H3132" s="7" t="s">
        <v>17</v>
      </c>
      <c r="I3132" s="9">
        <v>0.4</v>
      </c>
      <c r="J3132" s="10">
        <v>5750</v>
      </c>
      <c r="K3132" s="11">
        <f t="shared" si="24"/>
        <v>2300</v>
      </c>
      <c r="L3132" s="11">
        <f t="shared" si="25"/>
        <v>920</v>
      </c>
      <c r="M3132" s="12">
        <v>0.4</v>
      </c>
      <c r="O3132" s="17"/>
      <c r="P3132" s="15"/>
      <c r="Q3132" s="13"/>
      <c r="R3132" s="14"/>
    </row>
    <row r="3133" spans="1:18" ht="15.75" customHeight="1" x14ac:dyDescent="0.2">
      <c r="A3133" s="2"/>
      <c r="B3133" s="7" t="s">
        <v>14</v>
      </c>
      <c r="C3133" s="7">
        <v>1185732</v>
      </c>
      <c r="D3133" s="8">
        <v>44357</v>
      </c>
      <c r="E3133" s="7" t="s">
        <v>33</v>
      </c>
      <c r="F3133" s="7" t="s">
        <v>110</v>
      </c>
      <c r="G3133" s="7" t="s">
        <v>111</v>
      </c>
      <c r="H3133" s="7" t="s">
        <v>18</v>
      </c>
      <c r="I3133" s="9">
        <v>0.35000000000000009</v>
      </c>
      <c r="J3133" s="10">
        <v>3250</v>
      </c>
      <c r="K3133" s="11">
        <f t="shared" si="24"/>
        <v>1137.5000000000002</v>
      </c>
      <c r="L3133" s="11">
        <f t="shared" si="25"/>
        <v>455.00000000000011</v>
      </c>
      <c r="M3133" s="12">
        <v>0.4</v>
      </c>
      <c r="O3133" s="17"/>
      <c r="P3133" s="15"/>
      <c r="Q3133" s="13"/>
      <c r="R3133" s="14"/>
    </row>
    <row r="3134" spans="1:18" ht="15.75" customHeight="1" x14ac:dyDescent="0.2">
      <c r="A3134" s="2"/>
      <c r="B3134" s="7" t="s">
        <v>14</v>
      </c>
      <c r="C3134" s="7">
        <v>1185732</v>
      </c>
      <c r="D3134" s="8">
        <v>44357</v>
      </c>
      <c r="E3134" s="7" t="s">
        <v>33</v>
      </c>
      <c r="F3134" s="7" t="s">
        <v>110</v>
      </c>
      <c r="G3134" s="7" t="s">
        <v>111</v>
      </c>
      <c r="H3134" s="7" t="s">
        <v>19</v>
      </c>
      <c r="I3134" s="9">
        <v>0.30000000000000004</v>
      </c>
      <c r="J3134" s="10">
        <v>2000</v>
      </c>
      <c r="K3134" s="11">
        <f t="shared" si="24"/>
        <v>600.00000000000011</v>
      </c>
      <c r="L3134" s="11">
        <f t="shared" si="25"/>
        <v>210.00000000000003</v>
      </c>
      <c r="M3134" s="12">
        <v>0.35</v>
      </c>
      <c r="O3134" s="17"/>
      <c r="P3134" s="15"/>
      <c r="Q3134" s="13"/>
      <c r="R3134" s="14"/>
    </row>
    <row r="3135" spans="1:18" ht="15.75" customHeight="1" x14ac:dyDescent="0.2">
      <c r="A3135" s="2"/>
      <c r="B3135" s="7" t="s">
        <v>14</v>
      </c>
      <c r="C3135" s="7">
        <v>1185732</v>
      </c>
      <c r="D3135" s="8">
        <v>44357</v>
      </c>
      <c r="E3135" s="7" t="s">
        <v>33</v>
      </c>
      <c r="F3135" s="7" t="s">
        <v>110</v>
      </c>
      <c r="G3135" s="7" t="s">
        <v>111</v>
      </c>
      <c r="H3135" s="7" t="s">
        <v>20</v>
      </c>
      <c r="I3135" s="9">
        <v>0.30000000000000004</v>
      </c>
      <c r="J3135" s="10">
        <v>1750</v>
      </c>
      <c r="K3135" s="11">
        <f t="shared" si="24"/>
        <v>525.00000000000011</v>
      </c>
      <c r="L3135" s="11">
        <f t="shared" si="25"/>
        <v>183.75000000000003</v>
      </c>
      <c r="M3135" s="12">
        <v>0.35</v>
      </c>
      <c r="O3135" s="17"/>
      <c r="P3135" s="15"/>
      <c r="Q3135" s="13"/>
      <c r="R3135" s="14"/>
    </row>
    <row r="3136" spans="1:18" ht="15.75" customHeight="1" x14ac:dyDescent="0.2">
      <c r="A3136" s="2"/>
      <c r="B3136" s="7" t="s">
        <v>14</v>
      </c>
      <c r="C3136" s="7">
        <v>1185732</v>
      </c>
      <c r="D3136" s="8">
        <v>44357</v>
      </c>
      <c r="E3136" s="7" t="s">
        <v>33</v>
      </c>
      <c r="F3136" s="7" t="s">
        <v>110</v>
      </c>
      <c r="G3136" s="7" t="s">
        <v>111</v>
      </c>
      <c r="H3136" s="7" t="s">
        <v>21</v>
      </c>
      <c r="I3136" s="9">
        <v>0.4</v>
      </c>
      <c r="J3136" s="10">
        <v>1750</v>
      </c>
      <c r="K3136" s="11">
        <f t="shared" si="24"/>
        <v>700</v>
      </c>
      <c r="L3136" s="11">
        <f t="shared" si="25"/>
        <v>210</v>
      </c>
      <c r="M3136" s="12">
        <v>0.3</v>
      </c>
      <c r="O3136" s="17"/>
      <c r="P3136" s="15"/>
      <c r="Q3136" s="13"/>
      <c r="R3136" s="14"/>
    </row>
    <row r="3137" spans="1:18" ht="15.75" customHeight="1" x14ac:dyDescent="0.2">
      <c r="A3137" s="2"/>
      <c r="B3137" s="7" t="s">
        <v>14</v>
      </c>
      <c r="C3137" s="7">
        <v>1185732</v>
      </c>
      <c r="D3137" s="8">
        <v>44357</v>
      </c>
      <c r="E3137" s="7" t="s">
        <v>33</v>
      </c>
      <c r="F3137" s="7" t="s">
        <v>110</v>
      </c>
      <c r="G3137" s="7" t="s">
        <v>111</v>
      </c>
      <c r="H3137" s="7" t="s">
        <v>22</v>
      </c>
      <c r="I3137" s="9">
        <v>0.60000000000000009</v>
      </c>
      <c r="J3137" s="10">
        <v>3250</v>
      </c>
      <c r="K3137" s="11">
        <f t="shared" si="24"/>
        <v>1950.0000000000002</v>
      </c>
      <c r="L3137" s="11">
        <f t="shared" si="25"/>
        <v>780.00000000000011</v>
      </c>
      <c r="M3137" s="12">
        <v>0.4</v>
      </c>
      <c r="O3137" s="17"/>
      <c r="P3137" s="15"/>
      <c r="Q3137" s="13"/>
      <c r="R3137" s="14"/>
    </row>
    <row r="3138" spans="1:18" ht="15.75" customHeight="1" x14ac:dyDescent="0.2">
      <c r="A3138" s="2"/>
      <c r="B3138" s="7" t="s">
        <v>14</v>
      </c>
      <c r="C3138" s="7">
        <v>1185732</v>
      </c>
      <c r="D3138" s="8">
        <v>44386</v>
      </c>
      <c r="E3138" s="7" t="s">
        <v>33</v>
      </c>
      <c r="F3138" s="7" t="s">
        <v>110</v>
      </c>
      <c r="G3138" s="7" t="s">
        <v>111</v>
      </c>
      <c r="H3138" s="7" t="s">
        <v>17</v>
      </c>
      <c r="I3138" s="9">
        <v>0.55000000000000004</v>
      </c>
      <c r="J3138" s="10">
        <v>5500</v>
      </c>
      <c r="K3138" s="11">
        <f t="shared" si="24"/>
        <v>3025.0000000000005</v>
      </c>
      <c r="L3138" s="11">
        <f t="shared" si="25"/>
        <v>1210.0000000000002</v>
      </c>
      <c r="M3138" s="12">
        <v>0.4</v>
      </c>
      <c r="O3138" s="17"/>
      <c r="P3138" s="15"/>
      <c r="Q3138" s="13"/>
      <c r="R3138" s="14"/>
    </row>
    <row r="3139" spans="1:18" ht="15.75" customHeight="1" x14ac:dyDescent="0.2">
      <c r="A3139" s="2"/>
      <c r="B3139" s="7" t="s">
        <v>14</v>
      </c>
      <c r="C3139" s="7">
        <v>1185732</v>
      </c>
      <c r="D3139" s="8">
        <v>44386</v>
      </c>
      <c r="E3139" s="7" t="s">
        <v>33</v>
      </c>
      <c r="F3139" s="7" t="s">
        <v>110</v>
      </c>
      <c r="G3139" s="7" t="s">
        <v>111</v>
      </c>
      <c r="H3139" s="7" t="s">
        <v>18</v>
      </c>
      <c r="I3139" s="9">
        <v>0.50000000000000011</v>
      </c>
      <c r="J3139" s="10">
        <v>3000</v>
      </c>
      <c r="K3139" s="11">
        <f t="shared" si="24"/>
        <v>1500.0000000000002</v>
      </c>
      <c r="L3139" s="11">
        <f t="shared" si="25"/>
        <v>600.00000000000011</v>
      </c>
      <c r="M3139" s="12">
        <v>0.4</v>
      </c>
      <c r="O3139" s="17"/>
      <c r="P3139" s="15"/>
      <c r="Q3139" s="13"/>
      <c r="R3139" s="14"/>
    </row>
    <row r="3140" spans="1:18" ht="15.75" customHeight="1" x14ac:dyDescent="0.2">
      <c r="A3140" s="2"/>
      <c r="B3140" s="7" t="s">
        <v>14</v>
      </c>
      <c r="C3140" s="7">
        <v>1185732</v>
      </c>
      <c r="D3140" s="8">
        <v>44386</v>
      </c>
      <c r="E3140" s="7" t="s">
        <v>33</v>
      </c>
      <c r="F3140" s="7" t="s">
        <v>110</v>
      </c>
      <c r="G3140" s="7" t="s">
        <v>111</v>
      </c>
      <c r="H3140" s="7" t="s">
        <v>19</v>
      </c>
      <c r="I3140" s="9">
        <v>0.45</v>
      </c>
      <c r="J3140" s="10">
        <v>2250</v>
      </c>
      <c r="K3140" s="11">
        <f t="shared" si="24"/>
        <v>1012.5</v>
      </c>
      <c r="L3140" s="11">
        <f t="shared" si="25"/>
        <v>354.375</v>
      </c>
      <c r="M3140" s="12">
        <v>0.35</v>
      </c>
      <c r="O3140" s="17"/>
      <c r="P3140" s="15"/>
      <c r="Q3140" s="13"/>
      <c r="R3140" s="14"/>
    </row>
    <row r="3141" spans="1:18" ht="15.75" customHeight="1" x14ac:dyDescent="0.2">
      <c r="A3141" s="2"/>
      <c r="B3141" s="7" t="s">
        <v>14</v>
      </c>
      <c r="C3141" s="7">
        <v>1185732</v>
      </c>
      <c r="D3141" s="8">
        <v>44386</v>
      </c>
      <c r="E3141" s="7" t="s">
        <v>33</v>
      </c>
      <c r="F3141" s="7" t="s">
        <v>110</v>
      </c>
      <c r="G3141" s="7" t="s">
        <v>111</v>
      </c>
      <c r="H3141" s="7" t="s">
        <v>20</v>
      </c>
      <c r="I3141" s="9">
        <v>0.45</v>
      </c>
      <c r="J3141" s="10">
        <v>1750</v>
      </c>
      <c r="K3141" s="11">
        <f t="shared" si="24"/>
        <v>787.5</v>
      </c>
      <c r="L3141" s="11">
        <f t="shared" si="25"/>
        <v>275.625</v>
      </c>
      <c r="M3141" s="12">
        <v>0.35</v>
      </c>
      <c r="O3141" s="17"/>
      <c r="P3141" s="15"/>
      <c r="Q3141" s="13"/>
      <c r="R3141" s="14"/>
    </row>
    <row r="3142" spans="1:18" ht="15.75" customHeight="1" x14ac:dyDescent="0.2">
      <c r="A3142" s="2"/>
      <c r="B3142" s="7" t="s">
        <v>14</v>
      </c>
      <c r="C3142" s="7">
        <v>1185732</v>
      </c>
      <c r="D3142" s="8">
        <v>44386</v>
      </c>
      <c r="E3142" s="7" t="s">
        <v>33</v>
      </c>
      <c r="F3142" s="7" t="s">
        <v>110</v>
      </c>
      <c r="G3142" s="7" t="s">
        <v>111</v>
      </c>
      <c r="H3142" s="7" t="s">
        <v>21</v>
      </c>
      <c r="I3142" s="9">
        <v>0.55000000000000004</v>
      </c>
      <c r="J3142" s="10">
        <v>2000</v>
      </c>
      <c r="K3142" s="11">
        <f t="shared" si="24"/>
        <v>1100</v>
      </c>
      <c r="L3142" s="11">
        <f t="shared" si="25"/>
        <v>330</v>
      </c>
      <c r="M3142" s="12">
        <v>0.3</v>
      </c>
      <c r="O3142" s="17"/>
      <c r="P3142" s="15"/>
      <c r="Q3142" s="13"/>
      <c r="R3142" s="14"/>
    </row>
    <row r="3143" spans="1:18" ht="15.75" customHeight="1" x14ac:dyDescent="0.2">
      <c r="A3143" s="2"/>
      <c r="B3143" s="7" t="s">
        <v>14</v>
      </c>
      <c r="C3143" s="7">
        <v>1185732</v>
      </c>
      <c r="D3143" s="8">
        <v>44386</v>
      </c>
      <c r="E3143" s="7" t="s">
        <v>33</v>
      </c>
      <c r="F3143" s="7" t="s">
        <v>110</v>
      </c>
      <c r="G3143" s="7" t="s">
        <v>111</v>
      </c>
      <c r="H3143" s="7" t="s">
        <v>22</v>
      </c>
      <c r="I3143" s="9">
        <v>0.60000000000000009</v>
      </c>
      <c r="J3143" s="10">
        <v>3750</v>
      </c>
      <c r="K3143" s="11">
        <f t="shared" si="24"/>
        <v>2250.0000000000005</v>
      </c>
      <c r="L3143" s="11">
        <f t="shared" si="25"/>
        <v>900.00000000000023</v>
      </c>
      <c r="M3143" s="12">
        <v>0.4</v>
      </c>
      <c r="O3143" s="17"/>
      <c r="P3143" s="15"/>
      <c r="Q3143" s="13"/>
      <c r="R3143" s="14"/>
    </row>
    <row r="3144" spans="1:18" ht="15.75" customHeight="1" x14ac:dyDescent="0.2">
      <c r="A3144" s="2"/>
      <c r="B3144" s="7" t="s">
        <v>14</v>
      </c>
      <c r="C3144" s="7">
        <v>1185732</v>
      </c>
      <c r="D3144" s="8">
        <v>44418</v>
      </c>
      <c r="E3144" s="7" t="s">
        <v>33</v>
      </c>
      <c r="F3144" s="7" t="s">
        <v>110</v>
      </c>
      <c r="G3144" s="7" t="s">
        <v>111</v>
      </c>
      <c r="H3144" s="7" t="s">
        <v>17</v>
      </c>
      <c r="I3144" s="9">
        <v>0.5</v>
      </c>
      <c r="J3144" s="10">
        <v>5250</v>
      </c>
      <c r="K3144" s="11">
        <f t="shared" si="24"/>
        <v>2625</v>
      </c>
      <c r="L3144" s="11">
        <f t="shared" si="25"/>
        <v>1050</v>
      </c>
      <c r="M3144" s="12">
        <v>0.4</v>
      </c>
      <c r="O3144" s="17"/>
      <c r="P3144" s="15"/>
      <c r="Q3144" s="13"/>
      <c r="R3144" s="14"/>
    </row>
    <row r="3145" spans="1:18" ht="15.75" customHeight="1" x14ac:dyDescent="0.2">
      <c r="A3145" s="2"/>
      <c r="B3145" s="7" t="s">
        <v>14</v>
      </c>
      <c r="C3145" s="7">
        <v>1185732</v>
      </c>
      <c r="D3145" s="8">
        <v>44418</v>
      </c>
      <c r="E3145" s="7" t="s">
        <v>33</v>
      </c>
      <c r="F3145" s="7" t="s">
        <v>110</v>
      </c>
      <c r="G3145" s="7" t="s">
        <v>111</v>
      </c>
      <c r="H3145" s="7" t="s">
        <v>18</v>
      </c>
      <c r="I3145" s="9">
        <v>0.45000000000000007</v>
      </c>
      <c r="J3145" s="10">
        <v>3000</v>
      </c>
      <c r="K3145" s="11">
        <f t="shared" si="24"/>
        <v>1350.0000000000002</v>
      </c>
      <c r="L3145" s="11">
        <f t="shared" si="25"/>
        <v>540.00000000000011</v>
      </c>
      <c r="M3145" s="12">
        <v>0.4</v>
      </c>
      <c r="O3145" s="17"/>
      <c r="P3145" s="15"/>
      <c r="Q3145" s="13"/>
      <c r="R3145" s="14"/>
    </row>
    <row r="3146" spans="1:18" ht="15.75" customHeight="1" x14ac:dyDescent="0.2">
      <c r="A3146" s="2"/>
      <c r="B3146" s="7" t="s">
        <v>14</v>
      </c>
      <c r="C3146" s="7">
        <v>1185732</v>
      </c>
      <c r="D3146" s="8">
        <v>44418</v>
      </c>
      <c r="E3146" s="7" t="s">
        <v>33</v>
      </c>
      <c r="F3146" s="7" t="s">
        <v>110</v>
      </c>
      <c r="G3146" s="7" t="s">
        <v>111</v>
      </c>
      <c r="H3146" s="7" t="s">
        <v>19</v>
      </c>
      <c r="I3146" s="9">
        <v>0.4</v>
      </c>
      <c r="J3146" s="10">
        <v>2250</v>
      </c>
      <c r="K3146" s="11">
        <f t="shared" si="24"/>
        <v>900</v>
      </c>
      <c r="L3146" s="11">
        <f t="shared" si="25"/>
        <v>315</v>
      </c>
      <c r="M3146" s="12">
        <v>0.35</v>
      </c>
      <c r="O3146" s="17"/>
      <c r="P3146" s="15"/>
      <c r="Q3146" s="13"/>
      <c r="R3146" s="14"/>
    </row>
    <row r="3147" spans="1:18" ht="15.75" customHeight="1" x14ac:dyDescent="0.2">
      <c r="A3147" s="2"/>
      <c r="B3147" s="7" t="s">
        <v>14</v>
      </c>
      <c r="C3147" s="7">
        <v>1185732</v>
      </c>
      <c r="D3147" s="8">
        <v>44418</v>
      </c>
      <c r="E3147" s="7" t="s">
        <v>33</v>
      </c>
      <c r="F3147" s="7" t="s">
        <v>110</v>
      </c>
      <c r="G3147" s="7" t="s">
        <v>111</v>
      </c>
      <c r="H3147" s="7" t="s">
        <v>20</v>
      </c>
      <c r="I3147" s="9">
        <v>0.4</v>
      </c>
      <c r="J3147" s="10">
        <v>2000</v>
      </c>
      <c r="K3147" s="11">
        <f t="shared" si="24"/>
        <v>800</v>
      </c>
      <c r="L3147" s="11">
        <f t="shared" si="25"/>
        <v>280</v>
      </c>
      <c r="M3147" s="12">
        <v>0.35</v>
      </c>
      <c r="O3147" s="17"/>
      <c r="P3147" s="15"/>
      <c r="Q3147" s="13"/>
      <c r="R3147" s="14"/>
    </row>
    <row r="3148" spans="1:18" ht="15.75" customHeight="1" x14ac:dyDescent="0.2">
      <c r="A3148" s="2"/>
      <c r="B3148" s="7" t="s">
        <v>14</v>
      </c>
      <c r="C3148" s="7">
        <v>1185732</v>
      </c>
      <c r="D3148" s="8">
        <v>44418</v>
      </c>
      <c r="E3148" s="7" t="s">
        <v>33</v>
      </c>
      <c r="F3148" s="7" t="s">
        <v>110</v>
      </c>
      <c r="G3148" s="7" t="s">
        <v>111</v>
      </c>
      <c r="H3148" s="7" t="s">
        <v>21</v>
      </c>
      <c r="I3148" s="9">
        <v>0.5</v>
      </c>
      <c r="J3148" s="10">
        <v>1750</v>
      </c>
      <c r="K3148" s="11">
        <f t="shared" si="24"/>
        <v>875</v>
      </c>
      <c r="L3148" s="11">
        <f t="shared" si="25"/>
        <v>262.5</v>
      </c>
      <c r="M3148" s="12">
        <v>0.3</v>
      </c>
      <c r="O3148" s="17"/>
      <c r="P3148" s="15"/>
      <c r="Q3148" s="13"/>
      <c r="R3148" s="14"/>
    </row>
    <row r="3149" spans="1:18" ht="15.75" customHeight="1" x14ac:dyDescent="0.2">
      <c r="A3149" s="2"/>
      <c r="B3149" s="7" t="s">
        <v>14</v>
      </c>
      <c r="C3149" s="7">
        <v>1185732</v>
      </c>
      <c r="D3149" s="8">
        <v>44418</v>
      </c>
      <c r="E3149" s="7" t="s">
        <v>33</v>
      </c>
      <c r="F3149" s="7" t="s">
        <v>110</v>
      </c>
      <c r="G3149" s="7" t="s">
        <v>111</v>
      </c>
      <c r="H3149" s="7" t="s">
        <v>22</v>
      </c>
      <c r="I3149" s="9">
        <v>0.55000000000000004</v>
      </c>
      <c r="J3149" s="10">
        <v>3500</v>
      </c>
      <c r="K3149" s="11">
        <f t="shared" si="24"/>
        <v>1925.0000000000002</v>
      </c>
      <c r="L3149" s="11">
        <f t="shared" si="25"/>
        <v>770.00000000000011</v>
      </c>
      <c r="M3149" s="12">
        <v>0.4</v>
      </c>
      <c r="O3149" s="17"/>
      <c r="P3149" s="15"/>
      <c r="Q3149" s="13"/>
      <c r="R3149" s="14"/>
    </row>
    <row r="3150" spans="1:18" ht="15.75" customHeight="1" x14ac:dyDescent="0.2">
      <c r="A3150" s="2"/>
      <c r="B3150" s="7" t="s">
        <v>14</v>
      </c>
      <c r="C3150" s="7">
        <v>1185732</v>
      </c>
      <c r="D3150" s="8">
        <v>44450</v>
      </c>
      <c r="E3150" s="7" t="s">
        <v>33</v>
      </c>
      <c r="F3150" s="7" t="s">
        <v>110</v>
      </c>
      <c r="G3150" s="7" t="s">
        <v>111</v>
      </c>
      <c r="H3150" s="7" t="s">
        <v>17</v>
      </c>
      <c r="I3150" s="9">
        <v>0.35000000000000003</v>
      </c>
      <c r="J3150" s="10">
        <v>4750</v>
      </c>
      <c r="K3150" s="11">
        <f t="shared" si="24"/>
        <v>1662.5000000000002</v>
      </c>
      <c r="L3150" s="11">
        <f t="shared" si="25"/>
        <v>665.00000000000011</v>
      </c>
      <c r="M3150" s="12">
        <v>0.4</v>
      </c>
      <c r="O3150" s="17"/>
      <c r="P3150" s="15"/>
      <c r="Q3150" s="13"/>
      <c r="R3150" s="14"/>
    </row>
    <row r="3151" spans="1:18" ht="15.75" customHeight="1" x14ac:dyDescent="0.2">
      <c r="A3151" s="2"/>
      <c r="B3151" s="7" t="s">
        <v>14</v>
      </c>
      <c r="C3151" s="7">
        <v>1185732</v>
      </c>
      <c r="D3151" s="8">
        <v>44450</v>
      </c>
      <c r="E3151" s="7" t="s">
        <v>33</v>
      </c>
      <c r="F3151" s="7" t="s">
        <v>110</v>
      </c>
      <c r="G3151" s="7" t="s">
        <v>111</v>
      </c>
      <c r="H3151" s="7" t="s">
        <v>18</v>
      </c>
      <c r="I3151" s="9">
        <v>0.3000000000000001</v>
      </c>
      <c r="J3151" s="10">
        <v>2750</v>
      </c>
      <c r="K3151" s="11">
        <f t="shared" si="24"/>
        <v>825.00000000000023</v>
      </c>
      <c r="L3151" s="11">
        <f t="shared" si="25"/>
        <v>330.00000000000011</v>
      </c>
      <c r="M3151" s="12">
        <v>0.4</v>
      </c>
      <c r="O3151" s="17"/>
      <c r="P3151" s="15"/>
      <c r="Q3151" s="13"/>
      <c r="R3151" s="14"/>
    </row>
    <row r="3152" spans="1:18" ht="15.75" customHeight="1" x14ac:dyDescent="0.2">
      <c r="A3152" s="2"/>
      <c r="B3152" s="7" t="s">
        <v>14</v>
      </c>
      <c r="C3152" s="7">
        <v>1185732</v>
      </c>
      <c r="D3152" s="8">
        <v>44450</v>
      </c>
      <c r="E3152" s="7" t="s">
        <v>33</v>
      </c>
      <c r="F3152" s="7" t="s">
        <v>110</v>
      </c>
      <c r="G3152" s="7" t="s">
        <v>111</v>
      </c>
      <c r="H3152" s="7" t="s">
        <v>19</v>
      </c>
      <c r="I3152" s="9">
        <v>0.25000000000000006</v>
      </c>
      <c r="J3152" s="10">
        <v>1750</v>
      </c>
      <c r="K3152" s="11">
        <f t="shared" si="24"/>
        <v>437.50000000000011</v>
      </c>
      <c r="L3152" s="11">
        <f t="shared" si="25"/>
        <v>153.12500000000003</v>
      </c>
      <c r="M3152" s="12">
        <v>0.35</v>
      </c>
      <c r="O3152" s="17"/>
      <c r="P3152" s="15"/>
      <c r="Q3152" s="13"/>
      <c r="R3152" s="14"/>
    </row>
    <row r="3153" spans="1:18" ht="15.75" customHeight="1" x14ac:dyDescent="0.2">
      <c r="A3153" s="2"/>
      <c r="B3153" s="7" t="s">
        <v>14</v>
      </c>
      <c r="C3153" s="7">
        <v>1185732</v>
      </c>
      <c r="D3153" s="8">
        <v>44450</v>
      </c>
      <c r="E3153" s="7" t="s">
        <v>33</v>
      </c>
      <c r="F3153" s="7" t="s">
        <v>110</v>
      </c>
      <c r="G3153" s="7" t="s">
        <v>111</v>
      </c>
      <c r="H3153" s="7" t="s">
        <v>20</v>
      </c>
      <c r="I3153" s="9">
        <v>0.25000000000000006</v>
      </c>
      <c r="J3153" s="10">
        <v>1500</v>
      </c>
      <c r="K3153" s="11">
        <f t="shared" si="24"/>
        <v>375.00000000000006</v>
      </c>
      <c r="L3153" s="11">
        <f t="shared" si="25"/>
        <v>131.25</v>
      </c>
      <c r="M3153" s="12">
        <v>0.35</v>
      </c>
      <c r="O3153" s="17"/>
      <c r="P3153" s="15"/>
      <c r="Q3153" s="13"/>
      <c r="R3153" s="14"/>
    </row>
    <row r="3154" spans="1:18" ht="15.75" customHeight="1" x14ac:dyDescent="0.2">
      <c r="A3154" s="2"/>
      <c r="B3154" s="7" t="s">
        <v>14</v>
      </c>
      <c r="C3154" s="7">
        <v>1185732</v>
      </c>
      <c r="D3154" s="8">
        <v>44450</v>
      </c>
      <c r="E3154" s="7" t="s">
        <v>33</v>
      </c>
      <c r="F3154" s="7" t="s">
        <v>110</v>
      </c>
      <c r="G3154" s="7" t="s">
        <v>111</v>
      </c>
      <c r="H3154" s="7" t="s">
        <v>21</v>
      </c>
      <c r="I3154" s="9">
        <v>0.35000000000000003</v>
      </c>
      <c r="J3154" s="10">
        <v>1500</v>
      </c>
      <c r="K3154" s="11">
        <f t="shared" si="24"/>
        <v>525</v>
      </c>
      <c r="L3154" s="11">
        <f t="shared" si="25"/>
        <v>157.5</v>
      </c>
      <c r="M3154" s="12">
        <v>0.3</v>
      </c>
      <c r="O3154" s="17"/>
      <c r="P3154" s="15"/>
      <c r="Q3154" s="13"/>
      <c r="R3154" s="14"/>
    </row>
    <row r="3155" spans="1:18" ht="15.75" customHeight="1" x14ac:dyDescent="0.2">
      <c r="A3155" s="2"/>
      <c r="B3155" s="7" t="s">
        <v>14</v>
      </c>
      <c r="C3155" s="7">
        <v>1185732</v>
      </c>
      <c r="D3155" s="8">
        <v>44450</v>
      </c>
      <c r="E3155" s="7" t="s">
        <v>33</v>
      </c>
      <c r="F3155" s="7" t="s">
        <v>110</v>
      </c>
      <c r="G3155" s="7" t="s">
        <v>111</v>
      </c>
      <c r="H3155" s="7" t="s">
        <v>22</v>
      </c>
      <c r="I3155" s="9">
        <v>0.4</v>
      </c>
      <c r="J3155" s="10">
        <v>2250</v>
      </c>
      <c r="K3155" s="11">
        <f t="shared" si="24"/>
        <v>900</v>
      </c>
      <c r="L3155" s="11">
        <f t="shared" si="25"/>
        <v>360</v>
      </c>
      <c r="M3155" s="12">
        <v>0.4</v>
      </c>
      <c r="O3155" s="17"/>
      <c r="P3155" s="15"/>
      <c r="Q3155" s="13"/>
      <c r="R3155" s="14"/>
    </row>
    <row r="3156" spans="1:18" ht="15.75" customHeight="1" x14ac:dyDescent="0.2">
      <c r="A3156" s="2"/>
      <c r="B3156" s="7" t="s">
        <v>14</v>
      </c>
      <c r="C3156" s="7">
        <v>1185732</v>
      </c>
      <c r="D3156" s="8">
        <v>44479</v>
      </c>
      <c r="E3156" s="7" t="s">
        <v>33</v>
      </c>
      <c r="F3156" s="7" t="s">
        <v>110</v>
      </c>
      <c r="G3156" s="7" t="s">
        <v>111</v>
      </c>
      <c r="H3156" s="7" t="s">
        <v>17</v>
      </c>
      <c r="I3156" s="9">
        <v>0.44999999999999996</v>
      </c>
      <c r="J3156" s="10">
        <v>4000</v>
      </c>
      <c r="K3156" s="11">
        <f t="shared" si="24"/>
        <v>1799.9999999999998</v>
      </c>
      <c r="L3156" s="11">
        <f t="shared" si="25"/>
        <v>720</v>
      </c>
      <c r="M3156" s="12">
        <v>0.4</v>
      </c>
      <c r="O3156" s="17"/>
      <c r="P3156" s="15"/>
      <c r="Q3156" s="13"/>
      <c r="R3156" s="14"/>
    </row>
    <row r="3157" spans="1:18" ht="15.75" customHeight="1" x14ac:dyDescent="0.2">
      <c r="A3157" s="2"/>
      <c r="B3157" s="7" t="s">
        <v>14</v>
      </c>
      <c r="C3157" s="7">
        <v>1185732</v>
      </c>
      <c r="D3157" s="8">
        <v>44479</v>
      </c>
      <c r="E3157" s="7" t="s">
        <v>33</v>
      </c>
      <c r="F3157" s="7" t="s">
        <v>110</v>
      </c>
      <c r="G3157" s="7" t="s">
        <v>111</v>
      </c>
      <c r="H3157" s="7" t="s">
        <v>18</v>
      </c>
      <c r="I3157" s="9">
        <v>0.35000000000000003</v>
      </c>
      <c r="J3157" s="10">
        <v>2500</v>
      </c>
      <c r="K3157" s="11">
        <f t="shared" si="24"/>
        <v>875.00000000000011</v>
      </c>
      <c r="L3157" s="11">
        <f t="shared" si="25"/>
        <v>350.00000000000006</v>
      </c>
      <c r="M3157" s="12">
        <v>0.4</v>
      </c>
      <c r="O3157" s="17"/>
      <c r="P3157" s="15"/>
      <c r="Q3157" s="13"/>
      <c r="R3157" s="14"/>
    </row>
    <row r="3158" spans="1:18" ht="15.75" customHeight="1" x14ac:dyDescent="0.2">
      <c r="A3158" s="2"/>
      <c r="B3158" s="7" t="s">
        <v>14</v>
      </c>
      <c r="C3158" s="7">
        <v>1185732</v>
      </c>
      <c r="D3158" s="8">
        <v>44479</v>
      </c>
      <c r="E3158" s="7" t="s">
        <v>33</v>
      </c>
      <c r="F3158" s="7" t="s">
        <v>110</v>
      </c>
      <c r="G3158" s="7" t="s">
        <v>111</v>
      </c>
      <c r="H3158" s="7" t="s">
        <v>19</v>
      </c>
      <c r="I3158" s="9">
        <v>0.35000000000000003</v>
      </c>
      <c r="J3158" s="10">
        <v>1500</v>
      </c>
      <c r="K3158" s="11">
        <f t="shared" si="24"/>
        <v>525</v>
      </c>
      <c r="L3158" s="11">
        <f t="shared" si="25"/>
        <v>183.75</v>
      </c>
      <c r="M3158" s="12">
        <v>0.35</v>
      </c>
      <c r="O3158" s="17"/>
      <c r="P3158" s="15"/>
      <c r="Q3158" s="13"/>
      <c r="R3158" s="14"/>
    </row>
    <row r="3159" spans="1:18" ht="15.75" customHeight="1" x14ac:dyDescent="0.2">
      <c r="A3159" s="2"/>
      <c r="B3159" s="7" t="s">
        <v>14</v>
      </c>
      <c r="C3159" s="7">
        <v>1185732</v>
      </c>
      <c r="D3159" s="8">
        <v>44479</v>
      </c>
      <c r="E3159" s="7" t="s">
        <v>33</v>
      </c>
      <c r="F3159" s="7" t="s">
        <v>110</v>
      </c>
      <c r="G3159" s="7" t="s">
        <v>111</v>
      </c>
      <c r="H3159" s="7" t="s">
        <v>20</v>
      </c>
      <c r="I3159" s="9">
        <v>0.35000000000000003</v>
      </c>
      <c r="J3159" s="10">
        <v>1500</v>
      </c>
      <c r="K3159" s="11">
        <f t="shared" si="24"/>
        <v>525</v>
      </c>
      <c r="L3159" s="11">
        <f t="shared" si="25"/>
        <v>183.75</v>
      </c>
      <c r="M3159" s="12">
        <v>0.35</v>
      </c>
      <c r="O3159" s="17"/>
      <c r="P3159" s="15"/>
      <c r="Q3159" s="13"/>
      <c r="R3159" s="14"/>
    </row>
    <row r="3160" spans="1:18" ht="15.75" customHeight="1" x14ac:dyDescent="0.2">
      <c r="A3160" s="2"/>
      <c r="B3160" s="7" t="s">
        <v>14</v>
      </c>
      <c r="C3160" s="7">
        <v>1185732</v>
      </c>
      <c r="D3160" s="8">
        <v>44479</v>
      </c>
      <c r="E3160" s="7" t="s">
        <v>33</v>
      </c>
      <c r="F3160" s="7" t="s">
        <v>110</v>
      </c>
      <c r="G3160" s="7" t="s">
        <v>111</v>
      </c>
      <c r="H3160" s="7" t="s">
        <v>21</v>
      </c>
      <c r="I3160" s="9">
        <v>0.44999999999999996</v>
      </c>
      <c r="J3160" s="10">
        <v>1500</v>
      </c>
      <c r="K3160" s="11">
        <f t="shared" si="24"/>
        <v>674.99999999999989</v>
      </c>
      <c r="L3160" s="11">
        <f t="shared" si="25"/>
        <v>202.49999999999997</v>
      </c>
      <c r="M3160" s="12">
        <v>0.3</v>
      </c>
      <c r="O3160" s="17"/>
      <c r="P3160" s="15"/>
      <c r="Q3160" s="13"/>
      <c r="R3160" s="14"/>
    </row>
    <row r="3161" spans="1:18" ht="15.75" customHeight="1" x14ac:dyDescent="0.2">
      <c r="A3161" s="2"/>
      <c r="B3161" s="7" t="s">
        <v>14</v>
      </c>
      <c r="C3161" s="7">
        <v>1185732</v>
      </c>
      <c r="D3161" s="8">
        <v>44479</v>
      </c>
      <c r="E3161" s="7" t="s">
        <v>33</v>
      </c>
      <c r="F3161" s="7" t="s">
        <v>110</v>
      </c>
      <c r="G3161" s="7" t="s">
        <v>111</v>
      </c>
      <c r="H3161" s="7" t="s">
        <v>22</v>
      </c>
      <c r="I3161" s="9">
        <v>0.49999999999999983</v>
      </c>
      <c r="J3161" s="10">
        <v>2750</v>
      </c>
      <c r="K3161" s="11">
        <f t="shared" si="24"/>
        <v>1374.9999999999995</v>
      </c>
      <c r="L3161" s="11">
        <f t="shared" si="25"/>
        <v>549.99999999999989</v>
      </c>
      <c r="M3161" s="12">
        <v>0.4</v>
      </c>
      <c r="O3161" s="17"/>
      <c r="P3161" s="15"/>
      <c r="Q3161" s="13"/>
      <c r="R3161" s="14"/>
    </row>
    <row r="3162" spans="1:18" ht="15.75" customHeight="1" x14ac:dyDescent="0.2">
      <c r="A3162" s="2"/>
      <c r="B3162" s="7" t="s">
        <v>14</v>
      </c>
      <c r="C3162" s="7">
        <v>1185732</v>
      </c>
      <c r="D3162" s="8">
        <v>44510</v>
      </c>
      <c r="E3162" s="7" t="s">
        <v>33</v>
      </c>
      <c r="F3162" s="7" t="s">
        <v>110</v>
      </c>
      <c r="G3162" s="7" t="s">
        <v>111</v>
      </c>
      <c r="H3162" s="7" t="s">
        <v>17</v>
      </c>
      <c r="I3162" s="9">
        <v>0.44999999999999996</v>
      </c>
      <c r="J3162" s="10">
        <v>4250</v>
      </c>
      <c r="K3162" s="11">
        <f t="shared" si="24"/>
        <v>1912.4999999999998</v>
      </c>
      <c r="L3162" s="11">
        <f t="shared" si="25"/>
        <v>765</v>
      </c>
      <c r="M3162" s="12">
        <v>0.4</v>
      </c>
      <c r="O3162" s="17"/>
      <c r="P3162" s="15"/>
      <c r="Q3162" s="13"/>
      <c r="R3162" s="14"/>
    </row>
    <row r="3163" spans="1:18" ht="15.75" customHeight="1" x14ac:dyDescent="0.2">
      <c r="A3163" s="2"/>
      <c r="B3163" s="7" t="s">
        <v>14</v>
      </c>
      <c r="C3163" s="7">
        <v>1185732</v>
      </c>
      <c r="D3163" s="8">
        <v>44510</v>
      </c>
      <c r="E3163" s="7" t="s">
        <v>33</v>
      </c>
      <c r="F3163" s="7" t="s">
        <v>110</v>
      </c>
      <c r="G3163" s="7" t="s">
        <v>111</v>
      </c>
      <c r="H3163" s="7" t="s">
        <v>18</v>
      </c>
      <c r="I3163" s="9">
        <v>0.35000000000000003</v>
      </c>
      <c r="J3163" s="10">
        <v>3250</v>
      </c>
      <c r="K3163" s="11">
        <f t="shared" si="24"/>
        <v>1137.5</v>
      </c>
      <c r="L3163" s="11">
        <f t="shared" si="25"/>
        <v>455</v>
      </c>
      <c r="M3163" s="12">
        <v>0.4</v>
      </c>
      <c r="O3163" s="17"/>
      <c r="P3163" s="15"/>
      <c r="Q3163" s="13"/>
      <c r="R3163" s="14"/>
    </row>
    <row r="3164" spans="1:18" ht="15.75" customHeight="1" x14ac:dyDescent="0.2">
      <c r="A3164" s="2"/>
      <c r="B3164" s="7" t="s">
        <v>14</v>
      </c>
      <c r="C3164" s="7">
        <v>1185732</v>
      </c>
      <c r="D3164" s="8">
        <v>44510</v>
      </c>
      <c r="E3164" s="7" t="s">
        <v>33</v>
      </c>
      <c r="F3164" s="7" t="s">
        <v>110</v>
      </c>
      <c r="G3164" s="7" t="s">
        <v>111</v>
      </c>
      <c r="H3164" s="7" t="s">
        <v>19</v>
      </c>
      <c r="I3164" s="9">
        <v>0.35000000000000003</v>
      </c>
      <c r="J3164" s="10">
        <v>2700</v>
      </c>
      <c r="K3164" s="11">
        <f t="shared" si="24"/>
        <v>945.00000000000011</v>
      </c>
      <c r="L3164" s="11">
        <f t="shared" si="25"/>
        <v>330.75</v>
      </c>
      <c r="M3164" s="12">
        <v>0.35</v>
      </c>
      <c r="O3164" s="17"/>
      <c r="P3164" s="15"/>
      <c r="Q3164" s="13"/>
      <c r="R3164" s="14"/>
    </row>
    <row r="3165" spans="1:18" ht="15.75" customHeight="1" x14ac:dyDescent="0.2">
      <c r="A3165" s="2"/>
      <c r="B3165" s="7" t="s">
        <v>14</v>
      </c>
      <c r="C3165" s="7">
        <v>1185732</v>
      </c>
      <c r="D3165" s="8">
        <v>44510</v>
      </c>
      <c r="E3165" s="7" t="s">
        <v>33</v>
      </c>
      <c r="F3165" s="7" t="s">
        <v>110</v>
      </c>
      <c r="G3165" s="7" t="s">
        <v>111</v>
      </c>
      <c r="H3165" s="7" t="s">
        <v>20</v>
      </c>
      <c r="I3165" s="9">
        <v>0.35000000000000003</v>
      </c>
      <c r="J3165" s="10">
        <v>2750</v>
      </c>
      <c r="K3165" s="11">
        <f t="shared" si="24"/>
        <v>962.50000000000011</v>
      </c>
      <c r="L3165" s="11">
        <f t="shared" si="25"/>
        <v>336.875</v>
      </c>
      <c r="M3165" s="12">
        <v>0.35</v>
      </c>
      <c r="O3165" s="17"/>
      <c r="P3165" s="15"/>
      <c r="Q3165" s="13"/>
      <c r="R3165" s="14"/>
    </row>
    <row r="3166" spans="1:18" ht="15.75" customHeight="1" x14ac:dyDescent="0.2">
      <c r="A3166" s="2"/>
      <c r="B3166" s="7" t="s">
        <v>14</v>
      </c>
      <c r="C3166" s="7">
        <v>1185732</v>
      </c>
      <c r="D3166" s="8">
        <v>44510</v>
      </c>
      <c r="E3166" s="7" t="s">
        <v>33</v>
      </c>
      <c r="F3166" s="7" t="s">
        <v>110</v>
      </c>
      <c r="G3166" s="7" t="s">
        <v>111</v>
      </c>
      <c r="H3166" s="7" t="s">
        <v>21</v>
      </c>
      <c r="I3166" s="9">
        <v>0.6</v>
      </c>
      <c r="J3166" s="10">
        <v>2500</v>
      </c>
      <c r="K3166" s="11">
        <f t="shared" si="24"/>
        <v>1500</v>
      </c>
      <c r="L3166" s="11">
        <f t="shared" si="25"/>
        <v>450</v>
      </c>
      <c r="M3166" s="12">
        <v>0.3</v>
      </c>
      <c r="O3166" s="17"/>
      <c r="P3166" s="15"/>
      <c r="Q3166" s="13"/>
      <c r="R3166" s="14"/>
    </row>
    <row r="3167" spans="1:18" ht="15.75" customHeight="1" x14ac:dyDescent="0.2">
      <c r="A3167" s="2"/>
      <c r="B3167" s="7" t="s">
        <v>14</v>
      </c>
      <c r="C3167" s="7">
        <v>1185732</v>
      </c>
      <c r="D3167" s="8">
        <v>44510</v>
      </c>
      <c r="E3167" s="7" t="s">
        <v>33</v>
      </c>
      <c r="F3167" s="7" t="s">
        <v>110</v>
      </c>
      <c r="G3167" s="7" t="s">
        <v>111</v>
      </c>
      <c r="H3167" s="7" t="s">
        <v>22</v>
      </c>
      <c r="I3167" s="9">
        <v>0.64999999999999991</v>
      </c>
      <c r="J3167" s="10">
        <v>3500</v>
      </c>
      <c r="K3167" s="11">
        <f t="shared" si="24"/>
        <v>2274.9999999999995</v>
      </c>
      <c r="L3167" s="11">
        <f t="shared" si="25"/>
        <v>909.99999999999989</v>
      </c>
      <c r="M3167" s="12">
        <v>0.4</v>
      </c>
      <c r="O3167" s="17"/>
      <c r="P3167" s="15"/>
      <c r="Q3167" s="13"/>
      <c r="R3167" s="14"/>
    </row>
    <row r="3168" spans="1:18" ht="15.75" customHeight="1" x14ac:dyDescent="0.2">
      <c r="A3168" s="2"/>
      <c r="B3168" s="7" t="s">
        <v>14</v>
      </c>
      <c r="C3168" s="7">
        <v>1185732</v>
      </c>
      <c r="D3168" s="8">
        <v>44539</v>
      </c>
      <c r="E3168" s="7" t="s">
        <v>33</v>
      </c>
      <c r="F3168" s="7" t="s">
        <v>110</v>
      </c>
      <c r="G3168" s="7" t="s">
        <v>111</v>
      </c>
      <c r="H3168" s="7" t="s">
        <v>17</v>
      </c>
      <c r="I3168" s="9">
        <v>0.6</v>
      </c>
      <c r="J3168" s="10">
        <v>6000</v>
      </c>
      <c r="K3168" s="11">
        <f t="shared" si="24"/>
        <v>3600</v>
      </c>
      <c r="L3168" s="11">
        <f t="shared" si="25"/>
        <v>1440</v>
      </c>
      <c r="M3168" s="12">
        <v>0.4</v>
      </c>
      <c r="O3168" s="17"/>
      <c r="P3168" s="15"/>
      <c r="Q3168" s="13"/>
      <c r="R3168" s="14"/>
    </row>
    <row r="3169" spans="1:18" ht="15.75" customHeight="1" x14ac:dyDescent="0.2">
      <c r="A3169" s="2"/>
      <c r="B3169" s="7" t="s">
        <v>14</v>
      </c>
      <c r="C3169" s="7">
        <v>1185732</v>
      </c>
      <c r="D3169" s="8">
        <v>44539</v>
      </c>
      <c r="E3169" s="7" t="s">
        <v>33</v>
      </c>
      <c r="F3169" s="7" t="s">
        <v>110</v>
      </c>
      <c r="G3169" s="7" t="s">
        <v>111</v>
      </c>
      <c r="H3169" s="7" t="s">
        <v>18</v>
      </c>
      <c r="I3169" s="9">
        <v>0.5</v>
      </c>
      <c r="J3169" s="10">
        <v>4000</v>
      </c>
      <c r="K3169" s="11">
        <f t="shared" si="24"/>
        <v>2000</v>
      </c>
      <c r="L3169" s="11">
        <f t="shared" si="25"/>
        <v>800</v>
      </c>
      <c r="M3169" s="12">
        <v>0.4</v>
      </c>
      <c r="O3169" s="17"/>
      <c r="P3169" s="15"/>
      <c r="Q3169" s="13"/>
      <c r="R3169" s="14"/>
    </row>
    <row r="3170" spans="1:18" ht="15.75" customHeight="1" x14ac:dyDescent="0.2">
      <c r="A3170" s="2"/>
      <c r="B3170" s="7" t="s">
        <v>14</v>
      </c>
      <c r="C3170" s="7">
        <v>1185732</v>
      </c>
      <c r="D3170" s="8">
        <v>44539</v>
      </c>
      <c r="E3170" s="7" t="s">
        <v>33</v>
      </c>
      <c r="F3170" s="7" t="s">
        <v>110</v>
      </c>
      <c r="G3170" s="7" t="s">
        <v>111</v>
      </c>
      <c r="H3170" s="7" t="s">
        <v>19</v>
      </c>
      <c r="I3170" s="9">
        <v>0.5</v>
      </c>
      <c r="J3170" s="10">
        <v>3500</v>
      </c>
      <c r="K3170" s="11">
        <f t="shared" si="24"/>
        <v>1750</v>
      </c>
      <c r="L3170" s="11">
        <f t="shared" si="25"/>
        <v>612.5</v>
      </c>
      <c r="M3170" s="12">
        <v>0.35</v>
      </c>
      <c r="O3170" s="17"/>
      <c r="P3170" s="15"/>
      <c r="Q3170" s="13"/>
      <c r="R3170" s="14"/>
    </row>
    <row r="3171" spans="1:18" ht="15.75" customHeight="1" x14ac:dyDescent="0.2">
      <c r="A3171" s="2"/>
      <c r="B3171" s="7" t="s">
        <v>14</v>
      </c>
      <c r="C3171" s="7">
        <v>1185732</v>
      </c>
      <c r="D3171" s="8">
        <v>44539</v>
      </c>
      <c r="E3171" s="7" t="s">
        <v>33</v>
      </c>
      <c r="F3171" s="7" t="s">
        <v>110</v>
      </c>
      <c r="G3171" s="7" t="s">
        <v>111</v>
      </c>
      <c r="H3171" s="7" t="s">
        <v>20</v>
      </c>
      <c r="I3171" s="9">
        <v>0.5</v>
      </c>
      <c r="J3171" s="10">
        <v>3000</v>
      </c>
      <c r="K3171" s="11">
        <f t="shared" si="24"/>
        <v>1500</v>
      </c>
      <c r="L3171" s="11">
        <f t="shared" si="25"/>
        <v>525</v>
      </c>
      <c r="M3171" s="12">
        <v>0.35</v>
      </c>
      <c r="O3171" s="17"/>
      <c r="P3171" s="15"/>
      <c r="Q3171" s="13"/>
      <c r="R3171" s="14"/>
    </row>
    <row r="3172" spans="1:18" ht="15.75" customHeight="1" x14ac:dyDescent="0.2">
      <c r="A3172" s="2"/>
      <c r="B3172" s="7" t="s">
        <v>14</v>
      </c>
      <c r="C3172" s="7">
        <v>1185732</v>
      </c>
      <c r="D3172" s="8">
        <v>44539</v>
      </c>
      <c r="E3172" s="7" t="s">
        <v>33</v>
      </c>
      <c r="F3172" s="7" t="s">
        <v>110</v>
      </c>
      <c r="G3172" s="7" t="s">
        <v>111</v>
      </c>
      <c r="H3172" s="7" t="s">
        <v>21</v>
      </c>
      <c r="I3172" s="9">
        <v>0.6</v>
      </c>
      <c r="J3172" s="10">
        <v>3000</v>
      </c>
      <c r="K3172" s="11">
        <f t="shared" si="24"/>
        <v>1800</v>
      </c>
      <c r="L3172" s="11">
        <f t="shared" si="25"/>
        <v>540</v>
      </c>
      <c r="M3172" s="12">
        <v>0.3</v>
      </c>
      <c r="O3172" s="17"/>
      <c r="P3172" s="15"/>
      <c r="Q3172" s="13"/>
      <c r="R3172" s="14"/>
    </row>
    <row r="3173" spans="1:18" ht="15.75" customHeight="1" x14ac:dyDescent="0.2">
      <c r="A3173" s="2"/>
      <c r="B3173" s="7" t="s">
        <v>14</v>
      </c>
      <c r="C3173" s="7">
        <v>1185732</v>
      </c>
      <c r="D3173" s="8">
        <v>44539</v>
      </c>
      <c r="E3173" s="7" t="s">
        <v>33</v>
      </c>
      <c r="F3173" s="7" t="s">
        <v>110</v>
      </c>
      <c r="G3173" s="7" t="s">
        <v>111</v>
      </c>
      <c r="H3173" s="7" t="s">
        <v>22</v>
      </c>
      <c r="I3173" s="9">
        <v>0.64999999999999991</v>
      </c>
      <c r="J3173" s="10">
        <v>4000</v>
      </c>
      <c r="K3173" s="11">
        <f t="shared" si="24"/>
        <v>2599.9999999999995</v>
      </c>
      <c r="L3173" s="11">
        <f t="shared" si="25"/>
        <v>1039.9999999999998</v>
      </c>
      <c r="M3173" s="12">
        <v>0.4</v>
      </c>
      <c r="O3173" s="17"/>
      <c r="P3173" s="15"/>
      <c r="Q3173" s="13"/>
      <c r="R3173" s="14"/>
    </row>
    <row r="3174" spans="1:18" ht="15.75" customHeight="1" x14ac:dyDescent="0.2">
      <c r="A3174" s="2" t="s">
        <v>39</v>
      </c>
      <c r="B3174" s="7" t="s">
        <v>14</v>
      </c>
      <c r="C3174" s="7">
        <v>1185732</v>
      </c>
      <c r="D3174" s="8">
        <v>44213</v>
      </c>
      <c r="E3174" s="7" t="s">
        <v>33</v>
      </c>
      <c r="F3174" s="7" t="s">
        <v>112</v>
      </c>
      <c r="G3174" s="7" t="s">
        <v>113</v>
      </c>
      <c r="H3174" s="7" t="s">
        <v>17</v>
      </c>
      <c r="I3174" s="9">
        <v>0.35000000000000003</v>
      </c>
      <c r="J3174" s="10">
        <v>5000</v>
      </c>
      <c r="K3174" s="11">
        <f t="shared" si="24"/>
        <v>1750.0000000000002</v>
      </c>
      <c r="L3174" s="11">
        <f t="shared" si="25"/>
        <v>700.00000000000011</v>
      </c>
      <c r="M3174" s="12">
        <v>0.4</v>
      </c>
      <c r="O3174" s="17"/>
      <c r="P3174" s="15"/>
      <c r="Q3174" s="13"/>
      <c r="R3174" s="14"/>
    </row>
    <row r="3175" spans="1:18" ht="15.75" customHeight="1" x14ac:dyDescent="0.2">
      <c r="A3175" s="2"/>
      <c r="B3175" s="7" t="s">
        <v>14</v>
      </c>
      <c r="C3175" s="7">
        <v>1185732</v>
      </c>
      <c r="D3175" s="8">
        <v>44213</v>
      </c>
      <c r="E3175" s="7" t="s">
        <v>33</v>
      </c>
      <c r="F3175" s="7" t="s">
        <v>112</v>
      </c>
      <c r="G3175" s="7" t="s">
        <v>113</v>
      </c>
      <c r="H3175" s="7" t="s">
        <v>18</v>
      </c>
      <c r="I3175" s="9">
        <v>0.35000000000000003</v>
      </c>
      <c r="J3175" s="10">
        <v>3000</v>
      </c>
      <c r="K3175" s="11">
        <f t="shared" si="24"/>
        <v>1050</v>
      </c>
      <c r="L3175" s="11">
        <f t="shared" si="25"/>
        <v>420</v>
      </c>
      <c r="M3175" s="12">
        <v>0.4</v>
      </c>
      <c r="O3175" s="17"/>
      <c r="P3175" s="15"/>
      <c r="Q3175" s="13"/>
      <c r="R3175" s="14"/>
    </row>
    <row r="3176" spans="1:18" ht="15.75" customHeight="1" x14ac:dyDescent="0.2">
      <c r="A3176" s="2"/>
      <c r="B3176" s="7" t="s">
        <v>14</v>
      </c>
      <c r="C3176" s="7">
        <v>1185732</v>
      </c>
      <c r="D3176" s="8">
        <v>44213</v>
      </c>
      <c r="E3176" s="7" t="s">
        <v>33</v>
      </c>
      <c r="F3176" s="7" t="s">
        <v>112</v>
      </c>
      <c r="G3176" s="7" t="s">
        <v>113</v>
      </c>
      <c r="H3176" s="7" t="s">
        <v>19</v>
      </c>
      <c r="I3176" s="9">
        <v>0.25000000000000006</v>
      </c>
      <c r="J3176" s="10">
        <v>3000</v>
      </c>
      <c r="K3176" s="11">
        <f t="shared" si="24"/>
        <v>750.00000000000011</v>
      </c>
      <c r="L3176" s="11">
        <f t="shared" si="25"/>
        <v>300.00000000000006</v>
      </c>
      <c r="M3176" s="12">
        <v>0.4</v>
      </c>
      <c r="O3176" s="17"/>
      <c r="P3176" s="15"/>
      <c r="Q3176" s="13"/>
      <c r="R3176" s="14"/>
    </row>
    <row r="3177" spans="1:18" ht="15.75" customHeight="1" x14ac:dyDescent="0.2">
      <c r="A3177" s="2"/>
      <c r="B3177" s="7" t="s">
        <v>14</v>
      </c>
      <c r="C3177" s="7">
        <v>1185732</v>
      </c>
      <c r="D3177" s="8">
        <v>44213</v>
      </c>
      <c r="E3177" s="7" t="s">
        <v>33</v>
      </c>
      <c r="F3177" s="7" t="s">
        <v>112</v>
      </c>
      <c r="G3177" s="7" t="s">
        <v>113</v>
      </c>
      <c r="H3177" s="7" t="s">
        <v>20</v>
      </c>
      <c r="I3177" s="9">
        <v>0.30000000000000004</v>
      </c>
      <c r="J3177" s="10">
        <v>1500</v>
      </c>
      <c r="K3177" s="11">
        <f t="shared" si="24"/>
        <v>450.00000000000006</v>
      </c>
      <c r="L3177" s="11">
        <f t="shared" si="25"/>
        <v>180.00000000000003</v>
      </c>
      <c r="M3177" s="12">
        <v>0.4</v>
      </c>
      <c r="O3177" s="17"/>
      <c r="P3177" s="15"/>
      <c r="Q3177" s="13"/>
      <c r="R3177" s="14"/>
    </row>
    <row r="3178" spans="1:18" ht="15.75" customHeight="1" x14ac:dyDescent="0.2">
      <c r="A3178" s="2"/>
      <c r="B3178" s="7" t="s">
        <v>14</v>
      </c>
      <c r="C3178" s="7">
        <v>1185732</v>
      </c>
      <c r="D3178" s="8">
        <v>44213</v>
      </c>
      <c r="E3178" s="7" t="s">
        <v>33</v>
      </c>
      <c r="F3178" s="7" t="s">
        <v>112</v>
      </c>
      <c r="G3178" s="7" t="s">
        <v>113</v>
      </c>
      <c r="H3178" s="7" t="s">
        <v>21</v>
      </c>
      <c r="I3178" s="9">
        <v>0.44999999999999996</v>
      </c>
      <c r="J3178" s="10">
        <v>2000</v>
      </c>
      <c r="K3178" s="11">
        <f t="shared" si="24"/>
        <v>899.99999999999989</v>
      </c>
      <c r="L3178" s="11">
        <f t="shared" si="25"/>
        <v>360</v>
      </c>
      <c r="M3178" s="12">
        <v>0.4</v>
      </c>
      <c r="O3178" s="17"/>
      <c r="P3178" s="15"/>
      <c r="Q3178" s="13"/>
      <c r="R3178" s="14"/>
    </row>
    <row r="3179" spans="1:18" ht="15.75" customHeight="1" x14ac:dyDescent="0.2">
      <c r="A3179" s="2"/>
      <c r="B3179" s="7" t="s">
        <v>14</v>
      </c>
      <c r="C3179" s="7">
        <v>1185732</v>
      </c>
      <c r="D3179" s="8">
        <v>44213</v>
      </c>
      <c r="E3179" s="7" t="s">
        <v>33</v>
      </c>
      <c r="F3179" s="7" t="s">
        <v>112</v>
      </c>
      <c r="G3179" s="7" t="s">
        <v>113</v>
      </c>
      <c r="H3179" s="7" t="s">
        <v>22</v>
      </c>
      <c r="I3179" s="9">
        <v>0.35000000000000003</v>
      </c>
      <c r="J3179" s="10">
        <v>3000</v>
      </c>
      <c r="K3179" s="11">
        <f t="shared" si="24"/>
        <v>1050</v>
      </c>
      <c r="L3179" s="11">
        <f t="shared" si="25"/>
        <v>420</v>
      </c>
      <c r="M3179" s="12">
        <v>0.4</v>
      </c>
      <c r="O3179" s="17"/>
      <c r="P3179" s="15"/>
      <c r="Q3179" s="13"/>
      <c r="R3179" s="14"/>
    </row>
    <row r="3180" spans="1:18" ht="15.75" customHeight="1" x14ac:dyDescent="0.2">
      <c r="A3180" s="2"/>
      <c r="B3180" s="7" t="s">
        <v>14</v>
      </c>
      <c r="C3180" s="7">
        <v>1185732</v>
      </c>
      <c r="D3180" s="8">
        <v>44244</v>
      </c>
      <c r="E3180" s="7" t="s">
        <v>33</v>
      </c>
      <c r="F3180" s="7" t="s">
        <v>112</v>
      </c>
      <c r="G3180" s="7" t="s">
        <v>113</v>
      </c>
      <c r="H3180" s="7" t="s">
        <v>17</v>
      </c>
      <c r="I3180" s="9">
        <v>0.35000000000000003</v>
      </c>
      <c r="J3180" s="10">
        <v>5500</v>
      </c>
      <c r="K3180" s="11">
        <f t="shared" si="24"/>
        <v>1925.0000000000002</v>
      </c>
      <c r="L3180" s="11">
        <f t="shared" si="25"/>
        <v>770.00000000000011</v>
      </c>
      <c r="M3180" s="12">
        <v>0.4</v>
      </c>
      <c r="O3180" s="17"/>
      <c r="P3180" s="15"/>
      <c r="Q3180" s="13"/>
      <c r="R3180" s="14"/>
    </row>
    <row r="3181" spans="1:18" ht="15.75" customHeight="1" x14ac:dyDescent="0.2">
      <c r="A3181" s="2"/>
      <c r="B3181" s="7" t="s">
        <v>14</v>
      </c>
      <c r="C3181" s="7">
        <v>1185732</v>
      </c>
      <c r="D3181" s="8">
        <v>44244</v>
      </c>
      <c r="E3181" s="7" t="s">
        <v>33</v>
      </c>
      <c r="F3181" s="7" t="s">
        <v>112</v>
      </c>
      <c r="G3181" s="7" t="s">
        <v>113</v>
      </c>
      <c r="H3181" s="7" t="s">
        <v>18</v>
      </c>
      <c r="I3181" s="9">
        <v>0.4</v>
      </c>
      <c r="J3181" s="10">
        <v>2000</v>
      </c>
      <c r="K3181" s="11">
        <f t="shared" si="24"/>
        <v>800</v>
      </c>
      <c r="L3181" s="11">
        <f t="shared" si="25"/>
        <v>320</v>
      </c>
      <c r="M3181" s="12">
        <v>0.4</v>
      </c>
      <c r="O3181" s="17"/>
      <c r="P3181" s="15"/>
      <c r="Q3181" s="13"/>
      <c r="R3181" s="14"/>
    </row>
    <row r="3182" spans="1:18" ht="15.75" customHeight="1" x14ac:dyDescent="0.2">
      <c r="A3182" s="2"/>
      <c r="B3182" s="7" t="s">
        <v>14</v>
      </c>
      <c r="C3182" s="7">
        <v>1185732</v>
      </c>
      <c r="D3182" s="8">
        <v>44244</v>
      </c>
      <c r="E3182" s="7" t="s">
        <v>33</v>
      </c>
      <c r="F3182" s="7" t="s">
        <v>112</v>
      </c>
      <c r="G3182" s="7" t="s">
        <v>113</v>
      </c>
      <c r="H3182" s="7" t="s">
        <v>19</v>
      </c>
      <c r="I3182" s="9">
        <v>0.30000000000000004</v>
      </c>
      <c r="J3182" s="10">
        <v>3000</v>
      </c>
      <c r="K3182" s="11">
        <f t="shared" si="24"/>
        <v>900.00000000000011</v>
      </c>
      <c r="L3182" s="11">
        <f t="shared" si="25"/>
        <v>360.00000000000006</v>
      </c>
      <c r="M3182" s="12">
        <v>0.4</v>
      </c>
      <c r="O3182" s="17"/>
      <c r="P3182" s="15"/>
      <c r="Q3182" s="13"/>
      <c r="R3182" s="14"/>
    </row>
    <row r="3183" spans="1:18" ht="15.75" customHeight="1" x14ac:dyDescent="0.2">
      <c r="A3183" s="2"/>
      <c r="B3183" s="7" t="s">
        <v>14</v>
      </c>
      <c r="C3183" s="7">
        <v>1185732</v>
      </c>
      <c r="D3183" s="8">
        <v>44244</v>
      </c>
      <c r="E3183" s="7" t="s">
        <v>33</v>
      </c>
      <c r="F3183" s="7" t="s">
        <v>112</v>
      </c>
      <c r="G3183" s="7" t="s">
        <v>113</v>
      </c>
      <c r="H3183" s="7" t="s">
        <v>20</v>
      </c>
      <c r="I3183" s="9">
        <v>0.35000000000000003</v>
      </c>
      <c r="J3183" s="10">
        <v>1750</v>
      </c>
      <c r="K3183" s="11">
        <f t="shared" si="24"/>
        <v>612.50000000000011</v>
      </c>
      <c r="L3183" s="11">
        <f t="shared" si="25"/>
        <v>245.00000000000006</v>
      </c>
      <c r="M3183" s="12">
        <v>0.4</v>
      </c>
      <c r="O3183" s="17"/>
      <c r="P3183" s="15"/>
      <c r="Q3183" s="13"/>
      <c r="R3183" s="14"/>
    </row>
    <row r="3184" spans="1:18" ht="15.75" customHeight="1" x14ac:dyDescent="0.2">
      <c r="A3184" s="2"/>
      <c r="B3184" s="7" t="s">
        <v>14</v>
      </c>
      <c r="C3184" s="7">
        <v>1185732</v>
      </c>
      <c r="D3184" s="8">
        <v>44244</v>
      </c>
      <c r="E3184" s="7" t="s">
        <v>33</v>
      </c>
      <c r="F3184" s="7" t="s">
        <v>112</v>
      </c>
      <c r="G3184" s="7" t="s">
        <v>113</v>
      </c>
      <c r="H3184" s="7" t="s">
        <v>21</v>
      </c>
      <c r="I3184" s="9">
        <v>0.49999999999999994</v>
      </c>
      <c r="J3184" s="10">
        <v>2500</v>
      </c>
      <c r="K3184" s="11">
        <f t="shared" si="24"/>
        <v>1249.9999999999998</v>
      </c>
      <c r="L3184" s="11">
        <f t="shared" si="25"/>
        <v>499.99999999999994</v>
      </c>
      <c r="M3184" s="12">
        <v>0.4</v>
      </c>
      <c r="O3184" s="17"/>
      <c r="P3184" s="15"/>
      <c r="Q3184" s="13"/>
      <c r="R3184" s="14"/>
    </row>
    <row r="3185" spans="1:18" ht="15.75" customHeight="1" x14ac:dyDescent="0.2">
      <c r="A3185" s="2"/>
      <c r="B3185" s="7" t="s">
        <v>14</v>
      </c>
      <c r="C3185" s="7">
        <v>1185732</v>
      </c>
      <c r="D3185" s="8">
        <v>44244</v>
      </c>
      <c r="E3185" s="7" t="s">
        <v>33</v>
      </c>
      <c r="F3185" s="7" t="s">
        <v>112</v>
      </c>
      <c r="G3185" s="7" t="s">
        <v>113</v>
      </c>
      <c r="H3185" s="7" t="s">
        <v>22</v>
      </c>
      <c r="I3185" s="9">
        <v>0.24999999999999994</v>
      </c>
      <c r="J3185" s="10">
        <v>3500</v>
      </c>
      <c r="K3185" s="11">
        <f t="shared" si="24"/>
        <v>874.99999999999977</v>
      </c>
      <c r="L3185" s="11">
        <f t="shared" si="25"/>
        <v>349.99999999999994</v>
      </c>
      <c r="M3185" s="12">
        <v>0.4</v>
      </c>
      <c r="O3185" s="17"/>
      <c r="P3185" s="15"/>
      <c r="Q3185" s="13"/>
      <c r="R3185" s="14"/>
    </row>
    <row r="3186" spans="1:18" ht="15.75" customHeight="1" x14ac:dyDescent="0.2">
      <c r="A3186" s="2"/>
      <c r="B3186" s="7" t="s">
        <v>14</v>
      </c>
      <c r="C3186" s="7">
        <v>1185732</v>
      </c>
      <c r="D3186" s="8">
        <v>44271</v>
      </c>
      <c r="E3186" s="7" t="s">
        <v>33</v>
      </c>
      <c r="F3186" s="7" t="s">
        <v>112</v>
      </c>
      <c r="G3186" s="7" t="s">
        <v>113</v>
      </c>
      <c r="H3186" s="7" t="s">
        <v>17</v>
      </c>
      <c r="I3186" s="9">
        <v>0.30000000000000004</v>
      </c>
      <c r="J3186" s="10">
        <v>5700</v>
      </c>
      <c r="K3186" s="11">
        <f t="shared" si="24"/>
        <v>1710.0000000000002</v>
      </c>
      <c r="L3186" s="11">
        <f t="shared" si="25"/>
        <v>684.00000000000011</v>
      </c>
      <c r="M3186" s="12">
        <v>0.4</v>
      </c>
      <c r="O3186" s="17"/>
      <c r="P3186" s="15"/>
      <c r="Q3186" s="13"/>
      <c r="R3186" s="14"/>
    </row>
    <row r="3187" spans="1:18" ht="15.75" customHeight="1" x14ac:dyDescent="0.2">
      <c r="A3187" s="2"/>
      <c r="B3187" s="7" t="s">
        <v>14</v>
      </c>
      <c r="C3187" s="7">
        <v>1185732</v>
      </c>
      <c r="D3187" s="8">
        <v>44271</v>
      </c>
      <c r="E3187" s="7" t="s">
        <v>33</v>
      </c>
      <c r="F3187" s="7" t="s">
        <v>112</v>
      </c>
      <c r="G3187" s="7" t="s">
        <v>113</v>
      </c>
      <c r="H3187" s="7" t="s">
        <v>18</v>
      </c>
      <c r="I3187" s="9">
        <v>0.30000000000000004</v>
      </c>
      <c r="J3187" s="10">
        <v>2750</v>
      </c>
      <c r="K3187" s="11">
        <f t="shared" si="24"/>
        <v>825.00000000000011</v>
      </c>
      <c r="L3187" s="11">
        <f t="shared" si="25"/>
        <v>330.00000000000006</v>
      </c>
      <c r="M3187" s="12">
        <v>0.4</v>
      </c>
      <c r="O3187" s="17"/>
      <c r="P3187" s="15"/>
      <c r="Q3187" s="13"/>
      <c r="R3187" s="14"/>
    </row>
    <row r="3188" spans="1:18" ht="15.75" customHeight="1" x14ac:dyDescent="0.2">
      <c r="A3188" s="2"/>
      <c r="B3188" s="7" t="s">
        <v>14</v>
      </c>
      <c r="C3188" s="7">
        <v>1185732</v>
      </c>
      <c r="D3188" s="8">
        <v>44271</v>
      </c>
      <c r="E3188" s="7" t="s">
        <v>33</v>
      </c>
      <c r="F3188" s="7" t="s">
        <v>112</v>
      </c>
      <c r="G3188" s="7" t="s">
        <v>113</v>
      </c>
      <c r="H3188" s="7" t="s">
        <v>19</v>
      </c>
      <c r="I3188" s="9">
        <v>0.2</v>
      </c>
      <c r="J3188" s="10">
        <v>3250</v>
      </c>
      <c r="K3188" s="11">
        <f t="shared" si="24"/>
        <v>650</v>
      </c>
      <c r="L3188" s="11">
        <f t="shared" si="25"/>
        <v>260</v>
      </c>
      <c r="M3188" s="12">
        <v>0.4</v>
      </c>
      <c r="O3188" s="17"/>
      <c r="P3188" s="15"/>
      <c r="Q3188" s="13"/>
      <c r="R3188" s="14"/>
    </row>
    <row r="3189" spans="1:18" ht="15.75" customHeight="1" x14ac:dyDescent="0.2">
      <c r="A3189" s="2"/>
      <c r="B3189" s="7" t="s">
        <v>14</v>
      </c>
      <c r="C3189" s="7">
        <v>1185732</v>
      </c>
      <c r="D3189" s="8">
        <v>44271</v>
      </c>
      <c r="E3189" s="7" t="s">
        <v>33</v>
      </c>
      <c r="F3189" s="7" t="s">
        <v>112</v>
      </c>
      <c r="G3189" s="7" t="s">
        <v>113</v>
      </c>
      <c r="H3189" s="7" t="s">
        <v>20</v>
      </c>
      <c r="I3189" s="9">
        <v>0.24999999999999994</v>
      </c>
      <c r="J3189" s="10">
        <v>1750</v>
      </c>
      <c r="K3189" s="11">
        <f t="shared" si="24"/>
        <v>437.49999999999989</v>
      </c>
      <c r="L3189" s="11">
        <f t="shared" si="25"/>
        <v>174.99999999999997</v>
      </c>
      <c r="M3189" s="12">
        <v>0.4</v>
      </c>
      <c r="O3189" s="17"/>
      <c r="P3189" s="15"/>
      <c r="Q3189" s="13"/>
      <c r="R3189" s="14"/>
    </row>
    <row r="3190" spans="1:18" ht="15.75" customHeight="1" x14ac:dyDescent="0.2">
      <c r="A3190" s="2"/>
      <c r="B3190" s="7" t="s">
        <v>14</v>
      </c>
      <c r="C3190" s="7">
        <v>1185732</v>
      </c>
      <c r="D3190" s="8">
        <v>44271</v>
      </c>
      <c r="E3190" s="7" t="s">
        <v>33</v>
      </c>
      <c r="F3190" s="7" t="s">
        <v>112</v>
      </c>
      <c r="G3190" s="7" t="s">
        <v>113</v>
      </c>
      <c r="H3190" s="7" t="s">
        <v>21</v>
      </c>
      <c r="I3190" s="9">
        <v>0.4</v>
      </c>
      <c r="J3190" s="10">
        <v>2250</v>
      </c>
      <c r="K3190" s="11">
        <f t="shared" si="24"/>
        <v>900</v>
      </c>
      <c r="L3190" s="11">
        <f t="shared" si="25"/>
        <v>360</v>
      </c>
      <c r="M3190" s="12">
        <v>0.4</v>
      </c>
      <c r="O3190" s="17"/>
      <c r="P3190" s="15"/>
      <c r="Q3190" s="13"/>
      <c r="R3190" s="14"/>
    </row>
    <row r="3191" spans="1:18" ht="15.75" customHeight="1" x14ac:dyDescent="0.2">
      <c r="A3191" s="2"/>
      <c r="B3191" s="7" t="s">
        <v>14</v>
      </c>
      <c r="C3191" s="7">
        <v>1185732</v>
      </c>
      <c r="D3191" s="8">
        <v>44271</v>
      </c>
      <c r="E3191" s="7" t="s">
        <v>33</v>
      </c>
      <c r="F3191" s="7" t="s">
        <v>112</v>
      </c>
      <c r="G3191" s="7" t="s">
        <v>113</v>
      </c>
      <c r="H3191" s="7" t="s">
        <v>22</v>
      </c>
      <c r="I3191" s="9">
        <v>0.30000000000000004</v>
      </c>
      <c r="J3191" s="10">
        <v>3250</v>
      </c>
      <c r="K3191" s="11">
        <f t="shared" si="24"/>
        <v>975.00000000000011</v>
      </c>
      <c r="L3191" s="11">
        <f t="shared" si="25"/>
        <v>390.00000000000006</v>
      </c>
      <c r="M3191" s="12">
        <v>0.4</v>
      </c>
      <c r="O3191" s="17"/>
      <c r="P3191" s="15"/>
      <c r="Q3191" s="13"/>
      <c r="R3191" s="14"/>
    </row>
    <row r="3192" spans="1:18" ht="15.75" customHeight="1" x14ac:dyDescent="0.2">
      <c r="A3192" s="2"/>
      <c r="B3192" s="7" t="s">
        <v>14</v>
      </c>
      <c r="C3192" s="7">
        <v>1185732</v>
      </c>
      <c r="D3192" s="8">
        <v>44303</v>
      </c>
      <c r="E3192" s="7" t="s">
        <v>33</v>
      </c>
      <c r="F3192" s="7" t="s">
        <v>112</v>
      </c>
      <c r="G3192" s="7" t="s">
        <v>113</v>
      </c>
      <c r="H3192" s="7" t="s">
        <v>17</v>
      </c>
      <c r="I3192" s="9">
        <v>0.30000000000000004</v>
      </c>
      <c r="J3192" s="10">
        <v>5500</v>
      </c>
      <c r="K3192" s="11">
        <f t="shared" si="24"/>
        <v>1650.0000000000002</v>
      </c>
      <c r="L3192" s="11">
        <f t="shared" si="25"/>
        <v>660.00000000000011</v>
      </c>
      <c r="M3192" s="12">
        <v>0.4</v>
      </c>
      <c r="O3192" s="17"/>
      <c r="P3192" s="15"/>
      <c r="Q3192" s="13"/>
      <c r="R3192" s="14"/>
    </row>
    <row r="3193" spans="1:18" ht="15.75" customHeight="1" x14ac:dyDescent="0.2">
      <c r="A3193" s="2"/>
      <c r="B3193" s="7" t="s">
        <v>14</v>
      </c>
      <c r="C3193" s="7">
        <v>1185732</v>
      </c>
      <c r="D3193" s="8">
        <v>44303</v>
      </c>
      <c r="E3193" s="7" t="s">
        <v>33</v>
      </c>
      <c r="F3193" s="7" t="s">
        <v>112</v>
      </c>
      <c r="G3193" s="7" t="s">
        <v>113</v>
      </c>
      <c r="H3193" s="7" t="s">
        <v>18</v>
      </c>
      <c r="I3193" s="9">
        <v>0.30000000000000004</v>
      </c>
      <c r="J3193" s="10">
        <v>2500</v>
      </c>
      <c r="K3193" s="11">
        <f t="shared" si="24"/>
        <v>750.00000000000011</v>
      </c>
      <c r="L3193" s="11">
        <f t="shared" si="25"/>
        <v>300.00000000000006</v>
      </c>
      <c r="M3193" s="12">
        <v>0.4</v>
      </c>
      <c r="O3193" s="17"/>
      <c r="P3193" s="15"/>
      <c r="Q3193" s="13"/>
      <c r="R3193" s="14"/>
    </row>
    <row r="3194" spans="1:18" ht="15.75" customHeight="1" x14ac:dyDescent="0.2">
      <c r="A3194" s="2"/>
      <c r="B3194" s="7" t="s">
        <v>14</v>
      </c>
      <c r="C3194" s="7">
        <v>1185732</v>
      </c>
      <c r="D3194" s="8">
        <v>44303</v>
      </c>
      <c r="E3194" s="7" t="s">
        <v>33</v>
      </c>
      <c r="F3194" s="7" t="s">
        <v>112</v>
      </c>
      <c r="G3194" s="7" t="s">
        <v>113</v>
      </c>
      <c r="H3194" s="7" t="s">
        <v>19</v>
      </c>
      <c r="I3194" s="9">
        <v>0.2</v>
      </c>
      <c r="J3194" s="10">
        <v>2500</v>
      </c>
      <c r="K3194" s="11">
        <f t="shared" si="24"/>
        <v>500</v>
      </c>
      <c r="L3194" s="11">
        <f t="shared" si="25"/>
        <v>200</v>
      </c>
      <c r="M3194" s="12">
        <v>0.4</v>
      </c>
      <c r="O3194" s="17"/>
      <c r="P3194" s="15"/>
      <c r="Q3194" s="13"/>
      <c r="R3194" s="14"/>
    </row>
    <row r="3195" spans="1:18" ht="15.75" customHeight="1" x14ac:dyDescent="0.2">
      <c r="A3195" s="2"/>
      <c r="B3195" s="7" t="s">
        <v>14</v>
      </c>
      <c r="C3195" s="7">
        <v>1185732</v>
      </c>
      <c r="D3195" s="8">
        <v>44303</v>
      </c>
      <c r="E3195" s="7" t="s">
        <v>33</v>
      </c>
      <c r="F3195" s="7" t="s">
        <v>112</v>
      </c>
      <c r="G3195" s="7" t="s">
        <v>113</v>
      </c>
      <c r="H3195" s="7" t="s">
        <v>20</v>
      </c>
      <c r="I3195" s="9">
        <v>0.24999999999999994</v>
      </c>
      <c r="J3195" s="10">
        <v>1750</v>
      </c>
      <c r="K3195" s="11">
        <f t="shared" si="24"/>
        <v>437.49999999999989</v>
      </c>
      <c r="L3195" s="11">
        <f t="shared" si="25"/>
        <v>174.99999999999997</v>
      </c>
      <c r="M3195" s="12">
        <v>0.4</v>
      </c>
      <c r="O3195" s="17"/>
      <c r="P3195" s="15"/>
      <c r="Q3195" s="13"/>
      <c r="R3195" s="14"/>
    </row>
    <row r="3196" spans="1:18" ht="15.75" customHeight="1" x14ac:dyDescent="0.2">
      <c r="A3196" s="2"/>
      <c r="B3196" s="7" t="s">
        <v>14</v>
      </c>
      <c r="C3196" s="7">
        <v>1185732</v>
      </c>
      <c r="D3196" s="8">
        <v>44303</v>
      </c>
      <c r="E3196" s="7" t="s">
        <v>33</v>
      </c>
      <c r="F3196" s="7" t="s">
        <v>112</v>
      </c>
      <c r="G3196" s="7" t="s">
        <v>113</v>
      </c>
      <c r="H3196" s="7" t="s">
        <v>21</v>
      </c>
      <c r="I3196" s="9">
        <v>0.65</v>
      </c>
      <c r="J3196" s="10">
        <v>2000</v>
      </c>
      <c r="K3196" s="11">
        <f t="shared" si="24"/>
        <v>1300</v>
      </c>
      <c r="L3196" s="11">
        <f t="shared" si="25"/>
        <v>520</v>
      </c>
      <c r="M3196" s="12">
        <v>0.4</v>
      </c>
      <c r="O3196" s="17"/>
      <c r="P3196" s="15"/>
      <c r="Q3196" s="13"/>
      <c r="R3196" s="14"/>
    </row>
    <row r="3197" spans="1:18" ht="15.75" customHeight="1" x14ac:dyDescent="0.2">
      <c r="A3197" s="2"/>
      <c r="B3197" s="7" t="s">
        <v>14</v>
      </c>
      <c r="C3197" s="7">
        <v>1185732</v>
      </c>
      <c r="D3197" s="8">
        <v>44303</v>
      </c>
      <c r="E3197" s="7" t="s">
        <v>33</v>
      </c>
      <c r="F3197" s="7" t="s">
        <v>112</v>
      </c>
      <c r="G3197" s="7" t="s">
        <v>113</v>
      </c>
      <c r="H3197" s="7" t="s">
        <v>22</v>
      </c>
      <c r="I3197" s="9">
        <v>0.5</v>
      </c>
      <c r="J3197" s="10">
        <v>3250</v>
      </c>
      <c r="K3197" s="11">
        <f t="shared" si="24"/>
        <v>1625</v>
      </c>
      <c r="L3197" s="11">
        <f t="shared" si="25"/>
        <v>650</v>
      </c>
      <c r="M3197" s="12">
        <v>0.4</v>
      </c>
      <c r="O3197" s="17"/>
      <c r="P3197" s="15"/>
      <c r="Q3197" s="13"/>
      <c r="R3197" s="14"/>
    </row>
    <row r="3198" spans="1:18" ht="15.75" customHeight="1" x14ac:dyDescent="0.2">
      <c r="A3198" s="2"/>
      <c r="B3198" s="7" t="s">
        <v>14</v>
      </c>
      <c r="C3198" s="7">
        <v>1185732</v>
      </c>
      <c r="D3198" s="8">
        <v>44334</v>
      </c>
      <c r="E3198" s="7" t="s">
        <v>33</v>
      </c>
      <c r="F3198" s="7" t="s">
        <v>112</v>
      </c>
      <c r="G3198" s="7" t="s">
        <v>113</v>
      </c>
      <c r="H3198" s="7" t="s">
        <v>17</v>
      </c>
      <c r="I3198" s="9">
        <v>0.6</v>
      </c>
      <c r="J3198" s="10">
        <v>5950</v>
      </c>
      <c r="K3198" s="11">
        <f t="shared" si="24"/>
        <v>3570</v>
      </c>
      <c r="L3198" s="11">
        <f t="shared" si="25"/>
        <v>1428</v>
      </c>
      <c r="M3198" s="12">
        <v>0.4</v>
      </c>
      <c r="O3198" s="17"/>
      <c r="P3198" s="15"/>
      <c r="Q3198" s="13"/>
      <c r="R3198" s="14"/>
    </row>
    <row r="3199" spans="1:18" ht="15.75" customHeight="1" x14ac:dyDescent="0.2">
      <c r="A3199" s="2"/>
      <c r="B3199" s="7" t="s">
        <v>14</v>
      </c>
      <c r="C3199" s="7">
        <v>1185732</v>
      </c>
      <c r="D3199" s="8">
        <v>44334</v>
      </c>
      <c r="E3199" s="7" t="s">
        <v>33</v>
      </c>
      <c r="F3199" s="7" t="s">
        <v>112</v>
      </c>
      <c r="G3199" s="7" t="s">
        <v>113</v>
      </c>
      <c r="H3199" s="7" t="s">
        <v>18</v>
      </c>
      <c r="I3199" s="9">
        <v>0.4</v>
      </c>
      <c r="J3199" s="10">
        <v>3000</v>
      </c>
      <c r="K3199" s="11">
        <f t="shared" si="24"/>
        <v>1200</v>
      </c>
      <c r="L3199" s="11">
        <f t="shared" si="25"/>
        <v>480</v>
      </c>
      <c r="M3199" s="12">
        <v>0.4</v>
      </c>
      <c r="O3199" s="17"/>
      <c r="P3199" s="15"/>
      <c r="Q3199" s="13"/>
      <c r="R3199" s="14"/>
    </row>
    <row r="3200" spans="1:18" ht="15.75" customHeight="1" x14ac:dyDescent="0.2">
      <c r="A3200" s="2"/>
      <c r="B3200" s="7" t="s">
        <v>14</v>
      </c>
      <c r="C3200" s="7">
        <v>1185732</v>
      </c>
      <c r="D3200" s="8">
        <v>44334</v>
      </c>
      <c r="E3200" s="7" t="s">
        <v>33</v>
      </c>
      <c r="F3200" s="7" t="s">
        <v>112</v>
      </c>
      <c r="G3200" s="7" t="s">
        <v>113</v>
      </c>
      <c r="H3200" s="7" t="s">
        <v>19</v>
      </c>
      <c r="I3200" s="9">
        <v>0.35000000000000003</v>
      </c>
      <c r="J3200" s="10">
        <v>2750</v>
      </c>
      <c r="K3200" s="11">
        <f t="shared" si="24"/>
        <v>962.50000000000011</v>
      </c>
      <c r="L3200" s="11">
        <f t="shared" si="25"/>
        <v>385.00000000000006</v>
      </c>
      <c r="M3200" s="12">
        <v>0.4</v>
      </c>
      <c r="O3200" s="17"/>
      <c r="P3200" s="15"/>
      <c r="Q3200" s="13"/>
      <c r="R3200" s="14"/>
    </row>
    <row r="3201" spans="1:18" ht="15.75" customHeight="1" x14ac:dyDescent="0.2">
      <c r="A3201" s="2"/>
      <c r="B3201" s="7" t="s">
        <v>14</v>
      </c>
      <c r="C3201" s="7">
        <v>1185732</v>
      </c>
      <c r="D3201" s="8">
        <v>44334</v>
      </c>
      <c r="E3201" s="7" t="s">
        <v>33</v>
      </c>
      <c r="F3201" s="7" t="s">
        <v>112</v>
      </c>
      <c r="G3201" s="7" t="s">
        <v>113</v>
      </c>
      <c r="H3201" s="7" t="s">
        <v>20</v>
      </c>
      <c r="I3201" s="9">
        <v>0.35000000000000003</v>
      </c>
      <c r="J3201" s="10">
        <v>2000</v>
      </c>
      <c r="K3201" s="11">
        <f t="shared" si="24"/>
        <v>700.00000000000011</v>
      </c>
      <c r="L3201" s="11">
        <f t="shared" si="25"/>
        <v>280.00000000000006</v>
      </c>
      <c r="M3201" s="12">
        <v>0.4</v>
      </c>
      <c r="O3201" s="17"/>
      <c r="P3201" s="15"/>
      <c r="Q3201" s="13"/>
      <c r="R3201" s="14"/>
    </row>
    <row r="3202" spans="1:18" ht="15.75" customHeight="1" x14ac:dyDescent="0.2">
      <c r="A3202" s="2"/>
      <c r="B3202" s="7" t="s">
        <v>14</v>
      </c>
      <c r="C3202" s="7">
        <v>1185732</v>
      </c>
      <c r="D3202" s="8">
        <v>44334</v>
      </c>
      <c r="E3202" s="7" t="s">
        <v>33</v>
      </c>
      <c r="F3202" s="7" t="s">
        <v>112</v>
      </c>
      <c r="G3202" s="7" t="s">
        <v>113</v>
      </c>
      <c r="H3202" s="7" t="s">
        <v>21</v>
      </c>
      <c r="I3202" s="9">
        <v>0.44999999999999996</v>
      </c>
      <c r="J3202" s="10">
        <v>2250</v>
      </c>
      <c r="K3202" s="11">
        <f t="shared" si="24"/>
        <v>1012.4999999999999</v>
      </c>
      <c r="L3202" s="11">
        <f t="shared" si="25"/>
        <v>405</v>
      </c>
      <c r="M3202" s="12">
        <v>0.4</v>
      </c>
      <c r="O3202" s="17"/>
      <c r="P3202" s="15"/>
      <c r="Q3202" s="13"/>
      <c r="R3202" s="14"/>
    </row>
    <row r="3203" spans="1:18" ht="15.75" customHeight="1" x14ac:dyDescent="0.2">
      <c r="A3203" s="2"/>
      <c r="B3203" s="7" t="s">
        <v>14</v>
      </c>
      <c r="C3203" s="7">
        <v>1185732</v>
      </c>
      <c r="D3203" s="8">
        <v>44334</v>
      </c>
      <c r="E3203" s="7" t="s">
        <v>33</v>
      </c>
      <c r="F3203" s="7" t="s">
        <v>112</v>
      </c>
      <c r="G3203" s="7" t="s">
        <v>113</v>
      </c>
      <c r="H3203" s="7" t="s">
        <v>22</v>
      </c>
      <c r="I3203" s="9">
        <v>0.54999999999999993</v>
      </c>
      <c r="J3203" s="10">
        <v>3500</v>
      </c>
      <c r="K3203" s="11">
        <f t="shared" si="24"/>
        <v>1924.9999999999998</v>
      </c>
      <c r="L3203" s="11">
        <f t="shared" si="25"/>
        <v>770</v>
      </c>
      <c r="M3203" s="12">
        <v>0.4</v>
      </c>
      <c r="O3203" s="17"/>
      <c r="P3203" s="15"/>
      <c r="Q3203" s="13"/>
      <c r="R3203" s="14"/>
    </row>
    <row r="3204" spans="1:18" ht="15.75" customHeight="1" x14ac:dyDescent="0.2">
      <c r="A3204" s="2"/>
      <c r="B3204" s="7" t="s">
        <v>14</v>
      </c>
      <c r="C3204" s="7">
        <v>1185732</v>
      </c>
      <c r="D3204" s="8">
        <v>44364</v>
      </c>
      <c r="E3204" s="7" t="s">
        <v>33</v>
      </c>
      <c r="F3204" s="7" t="s">
        <v>112</v>
      </c>
      <c r="G3204" s="7" t="s">
        <v>113</v>
      </c>
      <c r="H3204" s="7" t="s">
        <v>17</v>
      </c>
      <c r="I3204" s="9">
        <v>0.45</v>
      </c>
      <c r="J3204" s="10">
        <v>6000</v>
      </c>
      <c r="K3204" s="11">
        <f t="shared" si="24"/>
        <v>2700</v>
      </c>
      <c r="L3204" s="11">
        <f t="shared" si="25"/>
        <v>1080</v>
      </c>
      <c r="M3204" s="12">
        <v>0.4</v>
      </c>
      <c r="O3204" s="17"/>
      <c r="P3204" s="15"/>
      <c r="Q3204" s="13"/>
      <c r="R3204" s="14"/>
    </row>
    <row r="3205" spans="1:18" ht="15.75" customHeight="1" x14ac:dyDescent="0.2">
      <c r="A3205" s="2"/>
      <c r="B3205" s="7" t="s">
        <v>14</v>
      </c>
      <c r="C3205" s="7">
        <v>1185732</v>
      </c>
      <c r="D3205" s="8">
        <v>44364</v>
      </c>
      <c r="E3205" s="7" t="s">
        <v>33</v>
      </c>
      <c r="F3205" s="7" t="s">
        <v>112</v>
      </c>
      <c r="G3205" s="7" t="s">
        <v>113</v>
      </c>
      <c r="H3205" s="7" t="s">
        <v>18</v>
      </c>
      <c r="I3205" s="9">
        <v>0.40000000000000008</v>
      </c>
      <c r="J3205" s="10">
        <v>4250</v>
      </c>
      <c r="K3205" s="11">
        <f t="shared" si="24"/>
        <v>1700.0000000000002</v>
      </c>
      <c r="L3205" s="11">
        <f t="shared" si="25"/>
        <v>680.00000000000011</v>
      </c>
      <c r="M3205" s="12">
        <v>0.4</v>
      </c>
      <c r="O3205" s="17"/>
      <c r="P3205" s="15"/>
      <c r="Q3205" s="13"/>
      <c r="R3205" s="14"/>
    </row>
    <row r="3206" spans="1:18" ht="15.75" customHeight="1" x14ac:dyDescent="0.2">
      <c r="A3206" s="2"/>
      <c r="B3206" s="7" t="s">
        <v>14</v>
      </c>
      <c r="C3206" s="7">
        <v>1185732</v>
      </c>
      <c r="D3206" s="8">
        <v>44364</v>
      </c>
      <c r="E3206" s="7" t="s">
        <v>33</v>
      </c>
      <c r="F3206" s="7" t="s">
        <v>112</v>
      </c>
      <c r="G3206" s="7" t="s">
        <v>113</v>
      </c>
      <c r="H3206" s="7" t="s">
        <v>19</v>
      </c>
      <c r="I3206" s="9">
        <v>0.35000000000000003</v>
      </c>
      <c r="J3206" s="10">
        <v>3000</v>
      </c>
      <c r="K3206" s="11">
        <f t="shared" si="24"/>
        <v>1050</v>
      </c>
      <c r="L3206" s="11">
        <f t="shared" si="25"/>
        <v>420</v>
      </c>
      <c r="M3206" s="12">
        <v>0.4</v>
      </c>
      <c r="O3206" s="17"/>
      <c r="P3206" s="15"/>
      <c r="Q3206" s="13"/>
      <c r="R3206" s="14"/>
    </row>
    <row r="3207" spans="1:18" ht="15.75" customHeight="1" x14ac:dyDescent="0.2">
      <c r="A3207" s="2"/>
      <c r="B3207" s="7" t="s">
        <v>14</v>
      </c>
      <c r="C3207" s="7">
        <v>1185732</v>
      </c>
      <c r="D3207" s="8">
        <v>44364</v>
      </c>
      <c r="E3207" s="7" t="s">
        <v>33</v>
      </c>
      <c r="F3207" s="7" t="s">
        <v>112</v>
      </c>
      <c r="G3207" s="7" t="s">
        <v>113</v>
      </c>
      <c r="H3207" s="7" t="s">
        <v>20</v>
      </c>
      <c r="I3207" s="9">
        <v>0.35000000000000003</v>
      </c>
      <c r="J3207" s="10">
        <v>2750</v>
      </c>
      <c r="K3207" s="11">
        <f t="shared" si="24"/>
        <v>962.50000000000011</v>
      </c>
      <c r="L3207" s="11">
        <f t="shared" si="25"/>
        <v>385.00000000000006</v>
      </c>
      <c r="M3207" s="12">
        <v>0.4</v>
      </c>
      <c r="O3207" s="17"/>
      <c r="P3207" s="15"/>
      <c r="Q3207" s="13"/>
      <c r="R3207" s="14"/>
    </row>
    <row r="3208" spans="1:18" ht="15.75" customHeight="1" x14ac:dyDescent="0.2">
      <c r="A3208" s="2"/>
      <c r="B3208" s="7" t="s">
        <v>14</v>
      </c>
      <c r="C3208" s="7">
        <v>1185732</v>
      </c>
      <c r="D3208" s="8">
        <v>44364</v>
      </c>
      <c r="E3208" s="7" t="s">
        <v>33</v>
      </c>
      <c r="F3208" s="7" t="s">
        <v>112</v>
      </c>
      <c r="G3208" s="7" t="s">
        <v>113</v>
      </c>
      <c r="H3208" s="7" t="s">
        <v>21</v>
      </c>
      <c r="I3208" s="9">
        <v>0.45</v>
      </c>
      <c r="J3208" s="10">
        <v>2750</v>
      </c>
      <c r="K3208" s="11">
        <f t="shared" si="24"/>
        <v>1237.5</v>
      </c>
      <c r="L3208" s="11">
        <f t="shared" si="25"/>
        <v>495</v>
      </c>
      <c r="M3208" s="12">
        <v>0.4</v>
      </c>
      <c r="O3208" s="17"/>
      <c r="P3208" s="15"/>
      <c r="Q3208" s="13"/>
      <c r="R3208" s="14"/>
    </row>
    <row r="3209" spans="1:18" ht="15.75" customHeight="1" x14ac:dyDescent="0.2">
      <c r="A3209" s="2"/>
      <c r="B3209" s="7" t="s">
        <v>14</v>
      </c>
      <c r="C3209" s="7">
        <v>1185732</v>
      </c>
      <c r="D3209" s="8">
        <v>44364</v>
      </c>
      <c r="E3209" s="7" t="s">
        <v>33</v>
      </c>
      <c r="F3209" s="7" t="s">
        <v>112</v>
      </c>
      <c r="G3209" s="7" t="s">
        <v>113</v>
      </c>
      <c r="H3209" s="7" t="s">
        <v>22</v>
      </c>
      <c r="I3209" s="9">
        <v>0.65000000000000013</v>
      </c>
      <c r="J3209" s="10">
        <v>4250</v>
      </c>
      <c r="K3209" s="11">
        <f t="shared" si="24"/>
        <v>2762.5000000000005</v>
      </c>
      <c r="L3209" s="11">
        <f t="shared" si="25"/>
        <v>1105.0000000000002</v>
      </c>
      <c r="M3209" s="12">
        <v>0.4</v>
      </c>
      <c r="O3209" s="17"/>
      <c r="P3209" s="15"/>
      <c r="Q3209" s="13"/>
      <c r="R3209" s="14"/>
    </row>
    <row r="3210" spans="1:18" ht="15.75" customHeight="1" x14ac:dyDescent="0.2">
      <c r="A3210" s="2"/>
      <c r="B3210" s="7" t="s">
        <v>14</v>
      </c>
      <c r="C3210" s="7">
        <v>1185732</v>
      </c>
      <c r="D3210" s="8">
        <v>44393</v>
      </c>
      <c r="E3210" s="7" t="s">
        <v>33</v>
      </c>
      <c r="F3210" s="7" t="s">
        <v>112</v>
      </c>
      <c r="G3210" s="7" t="s">
        <v>113</v>
      </c>
      <c r="H3210" s="7" t="s">
        <v>17</v>
      </c>
      <c r="I3210" s="9">
        <v>0.60000000000000009</v>
      </c>
      <c r="J3210" s="10">
        <v>6500</v>
      </c>
      <c r="K3210" s="11">
        <f t="shared" si="24"/>
        <v>3900.0000000000005</v>
      </c>
      <c r="L3210" s="11">
        <f t="shared" si="25"/>
        <v>1560.0000000000002</v>
      </c>
      <c r="M3210" s="12">
        <v>0.4</v>
      </c>
      <c r="O3210" s="17"/>
      <c r="P3210" s="15"/>
      <c r="Q3210" s="13"/>
      <c r="R3210" s="14"/>
    </row>
    <row r="3211" spans="1:18" ht="15.75" customHeight="1" x14ac:dyDescent="0.2">
      <c r="A3211" s="2"/>
      <c r="B3211" s="7" t="s">
        <v>14</v>
      </c>
      <c r="C3211" s="7">
        <v>1185732</v>
      </c>
      <c r="D3211" s="8">
        <v>44393</v>
      </c>
      <c r="E3211" s="7" t="s">
        <v>33</v>
      </c>
      <c r="F3211" s="7" t="s">
        <v>112</v>
      </c>
      <c r="G3211" s="7" t="s">
        <v>113</v>
      </c>
      <c r="H3211" s="7" t="s">
        <v>18</v>
      </c>
      <c r="I3211" s="9">
        <v>0.55000000000000016</v>
      </c>
      <c r="J3211" s="10">
        <v>4000</v>
      </c>
      <c r="K3211" s="11">
        <f t="shared" si="24"/>
        <v>2200.0000000000005</v>
      </c>
      <c r="L3211" s="11">
        <f t="shared" si="25"/>
        <v>880.00000000000023</v>
      </c>
      <c r="M3211" s="12">
        <v>0.4</v>
      </c>
      <c r="O3211" s="17"/>
      <c r="P3211" s="15"/>
      <c r="Q3211" s="13"/>
      <c r="R3211" s="14"/>
    </row>
    <row r="3212" spans="1:18" ht="15.75" customHeight="1" x14ac:dyDescent="0.2">
      <c r="A3212" s="2"/>
      <c r="B3212" s="7" t="s">
        <v>14</v>
      </c>
      <c r="C3212" s="7">
        <v>1185732</v>
      </c>
      <c r="D3212" s="8">
        <v>44393</v>
      </c>
      <c r="E3212" s="7" t="s">
        <v>33</v>
      </c>
      <c r="F3212" s="7" t="s">
        <v>112</v>
      </c>
      <c r="G3212" s="7" t="s">
        <v>113</v>
      </c>
      <c r="H3212" s="7" t="s">
        <v>19</v>
      </c>
      <c r="I3212" s="9">
        <v>0.5</v>
      </c>
      <c r="J3212" s="10">
        <v>3250</v>
      </c>
      <c r="K3212" s="11">
        <f t="shared" si="24"/>
        <v>1625</v>
      </c>
      <c r="L3212" s="11">
        <f t="shared" si="25"/>
        <v>650</v>
      </c>
      <c r="M3212" s="12">
        <v>0.4</v>
      </c>
      <c r="O3212" s="17"/>
      <c r="P3212" s="15"/>
      <c r="Q3212" s="13"/>
      <c r="R3212" s="14"/>
    </row>
    <row r="3213" spans="1:18" ht="15.75" customHeight="1" x14ac:dyDescent="0.2">
      <c r="A3213" s="2"/>
      <c r="B3213" s="7" t="s">
        <v>14</v>
      </c>
      <c r="C3213" s="7">
        <v>1185732</v>
      </c>
      <c r="D3213" s="8">
        <v>44393</v>
      </c>
      <c r="E3213" s="7" t="s">
        <v>33</v>
      </c>
      <c r="F3213" s="7" t="s">
        <v>112</v>
      </c>
      <c r="G3213" s="7" t="s">
        <v>113</v>
      </c>
      <c r="H3213" s="7" t="s">
        <v>20</v>
      </c>
      <c r="I3213" s="9">
        <v>0.5</v>
      </c>
      <c r="J3213" s="10">
        <v>2750</v>
      </c>
      <c r="K3213" s="11">
        <f t="shared" si="24"/>
        <v>1375</v>
      </c>
      <c r="L3213" s="11">
        <f t="shared" si="25"/>
        <v>550</v>
      </c>
      <c r="M3213" s="12">
        <v>0.4</v>
      </c>
      <c r="O3213" s="17"/>
      <c r="P3213" s="15"/>
      <c r="Q3213" s="13"/>
      <c r="R3213" s="14"/>
    </row>
    <row r="3214" spans="1:18" ht="15.75" customHeight="1" x14ac:dyDescent="0.2">
      <c r="A3214" s="2"/>
      <c r="B3214" s="7" t="s">
        <v>14</v>
      </c>
      <c r="C3214" s="7">
        <v>1185732</v>
      </c>
      <c r="D3214" s="8">
        <v>44393</v>
      </c>
      <c r="E3214" s="7" t="s">
        <v>33</v>
      </c>
      <c r="F3214" s="7" t="s">
        <v>112</v>
      </c>
      <c r="G3214" s="7" t="s">
        <v>113</v>
      </c>
      <c r="H3214" s="7" t="s">
        <v>21</v>
      </c>
      <c r="I3214" s="9">
        <v>0.60000000000000009</v>
      </c>
      <c r="J3214" s="10">
        <v>3000</v>
      </c>
      <c r="K3214" s="11">
        <f t="shared" si="24"/>
        <v>1800.0000000000002</v>
      </c>
      <c r="L3214" s="11">
        <f t="shared" si="25"/>
        <v>720.00000000000011</v>
      </c>
      <c r="M3214" s="12">
        <v>0.4</v>
      </c>
      <c r="O3214" s="17"/>
      <c r="P3214" s="15"/>
      <c r="Q3214" s="13"/>
      <c r="R3214" s="14"/>
    </row>
    <row r="3215" spans="1:18" ht="15.75" customHeight="1" x14ac:dyDescent="0.2">
      <c r="A3215" s="2"/>
      <c r="B3215" s="7" t="s">
        <v>14</v>
      </c>
      <c r="C3215" s="7">
        <v>1185732</v>
      </c>
      <c r="D3215" s="8">
        <v>44393</v>
      </c>
      <c r="E3215" s="7" t="s">
        <v>33</v>
      </c>
      <c r="F3215" s="7" t="s">
        <v>112</v>
      </c>
      <c r="G3215" s="7" t="s">
        <v>113</v>
      </c>
      <c r="H3215" s="7" t="s">
        <v>22</v>
      </c>
      <c r="I3215" s="9">
        <v>0.65000000000000013</v>
      </c>
      <c r="J3215" s="10">
        <v>4750</v>
      </c>
      <c r="K3215" s="11">
        <f t="shared" si="24"/>
        <v>3087.5000000000005</v>
      </c>
      <c r="L3215" s="11">
        <f t="shared" si="25"/>
        <v>1235.0000000000002</v>
      </c>
      <c r="M3215" s="12">
        <v>0.4</v>
      </c>
      <c r="O3215" s="17"/>
      <c r="P3215" s="15"/>
      <c r="Q3215" s="13"/>
      <c r="R3215" s="14"/>
    </row>
    <row r="3216" spans="1:18" ht="15.75" customHeight="1" x14ac:dyDescent="0.2">
      <c r="A3216" s="2"/>
      <c r="B3216" s="7" t="s">
        <v>14</v>
      </c>
      <c r="C3216" s="7">
        <v>1185732</v>
      </c>
      <c r="D3216" s="8">
        <v>44425</v>
      </c>
      <c r="E3216" s="7" t="s">
        <v>33</v>
      </c>
      <c r="F3216" s="7" t="s">
        <v>112</v>
      </c>
      <c r="G3216" s="7" t="s">
        <v>113</v>
      </c>
      <c r="H3216" s="7" t="s">
        <v>17</v>
      </c>
      <c r="I3216" s="9">
        <v>0.5</v>
      </c>
      <c r="J3216" s="10">
        <v>5250</v>
      </c>
      <c r="K3216" s="11">
        <f t="shared" si="24"/>
        <v>2625</v>
      </c>
      <c r="L3216" s="11">
        <f t="shared" si="25"/>
        <v>1050</v>
      </c>
      <c r="M3216" s="12">
        <v>0.4</v>
      </c>
      <c r="O3216" s="17"/>
      <c r="P3216" s="15"/>
      <c r="Q3216" s="13"/>
      <c r="R3216" s="14"/>
    </row>
    <row r="3217" spans="1:18" ht="15.75" customHeight="1" x14ac:dyDescent="0.2">
      <c r="A3217" s="2"/>
      <c r="B3217" s="7" t="s">
        <v>14</v>
      </c>
      <c r="C3217" s="7">
        <v>1185732</v>
      </c>
      <c r="D3217" s="8">
        <v>44425</v>
      </c>
      <c r="E3217" s="7" t="s">
        <v>33</v>
      </c>
      <c r="F3217" s="7" t="s">
        <v>112</v>
      </c>
      <c r="G3217" s="7" t="s">
        <v>113</v>
      </c>
      <c r="H3217" s="7" t="s">
        <v>18</v>
      </c>
      <c r="I3217" s="9">
        <v>0.45000000000000007</v>
      </c>
      <c r="J3217" s="10">
        <v>3000</v>
      </c>
      <c r="K3217" s="11">
        <f t="shared" si="24"/>
        <v>1350.0000000000002</v>
      </c>
      <c r="L3217" s="11">
        <f t="shared" si="25"/>
        <v>540.00000000000011</v>
      </c>
      <c r="M3217" s="12">
        <v>0.4</v>
      </c>
      <c r="O3217" s="17"/>
      <c r="P3217" s="15"/>
      <c r="Q3217" s="13"/>
      <c r="R3217" s="14"/>
    </row>
    <row r="3218" spans="1:18" ht="15.75" customHeight="1" x14ac:dyDescent="0.2">
      <c r="A3218" s="2"/>
      <c r="B3218" s="7" t="s">
        <v>14</v>
      </c>
      <c r="C3218" s="7">
        <v>1185732</v>
      </c>
      <c r="D3218" s="8">
        <v>44425</v>
      </c>
      <c r="E3218" s="7" t="s">
        <v>33</v>
      </c>
      <c r="F3218" s="7" t="s">
        <v>112</v>
      </c>
      <c r="G3218" s="7" t="s">
        <v>113</v>
      </c>
      <c r="H3218" s="7" t="s">
        <v>19</v>
      </c>
      <c r="I3218" s="9">
        <v>0.4</v>
      </c>
      <c r="J3218" s="10">
        <v>3000</v>
      </c>
      <c r="K3218" s="11">
        <f t="shared" si="24"/>
        <v>1200</v>
      </c>
      <c r="L3218" s="11">
        <f t="shared" si="25"/>
        <v>480</v>
      </c>
      <c r="M3218" s="12">
        <v>0.4</v>
      </c>
      <c r="O3218" s="17"/>
      <c r="P3218" s="15"/>
      <c r="Q3218" s="13"/>
      <c r="R3218" s="14"/>
    </row>
    <row r="3219" spans="1:18" ht="15.75" customHeight="1" x14ac:dyDescent="0.2">
      <c r="A3219" s="2"/>
      <c r="B3219" s="7" t="s">
        <v>14</v>
      </c>
      <c r="C3219" s="7">
        <v>1185732</v>
      </c>
      <c r="D3219" s="8">
        <v>44425</v>
      </c>
      <c r="E3219" s="7" t="s">
        <v>33</v>
      </c>
      <c r="F3219" s="7" t="s">
        <v>112</v>
      </c>
      <c r="G3219" s="7" t="s">
        <v>113</v>
      </c>
      <c r="H3219" s="7" t="s">
        <v>20</v>
      </c>
      <c r="I3219" s="9">
        <v>0.4</v>
      </c>
      <c r="J3219" s="10">
        <v>2750</v>
      </c>
      <c r="K3219" s="11">
        <f t="shared" si="24"/>
        <v>1100</v>
      </c>
      <c r="L3219" s="11">
        <f t="shared" si="25"/>
        <v>440</v>
      </c>
      <c r="M3219" s="12">
        <v>0.4</v>
      </c>
      <c r="O3219" s="17"/>
      <c r="P3219" s="15"/>
      <c r="Q3219" s="13"/>
      <c r="R3219" s="14"/>
    </row>
    <row r="3220" spans="1:18" ht="15.75" customHeight="1" x14ac:dyDescent="0.2">
      <c r="A3220" s="2"/>
      <c r="B3220" s="7" t="s">
        <v>14</v>
      </c>
      <c r="C3220" s="7">
        <v>1185732</v>
      </c>
      <c r="D3220" s="8">
        <v>44425</v>
      </c>
      <c r="E3220" s="7" t="s">
        <v>33</v>
      </c>
      <c r="F3220" s="7" t="s">
        <v>112</v>
      </c>
      <c r="G3220" s="7" t="s">
        <v>113</v>
      </c>
      <c r="H3220" s="7" t="s">
        <v>21</v>
      </c>
      <c r="I3220" s="9">
        <v>0.5</v>
      </c>
      <c r="J3220" s="10">
        <v>2500</v>
      </c>
      <c r="K3220" s="11">
        <f t="shared" si="24"/>
        <v>1250</v>
      </c>
      <c r="L3220" s="11">
        <f t="shared" si="25"/>
        <v>500</v>
      </c>
      <c r="M3220" s="12">
        <v>0.4</v>
      </c>
      <c r="O3220" s="17"/>
      <c r="P3220" s="15"/>
      <c r="Q3220" s="13"/>
      <c r="R3220" s="14"/>
    </row>
    <row r="3221" spans="1:18" ht="15.75" customHeight="1" x14ac:dyDescent="0.2">
      <c r="A3221" s="2"/>
      <c r="B3221" s="7" t="s">
        <v>14</v>
      </c>
      <c r="C3221" s="7">
        <v>1185732</v>
      </c>
      <c r="D3221" s="8">
        <v>44425</v>
      </c>
      <c r="E3221" s="7" t="s">
        <v>33</v>
      </c>
      <c r="F3221" s="7" t="s">
        <v>112</v>
      </c>
      <c r="G3221" s="7" t="s">
        <v>113</v>
      </c>
      <c r="H3221" s="7" t="s">
        <v>22</v>
      </c>
      <c r="I3221" s="9">
        <v>0.55000000000000004</v>
      </c>
      <c r="J3221" s="10">
        <v>4250</v>
      </c>
      <c r="K3221" s="11">
        <f t="shared" si="24"/>
        <v>2337.5</v>
      </c>
      <c r="L3221" s="11">
        <f t="shared" si="25"/>
        <v>935</v>
      </c>
      <c r="M3221" s="12">
        <v>0.4</v>
      </c>
      <c r="O3221" s="17"/>
      <c r="P3221" s="15"/>
      <c r="Q3221" s="13"/>
      <c r="R3221" s="14"/>
    </row>
    <row r="3222" spans="1:18" ht="15.75" customHeight="1" x14ac:dyDescent="0.2">
      <c r="A3222" s="2"/>
      <c r="B3222" s="7" t="s">
        <v>14</v>
      </c>
      <c r="C3222" s="7">
        <v>1185732</v>
      </c>
      <c r="D3222" s="8">
        <v>44457</v>
      </c>
      <c r="E3222" s="7" t="s">
        <v>33</v>
      </c>
      <c r="F3222" s="7" t="s">
        <v>112</v>
      </c>
      <c r="G3222" s="7" t="s">
        <v>113</v>
      </c>
      <c r="H3222" s="7" t="s">
        <v>17</v>
      </c>
      <c r="I3222" s="9">
        <v>0.35000000000000003</v>
      </c>
      <c r="J3222" s="10">
        <v>5500</v>
      </c>
      <c r="K3222" s="11">
        <f t="shared" si="24"/>
        <v>1925.0000000000002</v>
      </c>
      <c r="L3222" s="11">
        <f t="shared" si="25"/>
        <v>770.00000000000011</v>
      </c>
      <c r="M3222" s="12">
        <v>0.4</v>
      </c>
      <c r="O3222" s="17"/>
      <c r="P3222" s="15"/>
      <c r="Q3222" s="13"/>
      <c r="R3222" s="14"/>
    </row>
    <row r="3223" spans="1:18" ht="15.75" customHeight="1" x14ac:dyDescent="0.2">
      <c r="A3223" s="2"/>
      <c r="B3223" s="7" t="s">
        <v>14</v>
      </c>
      <c r="C3223" s="7">
        <v>1185732</v>
      </c>
      <c r="D3223" s="8">
        <v>44457</v>
      </c>
      <c r="E3223" s="7" t="s">
        <v>33</v>
      </c>
      <c r="F3223" s="7" t="s">
        <v>112</v>
      </c>
      <c r="G3223" s="7" t="s">
        <v>113</v>
      </c>
      <c r="H3223" s="7" t="s">
        <v>18</v>
      </c>
      <c r="I3223" s="9">
        <v>0.3000000000000001</v>
      </c>
      <c r="J3223" s="10">
        <v>3500</v>
      </c>
      <c r="K3223" s="11">
        <f t="shared" si="24"/>
        <v>1050.0000000000005</v>
      </c>
      <c r="L3223" s="11">
        <f t="shared" si="25"/>
        <v>420.00000000000023</v>
      </c>
      <c r="M3223" s="12">
        <v>0.4</v>
      </c>
      <c r="O3223" s="17"/>
      <c r="P3223" s="15"/>
      <c r="Q3223" s="13"/>
      <c r="R3223" s="14"/>
    </row>
    <row r="3224" spans="1:18" ht="15.75" customHeight="1" x14ac:dyDescent="0.2">
      <c r="A3224" s="2"/>
      <c r="B3224" s="7" t="s">
        <v>14</v>
      </c>
      <c r="C3224" s="7">
        <v>1185732</v>
      </c>
      <c r="D3224" s="8">
        <v>44457</v>
      </c>
      <c r="E3224" s="7" t="s">
        <v>33</v>
      </c>
      <c r="F3224" s="7" t="s">
        <v>112</v>
      </c>
      <c r="G3224" s="7" t="s">
        <v>113</v>
      </c>
      <c r="H3224" s="7" t="s">
        <v>19</v>
      </c>
      <c r="I3224" s="9">
        <v>0.25000000000000006</v>
      </c>
      <c r="J3224" s="10">
        <v>2500</v>
      </c>
      <c r="K3224" s="11">
        <f t="shared" si="24"/>
        <v>625.00000000000011</v>
      </c>
      <c r="L3224" s="11">
        <f t="shared" si="25"/>
        <v>250.00000000000006</v>
      </c>
      <c r="M3224" s="12">
        <v>0.4</v>
      </c>
      <c r="O3224" s="17"/>
      <c r="P3224" s="15"/>
      <c r="Q3224" s="13"/>
      <c r="R3224" s="14"/>
    </row>
    <row r="3225" spans="1:18" ht="15.75" customHeight="1" x14ac:dyDescent="0.2">
      <c r="A3225" s="2"/>
      <c r="B3225" s="7" t="s">
        <v>14</v>
      </c>
      <c r="C3225" s="7">
        <v>1185732</v>
      </c>
      <c r="D3225" s="8">
        <v>44457</v>
      </c>
      <c r="E3225" s="7" t="s">
        <v>33</v>
      </c>
      <c r="F3225" s="7" t="s">
        <v>112</v>
      </c>
      <c r="G3225" s="7" t="s">
        <v>113</v>
      </c>
      <c r="H3225" s="7" t="s">
        <v>20</v>
      </c>
      <c r="I3225" s="9">
        <v>0.25000000000000006</v>
      </c>
      <c r="J3225" s="10">
        <v>2250</v>
      </c>
      <c r="K3225" s="11">
        <f t="shared" si="24"/>
        <v>562.50000000000011</v>
      </c>
      <c r="L3225" s="11">
        <f t="shared" si="25"/>
        <v>225.00000000000006</v>
      </c>
      <c r="M3225" s="12">
        <v>0.4</v>
      </c>
      <c r="O3225" s="17"/>
      <c r="P3225" s="15"/>
      <c r="Q3225" s="13"/>
      <c r="R3225" s="14"/>
    </row>
    <row r="3226" spans="1:18" ht="15.75" customHeight="1" x14ac:dyDescent="0.2">
      <c r="A3226" s="2"/>
      <c r="B3226" s="7" t="s">
        <v>14</v>
      </c>
      <c r="C3226" s="7">
        <v>1185732</v>
      </c>
      <c r="D3226" s="8">
        <v>44457</v>
      </c>
      <c r="E3226" s="7" t="s">
        <v>33</v>
      </c>
      <c r="F3226" s="7" t="s">
        <v>112</v>
      </c>
      <c r="G3226" s="7" t="s">
        <v>113</v>
      </c>
      <c r="H3226" s="7" t="s">
        <v>21</v>
      </c>
      <c r="I3226" s="9">
        <v>0.35000000000000003</v>
      </c>
      <c r="J3226" s="10">
        <v>2250</v>
      </c>
      <c r="K3226" s="11">
        <f t="shared" si="24"/>
        <v>787.50000000000011</v>
      </c>
      <c r="L3226" s="11">
        <f t="shared" si="25"/>
        <v>315.00000000000006</v>
      </c>
      <c r="M3226" s="12">
        <v>0.4</v>
      </c>
      <c r="O3226" s="17"/>
      <c r="P3226" s="15"/>
      <c r="Q3226" s="13"/>
      <c r="R3226" s="14"/>
    </row>
    <row r="3227" spans="1:18" ht="15.75" customHeight="1" x14ac:dyDescent="0.2">
      <c r="A3227" s="2"/>
      <c r="B3227" s="7" t="s">
        <v>14</v>
      </c>
      <c r="C3227" s="7">
        <v>1185732</v>
      </c>
      <c r="D3227" s="8">
        <v>44457</v>
      </c>
      <c r="E3227" s="7" t="s">
        <v>33</v>
      </c>
      <c r="F3227" s="7" t="s">
        <v>112</v>
      </c>
      <c r="G3227" s="7" t="s">
        <v>113</v>
      </c>
      <c r="H3227" s="7" t="s">
        <v>22</v>
      </c>
      <c r="I3227" s="9">
        <v>0.4</v>
      </c>
      <c r="J3227" s="10">
        <v>3000</v>
      </c>
      <c r="K3227" s="11">
        <f t="shared" si="24"/>
        <v>1200</v>
      </c>
      <c r="L3227" s="11">
        <f t="shared" si="25"/>
        <v>480</v>
      </c>
      <c r="M3227" s="12">
        <v>0.4</v>
      </c>
      <c r="O3227" s="17"/>
      <c r="P3227" s="15"/>
      <c r="Q3227" s="13"/>
      <c r="R3227" s="14"/>
    </row>
    <row r="3228" spans="1:18" ht="15.75" customHeight="1" x14ac:dyDescent="0.2">
      <c r="A3228" s="2"/>
      <c r="B3228" s="7" t="s">
        <v>14</v>
      </c>
      <c r="C3228" s="7">
        <v>1185732</v>
      </c>
      <c r="D3228" s="8">
        <v>44486</v>
      </c>
      <c r="E3228" s="7" t="s">
        <v>33</v>
      </c>
      <c r="F3228" s="7" t="s">
        <v>112</v>
      </c>
      <c r="G3228" s="7" t="s">
        <v>113</v>
      </c>
      <c r="H3228" s="7" t="s">
        <v>17</v>
      </c>
      <c r="I3228" s="9">
        <v>0.44999999999999996</v>
      </c>
      <c r="J3228" s="10">
        <v>4250</v>
      </c>
      <c r="K3228" s="11">
        <f t="shared" si="24"/>
        <v>1912.4999999999998</v>
      </c>
      <c r="L3228" s="11">
        <f t="shared" si="25"/>
        <v>765</v>
      </c>
      <c r="M3228" s="12">
        <v>0.4</v>
      </c>
      <c r="O3228" s="17"/>
      <c r="P3228" s="15"/>
      <c r="Q3228" s="13"/>
      <c r="R3228" s="14"/>
    </row>
    <row r="3229" spans="1:18" ht="15.75" customHeight="1" x14ac:dyDescent="0.2">
      <c r="A3229" s="2"/>
      <c r="B3229" s="7" t="s">
        <v>14</v>
      </c>
      <c r="C3229" s="7">
        <v>1185732</v>
      </c>
      <c r="D3229" s="8">
        <v>44486</v>
      </c>
      <c r="E3229" s="7" t="s">
        <v>33</v>
      </c>
      <c r="F3229" s="7" t="s">
        <v>112</v>
      </c>
      <c r="G3229" s="7" t="s">
        <v>113</v>
      </c>
      <c r="H3229" s="7" t="s">
        <v>18</v>
      </c>
      <c r="I3229" s="9">
        <v>0.35000000000000003</v>
      </c>
      <c r="J3229" s="10">
        <v>2750</v>
      </c>
      <c r="K3229" s="11">
        <f t="shared" si="24"/>
        <v>962.50000000000011</v>
      </c>
      <c r="L3229" s="11">
        <f t="shared" si="25"/>
        <v>385.00000000000006</v>
      </c>
      <c r="M3229" s="12">
        <v>0.4</v>
      </c>
      <c r="O3229" s="17"/>
      <c r="P3229" s="15"/>
      <c r="Q3229" s="13"/>
      <c r="R3229" s="14"/>
    </row>
    <row r="3230" spans="1:18" ht="15.75" customHeight="1" x14ac:dyDescent="0.2">
      <c r="A3230" s="2"/>
      <c r="B3230" s="7" t="s">
        <v>14</v>
      </c>
      <c r="C3230" s="7">
        <v>1185732</v>
      </c>
      <c r="D3230" s="8">
        <v>44486</v>
      </c>
      <c r="E3230" s="7" t="s">
        <v>33</v>
      </c>
      <c r="F3230" s="7" t="s">
        <v>112</v>
      </c>
      <c r="G3230" s="7" t="s">
        <v>113</v>
      </c>
      <c r="H3230" s="7" t="s">
        <v>19</v>
      </c>
      <c r="I3230" s="9">
        <v>0.35000000000000003</v>
      </c>
      <c r="J3230" s="10">
        <v>1750</v>
      </c>
      <c r="K3230" s="11">
        <f t="shared" si="24"/>
        <v>612.50000000000011</v>
      </c>
      <c r="L3230" s="11">
        <f t="shared" si="25"/>
        <v>245.00000000000006</v>
      </c>
      <c r="M3230" s="12">
        <v>0.4</v>
      </c>
      <c r="O3230" s="17"/>
      <c r="P3230" s="15"/>
      <c r="Q3230" s="13"/>
      <c r="R3230" s="14"/>
    </row>
    <row r="3231" spans="1:18" ht="15.75" customHeight="1" x14ac:dyDescent="0.2">
      <c r="A3231" s="2"/>
      <c r="B3231" s="7" t="s">
        <v>14</v>
      </c>
      <c r="C3231" s="7">
        <v>1185732</v>
      </c>
      <c r="D3231" s="8">
        <v>44486</v>
      </c>
      <c r="E3231" s="7" t="s">
        <v>33</v>
      </c>
      <c r="F3231" s="7" t="s">
        <v>112</v>
      </c>
      <c r="G3231" s="7" t="s">
        <v>113</v>
      </c>
      <c r="H3231" s="7" t="s">
        <v>20</v>
      </c>
      <c r="I3231" s="9">
        <v>0.35000000000000003</v>
      </c>
      <c r="J3231" s="10">
        <v>1750</v>
      </c>
      <c r="K3231" s="11">
        <f t="shared" si="24"/>
        <v>612.50000000000011</v>
      </c>
      <c r="L3231" s="11">
        <f t="shared" si="25"/>
        <v>245.00000000000006</v>
      </c>
      <c r="M3231" s="12">
        <v>0.4</v>
      </c>
      <c r="O3231" s="17"/>
      <c r="P3231" s="15"/>
      <c r="Q3231" s="13"/>
      <c r="R3231" s="14"/>
    </row>
    <row r="3232" spans="1:18" ht="15.75" customHeight="1" x14ac:dyDescent="0.2">
      <c r="A3232" s="2"/>
      <c r="B3232" s="7" t="s">
        <v>14</v>
      </c>
      <c r="C3232" s="7">
        <v>1185732</v>
      </c>
      <c r="D3232" s="8">
        <v>44486</v>
      </c>
      <c r="E3232" s="7" t="s">
        <v>33</v>
      </c>
      <c r="F3232" s="7" t="s">
        <v>112</v>
      </c>
      <c r="G3232" s="7" t="s">
        <v>113</v>
      </c>
      <c r="H3232" s="7" t="s">
        <v>21</v>
      </c>
      <c r="I3232" s="9">
        <v>0.44999999999999996</v>
      </c>
      <c r="J3232" s="10">
        <v>1750</v>
      </c>
      <c r="K3232" s="11">
        <f t="shared" si="24"/>
        <v>787.49999999999989</v>
      </c>
      <c r="L3232" s="11">
        <f t="shared" si="25"/>
        <v>315</v>
      </c>
      <c r="M3232" s="12">
        <v>0.4</v>
      </c>
      <c r="O3232" s="17"/>
      <c r="P3232" s="15"/>
      <c r="Q3232" s="13"/>
      <c r="R3232" s="14"/>
    </row>
    <row r="3233" spans="1:18" ht="15.75" customHeight="1" x14ac:dyDescent="0.2">
      <c r="A3233" s="2"/>
      <c r="B3233" s="7" t="s">
        <v>14</v>
      </c>
      <c r="C3233" s="7">
        <v>1185732</v>
      </c>
      <c r="D3233" s="8">
        <v>44486</v>
      </c>
      <c r="E3233" s="7" t="s">
        <v>33</v>
      </c>
      <c r="F3233" s="7" t="s">
        <v>112</v>
      </c>
      <c r="G3233" s="7" t="s">
        <v>113</v>
      </c>
      <c r="H3233" s="7" t="s">
        <v>22</v>
      </c>
      <c r="I3233" s="9">
        <v>0.49999999999999983</v>
      </c>
      <c r="J3233" s="10">
        <v>3000</v>
      </c>
      <c r="K3233" s="11">
        <f t="shared" si="24"/>
        <v>1499.9999999999995</v>
      </c>
      <c r="L3233" s="11">
        <f t="shared" si="25"/>
        <v>599.99999999999989</v>
      </c>
      <c r="M3233" s="12">
        <v>0.4</v>
      </c>
      <c r="O3233" s="17"/>
      <c r="P3233" s="15"/>
      <c r="Q3233" s="13"/>
      <c r="R3233" s="14"/>
    </row>
    <row r="3234" spans="1:18" ht="15.75" customHeight="1" x14ac:dyDescent="0.2">
      <c r="A3234" s="2"/>
      <c r="B3234" s="7" t="s">
        <v>14</v>
      </c>
      <c r="C3234" s="7">
        <v>1185732</v>
      </c>
      <c r="D3234" s="8">
        <v>44517</v>
      </c>
      <c r="E3234" s="7" t="s">
        <v>33</v>
      </c>
      <c r="F3234" s="7" t="s">
        <v>112</v>
      </c>
      <c r="G3234" s="7" t="s">
        <v>113</v>
      </c>
      <c r="H3234" s="7" t="s">
        <v>17</v>
      </c>
      <c r="I3234" s="9">
        <v>0.44999999999999996</v>
      </c>
      <c r="J3234" s="10">
        <v>4500</v>
      </c>
      <c r="K3234" s="11">
        <f t="shared" si="24"/>
        <v>2024.9999999999998</v>
      </c>
      <c r="L3234" s="11">
        <f t="shared" si="25"/>
        <v>810</v>
      </c>
      <c r="M3234" s="12">
        <v>0.4</v>
      </c>
      <c r="O3234" s="17"/>
      <c r="P3234" s="15"/>
      <c r="Q3234" s="13"/>
      <c r="R3234" s="14"/>
    </row>
    <row r="3235" spans="1:18" ht="15.75" customHeight="1" x14ac:dyDescent="0.2">
      <c r="A3235" s="2"/>
      <c r="B3235" s="7" t="s">
        <v>14</v>
      </c>
      <c r="C3235" s="7">
        <v>1185732</v>
      </c>
      <c r="D3235" s="8">
        <v>44517</v>
      </c>
      <c r="E3235" s="7" t="s">
        <v>33</v>
      </c>
      <c r="F3235" s="7" t="s">
        <v>112</v>
      </c>
      <c r="G3235" s="7" t="s">
        <v>113</v>
      </c>
      <c r="H3235" s="7" t="s">
        <v>18</v>
      </c>
      <c r="I3235" s="9">
        <v>0.35000000000000003</v>
      </c>
      <c r="J3235" s="10">
        <v>3500</v>
      </c>
      <c r="K3235" s="11">
        <f t="shared" si="24"/>
        <v>1225.0000000000002</v>
      </c>
      <c r="L3235" s="11">
        <f t="shared" si="25"/>
        <v>490.00000000000011</v>
      </c>
      <c r="M3235" s="12">
        <v>0.4</v>
      </c>
      <c r="O3235" s="17"/>
      <c r="P3235" s="15"/>
      <c r="Q3235" s="13"/>
      <c r="R3235" s="14"/>
    </row>
    <row r="3236" spans="1:18" ht="15.75" customHeight="1" x14ac:dyDescent="0.2">
      <c r="A3236" s="2"/>
      <c r="B3236" s="7" t="s">
        <v>14</v>
      </c>
      <c r="C3236" s="7">
        <v>1185732</v>
      </c>
      <c r="D3236" s="8">
        <v>44517</v>
      </c>
      <c r="E3236" s="7" t="s">
        <v>33</v>
      </c>
      <c r="F3236" s="7" t="s">
        <v>112</v>
      </c>
      <c r="G3236" s="7" t="s">
        <v>113</v>
      </c>
      <c r="H3236" s="7" t="s">
        <v>19</v>
      </c>
      <c r="I3236" s="9">
        <v>0.35000000000000003</v>
      </c>
      <c r="J3236" s="10">
        <v>2950</v>
      </c>
      <c r="K3236" s="11">
        <f t="shared" si="24"/>
        <v>1032.5</v>
      </c>
      <c r="L3236" s="11">
        <f t="shared" si="25"/>
        <v>413</v>
      </c>
      <c r="M3236" s="12">
        <v>0.4</v>
      </c>
      <c r="O3236" s="17"/>
      <c r="P3236" s="15"/>
      <c r="Q3236" s="13"/>
      <c r="R3236" s="14"/>
    </row>
    <row r="3237" spans="1:18" ht="15.75" customHeight="1" x14ac:dyDescent="0.2">
      <c r="A3237" s="2"/>
      <c r="B3237" s="7" t="s">
        <v>14</v>
      </c>
      <c r="C3237" s="7">
        <v>1185732</v>
      </c>
      <c r="D3237" s="8">
        <v>44517</v>
      </c>
      <c r="E3237" s="7" t="s">
        <v>33</v>
      </c>
      <c r="F3237" s="7" t="s">
        <v>112</v>
      </c>
      <c r="G3237" s="7" t="s">
        <v>113</v>
      </c>
      <c r="H3237" s="7" t="s">
        <v>20</v>
      </c>
      <c r="I3237" s="9">
        <v>0.4</v>
      </c>
      <c r="J3237" s="10">
        <v>3250</v>
      </c>
      <c r="K3237" s="11">
        <f t="shared" si="24"/>
        <v>1300</v>
      </c>
      <c r="L3237" s="11">
        <f t="shared" si="25"/>
        <v>520</v>
      </c>
      <c r="M3237" s="12">
        <v>0.4</v>
      </c>
      <c r="O3237" s="17"/>
      <c r="P3237" s="15"/>
      <c r="Q3237" s="13"/>
      <c r="R3237" s="14"/>
    </row>
    <row r="3238" spans="1:18" ht="15.75" customHeight="1" x14ac:dyDescent="0.2">
      <c r="A3238" s="2"/>
      <c r="B3238" s="7" t="s">
        <v>14</v>
      </c>
      <c r="C3238" s="7">
        <v>1185732</v>
      </c>
      <c r="D3238" s="8">
        <v>44517</v>
      </c>
      <c r="E3238" s="7" t="s">
        <v>33</v>
      </c>
      <c r="F3238" s="7" t="s">
        <v>112</v>
      </c>
      <c r="G3238" s="7" t="s">
        <v>113</v>
      </c>
      <c r="H3238" s="7" t="s">
        <v>21</v>
      </c>
      <c r="I3238" s="9">
        <v>0.65</v>
      </c>
      <c r="J3238" s="10">
        <v>3000</v>
      </c>
      <c r="K3238" s="11">
        <f t="shared" si="24"/>
        <v>1950</v>
      </c>
      <c r="L3238" s="11">
        <f t="shared" si="25"/>
        <v>780</v>
      </c>
      <c r="M3238" s="12">
        <v>0.4</v>
      </c>
      <c r="O3238" s="17"/>
      <c r="P3238" s="15"/>
      <c r="Q3238" s="13"/>
      <c r="R3238" s="14"/>
    </row>
    <row r="3239" spans="1:18" ht="15.75" customHeight="1" x14ac:dyDescent="0.2">
      <c r="A3239" s="2"/>
      <c r="B3239" s="7" t="s">
        <v>14</v>
      </c>
      <c r="C3239" s="7">
        <v>1185732</v>
      </c>
      <c r="D3239" s="8">
        <v>44517</v>
      </c>
      <c r="E3239" s="7" t="s">
        <v>33</v>
      </c>
      <c r="F3239" s="7" t="s">
        <v>112</v>
      </c>
      <c r="G3239" s="7" t="s">
        <v>113</v>
      </c>
      <c r="H3239" s="7" t="s">
        <v>22</v>
      </c>
      <c r="I3239" s="9">
        <v>0.7</v>
      </c>
      <c r="J3239" s="10">
        <v>4000</v>
      </c>
      <c r="K3239" s="11">
        <f t="shared" si="24"/>
        <v>2800</v>
      </c>
      <c r="L3239" s="11">
        <f t="shared" si="25"/>
        <v>1120</v>
      </c>
      <c r="M3239" s="12">
        <v>0.4</v>
      </c>
      <c r="O3239" s="17"/>
      <c r="P3239" s="15"/>
      <c r="Q3239" s="13"/>
      <c r="R3239" s="14"/>
    </row>
    <row r="3240" spans="1:18" ht="15.75" customHeight="1" x14ac:dyDescent="0.2">
      <c r="A3240" s="2"/>
      <c r="B3240" s="7" t="s">
        <v>14</v>
      </c>
      <c r="C3240" s="7">
        <v>1185732</v>
      </c>
      <c r="D3240" s="8">
        <v>44546</v>
      </c>
      <c r="E3240" s="7" t="s">
        <v>33</v>
      </c>
      <c r="F3240" s="7" t="s">
        <v>112</v>
      </c>
      <c r="G3240" s="7" t="s">
        <v>113</v>
      </c>
      <c r="H3240" s="7" t="s">
        <v>17</v>
      </c>
      <c r="I3240" s="9">
        <v>0.65</v>
      </c>
      <c r="J3240" s="10">
        <v>6500</v>
      </c>
      <c r="K3240" s="11">
        <f t="shared" si="24"/>
        <v>4225</v>
      </c>
      <c r="L3240" s="11">
        <f t="shared" si="25"/>
        <v>1690</v>
      </c>
      <c r="M3240" s="12">
        <v>0.4</v>
      </c>
      <c r="O3240" s="17"/>
      <c r="P3240" s="15"/>
      <c r="Q3240" s="13"/>
      <c r="R3240" s="14"/>
    </row>
    <row r="3241" spans="1:18" ht="15.75" customHeight="1" x14ac:dyDescent="0.2">
      <c r="A3241" s="2"/>
      <c r="B3241" s="7" t="s">
        <v>14</v>
      </c>
      <c r="C3241" s="7">
        <v>1185732</v>
      </c>
      <c r="D3241" s="8">
        <v>44546</v>
      </c>
      <c r="E3241" s="7" t="s">
        <v>33</v>
      </c>
      <c r="F3241" s="7" t="s">
        <v>112</v>
      </c>
      <c r="G3241" s="7" t="s">
        <v>113</v>
      </c>
      <c r="H3241" s="7" t="s">
        <v>18</v>
      </c>
      <c r="I3241" s="9">
        <v>0.55000000000000004</v>
      </c>
      <c r="J3241" s="10">
        <v>4500</v>
      </c>
      <c r="K3241" s="11">
        <f t="shared" si="24"/>
        <v>2475</v>
      </c>
      <c r="L3241" s="11">
        <f t="shared" si="25"/>
        <v>990</v>
      </c>
      <c r="M3241" s="12">
        <v>0.4</v>
      </c>
      <c r="O3241" s="17"/>
      <c r="P3241" s="15"/>
      <c r="Q3241" s="13"/>
      <c r="R3241" s="14"/>
    </row>
    <row r="3242" spans="1:18" ht="15.75" customHeight="1" x14ac:dyDescent="0.2">
      <c r="A3242" s="2"/>
      <c r="B3242" s="7" t="s">
        <v>14</v>
      </c>
      <c r="C3242" s="7">
        <v>1185732</v>
      </c>
      <c r="D3242" s="8">
        <v>44546</v>
      </c>
      <c r="E3242" s="7" t="s">
        <v>33</v>
      </c>
      <c r="F3242" s="7" t="s">
        <v>112</v>
      </c>
      <c r="G3242" s="7" t="s">
        <v>113</v>
      </c>
      <c r="H3242" s="7" t="s">
        <v>19</v>
      </c>
      <c r="I3242" s="9">
        <v>0.55000000000000004</v>
      </c>
      <c r="J3242" s="10">
        <v>4000</v>
      </c>
      <c r="K3242" s="11">
        <f t="shared" si="24"/>
        <v>2200</v>
      </c>
      <c r="L3242" s="11">
        <f t="shared" si="25"/>
        <v>880</v>
      </c>
      <c r="M3242" s="12">
        <v>0.4</v>
      </c>
      <c r="O3242" s="17"/>
      <c r="P3242" s="15"/>
      <c r="Q3242" s="13"/>
      <c r="R3242" s="14"/>
    </row>
    <row r="3243" spans="1:18" ht="15.75" customHeight="1" x14ac:dyDescent="0.2">
      <c r="A3243" s="2"/>
      <c r="B3243" s="7" t="s">
        <v>14</v>
      </c>
      <c r="C3243" s="7">
        <v>1185732</v>
      </c>
      <c r="D3243" s="8">
        <v>44546</v>
      </c>
      <c r="E3243" s="7" t="s">
        <v>33</v>
      </c>
      <c r="F3243" s="7" t="s">
        <v>112</v>
      </c>
      <c r="G3243" s="7" t="s">
        <v>113</v>
      </c>
      <c r="H3243" s="7" t="s">
        <v>20</v>
      </c>
      <c r="I3243" s="9">
        <v>0.55000000000000004</v>
      </c>
      <c r="J3243" s="10">
        <v>3500</v>
      </c>
      <c r="K3243" s="11">
        <f t="shared" si="24"/>
        <v>1925.0000000000002</v>
      </c>
      <c r="L3243" s="11">
        <f t="shared" si="25"/>
        <v>770.00000000000011</v>
      </c>
      <c r="M3243" s="12">
        <v>0.4</v>
      </c>
      <c r="O3243" s="17"/>
      <c r="P3243" s="15"/>
      <c r="Q3243" s="13"/>
      <c r="R3243" s="14"/>
    </row>
    <row r="3244" spans="1:18" ht="15.75" customHeight="1" x14ac:dyDescent="0.2">
      <c r="A3244" s="2"/>
      <c r="B3244" s="7" t="s">
        <v>14</v>
      </c>
      <c r="C3244" s="7">
        <v>1185732</v>
      </c>
      <c r="D3244" s="8">
        <v>44546</v>
      </c>
      <c r="E3244" s="7" t="s">
        <v>33</v>
      </c>
      <c r="F3244" s="7" t="s">
        <v>112</v>
      </c>
      <c r="G3244" s="7" t="s">
        <v>113</v>
      </c>
      <c r="H3244" s="7" t="s">
        <v>21</v>
      </c>
      <c r="I3244" s="9">
        <v>0.65</v>
      </c>
      <c r="J3244" s="10">
        <v>3500</v>
      </c>
      <c r="K3244" s="11">
        <f t="shared" si="24"/>
        <v>2275</v>
      </c>
      <c r="L3244" s="11">
        <f t="shared" si="25"/>
        <v>910</v>
      </c>
      <c r="M3244" s="12">
        <v>0.4</v>
      </c>
      <c r="O3244" s="17"/>
      <c r="P3244" s="15"/>
      <c r="Q3244" s="13"/>
      <c r="R3244" s="14"/>
    </row>
    <row r="3245" spans="1:18" ht="15.75" customHeight="1" x14ac:dyDescent="0.2">
      <c r="A3245" s="2"/>
      <c r="B3245" s="7" t="s">
        <v>14</v>
      </c>
      <c r="C3245" s="7">
        <v>1185732</v>
      </c>
      <c r="D3245" s="8">
        <v>44546</v>
      </c>
      <c r="E3245" s="7" t="s">
        <v>33</v>
      </c>
      <c r="F3245" s="7" t="s">
        <v>112</v>
      </c>
      <c r="G3245" s="7" t="s">
        <v>113</v>
      </c>
      <c r="H3245" s="7" t="s">
        <v>22</v>
      </c>
      <c r="I3245" s="9">
        <v>0.7</v>
      </c>
      <c r="J3245" s="10">
        <v>4500</v>
      </c>
      <c r="K3245" s="11">
        <f t="shared" si="24"/>
        <v>3150</v>
      </c>
      <c r="L3245" s="11">
        <f t="shared" si="25"/>
        <v>1260</v>
      </c>
      <c r="M3245" s="12">
        <v>0.4</v>
      </c>
      <c r="O3245" s="17"/>
      <c r="P3245" s="15"/>
      <c r="Q3245" s="13"/>
      <c r="R3245" s="14"/>
    </row>
    <row r="3246" spans="1:18" ht="15.75" customHeight="1" x14ac:dyDescent="0.2">
      <c r="A3246" s="2" t="s">
        <v>39</v>
      </c>
      <c r="B3246" s="7" t="s">
        <v>14</v>
      </c>
      <c r="C3246" s="7">
        <v>1185732</v>
      </c>
      <c r="D3246" s="8">
        <v>44220</v>
      </c>
      <c r="E3246" s="7" t="s">
        <v>15</v>
      </c>
      <c r="F3246" s="7" t="s">
        <v>114</v>
      </c>
      <c r="G3246" s="7" t="s">
        <v>89</v>
      </c>
      <c r="H3246" s="7" t="s">
        <v>17</v>
      </c>
      <c r="I3246" s="9">
        <v>0.35000000000000003</v>
      </c>
      <c r="J3246" s="10">
        <v>4250</v>
      </c>
      <c r="K3246" s="11">
        <f t="shared" si="24"/>
        <v>1487.5000000000002</v>
      </c>
      <c r="L3246" s="11">
        <f t="shared" si="25"/>
        <v>595.00000000000011</v>
      </c>
      <c r="M3246" s="12">
        <v>0.4</v>
      </c>
      <c r="O3246" s="17"/>
      <c r="P3246" s="15"/>
      <c r="Q3246" s="13"/>
      <c r="R3246" s="14"/>
    </row>
    <row r="3247" spans="1:18" ht="15.75" customHeight="1" x14ac:dyDescent="0.2">
      <c r="A3247" s="2"/>
      <c r="B3247" s="7" t="s">
        <v>14</v>
      </c>
      <c r="C3247" s="7">
        <v>1185732</v>
      </c>
      <c r="D3247" s="8">
        <v>44220</v>
      </c>
      <c r="E3247" s="7" t="s">
        <v>15</v>
      </c>
      <c r="F3247" s="7" t="s">
        <v>114</v>
      </c>
      <c r="G3247" s="7" t="s">
        <v>89</v>
      </c>
      <c r="H3247" s="7" t="s">
        <v>18</v>
      </c>
      <c r="I3247" s="9">
        <v>0.35000000000000003</v>
      </c>
      <c r="J3247" s="10">
        <v>2250</v>
      </c>
      <c r="K3247" s="11">
        <f t="shared" si="24"/>
        <v>787.50000000000011</v>
      </c>
      <c r="L3247" s="11">
        <f t="shared" si="25"/>
        <v>275.625</v>
      </c>
      <c r="M3247" s="12">
        <v>0.35</v>
      </c>
      <c r="O3247" s="17"/>
      <c r="P3247" s="15"/>
      <c r="Q3247" s="13"/>
      <c r="R3247" s="14"/>
    </row>
    <row r="3248" spans="1:18" ht="15.75" customHeight="1" x14ac:dyDescent="0.2">
      <c r="A3248" s="2"/>
      <c r="B3248" s="7" t="s">
        <v>14</v>
      </c>
      <c r="C3248" s="7">
        <v>1185732</v>
      </c>
      <c r="D3248" s="8">
        <v>44220</v>
      </c>
      <c r="E3248" s="7" t="s">
        <v>15</v>
      </c>
      <c r="F3248" s="7" t="s">
        <v>114</v>
      </c>
      <c r="G3248" s="7" t="s">
        <v>89</v>
      </c>
      <c r="H3248" s="7" t="s">
        <v>19</v>
      </c>
      <c r="I3248" s="9">
        <v>0.25000000000000006</v>
      </c>
      <c r="J3248" s="10">
        <v>2250</v>
      </c>
      <c r="K3248" s="11">
        <f t="shared" si="24"/>
        <v>562.50000000000011</v>
      </c>
      <c r="L3248" s="11">
        <f t="shared" si="25"/>
        <v>196.87500000000003</v>
      </c>
      <c r="M3248" s="12">
        <v>0.35</v>
      </c>
      <c r="O3248" s="17"/>
      <c r="P3248" s="15"/>
      <c r="Q3248" s="13"/>
      <c r="R3248" s="14"/>
    </row>
    <row r="3249" spans="1:18" ht="15.75" customHeight="1" x14ac:dyDescent="0.2">
      <c r="A3249" s="2"/>
      <c r="B3249" s="7" t="s">
        <v>14</v>
      </c>
      <c r="C3249" s="7">
        <v>1185732</v>
      </c>
      <c r="D3249" s="8">
        <v>44220</v>
      </c>
      <c r="E3249" s="7" t="s">
        <v>15</v>
      </c>
      <c r="F3249" s="7" t="s">
        <v>114</v>
      </c>
      <c r="G3249" s="7" t="s">
        <v>89</v>
      </c>
      <c r="H3249" s="7" t="s">
        <v>20</v>
      </c>
      <c r="I3249" s="9">
        <v>0.3</v>
      </c>
      <c r="J3249" s="10">
        <v>750</v>
      </c>
      <c r="K3249" s="11">
        <f t="shared" si="24"/>
        <v>225</v>
      </c>
      <c r="L3249" s="11">
        <f t="shared" si="25"/>
        <v>78.75</v>
      </c>
      <c r="M3249" s="12">
        <v>0.35</v>
      </c>
      <c r="O3249" s="17"/>
      <c r="P3249" s="15"/>
      <c r="Q3249" s="13"/>
      <c r="R3249" s="14"/>
    </row>
    <row r="3250" spans="1:18" ht="15.75" customHeight="1" x14ac:dyDescent="0.2">
      <c r="A3250" s="2"/>
      <c r="B3250" s="7" t="s">
        <v>14</v>
      </c>
      <c r="C3250" s="7">
        <v>1185732</v>
      </c>
      <c r="D3250" s="8">
        <v>44220</v>
      </c>
      <c r="E3250" s="7" t="s">
        <v>15</v>
      </c>
      <c r="F3250" s="7" t="s">
        <v>114</v>
      </c>
      <c r="G3250" s="7" t="s">
        <v>89</v>
      </c>
      <c r="H3250" s="7" t="s">
        <v>21</v>
      </c>
      <c r="I3250" s="9">
        <v>0.45</v>
      </c>
      <c r="J3250" s="10">
        <v>1250</v>
      </c>
      <c r="K3250" s="11">
        <f t="shared" si="24"/>
        <v>562.5</v>
      </c>
      <c r="L3250" s="11">
        <f t="shared" si="25"/>
        <v>168.75</v>
      </c>
      <c r="M3250" s="12">
        <v>0.3</v>
      </c>
      <c r="O3250" s="17"/>
      <c r="P3250" s="15"/>
      <c r="Q3250" s="13"/>
      <c r="R3250" s="14"/>
    </row>
    <row r="3251" spans="1:18" ht="15.75" customHeight="1" x14ac:dyDescent="0.2">
      <c r="A3251" s="2"/>
      <c r="B3251" s="7" t="s">
        <v>14</v>
      </c>
      <c r="C3251" s="7">
        <v>1185732</v>
      </c>
      <c r="D3251" s="8">
        <v>44220</v>
      </c>
      <c r="E3251" s="7" t="s">
        <v>15</v>
      </c>
      <c r="F3251" s="7" t="s">
        <v>114</v>
      </c>
      <c r="G3251" s="7" t="s">
        <v>89</v>
      </c>
      <c r="H3251" s="7" t="s">
        <v>22</v>
      </c>
      <c r="I3251" s="9">
        <v>0.35000000000000003</v>
      </c>
      <c r="J3251" s="10">
        <v>2250</v>
      </c>
      <c r="K3251" s="11">
        <f t="shared" si="24"/>
        <v>787.50000000000011</v>
      </c>
      <c r="L3251" s="11">
        <f t="shared" si="25"/>
        <v>236.25000000000003</v>
      </c>
      <c r="M3251" s="12">
        <v>0.3</v>
      </c>
      <c r="O3251" s="17"/>
      <c r="P3251" s="15"/>
      <c r="Q3251" s="13"/>
      <c r="R3251" s="14"/>
    </row>
    <row r="3252" spans="1:18" ht="15.75" customHeight="1" x14ac:dyDescent="0.2">
      <c r="A3252" s="2"/>
      <c r="B3252" s="7" t="s">
        <v>14</v>
      </c>
      <c r="C3252" s="7">
        <v>1185732</v>
      </c>
      <c r="D3252" s="8">
        <v>44249</v>
      </c>
      <c r="E3252" s="7" t="s">
        <v>15</v>
      </c>
      <c r="F3252" s="7" t="s">
        <v>114</v>
      </c>
      <c r="G3252" s="7" t="s">
        <v>89</v>
      </c>
      <c r="H3252" s="7" t="s">
        <v>17</v>
      </c>
      <c r="I3252" s="9">
        <v>0.35000000000000003</v>
      </c>
      <c r="J3252" s="10">
        <v>4750</v>
      </c>
      <c r="K3252" s="11">
        <f t="shared" si="24"/>
        <v>1662.5000000000002</v>
      </c>
      <c r="L3252" s="11">
        <f t="shared" si="25"/>
        <v>665.00000000000011</v>
      </c>
      <c r="M3252" s="12">
        <v>0.4</v>
      </c>
      <c r="O3252" s="17"/>
      <c r="P3252" s="15"/>
      <c r="Q3252" s="13"/>
      <c r="R3252" s="14"/>
    </row>
    <row r="3253" spans="1:18" ht="15.75" customHeight="1" x14ac:dyDescent="0.2">
      <c r="A3253" s="2"/>
      <c r="B3253" s="7" t="s">
        <v>14</v>
      </c>
      <c r="C3253" s="7">
        <v>1185732</v>
      </c>
      <c r="D3253" s="8">
        <v>44249</v>
      </c>
      <c r="E3253" s="7" t="s">
        <v>15</v>
      </c>
      <c r="F3253" s="7" t="s">
        <v>114</v>
      </c>
      <c r="G3253" s="7" t="s">
        <v>89</v>
      </c>
      <c r="H3253" s="7" t="s">
        <v>18</v>
      </c>
      <c r="I3253" s="9">
        <v>0.35000000000000003</v>
      </c>
      <c r="J3253" s="10">
        <v>1250</v>
      </c>
      <c r="K3253" s="11">
        <f t="shared" si="24"/>
        <v>437.50000000000006</v>
      </c>
      <c r="L3253" s="11">
        <f t="shared" si="25"/>
        <v>153.125</v>
      </c>
      <c r="M3253" s="12">
        <v>0.35</v>
      </c>
      <c r="O3253" s="17"/>
      <c r="P3253" s="15"/>
      <c r="Q3253" s="13"/>
      <c r="R3253" s="14"/>
    </row>
    <row r="3254" spans="1:18" ht="15.75" customHeight="1" x14ac:dyDescent="0.2">
      <c r="A3254" s="2"/>
      <c r="B3254" s="7" t="s">
        <v>14</v>
      </c>
      <c r="C3254" s="7">
        <v>1185732</v>
      </c>
      <c r="D3254" s="8">
        <v>44249</v>
      </c>
      <c r="E3254" s="7" t="s">
        <v>15</v>
      </c>
      <c r="F3254" s="7" t="s">
        <v>114</v>
      </c>
      <c r="G3254" s="7" t="s">
        <v>89</v>
      </c>
      <c r="H3254" s="7" t="s">
        <v>19</v>
      </c>
      <c r="I3254" s="9">
        <v>0.25000000000000006</v>
      </c>
      <c r="J3254" s="10">
        <v>1750</v>
      </c>
      <c r="K3254" s="11">
        <f t="shared" si="24"/>
        <v>437.50000000000011</v>
      </c>
      <c r="L3254" s="11">
        <f t="shared" si="25"/>
        <v>153.12500000000003</v>
      </c>
      <c r="M3254" s="12">
        <v>0.35</v>
      </c>
      <c r="O3254" s="17"/>
      <c r="P3254" s="15"/>
      <c r="Q3254" s="13"/>
      <c r="R3254" s="14"/>
    </row>
    <row r="3255" spans="1:18" ht="15.75" customHeight="1" x14ac:dyDescent="0.2">
      <c r="A3255" s="2"/>
      <c r="B3255" s="7" t="s">
        <v>14</v>
      </c>
      <c r="C3255" s="7">
        <v>1185732</v>
      </c>
      <c r="D3255" s="8">
        <v>44249</v>
      </c>
      <c r="E3255" s="7" t="s">
        <v>15</v>
      </c>
      <c r="F3255" s="7" t="s">
        <v>114</v>
      </c>
      <c r="G3255" s="7" t="s">
        <v>89</v>
      </c>
      <c r="H3255" s="7" t="s">
        <v>20</v>
      </c>
      <c r="I3255" s="9">
        <v>0.3</v>
      </c>
      <c r="J3255" s="10">
        <v>500</v>
      </c>
      <c r="K3255" s="11">
        <f t="shared" si="24"/>
        <v>150</v>
      </c>
      <c r="L3255" s="11">
        <f t="shared" si="25"/>
        <v>52.5</v>
      </c>
      <c r="M3255" s="12">
        <v>0.35</v>
      </c>
      <c r="O3255" s="17"/>
      <c r="P3255" s="15"/>
      <c r="Q3255" s="13"/>
      <c r="R3255" s="14"/>
    </row>
    <row r="3256" spans="1:18" ht="15.75" customHeight="1" x14ac:dyDescent="0.2">
      <c r="A3256" s="2"/>
      <c r="B3256" s="7" t="s">
        <v>14</v>
      </c>
      <c r="C3256" s="7">
        <v>1185732</v>
      </c>
      <c r="D3256" s="8">
        <v>44249</v>
      </c>
      <c r="E3256" s="7" t="s">
        <v>15</v>
      </c>
      <c r="F3256" s="7" t="s">
        <v>114</v>
      </c>
      <c r="G3256" s="7" t="s">
        <v>89</v>
      </c>
      <c r="H3256" s="7" t="s">
        <v>21</v>
      </c>
      <c r="I3256" s="9">
        <v>0.45</v>
      </c>
      <c r="J3256" s="10">
        <v>1250</v>
      </c>
      <c r="K3256" s="11">
        <f t="shared" si="24"/>
        <v>562.5</v>
      </c>
      <c r="L3256" s="11">
        <f t="shared" si="25"/>
        <v>168.75</v>
      </c>
      <c r="M3256" s="12">
        <v>0.3</v>
      </c>
      <c r="O3256" s="17"/>
      <c r="P3256" s="15"/>
      <c r="Q3256" s="13"/>
      <c r="R3256" s="14"/>
    </row>
    <row r="3257" spans="1:18" ht="15.75" customHeight="1" x14ac:dyDescent="0.2">
      <c r="A3257" s="2"/>
      <c r="B3257" s="7" t="s">
        <v>14</v>
      </c>
      <c r="C3257" s="7">
        <v>1185732</v>
      </c>
      <c r="D3257" s="8">
        <v>44249</v>
      </c>
      <c r="E3257" s="7" t="s">
        <v>15</v>
      </c>
      <c r="F3257" s="7" t="s">
        <v>114</v>
      </c>
      <c r="G3257" s="7" t="s">
        <v>89</v>
      </c>
      <c r="H3257" s="7" t="s">
        <v>22</v>
      </c>
      <c r="I3257" s="9">
        <v>0.35000000000000003</v>
      </c>
      <c r="J3257" s="10">
        <v>2250</v>
      </c>
      <c r="K3257" s="11">
        <f t="shared" si="24"/>
        <v>787.50000000000011</v>
      </c>
      <c r="L3257" s="11">
        <f t="shared" si="25"/>
        <v>236.25000000000003</v>
      </c>
      <c r="M3257" s="12">
        <v>0.3</v>
      </c>
      <c r="O3257" s="17"/>
      <c r="P3257" s="15"/>
      <c r="Q3257" s="13"/>
      <c r="R3257" s="14"/>
    </row>
    <row r="3258" spans="1:18" ht="15.75" customHeight="1" x14ac:dyDescent="0.2">
      <c r="A3258" s="2"/>
      <c r="B3258" s="7" t="s">
        <v>14</v>
      </c>
      <c r="C3258" s="7">
        <v>1185732</v>
      </c>
      <c r="D3258" s="8">
        <v>44275</v>
      </c>
      <c r="E3258" s="7" t="s">
        <v>15</v>
      </c>
      <c r="F3258" s="7" t="s">
        <v>114</v>
      </c>
      <c r="G3258" s="7" t="s">
        <v>89</v>
      </c>
      <c r="H3258" s="7" t="s">
        <v>17</v>
      </c>
      <c r="I3258" s="9">
        <v>0.35000000000000003</v>
      </c>
      <c r="J3258" s="10">
        <v>4450</v>
      </c>
      <c r="K3258" s="11">
        <f t="shared" si="24"/>
        <v>1557.5000000000002</v>
      </c>
      <c r="L3258" s="11">
        <f t="shared" si="25"/>
        <v>623.00000000000011</v>
      </c>
      <c r="M3258" s="12">
        <v>0.4</v>
      </c>
      <c r="O3258" s="17"/>
      <c r="P3258" s="15"/>
      <c r="Q3258" s="13"/>
      <c r="R3258" s="14"/>
    </row>
    <row r="3259" spans="1:18" ht="15.75" customHeight="1" x14ac:dyDescent="0.2">
      <c r="A3259" s="2"/>
      <c r="B3259" s="7" t="s">
        <v>14</v>
      </c>
      <c r="C3259" s="7">
        <v>1185732</v>
      </c>
      <c r="D3259" s="8">
        <v>44275</v>
      </c>
      <c r="E3259" s="7" t="s">
        <v>15</v>
      </c>
      <c r="F3259" s="7" t="s">
        <v>114</v>
      </c>
      <c r="G3259" s="7" t="s">
        <v>89</v>
      </c>
      <c r="H3259" s="7" t="s">
        <v>18</v>
      </c>
      <c r="I3259" s="9">
        <v>0.35000000000000003</v>
      </c>
      <c r="J3259" s="10">
        <v>1500</v>
      </c>
      <c r="K3259" s="11">
        <f t="shared" si="24"/>
        <v>525</v>
      </c>
      <c r="L3259" s="11">
        <f t="shared" si="25"/>
        <v>183.75</v>
      </c>
      <c r="M3259" s="12">
        <v>0.35</v>
      </c>
      <c r="O3259" s="17"/>
      <c r="P3259" s="15"/>
      <c r="Q3259" s="13"/>
      <c r="R3259" s="14"/>
    </row>
    <row r="3260" spans="1:18" ht="15.75" customHeight="1" x14ac:dyDescent="0.2">
      <c r="A3260" s="2"/>
      <c r="B3260" s="7" t="s">
        <v>14</v>
      </c>
      <c r="C3260" s="7">
        <v>1185732</v>
      </c>
      <c r="D3260" s="8">
        <v>44275</v>
      </c>
      <c r="E3260" s="7" t="s">
        <v>15</v>
      </c>
      <c r="F3260" s="7" t="s">
        <v>114</v>
      </c>
      <c r="G3260" s="7" t="s">
        <v>89</v>
      </c>
      <c r="H3260" s="7" t="s">
        <v>19</v>
      </c>
      <c r="I3260" s="9">
        <v>0.25000000000000006</v>
      </c>
      <c r="J3260" s="10">
        <v>1750</v>
      </c>
      <c r="K3260" s="11">
        <f t="shared" si="24"/>
        <v>437.50000000000011</v>
      </c>
      <c r="L3260" s="11">
        <f t="shared" si="25"/>
        <v>153.12500000000003</v>
      </c>
      <c r="M3260" s="12">
        <v>0.35</v>
      </c>
      <c r="O3260" s="17"/>
      <c r="P3260" s="15"/>
      <c r="Q3260" s="13"/>
      <c r="R3260" s="14"/>
    </row>
    <row r="3261" spans="1:18" ht="15.75" customHeight="1" x14ac:dyDescent="0.2">
      <c r="A3261" s="2"/>
      <c r="B3261" s="7" t="s">
        <v>14</v>
      </c>
      <c r="C3261" s="7">
        <v>1185732</v>
      </c>
      <c r="D3261" s="8">
        <v>44275</v>
      </c>
      <c r="E3261" s="7" t="s">
        <v>15</v>
      </c>
      <c r="F3261" s="7" t="s">
        <v>114</v>
      </c>
      <c r="G3261" s="7" t="s">
        <v>89</v>
      </c>
      <c r="H3261" s="7" t="s">
        <v>20</v>
      </c>
      <c r="I3261" s="9">
        <v>0.3</v>
      </c>
      <c r="J3261" s="10">
        <v>250</v>
      </c>
      <c r="K3261" s="11">
        <f t="shared" si="24"/>
        <v>75</v>
      </c>
      <c r="L3261" s="11">
        <f t="shared" si="25"/>
        <v>26.25</v>
      </c>
      <c r="M3261" s="12">
        <v>0.35</v>
      </c>
      <c r="O3261" s="17"/>
      <c r="P3261" s="15"/>
      <c r="Q3261" s="13"/>
      <c r="R3261" s="14"/>
    </row>
    <row r="3262" spans="1:18" ht="15.75" customHeight="1" x14ac:dyDescent="0.2">
      <c r="A3262" s="2"/>
      <c r="B3262" s="7" t="s">
        <v>14</v>
      </c>
      <c r="C3262" s="7">
        <v>1185732</v>
      </c>
      <c r="D3262" s="8">
        <v>44275</v>
      </c>
      <c r="E3262" s="7" t="s">
        <v>15</v>
      </c>
      <c r="F3262" s="7" t="s">
        <v>114</v>
      </c>
      <c r="G3262" s="7" t="s">
        <v>89</v>
      </c>
      <c r="H3262" s="7" t="s">
        <v>21</v>
      </c>
      <c r="I3262" s="9">
        <v>0.45</v>
      </c>
      <c r="J3262" s="10">
        <v>750</v>
      </c>
      <c r="K3262" s="11">
        <f t="shared" si="24"/>
        <v>337.5</v>
      </c>
      <c r="L3262" s="11">
        <f t="shared" si="25"/>
        <v>101.25</v>
      </c>
      <c r="M3262" s="12">
        <v>0.3</v>
      </c>
      <c r="O3262" s="17"/>
      <c r="P3262" s="15"/>
      <c r="Q3262" s="13"/>
      <c r="R3262" s="14"/>
    </row>
    <row r="3263" spans="1:18" ht="15.75" customHeight="1" x14ac:dyDescent="0.2">
      <c r="A3263" s="2"/>
      <c r="B3263" s="7" t="s">
        <v>14</v>
      </c>
      <c r="C3263" s="7">
        <v>1185732</v>
      </c>
      <c r="D3263" s="8">
        <v>44275</v>
      </c>
      <c r="E3263" s="7" t="s">
        <v>15</v>
      </c>
      <c r="F3263" s="7" t="s">
        <v>114</v>
      </c>
      <c r="G3263" s="7" t="s">
        <v>89</v>
      </c>
      <c r="H3263" s="7" t="s">
        <v>22</v>
      </c>
      <c r="I3263" s="9">
        <v>0.35000000000000003</v>
      </c>
      <c r="J3263" s="10">
        <v>1750</v>
      </c>
      <c r="K3263" s="11">
        <f t="shared" si="24"/>
        <v>612.50000000000011</v>
      </c>
      <c r="L3263" s="11">
        <f t="shared" si="25"/>
        <v>183.75000000000003</v>
      </c>
      <c r="M3263" s="12">
        <v>0.3</v>
      </c>
      <c r="O3263" s="17"/>
      <c r="P3263" s="15"/>
      <c r="Q3263" s="13"/>
      <c r="R3263" s="14"/>
    </row>
    <row r="3264" spans="1:18" ht="15.75" customHeight="1" x14ac:dyDescent="0.2">
      <c r="A3264" s="2"/>
      <c r="B3264" s="7" t="s">
        <v>14</v>
      </c>
      <c r="C3264" s="7">
        <v>1185732</v>
      </c>
      <c r="D3264" s="8">
        <v>44307</v>
      </c>
      <c r="E3264" s="7" t="s">
        <v>15</v>
      </c>
      <c r="F3264" s="7" t="s">
        <v>114</v>
      </c>
      <c r="G3264" s="7" t="s">
        <v>89</v>
      </c>
      <c r="H3264" s="7" t="s">
        <v>17</v>
      </c>
      <c r="I3264" s="9">
        <v>0.35000000000000003</v>
      </c>
      <c r="J3264" s="10">
        <v>4250</v>
      </c>
      <c r="K3264" s="11">
        <f t="shared" si="24"/>
        <v>1487.5000000000002</v>
      </c>
      <c r="L3264" s="11">
        <f t="shared" si="25"/>
        <v>595.00000000000011</v>
      </c>
      <c r="M3264" s="12">
        <v>0.4</v>
      </c>
      <c r="O3264" s="17"/>
      <c r="P3264" s="15"/>
      <c r="Q3264" s="13"/>
      <c r="R3264" s="14"/>
    </row>
    <row r="3265" spans="1:18" ht="15.75" customHeight="1" x14ac:dyDescent="0.2">
      <c r="A3265" s="2"/>
      <c r="B3265" s="7" t="s">
        <v>14</v>
      </c>
      <c r="C3265" s="7">
        <v>1185732</v>
      </c>
      <c r="D3265" s="8">
        <v>44307</v>
      </c>
      <c r="E3265" s="7" t="s">
        <v>15</v>
      </c>
      <c r="F3265" s="7" t="s">
        <v>114</v>
      </c>
      <c r="G3265" s="7" t="s">
        <v>89</v>
      </c>
      <c r="H3265" s="7" t="s">
        <v>18</v>
      </c>
      <c r="I3265" s="9">
        <v>0.35000000000000003</v>
      </c>
      <c r="J3265" s="10">
        <v>1250</v>
      </c>
      <c r="K3265" s="11">
        <f t="shared" si="24"/>
        <v>437.50000000000006</v>
      </c>
      <c r="L3265" s="11">
        <f t="shared" si="25"/>
        <v>153.125</v>
      </c>
      <c r="M3265" s="12">
        <v>0.35</v>
      </c>
      <c r="O3265" s="17"/>
      <c r="P3265" s="15"/>
      <c r="Q3265" s="13"/>
      <c r="R3265" s="14"/>
    </row>
    <row r="3266" spans="1:18" ht="15.75" customHeight="1" x14ac:dyDescent="0.2">
      <c r="A3266" s="2"/>
      <c r="B3266" s="7" t="s">
        <v>14</v>
      </c>
      <c r="C3266" s="7">
        <v>1185732</v>
      </c>
      <c r="D3266" s="8">
        <v>44307</v>
      </c>
      <c r="E3266" s="7" t="s">
        <v>15</v>
      </c>
      <c r="F3266" s="7" t="s">
        <v>114</v>
      </c>
      <c r="G3266" s="7" t="s">
        <v>89</v>
      </c>
      <c r="H3266" s="7" t="s">
        <v>19</v>
      </c>
      <c r="I3266" s="9">
        <v>0.25000000000000006</v>
      </c>
      <c r="J3266" s="10">
        <v>1250</v>
      </c>
      <c r="K3266" s="11">
        <f t="shared" si="24"/>
        <v>312.50000000000006</v>
      </c>
      <c r="L3266" s="11">
        <f t="shared" si="25"/>
        <v>109.37500000000001</v>
      </c>
      <c r="M3266" s="12">
        <v>0.35</v>
      </c>
      <c r="O3266" s="17"/>
      <c r="P3266" s="15"/>
      <c r="Q3266" s="13"/>
      <c r="R3266" s="14"/>
    </row>
    <row r="3267" spans="1:18" ht="15.75" customHeight="1" x14ac:dyDescent="0.2">
      <c r="A3267" s="2"/>
      <c r="B3267" s="7" t="s">
        <v>14</v>
      </c>
      <c r="C3267" s="7">
        <v>1185732</v>
      </c>
      <c r="D3267" s="8">
        <v>44307</v>
      </c>
      <c r="E3267" s="7" t="s">
        <v>15</v>
      </c>
      <c r="F3267" s="7" t="s">
        <v>114</v>
      </c>
      <c r="G3267" s="7" t="s">
        <v>89</v>
      </c>
      <c r="H3267" s="7" t="s">
        <v>20</v>
      </c>
      <c r="I3267" s="9">
        <v>0.3</v>
      </c>
      <c r="J3267" s="10">
        <v>500</v>
      </c>
      <c r="K3267" s="11">
        <f t="shared" si="24"/>
        <v>150</v>
      </c>
      <c r="L3267" s="11">
        <f t="shared" si="25"/>
        <v>52.5</v>
      </c>
      <c r="M3267" s="12">
        <v>0.35</v>
      </c>
      <c r="O3267" s="17"/>
      <c r="P3267" s="15"/>
      <c r="Q3267" s="13"/>
      <c r="R3267" s="14"/>
    </row>
    <row r="3268" spans="1:18" ht="15.75" customHeight="1" x14ac:dyDescent="0.2">
      <c r="A3268" s="2"/>
      <c r="B3268" s="7" t="s">
        <v>14</v>
      </c>
      <c r="C3268" s="7">
        <v>1185732</v>
      </c>
      <c r="D3268" s="8">
        <v>44307</v>
      </c>
      <c r="E3268" s="7" t="s">
        <v>15</v>
      </c>
      <c r="F3268" s="7" t="s">
        <v>114</v>
      </c>
      <c r="G3268" s="7" t="s">
        <v>89</v>
      </c>
      <c r="H3268" s="7" t="s">
        <v>21</v>
      </c>
      <c r="I3268" s="9">
        <v>0.45</v>
      </c>
      <c r="J3268" s="10">
        <v>500</v>
      </c>
      <c r="K3268" s="11">
        <f t="shared" si="24"/>
        <v>225</v>
      </c>
      <c r="L3268" s="11">
        <f t="shared" si="25"/>
        <v>67.5</v>
      </c>
      <c r="M3268" s="12">
        <v>0.3</v>
      </c>
      <c r="O3268" s="17"/>
      <c r="P3268" s="15"/>
      <c r="Q3268" s="13"/>
      <c r="R3268" s="14"/>
    </row>
    <row r="3269" spans="1:18" ht="15.75" customHeight="1" x14ac:dyDescent="0.2">
      <c r="A3269" s="2"/>
      <c r="B3269" s="7" t="s">
        <v>14</v>
      </c>
      <c r="C3269" s="7">
        <v>1185732</v>
      </c>
      <c r="D3269" s="8">
        <v>44307</v>
      </c>
      <c r="E3269" s="7" t="s">
        <v>15</v>
      </c>
      <c r="F3269" s="7" t="s">
        <v>114</v>
      </c>
      <c r="G3269" s="7" t="s">
        <v>89</v>
      </c>
      <c r="H3269" s="7" t="s">
        <v>22</v>
      </c>
      <c r="I3269" s="9">
        <v>0.35000000000000003</v>
      </c>
      <c r="J3269" s="10">
        <v>2000</v>
      </c>
      <c r="K3269" s="11">
        <f t="shared" si="24"/>
        <v>700.00000000000011</v>
      </c>
      <c r="L3269" s="11">
        <f t="shared" si="25"/>
        <v>210.00000000000003</v>
      </c>
      <c r="M3269" s="12">
        <v>0.3</v>
      </c>
      <c r="O3269" s="17"/>
      <c r="P3269" s="15"/>
      <c r="Q3269" s="13"/>
      <c r="R3269" s="14"/>
    </row>
    <row r="3270" spans="1:18" ht="15.75" customHeight="1" x14ac:dyDescent="0.2">
      <c r="A3270" s="2"/>
      <c r="B3270" s="7" t="s">
        <v>14</v>
      </c>
      <c r="C3270" s="7">
        <v>1185732</v>
      </c>
      <c r="D3270" s="8">
        <v>44336</v>
      </c>
      <c r="E3270" s="7" t="s">
        <v>15</v>
      </c>
      <c r="F3270" s="7" t="s">
        <v>114</v>
      </c>
      <c r="G3270" s="7" t="s">
        <v>89</v>
      </c>
      <c r="H3270" s="7" t="s">
        <v>17</v>
      </c>
      <c r="I3270" s="9">
        <v>0.49999999999999994</v>
      </c>
      <c r="J3270" s="10">
        <v>4700</v>
      </c>
      <c r="K3270" s="11">
        <f t="shared" si="24"/>
        <v>2349.9999999999995</v>
      </c>
      <c r="L3270" s="11">
        <f t="shared" si="25"/>
        <v>939.99999999999989</v>
      </c>
      <c r="M3270" s="12">
        <v>0.4</v>
      </c>
      <c r="O3270" s="17"/>
      <c r="P3270" s="15"/>
      <c r="Q3270" s="13"/>
      <c r="R3270" s="14"/>
    </row>
    <row r="3271" spans="1:18" ht="15.75" customHeight="1" x14ac:dyDescent="0.2">
      <c r="A3271" s="2"/>
      <c r="B3271" s="7" t="s">
        <v>14</v>
      </c>
      <c r="C3271" s="7">
        <v>1185732</v>
      </c>
      <c r="D3271" s="8">
        <v>44336</v>
      </c>
      <c r="E3271" s="7" t="s">
        <v>15</v>
      </c>
      <c r="F3271" s="7" t="s">
        <v>114</v>
      </c>
      <c r="G3271" s="7" t="s">
        <v>89</v>
      </c>
      <c r="H3271" s="7" t="s">
        <v>18</v>
      </c>
      <c r="I3271" s="9">
        <v>0.45</v>
      </c>
      <c r="J3271" s="10">
        <v>1750</v>
      </c>
      <c r="K3271" s="11">
        <f t="shared" si="24"/>
        <v>787.5</v>
      </c>
      <c r="L3271" s="11">
        <f t="shared" si="25"/>
        <v>275.625</v>
      </c>
      <c r="M3271" s="12">
        <v>0.35</v>
      </c>
      <c r="O3271" s="17"/>
      <c r="P3271" s="15"/>
      <c r="Q3271" s="13"/>
      <c r="R3271" s="14"/>
    </row>
    <row r="3272" spans="1:18" ht="15.75" customHeight="1" x14ac:dyDescent="0.2">
      <c r="A3272" s="2"/>
      <c r="B3272" s="7" t="s">
        <v>14</v>
      </c>
      <c r="C3272" s="7">
        <v>1185732</v>
      </c>
      <c r="D3272" s="8">
        <v>44336</v>
      </c>
      <c r="E3272" s="7" t="s">
        <v>15</v>
      </c>
      <c r="F3272" s="7" t="s">
        <v>114</v>
      </c>
      <c r="G3272" s="7" t="s">
        <v>89</v>
      </c>
      <c r="H3272" s="7" t="s">
        <v>19</v>
      </c>
      <c r="I3272" s="9">
        <v>0.4</v>
      </c>
      <c r="J3272" s="10">
        <v>1500</v>
      </c>
      <c r="K3272" s="11">
        <f t="shared" si="24"/>
        <v>600</v>
      </c>
      <c r="L3272" s="11">
        <f t="shared" si="25"/>
        <v>210</v>
      </c>
      <c r="M3272" s="12">
        <v>0.35</v>
      </c>
      <c r="O3272" s="17"/>
      <c r="P3272" s="15"/>
      <c r="Q3272" s="13"/>
      <c r="R3272" s="14"/>
    </row>
    <row r="3273" spans="1:18" ht="15.75" customHeight="1" x14ac:dyDescent="0.2">
      <c r="A3273" s="2"/>
      <c r="B3273" s="7" t="s">
        <v>14</v>
      </c>
      <c r="C3273" s="7">
        <v>1185732</v>
      </c>
      <c r="D3273" s="8">
        <v>44336</v>
      </c>
      <c r="E3273" s="7" t="s">
        <v>15</v>
      </c>
      <c r="F3273" s="7" t="s">
        <v>114</v>
      </c>
      <c r="G3273" s="7" t="s">
        <v>89</v>
      </c>
      <c r="H3273" s="7" t="s">
        <v>20</v>
      </c>
      <c r="I3273" s="9">
        <v>0.4</v>
      </c>
      <c r="J3273" s="10">
        <v>1000</v>
      </c>
      <c r="K3273" s="11">
        <f t="shared" si="24"/>
        <v>400</v>
      </c>
      <c r="L3273" s="11">
        <f t="shared" si="25"/>
        <v>140</v>
      </c>
      <c r="M3273" s="12">
        <v>0.35</v>
      </c>
      <c r="O3273" s="17"/>
      <c r="P3273" s="15"/>
      <c r="Q3273" s="13"/>
      <c r="R3273" s="14"/>
    </row>
    <row r="3274" spans="1:18" ht="15.75" customHeight="1" x14ac:dyDescent="0.2">
      <c r="A3274" s="2"/>
      <c r="B3274" s="7" t="s">
        <v>14</v>
      </c>
      <c r="C3274" s="7">
        <v>1185732</v>
      </c>
      <c r="D3274" s="8">
        <v>44336</v>
      </c>
      <c r="E3274" s="7" t="s">
        <v>15</v>
      </c>
      <c r="F3274" s="7" t="s">
        <v>114</v>
      </c>
      <c r="G3274" s="7" t="s">
        <v>89</v>
      </c>
      <c r="H3274" s="7" t="s">
        <v>21</v>
      </c>
      <c r="I3274" s="9">
        <v>0.49999999999999994</v>
      </c>
      <c r="J3274" s="10">
        <v>1250</v>
      </c>
      <c r="K3274" s="11">
        <f t="shared" si="24"/>
        <v>624.99999999999989</v>
      </c>
      <c r="L3274" s="11">
        <f t="shared" si="25"/>
        <v>187.49999999999997</v>
      </c>
      <c r="M3274" s="12">
        <v>0.3</v>
      </c>
      <c r="O3274" s="17"/>
      <c r="P3274" s="15"/>
      <c r="Q3274" s="13"/>
      <c r="R3274" s="14"/>
    </row>
    <row r="3275" spans="1:18" ht="15.75" customHeight="1" x14ac:dyDescent="0.2">
      <c r="A3275" s="2"/>
      <c r="B3275" s="7" t="s">
        <v>14</v>
      </c>
      <c r="C3275" s="7">
        <v>1185732</v>
      </c>
      <c r="D3275" s="8">
        <v>44336</v>
      </c>
      <c r="E3275" s="7" t="s">
        <v>15</v>
      </c>
      <c r="F3275" s="7" t="s">
        <v>114</v>
      </c>
      <c r="G3275" s="7" t="s">
        <v>89</v>
      </c>
      <c r="H3275" s="7" t="s">
        <v>22</v>
      </c>
      <c r="I3275" s="9">
        <v>0.54999999999999993</v>
      </c>
      <c r="J3275" s="10">
        <v>2500</v>
      </c>
      <c r="K3275" s="11">
        <f t="shared" si="24"/>
        <v>1374.9999999999998</v>
      </c>
      <c r="L3275" s="11">
        <f t="shared" si="25"/>
        <v>412.49999999999994</v>
      </c>
      <c r="M3275" s="12">
        <v>0.3</v>
      </c>
      <c r="O3275" s="17"/>
      <c r="P3275" s="15"/>
      <c r="Q3275" s="13"/>
      <c r="R3275" s="14"/>
    </row>
    <row r="3276" spans="1:18" ht="15.75" customHeight="1" x14ac:dyDescent="0.2">
      <c r="A3276" s="2"/>
      <c r="B3276" s="7" t="s">
        <v>14</v>
      </c>
      <c r="C3276" s="7">
        <v>1185732</v>
      </c>
      <c r="D3276" s="8">
        <v>44369</v>
      </c>
      <c r="E3276" s="7" t="s">
        <v>15</v>
      </c>
      <c r="F3276" s="7" t="s">
        <v>114</v>
      </c>
      <c r="G3276" s="7" t="s">
        <v>89</v>
      </c>
      <c r="H3276" s="7" t="s">
        <v>17</v>
      </c>
      <c r="I3276" s="9">
        <v>0.49999999999999994</v>
      </c>
      <c r="J3276" s="10">
        <v>5000</v>
      </c>
      <c r="K3276" s="11">
        <f t="shared" si="24"/>
        <v>2499.9999999999995</v>
      </c>
      <c r="L3276" s="11">
        <f t="shared" si="25"/>
        <v>999.99999999999989</v>
      </c>
      <c r="M3276" s="12">
        <v>0.4</v>
      </c>
      <c r="O3276" s="17"/>
      <c r="P3276" s="15"/>
      <c r="Q3276" s="13"/>
      <c r="R3276" s="14"/>
    </row>
    <row r="3277" spans="1:18" ht="15.75" customHeight="1" x14ac:dyDescent="0.2">
      <c r="A3277" s="2"/>
      <c r="B3277" s="7" t="s">
        <v>14</v>
      </c>
      <c r="C3277" s="7">
        <v>1185732</v>
      </c>
      <c r="D3277" s="8">
        <v>44369</v>
      </c>
      <c r="E3277" s="7" t="s">
        <v>15</v>
      </c>
      <c r="F3277" s="7" t="s">
        <v>114</v>
      </c>
      <c r="G3277" s="7" t="s">
        <v>89</v>
      </c>
      <c r="H3277" s="7" t="s">
        <v>18</v>
      </c>
      <c r="I3277" s="9">
        <v>0.45</v>
      </c>
      <c r="J3277" s="10">
        <v>2500</v>
      </c>
      <c r="K3277" s="11">
        <f t="shared" si="24"/>
        <v>1125</v>
      </c>
      <c r="L3277" s="11">
        <f t="shared" si="25"/>
        <v>393.75</v>
      </c>
      <c r="M3277" s="12">
        <v>0.35</v>
      </c>
      <c r="O3277" s="17"/>
      <c r="P3277" s="15"/>
      <c r="Q3277" s="13"/>
      <c r="R3277" s="14"/>
    </row>
    <row r="3278" spans="1:18" ht="15.75" customHeight="1" x14ac:dyDescent="0.2">
      <c r="A3278" s="2"/>
      <c r="B3278" s="7" t="s">
        <v>14</v>
      </c>
      <c r="C3278" s="7">
        <v>1185732</v>
      </c>
      <c r="D3278" s="8">
        <v>44369</v>
      </c>
      <c r="E3278" s="7" t="s">
        <v>15</v>
      </c>
      <c r="F3278" s="7" t="s">
        <v>114</v>
      </c>
      <c r="G3278" s="7" t="s">
        <v>89</v>
      </c>
      <c r="H3278" s="7" t="s">
        <v>19</v>
      </c>
      <c r="I3278" s="9">
        <v>0.4</v>
      </c>
      <c r="J3278" s="10">
        <v>1750</v>
      </c>
      <c r="K3278" s="11">
        <f t="shared" si="24"/>
        <v>700</v>
      </c>
      <c r="L3278" s="11">
        <f t="shared" si="25"/>
        <v>244.99999999999997</v>
      </c>
      <c r="M3278" s="12">
        <v>0.35</v>
      </c>
      <c r="O3278" s="17"/>
      <c r="P3278" s="15"/>
      <c r="Q3278" s="13"/>
      <c r="R3278" s="14"/>
    </row>
    <row r="3279" spans="1:18" ht="15.75" customHeight="1" x14ac:dyDescent="0.2">
      <c r="A3279" s="2"/>
      <c r="B3279" s="7" t="s">
        <v>14</v>
      </c>
      <c r="C3279" s="7">
        <v>1185732</v>
      </c>
      <c r="D3279" s="8">
        <v>44369</v>
      </c>
      <c r="E3279" s="7" t="s">
        <v>15</v>
      </c>
      <c r="F3279" s="7" t="s">
        <v>114</v>
      </c>
      <c r="G3279" s="7" t="s">
        <v>89</v>
      </c>
      <c r="H3279" s="7" t="s">
        <v>20</v>
      </c>
      <c r="I3279" s="9">
        <v>0.4</v>
      </c>
      <c r="J3279" s="10">
        <v>1500</v>
      </c>
      <c r="K3279" s="11">
        <f t="shared" si="24"/>
        <v>600</v>
      </c>
      <c r="L3279" s="11">
        <f t="shared" si="25"/>
        <v>210</v>
      </c>
      <c r="M3279" s="12">
        <v>0.35</v>
      </c>
      <c r="O3279" s="17"/>
      <c r="P3279" s="15"/>
      <c r="Q3279" s="13"/>
      <c r="R3279" s="14"/>
    </row>
    <row r="3280" spans="1:18" ht="15.75" customHeight="1" x14ac:dyDescent="0.2">
      <c r="A3280" s="2"/>
      <c r="B3280" s="7" t="s">
        <v>14</v>
      </c>
      <c r="C3280" s="7">
        <v>1185732</v>
      </c>
      <c r="D3280" s="8">
        <v>44369</v>
      </c>
      <c r="E3280" s="7" t="s">
        <v>15</v>
      </c>
      <c r="F3280" s="7" t="s">
        <v>114</v>
      </c>
      <c r="G3280" s="7" t="s">
        <v>89</v>
      </c>
      <c r="H3280" s="7" t="s">
        <v>21</v>
      </c>
      <c r="I3280" s="9">
        <v>0.49999999999999994</v>
      </c>
      <c r="J3280" s="10">
        <v>1500</v>
      </c>
      <c r="K3280" s="11">
        <f t="shared" si="24"/>
        <v>749.99999999999989</v>
      </c>
      <c r="L3280" s="11">
        <f t="shared" si="25"/>
        <v>224.99999999999997</v>
      </c>
      <c r="M3280" s="12">
        <v>0.3</v>
      </c>
      <c r="O3280" s="17"/>
      <c r="P3280" s="15"/>
      <c r="Q3280" s="13"/>
      <c r="R3280" s="14"/>
    </row>
    <row r="3281" spans="1:18" ht="15.75" customHeight="1" x14ac:dyDescent="0.2">
      <c r="A3281" s="2"/>
      <c r="B3281" s="7" t="s">
        <v>14</v>
      </c>
      <c r="C3281" s="7">
        <v>1185732</v>
      </c>
      <c r="D3281" s="8">
        <v>44369</v>
      </c>
      <c r="E3281" s="7" t="s">
        <v>15</v>
      </c>
      <c r="F3281" s="7" t="s">
        <v>114</v>
      </c>
      <c r="G3281" s="7" t="s">
        <v>89</v>
      </c>
      <c r="H3281" s="7" t="s">
        <v>22</v>
      </c>
      <c r="I3281" s="9">
        <v>0.54999999999999993</v>
      </c>
      <c r="J3281" s="10">
        <v>3000</v>
      </c>
      <c r="K3281" s="11">
        <f t="shared" si="24"/>
        <v>1649.9999999999998</v>
      </c>
      <c r="L3281" s="11">
        <f t="shared" si="25"/>
        <v>494.99999999999989</v>
      </c>
      <c r="M3281" s="12">
        <v>0.3</v>
      </c>
      <c r="O3281" s="17"/>
      <c r="P3281" s="15"/>
      <c r="Q3281" s="13"/>
      <c r="R3281" s="14"/>
    </row>
    <row r="3282" spans="1:18" ht="15.75" customHeight="1" x14ac:dyDescent="0.2">
      <c r="A3282" s="2"/>
      <c r="B3282" s="7" t="s">
        <v>14</v>
      </c>
      <c r="C3282" s="7">
        <v>1185732</v>
      </c>
      <c r="D3282" s="8">
        <v>44397</v>
      </c>
      <c r="E3282" s="7" t="s">
        <v>15</v>
      </c>
      <c r="F3282" s="7" t="s">
        <v>114</v>
      </c>
      <c r="G3282" s="7" t="s">
        <v>89</v>
      </c>
      <c r="H3282" s="7" t="s">
        <v>17</v>
      </c>
      <c r="I3282" s="9">
        <v>0.49999999999999994</v>
      </c>
      <c r="J3282" s="10">
        <v>5250</v>
      </c>
      <c r="K3282" s="11">
        <f t="shared" si="24"/>
        <v>2624.9999999999995</v>
      </c>
      <c r="L3282" s="11">
        <f t="shared" si="25"/>
        <v>1049.9999999999998</v>
      </c>
      <c r="M3282" s="12">
        <v>0.4</v>
      </c>
      <c r="O3282" s="17"/>
      <c r="P3282" s="15"/>
      <c r="Q3282" s="13"/>
      <c r="R3282" s="14"/>
    </row>
    <row r="3283" spans="1:18" ht="15.75" customHeight="1" x14ac:dyDescent="0.2">
      <c r="A3283" s="2"/>
      <c r="B3283" s="7" t="s">
        <v>14</v>
      </c>
      <c r="C3283" s="7">
        <v>1185732</v>
      </c>
      <c r="D3283" s="8">
        <v>44397</v>
      </c>
      <c r="E3283" s="7" t="s">
        <v>15</v>
      </c>
      <c r="F3283" s="7" t="s">
        <v>114</v>
      </c>
      <c r="G3283" s="7" t="s">
        <v>89</v>
      </c>
      <c r="H3283" s="7" t="s">
        <v>18</v>
      </c>
      <c r="I3283" s="9">
        <v>0.45</v>
      </c>
      <c r="J3283" s="10">
        <v>2750</v>
      </c>
      <c r="K3283" s="11">
        <f t="shared" si="24"/>
        <v>1237.5</v>
      </c>
      <c r="L3283" s="11">
        <f t="shared" si="25"/>
        <v>433.125</v>
      </c>
      <c r="M3283" s="12">
        <v>0.35</v>
      </c>
      <c r="O3283" s="17"/>
      <c r="P3283" s="15"/>
      <c r="Q3283" s="13"/>
      <c r="R3283" s="14"/>
    </row>
    <row r="3284" spans="1:18" ht="15.75" customHeight="1" x14ac:dyDescent="0.2">
      <c r="A3284" s="2"/>
      <c r="B3284" s="7" t="s">
        <v>14</v>
      </c>
      <c r="C3284" s="7">
        <v>1185732</v>
      </c>
      <c r="D3284" s="8">
        <v>44397</v>
      </c>
      <c r="E3284" s="7" t="s">
        <v>15</v>
      </c>
      <c r="F3284" s="7" t="s">
        <v>114</v>
      </c>
      <c r="G3284" s="7" t="s">
        <v>89</v>
      </c>
      <c r="H3284" s="7" t="s">
        <v>19</v>
      </c>
      <c r="I3284" s="9">
        <v>0.4</v>
      </c>
      <c r="J3284" s="10">
        <v>2000</v>
      </c>
      <c r="K3284" s="11">
        <f t="shared" si="24"/>
        <v>800</v>
      </c>
      <c r="L3284" s="11">
        <f t="shared" si="25"/>
        <v>280</v>
      </c>
      <c r="M3284" s="12">
        <v>0.35</v>
      </c>
      <c r="O3284" s="17"/>
      <c r="P3284" s="15"/>
      <c r="Q3284" s="13"/>
      <c r="R3284" s="14"/>
    </row>
    <row r="3285" spans="1:18" ht="15.75" customHeight="1" x14ac:dyDescent="0.2">
      <c r="A3285" s="2"/>
      <c r="B3285" s="7" t="s">
        <v>14</v>
      </c>
      <c r="C3285" s="7">
        <v>1185732</v>
      </c>
      <c r="D3285" s="8">
        <v>44397</v>
      </c>
      <c r="E3285" s="7" t="s">
        <v>15</v>
      </c>
      <c r="F3285" s="7" t="s">
        <v>114</v>
      </c>
      <c r="G3285" s="7" t="s">
        <v>89</v>
      </c>
      <c r="H3285" s="7" t="s">
        <v>20</v>
      </c>
      <c r="I3285" s="9">
        <v>0.4</v>
      </c>
      <c r="J3285" s="10">
        <v>1500</v>
      </c>
      <c r="K3285" s="11">
        <f t="shared" si="24"/>
        <v>600</v>
      </c>
      <c r="L3285" s="11">
        <f t="shared" si="25"/>
        <v>210</v>
      </c>
      <c r="M3285" s="12">
        <v>0.35</v>
      </c>
      <c r="O3285" s="17"/>
      <c r="P3285" s="15"/>
      <c r="Q3285" s="13"/>
      <c r="R3285" s="14"/>
    </row>
    <row r="3286" spans="1:18" ht="15.75" customHeight="1" x14ac:dyDescent="0.2">
      <c r="A3286" s="2"/>
      <c r="B3286" s="7" t="s">
        <v>14</v>
      </c>
      <c r="C3286" s="7">
        <v>1185732</v>
      </c>
      <c r="D3286" s="8">
        <v>44397</v>
      </c>
      <c r="E3286" s="7" t="s">
        <v>15</v>
      </c>
      <c r="F3286" s="7" t="s">
        <v>114</v>
      </c>
      <c r="G3286" s="7" t="s">
        <v>89</v>
      </c>
      <c r="H3286" s="7" t="s">
        <v>21</v>
      </c>
      <c r="I3286" s="9">
        <v>0.49999999999999994</v>
      </c>
      <c r="J3286" s="10">
        <v>1750</v>
      </c>
      <c r="K3286" s="11">
        <f t="shared" si="24"/>
        <v>874.99999999999989</v>
      </c>
      <c r="L3286" s="11">
        <f t="shared" si="25"/>
        <v>262.49999999999994</v>
      </c>
      <c r="M3286" s="12">
        <v>0.3</v>
      </c>
      <c r="O3286" s="17"/>
      <c r="P3286" s="15"/>
      <c r="Q3286" s="13"/>
      <c r="R3286" s="14"/>
    </row>
    <row r="3287" spans="1:18" ht="15.75" customHeight="1" x14ac:dyDescent="0.2">
      <c r="A3287" s="2"/>
      <c r="B3287" s="7" t="s">
        <v>14</v>
      </c>
      <c r="C3287" s="7">
        <v>1185732</v>
      </c>
      <c r="D3287" s="8">
        <v>44397</v>
      </c>
      <c r="E3287" s="7" t="s">
        <v>15</v>
      </c>
      <c r="F3287" s="7" t="s">
        <v>114</v>
      </c>
      <c r="G3287" s="7" t="s">
        <v>89</v>
      </c>
      <c r="H3287" s="7" t="s">
        <v>22</v>
      </c>
      <c r="I3287" s="9">
        <v>0.54999999999999993</v>
      </c>
      <c r="J3287" s="10">
        <v>3500</v>
      </c>
      <c r="K3287" s="11">
        <f t="shared" si="24"/>
        <v>1924.9999999999998</v>
      </c>
      <c r="L3287" s="11">
        <f t="shared" si="25"/>
        <v>577.49999999999989</v>
      </c>
      <c r="M3287" s="12">
        <v>0.3</v>
      </c>
      <c r="O3287" s="17"/>
      <c r="P3287" s="15"/>
      <c r="Q3287" s="13"/>
      <c r="R3287" s="14"/>
    </row>
    <row r="3288" spans="1:18" ht="15.75" customHeight="1" x14ac:dyDescent="0.2">
      <c r="A3288" s="2"/>
      <c r="B3288" s="7" t="s">
        <v>14</v>
      </c>
      <c r="C3288" s="7">
        <v>1185732</v>
      </c>
      <c r="D3288" s="8">
        <v>44429</v>
      </c>
      <c r="E3288" s="7" t="s">
        <v>15</v>
      </c>
      <c r="F3288" s="7" t="s">
        <v>114</v>
      </c>
      <c r="G3288" s="7" t="s">
        <v>89</v>
      </c>
      <c r="H3288" s="7" t="s">
        <v>17</v>
      </c>
      <c r="I3288" s="9">
        <v>0.49999999999999994</v>
      </c>
      <c r="J3288" s="10">
        <v>5000</v>
      </c>
      <c r="K3288" s="11">
        <f t="shared" si="24"/>
        <v>2499.9999999999995</v>
      </c>
      <c r="L3288" s="11">
        <f t="shared" si="25"/>
        <v>999.99999999999989</v>
      </c>
      <c r="M3288" s="12">
        <v>0.4</v>
      </c>
      <c r="O3288" s="17"/>
      <c r="P3288" s="15"/>
      <c r="Q3288" s="13"/>
      <c r="R3288" s="14"/>
    </row>
    <row r="3289" spans="1:18" ht="15.75" customHeight="1" x14ac:dyDescent="0.2">
      <c r="A3289" s="2"/>
      <c r="B3289" s="7" t="s">
        <v>14</v>
      </c>
      <c r="C3289" s="7">
        <v>1185732</v>
      </c>
      <c r="D3289" s="8">
        <v>44429</v>
      </c>
      <c r="E3289" s="7" t="s">
        <v>15</v>
      </c>
      <c r="F3289" s="7" t="s">
        <v>114</v>
      </c>
      <c r="G3289" s="7" t="s">
        <v>89</v>
      </c>
      <c r="H3289" s="7" t="s">
        <v>18</v>
      </c>
      <c r="I3289" s="9">
        <v>0.45</v>
      </c>
      <c r="J3289" s="10">
        <v>2750</v>
      </c>
      <c r="K3289" s="11">
        <f t="shared" si="24"/>
        <v>1237.5</v>
      </c>
      <c r="L3289" s="11">
        <f t="shared" si="25"/>
        <v>433.125</v>
      </c>
      <c r="M3289" s="12">
        <v>0.35</v>
      </c>
      <c r="O3289" s="17"/>
      <c r="P3289" s="15"/>
      <c r="Q3289" s="13"/>
      <c r="R3289" s="14"/>
    </row>
    <row r="3290" spans="1:18" ht="15.75" customHeight="1" x14ac:dyDescent="0.2">
      <c r="A3290" s="2"/>
      <c r="B3290" s="7" t="s">
        <v>14</v>
      </c>
      <c r="C3290" s="7">
        <v>1185732</v>
      </c>
      <c r="D3290" s="8">
        <v>44429</v>
      </c>
      <c r="E3290" s="7" t="s">
        <v>15</v>
      </c>
      <c r="F3290" s="7" t="s">
        <v>114</v>
      </c>
      <c r="G3290" s="7" t="s">
        <v>89</v>
      </c>
      <c r="H3290" s="7" t="s">
        <v>19</v>
      </c>
      <c r="I3290" s="9">
        <v>0.4</v>
      </c>
      <c r="J3290" s="10">
        <v>2000</v>
      </c>
      <c r="K3290" s="11">
        <f t="shared" si="24"/>
        <v>800</v>
      </c>
      <c r="L3290" s="11">
        <f t="shared" si="25"/>
        <v>280</v>
      </c>
      <c r="M3290" s="12">
        <v>0.35</v>
      </c>
      <c r="O3290" s="17"/>
      <c r="P3290" s="15"/>
      <c r="Q3290" s="13"/>
      <c r="R3290" s="14"/>
    </row>
    <row r="3291" spans="1:18" ht="15.75" customHeight="1" x14ac:dyDescent="0.2">
      <c r="A3291" s="2"/>
      <c r="B3291" s="7" t="s">
        <v>14</v>
      </c>
      <c r="C3291" s="7">
        <v>1185732</v>
      </c>
      <c r="D3291" s="8">
        <v>44429</v>
      </c>
      <c r="E3291" s="7" t="s">
        <v>15</v>
      </c>
      <c r="F3291" s="7" t="s">
        <v>114</v>
      </c>
      <c r="G3291" s="7" t="s">
        <v>89</v>
      </c>
      <c r="H3291" s="7" t="s">
        <v>20</v>
      </c>
      <c r="I3291" s="9">
        <v>0.4</v>
      </c>
      <c r="J3291" s="10">
        <v>1500</v>
      </c>
      <c r="K3291" s="11">
        <f t="shared" si="24"/>
        <v>600</v>
      </c>
      <c r="L3291" s="11">
        <f t="shared" si="25"/>
        <v>210</v>
      </c>
      <c r="M3291" s="12">
        <v>0.35</v>
      </c>
      <c r="O3291" s="17"/>
      <c r="P3291" s="15"/>
      <c r="Q3291" s="13"/>
      <c r="R3291" s="14"/>
    </row>
    <row r="3292" spans="1:18" ht="15.75" customHeight="1" x14ac:dyDescent="0.2">
      <c r="A3292" s="2"/>
      <c r="B3292" s="7" t="s">
        <v>14</v>
      </c>
      <c r="C3292" s="7">
        <v>1185732</v>
      </c>
      <c r="D3292" s="8">
        <v>44429</v>
      </c>
      <c r="E3292" s="7" t="s">
        <v>15</v>
      </c>
      <c r="F3292" s="7" t="s">
        <v>114</v>
      </c>
      <c r="G3292" s="7" t="s">
        <v>89</v>
      </c>
      <c r="H3292" s="7" t="s">
        <v>21</v>
      </c>
      <c r="I3292" s="9">
        <v>0.49999999999999994</v>
      </c>
      <c r="J3292" s="10">
        <v>1250</v>
      </c>
      <c r="K3292" s="11">
        <f t="shared" si="24"/>
        <v>624.99999999999989</v>
      </c>
      <c r="L3292" s="11">
        <f t="shared" si="25"/>
        <v>187.49999999999997</v>
      </c>
      <c r="M3292" s="12">
        <v>0.3</v>
      </c>
      <c r="O3292" s="17"/>
      <c r="P3292" s="15"/>
      <c r="Q3292" s="13"/>
      <c r="R3292" s="14"/>
    </row>
    <row r="3293" spans="1:18" ht="15.75" customHeight="1" x14ac:dyDescent="0.2">
      <c r="A3293" s="2"/>
      <c r="B3293" s="7" t="s">
        <v>14</v>
      </c>
      <c r="C3293" s="7">
        <v>1185732</v>
      </c>
      <c r="D3293" s="8">
        <v>44429</v>
      </c>
      <c r="E3293" s="7" t="s">
        <v>15</v>
      </c>
      <c r="F3293" s="7" t="s">
        <v>114</v>
      </c>
      <c r="G3293" s="7" t="s">
        <v>89</v>
      </c>
      <c r="H3293" s="7" t="s">
        <v>22</v>
      </c>
      <c r="I3293" s="9">
        <v>0.54999999999999993</v>
      </c>
      <c r="J3293" s="10">
        <v>3000</v>
      </c>
      <c r="K3293" s="11">
        <f t="shared" si="24"/>
        <v>1649.9999999999998</v>
      </c>
      <c r="L3293" s="11">
        <f t="shared" si="25"/>
        <v>494.99999999999989</v>
      </c>
      <c r="M3293" s="12">
        <v>0.3</v>
      </c>
      <c r="O3293" s="17"/>
      <c r="P3293" s="15"/>
      <c r="Q3293" s="13"/>
      <c r="R3293" s="14"/>
    </row>
    <row r="3294" spans="1:18" ht="15.75" customHeight="1" x14ac:dyDescent="0.2">
      <c r="A3294" s="2"/>
      <c r="B3294" s="7" t="s">
        <v>14</v>
      </c>
      <c r="C3294" s="7">
        <v>1185732</v>
      </c>
      <c r="D3294" s="8">
        <v>44459</v>
      </c>
      <c r="E3294" s="7" t="s">
        <v>15</v>
      </c>
      <c r="F3294" s="7" t="s">
        <v>114</v>
      </c>
      <c r="G3294" s="7" t="s">
        <v>89</v>
      </c>
      <c r="H3294" s="7" t="s">
        <v>17</v>
      </c>
      <c r="I3294" s="9">
        <v>0.49999999999999994</v>
      </c>
      <c r="J3294" s="10">
        <v>4250</v>
      </c>
      <c r="K3294" s="11">
        <f t="shared" si="24"/>
        <v>2124.9999999999995</v>
      </c>
      <c r="L3294" s="11">
        <f t="shared" si="25"/>
        <v>849.99999999999989</v>
      </c>
      <c r="M3294" s="12">
        <v>0.4</v>
      </c>
      <c r="O3294" s="17"/>
      <c r="P3294" s="15"/>
      <c r="Q3294" s="13"/>
      <c r="R3294" s="14"/>
    </row>
    <row r="3295" spans="1:18" ht="15.75" customHeight="1" x14ac:dyDescent="0.2">
      <c r="A3295" s="2"/>
      <c r="B3295" s="7" t="s">
        <v>14</v>
      </c>
      <c r="C3295" s="7">
        <v>1185732</v>
      </c>
      <c r="D3295" s="8">
        <v>44459</v>
      </c>
      <c r="E3295" s="7" t="s">
        <v>15</v>
      </c>
      <c r="F3295" s="7" t="s">
        <v>114</v>
      </c>
      <c r="G3295" s="7" t="s">
        <v>89</v>
      </c>
      <c r="H3295" s="7" t="s">
        <v>18</v>
      </c>
      <c r="I3295" s="9">
        <v>0.45</v>
      </c>
      <c r="J3295" s="10">
        <v>2250</v>
      </c>
      <c r="K3295" s="11">
        <f t="shared" si="24"/>
        <v>1012.5</v>
      </c>
      <c r="L3295" s="11">
        <f t="shared" si="25"/>
        <v>354.375</v>
      </c>
      <c r="M3295" s="12">
        <v>0.35</v>
      </c>
      <c r="O3295" s="17"/>
      <c r="P3295" s="15"/>
      <c r="Q3295" s="13"/>
      <c r="R3295" s="14"/>
    </row>
    <row r="3296" spans="1:18" ht="15.75" customHeight="1" x14ac:dyDescent="0.2">
      <c r="A3296" s="2"/>
      <c r="B3296" s="7" t="s">
        <v>14</v>
      </c>
      <c r="C3296" s="7">
        <v>1185732</v>
      </c>
      <c r="D3296" s="8">
        <v>44459</v>
      </c>
      <c r="E3296" s="7" t="s">
        <v>15</v>
      </c>
      <c r="F3296" s="7" t="s">
        <v>114</v>
      </c>
      <c r="G3296" s="7" t="s">
        <v>89</v>
      </c>
      <c r="H3296" s="7" t="s">
        <v>19</v>
      </c>
      <c r="I3296" s="9">
        <v>0.4</v>
      </c>
      <c r="J3296" s="10">
        <v>1250</v>
      </c>
      <c r="K3296" s="11">
        <f t="shared" si="24"/>
        <v>500</v>
      </c>
      <c r="L3296" s="11">
        <f t="shared" si="25"/>
        <v>175</v>
      </c>
      <c r="M3296" s="12">
        <v>0.35</v>
      </c>
      <c r="O3296" s="17"/>
      <c r="P3296" s="15"/>
      <c r="Q3296" s="13"/>
      <c r="R3296" s="14"/>
    </row>
    <row r="3297" spans="1:18" ht="15.75" customHeight="1" x14ac:dyDescent="0.2">
      <c r="A3297" s="2"/>
      <c r="B3297" s="7" t="s">
        <v>14</v>
      </c>
      <c r="C3297" s="7">
        <v>1185732</v>
      </c>
      <c r="D3297" s="8">
        <v>44459</v>
      </c>
      <c r="E3297" s="7" t="s">
        <v>15</v>
      </c>
      <c r="F3297" s="7" t="s">
        <v>114</v>
      </c>
      <c r="G3297" s="7" t="s">
        <v>89</v>
      </c>
      <c r="H3297" s="7" t="s">
        <v>20</v>
      </c>
      <c r="I3297" s="9">
        <v>0.4</v>
      </c>
      <c r="J3297" s="10">
        <v>1000</v>
      </c>
      <c r="K3297" s="11">
        <f t="shared" si="24"/>
        <v>400</v>
      </c>
      <c r="L3297" s="11">
        <f t="shared" si="25"/>
        <v>140</v>
      </c>
      <c r="M3297" s="12">
        <v>0.35</v>
      </c>
      <c r="O3297" s="17"/>
      <c r="P3297" s="15"/>
      <c r="Q3297" s="13"/>
      <c r="R3297" s="14"/>
    </row>
    <row r="3298" spans="1:18" ht="15.75" customHeight="1" x14ac:dyDescent="0.2">
      <c r="A3298" s="2"/>
      <c r="B3298" s="7" t="s">
        <v>14</v>
      </c>
      <c r="C3298" s="7">
        <v>1185732</v>
      </c>
      <c r="D3298" s="8">
        <v>44459</v>
      </c>
      <c r="E3298" s="7" t="s">
        <v>15</v>
      </c>
      <c r="F3298" s="7" t="s">
        <v>114</v>
      </c>
      <c r="G3298" s="7" t="s">
        <v>89</v>
      </c>
      <c r="H3298" s="7" t="s">
        <v>21</v>
      </c>
      <c r="I3298" s="9">
        <v>0.49999999999999994</v>
      </c>
      <c r="J3298" s="10">
        <v>1000</v>
      </c>
      <c r="K3298" s="11">
        <f t="shared" si="24"/>
        <v>499.99999999999994</v>
      </c>
      <c r="L3298" s="11">
        <f t="shared" si="25"/>
        <v>149.99999999999997</v>
      </c>
      <c r="M3298" s="12">
        <v>0.3</v>
      </c>
      <c r="O3298" s="17"/>
      <c r="P3298" s="15"/>
      <c r="Q3298" s="13"/>
      <c r="R3298" s="14"/>
    </row>
    <row r="3299" spans="1:18" ht="15.75" customHeight="1" x14ac:dyDescent="0.2">
      <c r="A3299" s="2"/>
      <c r="B3299" s="7" t="s">
        <v>14</v>
      </c>
      <c r="C3299" s="7">
        <v>1185732</v>
      </c>
      <c r="D3299" s="8">
        <v>44459</v>
      </c>
      <c r="E3299" s="7" t="s">
        <v>15</v>
      </c>
      <c r="F3299" s="7" t="s">
        <v>114</v>
      </c>
      <c r="G3299" s="7" t="s">
        <v>89</v>
      </c>
      <c r="H3299" s="7" t="s">
        <v>22</v>
      </c>
      <c r="I3299" s="9">
        <v>0.54999999999999993</v>
      </c>
      <c r="J3299" s="10">
        <v>2000</v>
      </c>
      <c r="K3299" s="11">
        <f t="shared" si="24"/>
        <v>1099.9999999999998</v>
      </c>
      <c r="L3299" s="11">
        <f t="shared" si="25"/>
        <v>329.99999999999994</v>
      </c>
      <c r="M3299" s="12">
        <v>0.3</v>
      </c>
      <c r="O3299" s="17"/>
      <c r="P3299" s="15"/>
      <c r="Q3299" s="13"/>
      <c r="R3299" s="14"/>
    </row>
    <row r="3300" spans="1:18" ht="15.75" customHeight="1" x14ac:dyDescent="0.2">
      <c r="A3300" s="2"/>
      <c r="B3300" s="7" t="s">
        <v>14</v>
      </c>
      <c r="C3300" s="7">
        <v>1185732</v>
      </c>
      <c r="D3300" s="8">
        <v>44491</v>
      </c>
      <c r="E3300" s="7" t="s">
        <v>15</v>
      </c>
      <c r="F3300" s="7" t="s">
        <v>114</v>
      </c>
      <c r="G3300" s="7" t="s">
        <v>89</v>
      </c>
      <c r="H3300" s="7" t="s">
        <v>17</v>
      </c>
      <c r="I3300" s="9">
        <v>0.54999999999999993</v>
      </c>
      <c r="J3300" s="10">
        <v>3750</v>
      </c>
      <c r="K3300" s="11">
        <f t="shared" si="24"/>
        <v>2062.4999999999995</v>
      </c>
      <c r="L3300" s="11">
        <f t="shared" si="25"/>
        <v>824.99999999999989</v>
      </c>
      <c r="M3300" s="12">
        <v>0.4</v>
      </c>
      <c r="O3300" s="17"/>
      <c r="P3300" s="15"/>
      <c r="Q3300" s="13"/>
      <c r="R3300" s="14"/>
    </row>
    <row r="3301" spans="1:18" ht="15.75" customHeight="1" x14ac:dyDescent="0.2">
      <c r="A3301" s="2"/>
      <c r="B3301" s="7" t="s">
        <v>14</v>
      </c>
      <c r="C3301" s="7">
        <v>1185732</v>
      </c>
      <c r="D3301" s="8">
        <v>44491</v>
      </c>
      <c r="E3301" s="7" t="s">
        <v>15</v>
      </c>
      <c r="F3301" s="7" t="s">
        <v>114</v>
      </c>
      <c r="G3301" s="7" t="s">
        <v>89</v>
      </c>
      <c r="H3301" s="7" t="s">
        <v>18</v>
      </c>
      <c r="I3301" s="9">
        <v>0.5</v>
      </c>
      <c r="J3301" s="10">
        <v>2000</v>
      </c>
      <c r="K3301" s="11">
        <f t="shared" si="24"/>
        <v>1000</v>
      </c>
      <c r="L3301" s="11">
        <f t="shared" si="25"/>
        <v>350</v>
      </c>
      <c r="M3301" s="12">
        <v>0.35</v>
      </c>
      <c r="O3301" s="17"/>
      <c r="P3301" s="15"/>
      <c r="Q3301" s="13"/>
      <c r="R3301" s="14"/>
    </row>
    <row r="3302" spans="1:18" ht="15.75" customHeight="1" x14ac:dyDescent="0.2">
      <c r="A3302" s="2"/>
      <c r="B3302" s="7" t="s">
        <v>14</v>
      </c>
      <c r="C3302" s="7">
        <v>1185732</v>
      </c>
      <c r="D3302" s="8">
        <v>44491</v>
      </c>
      <c r="E3302" s="7" t="s">
        <v>15</v>
      </c>
      <c r="F3302" s="7" t="s">
        <v>114</v>
      </c>
      <c r="G3302" s="7" t="s">
        <v>89</v>
      </c>
      <c r="H3302" s="7" t="s">
        <v>19</v>
      </c>
      <c r="I3302" s="9">
        <v>0.5</v>
      </c>
      <c r="J3302" s="10">
        <v>1000</v>
      </c>
      <c r="K3302" s="11">
        <f t="shared" si="24"/>
        <v>500</v>
      </c>
      <c r="L3302" s="11">
        <f t="shared" si="25"/>
        <v>175</v>
      </c>
      <c r="M3302" s="12">
        <v>0.35</v>
      </c>
      <c r="O3302" s="17"/>
      <c r="P3302" s="15"/>
      <c r="Q3302" s="13"/>
      <c r="R3302" s="14"/>
    </row>
    <row r="3303" spans="1:18" ht="15.75" customHeight="1" x14ac:dyDescent="0.2">
      <c r="A3303" s="2"/>
      <c r="B3303" s="7" t="s">
        <v>14</v>
      </c>
      <c r="C3303" s="7">
        <v>1185732</v>
      </c>
      <c r="D3303" s="8">
        <v>44491</v>
      </c>
      <c r="E3303" s="7" t="s">
        <v>15</v>
      </c>
      <c r="F3303" s="7" t="s">
        <v>114</v>
      </c>
      <c r="G3303" s="7" t="s">
        <v>89</v>
      </c>
      <c r="H3303" s="7" t="s">
        <v>20</v>
      </c>
      <c r="I3303" s="9">
        <v>0.5</v>
      </c>
      <c r="J3303" s="10">
        <v>750</v>
      </c>
      <c r="K3303" s="11">
        <f t="shared" si="24"/>
        <v>375</v>
      </c>
      <c r="L3303" s="11">
        <f t="shared" si="25"/>
        <v>131.25</v>
      </c>
      <c r="M3303" s="12">
        <v>0.35</v>
      </c>
      <c r="O3303" s="17"/>
      <c r="P3303" s="15"/>
      <c r="Q3303" s="13"/>
      <c r="R3303" s="14"/>
    </row>
    <row r="3304" spans="1:18" ht="15.75" customHeight="1" x14ac:dyDescent="0.2">
      <c r="A3304" s="2"/>
      <c r="B3304" s="7" t="s">
        <v>14</v>
      </c>
      <c r="C3304" s="7">
        <v>1185732</v>
      </c>
      <c r="D3304" s="8">
        <v>44491</v>
      </c>
      <c r="E3304" s="7" t="s">
        <v>15</v>
      </c>
      <c r="F3304" s="7" t="s">
        <v>114</v>
      </c>
      <c r="G3304" s="7" t="s">
        <v>89</v>
      </c>
      <c r="H3304" s="7" t="s">
        <v>21</v>
      </c>
      <c r="I3304" s="9">
        <v>0.6</v>
      </c>
      <c r="J3304" s="10">
        <v>750</v>
      </c>
      <c r="K3304" s="11">
        <f t="shared" si="24"/>
        <v>450</v>
      </c>
      <c r="L3304" s="11">
        <f t="shared" si="25"/>
        <v>135</v>
      </c>
      <c r="M3304" s="12">
        <v>0.3</v>
      </c>
      <c r="O3304" s="17"/>
      <c r="P3304" s="15"/>
      <c r="Q3304" s="13"/>
      <c r="R3304" s="14"/>
    </row>
    <row r="3305" spans="1:18" ht="15.75" customHeight="1" x14ac:dyDescent="0.2">
      <c r="A3305" s="2"/>
      <c r="B3305" s="7" t="s">
        <v>14</v>
      </c>
      <c r="C3305" s="7">
        <v>1185732</v>
      </c>
      <c r="D3305" s="8">
        <v>44491</v>
      </c>
      <c r="E3305" s="7" t="s">
        <v>15</v>
      </c>
      <c r="F3305" s="7" t="s">
        <v>114</v>
      </c>
      <c r="G3305" s="7" t="s">
        <v>89</v>
      </c>
      <c r="H3305" s="7" t="s">
        <v>22</v>
      </c>
      <c r="I3305" s="9">
        <v>0.64999999999999991</v>
      </c>
      <c r="J3305" s="10">
        <v>2000</v>
      </c>
      <c r="K3305" s="11">
        <f t="shared" si="24"/>
        <v>1299.9999999999998</v>
      </c>
      <c r="L3305" s="11">
        <f t="shared" si="25"/>
        <v>389.99999999999994</v>
      </c>
      <c r="M3305" s="12">
        <v>0.3</v>
      </c>
      <c r="O3305" s="17"/>
      <c r="P3305" s="15"/>
      <c r="Q3305" s="13"/>
      <c r="R3305" s="14"/>
    </row>
    <row r="3306" spans="1:18" ht="15.75" customHeight="1" x14ac:dyDescent="0.2">
      <c r="A3306" s="2"/>
      <c r="B3306" s="7" t="s">
        <v>14</v>
      </c>
      <c r="C3306" s="7">
        <v>1185732</v>
      </c>
      <c r="D3306" s="8">
        <v>44521</v>
      </c>
      <c r="E3306" s="7" t="s">
        <v>15</v>
      </c>
      <c r="F3306" s="7" t="s">
        <v>114</v>
      </c>
      <c r="G3306" s="7" t="s">
        <v>89</v>
      </c>
      <c r="H3306" s="7" t="s">
        <v>17</v>
      </c>
      <c r="I3306" s="9">
        <v>0.6</v>
      </c>
      <c r="J3306" s="10">
        <v>3500</v>
      </c>
      <c r="K3306" s="11">
        <f t="shared" si="24"/>
        <v>2100</v>
      </c>
      <c r="L3306" s="11">
        <f t="shared" si="25"/>
        <v>840</v>
      </c>
      <c r="M3306" s="12">
        <v>0.4</v>
      </c>
      <c r="O3306" s="17"/>
      <c r="P3306" s="15"/>
      <c r="Q3306" s="13"/>
      <c r="R3306" s="14"/>
    </row>
    <row r="3307" spans="1:18" ht="15.75" customHeight="1" x14ac:dyDescent="0.2">
      <c r="A3307" s="2"/>
      <c r="B3307" s="7" t="s">
        <v>14</v>
      </c>
      <c r="C3307" s="7">
        <v>1185732</v>
      </c>
      <c r="D3307" s="8">
        <v>44521</v>
      </c>
      <c r="E3307" s="7" t="s">
        <v>15</v>
      </c>
      <c r="F3307" s="7" t="s">
        <v>114</v>
      </c>
      <c r="G3307" s="7" t="s">
        <v>89</v>
      </c>
      <c r="H3307" s="7" t="s">
        <v>18</v>
      </c>
      <c r="I3307" s="9">
        <v>0.5</v>
      </c>
      <c r="J3307" s="10">
        <v>1750</v>
      </c>
      <c r="K3307" s="11">
        <f t="shared" si="24"/>
        <v>875</v>
      </c>
      <c r="L3307" s="11">
        <f t="shared" si="25"/>
        <v>306.25</v>
      </c>
      <c r="M3307" s="12">
        <v>0.35</v>
      </c>
      <c r="O3307" s="17"/>
      <c r="P3307" s="15"/>
      <c r="Q3307" s="13"/>
      <c r="R3307" s="14"/>
    </row>
    <row r="3308" spans="1:18" ht="15.75" customHeight="1" x14ac:dyDescent="0.2">
      <c r="A3308" s="2"/>
      <c r="B3308" s="7" t="s">
        <v>14</v>
      </c>
      <c r="C3308" s="7">
        <v>1185732</v>
      </c>
      <c r="D3308" s="8">
        <v>44521</v>
      </c>
      <c r="E3308" s="7" t="s">
        <v>15</v>
      </c>
      <c r="F3308" s="7" t="s">
        <v>114</v>
      </c>
      <c r="G3308" s="7" t="s">
        <v>89</v>
      </c>
      <c r="H3308" s="7" t="s">
        <v>19</v>
      </c>
      <c r="I3308" s="9">
        <v>0.5</v>
      </c>
      <c r="J3308" s="10">
        <v>1700</v>
      </c>
      <c r="K3308" s="11">
        <f t="shared" si="24"/>
        <v>850</v>
      </c>
      <c r="L3308" s="11">
        <f t="shared" si="25"/>
        <v>297.5</v>
      </c>
      <c r="M3308" s="12">
        <v>0.35</v>
      </c>
      <c r="O3308" s="17"/>
      <c r="P3308" s="15"/>
      <c r="Q3308" s="13"/>
      <c r="R3308" s="14"/>
    </row>
    <row r="3309" spans="1:18" ht="15.75" customHeight="1" x14ac:dyDescent="0.2">
      <c r="A3309" s="2"/>
      <c r="B3309" s="7" t="s">
        <v>14</v>
      </c>
      <c r="C3309" s="7">
        <v>1185732</v>
      </c>
      <c r="D3309" s="8">
        <v>44521</v>
      </c>
      <c r="E3309" s="7" t="s">
        <v>15</v>
      </c>
      <c r="F3309" s="7" t="s">
        <v>114</v>
      </c>
      <c r="G3309" s="7" t="s">
        <v>89</v>
      </c>
      <c r="H3309" s="7" t="s">
        <v>20</v>
      </c>
      <c r="I3309" s="9">
        <v>0.5</v>
      </c>
      <c r="J3309" s="10">
        <v>1500</v>
      </c>
      <c r="K3309" s="11">
        <f t="shared" si="24"/>
        <v>750</v>
      </c>
      <c r="L3309" s="11">
        <f t="shared" si="25"/>
        <v>262.5</v>
      </c>
      <c r="M3309" s="12">
        <v>0.35</v>
      </c>
      <c r="O3309" s="17"/>
      <c r="P3309" s="15"/>
      <c r="Q3309" s="13"/>
      <c r="R3309" s="14"/>
    </row>
    <row r="3310" spans="1:18" ht="15.75" customHeight="1" x14ac:dyDescent="0.2">
      <c r="A3310" s="2"/>
      <c r="B3310" s="7" t="s">
        <v>14</v>
      </c>
      <c r="C3310" s="7">
        <v>1185732</v>
      </c>
      <c r="D3310" s="8">
        <v>44521</v>
      </c>
      <c r="E3310" s="7" t="s">
        <v>15</v>
      </c>
      <c r="F3310" s="7" t="s">
        <v>114</v>
      </c>
      <c r="G3310" s="7" t="s">
        <v>89</v>
      </c>
      <c r="H3310" s="7" t="s">
        <v>21</v>
      </c>
      <c r="I3310" s="9">
        <v>0.6</v>
      </c>
      <c r="J3310" s="10">
        <v>1250</v>
      </c>
      <c r="K3310" s="11">
        <f t="shared" si="24"/>
        <v>750</v>
      </c>
      <c r="L3310" s="11">
        <f t="shared" si="25"/>
        <v>225</v>
      </c>
      <c r="M3310" s="12">
        <v>0.3</v>
      </c>
      <c r="O3310" s="17"/>
      <c r="P3310" s="15"/>
      <c r="Q3310" s="13"/>
      <c r="R3310" s="14"/>
    </row>
    <row r="3311" spans="1:18" ht="15.75" customHeight="1" x14ac:dyDescent="0.2">
      <c r="A3311" s="2"/>
      <c r="B3311" s="7" t="s">
        <v>14</v>
      </c>
      <c r="C3311" s="7">
        <v>1185732</v>
      </c>
      <c r="D3311" s="8">
        <v>44521</v>
      </c>
      <c r="E3311" s="7" t="s">
        <v>15</v>
      </c>
      <c r="F3311" s="7" t="s">
        <v>114</v>
      </c>
      <c r="G3311" s="7" t="s">
        <v>89</v>
      </c>
      <c r="H3311" s="7" t="s">
        <v>22</v>
      </c>
      <c r="I3311" s="9">
        <v>0.64999999999999991</v>
      </c>
      <c r="J3311" s="10">
        <v>2250</v>
      </c>
      <c r="K3311" s="11">
        <f t="shared" si="24"/>
        <v>1462.4999999999998</v>
      </c>
      <c r="L3311" s="11">
        <f t="shared" si="25"/>
        <v>438.74999999999994</v>
      </c>
      <c r="M3311" s="12">
        <v>0.3</v>
      </c>
      <c r="O3311" s="17"/>
      <c r="P3311" s="15"/>
      <c r="Q3311" s="13"/>
      <c r="R3311" s="14"/>
    </row>
    <row r="3312" spans="1:18" ht="15.75" customHeight="1" x14ac:dyDescent="0.2">
      <c r="A3312" s="2"/>
      <c r="B3312" s="7" t="s">
        <v>14</v>
      </c>
      <c r="C3312" s="7">
        <v>1185732</v>
      </c>
      <c r="D3312" s="8">
        <v>44550</v>
      </c>
      <c r="E3312" s="7" t="s">
        <v>15</v>
      </c>
      <c r="F3312" s="7" t="s">
        <v>114</v>
      </c>
      <c r="G3312" s="7" t="s">
        <v>89</v>
      </c>
      <c r="H3312" s="7" t="s">
        <v>17</v>
      </c>
      <c r="I3312" s="9">
        <v>0.6</v>
      </c>
      <c r="J3312" s="10">
        <v>4500</v>
      </c>
      <c r="K3312" s="11">
        <f t="shared" si="24"/>
        <v>2700</v>
      </c>
      <c r="L3312" s="11">
        <f t="shared" si="25"/>
        <v>1080</v>
      </c>
      <c r="M3312" s="12">
        <v>0.4</v>
      </c>
      <c r="O3312" s="17"/>
      <c r="P3312" s="15"/>
      <c r="Q3312" s="13"/>
      <c r="R3312" s="14"/>
    </row>
    <row r="3313" spans="1:18" ht="15.75" customHeight="1" x14ac:dyDescent="0.2">
      <c r="A3313" s="2"/>
      <c r="B3313" s="7" t="s">
        <v>14</v>
      </c>
      <c r="C3313" s="7">
        <v>1185732</v>
      </c>
      <c r="D3313" s="8">
        <v>44550</v>
      </c>
      <c r="E3313" s="7" t="s">
        <v>15</v>
      </c>
      <c r="F3313" s="7" t="s">
        <v>114</v>
      </c>
      <c r="G3313" s="7" t="s">
        <v>89</v>
      </c>
      <c r="H3313" s="7" t="s">
        <v>18</v>
      </c>
      <c r="I3313" s="9">
        <v>0.5</v>
      </c>
      <c r="J3313" s="10">
        <v>2500</v>
      </c>
      <c r="K3313" s="11">
        <f t="shared" si="24"/>
        <v>1250</v>
      </c>
      <c r="L3313" s="11">
        <f t="shared" si="25"/>
        <v>437.5</v>
      </c>
      <c r="M3313" s="12">
        <v>0.35</v>
      </c>
      <c r="O3313" s="17"/>
      <c r="P3313" s="15"/>
      <c r="Q3313" s="13"/>
      <c r="R3313" s="14"/>
    </row>
    <row r="3314" spans="1:18" ht="15.75" customHeight="1" x14ac:dyDescent="0.2">
      <c r="A3314" s="2"/>
      <c r="B3314" s="7" t="s">
        <v>14</v>
      </c>
      <c r="C3314" s="7">
        <v>1185732</v>
      </c>
      <c r="D3314" s="8">
        <v>44550</v>
      </c>
      <c r="E3314" s="7" t="s">
        <v>15</v>
      </c>
      <c r="F3314" s="7" t="s">
        <v>114</v>
      </c>
      <c r="G3314" s="7" t="s">
        <v>89</v>
      </c>
      <c r="H3314" s="7" t="s">
        <v>19</v>
      </c>
      <c r="I3314" s="9">
        <v>0.5</v>
      </c>
      <c r="J3314" s="10">
        <v>2250</v>
      </c>
      <c r="K3314" s="11">
        <f t="shared" si="24"/>
        <v>1125</v>
      </c>
      <c r="L3314" s="11">
        <f t="shared" si="25"/>
        <v>393.75</v>
      </c>
      <c r="M3314" s="12">
        <v>0.35</v>
      </c>
      <c r="O3314" s="17"/>
      <c r="P3314" s="15"/>
      <c r="Q3314" s="13"/>
      <c r="R3314" s="14"/>
    </row>
    <row r="3315" spans="1:18" ht="15.75" customHeight="1" x14ac:dyDescent="0.2">
      <c r="A3315" s="2"/>
      <c r="B3315" s="7" t="s">
        <v>14</v>
      </c>
      <c r="C3315" s="7">
        <v>1185732</v>
      </c>
      <c r="D3315" s="8">
        <v>44550</v>
      </c>
      <c r="E3315" s="7" t="s">
        <v>15</v>
      </c>
      <c r="F3315" s="7" t="s">
        <v>114</v>
      </c>
      <c r="G3315" s="7" t="s">
        <v>89</v>
      </c>
      <c r="H3315" s="7" t="s">
        <v>20</v>
      </c>
      <c r="I3315" s="9">
        <v>0.5</v>
      </c>
      <c r="J3315" s="10">
        <v>1750</v>
      </c>
      <c r="K3315" s="11">
        <f t="shared" si="24"/>
        <v>875</v>
      </c>
      <c r="L3315" s="11">
        <f t="shared" si="25"/>
        <v>306.25</v>
      </c>
      <c r="M3315" s="12">
        <v>0.35</v>
      </c>
      <c r="O3315" s="17"/>
      <c r="P3315" s="15"/>
      <c r="Q3315" s="13"/>
      <c r="R3315" s="14"/>
    </row>
    <row r="3316" spans="1:18" ht="15.75" customHeight="1" x14ac:dyDescent="0.2">
      <c r="A3316" s="2"/>
      <c r="B3316" s="7" t="s">
        <v>14</v>
      </c>
      <c r="C3316" s="7">
        <v>1185732</v>
      </c>
      <c r="D3316" s="8">
        <v>44550</v>
      </c>
      <c r="E3316" s="7" t="s">
        <v>15</v>
      </c>
      <c r="F3316" s="7" t="s">
        <v>114</v>
      </c>
      <c r="G3316" s="7" t="s">
        <v>89</v>
      </c>
      <c r="H3316" s="7" t="s">
        <v>21</v>
      </c>
      <c r="I3316" s="9">
        <v>0.6</v>
      </c>
      <c r="J3316" s="10">
        <v>1750</v>
      </c>
      <c r="K3316" s="11">
        <f t="shared" si="24"/>
        <v>1050</v>
      </c>
      <c r="L3316" s="11">
        <f t="shared" si="25"/>
        <v>315</v>
      </c>
      <c r="M3316" s="12">
        <v>0.3</v>
      </c>
      <c r="O3316" s="17"/>
      <c r="P3316" s="15"/>
      <c r="Q3316" s="13"/>
      <c r="R3316" s="14"/>
    </row>
    <row r="3317" spans="1:18" ht="15.75" customHeight="1" x14ac:dyDescent="0.2">
      <c r="A3317" s="2"/>
      <c r="B3317" s="7" t="s">
        <v>14</v>
      </c>
      <c r="C3317" s="7">
        <v>1185732</v>
      </c>
      <c r="D3317" s="8">
        <v>44550</v>
      </c>
      <c r="E3317" s="7" t="s">
        <v>15</v>
      </c>
      <c r="F3317" s="7" t="s">
        <v>114</v>
      </c>
      <c r="G3317" s="7" t="s">
        <v>89</v>
      </c>
      <c r="H3317" s="7" t="s">
        <v>22</v>
      </c>
      <c r="I3317" s="9">
        <v>0.64999999999999991</v>
      </c>
      <c r="J3317" s="10">
        <v>2750</v>
      </c>
      <c r="K3317" s="11">
        <f t="shared" si="24"/>
        <v>1787.4999999999998</v>
      </c>
      <c r="L3317" s="11">
        <f t="shared" si="25"/>
        <v>536.24999999999989</v>
      </c>
      <c r="M3317" s="12">
        <v>0.3</v>
      </c>
      <c r="O3317" s="17"/>
      <c r="P3317" s="15"/>
      <c r="Q3317" s="13"/>
      <c r="R3317" s="14"/>
    </row>
    <row r="3318" spans="1:18" ht="15.75" customHeight="1" x14ac:dyDescent="0.2">
      <c r="A3318" s="2" t="s">
        <v>39</v>
      </c>
      <c r="B3318" s="7" t="s">
        <v>14</v>
      </c>
      <c r="C3318" s="7">
        <v>1185732</v>
      </c>
      <c r="D3318" s="8">
        <v>44213</v>
      </c>
      <c r="E3318" s="7" t="s">
        <v>15</v>
      </c>
      <c r="F3318" s="7" t="s">
        <v>115</v>
      </c>
      <c r="G3318" s="7" t="s">
        <v>116</v>
      </c>
      <c r="H3318" s="7" t="s">
        <v>17</v>
      </c>
      <c r="I3318" s="9">
        <v>0.4</v>
      </c>
      <c r="J3318" s="10">
        <v>5250</v>
      </c>
      <c r="K3318" s="11">
        <f t="shared" si="24"/>
        <v>2100</v>
      </c>
      <c r="L3318" s="11">
        <f t="shared" si="25"/>
        <v>735</v>
      </c>
      <c r="M3318" s="12">
        <v>0.35</v>
      </c>
      <c r="O3318" s="17"/>
      <c r="P3318" s="15"/>
      <c r="Q3318" s="13"/>
      <c r="R3318" s="14"/>
    </row>
    <row r="3319" spans="1:18" ht="15.75" customHeight="1" x14ac:dyDescent="0.2">
      <c r="A3319" s="2"/>
      <c r="B3319" s="7" t="s">
        <v>14</v>
      </c>
      <c r="C3319" s="7">
        <v>1185732</v>
      </c>
      <c r="D3319" s="8">
        <v>44213</v>
      </c>
      <c r="E3319" s="7" t="s">
        <v>15</v>
      </c>
      <c r="F3319" s="7" t="s">
        <v>115</v>
      </c>
      <c r="G3319" s="7" t="s">
        <v>116</v>
      </c>
      <c r="H3319" s="7" t="s">
        <v>18</v>
      </c>
      <c r="I3319" s="9">
        <v>0.4</v>
      </c>
      <c r="J3319" s="10">
        <v>3250</v>
      </c>
      <c r="K3319" s="11">
        <f t="shared" si="24"/>
        <v>1300</v>
      </c>
      <c r="L3319" s="11">
        <f t="shared" si="25"/>
        <v>454.99999999999994</v>
      </c>
      <c r="M3319" s="12">
        <v>0.35</v>
      </c>
      <c r="O3319" s="17"/>
      <c r="P3319" s="15"/>
      <c r="Q3319" s="13"/>
      <c r="R3319" s="14"/>
    </row>
    <row r="3320" spans="1:18" ht="15.75" customHeight="1" x14ac:dyDescent="0.2">
      <c r="A3320" s="2"/>
      <c r="B3320" s="7" t="s">
        <v>14</v>
      </c>
      <c r="C3320" s="7">
        <v>1185732</v>
      </c>
      <c r="D3320" s="8">
        <v>44213</v>
      </c>
      <c r="E3320" s="7" t="s">
        <v>15</v>
      </c>
      <c r="F3320" s="7" t="s">
        <v>115</v>
      </c>
      <c r="G3320" s="7" t="s">
        <v>116</v>
      </c>
      <c r="H3320" s="7" t="s">
        <v>19</v>
      </c>
      <c r="I3320" s="9">
        <v>0.30000000000000004</v>
      </c>
      <c r="J3320" s="10">
        <v>3250</v>
      </c>
      <c r="K3320" s="11">
        <f t="shared" si="24"/>
        <v>975.00000000000011</v>
      </c>
      <c r="L3320" s="11">
        <f t="shared" si="25"/>
        <v>390.00000000000006</v>
      </c>
      <c r="M3320" s="12">
        <v>0.4</v>
      </c>
      <c r="O3320" s="17"/>
      <c r="P3320" s="15"/>
      <c r="Q3320" s="13"/>
      <c r="R3320" s="14"/>
    </row>
    <row r="3321" spans="1:18" ht="15.75" customHeight="1" x14ac:dyDescent="0.2">
      <c r="A3321" s="2"/>
      <c r="B3321" s="7" t="s">
        <v>14</v>
      </c>
      <c r="C3321" s="7">
        <v>1185732</v>
      </c>
      <c r="D3321" s="8">
        <v>44213</v>
      </c>
      <c r="E3321" s="7" t="s">
        <v>15</v>
      </c>
      <c r="F3321" s="7" t="s">
        <v>115</v>
      </c>
      <c r="G3321" s="7" t="s">
        <v>116</v>
      </c>
      <c r="H3321" s="7" t="s">
        <v>20</v>
      </c>
      <c r="I3321" s="9">
        <v>0.35</v>
      </c>
      <c r="J3321" s="10">
        <v>1750</v>
      </c>
      <c r="K3321" s="11">
        <f t="shared" ref="K3321:K3575" si="26">I3321*J3321</f>
        <v>612.5</v>
      </c>
      <c r="L3321" s="11">
        <f t="shared" ref="L3321:L3575" si="27">K3321*M3321</f>
        <v>245</v>
      </c>
      <c r="M3321" s="12">
        <v>0.4</v>
      </c>
      <c r="O3321" s="17"/>
      <c r="P3321" s="15"/>
      <c r="Q3321" s="13"/>
      <c r="R3321" s="14"/>
    </row>
    <row r="3322" spans="1:18" ht="15.75" customHeight="1" x14ac:dyDescent="0.2">
      <c r="A3322" s="2"/>
      <c r="B3322" s="7" t="s">
        <v>14</v>
      </c>
      <c r="C3322" s="7">
        <v>1185732</v>
      </c>
      <c r="D3322" s="8">
        <v>44213</v>
      </c>
      <c r="E3322" s="7" t="s">
        <v>15</v>
      </c>
      <c r="F3322" s="7" t="s">
        <v>115</v>
      </c>
      <c r="G3322" s="7" t="s">
        <v>116</v>
      </c>
      <c r="H3322" s="7" t="s">
        <v>21</v>
      </c>
      <c r="I3322" s="9">
        <v>0.5</v>
      </c>
      <c r="J3322" s="10">
        <v>2250</v>
      </c>
      <c r="K3322" s="11">
        <f t="shared" si="26"/>
        <v>1125</v>
      </c>
      <c r="L3322" s="11">
        <f t="shared" si="27"/>
        <v>337.5</v>
      </c>
      <c r="M3322" s="12">
        <v>0.3</v>
      </c>
      <c r="O3322" s="17"/>
      <c r="P3322" s="15"/>
      <c r="Q3322" s="13"/>
      <c r="R3322" s="14"/>
    </row>
    <row r="3323" spans="1:18" ht="15.75" customHeight="1" x14ac:dyDescent="0.2">
      <c r="A3323" s="2"/>
      <c r="B3323" s="7" t="s">
        <v>14</v>
      </c>
      <c r="C3323" s="7">
        <v>1185732</v>
      </c>
      <c r="D3323" s="8">
        <v>44213</v>
      </c>
      <c r="E3323" s="7" t="s">
        <v>15</v>
      </c>
      <c r="F3323" s="7" t="s">
        <v>115</v>
      </c>
      <c r="G3323" s="7" t="s">
        <v>116</v>
      </c>
      <c r="H3323" s="7" t="s">
        <v>22</v>
      </c>
      <c r="I3323" s="9">
        <v>0.4</v>
      </c>
      <c r="J3323" s="10">
        <v>3250</v>
      </c>
      <c r="K3323" s="11">
        <f t="shared" si="26"/>
        <v>1300</v>
      </c>
      <c r="L3323" s="11">
        <f t="shared" si="27"/>
        <v>520</v>
      </c>
      <c r="M3323" s="12">
        <v>0.4</v>
      </c>
      <c r="O3323" s="17"/>
      <c r="P3323" s="15"/>
      <c r="Q3323" s="13"/>
      <c r="R3323" s="14"/>
    </row>
    <row r="3324" spans="1:18" ht="15.75" customHeight="1" x14ac:dyDescent="0.2">
      <c r="A3324" s="2"/>
      <c r="B3324" s="7" t="s">
        <v>14</v>
      </c>
      <c r="C3324" s="7">
        <v>1185732</v>
      </c>
      <c r="D3324" s="8">
        <v>44242</v>
      </c>
      <c r="E3324" s="7" t="s">
        <v>15</v>
      </c>
      <c r="F3324" s="7" t="s">
        <v>115</v>
      </c>
      <c r="G3324" s="7" t="s">
        <v>116</v>
      </c>
      <c r="H3324" s="7" t="s">
        <v>17</v>
      </c>
      <c r="I3324" s="9">
        <v>0.4</v>
      </c>
      <c r="J3324" s="10">
        <v>5750</v>
      </c>
      <c r="K3324" s="11">
        <f t="shared" si="26"/>
        <v>2300</v>
      </c>
      <c r="L3324" s="11">
        <f t="shared" si="27"/>
        <v>805</v>
      </c>
      <c r="M3324" s="12">
        <v>0.35</v>
      </c>
      <c r="O3324" s="17"/>
      <c r="P3324" s="15"/>
      <c r="Q3324" s="13"/>
      <c r="R3324" s="14"/>
    </row>
    <row r="3325" spans="1:18" ht="15.75" customHeight="1" x14ac:dyDescent="0.2">
      <c r="A3325" s="2"/>
      <c r="B3325" s="7" t="s">
        <v>14</v>
      </c>
      <c r="C3325" s="7">
        <v>1185732</v>
      </c>
      <c r="D3325" s="8">
        <v>44242</v>
      </c>
      <c r="E3325" s="7" t="s">
        <v>15</v>
      </c>
      <c r="F3325" s="7" t="s">
        <v>115</v>
      </c>
      <c r="G3325" s="7" t="s">
        <v>116</v>
      </c>
      <c r="H3325" s="7" t="s">
        <v>18</v>
      </c>
      <c r="I3325" s="9">
        <v>0.4</v>
      </c>
      <c r="J3325" s="10">
        <v>2250</v>
      </c>
      <c r="K3325" s="11">
        <f t="shared" si="26"/>
        <v>900</v>
      </c>
      <c r="L3325" s="11">
        <f t="shared" si="27"/>
        <v>315</v>
      </c>
      <c r="M3325" s="12">
        <v>0.35</v>
      </c>
      <c r="O3325" s="17"/>
      <c r="P3325" s="15"/>
      <c r="Q3325" s="13"/>
      <c r="R3325" s="14"/>
    </row>
    <row r="3326" spans="1:18" ht="15.75" customHeight="1" x14ac:dyDescent="0.2">
      <c r="A3326" s="2"/>
      <c r="B3326" s="7" t="s">
        <v>14</v>
      </c>
      <c r="C3326" s="7">
        <v>1185732</v>
      </c>
      <c r="D3326" s="8">
        <v>44242</v>
      </c>
      <c r="E3326" s="7" t="s">
        <v>15</v>
      </c>
      <c r="F3326" s="7" t="s">
        <v>115</v>
      </c>
      <c r="G3326" s="7" t="s">
        <v>116</v>
      </c>
      <c r="H3326" s="7" t="s">
        <v>19</v>
      </c>
      <c r="I3326" s="9">
        <v>0.30000000000000004</v>
      </c>
      <c r="J3326" s="10">
        <v>2750</v>
      </c>
      <c r="K3326" s="11">
        <f t="shared" si="26"/>
        <v>825.00000000000011</v>
      </c>
      <c r="L3326" s="11">
        <f t="shared" si="27"/>
        <v>330.00000000000006</v>
      </c>
      <c r="M3326" s="12">
        <v>0.4</v>
      </c>
      <c r="O3326" s="17"/>
      <c r="P3326" s="15"/>
      <c r="Q3326" s="13"/>
      <c r="R3326" s="14"/>
    </row>
    <row r="3327" spans="1:18" ht="15.75" customHeight="1" x14ac:dyDescent="0.2">
      <c r="A3327" s="2"/>
      <c r="B3327" s="7" t="s">
        <v>14</v>
      </c>
      <c r="C3327" s="7">
        <v>1185732</v>
      </c>
      <c r="D3327" s="8">
        <v>44242</v>
      </c>
      <c r="E3327" s="7" t="s">
        <v>15</v>
      </c>
      <c r="F3327" s="7" t="s">
        <v>115</v>
      </c>
      <c r="G3327" s="7" t="s">
        <v>116</v>
      </c>
      <c r="H3327" s="7" t="s">
        <v>20</v>
      </c>
      <c r="I3327" s="9">
        <v>0.35</v>
      </c>
      <c r="J3327" s="10">
        <v>1500</v>
      </c>
      <c r="K3327" s="11">
        <f t="shared" si="26"/>
        <v>525</v>
      </c>
      <c r="L3327" s="11">
        <f t="shared" si="27"/>
        <v>210</v>
      </c>
      <c r="M3327" s="12">
        <v>0.4</v>
      </c>
      <c r="O3327" s="17"/>
      <c r="P3327" s="15"/>
      <c r="Q3327" s="13"/>
      <c r="R3327" s="14"/>
    </row>
    <row r="3328" spans="1:18" ht="15.75" customHeight="1" x14ac:dyDescent="0.2">
      <c r="A3328" s="2"/>
      <c r="B3328" s="7" t="s">
        <v>14</v>
      </c>
      <c r="C3328" s="7">
        <v>1185732</v>
      </c>
      <c r="D3328" s="8">
        <v>44242</v>
      </c>
      <c r="E3328" s="7" t="s">
        <v>15</v>
      </c>
      <c r="F3328" s="7" t="s">
        <v>115</v>
      </c>
      <c r="G3328" s="7" t="s">
        <v>116</v>
      </c>
      <c r="H3328" s="7" t="s">
        <v>21</v>
      </c>
      <c r="I3328" s="9">
        <v>0.5</v>
      </c>
      <c r="J3328" s="10">
        <v>2250</v>
      </c>
      <c r="K3328" s="11">
        <f t="shared" si="26"/>
        <v>1125</v>
      </c>
      <c r="L3328" s="11">
        <f t="shared" si="27"/>
        <v>337.5</v>
      </c>
      <c r="M3328" s="12">
        <v>0.3</v>
      </c>
      <c r="O3328" s="17"/>
      <c r="P3328" s="15"/>
      <c r="Q3328" s="13"/>
      <c r="R3328" s="14"/>
    </row>
    <row r="3329" spans="1:18" ht="15.75" customHeight="1" x14ac:dyDescent="0.2">
      <c r="A3329" s="2"/>
      <c r="B3329" s="7" t="s">
        <v>14</v>
      </c>
      <c r="C3329" s="7">
        <v>1185732</v>
      </c>
      <c r="D3329" s="8">
        <v>44242</v>
      </c>
      <c r="E3329" s="7" t="s">
        <v>15</v>
      </c>
      <c r="F3329" s="7" t="s">
        <v>115</v>
      </c>
      <c r="G3329" s="7" t="s">
        <v>116</v>
      </c>
      <c r="H3329" s="7" t="s">
        <v>22</v>
      </c>
      <c r="I3329" s="9">
        <v>0.4</v>
      </c>
      <c r="J3329" s="10">
        <v>3250</v>
      </c>
      <c r="K3329" s="11">
        <f t="shared" si="26"/>
        <v>1300</v>
      </c>
      <c r="L3329" s="11">
        <f t="shared" si="27"/>
        <v>520</v>
      </c>
      <c r="M3329" s="12">
        <v>0.4</v>
      </c>
      <c r="O3329" s="17"/>
      <c r="P3329" s="15"/>
      <c r="Q3329" s="13"/>
      <c r="R3329" s="14"/>
    </row>
    <row r="3330" spans="1:18" ht="15.75" customHeight="1" x14ac:dyDescent="0.2">
      <c r="A3330" s="2"/>
      <c r="B3330" s="7" t="s">
        <v>14</v>
      </c>
      <c r="C3330" s="7">
        <v>1185732</v>
      </c>
      <c r="D3330" s="8">
        <v>44268</v>
      </c>
      <c r="E3330" s="7" t="s">
        <v>15</v>
      </c>
      <c r="F3330" s="7" t="s">
        <v>115</v>
      </c>
      <c r="G3330" s="7" t="s">
        <v>116</v>
      </c>
      <c r="H3330" s="7" t="s">
        <v>17</v>
      </c>
      <c r="I3330" s="9">
        <v>0.4</v>
      </c>
      <c r="J3330" s="10">
        <v>5450</v>
      </c>
      <c r="K3330" s="11">
        <f t="shared" si="26"/>
        <v>2180</v>
      </c>
      <c r="L3330" s="11">
        <f t="shared" si="27"/>
        <v>763</v>
      </c>
      <c r="M3330" s="12">
        <v>0.35</v>
      </c>
      <c r="O3330" s="17"/>
      <c r="P3330" s="15"/>
      <c r="Q3330" s="13"/>
      <c r="R3330" s="14"/>
    </row>
    <row r="3331" spans="1:18" ht="15.75" customHeight="1" x14ac:dyDescent="0.2">
      <c r="A3331" s="2"/>
      <c r="B3331" s="7" t="s">
        <v>14</v>
      </c>
      <c r="C3331" s="7">
        <v>1185732</v>
      </c>
      <c r="D3331" s="8">
        <v>44268</v>
      </c>
      <c r="E3331" s="7" t="s">
        <v>15</v>
      </c>
      <c r="F3331" s="7" t="s">
        <v>115</v>
      </c>
      <c r="G3331" s="7" t="s">
        <v>116</v>
      </c>
      <c r="H3331" s="7" t="s">
        <v>18</v>
      </c>
      <c r="I3331" s="9">
        <v>0.4</v>
      </c>
      <c r="J3331" s="10">
        <v>2500</v>
      </c>
      <c r="K3331" s="11">
        <f t="shared" si="26"/>
        <v>1000</v>
      </c>
      <c r="L3331" s="11">
        <f t="shared" si="27"/>
        <v>350</v>
      </c>
      <c r="M3331" s="12">
        <v>0.35</v>
      </c>
      <c r="O3331" s="17"/>
      <c r="P3331" s="15"/>
      <c r="Q3331" s="13"/>
      <c r="R3331" s="14"/>
    </row>
    <row r="3332" spans="1:18" ht="15.75" customHeight="1" x14ac:dyDescent="0.2">
      <c r="A3332" s="2"/>
      <c r="B3332" s="7" t="s">
        <v>14</v>
      </c>
      <c r="C3332" s="7">
        <v>1185732</v>
      </c>
      <c r="D3332" s="8">
        <v>44268</v>
      </c>
      <c r="E3332" s="7" t="s">
        <v>15</v>
      </c>
      <c r="F3332" s="7" t="s">
        <v>115</v>
      </c>
      <c r="G3332" s="7" t="s">
        <v>116</v>
      </c>
      <c r="H3332" s="7" t="s">
        <v>19</v>
      </c>
      <c r="I3332" s="9">
        <v>0.30000000000000004</v>
      </c>
      <c r="J3332" s="10">
        <v>2750</v>
      </c>
      <c r="K3332" s="11">
        <f t="shared" si="26"/>
        <v>825.00000000000011</v>
      </c>
      <c r="L3332" s="11">
        <f t="shared" si="27"/>
        <v>330.00000000000006</v>
      </c>
      <c r="M3332" s="12">
        <v>0.4</v>
      </c>
      <c r="O3332" s="17"/>
      <c r="P3332" s="15"/>
      <c r="Q3332" s="13"/>
      <c r="R3332" s="14"/>
    </row>
    <row r="3333" spans="1:18" ht="15.75" customHeight="1" x14ac:dyDescent="0.2">
      <c r="A3333" s="2"/>
      <c r="B3333" s="7" t="s">
        <v>14</v>
      </c>
      <c r="C3333" s="7">
        <v>1185732</v>
      </c>
      <c r="D3333" s="8">
        <v>44268</v>
      </c>
      <c r="E3333" s="7" t="s">
        <v>15</v>
      </c>
      <c r="F3333" s="7" t="s">
        <v>115</v>
      </c>
      <c r="G3333" s="7" t="s">
        <v>116</v>
      </c>
      <c r="H3333" s="7" t="s">
        <v>20</v>
      </c>
      <c r="I3333" s="9">
        <v>0.35</v>
      </c>
      <c r="J3333" s="10">
        <v>1250</v>
      </c>
      <c r="K3333" s="11">
        <f t="shared" si="26"/>
        <v>437.5</v>
      </c>
      <c r="L3333" s="11">
        <f t="shared" si="27"/>
        <v>175</v>
      </c>
      <c r="M3333" s="12">
        <v>0.4</v>
      </c>
      <c r="O3333" s="17"/>
      <c r="P3333" s="15"/>
      <c r="Q3333" s="13"/>
      <c r="R3333" s="14"/>
    </row>
    <row r="3334" spans="1:18" ht="15.75" customHeight="1" x14ac:dyDescent="0.2">
      <c r="A3334" s="2"/>
      <c r="B3334" s="7" t="s">
        <v>14</v>
      </c>
      <c r="C3334" s="7">
        <v>1185732</v>
      </c>
      <c r="D3334" s="8">
        <v>44268</v>
      </c>
      <c r="E3334" s="7" t="s">
        <v>15</v>
      </c>
      <c r="F3334" s="7" t="s">
        <v>115</v>
      </c>
      <c r="G3334" s="7" t="s">
        <v>116</v>
      </c>
      <c r="H3334" s="7" t="s">
        <v>21</v>
      </c>
      <c r="I3334" s="9">
        <v>0.5</v>
      </c>
      <c r="J3334" s="10">
        <v>1750</v>
      </c>
      <c r="K3334" s="11">
        <f t="shared" si="26"/>
        <v>875</v>
      </c>
      <c r="L3334" s="11">
        <f t="shared" si="27"/>
        <v>262.5</v>
      </c>
      <c r="M3334" s="12">
        <v>0.3</v>
      </c>
      <c r="O3334" s="17"/>
      <c r="P3334" s="15"/>
      <c r="Q3334" s="13"/>
      <c r="R3334" s="14"/>
    </row>
    <row r="3335" spans="1:18" ht="15.75" customHeight="1" x14ac:dyDescent="0.2">
      <c r="A3335" s="2"/>
      <c r="B3335" s="7" t="s">
        <v>14</v>
      </c>
      <c r="C3335" s="7">
        <v>1185732</v>
      </c>
      <c r="D3335" s="8">
        <v>44268</v>
      </c>
      <c r="E3335" s="7" t="s">
        <v>15</v>
      </c>
      <c r="F3335" s="7" t="s">
        <v>115</v>
      </c>
      <c r="G3335" s="7" t="s">
        <v>116</v>
      </c>
      <c r="H3335" s="7" t="s">
        <v>22</v>
      </c>
      <c r="I3335" s="9">
        <v>0.4</v>
      </c>
      <c r="J3335" s="10">
        <v>2750</v>
      </c>
      <c r="K3335" s="11">
        <f t="shared" si="26"/>
        <v>1100</v>
      </c>
      <c r="L3335" s="11">
        <f t="shared" si="27"/>
        <v>440</v>
      </c>
      <c r="M3335" s="12">
        <v>0.4</v>
      </c>
      <c r="O3335" s="17"/>
      <c r="P3335" s="15"/>
      <c r="Q3335" s="13"/>
      <c r="R3335" s="14"/>
    </row>
    <row r="3336" spans="1:18" ht="15.75" customHeight="1" x14ac:dyDescent="0.2">
      <c r="A3336" s="2"/>
      <c r="B3336" s="7" t="s">
        <v>14</v>
      </c>
      <c r="C3336" s="7">
        <v>1185732</v>
      </c>
      <c r="D3336" s="8">
        <v>44300</v>
      </c>
      <c r="E3336" s="7" t="s">
        <v>15</v>
      </c>
      <c r="F3336" s="7" t="s">
        <v>115</v>
      </c>
      <c r="G3336" s="7" t="s">
        <v>116</v>
      </c>
      <c r="H3336" s="7" t="s">
        <v>17</v>
      </c>
      <c r="I3336" s="9">
        <v>0.4</v>
      </c>
      <c r="J3336" s="10">
        <v>5250</v>
      </c>
      <c r="K3336" s="11">
        <f t="shared" si="26"/>
        <v>2100</v>
      </c>
      <c r="L3336" s="11">
        <f t="shared" si="27"/>
        <v>735</v>
      </c>
      <c r="M3336" s="12">
        <v>0.35</v>
      </c>
      <c r="O3336" s="17"/>
      <c r="P3336" s="15"/>
      <c r="Q3336" s="13"/>
      <c r="R3336" s="14"/>
    </row>
    <row r="3337" spans="1:18" ht="15.75" customHeight="1" x14ac:dyDescent="0.2">
      <c r="A3337" s="2"/>
      <c r="B3337" s="7" t="s">
        <v>14</v>
      </c>
      <c r="C3337" s="7">
        <v>1185732</v>
      </c>
      <c r="D3337" s="8">
        <v>44300</v>
      </c>
      <c r="E3337" s="7" t="s">
        <v>15</v>
      </c>
      <c r="F3337" s="7" t="s">
        <v>115</v>
      </c>
      <c r="G3337" s="7" t="s">
        <v>116</v>
      </c>
      <c r="H3337" s="7" t="s">
        <v>18</v>
      </c>
      <c r="I3337" s="9">
        <v>0.4</v>
      </c>
      <c r="J3337" s="10">
        <v>2250</v>
      </c>
      <c r="K3337" s="11">
        <f t="shared" si="26"/>
        <v>900</v>
      </c>
      <c r="L3337" s="11">
        <f t="shared" si="27"/>
        <v>315</v>
      </c>
      <c r="M3337" s="12">
        <v>0.35</v>
      </c>
      <c r="O3337" s="17"/>
      <c r="P3337" s="15"/>
      <c r="Q3337" s="13"/>
      <c r="R3337" s="14"/>
    </row>
    <row r="3338" spans="1:18" ht="15.75" customHeight="1" x14ac:dyDescent="0.2">
      <c r="A3338" s="2"/>
      <c r="B3338" s="7" t="s">
        <v>14</v>
      </c>
      <c r="C3338" s="7">
        <v>1185732</v>
      </c>
      <c r="D3338" s="8">
        <v>44300</v>
      </c>
      <c r="E3338" s="7" t="s">
        <v>15</v>
      </c>
      <c r="F3338" s="7" t="s">
        <v>115</v>
      </c>
      <c r="G3338" s="7" t="s">
        <v>116</v>
      </c>
      <c r="H3338" s="7" t="s">
        <v>19</v>
      </c>
      <c r="I3338" s="9">
        <v>0.30000000000000004</v>
      </c>
      <c r="J3338" s="10">
        <v>2250</v>
      </c>
      <c r="K3338" s="11">
        <f t="shared" si="26"/>
        <v>675.00000000000011</v>
      </c>
      <c r="L3338" s="11">
        <f t="shared" si="27"/>
        <v>270.00000000000006</v>
      </c>
      <c r="M3338" s="12">
        <v>0.4</v>
      </c>
      <c r="O3338" s="17"/>
      <c r="P3338" s="15"/>
      <c r="Q3338" s="13"/>
      <c r="R3338" s="14"/>
    </row>
    <row r="3339" spans="1:18" ht="15.75" customHeight="1" x14ac:dyDescent="0.2">
      <c r="A3339" s="2"/>
      <c r="B3339" s="7" t="s">
        <v>14</v>
      </c>
      <c r="C3339" s="7">
        <v>1185732</v>
      </c>
      <c r="D3339" s="8">
        <v>44300</v>
      </c>
      <c r="E3339" s="7" t="s">
        <v>15</v>
      </c>
      <c r="F3339" s="7" t="s">
        <v>115</v>
      </c>
      <c r="G3339" s="7" t="s">
        <v>116</v>
      </c>
      <c r="H3339" s="7" t="s">
        <v>20</v>
      </c>
      <c r="I3339" s="9">
        <v>0.35</v>
      </c>
      <c r="J3339" s="10">
        <v>1500</v>
      </c>
      <c r="K3339" s="11">
        <f t="shared" si="26"/>
        <v>525</v>
      </c>
      <c r="L3339" s="11">
        <f t="shared" si="27"/>
        <v>210</v>
      </c>
      <c r="M3339" s="12">
        <v>0.4</v>
      </c>
      <c r="O3339" s="17"/>
      <c r="P3339" s="15"/>
      <c r="Q3339" s="13"/>
      <c r="R3339" s="14"/>
    </row>
    <row r="3340" spans="1:18" ht="15.75" customHeight="1" x14ac:dyDescent="0.2">
      <c r="A3340" s="2"/>
      <c r="B3340" s="7" t="s">
        <v>14</v>
      </c>
      <c r="C3340" s="7">
        <v>1185732</v>
      </c>
      <c r="D3340" s="8">
        <v>44300</v>
      </c>
      <c r="E3340" s="7" t="s">
        <v>15</v>
      </c>
      <c r="F3340" s="7" t="s">
        <v>115</v>
      </c>
      <c r="G3340" s="7" t="s">
        <v>116</v>
      </c>
      <c r="H3340" s="7" t="s">
        <v>21</v>
      </c>
      <c r="I3340" s="9">
        <v>0.5</v>
      </c>
      <c r="J3340" s="10">
        <v>1500</v>
      </c>
      <c r="K3340" s="11">
        <f t="shared" si="26"/>
        <v>750</v>
      </c>
      <c r="L3340" s="11">
        <f t="shared" si="27"/>
        <v>225</v>
      </c>
      <c r="M3340" s="12">
        <v>0.3</v>
      </c>
      <c r="O3340" s="17"/>
      <c r="P3340" s="15"/>
      <c r="Q3340" s="13"/>
      <c r="R3340" s="14"/>
    </row>
    <row r="3341" spans="1:18" ht="15.75" customHeight="1" x14ac:dyDescent="0.2">
      <c r="A3341" s="2"/>
      <c r="B3341" s="7" t="s">
        <v>14</v>
      </c>
      <c r="C3341" s="7">
        <v>1185732</v>
      </c>
      <c r="D3341" s="8">
        <v>44300</v>
      </c>
      <c r="E3341" s="7" t="s">
        <v>15</v>
      </c>
      <c r="F3341" s="7" t="s">
        <v>115</v>
      </c>
      <c r="G3341" s="7" t="s">
        <v>116</v>
      </c>
      <c r="H3341" s="7" t="s">
        <v>22</v>
      </c>
      <c r="I3341" s="9">
        <v>0.4</v>
      </c>
      <c r="J3341" s="10">
        <v>3000</v>
      </c>
      <c r="K3341" s="11">
        <f t="shared" si="26"/>
        <v>1200</v>
      </c>
      <c r="L3341" s="11">
        <f t="shared" si="27"/>
        <v>480</v>
      </c>
      <c r="M3341" s="12">
        <v>0.4</v>
      </c>
      <c r="O3341" s="17"/>
      <c r="P3341" s="15"/>
      <c r="Q3341" s="13"/>
      <c r="R3341" s="14"/>
    </row>
    <row r="3342" spans="1:18" ht="15.75" customHeight="1" x14ac:dyDescent="0.2">
      <c r="A3342" s="2"/>
      <c r="B3342" s="7" t="s">
        <v>14</v>
      </c>
      <c r="C3342" s="7">
        <v>1185732</v>
      </c>
      <c r="D3342" s="8">
        <v>44329</v>
      </c>
      <c r="E3342" s="7" t="s">
        <v>15</v>
      </c>
      <c r="F3342" s="7" t="s">
        <v>115</v>
      </c>
      <c r="G3342" s="7" t="s">
        <v>116</v>
      </c>
      <c r="H3342" s="7" t="s">
        <v>17</v>
      </c>
      <c r="I3342" s="9">
        <v>0.54999999999999993</v>
      </c>
      <c r="J3342" s="10">
        <v>5700</v>
      </c>
      <c r="K3342" s="11">
        <f t="shared" si="26"/>
        <v>3134.9999999999995</v>
      </c>
      <c r="L3342" s="11">
        <f t="shared" si="27"/>
        <v>1097.2499999999998</v>
      </c>
      <c r="M3342" s="12">
        <v>0.35</v>
      </c>
      <c r="O3342" s="17"/>
      <c r="P3342" s="15"/>
      <c r="Q3342" s="13"/>
      <c r="R3342" s="14"/>
    </row>
    <row r="3343" spans="1:18" ht="15.75" customHeight="1" x14ac:dyDescent="0.2">
      <c r="A3343" s="2"/>
      <c r="B3343" s="7" t="s">
        <v>14</v>
      </c>
      <c r="C3343" s="7">
        <v>1185732</v>
      </c>
      <c r="D3343" s="8">
        <v>44329</v>
      </c>
      <c r="E3343" s="7" t="s">
        <v>15</v>
      </c>
      <c r="F3343" s="7" t="s">
        <v>115</v>
      </c>
      <c r="G3343" s="7" t="s">
        <v>116</v>
      </c>
      <c r="H3343" s="7" t="s">
        <v>18</v>
      </c>
      <c r="I3343" s="9">
        <v>0.5</v>
      </c>
      <c r="J3343" s="10">
        <v>2750</v>
      </c>
      <c r="K3343" s="11">
        <f t="shared" si="26"/>
        <v>1375</v>
      </c>
      <c r="L3343" s="11">
        <f t="shared" si="27"/>
        <v>481.24999999999994</v>
      </c>
      <c r="M3343" s="12">
        <v>0.35</v>
      </c>
      <c r="O3343" s="17"/>
      <c r="P3343" s="15"/>
      <c r="Q3343" s="13"/>
      <c r="R3343" s="14"/>
    </row>
    <row r="3344" spans="1:18" ht="15.75" customHeight="1" x14ac:dyDescent="0.2">
      <c r="A3344" s="2"/>
      <c r="B3344" s="7" t="s">
        <v>14</v>
      </c>
      <c r="C3344" s="7">
        <v>1185732</v>
      </c>
      <c r="D3344" s="8">
        <v>44329</v>
      </c>
      <c r="E3344" s="7" t="s">
        <v>15</v>
      </c>
      <c r="F3344" s="7" t="s">
        <v>115</v>
      </c>
      <c r="G3344" s="7" t="s">
        <v>116</v>
      </c>
      <c r="H3344" s="7" t="s">
        <v>19</v>
      </c>
      <c r="I3344" s="9">
        <v>0.45</v>
      </c>
      <c r="J3344" s="10">
        <v>3000</v>
      </c>
      <c r="K3344" s="11">
        <f t="shared" si="26"/>
        <v>1350</v>
      </c>
      <c r="L3344" s="11">
        <f t="shared" si="27"/>
        <v>540</v>
      </c>
      <c r="M3344" s="12">
        <v>0.4</v>
      </c>
      <c r="O3344" s="17"/>
      <c r="P3344" s="15"/>
      <c r="Q3344" s="13"/>
      <c r="R3344" s="14"/>
    </row>
    <row r="3345" spans="1:18" ht="15.75" customHeight="1" x14ac:dyDescent="0.2">
      <c r="A3345" s="2"/>
      <c r="B3345" s="7" t="s">
        <v>14</v>
      </c>
      <c r="C3345" s="7">
        <v>1185732</v>
      </c>
      <c r="D3345" s="8">
        <v>44329</v>
      </c>
      <c r="E3345" s="7" t="s">
        <v>15</v>
      </c>
      <c r="F3345" s="7" t="s">
        <v>115</v>
      </c>
      <c r="G3345" s="7" t="s">
        <v>116</v>
      </c>
      <c r="H3345" s="7" t="s">
        <v>20</v>
      </c>
      <c r="I3345" s="9">
        <v>0.45</v>
      </c>
      <c r="J3345" s="10">
        <v>2500</v>
      </c>
      <c r="K3345" s="11">
        <f t="shared" si="26"/>
        <v>1125</v>
      </c>
      <c r="L3345" s="11">
        <f t="shared" si="27"/>
        <v>450</v>
      </c>
      <c r="M3345" s="12">
        <v>0.4</v>
      </c>
      <c r="O3345" s="17"/>
      <c r="P3345" s="15"/>
      <c r="Q3345" s="13"/>
      <c r="R3345" s="14"/>
    </row>
    <row r="3346" spans="1:18" ht="15.75" customHeight="1" x14ac:dyDescent="0.2">
      <c r="A3346" s="2"/>
      <c r="B3346" s="7" t="s">
        <v>14</v>
      </c>
      <c r="C3346" s="7">
        <v>1185732</v>
      </c>
      <c r="D3346" s="8">
        <v>44329</v>
      </c>
      <c r="E3346" s="7" t="s">
        <v>15</v>
      </c>
      <c r="F3346" s="7" t="s">
        <v>115</v>
      </c>
      <c r="G3346" s="7" t="s">
        <v>116</v>
      </c>
      <c r="H3346" s="7" t="s">
        <v>21</v>
      </c>
      <c r="I3346" s="9">
        <v>0.54999999999999993</v>
      </c>
      <c r="J3346" s="10">
        <v>2750</v>
      </c>
      <c r="K3346" s="11">
        <f t="shared" si="26"/>
        <v>1512.4999999999998</v>
      </c>
      <c r="L3346" s="11">
        <f t="shared" si="27"/>
        <v>453.74999999999994</v>
      </c>
      <c r="M3346" s="12">
        <v>0.3</v>
      </c>
      <c r="O3346" s="17"/>
      <c r="P3346" s="15"/>
      <c r="Q3346" s="13"/>
      <c r="R3346" s="14"/>
    </row>
    <row r="3347" spans="1:18" ht="15.75" customHeight="1" x14ac:dyDescent="0.2">
      <c r="A3347" s="2"/>
      <c r="B3347" s="7" t="s">
        <v>14</v>
      </c>
      <c r="C3347" s="7">
        <v>1185732</v>
      </c>
      <c r="D3347" s="8">
        <v>44329</v>
      </c>
      <c r="E3347" s="7" t="s">
        <v>15</v>
      </c>
      <c r="F3347" s="7" t="s">
        <v>115</v>
      </c>
      <c r="G3347" s="7" t="s">
        <v>116</v>
      </c>
      <c r="H3347" s="7" t="s">
        <v>22</v>
      </c>
      <c r="I3347" s="9">
        <v>0.6</v>
      </c>
      <c r="J3347" s="10">
        <v>4000</v>
      </c>
      <c r="K3347" s="11">
        <f t="shared" si="26"/>
        <v>2400</v>
      </c>
      <c r="L3347" s="11">
        <f t="shared" si="27"/>
        <v>960</v>
      </c>
      <c r="M3347" s="12">
        <v>0.4</v>
      </c>
      <c r="O3347" s="17"/>
      <c r="P3347" s="15"/>
      <c r="Q3347" s="13"/>
      <c r="R3347" s="14"/>
    </row>
    <row r="3348" spans="1:18" ht="15.75" customHeight="1" x14ac:dyDescent="0.2">
      <c r="A3348" s="2"/>
      <c r="B3348" s="7" t="s">
        <v>14</v>
      </c>
      <c r="C3348" s="7">
        <v>1185732</v>
      </c>
      <c r="D3348" s="8">
        <v>44362</v>
      </c>
      <c r="E3348" s="7" t="s">
        <v>15</v>
      </c>
      <c r="F3348" s="7" t="s">
        <v>115</v>
      </c>
      <c r="G3348" s="7" t="s">
        <v>116</v>
      </c>
      <c r="H3348" s="7" t="s">
        <v>17</v>
      </c>
      <c r="I3348" s="9">
        <v>0.54999999999999993</v>
      </c>
      <c r="J3348" s="10">
        <v>6500</v>
      </c>
      <c r="K3348" s="11">
        <f t="shared" si="26"/>
        <v>3574.9999999999995</v>
      </c>
      <c r="L3348" s="11">
        <f t="shared" si="27"/>
        <v>1251.2499999999998</v>
      </c>
      <c r="M3348" s="12">
        <v>0.35</v>
      </c>
      <c r="O3348" s="17"/>
      <c r="P3348" s="15"/>
      <c r="Q3348" s="13"/>
      <c r="R3348" s="14"/>
    </row>
    <row r="3349" spans="1:18" ht="15.75" customHeight="1" x14ac:dyDescent="0.2">
      <c r="A3349" s="2"/>
      <c r="B3349" s="7" t="s">
        <v>14</v>
      </c>
      <c r="C3349" s="7">
        <v>1185732</v>
      </c>
      <c r="D3349" s="8">
        <v>44362</v>
      </c>
      <c r="E3349" s="7" t="s">
        <v>15</v>
      </c>
      <c r="F3349" s="7" t="s">
        <v>115</v>
      </c>
      <c r="G3349" s="7" t="s">
        <v>116</v>
      </c>
      <c r="H3349" s="7" t="s">
        <v>18</v>
      </c>
      <c r="I3349" s="9">
        <v>0.5</v>
      </c>
      <c r="J3349" s="10">
        <v>4000</v>
      </c>
      <c r="K3349" s="11">
        <f t="shared" si="26"/>
        <v>2000</v>
      </c>
      <c r="L3349" s="11">
        <f t="shared" si="27"/>
        <v>700</v>
      </c>
      <c r="M3349" s="12">
        <v>0.35</v>
      </c>
      <c r="O3349" s="17"/>
      <c r="P3349" s="15"/>
      <c r="Q3349" s="13"/>
      <c r="R3349" s="14"/>
    </row>
    <row r="3350" spans="1:18" ht="15.75" customHeight="1" x14ac:dyDescent="0.2">
      <c r="A3350" s="2"/>
      <c r="B3350" s="7" t="s">
        <v>14</v>
      </c>
      <c r="C3350" s="7">
        <v>1185732</v>
      </c>
      <c r="D3350" s="8">
        <v>44362</v>
      </c>
      <c r="E3350" s="7" t="s">
        <v>15</v>
      </c>
      <c r="F3350" s="7" t="s">
        <v>115</v>
      </c>
      <c r="G3350" s="7" t="s">
        <v>116</v>
      </c>
      <c r="H3350" s="7" t="s">
        <v>19</v>
      </c>
      <c r="I3350" s="9">
        <v>0.45</v>
      </c>
      <c r="J3350" s="10">
        <v>3250</v>
      </c>
      <c r="K3350" s="11">
        <f t="shared" si="26"/>
        <v>1462.5</v>
      </c>
      <c r="L3350" s="11">
        <f t="shared" si="27"/>
        <v>585</v>
      </c>
      <c r="M3350" s="12">
        <v>0.4</v>
      </c>
      <c r="O3350" s="17"/>
      <c r="P3350" s="15"/>
      <c r="Q3350" s="13"/>
      <c r="R3350" s="14"/>
    </row>
    <row r="3351" spans="1:18" ht="15.75" customHeight="1" x14ac:dyDescent="0.2">
      <c r="A3351" s="2"/>
      <c r="B3351" s="7" t="s">
        <v>14</v>
      </c>
      <c r="C3351" s="7">
        <v>1185732</v>
      </c>
      <c r="D3351" s="8">
        <v>44362</v>
      </c>
      <c r="E3351" s="7" t="s">
        <v>15</v>
      </c>
      <c r="F3351" s="7" t="s">
        <v>115</v>
      </c>
      <c r="G3351" s="7" t="s">
        <v>116</v>
      </c>
      <c r="H3351" s="7" t="s">
        <v>20</v>
      </c>
      <c r="I3351" s="9">
        <v>0.45</v>
      </c>
      <c r="J3351" s="10">
        <v>3000</v>
      </c>
      <c r="K3351" s="11">
        <f t="shared" si="26"/>
        <v>1350</v>
      </c>
      <c r="L3351" s="11">
        <f t="shared" si="27"/>
        <v>540</v>
      </c>
      <c r="M3351" s="12">
        <v>0.4</v>
      </c>
      <c r="O3351" s="17"/>
      <c r="P3351" s="15"/>
      <c r="Q3351" s="13"/>
      <c r="R3351" s="14"/>
    </row>
    <row r="3352" spans="1:18" ht="15.75" customHeight="1" x14ac:dyDescent="0.2">
      <c r="A3352" s="2"/>
      <c r="B3352" s="7" t="s">
        <v>14</v>
      </c>
      <c r="C3352" s="7">
        <v>1185732</v>
      </c>
      <c r="D3352" s="8">
        <v>44362</v>
      </c>
      <c r="E3352" s="7" t="s">
        <v>15</v>
      </c>
      <c r="F3352" s="7" t="s">
        <v>115</v>
      </c>
      <c r="G3352" s="7" t="s">
        <v>116</v>
      </c>
      <c r="H3352" s="7" t="s">
        <v>21</v>
      </c>
      <c r="I3352" s="9">
        <v>0.54999999999999993</v>
      </c>
      <c r="J3352" s="10">
        <v>3000</v>
      </c>
      <c r="K3352" s="11">
        <f t="shared" si="26"/>
        <v>1649.9999999999998</v>
      </c>
      <c r="L3352" s="11">
        <f t="shared" si="27"/>
        <v>494.99999999999989</v>
      </c>
      <c r="M3352" s="12">
        <v>0.3</v>
      </c>
      <c r="O3352" s="17"/>
      <c r="P3352" s="15"/>
      <c r="Q3352" s="13"/>
      <c r="R3352" s="14"/>
    </row>
    <row r="3353" spans="1:18" ht="15.75" customHeight="1" x14ac:dyDescent="0.2">
      <c r="A3353" s="2"/>
      <c r="B3353" s="7" t="s">
        <v>14</v>
      </c>
      <c r="C3353" s="7">
        <v>1185732</v>
      </c>
      <c r="D3353" s="8">
        <v>44362</v>
      </c>
      <c r="E3353" s="7" t="s">
        <v>15</v>
      </c>
      <c r="F3353" s="7" t="s">
        <v>115</v>
      </c>
      <c r="G3353" s="7" t="s">
        <v>116</v>
      </c>
      <c r="H3353" s="7" t="s">
        <v>22</v>
      </c>
      <c r="I3353" s="9">
        <v>0.6</v>
      </c>
      <c r="J3353" s="10">
        <v>4500</v>
      </c>
      <c r="K3353" s="11">
        <f t="shared" si="26"/>
        <v>2700</v>
      </c>
      <c r="L3353" s="11">
        <f t="shared" si="27"/>
        <v>1080</v>
      </c>
      <c r="M3353" s="12">
        <v>0.4</v>
      </c>
      <c r="O3353" s="17"/>
      <c r="P3353" s="15"/>
      <c r="Q3353" s="13"/>
      <c r="R3353" s="14"/>
    </row>
    <row r="3354" spans="1:18" ht="15.75" customHeight="1" x14ac:dyDescent="0.2">
      <c r="A3354" s="2"/>
      <c r="B3354" s="7" t="s">
        <v>14</v>
      </c>
      <c r="C3354" s="7">
        <v>1185732</v>
      </c>
      <c r="D3354" s="8">
        <v>44390</v>
      </c>
      <c r="E3354" s="7" t="s">
        <v>15</v>
      </c>
      <c r="F3354" s="7" t="s">
        <v>115</v>
      </c>
      <c r="G3354" s="7" t="s">
        <v>116</v>
      </c>
      <c r="H3354" s="7" t="s">
        <v>17</v>
      </c>
      <c r="I3354" s="9">
        <v>0.54999999999999993</v>
      </c>
      <c r="J3354" s="10">
        <v>6750</v>
      </c>
      <c r="K3354" s="11">
        <f t="shared" si="26"/>
        <v>3712.4999999999995</v>
      </c>
      <c r="L3354" s="11">
        <f t="shared" si="27"/>
        <v>1299.3749999999998</v>
      </c>
      <c r="M3354" s="12">
        <v>0.35</v>
      </c>
      <c r="O3354" s="17"/>
      <c r="P3354" s="15"/>
      <c r="Q3354" s="13"/>
      <c r="R3354" s="14"/>
    </row>
    <row r="3355" spans="1:18" ht="15.75" customHeight="1" x14ac:dyDescent="0.2">
      <c r="A3355" s="2"/>
      <c r="B3355" s="7" t="s">
        <v>14</v>
      </c>
      <c r="C3355" s="7">
        <v>1185732</v>
      </c>
      <c r="D3355" s="8">
        <v>44390</v>
      </c>
      <c r="E3355" s="7" t="s">
        <v>15</v>
      </c>
      <c r="F3355" s="7" t="s">
        <v>115</v>
      </c>
      <c r="G3355" s="7" t="s">
        <v>116</v>
      </c>
      <c r="H3355" s="7" t="s">
        <v>18</v>
      </c>
      <c r="I3355" s="9">
        <v>0.5</v>
      </c>
      <c r="J3355" s="10">
        <v>4250</v>
      </c>
      <c r="K3355" s="11">
        <f t="shared" si="26"/>
        <v>2125</v>
      </c>
      <c r="L3355" s="11">
        <f t="shared" si="27"/>
        <v>743.75</v>
      </c>
      <c r="M3355" s="12">
        <v>0.35</v>
      </c>
      <c r="O3355" s="17"/>
      <c r="P3355" s="15"/>
      <c r="Q3355" s="13"/>
      <c r="R3355" s="14"/>
    </row>
    <row r="3356" spans="1:18" ht="15.75" customHeight="1" x14ac:dyDescent="0.2">
      <c r="A3356" s="2"/>
      <c r="B3356" s="7" t="s">
        <v>14</v>
      </c>
      <c r="C3356" s="7">
        <v>1185732</v>
      </c>
      <c r="D3356" s="8">
        <v>44390</v>
      </c>
      <c r="E3356" s="7" t="s">
        <v>15</v>
      </c>
      <c r="F3356" s="7" t="s">
        <v>115</v>
      </c>
      <c r="G3356" s="7" t="s">
        <v>116</v>
      </c>
      <c r="H3356" s="7" t="s">
        <v>19</v>
      </c>
      <c r="I3356" s="9">
        <v>0.45</v>
      </c>
      <c r="J3356" s="10">
        <v>3500</v>
      </c>
      <c r="K3356" s="11">
        <f t="shared" si="26"/>
        <v>1575</v>
      </c>
      <c r="L3356" s="11">
        <f t="shared" si="27"/>
        <v>630</v>
      </c>
      <c r="M3356" s="12">
        <v>0.4</v>
      </c>
      <c r="O3356" s="17"/>
      <c r="P3356" s="15"/>
      <c r="Q3356" s="13"/>
      <c r="R3356" s="14"/>
    </row>
    <row r="3357" spans="1:18" ht="15.75" customHeight="1" x14ac:dyDescent="0.2">
      <c r="A3357" s="2"/>
      <c r="B3357" s="7" t="s">
        <v>14</v>
      </c>
      <c r="C3357" s="7">
        <v>1185732</v>
      </c>
      <c r="D3357" s="8">
        <v>44390</v>
      </c>
      <c r="E3357" s="7" t="s">
        <v>15</v>
      </c>
      <c r="F3357" s="7" t="s">
        <v>115</v>
      </c>
      <c r="G3357" s="7" t="s">
        <v>116</v>
      </c>
      <c r="H3357" s="7" t="s">
        <v>20</v>
      </c>
      <c r="I3357" s="9">
        <v>0.45</v>
      </c>
      <c r="J3357" s="10">
        <v>3000</v>
      </c>
      <c r="K3357" s="11">
        <f t="shared" si="26"/>
        <v>1350</v>
      </c>
      <c r="L3357" s="11">
        <f t="shared" si="27"/>
        <v>540</v>
      </c>
      <c r="M3357" s="12">
        <v>0.4</v>
      </c>
      <c r="O3357" s="17"/>
      <c r="P3357" s="15"/>
      <c r="Q3357" s="13"/>
      <c r="R3357" s="14"/>
    </row>
    <row r="3358" spans="1:18" ht="15.75" customHeight="1" x14ac:dyDescent="0.2">
      <c r="A3358" s="2"/>
      <c r="B3358" s="7" t="s">
        <v>14</v>
      </c>
      <c r="C3358" s="7">
        <v>1185732</v>
      </c>
      <c r="D3358" s="8">
        <v>44390</v>
      </c>
      <c r="E3358" s="7" t="s">
        <v>15</v>
      </c>
      <c r="F3358" s="7" t="s">
        <v>115</v>
      </c>
      <c r="G3358" s="7" t="s">
        <v>116</v>
      </c>
      <c r="H3358" s="7" t="s">
        <v>21</v>
      </c>
      <c r="I3358" s="9">
        <v>0.54999999999999993</v>
      </c>
      <c r="J3358" s="10">
        <v>3250</v>
      </c>
      <c r="K3358" s="11">
        <f t="shared" si="26"/>
        <v>1787.4999999999998</v>
      </c>
      <c r="L3358" s="11">
        <f t="shared" si="27"/>
        <v>536.24999999999989</v>
      </c>
      <c r="M3358" s="12">
        <v>0.3</v>
      </c>
      <c r="O3358" s="17"/>
      <c r="P3358" s="15"/>
      <c r="Q3358" s="13"/>
      <c r="R3358" s="14"/>
    </row>
    <row r="3359" spans="1:18" ht="15.75" customHeight="1" x14ac:dyDescent="0.2">
      <c r="A3359" s="2"/>
      <c r="B3359" s="7" t="s">
        <v>14</v>
      </c>
      <c r="C3359" s="7">
        <v>1185732</v>
      </c>
      <c r="D3359" s="8">
        <v>44390</v>
      </c>
      <c r="E3359" s="7" t="s">
        <v>15</v>
      </c>
      <c r="F3359" s="7" t="s">
        <v>115</v>
      </c>
      <c r="G3359" s="7" t="s">
        <v>116</v>
      </c>
      <c r="H3359" s="7" t="s">
        <v>22</v>
      </c>
      <c r="I3359" s="9">
        <v>0.6</v>
      </c>
      <c r="J3359" s="10">
        <v>5000</v>
      </c>
      <c r="K3359" s="11">
        <f t="shared" si="26"/>
        <v>3000</v>
      </c>
      <c r="L3359" s="11">
        <f t="shared" si="27"/>
        <v>1200</v>
      </c>
      <c r="M3359" s="12">
        <v>0.4</v>
      </c>
      <c r="O3359" s="17"/>
      <c r="P3359" s="15"/>
      <c r="Q3359" s="13"/>
      <c r="R3359" s="14"/>
    </row>
    <row r="3360" spans="1:18" ht="15.75" customHeight="1" x14ac:dyDescent="0.2">
      <c r="A3360" s="2"/>
      <c r="B3360" s="7" t="s">
        <v>14</v>
      </c>
      <c r="C3360" s="7">
        <v>1185732</v>
      </c>
      <c r="D3360" s="8">
        <v>44422</v>
      </c>
      <c r="E3360" s="7" t="s">
        <v>15</v>
      </c>
      <c r="F3360" s="7" t="s">
        <v>115</v>
      </c>
      <c r="G3360" s="7" t="s">
        <v>116</v>
      </c>
      <c r="H3360" s="7" t="s">
        <v>17</v>
      </c>
      <c r="I3360" s="9">
        <v>0.54999999999999993</v>
      </c>
      <c r="J3360" s="10">
        <v>6500</v>
      </c>
      <c r="K3360" s="11">
        <f t="shared" si="26"/>
        <v>3574.9999999999995</v>
      </c>
      <c r="L3360" s="11">
        <f t="shared" si="27"/>
        <v>1251.2499999999998</v>
      </c>
      <c r="M3360" s="12">
        <v>0.35</v>
      </c>
      <c r="O3360" s="17"/>
      <c r="P3360" s="15"/>
      <c r="Q3360" s="13"/>
      <c r="R3360" s="14"/>
    </row>
    <row r="3361" spans="1:18" ht="15.75" customHeight="1" x14ac:dyDescent="0.2">
      <c r="A3361" s="2"/>
      <c r="B3361" s="7" t="s">
        <v>14</v>
      </c>
      <c r="C3361" s="7">
        <v>1185732</v>
      </c>
      <c r="D3361" s="8">
        <v>44422</v>
      </c>
      <c r="E3361" s="7" t="s">
        <v>15</v>
      </c>
      <c r="F3361" s="7" t="s">
        <v>115</v>
      </c>
      <c r="G3361" s="7" t="s">
        <v>116</v>
      </c>
      <c r="H3361" s="7" t="s">
        <v>18</v>
      </c>
      <c r="I3361" s="9">
        <v>0.5</v>
      </c>
      <c r="J3361" s="10">
        <v>4250</v>
      </c>
      <c r="K3361" s="11">
        <f t="shared" si="26"/>
        <v>2125</v>
      </c>
      <c r="L3361" s="11">
        <f t="shared" si="27"/>
        <v>743.75</v>
      </c>
      <c r="M3361" s="12">
        <v>0.35</v>
      </c>
      <c r="O3361" s="17"/>
      <c r="P3361" s="15"/>
      <c r="Q3361" s="13"/>
      <c r="R3361" s="14"/>
    </row>
    <row r="3362" spans="1:18" ht="15.75" customHeight="1" x14ac:dyDescent="0.2">
      <c r="A3362" s="2"/>
      <c r="B3362" s="7" t="s">
        <v>14</v>
      </c>
      <c r="C3362" s="7">
        <v>1185732</v>
      </c>
      <c r="D3362" s="8">
        <v>44422</v>
      </c>
      <c r="E3362" s="7" t="s">
        <v>15</v>
      </c>
      <c r="F3362" s="7" t="s">
        <v>115</v>
      </c>
      <c r="G3362" s="7" t="s">
        <v>116</v>
      </c>
      <c r="H3362" s="7" t="s">
        <v>19</v>
      </c>
      <c r="I3362" s="9">
        <v>0.45</v>
      </c>
      <c r="J3362" s="10">
        <v>3500</v>
      </c>
      <c r="K3362" s="11">
        <f t="shared" si="26"/>
        <v>1575</v>
      </c>
      <c r="L3362" s="11">
        <f t="shared" si="27"/>
        <v>630</v>
      </c>
      <c r="M3362" s="12">
        <v>0.4</v>
      </c>
      <c r="O3362" s="17"/>
      <c r="P3362" s="15"/>
      <c r="Q3362" s="13"/>
      <c r="R3362" s="14"/>
    </row>
    <row r="3363" spans="1:18" ht="15.75" customHeight="1" x14ac:dyDescent="0.2">
      <c r="A3363" s="2"/>
      <c r="B3363" s="7" t="s">
        <v>14</v>
      </c>
      <c r="C3363" s="7">
        <v>1185732</v>
      </c>
      <c r="D3363" s="8">
        <v>44422</v>
      </c>
      <c r="E3363" s="7" t="s">
        <v>15</v>
      </c>
      <c r="F3363" s="7" t="s">
        <v>115</v>
      </c>
      <c r="G3363" s="7" t="s">
        <v>116</v>
      </c>
      <c r="H3363" s="7" t="s">
        <v>20</v>
      </c>
      <c r="I3363" s="9">
        <v>0.45</v>
      </c>
      <c r="J3363" s="10">
        <v>2500</v>
      </c>
      <c r="K3363" s="11">
        <f t="shared" si="26"/>
        <v>1125</v>
      </c>
      <c r="L3363" s="11">
        <f t="shared" si="27"/>
        <v>450</v>
      </c>
      <c r="M3363" s="12">
        <v>0.4</v>
      </c>
      <c r="O3363" s="17"/>
      <c r="P3363" s="15"/>
      <c r="Q3363" s="13"/>
      <c r="R3363" s="14"/>
    </row>
    <row r="3364" spans="1:18" ht="15.75" customHeight="1" x14ac:dyDescent="0.2">
      <c r="A3364" s="2"/>
      <c r="B3364" s="7" t="s">
        <v>14</v>
      </c>
      <c r="C3364" s="7">
        <v>1185732</v>
      </c>
      <c r="D3364" s="8">
        <v>44422</v>
      </c>
      <c r="E3364" s="7" t="s">
        <v>15</v>
      </c>
      <c r="F3364" s="7" t="s">
        <v>115</v>
      </c>
      <c r="G3364" s="7" t="s">
        <v>116</v>
      </c>
      <c r="H3364" s="7" t="s">
        <v>21</v>
      </c>
      <c r="I3364" s="9">
        <v>0.54999999999999993</v>
      </c>
      <c r="J3364" s="10">
        <v>2250</v>
      </c>
      <c r="K3364" s="11">
        <f t="shared" si="26"/>
        <v>1237.4999999999998</v>
      </c>
      <c r="L3364" s="11">
        <f t="shared" si="27"/>
        <v>371.24999999999994</v>
      </c>
      <c r="M3364" s="12">
        <v>0.3</v>
      </c>
      <c r="O3364" s="17"/>
      <c r="P3364" s="15"/>
      <c r="Q3364" s="13"/>
      <c r="R3364" s="14"/>
    </row>
    <row r="3365" spans="1:18" ht="15.75" customHeight="1" x14ac:dyDescent="0.2">
      <c r="A3365" s="2"/>
      <c r="B3365" s="7" t="s">
        <v>14</v>
      </c>
      <c r="C3365" s="7">
        <v>1185732</v>
      </c>
      <c r="D3365" s="8">
        <v>44422</v>
      </c>
      <c r="E3365" s="7" t="s">
        <v>15</v>
      </c>
      <c r="F3365" s="7" t="s">
        <v>115</v>
      </c>
      <c r="G3365" s="7" t="s">
        <v>116</v>
      </c>
      <c r="H3365" s="7" t="s">
        <v>22</v>
      </c>
      <c r="I3365" s="9">
        <v>0.6</v>
      </c>
      <c r="J3365" s="10">
        <v>4000</v>
      </c>
      <c r="K3365" s="11">
        <f t="shared" si="26"/>
        <v>2400</v>
      </c>
      <c r="L3365" s="11">
        <f t="shared" si="27"/>
        <v>960</v>
      </c>
      <c r="M3365" s="12">
        <v>0.4</v>
      </c>
      <c r="O3365" s="17"/>
      <c r="P3365" s="15"/>
      <c r="Q3365" s="13"/>
      <c r="R3365" s="14"/>
    </row>
    <row r="3366" spans="1:18" ht="15.75" customHeight="1" x14ac:dyDescent="0.2">
      <c r="A3366" s="2"/>
      <c r="B3366" s="7" t="s">
        <v>14</v>
      </c>
      <c r="C3366" s="7">
        <v>1185732</v>
      </c>
      <c r="D3366" s="8">
        <v>44452</v>
      </c>
      <c r="E3366" s="7" t="s">
        <v>15</v>
      </c>
      <c r="F3366" s="7" t="s">
        <v>115</v>
      </c>
      <c r="G3366" s="7" t="s">
        <v>116</v>
      </c>
      <c r="H3366" s="7" t="s">
        <v>17</v>
      </c>
      <c r="I3366" s="9">
        <v>0.54999999999999993</v>
      </c>
      <c r="J3366" s="10">
        <v>5250</v>
      </c>
      <c r="K3366" s="11">
        <f t="shared" si="26"/>
        <v>2887.4999999999995</v>
      </c>
      <c r="L3366" s="11">
        <f t="shared" si="27"/>
        <v>1010.6249999999998</v>
      </c>
      <c r="M3366" s="12">
        <v>0.35</v>
      </c>
      <c r="O3366" s="17"/>
      <c r="P3366" s="15"/>
      <c r="Q3366" s="13"/>
      <c r="R3366" s="14"/>
    </row>
    <row r="3367" spans="1:18" ht="15.75" customHeight="1" x14ac:dyDescent="0.2">
      <c r="A3367" s="2"/>
      <c r="B3367" s="7" t="s">
        <v>14</v>
      </c>
      <c r="C3367" s="7">
        <v>1185732</v>
      </c>
      <c r="D3367" s="8">
        <v>44452</v>
      </c>
      <c r="E3367" s="7" t="s">
        <v>15</v>
      </c>
      <c r="F3367" s="7" t="s">
        <v>115</v>
      </c>
      <c r="G3367" s="7" t="s">
        <v>116</v>
      </c>
      <c r="H3367" s="7" t="s">
        <v>18</v>
      </c>
      <c r="I3367" s="9">
        <v>0.5</v>
      </c>
      <c r="J3367" s="10">
        <v>3250</v>
      </c>
      <c r="K3367" s="11">
        <f t="shared" si="26"/>
        <v>1625</v>
      </c>
      <c r="L3367" s="11">
        <f t="shared" si="27"/>
        <v>568.75</v>
      </c>
      <c r="M3367" s="12">
        <v>0.35</v>
      </c>
      <c r="O3367" s="17"/>
      <c r="P3367" s="15"/>
      <c r="Q3367" s="13"/>
      <c r="R3367" s="14"/>
    </row>
    <row r="3368" spans="1:18" ht="15.75" customHeight="1" x14ac:dyDescent="0.2">
      <c r="A3368" s="2"/>
      <c r="B3368" s="7" t="s">
        <v>14</v>
      </c>
      <c r="C3368" s="7">
        <v>1185732</v>
      </c>
      <c r="D3368" s="8">
        <v>44452</v>
      </c>
      <c r="E3368" s="7" t="s">
        <v>15</v>
      </c>
      <c r="F3368" s="7" t="s">
        <v>115</v>
      </c>
      <c r="G3368" s="7" t="s">
        <v>116</v>
      </c>
      <c r="H3368" s="7" t="s">
        <v>19</v>
      </c>
      <c r="I3368" s="9">
        <v>0.45</v>
      </c>
      <c r="J3368" s="10">
        <v>2250</v>
      </c>
      <c r="K3368" s="11">
        <f t="shared" si="26"/>
        <v>1012.5</v>
      </c>
      <c r="L3368" s="11">
        <f t="shared" si="27"/>
        <v>405</v>
      </c>
      <c r="M3368" s="12">
        <v>0.4</v>
      </c>
      <c r="O3368" s="17"/>
      <c r="P3368" s="15"/>
      <c r="Q3368" s="13"/>
      <c r="R3368" s="14"/>
    </row>
    <row r="3369" spans="1:18" ht="15.75" customHeight="1" x14ac:dyDescent="0.2">
      <c r="A3369" s="2"/>
      <c r="B3369" s="7" t="s">
        <v>14</v>
      </c>
      <c r="C3369" s="7">
        <v>1185732</v>
      </c>
      <c r="D3369" s="8">
        <v>44452</v>
      </c>
      <c r="E3369" s="7" t="s">
        <v>15</v>
      </c>
      <c r="F3369" s="7" t="s">
        <v>115</v>
      </c>
      <c r="G3369" s="7" t="s">
        <v>116</v>
      </c>
      <c r="H3369" s="7" t="s">
        <v>20</v>
      </c>
      <c r="I3369" s="9">
        <v>0.45</v>
      </c>
      <c r="J3369" s="10">
        <v>2000</v>
      </c>
      <c r="K3369" s="11">
        <f t="shared" si="26"/>
        <v>900</v>
      </c>
      <c r="L3369" s="11">
        <f t="shared" si="27"/>
        <v>360</v>
      </c>
      <c r="M3369" s="12">
        <v>0.4</v>
      </c>
      <c r="O3369" s="17"/>
      <c r="P3369" s="15"/>
      <c r="Q3369" s="13"/>
      <c r="R3369" s="14"/>
    </row>
    <row r="3370" spans="1:18" ht="15.75" customHeight="1" x14ac:dyDescent="0.2">
      <c r="A3370" s="2"/>
      <c r="B3370" s="7" t="s">
        <v>14</v>
      </c>
      <c r="C3370" s="7">
        <v>1185732</v>
      </c>
      <c r="D3370" s="8">
        <v>44452</v>
      </c>
      <c r="E3370" s="7" t="s">
        <v>15</v>
      </c>
      <c r="F3370" s="7" t="s">
        <v>115</v>
      </c>
      <c r="G3370" s="7" t="s">
        <v>116</v>
      </c>
      <c r="H3370" s="7" t="s">
        <v>21</v>
      </c>
      <c r="I3370" s="9">
        <v>0.54999999999999993</v>
      </c>
      <c r="J3370" s="10">
        <v>2000</v>
      </c>
      <c r="K3370" s="11">
        <f t="shared" si="26"/>
        <v>1099.9999999999998</v>
      </c>
      <c r="L3370" s="11">
        <f t="shared" si="27"/>
        <v>329.99999999999994</v>
      </c>
      <c r="M3370" s="12">
        <v>0.3</v>
      </c>
      <c r="O3370" s="17"/>
      <c r="P3370" s="15"/>
      <c r="Q3370" s="13"/>
      <c r="R3370" s="14"/>
    </row>
    <row r="3371" spans="1:18" ht="15.75" customHeight="1" x14ac:dyDescent="0.2">
      <c r="A3371" s="2"/>
      <c r="B3371" s="7" t="s">
        <v>14</v>
      </c>
      <c r="C3371" s="7">
        <v>1185732</v>
      </c>
      <c r="D3371" s="8">
        <v>44452</v>
      </c>
      <c r="E3371" s="7" t="s">
        <v>15</v>
      </c>
      <c r="F3371" s="7" t="s">
        <v>115</v>
      </c>
      <c r="G3371" s="7" t="s">
        <v>116</v>
      </c>
      <c r="H3371" s="7" t="s">
        <v>22</v>
      </c>
      <c r="I3371" s="9">
        <v>0.6</v>
      </c>
      <c r="J3371" s="10">
        <v>3000</v>
      </c>
      <c r="K3371" s="11">
        <f t="shared" si="26"/>
        <v>1800</v>
      </c>
      <c r="L3371" s="11">
        <f t="shared" si="27"/>
        <v>720</v>
      </c>
      <c r="M3371" s="12">
        <v>0.4</v>
      </c>
      <c r="O3371" s="17"/>
      <c r="P3371" s="15"/>
      <c r="Q3371" s="13"/>
      <c r="R3371" s="14"/>
    </row>
    <row r="3372" spans="1:18" ht="15.75" customHeight="1" x14ac:dyDescent="0.2">
      <c r="A3372" s="2"/>
      <c r="B3372" s="7" t="s">
        <v>14</v>
      </c>
      <c r="C3372" s="7">
        <v>1185732</v>
      </c>
      <c r="D3372" s="8">
        <v>44484</v>
      </c>
      <c r="E3372" s="7" t="s">
        <v>15</v>
      </c>
      <c r="F3372" s="7" t="s">
        <v>115</v>
      </c>
      <c r="G3372" s="7" t="s">
        <v>116</v>
      </c>
      <c r="H3372" s="7" t="s">
        <v>17</v>
      </c>
      <c r="I3372" s="9">
        <v>0.6</v>
      </c>
      <c r="J3372" s="10">
        <v>4750</v>
      </c>
      <c r="K3372" s="11">
        <f t="shared" si="26"/>
        <v>2850</v>
      </c>
      <c r="L3372" s="11">
        <f t="shared" si="27"/>
        <v>997.49999999999989</v>
      </c>
      <c r="M3372" s="12">
        <v>0.35</v>
      </c>
      <c r="O3372" s="17"/>
      <c r="P3372" s="15"/>
      <c r="Q3372" s="13"/>
      <c r="R3372" s="14"/>
    </row>
    <row r="3373" spans="1:18" ht="15.75" customHeight="1" x14ac:dyDescent="0.2">
      <c r="A3373" s="2"/>
      <c r="B3373" s="7" t="s">
        <v>14</v>
      </c>
      <c r="C3373" s="7">
        <v>1185732</v>
      </c>
      <c r="D3373" s="8">
        <v>44484</v>
      </c>
      <c r="E3373" s="7" t="s">
        <v>15</v>
      </c>
      <c r="F3373" s="7" t="s">
        <v>115</v>
      </c>
      <c r="G3373" s="7" t="s">
        <v>116</v>
      </c>
      <c r="H3373" s="7" t="s">
        <v>18</v>
      </c>
      <c r="I3373" s="9">
        <v>0.55000000000000004</v>
      </c>
      <c r="J3373" s="10">
        <v>3000</v>
      </c>
      <c r="K3373" s="11">
        <f t="shared" si="26"/>
        <v>1650.0000000000002</v>
      </c>
      <c r="L3373" s="11">
        <f t="shared" si="27"/>
        <v>577.5</v>
      </c>
      <c r="M3373" s="12">
        <v>0.35</v>
      </c>
      <c r="O3373" s="17"/>
      <c r="P3373" s="15"/>
      <c r="Q3373" s="13"/>
      <c r="R3373" s="14"/>
    </row>
    <row r="3374" spans="1:18" ht="15.75" customHeight="1" x14ac:dyDescent="0.2">
      <c r="A3374" s="2"/>
      <c r="B3374" s="7" t="s">
        <v>14</v>
      </c>
      <c r="C3374" s="7">
        <v>1185732</v>
      </c>
      <c r="D3374" s="8">
        <v>44484</v>
      </c>
      <c r="E3374" s="7" t="s">
        <v>15</v>
      </c>
      <c r="F3374" s="7" t="s">
        <v>115</v>
      </c>
      <c r="G3374" s="7" t="s">
        <v>116</v>
      </c>
      <c r="H3374" s="7" t="s">
        <v>19</v>
      </c>
      <c r="I3374" s="9">
        <v>0.55000000000000004</v>
      </c>
      <c r="J3374" s="10">
        <v>2000</v>
      </c>
      <c r="K3374" s="11">
        <f t="shared" si="26"/>
        <v>1100</v>
      </c>
      <c r="L3374" s="11">
        <f t="shared" si="27"/>
        <v>440</v>
      </c>
      <c r="M3374" s="12">
        <v>0.4</v>
      </c>
      <c r="O3374" s="17"/>
      <c r="P3374" s="15"/>
      <c r="Q3374" s="13"/>
      <c r="R3374" s="14"/>
    </row>
    <row r="3375" spans="1:18" ht="15.75" customHeight="1" x14ac:dyDescent="0.2">
      <c r="A3375" s="2"/>
      <c r="B3375" s="7" t="s">
        <v>14</v>
      </c>
      <c r="C3375" s="7">
        <v>1185732</v>
      </c>
      <c r="D3375" s="8">
        <v>44484</v>
      </c>
      <c r="E3375" s="7" t="s">
        <v>15</v>
      </c>
      <c r="F3375" s="7" t="s">
        <v>115</v>
      </c>
      <c r="G3375" s="7" t="s">
        <v>116</v>
      </c>
      <c r="H3375" s="7" t="s">
        <v>20</v>
      </c>
      <c r="I3375" s="9">
        <v>0.55000000000000004</v>
      </c>
      <c r="J3375" s="10">
        <v>1750</v>
      </c>
      <c r="K3375" s="11">
        <f t="shared" si="26"/>
        <v>962.50000000000011</v>
      </c>
      <c r="L3375" s="11">
        <f t="shared" si="27"/>
        <v>385.00000000000006</v>
      </c>
      <c r="M3375" s="12">
        <v>0.4</v>
      </c>
      <c r="O3375" s="17"/>
      <c r="P3375" s="15"/>
      <c r="Q3375" s="13"/>
      <c r="R3375" s="14"/>
    </row>
    <row r="3376" spans="1:18" ht="15.75" customHeight="1" x14ac:dyDescent="0.2">
      <c r="A3376" s="2"/>
      <c r="B3376" s="7" t="s">
        <v>14</v>
      </c>
      <c r="C3376" s="7">
        <v>1185732</v>
      </c>
      <c r="D3376" s="8">
        <v>44484</v>
      </c>
      <c r="E3376" s="7" t="s">
        <v>15</v>
      </c>
      <c r="F3376" s="7" t="s">
        <v>115</v>
      </c>
      <c r="G3376" s="7" t="s">
        <v>116</v>
      </c>
      <c r="H3376" s="7" t="s">
        <v>21</v>
      </c>
      <c r="I3376" s="9">
        <v>0.65</v>
      </c>
      <c r="J3376" s="10">
        <v>1750</v>
      </c>
      <c r="K3376" s="11">
        <f t="shared" si="26"/>
        <v>1137.5</v>
      </c>
      <c r="L3376" s="11">
        <f t="shared" si="27"/>
        <v>341.25</v>
      </c>
      <c r="M3376" s="12">
        <v>0.3</v>
      </c>
      <c r="O3376" s="17"/>
      <c r="P3376" s="15"/>
      <c r="Q3376" s="13"/>
      <c r="R3376" s="14"/>
    </row>
    <row r="3377" spans="1:18" ht="15.75" customHeight="1" x14ac:dyDescent="0.2">
      <c r="A3377" s="2"/>
      <c r="B3377" s="7" t="s">
        <v>14</v>
      </c>
      <c r="C3377" s="7">
        <v>1185732</v>
      </c>
      <c r="D3377" s="8">
        <v>44484</v>
      </c>
      <c r="E3377" s="7" t="s">
        <v>15</v>
      </c>
      <c r="F3377" s="7" t="s">
        <v>115</v>
      </c>
      <c r="G3377" s="7" t="s">
        <v>116</v>
      </c>
      <c r="H3377" s="7" t="s">
        <v>22</v>
      </c>
      <c r="I3377" s="9">
        <v>0.7</v>
      </c>
      <c r="J3377" s="10">
        <v>3000</v>
      </c>
      <c r="K3377" s="11">
        <f t="shared" si="26"/>
        <v>2100</v>
      </c>
      <c r="L3377" s="11">
        <f t="shared" si="27"/>
        <v>840</v>
      </c>
      <c r="M3377" s="12">
        <v>0.4</v>
      </c>
      <c r="O3377" s="17"/>
      <c r="P3377" s="15"/>
      <c r="Q3377" s="13"/>
      <c r="R3377" s="14"/>
    </row>
    <row r="3378" spans="1:18" ht="15.75" customHeight="1" x14ac:dyDescent="0.2">
      <c r="A3378" s="2"/>
      <c r="B3378" s="7" t="s">
        <v>14</v>
      </c>
      <c r="C3378" s="7">
        <v>1185732</v>
      </c>
      <c r="D3378" s="8">
        <v>44514</v>
      </c>
      <c r="E3378" s="7" t="s">
        <v>15</v>
      </c>
      <c r="F3378" s="7" t="s">
        <v>115</v>
      </c>
      <c r="G3378" s="7" t="s">
        <v>116</v>
      </c>
      <c r="H3378" s="7" t="s">
        <v>17</v>
      </c>
      <c r="I3378" s="9">
        <v>0.65</v>
      </c>
      <c r="J3378" s="10">
        <v>4500</v>
      </c>
      <c r="K3378" s="11">
        <f t="shared" si="26"/>
        <v>2925</v>
      </c>
      <c r="L3378" s="11">
        <f t="shared" si="27"/>
        <v>1023.7499999999999</v>
      </c>
      <c r="M3378" s="12">
        <v>0.35</v>
      </c>
      <c r="O3378" s="17"/>
      <c r="P3378" s="15"/>
      <c r="Q3378" s="13"/>
      <c r="R3378" s="14"/>
    </row>
    <row r="3379" spans="1:18" ht="15.75" customHeight="1" x14ac:dyDescent="0.2">
      <c r="A3379" s="2"/>
      <c r="B3379" s="7" t="s">
        <v>14</v>
      </c>
      <c r="C3379" s="7">
        <v>1185732</v>
      </c>
      <c r="D3379" s="8">
        <v>44514</v>
      </c>
      <c r="E3379" s="7" t="s">
        <v>15</v>
      </c>
      <c r="F3379" s="7" t="s">
        <v>115</v>
      </c>
      <c r="G3379" s="7" t="s">
        <v>116</v>
      </c>
      <c r="H3379" s="7" t="s">
        <v>18</v>
      </c>
      <c r="I3379" s="9">
        <v>0.55000000000000004</v>
      </c>
      <c r="J3379" s="10">
        <v>3250</v>
      </c>
      <c r="K3379" s="11">
        <f t="shared" si="26"/>
        <v>1787.5000000000002</v>
      </c>
      <c r="L3379" s="11">
        <f t="shared" si="27"/>
        <v>625.625</v>
      </c>
      <c r="M3379" s="12">
        <v>0.35</v>
      </c>
      <c r="O3379" s="17"/>
      <c r="P3379" s="15"/>
      <c r="Q3379" s="13"/>
      <c r="R3379" s="14"/>
    </row>
    <row r="3380" spans="1:18" ht="15.75" customHeight="1" x14ac:dyDescent="0.2">
      <c r="A3380" s="2"/>
      <c r="B3380" s="7" t="s">
        <v>14</v>
      </c>
      <c r="C3380" s="7">
        <v>1185732</v>
      </c>
      <c r="D3380" s="8">
        <v>44514</v>
      </c>
      <c r="E3380" s="7" t="s">
        <v>15</v>
      </c>
      <c r="F3380" s="7" t="s">
        <v>115</v>
      </c>
      <c r="G3380" s="7" t="s">
        <v>116</v>
      </c>
      <c r="H3380" s="7" t="s">
        <v>19</v>
      </c>
      <c r="I3380" s="9">
        <v>0.55000000000000004</v>
      </c>
      <c r="J3380" s="10">
        <v>3200</v>
      </c>
      <c r="K3380" s="11">
        <f t="shared" si="26"/>
        <v>1760.0000000000002</v>
      </c>
      <c r="L3380" s="11">
        <f t="shared" si="27"/>
        <v>704.00000000000011</v>
      </c>
      <c r="M3380" s="12">
        <v>0.4</v>
      </c>
      <c r="O3380" s="17"/>
      <c r="P3380" s="15"/>
      <c r="Q3380" s="13"/>
      <c r="R3380" s="14"/>
    </row>
    <row r="3381" spans="1:18" ht="15.75" customHeight="1" x14ac:dyDescent="0.2">
      <c r="A3381" s="2"/>
      <c r="B3381" s="7" t="s">
        <v>14</v>
      </c>
      <c r="C3381" s="7">
        <v>1185732</v>
      </c>
      <c r="D3381" s="8">
        <v>44514</v>
      </c>
      <c r="E3381" s="7" t="s">
        <v>15</v>
      </c>
      <c r="F3381" s="7" t="s">
        <v>115</v>
      </c>
      <c r="G3381" s="7" t="s">
        <v>116</v>
      </c>
      <c r="H3381" s="7" t="s">
        <v>20</v>
      </c>
      <c r="I3381" s="9">
        <v>0.55000000000000004</v>
      </c>
      <c r="J3381" s="10">
        <v>3000</v>
      </c>
      <c r="K3381" s="11">
        <f t="shared" si="26"/>
        <v>1650.0000000000002</v>
      </c>
      <c r="L3381" s="11">
        <f t="shared" si="27"/>
        <v>660.00000000000011</v>
      </c>
      <c r="M3381" s="12">
        <v>0.4</v>
      </c>
      <c r="O3381" s="17"/>
      <c r="P3381" s="15"/>
      <c r="Q3381" s="13"/>
      <c r="R3381" s="14"/>
    </row>
    <row r="3382" spans="1:18" ht="15.75" customHeight="1" x14ac:dyDescent="0.2">
      <c r="A3382" s="2"/>
      <c r="B3382" s="7" t="s">
        <v>14</v>
      </c>
      <c r="C3382" s="7">
        <v>1185732</v>
      </c>
      <c r="D3382" s="8">
        <v>44514</v>
      </c>
      <c r="E3382" s="7" t="s">
        <v>15</v>
      </c>
      <c r="F3382" s="7" t="s">
        <v>115</v>
      </c>
      <c r="G3382" s="7" t="s">
        <v>116</v>
      </c>
      <c r="H3382" s="7" t="s">
        <v>21</v>
      </c>
      <c r="I3382" s="9">
        <v>0.65</v>
      </c>
      <c r="J3382" s="10">
        <v>2750</v>
      </c>
      <c r="K3382" s="11">
        <f t="shared" si="26"/>
        <v>1787.5</v>
      </c>
      <c r="L3382" s="11">
        <f t="shared" si="27"/>
        <v>536.25</v>
      </c>
      <c r="M3382" s="12">
        <v>0.3</v>
      </c>
      <c r="O3382" s="17"/>
      <c r="P3382" s="15"/>
      <c r="Q3382" s="13"/>
      <c r="R3382" s="14"/>
    </row>
    <row r="3383" spans="1:18" ht="15.75" customHeight="1" x14ac:dyDescent="0.2">
      <c r="A3383" s="2"/>
      <c r="B3383" s="7" t="s">
        <v>14</v>
      </c>
      <c r="C3383" s="7">
        <v>1185732</v>
      </c>
      <c r="D3383" s="8">
        <v>44514</v>
      </c>
      <c r="E3383" s="7" t="s">
        <v>15</v>
      </c>
      <c r="F3383" s="7" t="s">
        <v>115</v>
      </c>
      <c r="G3383" s="7" t="s">
        <v>116</v>
      </c>
      <c r="H3383" s="7" t="s">
        <v>22</v>
      </c>
      <c r="I3383" s="9">
        <v>0.7</v>
      </c>
      <c r="J3383" s="10">
        <v>3750</v>
      </c>
      <c r="K3383" s="11">
        <f t="shared" si="26"/>
        <v>2625</v>
      </c>
      <c r="L3383" s="11">
        <f t="shared" si="27"/>
        <v>1050</v>
      </c>
      <c r="M3383" s="12">
        <v>0.4</v>
      </c>
      <c r="O3383" s="17"/>
      <c r="P3383" s="15"/>
      <c r="Q3383" s="13"/>
      <c r="R3383" s="14"/>
    </row>
    <row r="3384" spans="1:18" ht="15.75" customHeight="1" x14ac:dyDescent="0.2">
      <c r="A3384" s="2"/>
      <c r="B3384" s="7" t="s">
        <v>14</v>
      </c>
      <c r="C3384" s="7">
        <v>1185732</v>
      </c>
      <c r="D3384" s="8">
        <v>44543</v>
      </c>
      <c r="E3384" s="7" t="s">
        <v>15</v>
      </c>
      <c r="F3384" s="7" t="s">
        <v>115</v>
      </c>
      <c r="G3384" s="7" t="s">
        <v>116</v>
      </c>
      <c r="H3384" s="7" t="s">
        <v>17</v>
      </c>
      <c r="I3384" s="9">
        <v>0.65</v>
      </c>
      <c r="J3384" s="10">
        <v>6000</v>
      </c>
      <c r="K3384" s="11">
        <f t="shared" si="26"/>
        <v>3900</v>
      </c>
      <c r="L3384" s="11">
        <f t="shared" si="27"/>
        <v>1365</v>
      </c>
      <c r="M3384" s="12">
        <v>0.35</v>
      </c>
      <c r="O3384" s="17"/>
      <c r="P3384" s="15"/>
      <c r="Q3384" s="13"/>
      <c r="R3384" s="14"/>
    </row>
    <row r="3385" spans="1:18" ht="15.75" customHeight="1" x14ac:dyDescent="0.2">
      <c r="A3385" s="2"/>
      <c r="B3385" s="7" t="s">
        <v>14</v>
      </c>
      <c r="C3385" s="7">
        <v>1185732</v>
      </c>
      <c r="D3385" s="8">
        <v>44543</v>
      </c>
      <c r="E3385" s="7" t="s">
        <v>15</v>
      </c>
      <c r="F3385" s="7" t="s">
        <v>115</v>
      </c>
      <c r="G3385" s="7" t="s">
        <v>116</v>
      </c>
      <c r="H3385" s="7" t="s">
        <v>18</v>
      </c>
      <c r="I3385" s="9">
        <v>0.55000000000000004</v>
      </c>
      <c r="J3385" s="10">
        <v>4000</v>
      </c>
      <c r="K3385" s="11">
        <f t="shared" si="26"/>
        <v>2200</v>
      </c>
      <c r="L3385" s="11">
        <f t="shared" si="27"/>
        <v>770</v>
      </c>
      <c r="M3385" s="12">
        <v>0.35</v>
      </c>
      <c r="O3385" s="17"/>
      <c r="P3385" s="15"/>
      <c r="Q3385" s="13"/>
      <c r="R3385" s="14"/>
    </row>
    <row r="3386" spans="1:18" ht="15.75" customHeight="1" x14ac:dyDescent="0.2">
      <c r="A3386" s="2"/>
      <c r="B3386" s="7" t="s">
        <v>14</v>
      </c>
      <c r="C3386" s="7">
        <v>1185732</v>
      </c>
      <c r="D3386" s="8">
        <v>44543</v>
      </c>
      <c r="E3386" s="7" t="s">
        <v>15</v>
      </c>
      <c r="F3386" s="7" t="s">
        <v>115</v>
      </c>
      <c r="G3386" s="7" t="s">
        <v>116</v>
      </c>
      <c r="H3386" s="7" t="s">
        <v>19</v>
      </c>
      <c r="I3386" s="9">
        <v>0.55000000000000004</v>
      </c>
      <c r="J3386" s="10">
        <v>3750</v>
      </c>
      <c r="K3386" s="11">
        <f t="shared" si="26"/>
        <v>2062.5</v>
      </c>
      <c r="L3386" s="11">
        <f t="shared" si="27"/>
        <v>825</v>
      </c>
      <c r="M3386" s="12">
        <v>0.4</v>
      </c>
      <c r="O3386" s="17"/>
      <c r="P3386" s="15"/>
      <c r="Q3386" s="13"/>
      <c r="R3386" s="14"/>
    </row>
    <row r="3387" spans="1:18" ht="15.75" customHeight="1" x14ac:dyDescent="0.2">
      <c r="A3387" s="2"/>
      <c r="B3387" s="7" t="s">
        <v>14</v>
      </c>
      <c r="C3387" s="7">
        <v>1185732</v>
      </c>
      <c r="D3387" s="8">
        <v>44543</v>
      </c>
      <c r="E3387" s="7" t="s">
        <v>15</v>
      </c>
      <c r="F3387" s="7" t="s">
        <v>115</v>
      </c>
      <c r="G3387" s="7" t="s">
        <v>116</v>
      </c>
      <c r="H3387" s="7" t="s">
        <v>20</v>
      </c>
      <c r="I3387" s="9">
        <v>0.55000000000000004</v>
      </c>
      <c r="J3387" s="10">
        <v>3250</v>
      </c>
      <c r="K3387" s="11">
        <f t="shared" si="26"/>
        <v>1787.5000000000002</v>
      </c>
      <c r="L3387" s="11">
        <f t="shared" si="27"/>
        <v>715.00000000000011</v>
      </c>
      <c r="M3387" s="12">
        <v>0.4</v>
      </c>
      <c r="O3387" s="17"/>
      <c r="P3387" s="15"/>
      <c r="Q3387" s="13"/>
      <c r="R3387" s="14"/>
    </row>
    <row r="3388" spans="1:18" ht="15.75" customHeight="1" x14ac:dyDescent="0.2">
      <c r="A3388" s="2"/>
      <c r="B3388" s="7" t="s">
        <v>14</v>
      </c>
      <c r="C3388" s="7">
        <v>1185732</v>
      </c>
      <c r="D3388" s="8">
        <v>44543</v>
      </c>
      <c r="E3388" s="7" t="s">
        <v>15</v>
      </c>
      <c r="F3388" s="7" t="s">
        <v>115</v>
      </c>
      <c r="G3388" s="7" t="s">
        <v>116</v>
      </c>
      <c r="H3388" s="7" t="s">
        <v>21</v>
      </c>
      <c r="I3388" s="9">
        <v>0.65</v>
      </c>
      <c r="J3388" s="10">
        <v>3250</v>
      </c>
      <c r="K3388" s="11">
        <f t="shared" si="26"/>
        <v>2112.5</v>
      </c>
      <c r="L3388" s="11">
        <f t="shared" si="27"/>
        <v>633.75</v>
      </c>
      <c r="M3388" s="12">
        <v>0.3</v>
      </c>
      <c r="O3388" s="17"/>
      <c r="P3388" s="15"/>
      <c r="Q3388" s="13"/>
      <c r="R3388" s="14"/>
    </row>
    <row r="3389" spans="1:18" ht="15.75" customHeight="1" x14ac:dyDescent="0.2">
      <c r="A3389" s="2"/>
      <c r="B3389" s="7" t="s">
        <v>14</v>
      </c>
      <c r="C3389" s="7">
        <v>1185732</v>
      </c>
      <c r="D3389" s="8">
        <v>44543</v>
      </c>
      <c r="E3389" s="7" t="s">
        <v>15</v>
      </c>
      <c r="F3389" s="7" t="s">
        <v>115</v>
      </c>
      <c r="G3389" s="7" t="s">
        <v>116</v>
      </c>
      <c r="H3389" s="7" t="s">
        <v>22</v>
      </c>
      <c r="I3389" s="9">
        <v>0.7</v>
      </c>
      <c r="J3389" s="10">
        <v>4250</v>
      </c>
      <c r="K3389" s="11">
        <f t="shared" si="26"/>
        <v>2975</v>
      </c>
      <c r="L3389" s="11">
        <f t="shared" si="27"/>
        <v>1190</v>
      </c>
      <c r="M3389" s="12">
        <v>0.4</v>
      </c>
      <c r="O3389" s="17"/>
      <c r="P3389" s="15"/>
      <c r="Q3389" s="13"/>
      <c r="R3389" s="14"/>
    </row>
    <row r="3390" spans="1:18" ht="15.75" customHeight="1" x14ac:dyDescent="0.2">
      <c r="A3390" s="2" t="s">
        <v>39</v>
      </c>
      <c r="B3390" s="7" t="s">
        <v>14</v>
      </c>
      <c r="C3390" s="7">
        <v>1185732</v>
      </c>
      <c r="D3390" s="8">
        <v>44206</v>
      </c>
      <c r="E3390" s="7" t="s">
        <v>15</v>
      </c>
      <c r="F3390" s="7" t="s">
        <v>117</v>
      </c>
      <c r="G3390" s="7" t="s">
        <v>118</v>
      </c>
      <c r="H3390" s="7" t="s">
        <v>17</v>
      </c>
      <c r="I3390" s="9">
        <v>0.35000000000000003</v>
      </c>
      <c r="J3390" s="10">
        <v>4750</v>
      </c>
      <c r="K3390" s="11">
        <f t="shared" si="26"/>
        <v>1662.5000000000002</v>
      </c>
      <c r="L3390" s="11">
        <f t="shared" si="27"/>
        <v>581.875</v>
      </c>
      <c r="M3390" s="12">
        <v>0.35</v>
      </c>
      <c r="O3390" s="17"/>
      <c r="P3390" s="15"/>
      <c r="Q3390" s="13"/>
      <c r="R3390" s="14"/>
    </row>
    <row r="3391" spans="1:18" ht="15.75" customHeight="1" x14ac:dyDescent="0.2">
      <c r="A3391" s="2"/>
      <c r="B3391" s="7" t="s">
        <v>14</v>
      </c>
      <c r="C3391" s="7">
        <v>1185732</v>
      </c>
      <c r="D3391" s="8">
        <v>44206</v>
      </c>
      <c r="E3391" s="7" t="s">
        <v>15</v>
      </c>
      <c r="F3391" s="7" t="s">
        <v>117</v>
      </c>
      <c r="G3391" s="7" t="s">
        <v>118</v>
      </c>
      <c r="H3391" s="7" t="s">
        <v>18</v>
      </c>
      <c r="I3391" s="9">
        <v>0.35000000000000003</v>
      </c>
      <c r="J3391" s="10">
        <v>2750</v>
      </c>
      <c r="K3391" s="11">
        <f t="shared" si="26"/>
        <v>962.50000000000011</v>
      </c>
      <c r="L3391" s="11">
        <f t="shared" si="27"/>
        <v>336.875</v>
      </c>
      <c r="M3391" s="12">
        <v>0.35</v>
      </c>
      <c r="O3391" s="17"/>
      <c r="P3391" s="15"/>
      <c r="Q3391" s="13"/>
      <c r="R3391" s="14"/>
    </row>
    <row r="3392" spans="1:18" ht="15.75" customHeight="1" x14ac:dyDescent="0.2">
      <c r="A3392" s="2"/>
      <c r="B3392" s="7" t="s">
        <v>14</v>
      </c>
      <c r="C3392" s="7">
        <v>1185732</v>
      </c>
      <c r="D3392" s="8">
        <v>44206</v>
      </c>
      <c r="E3392" s="7" t="s">
        <v>15</v>
      </c>
      <c r="F3392" s="7" t="s">
        <v>117</v>
      </c>
      <c r="G3392" s="7" t="s">
        <v>118</v>
      </c>
      <c r="H3392" s="7" t="s">
        <v>19</v>
      </c>
      <c r="I3392" s="9">
        <v>0.25000000000000006</v>
      </c>
      <c r="J3392" s="10">
        <v>2750</v>
      </c>
      <c r="K3392" s="11">
        <f t="shared" si="26"/>
        <v>687.50000000000011</v>
      </c>
      <c r="L3392" s="11">
        <f t="shared" si="27"/>
        <v>275.00000000000006</v>
      </c>
      <c r="M3392" s="12">
        <v>0.4</v>
      </c>
      <c r="O3392" s="17"/>
      <c r="P3392" s="15"/>
      <c r="Q3392" s="13"/>
      <c r="R3392" s="14"/>
    </row>
    <row r="3393" spans="1:18" ht="15.75" customHeight="1" x14ac:dyDescent="0.2">
      <c r="A3393" s="2"/>
      <c r="B3393" s="7" t="s">
        <v>14</v>
      </c>
      <c r="C3393" s="7">
        <v>1185732</v>
      </c>
      <c r="D3393" s="8">
        <v>44206</v>
      </c>
      <c r="E3393" s="7" t="s">
        <v>15</v>
      </c>
      <c r="F3393" s="7" t="s">
        <v>117</v>
      </c>
      <c r="G3393" s="7" t="s">
        <v>118</v>
      </c>
      <c r="H3393" s="7" t="s">
        <v>20</v>
      </c>
      <c r="I3393" s="9">
        <v>0.3</v>
      </c>
      <c r="J3393" s="10">
        <v>1250</v>
      </c>
      <c r="K3393" s="11">
        <f t="shared" si="26"/>
        <v>375</v>
      </c>
      <c r="L3393" s="11">
        <f t="shared" si="27"/>
        <v>150</v>
      </c>
      <c r="M3393" s="12">
        <v>0.4</v>
      </c>
      <c r="O3393" s="17"/>
      <c r="P3393" s="15"/>
      <c r="Q3393" s="13"/>
      <c r="R3393" s="14"/>
    </row>
    <row r="3394" spans="1:18" ht="15.75" customHeight="1" x14ac:dyDescent="0.2">
      <c r="A3394" s="2"/>
      <c r="B3394" s="7" t="s">
        <v>14</v>
      </c>
      <c r="C3394" s="7">
        <v>1185732</v>
      </c>
      <c r="D3394" s="8">
        <v>44206</v>
      </c>
      <c r="E3394" s="7" t="s">
        <v>15</v>
      </c>
      <c r="F3394" s="7" t="s">
        <v>117</v>
      </c>
      <c r="G3394" s="7" t="s">
        <v>118</v>
      </c>
      <c r="H3394" s="7" t="s">
        <v>21</v>
      </c>
      <c r="I3394" s="9">
        <v>0.45</v>
      </c>
      <c r="J3394" s="10">
        <v>1750</v>
      </c>
      <c r="K3394" s="11">
        <f t="shared" si="26"/>
        <v>787.5</v>
      </c>
      <c r="L3394" s="11">
        <f t="shared" si="27"/>
        <v>236.25</v>
      </c>
      <c r="M3394" s="12">
        <v>0.3</v>
      </c>
      <c r="O3394" s="17"/>
      <c r="P3394" s="15"/>
      <c r="Q3394" s="13"/>
      <c r="R3394" s="14"/>
    </row>
    <row r="3395" spans="1:18" ht="15.75" customHeight="1" x14ac:dyDescent="0.2">
      <c r="A3395" s="2"/>
      <c r="B3395" s="7" t="s">
        <v>14</v>
      </c>
      <c r="C3395" s="7">
        <v>1185732</v>
      </c>
      <c r="D3395" s="8">
        <v>44206</v>
      </c>
      <c r="E3395" s="7" t="s">
        <v>15</v>
      </c>
      <c r="F3395" s="7" t="s">
        <v>117</v>
      </c>
      <c r="G3395" s="7" t="s">
        <v>118</v>
      </c>
      <c r="H3395" s="7" t="s">
        <v>22</v>
      </c>
      <c r="I3395" s="9">
        <v>0.35000000000000003</v>
      </c>
      <c r="J3395" s="10">
        <v>2750</v>
      </c>
      <c r="K3395" s="11">
        <f t="shared" si="26"/>
        <v>962.50000000000011</v>
      </c>
      <c r="L3395" s="11">
        <f t="shared" si="27"/>
        <v>385.00000000000006</v>
      </c>
      <c r="M3395" s="12">
        <v>0.4</v>
      </c>
      <c r="O3395" s="17"/>
      <c r="P3395" s="15"/>
      <c r="Q3395" s="13"/>
      <c r="R3395" s="14"/>
    </row>
    <row r="3396" spans="1:18" ht="15.75" customHeight="1" x14ac:dyDescent="0.2">
      <c r="A3396" s="2"/>
      <c r="B3396" s="7" t="s">
        <v>14</v>
      </c>
      <c r="C3396" s="7">
        <v>1185732</v>
      </c>
      <c r="D3396" s="8">
        <v>44235</v>
      </c>
      <c r="E3396" s="7" t="s">
        <v>15</v>
      </c>
      <c r="F3396" s="7" t="s">
        <v>117</v>
      </c>
      <c r="G3396" s="7" t="s">
        <v>118</v>
      </c>
      <c r="H3396" s="7" t="s">
        <v>17</v>
      </c>
      <c r="I3396" s="9">
        <v>0.35000000000000003</v>
      </c>
      <c r="J3396" s="10">
        <v>5250</v>
      </c>
      <c r="K3396" s="11">
        <f t="shared" si="26"/>
        <v>1837.5000000000002</v>
      </c>
      <c r="L3396" s="11">
        <f t="shared" si="27"/>
        <v>643.125</v>
      </c>
      <c r="M3396" s="12">
        <v>0.35</v>
      </c>
      <c r="O3396" s="17"/>
      <c r="P3396" s="15"/>
      <c r="Q3396" s="13"/>
      <c r="R3396" s="14"/>
    </row>
    <row r="3397" spans="1:18" ht="15.75" customHeight="1" x14ac:dyDescent="0.2">
      <c r="A3397" s="2"/>
      <c r="B3397" s="7" t="s">
        <v>14</v>
      </c>
      <c r="C3397" s="7">
        <v>1185732</v>
      </c>
      <c r="D3397" s="8">
        <v>44235</v>
      </c>
      <c r="E3397" s="7" t="s">
        <v>15</v>
      </c>
      <c r="F3397" s="7" t="s">
        <v>117</v>
      </c>
      <c r="G3397" s="7" t="s">
        <v>118</v>
      </c>
      <c r="H3397" s="7" t="s">
        <v>18</v>
      </c>
      <c r="I3397" s="9">
        <v>0.35000000000000003</v>
      </c>
      <c r="J3397" s="10">
        <v>1750</v>
      </c>
      <c r="K3397" s="11">
        <f t="shared" si="26"/>
        <v>612.50000000000011</v>
      </c>
      <c r="L3397" s="11">
        <f t="shared" si="27"/>
        <v>214.37500000000003</v>
      </c>
      <c r="M3397" s="12">
        <v>0.35</v>
      </c>
      <c r="O3397" s="17"/>
      <c r="P3397" s="15"/>
      <c r="Q3397" s="13"/>
      <c r="R3397" s="14"/>
    </row>
    <row r="3398" spans="1:18" ht="15.75" customHeight="1" x14ac:dyDescent="0.2">
      <c r="A3398" s="2"/>
      <c r="B3398" s="7" t="s">
        <v>14</v>
      </c>
      <c r="C3398" s="7">
        <v>1185732</v>
      </c>
      <c r="D3398" s="8">
        <v>44235</v>
      </c>
      <c r="E3398" s="7" t="s">
        <v>15</v>
      </c>
      <c r="F3398" s="7" t="s">
        <v>117</v>
      </c>
      <c r="G3398" s="7" t="s">
        <v>118</v>
      </c>
      <c r="H3398" s="7" t="s">
        <v>19</v>
      </c>
      <c r="I3398" s="9">
        <v>0.25000000000000006</v>
      </c>
      <c r="J3398" s="10">
        <v>2250</v>
      </c>
      <c r="K3398" s="11">
        <f t="shared" si="26"/>
        <v>562.50000000000011</v>
      </c>
      <c r="L3398" s="11">
        <f t="shared" si="27"/>
        <v>225.00000000000006</v>
      </c>
      <c r="M3398" s="12">
        <v>0.4</v>
      </c>
      <c r="O3398" s="17"/>
      <c r="P3398" s="15"/>
      <c r="Q3398" s="13"/>
      <c r="R3398" s="14"/>
    </row>
    <row r="3399" spans="1:18" ht="15.75" customHeight="1" x14ac:dyDescent="0.2">
      <c r="A3399" s="2"/>
      <c r="B3399" s="7" t="s">
        <v>14</v>
      </c>
      <c r="C3399" s="7">
        <v>1185732</v>
      </c>
      <c r="D3399" s="8">
        <v>44235</v>
      </c>
      <c r="E3399" s="7" t="s">
        <v>15</v>
      </c>
      <c r="F3399" s="7" t="s">
        <v>117</v>
      </c>
      <c r="G3399" s="7" t="s">
        <v>118</v>
      </c>
      <c r="H3399" s="7" t="s">
        <v>20</v>
      </c>
      <c r="I3399" s="9">
        <v>0.3</v>
      </c>
      <c r="J3399" s="10">
        <v>1000</v>
      </c>
      <c r="K3399" s="11">
        <f t="shared" si="26"/>
        <v>300</v>
      </c>
      <c r="L3399" s="11">
        <f t="shared" si="27"/>
        <v>120</v>
      </c>
      <c r="M3399" s="12">
        <v>0.4</v>
      </c>
      <c r="O3399" s="17"/>
      <c r="P3399" s="15"/>
      <c r="Q3399" s="13"/>
      <c r="R3399" s="14"/>
    </row>
    <row r="3400" spans="1:18" ht="15.75" customHeight="1" x14ac:dyDescent="0.2">
      <c r="A3400" s="2"/>
      <c r="B3400" s="7" t="s">
        <v>14</v>
      </c>
      <c r="C3400" s="7">
        <v>1185732</v>
      </c>
      <c r="D3400" s="8">
        <v>44235</v>
      </c>
      <c r="E3400" s="7" t="s">
        <v>15</v>
      </c>
      <c r="F3400" s="7" t="s">
        <v>117</v>
      </c>
      <c r="G3400" s="7" t="s">
        <v>118</v>
      </c>
      <c r="H3400" s="7" t="s">
        <v>21</v>
      </c>
      <c r="I3400" s="9">
        <v>0.45</v>
      </c>
      <c r="J3400" s="10">
        <v>1750</v>
      </c>
      <c r="K3400" s="11">
        <f t="shared" si="26"/>
        <v>787.5</v>
      </c>
      <c r="L3400" s="11">
        <f t="shared" si="27"/>
        <v>236.25</v>
      </c>
      <c r="M3400" s="12">
        <v>0.3</v>
      </c>
      <c r="O3400" s="17"/>
      <c r="P3400" s="15"/>
      <c r="Q3400" s="13"/>
      <c r="R3400" s="14"/>
    </row>
    <row r="3401" spans="1:18" ht="15.75" customHeight="1" x14ac:dyDescent="0.2">
      <c r="A3401" s="2"/>
      <c r="B3401" s="7" t="s">
        <v>14</v>
      </c>
      <c r="C3401" s="7">
        <v>1185732</v>
      </c>
      <c r="D3401" s="8">
        <v>44235</v>
      </c>
      <c r="E3401" s="7" t="s">
        <v>15</v>
      </c>
      <c r="F3401" s="7" t="s">
        <v>117</v>
      </c>
      <c r="G3401" s="7" t="s">
        <v>118</v>
      </c>
      <c r="H3401" s="7" t="s">
        <v>22</v>
      </c>
      <c r="I3401" s="9">
        <v>0.35000000000000003</v>
      </c>
      <c r="J3401" s="10">
        <v>2750</v>
      </c>
      <c r="K3401" s="11">
        <f t="shared" si="26"/>
        <v>962.50000000000011</v>
      </c>
      <c r="L3401" s="11">
        <f t="shared" si="27"/>
        <v>385.00000000000006</v>
      </c>
      <c r="M3401" s="12">
        <v>0.4</v>
      </c>
      <c r="O3401" s="17"/>
      <c r="P3401" s="15"/>
      <c r="Q3401" s="13"/>
      <c r="R3401" s="14"/>
    </row>
    <row r="3402" spans="1:18" ht="15.75" customHeight="1" x14ac:dyDescent="0.2">
      <c r="A3402" s="2"/>
      <c r="B3402" s="7" t="s">
        <v>14</v>
      </c>
      <c r="C3402" s="7">
        <v>1185732</v>
      </c>
      <c r="D3402" s="8">
        <v>44261</v>
      </c>
      <c r="E3402" s="7" t="s">
        <v>15</v>
      </c>
      <c r="F3402" s="7" t="s">
        <v>117</v>
      </c>
      <c r="G3402" s="7" t="s">
        <v>118</v>
      </c>
      <c r="H3402" s="7" t="s">
        <v>17</v>
      </c>
      <c r="I3402" s="9">
        <v>0.35000000000000003</v>
      </c>
      <c r="J3402" s="10">
        <v>4950</v>
      </c>
      <c r="K3402" s="11">
        <f t="shared" si="26"/>
        <v>1732.5000000000002</v>
      </c>
      <c r="L3402" s="11">
        <f t="shared" si="27"/>
        <v>606.375</v>
      </c>
      <c r="M3402" s="12">
        <v>0.35</v>
      </c>
      <c r="O3402" s="17"/>
      <c r="P3402" s="15"/>
      <c r="Q3402" s="13"/>
      <c r="R3402" s="14"/>
    </row>
    <row r="3403" spans="1:18" ht="15.75" customHeight="1" x14ac:dyDescent="0.2">
      <c r="A3403" s="2"/>
      <c r="B3403" s="7" t="s">
        <v>14</v>
      </c>
      <c r="C3403" s="7">
        <v>1185732</v>
      </c>
      <c r="D3403" s="8">
        <v>44261</v>
      </c>
      <c r="E3403" s="7" t="s">
        <v>15</v>
      </c>
      <c r="F3403" s="7" t="s">
        <v>117</v>
      </c>
      <c r="G3403" s="7" t="s">
        <v>118</v>
      </c>
      <c r="H3403" s="7" t="s">
        <v>18</v>
      </c>
      <c r="I3403" s="9">
        <v>0.35000000000000003</v>
      </c>
      <c r="J3403" s="10">
        <v>2000</v>
      </c>
      <c r="K3403" s="11">
        <f t="shared" si="26"/>
        <v>700.00000000000011</v>
      </c>
      <c r="L3403" s="11">
        <f t="shared" si="27"/>
        <v>245.00000000000003</v>
      </c>
      <c r="M3403" s="12">
        <v>0.35</v>
      </c>
      <c r="O3403" s="17"/>
      <c r="P3403" s="15"/>
      <c r="Q3403" s="13"/>
      <c r="R3403" s="14"/>
    </row>
    <row r="3404" spans="1:18" ht="15.75" customHeight="1" x14ac:dyDescent="0.2">
      <c r="A3404" s="2"/>
      <c r="B3404" s="7" t="s">
        <v>14</v>
      </c>
      <c r="C3404" s="7">
        <v>1185732</v>
      </c>
      <c r="D3404" s="8">
        <v>44261</v>
      </c>
      <c r="E3404" s="7" t="s">
        <v>15</v>
      </c>
      <c r="F3404" s="7" t="s">
        <v>117</v>
      </c>
      <c r="G3404" s="7" t="s">
        <v>118</v>
      </c>
      <c r="H3404" s="7" t="s">
        <v>19</v>
      </c>
      <c r="I3404" s="9">
        <v>0.25000000000000006</v>
      </c>
      <c r="J3404" s="10">
        <v>2250</v>
      </c>
      <c r="K3404" s="11">
        <f t="shared" si="26"/>
        <v>562.50000000000011</v>
      </c>
      <c r="L3404" s="11">
        <f t="shared" si="27"/>
        <v>225.00000000000006</v>
      </c>
      <c r="M3404" s="12">
        <v>0.4</v>
      </c>
      <c r="O3404" s="17"/>
      <c r="P3404" s="15"/>
      <c r="Q3404" s="13"/>
      <c r="R3404" s="14"/>
    </row>
    <row r="3405" spans="1:18" ht="15.75" customHeight="1" x14ac:dyDescent="0.2">
      <c r="A3405" s="2"/>
      <c r="B3405" s="7" t="s">
        <v>14</v>
      </c>
      <c r="C3405" s="7">
        <v>1185732</v>
      </c>
      <c r="D3405" s="8">
        <v>44261</v>
      </c>
      <c r="E3405" s="7" t="s">
        <v>15</v>
      </c>
      <c r="F3405" s="7" t="s">
        <v>117</v>
      </c>
      <c r="G3405" s="7" t="s">
        <v>118</v>
      </c>
      <c r="H3405" s="7" t="s">
        <v>20</v>
      </c>
      <c r="I3405" s="9">
        <v>0.3</v>
      </c>
      <c r="J3405" s="10">
        <v>750</v>
      </c>
      <c r="K3405" s="11">
        <f t="shared" si="26"/>
        <v>225</v>
      </c>
      <c r="L3405" s="11">
        <f t="shared" si="27"/>
        <v>90</v>
      </c>
      <c r="M3405" s="12">
        <v>0.4</v>
      </c>
      <c r="O3405" s="17"/>
      <c r="P3405" s="15"/>
      <c r="Q3405" s="13"/>
      <c r="R3405" s="14"/>
    </row>
    <row r="3406" spans="1:18" ht="15.75" customHeight="1" x14ac:dyDescent="0.2">
      <c r="A3406" s="2"/>
      <c r="B3406" s="7" t="s">
        <v>14</v>
      </c>
      <c r="C3406" s="7">
        <v>1185732</v>
      </c>
      <c r="D3406" s="8">
        <v>44261</v>
      </c>
      <c r="E3406" s="7" t="s">
        <v>15</v>
      </c>
      <c r="F3406" s="7" t="s">
        <v>117</v>
      </c>
      <c r="G3406" s="7" t="s">
        <v>118</v>
      </c>
      <c r="H3406" s="7" t="s">
        <v>21</v>
      </c>
      <c r="I3406" s="9">
        <v>0.45</v>
      </c>
      <c r="J3406" s="10">
        <v>1250</v>
      </c>
      <c r="K3406" s="11">
        <f t="shared" si="26"/>
        <v>562.5</v>
      </c>
      <c r="L3406" s="11">
        <f t="shared" si="27"/>
        <v>168.75</v>
      </c>
      <c r="M3406" s="12">
        <v>0.3</v>
      </c>
      <c r="O3406" s="17"/>
      <c r="P3406" s="15"/>
      <c r="Q3406" s="13"/>
      <c r="R3406" s="14"/>
    </row>
    <row r="3407" spans="1:18" ht="15.75" customHeight="1" x14ac:dyDescent="0.2">
      <c r="A3407" s="2"/>
      <c r="B3407" s="7" t="s">
        <v>14</v>
      </c>
      <c r="C3407" s="7">
        <v>1185732</v>
      </c>
      <c r="D3407" s="8">
        <v>44261</v>
      </c>
      <c r="E3407" s="7" t="s">
        <v>15</v>
      </c>
      <c r="F3407" s="7" t="s">
        <v>117</v>
      </c>
      <c r="G3407" s="7" t="s">
        <v>118</v>
      </c>
      <c r="H3407" s="7" t="s">
        <v>22</v>
      </c>
      <c r="I3407" s="9">
        <v>0.35000000000000003</v>
      </c>
      <c r="J3407" s="10">
        <v>2250</v>
      </c>
      <c r="K3407" s="11">
        <f t="shared" si="26"/>
        <v>787.50000000000011</v>
      </c>
      <c r="L3407" s="11">
        <f t="shared" si="27"/>
        <v>315.00000000000006</v>
      </c>
      <c r="M3407" s="12">
        <v>0.4</v>
      </c>
      <c r="O3407" s="17"/>
      <c r="P3407" s="15"/>
      <c r="Q3407" s="13"/>
      <c r="R3407" s="14"/>
    </row>
    <row r="3408" spans="1:18" ht="15.75" customHeight="1" x14ac:dyDescent="0.2">
      <c r="A3408" s="2"/>
      <c r="B3408" s="7" t="s">
        <v>14</v>
      </c>
      <c r="C3408" s="7">
        <v>1185732</v>
      </c>
      <c r="D3408" s="8">
        <v>44293</v>
      </c>
      <c r="E3408" s="7" t="s">
        <v>15</v>
      </c>
      <c r="F3408" s="7" t="s">
        <v>117</v>
      </c>
      <c r="G3408" s="7" t="s">
        <v>118</v>
      </c>
      <c r="H3408" s="7" t="s">
        <v>17</v>
      </c>
      <c r="I3408" s="9">
        <v>0.35000000000000003</v>
      </c>
      <c r="J3408" s="10">
        <v>4750</v>
      </c>
      <c r="K3408" s="11">
        <f t="shared" si="26"/>
        <v>1662.5000000000002</v>
      </c>
      <c r="L3408" s="11">
        <f t="shared" si="27"/>
        <v>581.875</v>
      </c>
      <c r="M3408" s="12">
        <v>0.35</v>
      </c>
      <c r="O3408" s="17"/>
      <c r="P3408" s="15"/>
      <c r="Q3408" s="13"/>
      <c r="R3408" s="14"/>
    </row>
    <row r="3409" spans="1:18" ht="15.75" customHeight="1" x14ac:dyDescent="0.2">
      <c r="A3409" s="2"/>
      <c r="B3409" s="7" t="s">
        <v>14</v>
      </c>
      <c r="C3409" s="7">
        <v>1185732</v>
      </c>
      <c r="D3409" s="8">
        <v>44293</v>
      </c>
      <c r="E3409" s="7" t="s">
        <v>15</v>
      </c>
      <c r="F3409" s="7" t="s">
        <v>117</v>
      </c>
      <c r="G3409" s="7" t="s">
        <v>118</v>
      </c>
      <c r="H3409" s="7" t="s">
        <v>18</v>
      </c>
      <c r="I3409" s="9">
        <v>0.35000000000000003</v>
      </c>
      <c r="J3409" s="10">
        <v>1750</v>
      </c>
      <c r="K3409" s="11">
        <f t="shared" si="26"/>
        <v>612.50000000000011</v>
      </c>
      <c r="L3409" s="11">
        <f t="shared" si="27"/>
        <v>214.37500000000003</v>
      </c>
      <c r="M3409" s="12">
        <v>0.35</v>
      </c>
      <c r="O3409" s="17"/>
      <c r="P3409" s="15"/>
      <c r="Q3409" s="13"/>
      <c r="R3409" s="14"/>
    </row>
    <row r="3410" spans="1:18" ht="15.75" customHeight="1" x14ac:dyDescent="0.2">
      <c r="A3410" s="2"/>
      <c r="B3410" s="7" t="s">
        <v>14</v>
      </c>
      <c r="C3410" s="7">
        <v>1185732</v>
      </c>
      <c r="D3410" s="8">
        <v>44293</v>
      </c>
      <c r="E3410" s="7" t="s">
        <v>15</v>
      </c>
      <c r="F3410" s="7" t="s">
        <v>117</v>
      </c>
      <c r="G3410" s="7" t="s">
        <v>118</v>
      </c>
      <c r="H3410" s="7" t="s">
        <v>19</v>
      </c>
      <c r="I3410" s="9">
        <v>0.25000000000000006</v>
      </c>
      <c r="J3410" s="10">
        <v>1750</v>
      </c>
      <c r="K3410" s="11">
        <f t="shared" si="26"/>
        <v>437.50000000000011</v>
      </c>
      <c r="L3410" s="11">
        <f t="shared" si="27"/>
        <v>175.00000000000006</v>
      </c>
      <c r="M3410" s="12">
        <v>0.4</v>
      </c>
      <c r="O3410" s="17"/>
      <c r="P3410" s="15"/>
      <c r="Q3410" s="13"/>
      <c r="R3410" s="14"/>
    </row>
    <row r="3411" spans="1:18" ht="15.75" customHeight="1" x14ac:dyDescent="0.2">
      <c r="A3411" s="2"/>
      <c r="B3411" s="7" t="s">
        <v>14</v>
      </c>
      <c r="C3411" s="7">
        <v>1185732</v>
      </c>
      <c r="D3411" s="8">
        <v>44293</v>
      </c>
      <c r="E3411" s="7" t="s">
        <v>15</v>
      </c>
      <c r="F3411" s="7" t="s">
        <v>117</v>
      </c>
      <c r="G3411" s="7" t="s">
        <v>118</v>
      </c>
      <c r="H3411" s="7" t="s">
        <v>20</v>
      </c>
      <c r="I3411" s="9">
        <v>0.3</v>
      </c>
      <c r="J3411" s="10">
        <v>1000</v>
      </c>
      <c r="K3411" s="11">
        <f t="shared" si="26"/>
        <v>300</v>
      </c>
      <c r="L3411" s="11">
        <f t="shared" si="27"/>
        <v>120</v>
      </c>
      <c r="M3411" s="12">
        <v>0.4</v>
      </c>
      <c r="O3411" s="17"/>
      <c r="P3411" s="15"/>
      <c r="Q3411" s="13"/>
      <c r="R3411" s="14"/>
    </row>
    <row r="3412" spans="1:18" ht="15.75" customHeight="1" x14ac:dyDescent="0.2">
      <c r="A3412" s="2"/>
      <c r="B3412" s="7" t="s">
        <v>14</v>
      </c>
      <c r="C3412" s="7">
        <v>1185732</v>
      </c>
      <c r="D3412" s="8">
        <v>44293</v>
      </c>
      <c r="E3412" s="7" t="s">
        <v>15</v>
      </c>
      <c r="F3412" s="7" t="s">
        <v>117</v>
      </c>
      <c r="G3412" s="7" t="s">
        <v>118</v>
      </c>
      <c r="H3412" s="7" t="s">
        <v>21</v>
      </c>
      <c r="I3412" s="9">
        <v>0.45</v>
      </c>
      <c r="J3412" s="10">
        <v>1000</v>
      </c>
      <c r="K3412" s="11">
        <f t="shared" si="26"/>
        <v>450</v>
      </c>
      <c r="L3412" s="11">
        <f t="shared" si="27"/>
        <v>135</v>
      </c>
      <c r="M3412" s="12">
        <v>0.3</v>
      </c>
      <c r="O3412" s="17"/>
      <c r="P3412" s="15"/>
      <c r="Q3412" s="13"/>
      <c r="R3412" s="14"/>
    </row>
    <row r="3413" spans="1:18" ht="15.75" customHeight="1" x14ac:dyDescent="0.2">
      <c r="A3413" s="2"/>
      <c r="B3413" s="7" t="s">
        <v>14</v>
      </c>
      <c r="C3413" s="7">
        <v>1185732</v>
      </c>
      <c r="D3413" s="8">
        <v>44293</v>
      </c>
      <c r="E3413" s="7" t="s">
        <v>15</v>
      </c>
      <c r="F3413" s="7" t="s">
        <v>117</v>
      </c>
      <c r="G3413" s="7" t="s">
        <v>118</v>
      </c>
      <c r="H3413" s="7" t="s">
        <v>22</v>
      </c>
      <c r="I3413" s="9">
        <v>0.35000000000000003</v>
      </c>
      <c r="J3413" s="10">
        <v>2500</v>
      </c>
      <c r="K3413" s="11">
        <f t="shared" si="26"/>
        <v>875.00000000000011</v>
      </c>
      <c r="L3413" s="11">
        <f t="shared" si="27"/>
        <v>350.00000000000006</v>
      </c>
      <c r="M3413" s="12">
        <v>0.4</v>
      </c>
      <c r="O3413" s="17"/>
      <c r="P3413" s="15"/>
      <c r="Q3413" s="13"/>
      <c r="R3413" s="14"/>
    </row>
    <row r="3414" spans="1:18" ht="15.75" customHeight="1" x14ac:dyDescent="0.2">
      <c r="A3414" s="2"/>
      <c r="B3414" s="7" t="s">
        <v>14</v>
      </c>
      <c r="C3414" s="7">
        <v>1185732</v>
      </c>
      <c r="D3414" s="8">
        <v>44322</v>
      </c>
      <c r="E3414" s="7" t="s">
        <v>15</v>
      </c>
      <c r="F3414" s="7" t="s">
        <v>117</v>
      </c>
      <c r="G3414" s="7" t="s">
        <v>118</v>
      </c>
      <c r="H3414" s="7" t="s">
        <v>17</v>
      </c>
      <c r="I3414" s="9">
        <v>0.49999999999999994</v>
      </c>
      <c r="J3414" s="10">
        <v>5200</v>
      </c>
      <c r="K3414" s="11">
        <f t="shared" si="26"/>
        <v>2599.9999999999995</v>
      </c>
      <c r="L3414" s="11">
        <f t="shared" si="27"/>
        <v>909.99999999999977</v>
      </c>
      <c r="M3414" s="12">
        <v>0.35</v>
      </c>
      <c r="O3414" s="17"/>
      <c r="P3414" s="15"/>
      <c r="Q3414" s="13"/>
      <c r="R3414" s="14"/>
    </row>
    <row r="3415" spans="1:18" ht="15.75" customHeight="1" x14ac:dyDescent="0.2">
      <c r="A3415" s="2"/>
      <c r="B3415" s="7" t="s">
        <v>14</v>
      </c>
      <c r="C3415" s="7">
        <v>1185732</v>
      </c>
      <c r="D3415" s="8">
        <v>44322</v>
      </c>
      <c r="E3415" s="7" t="s">
        <v>15</v>
      </c>
      <c r="F3415" s="7" t="s">
        <v>117</v>
      </c>
      <c r="G3415" s="7" t="s">
        <v>118</v>
      </c>
      <c r="H3415" s="7" t="s">
        <v>18</v>
      </c>
      <c r="I3415" s="9">
        <v>0.45</v>
      </c>
      <c r="J3415" s="10">
        <v>2250</v>
      </c>
      <c r="K3415" s="11">
        <f t="shared" si="26"/>
        <v>1012.5</v>
      </c>
      <c r="L3415" s="11">
        <f t="shared" si="27"/>
        <v>354.375</v>
      </c>
      <c r="M3415" s="12">
        <v>0.35</v>
      </c>
      <c r="O3415" s="17"/>
      <c r="P3415" s="15"/>
      <c r="Q3415" s="13"/>
      <c r="R3415" s="14"/>
    </row>
    <row r="3416" spans="1:18" ht="15.75" customHeight="1" x14ac:dyDescent="0.2">
      <c r="A3416" s="2"/>
      <c r="B3416" s="7" t="s">
        <v>14</v>
      </c>
      <c r="C3416" s="7">
        <v>1185732</v>
      </c>
      <c r="D3416" s="8">
        <v>44322</v>
      </c>
      <c r="E3416" s="7" t="s">
        <v>15</v>
      </c>
      <c r="F3416" s="7" t="s">
        <v>117</v>
      </c>
      <c r="G3416" s="7" t="s">
        <v>118</v>
      </c>
      <c r="H3416" s="7" t="s">
        <v>19</v>
      </c>
      <c r="I3416" s="9">
        <v>0.4</v>
      </c>
      <c r="J3416" s="10">
        <v>2500</v>
      </c>
      <c r="K3416" s="11">
        <f t="shared" si="26"/>
        <v>1000</v>
      </c>
      <c r="L3416" s="11">
        <f t="shared" si="27"/>
        <v>400</v>
      </c>
      <c r="M3416" s="12">
        <v>0.4</v>
      </c>
      <c r="O3416" s="17"/>
      <c r="P3416" s="15"/>
      <c r="Q3416" s="13"/>
      <c r="R3416" s="14"/>
    </row>
    <row r="3417" spans="1:18" ht="15.75" customHeight="1" x14ac:dyDescent="0.2">
      <c r="A3417" s="2"/>
      <c r="B3417" s="7" t="s">
        <v>14</v>
      </c>
      <c r="C3417" s="7">
        <v>1185732</v>
      </c>
      <c r="D3417" s="8">
        <v>44322</v>
      </c>
      <c r="E3417" s="7" t="s">
        <v>15</v>
      </c>
      <c r="F3417" s="7" t="s">
        <v>117</v>
      </c>
      <c r="G3417" s="7" t="s">
        <v>118</v>
      </c>
      <c r="H3417" s="7" t="s">
        <v>20</v>
      </c>
      <c r="I3417" s="9">
        <v>0.4</v>
      </c>
      <c r="J3417" s="10">
        <v>2000</v>
      </c>
      <c r="K3417" s="11">
        <f t="shared" si="26"/>
        <v>800</v>
      </c>
      <c r="L3417" s="11">
        <f t="shared" si="27"/>
        <v>320</v>
      </c>
      <c r="M3417" s="12">
        <v>0.4</v>
      </c>
      <c r="O3417" s="17"/>
      <c r="P3417" s="15"/>
      <c r="Q3417" s="13"/>
      <c r="R3417" s="14"/>
    </row>
    <row r="3418" spans="1:18" ht="15.75" customHeight="1" x14ac:dyDescent="0.2">
      <c r="A3418" s="2"/>
      <c r="B3418" s="7" t="s">
        <v>14</v>
      </c>
      <c r="C3418" s="7">
        <v>1185732</v>
      </c>
      <c r="D3418" s="8">
        <v>44322</v>
      </c>
      <c r="E3418" s="7" t="s">
        <v>15</v>
      </c>
      <c r="F3418" s="7" t="s">
        <v>117</v>
      </c>
      <c r="G3418" s="7" t="s">
        <v>118</v>
      </c>
      <c r="H3418" s="7" t="s">
        <v>21</v>
      </c>
      <c r="I3418" s="9">
        <v>0.49999999999999994</v>
      </c>
      <c r="J3418" s="10">
        <v>2250</v>
      </c>
      <c r="K3418" s="11">
        <f t="shared" si="26"/>
        <v>1124.9999999999998</v>
      </c>
      <c r="L3418" s="11">
        <f t="shared" si="27"/>
        <v>337.49999999999994</v>
      </c>
      <c r="M3418" s="12">
        <v>0.3</v>
      </c>
      <c r="O3418" s="17"/>
      <c r="P3418" s="15"/>
      <c r="Q3418" s="13"/>
      <c r="R3418" s="14"/>
    </row>
    <row r="3419" spans="1:18" ht="15.75" customHeight="1" x14ac:dyDescent="0.2">
      <c r="A3419" s="2"/>
      <c r="B3419" s="7" t="s">
        <v>14</v>
      </c>
      <c r="C3419" s="7">
        <v>1185732</v>
      </c>
      <c r="D3419" s="8">
        <v>44322</v>
      </c>
      <c r="E3419" s="7" t="s">
        <v>15</v>
      </c>
      <c r="F3419" s="7" t="s">
        <v>117</v>
      </c>
      <c r="G3419" s="7" t="s">
        <v>118</v>
      </c>
      <c r="H3419" s="7" t="s">
        <v>22</v>
      </c>
      <c r="I3419" s="9">
        <v>0.54999999999999993</v>
      </c>
      <c r="J3419" s="10">
        <v>3500</v>
      </c>
      <c r="K3419" s="11">
        <f t="shared" si="26"/>
        <v>1924.9999999999998</v>
      </c>
      <c r="L3419" s="11">
        <f t="shared" si="27"/>
        <v>770</v>
      </c>
      <c r="M3419" s="12">
        <v>0.4</v>
      </c>
      <c r="O3419" s="17"/>
      <c r="P3419" s="15"/>
      <c r="Q3419" s="13"/>
      <c r="R3419" s="14"/>
    </row>
    <row r="3420" spans="1:18" ht="15.75" customHeight="1" x14ac:dyDescent="0.2">
      <c r="A3420" s="2"/>
      <c r="B3420" s="7" t="s">
        <v>14</v>
      </c>
      <c r="C3420" s="7">
        <v>1185732</v>
      </c>
      <c r="D3420" s="8">
        <v>44355</v>
      </c>
      <c r="E3420" s="7" t="s">
        <v>15</v>
      </c>
      <c r="F3420" s="7" t="s">
        <v>117</v>
      </c>
      <c r="G3420" s="7" t="s">
        <v>118</v>
      </c>
      <c r="H3420" s="7" t="s">
        <v>17</v>
      </c>
      <c r="I3420" s="9">
        <v>0.49999999999999994</v>
      </c>
      <c r="J3420" s="10">
        <v>6000</v>
      </c>
      <c r="K3420" s="11">
        <f t="shared" si="26"/>
        <v>2999.9999999999995</v>
      </c>
      <c r="L3420" s="11">
        <f t="shared" si="27"/>
        <v>1049.9999999999998</v>
      </c>
      <c r="M3420" s="12">
        <v>0.35</v>
      </c>
      <c r="O3420" s="17"/>
      <c r="P3420" s="15"/>
      <c r="Q3420" s="13"/>
      <c r="R3420" s="14"/>
    </row>
    <row r="3421" spans="1:18" ht="15.75" customHeight="1" x14ac:dyDescent="0.2">
      <c r="A3421" s="2"/>
      <c r="B3421" s="7" t="s">
        <v>14</v>
      </c>
      <c r="C3421" s="7">
        <v>1185732</v>
      </c>
      <c r="D3421" s="8">
        <v>44355</v>
      </c>
      <c r="E3421" s="7" t="s">
        <v>15</v>
      </c>
      <c r="F3421" s="7" t="s">
        <v>117</v>
      </c>
      <c r="G3421" s="7" t="s">
        <v>118</v>
      </c>
      <c r="H3421" s="7" t="s">
        <v>18</v>
      </c>
      <c r="I3421" s="9">
        <v>0.45</v>
      </c>
      <c r="J3421" s="10">
        <v>3500</v>
      </c>
      <c r="K3421" s="11">
        <f t="shared" si="26"/>
        <v>1575</v>
      </c>
      <c r="L3421" s="11">
        <f t="shared" si="27"/>
        <v>551.25</v>
      </c>
      <c r="M3421" s="12">
        <v>0.35</v>
      </c>
      <c r="O3421" s="17"/>
      <c r="P3421" s="15"/>
      <c r="Q3421" s="13"/>
      <c r="R3421" s="14"/>
    </row>
    <row r="3422" spans="1:18" ht="15.75" customHeight="1" x14ac:dyDescent="0.2">
      <c r="A3422" s="2"/>
      <c r="B3422" s="7" t="s">
        <v>14</v>
      </c>
      <c r="C3422" s="7">
        <v>1185732</v>
      </c>
      <c r="D3422" s="8">
        <v>44355</v>
      </c>
      <c r="E3422" s="7" t="s">
        <v>15</v>
      </c>
      <c r="F3422" s="7" t="s">
        <v>117</v>
      </c>
      <c r="G3422" s="7" t="s">
        <v>118</v>
      </c>
      <c r="H3422" s="7" t="s">
        <v>19</v>
      </c>
      <c r="I3422" s="9">
        <v>0.4</v>
      </c>
      <c r="J3422" s="10">
        <v>2750</v>
      </c>
      <c r="K3422" s="11">
        <f t="shared" si="26"/>
        <v>1100</v>
      </c>
      <c r="L3422" s="11">
        <f t="shared" si="27"/>
        <v>440</v>
      </c>
      <c r="M3422" s="12">
        <v>0.4</v>
      </c>
      <c r="O3422" s="17"/>
      <c r="P3422" s="15"/>
      <c r="Q3422" s="13"/>
      <c r="R3422" s="14"/>
    </row>
    <row r="3423" spans="1:18" ht="15.75" customHeight="1" x14ac:dyDescent="0.2">
      <c r="A3423" s="2"/>
      <c r="B3423" s="7" t="s">
        <v>14</v>
      </c>
      <c r="C3423" s="7">
        <v>1185732</v>
      </c>
      <c r="D3423" s="8">
        <v>44355</v>
      </c>
      <c r="E3423" s="7" t="s">
        <v>15</v>
      </c>
      <c r="F3423" s="7" t="s">
        <v>117</v>
      </c>
      <c r="G3423" s="7" t="s">
        <v>118</v>
      </c>
      <c r="H3423" s="7" t="s">
        <v>20</v>
      </c>
      <c r="I3423" s="9">
        <v>0.4</v>
      </c>
      <c r="J3423" s="10">
        <v>2500</v>
      </c>
      <c r="K3423" s="11">
        <f t="shared" si="26"/>
        <v>1000</v>
      </c>
      <c r="L3423" s="11">
        <f t="shared" si="27"/>
        <v>400</v>
      </c>
      <c r="M3423" s="12">
        <v>0.4</v>
      </c>
      <c r="O3423" s="17"/>
      <c r="P3423" s="15"/>
      <c r="Q3423" s="13"/>
      <c r="R3423" s="14"/>
    </row>
    <row r="3424" spans="1:18" ht="15.75" customHeight="1" x14ac:dyDescent="0.2">
      <c r="A3424" s="2"/>
      <c r="B3424" s="7" t="s">
        <v>14</v>
      </c>
      <c r="C3424" s="7">
        <v>1185732</v>
      </c>
      <c r="D3424" s="8">
        <v>44355</v>
      </c>
      <c r="E3424" s="7" t="s">
        <v>15</v>
      </c>
      <c r="F3424" s="7" t="s">
        <v>117</v>
      </c>
      <c r="G3424" s="7" t="s">
        <v>118</v>
      </c>
      <c r="H3424" s="7" t="s">
        <v>21</v>
      </c>
      <c r="I3424" s="9">
        <v>0.49999999999999994</v>
      </c>
      <c r="J3424" s="10">
        <v>2500</v>
      </c>
      <c r="K3424" s="11">
        <f t="shared" si="26"/>
        <v>1249.9999999999998</v>
      </c>
      <c r="L3424" s="11">
        <f t="shared" si="27"/>
        <v>374.99999999999994</v>
      </c>
      <c r="M3424" s="12">
        <v>0.3</v>
      </c>
      <c r="O3424" s="17"/>
      <c r="P3424" s="15"/>
      <c r="Q3424" s="13"/>
      <c r="R3424" s="14"/>
    </row>
    <row r="3425" spans="1:18" ht="15.75" customHeight="1" x14ac:dyDescent="0.2">
      <c r="A3425" s="2"/>
      <c r="B3425" s="7" t="s">
        <v>14</v>
      </c>
      <c r="C3425" s="7">
        <v>1185732</v>
      </c>
      <c r="D3425" s="8">
        <v>44355</v>
      </c>
      <c r="E3425" s="7" t="s">
        <v>15</v>
      </c>
      <c r="F3425" s="7" t="s">
        <v>117</v>
      </c>
      <c r="G3425" s="7" t="s">
        <v>118</v>
      </c>
      <c r="H3425" s="7" t="s">
        <v>22</v>
      </c>
      <c r="I3425" s="9">
        <v>0.54999999999999993</v>
      </c>
      <c r="J3425" s="10">
        <v>4000</v>
      </c>
      <c r="K3425" s="11">
        <f t="shared" si="26"/>
        <v>2199.9999999999995</v>
      </c>
      <c r="L3425" s="11">
        <f t="shared" si="27"/>
        <v>879.99999999999989</v>
      </c>
      <c r="M3425" s="12">
        <v>0.4</v>
      </c>
      <c r="O3425" s="17"/>
      <c r="P3425" s="15"/>
      <c r="Q3425" s="13"/>
      <c r="R3425" s="14"/>
    </row>
    <row r="3426" spans="1:18" ht="15.75" customHeight="1" x14ac:dyDescent="0.2">
      <c r="A3426" s="2"/>
      <c r="B3426" s="7" t="s">
        <v>14</v>
      </c>
      <c r="C3426" s="7">
        <v>1185732</v>
      </c>
      <c r="D3426" s="8">
        <v>44383</v>
      </c>
      <c r="E3426" s="7" t="s">
        <v>15</v>
      </c>
      <c r="F3426" s="7" t="s">
        <v>117</v>
      </c>
      <c r="G3426" s="7" t="s">
        <v>118</v>
      </c>
      <c r="H3426" s="7" t="s">
        <v>17</v>
      </c>
      <c r="I3426" s="9">
        <v>0.49999999999999994</v>
      </c>
      <c r="J3426" s="10">
        <v>6250</v>
      </c>
      <c r="K3426" s="11">
        <f t="shared" si="26"/>
        <v>3124.9999999999995</v>
      </c>
      <c r="L3426" s="11">
        <f t="shared" si="27"/>
        <v>1093.7499999999998</v>
      </c>
      <c r="M3426" s="12">
        <v>0.35</v>
      </c>
      <c r="O3426" s="17"/>
      <c r="P3426" s="15"/>
      <c r="Q3426" s="13"/>
      <c r="R3426" s="14"/>
    </row>
    <row r="3427" spans="1:18" ht="15.75" customHeight="1" x14ac:dyDescent="0.2">
      <c r="A3427" s="2"/>
      <c r="B3427" s="7" t="s">
        <v>14</v>
      </c>
      <c r="C3427" s="7">
        <v>1185732</v>
      </c>
      <c r="D3427" s="8">
        <v>44383</v>
      </c>
      <c r="E3427" s="7" t="s">
        <v>15</v>
      </c>
      <c r="F3427" s="7" t="s">
        <v>117</v>
      </c>
      <c r="G3427" s="7" t="s">
        <v>118</v>
      </c>
      <c r="H3427" s="7" t="s">
        <v>18</v>
      </c>
      <c r="I3427" s="9">
        <v>0.45</v>
      </c>
      <c r="J3427" s="10">
        <v>3750</v>
      </c>
      <c r="K3427" s="11">
        <f t="shared" si="26"/>
        <v>1687.5</v>
      </c>
      <c r="L3427" s="11">
        <f t="shared" si="27"/>
        <v>590.625</v>
      </c>
      <c r="M3427" s="12">
        <v>0.35</v>
      </c>
      <c r="O3427" s="17"/>
      <c r="P3427" s="15"/>
      <c r="Q3427" s="13"/>
      <c r="R3427" s="14"/>
    </row>
    <row r="3428" spans="1:18" ht="15.75" customHeight="1" x14ac:dyDescent="0.2">
      <c r="A3428" s="2"/>
      <c r="B3428" s="7" t="s">
        <v>14</v>
      </c>
      <c r="C3428" s="7">
        <v>1185732</v>
      </c>
      <c r="D3428" s="8">
        <v>44383</v>
      </c>
      <c r="E3428" s="7" t="s">
        <v>15</v>
      </c>
      <c r="F3428" s="7" t="s">
        <v>117</v>
      </c>
      <c r="G3428" s="7" t="s">
        <v>118</v>
      </c>
      <c r="H3428" s="7" t="s">
        <v>19</v>
      </c>
      <c r="I3428" s="9">
        <v>0.4</v>
      </c>
      <c r="J3428" s="10">
        <v>3000</v>
      </c>
      <c r="K3428" s="11">
        <f t="shared" si="26"/>
        <v>1200</v>
      </c>
      <c r="L3428" s="11">
        <f t="shared" si="27"/>
        <v>480</v>
      </c>
      <c r="M3428" s="12">
        <v>0.4</v>
      </c>
      <c r="O3428" s="17"/>
      <c r="P3428" s="15"/>
      <c r="Q3428" s="13"/>
      <c r="R3428" s="14"/>
    </row>
    <row r="3429" spans="1:18" ht="15.75" customHeight="1" x14ac:dyDescent="0.2">
      <c r="A3429" s="2"/>
      <c r="B3429" s="7" t="s">
        <v>14</v>
      </c>
      <c r="C3429" s="7">
        <v>1185732</v>
      </c>
      <c r="D3429" s="8">
        <v>44383</v>
      </c>
      <c r="E3429" s="7" t="s">
        <v>15</v>
      </c>
      <c r="F3429" s="7" t="s">
        <v>117</v>
      </c>
      <c r="G3429" s="7" t="s">
        <v>118</v>
      </c>
      <c r="H3429" s="7" t="s">
        <v>20</v>
      </c>
      <c r="I3429" s="9">
        <v>0.4</v>
      </c>
      <c r="J3429" s="10">
        <v>2500</v>
      </c>
      <c r="K3429" s="11">
        <f t="shared" si="26"/>
        <v>1000</v>
      </c>
      <c r="L3429" s="11">
        <f t="shared" si="27"/>
        <v>400</v>
      </c>
      <c r="M3429" s="12">
        <v>0.4</v>
      </c>
      <c r="O3429" s="17"/>
      <c r="P3429" s="15"/>
      <c r="Q3429" s="13"/>
      <c r="R3429" s="14"/>
    </row>
    <row r="3430" spans="1:18" ht="15.75" customHeight="1" x14ac:dyDescent="0.2">
      <c r="A3430" s="2"/>
      <c r="B3430" s="7" t="s">
        <v>14</v>
      </c>
      <c r="C3430" s="7">
        <v>1185732</v>
      </c>
      <c r="D3430" s="8">
        <v>44383</v>
      </c>
      <c r="E3430" s="7" t="s">
        <v>15</v>
      </c>
      <c r="F3430" s="7" t="s">
        <v>117</v>
      </c>
      <c r="G3430" s="7" t="s">
        <v>118</v>
      </c>
      <c r="H3430" s="7" t="s">
        <v>21</v>
      </c>
      <c r="I3430" s="9">
        <v>0.49999999999999994</v>
      </c>
      <c r="J3430" s="10">
        <v>2750</v>
      </c>
      <c r="K3430" s="11">
        <f t="shared" si="26"/>
        <v>1374.9999999999998</v>
      </c>
      <c r="L3430" s="11">
        <f t="shared" si="27"/>
        <v>412.49999999999994</v>
      </c>
      <c r="M3430" s="12">
        <v>0.3</v>
      </c>
      <c r="O3430" s="17"/>
      <c r="P3430" s="15"/>
      <c r="Q3430" s="13"/>
      <c r="R3430" s="14"/>
    </row>
    <row r="3431" spans="1:18" ht="15.75" customHeight="1" x14ac:dyDescent="0.2">
      <c r="A3431" s="2"/>
      <c r="B3431" s="7" t="s">
        <v>14</v>
      </c>
      <c r="C3431" s="7">
        <v>1185732</v>
      </c>
      <c r="D3431" s="8">
        <v>44383</v>
      </c>
      <c r="E3431" s="7" t="s">
        <v>15</v>
      </c>
      <c r="F3431" s="7" t="s">
        <v>117</v>
      </c>
      <c r="G3431" s="7" t="s">
        <v>118</v>
      </c>
      <c r="H3431" s="7" t="s">
        <v>22</v>
      </c>
      <c r="I3431" s="9">
        <v>0.54999999999999993</v>
      </c>
      <c r="J3431" s="10">
        <v>4500</v>
      </c>
      <c r="K3431" s="11">
        <f t="shared" si="26"/>
        <v>2474.9999999999995</v>
      </c>
      <c r="L3431" s="11">
        <f t="shared" si="27"/>
        <v>989.99999999999989</v>
      </c>
      <c r="M3431" s="12">
        <v>0.4</v>
      </c>
      <c r="O3431" s="17"/>
      <c r="P3431" s="15"/>
      <c r="Q3431" s="13"/>
      <c r="R3431" s="14"/>
    </row>
    <row r="3432" spans="1:18" ht="15.75" customHeight="1" x14ac:dyDescent="0.2">
      <c r="A3432" s="2"/>
      <c r="B3432" s="7" t="s">
        <v>14</v>
      </c>
      <c r="C3432" s="7">
        <v>1185732</v>
      </c>
      <c r="D3432" s="8">
        <v>44415</v>
      </c>
      <c r="E3432" s="7" t="s">
        <v>15</v>
      </c>
      <c r="F3432" s="7" t="s">
        <v>117</v>
      </c>
      <c r="G3432" s="7" t="s">
        <v>118</v>
      </c>
      <c r="H3432" s="7" t="s">
        <v>17</v>
      </c>
      <c r="I3432" s="9">
        <v>0.49999999999999994</v>
      </c>
      <c r="J3432" s="10">
        <v>6000</v>
      </c>
      <c r="K3432" s="11">
        <f t="shared" si="26"/>
        <v>2999.9999999999995</v>
      </c>
      <c r="L3432" s="11">
        <f t="shared" si="27"/>
        <v>1049.9999999999998</v>
      </c>
      <c r="M3432" s="12">
        <v>0.35</v>
      </c>
      <c r="O3432" s="17"/>
      <c r="P3432" s="15"/>
      <c r="Q3432" s="13"/>
      <c r="R3432" s="14"/>
    </row>
    <row r="3433" spans="1:18" ht="15.75" customHeight="1" x14ac:dyDescent="0.2">
      <c r="A3433" s="2"/>
      <c r="B3433" s="7" t="s">
        <v>14</v>
      </c>
      <c r="C3433" s="7">
        <v>1185732</v>
      </c>
      <c r="D3433" s="8">
        <v>44415</v>
      </c>
      <c r="E3433" s="7" t="s">
        <v>15</v>
      </c>
      <c r="F3433" s="7" t="s">
        <v>117</v>
      </c>
      <c r="G3433" s="7" t="s">
        <v>118</v>
      </c>
      <c r="H3433" s="7" t="s">
        <v>18</v>
      </c>
      <c r="I3433" s="9">
        <v>0.45</v>
      </c>
      <c r="J3433" s="10">
        <v>3750</v>
      </c>
      <c r="K3433" s="11">
        <f t="shared" si="26"/>
        <v>1687.5</v>
      </c>
      <c r="L3433" s="11">
        <f t="shared" si="27"/>
        <v>590.625</v>
      </c>
      <c r="M3433" s="12">
        <v>0.35</v>
      </c>
      <c r="O3433" s="17"/>
      <c r="P3433" s="15"/>
      <c r="Q3433" s="13"/>
      <c r="R3433" s="14"/>
    </row>
    <row r="3434" spans="1:18" ht="15.75" customHeight="1" x14ac:dyDescent="0.2">
      <c r="A3434" s="2"/>
      <c r="B3434" s="7" t="s">
        <v>14</v>
      </c>
      <c r="C3434" s="7">
        <v>1185732</v>
      </c>
      <c r="D3434" s="8">
        <v>44415</v>
      </c>
      <c r="E3434" s="7" t="s">
        <v>15</v>
      </c>
      <c r="F3434" s="7" t="s">
        <v>117</v>
      </c>
      <c r="G3434" s="7" t="s">
        <v>118</v>
      </c>
      <c r="H3434" s="7" t="s">
        <v>19</v>
      </c>
      <c r="I3434" s="9">
        <v>0.4</v>
      </c>
      <c r="J3434" s="10">
        <v>3000</v>
      </c>
      <c r="K3434" s="11">
        <f t="shared" si="26"/>
        <v>1200</v>
      </c>
      <c r="L3434" s="11">
        <f t="shared" si="27"/>
        <v>480</v>
      </c>
      <c r="M3434" s="12">
        <v>0.4</v>
      </c>
      <c r="O3434" s="17"/>
      <c r="P3434" s="15"/>
      <c r="Q3434" s="13"/>
      <c r="R3434" s="14"/>
    </row>
    <row r="3435" spans="1:18" ht="15.75" customHeight="1" x14ac:dyDescent="0.2">
      <c r="A3435" s="2"/>
      <c r="B3435" s="7" t="s">
        <v>14</v>
      </c>
      <c r="C3435" s="7">
        <v>1185732</v>
      </c>
      <c r="D3435" s="8">
        <v>44415</v>
      </c>
      <c r="E3435" s="7" t="s">
        <v>15</v>
      </c>
      <c r="F3435" s="7" t="s">
        <v>117</v>
      </c>
      <c r="G3435" s="7" t="s">
        <v>118</v>
      </c>
      <c r="H3435" s="7" t="s">
        <v>20</v>
      </c>
      <c r="I3435" s="9">
        <v>0.4</v>
      </c>
      <c r="J3435" s="10">
        <v>2000</v>
      </c>
      <c r="K3435" s="11">
        <f t="shared" si="26"/>
        <v>800</v>
      </c>
      <c r="L3435" s="11">
        <f t="shared" si="27"/>
        <v>320</v>
      </c>
      <c r="M3435" s="12">
        <v>0.4</v>
      </c>
      <c r="O3435" s="17"/>
      <c r="P3435" s="15"/>
      <c r="Q3435" s="13"/>
      <c r="R3435" s="14"/>
    </row>
    <row r="3436" spans="1:18" ht="15.75" customHeight="1" x14ac:dyDescent="0.2">
      <c r="A3436" s="2"/>
      <c r="B3436" s="7" t="s">
        <v>14</v>
      </c>
      <c r="C3436" s="7">
        <v>1185732</v>
      </c>
      <c r="D3436" s="8">
        <v>44415</v>
      </c>
      <c r="E3436" s="7" t="s">
        <v>15</v>
      </c>
      <c r="F3436" s="7" t="s">
        <v>117</v>
      </c>
      <c r="G3436" s="7" t="s">
        <v>118</v>
      </c>
      <c r="H3436" s="7" t="s">
        <v>21</v>
      </c>
      <c r="I3436" s="9">
        <v>0.49999999999999994</v>
      </c>
      <c r="J3436" s="10">
        <v>1750</v>
      </c>
      <c r="K3436" s="11">
        <f t="shared" si="26"/>
        <v>874.99999999999989</v>
      </c>
      <c r="L3436" s="11">
        <f t="shared" si="27"/>
        <v>262.49999999999994</v>
      </c>
      <c r="M3436" s="12">
        <v>0.3</v>
      </c>
      <c r="O3436" s="17"/>
      <c r="P3436" s="15"/>
      <c r="Q3436" s="13"/>
      <c r="R3436" s="14"/>
    </row>
    <row r="3437" spans="1:18" ht="15.75" customHeight="1" x14ac:dyDescent="0.2">
      <c r="A3437" s="2"/>
      <c r="B3437" s="7" t="s">
        <v>14</v>
      </c>
      <c r="C3437" s="7">
        <v>1185732</v>
      </c>
      <c r="D3437" s="8">
        <v>44415</v>
      </c>
      <c r="E3437" s="7" t="s">
        <v>15</v>
      </c>
      <c r="F3437" s="7" t="s">
        <v>117</v>
      </c>
      <c r="G3437" s="7" t="s">
        <v>118</v>
      </c>
      <c r="H3437" s="7" t="s">
        <v>22</v>
      </c>
      <c r="I3437" s="9">
        <v>0.54999999999999993</v>
      </c>
      <c r="J3437" s="10">
        <v>3500</v>
      </c>
      <c r="K3437" s="11">
        <f t="shared" si="26"/>
        <v>1924.9999999999998</v>
      </c>
      <c r="L3437" s="11">
        <f t="shared" si="27"/>
        <v>770</v>
      </c>
      <c r="M3437" s="12">
        <v>0.4</v>
      </c>
      <c r="O3437" s="17"/>
      <c r="P3437" s="15"/>
      <c r="Q3437" s="13"/>
      <c r="R3437" s="14"/>
    </row>
    <row r="3438" spans="1:18" ht="15.75" customHeight="1" x14ac:dyDescent="0.2">
      <c r="A3438" s="2"/>
      <c r="B3438" s="7" t="s">
        <v>14</v>
      </c>
      <c r="C3438" s="7">
        <v>1185732</v>
      </c>
      <c r="D3438" s="8">
        <v>44445</v>
      </c>
      <c r="E3438" s="7" t="s">
        <v>15</v>
      </c>
      <c r="F3438" s="7" t="s">
        <v>117</v>
      </c>
      <c r="G3438" s="7" t="s">
        <v>118</v>
      </c>
      <c r="H3438" s="7" t="s">
        <v>17</v>
      </c>
      <c r="I3438" s="9">
        <v>0.49999999999999994</v>
      </c>
      <c r="J3438" s="10">
        <v>4750</v>
      </c>
      <c r="K3438" s="11">
        <f t="shared" si="26"/>
        <v>2374.9999999999995</v>
      </c>
      <c r="L3438" s="11">
        <f t="shared" si="27"/>
        <v>831.24999999999977</v>
      </c>
      <c r="M3438" s="12">
        <v>0.35</v>
      </c>
      <c r="O3438" s="17"/>
      <c r="P3438" s="15"/>
      <c r="Q3438" s="13"/>
      <c r="R3438" s="14"/>
    </row>
    <row r="3439" spans="1:18" ht="15.75" customHeight="1" x14ac:dyDescent="0.2">
      <c r="A3439" s="2"/>
      <c r="B3439" s="7" t="s">
        <v>14</v>
      </c>
      <c r="C3439" s="7">
        <v>1185732</v>
      </c>
      <c r="D3439" s="8">
        <v>44445</v>
      </c>
      <c r="E3439" s="7" t="s">
        <v>15</v>
      </c>
      <c r="F3439" s="7" t="s">
        <v>117</v>
      </c>
      <c r="G3439" s="7" t="s">
        <v>118</v>
      </c>
      <c r="H3439" s="7" t="s">
        <v>18</v>
      </c>
      <c r="I3439" s="9">
        <v>0.45</v>
      </c>
      <c r="J3439" s="10">
        <v>2750</v>
      </c>
      <c r="K3439" s="11">
        <f t="shared" si="26"/>
        <v>1237.5</v>
      </c>
      <c r="L3439" s="11">
        <f t="shared" si="27"/>
        <v>433.125</v>
      </c>
      <c r="M3439" s="12">
        <v>0.35</v>
      </c>
      <c r="O3439" s="17"/>
      <c r="P3439" s="15"/>
      <c r="Q3439" s="13"/>
      <c r="R3439" s="14"/>
    </row>
    <row r="3440" spans="1:18" ht="15.75" customHeight="1" x14ac:dyDescent="0.2">
      <c r="A3440" s="2"/>
      <c r="B3440" s="7" t="s">
        <v>14</v>
      </c>
      <c r="C3440" s="7">
        <v>1185732</v>
      </c>
      <c r="D3440" s="8">
        <v>44445</v>
      </c>
      <c r="E3440" s="7" t="s">
        <v>15</v>
      </c>
      <c r="F3440" s="7" t="s">
        <v>117</v>
      </c>
      <c r="G3440" s="7" t="s">
        <v>118</v>
      </c>
      <c r="H3440" s="7" t="s">
        <v>19</v>
      </c>
      <c r="I3440" s="9">
        <v>0.4</v>
      </c>
      <c r="J3440" s="10">
        <v>1750</v>
      </c>
      <c r="K3440" s="11">
        <f t="shared" si="26"/>
        <v>700</v>
      </c>
      <c r="L3440" s="11">
        <f t="shared" si="27"/>
        <v>280</v>
      </c>
      <c r="M3440" s="12">
        <v>0.4</v>
      </c>
      <c r="O3440" s="17"/>
      <c r="P3440" s="15"/>
      <c r="Q3440" s="13"/>
      <c r="R3440" s="14"/>
    </row>
    <row r="3441" spans="1:18" ht="15.75" customHeight="1" x14ac:dyDescent="0.2">
      <c r="A3441" s="2"/>
      <c r="B3441" s="7" t="s">
        <v>14</v>
      </c>
      <c r="C3441" s="7">
        <v>1185732</v>
      </c>
      <c r="D3441" s="8">
        <v>44445</v>
      </c>
      <c r="E3441" s="7" t="s">
        <v>15</v>
      </c>
      <c r="F3441" s="7" t="s">
        <v>117</v>
      </c>
      <c r="G3441" s="7" t="s">
        <v>118</v>
      </c>
      <c r="H3441" s="7" t="s">
        <v>20</v>
      </c>
      <c r="I3441" s="9">
        <v>0.4</v>
      </c>
      <c r="J3441" s="10">
        <v>1500</v>
      </c>
      <c r="K3441" s="11">
        <f t="shared" si="26"/>
        <v>600</v>
      </c>
      <c r="L3441" s="11">
        <f t="shared" si="27"/>
        <v>240</v>
      </c>
      <c r="M3441" s="12">
        <v>0.4</v>
      </c>
      <c r="O3441" s="17"/>
      <c r="P3441" s="15"/>
      <c r="Q3441" s="13"/>
      <c r="R3441" s="14"/>
    </row>
    <row r="3442" spans="1:18" ht="15.75" customHeight="1" x14ac:dyDescent="0.2">
      <c r="A3442" s="2"/>
      <c r="B3442" s="7" t="s">
        <v>14</v>
      </c>
      <c r="C3442" s="7">
        <v>1185732</v>
      </c>
      <c r="D3442" s="8">
        <v>44445</v>
      </c>
      <c r="E3442" s="7" t="s">
        <v>15</v>
      </c>
      <c r="F3442" s="7" t="s">
        <v>117</v>
      </c>
      <c r="G3442" s="7" t="s">
        <v>118</v>
      </c>
      <c r="H3442" s="7" t="s">
        <v>21</v>
      </c>
      <c r="I3442" s="9">
        <v>0.49999999999999994</v>
      </c>
      <c r="J3442" s="10">
        <v>1500</v>
      </c>
      <c r="K3442" s="11">
        <f t="shared" si="26"/>
        <v>749.99999999999989</v>
      </c>
      <c r="L3442" s="11">
        <f t="shared" si="27"/>
        <v>224.99999999999997</v>
      </c>
      <c r="M3442" s="12">
        <v>0.3</v>
      </c>
      <c r="O3442" s="17"/>
      <c r="P3442" s="15"/>
      <c r="Q3442" s="13"/>
      <c r="R3442" s="14"/>
    </row>
    <row r="3443" spans="1:18" ht="15.75" customHeight="1" x14ac:dyDescent="0.2">
      <c r="A3443" s="2"/>
      <c r="B3443" s="7" t="s">
        <v>14</v>
      </c>
      <c r="C3443" s="7">
        <v>1185732</v>
      </c>
      <c r="D3443" s="8">
        <v>44445</v>
      </c>
      <c r="E3443" s="7" t="s">
        <v>15</v>
      </c>
      <c r="F3443" s="7" t="s">
        <v>117</v>
      </c>
      <c r="G3443" s="7" t="s">
        <v>118</v>
      </c>
      <c r="H3443" s="7" t="s">
        <v>22</v>
      </c>
      <c r="I3443" s="9">
        <v>0.54999999999999993</v>
      </c>
      <c r="J3443" s="10">
        <v>2500</v>
      </c>
      <c r="K3443" s="11">
        <f t="shared" si="26"/>
        <v>1374.9999999999998</v>
      </c>
      <c r="L3443" s="11">
        <f t="shared" si="27"/>
        <v>549.99999999999989</v>
      </c>
      <c r="M3443" s="12">
        <v>0.4</v>
      </c>
      <c r="O3443" s="17"/>
      <c r="P3443" s="15"/>
      <c r="Q3443" s="13"/>
      <c r="R3443" s="14"/>
    </row>
    <row r="3444" spans="1:18" ht="15.75" customHeight="1" x14ac:dyDescent="0.2">
      <c r="A3444" s="2"/>
      <c r="B3444" s="7" t="s">
        <v>14</v>
      </c>
      <c r="C3444" s="7">
        <v>1185732</v>
      </c>
      <c r="D3444" s="8">
        <v>44477</v>
      </c>
      <c r="E3444" s="7" t="s">
        <v>15</v>
      </c>
      <c r="F3444" s="7" t="s">
        <v>117</v>
      </c>
      <c r="G3444" s="7" t="s">
        <v>118</v>
      </c>
      <c r="H3444" s="7" t="s">
        <v>17</v>
      </c>
      <c r="I3444" s="9">
        <v>0.54999999999999993</v>
      </c>
      <c r="J3444" s="10">
        <v>4250</v>
      </c>
      <c r="K3444" s="11">
        <f t="shared" si="26"/>
        <v>2337.4999999999995</v>
      </c>
      <c r="L3444" s="11">
        <f t="shared" si="27"/>
        <v>818.12499999999977</v>
      </c>
      <c r="M3444" s="12">
        <v>0.35</v>
      </c>
      <c r="O3444" s="17"/>
      <c r="P3444" s="15"/>
      <c r="Q3444" s="13"/>
      <c r="R3444" s="14"/>
    </row>
    <row r="3445" spans="1:18" ht="15.75" customHeight="1" x14ac:dyDescent="0.2">
      <c r="A3445" s="2"/>
      <c r="B3445" s="7" t="s">
        <v>14</v>
      </c>
      <c r="C3445" s="7">
        <v>1185732</v>
      </c>
      <c r="D3445" s="8">
        <v>44477</v>
      </c>
      <c r="E3445" s="7" t="s">
        <v>15</v>
      </c>
      <c r="F3445" s="7" t="s">
        <v>117</v>
      </c>
      <c r="G3445" s="7" t="s">
        <v>118</v>
      </c>
      <c r="H3445" s="7" t="s">
        <v>18</v>
      </c>
      <c r="I3445" s="9">
        <v>0.5</v>
      </c>
      <c r="J3445" s="10">
        <v>2500</v>
      </c>
      <c r="K3445" s="11">
        <f t="shared" si="26"/>
        <v>1250</v>
      </c>
      <c r="L3445" s="11">
        <f t="shared" si="27"/>
        <v>437.5</v>
      </c>
      <c r="M3445" s="12">
        <v>0.35</v>
      </c>
      <c r="O3445" s="17"/>
      <c r="P3445" s="15"/>
      <c r="Q3445" s="13"/>
      <c r="R3445" s="14"/>
    </row>
    <row r="3446" spans="1:18" ht="15.75" customHeight="1" x14ac:dyDescent="0.2">
      <c r="A3446" s="2"/>
      <c r="B3446" s="7" t="s">
        <v>14</v>
      </c>
      <c r="C3446" s="7">
        <v>1185732</v>
      </c>
      <c r="D3446" s="8">
        <v>44477</v>
      </c>
      <c r="E3446" s="7" t="s">
        <v>15</v>
      </c>
      <c r="F3446" s="7" t="s">
        <v>117</v>
      </c>
      <c r="G3446" s="7" t="s">
        <v>118</v>
      </c>
      <c r="H3446" s="7" t="s">
        <v>19</v>
      </c>
      <c r="I3446" s="9">
        <v>0.5</v>
      </c>
      <c r="J3446" s="10">
        <v>1500</v>
      </c>
      <c r="K3446" s="11">
        <f t="shared" si="26"/>
        <v>750</v>
      </c>
      <c r="L3446" s="11">
        <f t="shared" si="27"/>
        <v>300</v>
      </c>
      <c r="M3446" s="12">
        <v>0.4</v>
      </c>
      <c r="O3446" s="17"/>
      <c r="P3446" s="15"/>
      <c r="Q3446" s="13"/>
      <c r="R3446" s="14"/>
    </row>
    <row r="3447" spans="1:18" ht="15.75" customHeight="1" x14ac:dyDescent="0.2">
      <c r="A3447" s="2"/>
      <c r="B3447" s="7" t="s">
        <v>14</v>
      </c>
      <c r="C3447" s="7">
        <v>1185732</v>
      </c>
      <c r="D3447" s="8">
        <v>44477</v>
      </c>
      <c r="E3447" s="7" t="s">
        <v>15</v>
      </c>
      <c r="F3447" s="7" t="s">
        <v>117</v>
      </c>
      <c r="G3447" s="7" t="s">
        <v>118</v>
      </c>
      <c r="H3447" s="7" t="s">
        <v>20</v>
      </c>
      <c r="I3447" s="9">
        <v>0.5</v>
      </c>
      <c r="J3447" s="10">
        <v>1250</v>
      </c>
      <c r="K3447" s="11">
        <f t="shared" si="26"/>
        <v>625</v>
      </c>
      <c r="L3447" s="11">
        <f t="shared" si="27"/>
        <v>250</v>
      </c>
      <c r="M3447" s="12">
        <v>0.4</v>
      </c>
      <c r="O3447" s="17"/>
      <c r="P3447" s="15"/>
      <c r="Q3447" s="13"/>
      <c r="R3447" s="14"/>
    </row>
    <row r="3448" spans="1:18" ht="15.75" customHeight="1" x14ac:dyDescent="0.2">
      <c r="A3448" s="2"/>
      <c r="B3448" s="7" t="s">
        <v>14</v>
      </c>
      <c r="C3448" s="7">
        <v>1185732</v>
      </c>
      <c r="D3448" s="8">
        <v>44477</v>
      </c>
      <c r="E3448" s="7" t="s">
        <v>15</v>
      </c>
      <c r="F3448" s="7" t="s">
        <v>117</v>
      </c>
      <c r="G3448" s="7" t="s">
        <v>118</v>
      </c>
      <c r="H3448" s="7" t="s">
        <v>21</v>
      </c>
      <c r="I3448" s="9">
        <v>0.6</v>
      </c>
      <c r="J3448" s="10">
        <v>1250</v>
      </c>
      <c r="K3448" s="11">
        <f t="shared" si="26"/>
        <v>750</v>
      </c>
      <c r="L3448" s="11">
        <f t="shared" si="27"/>
        <v>225</v>
      </c>
      <c r="M3448" s="12">
        <v>0.3</v>
      </c>
      <c r="O3448" s="17"/>
      <c r="P3448" s="15"/>
      <c r="Q3448" s="13"/>
      <c r="R3448" s="14"/>
    </row>
    <row r="3449" spans="1:18" ht="15.75" customHeight="1" x14ac:dyDescent="0.2">
      <c r="A3449" s="2"/>
      <c r="B3449" s="7" t="s">
        <v>14</v>
      </c>
      <c r="C3449" s="7">
        <v>1185732</v>
      </c>
      <c r="D3449" s="8">
        <v>44477</v>
      </c>
      <c r="E3449" s="7" t="s">
        <v>15</v>
      </c>
      <c r="F3449" s="7" t="s">
        <v>117</v>
      </c>
      <c r="G3449" s="7" t="s">
        <v>118</v>
      </c>
      <c r="H3449" s="7" t="s">
        <v>22</v>
      </c>
      <c r="I3449" s="9">
        <v>0.64999999999999991</v>
      </c>
      <c r="J3449" s="10">
        <v>2500</v>
      </c>
      <c r="K3449" s="11">
        <f t="shared" si="26"/>
        <v>1624.9999999999998</v>
      </c>
      <c r="L3449" s="11">
        <f t="shared" si="27"/>
        <v>650</v>
      </c>
      <c r="M3449" s="12">
        <v>0.4</v>
      </c>
      <c r="O3449" s="17"/>
      <c r="P3449" s="15"/>
      <c r="Q3449" s="13"/>
      <c r="R3449" s="14"/>
    </row>
    <row r="3450" spans="1:18" ht="15.75" customHeight="1" x14ac:dyDescent="0.2">
      <c r="A3450" s="2"/>
      <c r="B3450" s="7" t="s">
        <v>14</v>
      </c>
      <c r="C3450" s="7">
        <v>1185732</v>
      </c>
      <c r="D3450" s="8">
        <v>44507</v>
      </c>
      <c r="E3450" s="7" t="s">
        <v>15</v>
      </c>
      <c r="F3450" s="7" t="s">
        <v>117</v>
      </c>
      <c r="G3450" s="7" t="s">
        <v>118</v>
      </c>
      <c r="H3450" s="7" t="s">
        <v>17</v>
      </c>
      <c r="I3450" s="9">
        <v>0.6</v>
      </c>
      <c r="J3450" s="10">
        <v>4000</v>
      </c>
      <c r="K3450" s="11">
        <f t="shared" si="26"/>
        <v>2400</v>
      </c>
      <c r="L3450" s="11">
        <f t="shared" si="27"/>
        <v>840</v>
      </c>
      <c r="M3450" s="12">
        <v>0.35</v>
      </c>
      <c r="O3450" s="17"/>
      <c r="P3450" s="15"/>
      <c r="Q3450" s="13"/>
      <c r="R3450" s="14"/>
    </row>
    <row r="3451" spans="1:18" ht="15.75" customHeight="1" x14ac:dyDescent="0.2">
      <c r="A3451" s="2"/>
      <c r="B3451" s="7" t="s">
        <v>14</v>
      </c>
      <c r="C3451" s="7">
        <v>1185732</v>
      </c>
      <c r="D3451" s="8">
        <v>44507</v>
      </c>
      <c r="E3451" s="7" t="s">
        <v>15</v>
      </c>
      <c r="F3451" s="7" t="s">
        <v>117</v>
      </c>
      <c r="G3451" s="7" t="s">
        <v>118</v>
      </c>
      <c r="H3451" s="7" t="s">
        <v>18</v>
      </c>
      <c r="I3451" s="9">
        <v>0.5</v>
      </c>
      <c r="J3451" s="10">
        <v>2750</v>
      </c>
      <c r="K3451" s="11">
        <f t="shared" si="26"/>
        <v>1375</v>
      </c>
      <c r="L3451" s="11">
        <f t="shared" si="27"/>
        <v>481.24999999999994</v>
      </c>
      <c r="M3451" s="12">
        <v>0.35</v>
      </c>
      <c r="O3451" s="17"/>
      <c r="P3451" s="15"/>
      <c r="Q3451" s="13"/>
      <c r="R3451" s="14"/>
    </row>
    <row r="3452" spans="1:18" ht="15.75" customHeight="1" x14ac:dyDescent="0.2">
      <c r="A3452" s="2"/>
      <c r="B3452" s="7" t="s">
        <v>14</v>
      </c>
      <c r="C3452" s="7">
        <v>1185732</v>
      </c>
      <c r="D3452" s="8">
        <v>44507</v>
      </c>
      <c r="E3452" s="7" t="s">
        <v>15</v>
      </c>
      <c r="F3452" s="7" t="s">
        <v>117</v>
      </c>
      <c r="G3452" s="7" t="s">
        <v>118</v>
      </c>
      <c r="H3452" s="7" t="s">
        <v>19</v>
      </c>
      <c r="I3452" s="9">
        <v>0.5</v>
      </c>
      <c r="J3452" s="10">
        <v>2700</v>
      </c>
      <c r="K3452" s="11">
        <f t="shared" si="26"/>
        <v>1350</v>
      </c>
      <c r="L3452" s="11">
        <f t="shared" si="27"/>
        <v>540</v>
      </c>
      <c r="M3452" s="12">
        <v>0.4</v>
      </c>
      <c r="O3452" s="17"/>
      <c r="P3452" s="15"/>
      <c r="Q3452" s="13"/>
      <c r="R3452" s="14"/>
    </row>
    <row r="3453" spans="1:18" ht="15.75" customHeight="1" x14ac:dyDescent="0.2">
      <c r="A3453" s="2"/>
      <c r="B3453" s="7" t="s">
        <v>14</v>
      </c>
      <c r="C3453" s="7">
        <v>1185732</v>
      </c>
      <c r="D3453" s="8">
        <v>44507</v>
      </c>
      <c r="E3453" s="7" t="s">
        <v>15</v>
      </c>
      <c r="F3453" s="7" t="s">
        <v>117</v>
      </c>
      <c r="G3453" s="7" t="s">
        <v>118</v>
      </c>
      <c r="H3453" s="7" t="s">
        <v>20</v>
      </c>
      <c r="I3453" s="9">
        <v>0.5</v>
      </c>
      <c r="J3453" s="10">
        <v>2500</v>
      </c>
      <c r="K3453" s="11">
        <f t="shared" si="26"/>
        <v>1250</v>
      </c>
      <c r="L3453" s="11">
        <f t="shared" si="27"/>
        <v>500</v>
      </c>
      <c r="M3453" s="12">
        <v>0.4</v>
      </c>
      <c r="O3453" s="17"/>
      <c r="P3453" s="15"/>
      <c r="Q3453" s="13"/>
      <c r="R3453" s="14"/>
    </row>
    <row r="3454" spans="1:18" ht="15.75" customHeight="1" x14ac:dyDescent="0.2">
      <c r="A3454" s="2"/>
      <c r="B3454" s="7" t="s">
        <v>14</v>
      </c>
      <c r="C3454" s="7">
        <v>1185732</v>
      </c>
      <c r="D3454" s="8">
        <v>44507</v>
      </c>
      <c r="E3454" s="7" t="s">
        <v>15</v>
      </c>
      <c r="F3454" s="7" t="s">
        <v>117</v>
      </c>
      <c r="G3454" s="7" t="s">
        <v>118</v>
      </c>
      <c r="H3454" s="7" t="s">
        <v>21</v>
      </c>
      <c r="I3454" s="9">
        <v>0.6</v>
      </c>
      <c r="J3454" s="10">
        <v>2250</v>
      </c>
      <c r="K3454" s="11">
        <f t="shared" si="26"/>
        <v>1350</v>
      </c>
      <c r="L3454" s="11">
        <f t="shared" si="27"/>
        <v>405</v>
      </c>
      <c r="M3454" s="12">
        <v>0.3</v>
      </c>
      <c r="O3454" s="17"/>
      <c r="P3454" s="15"/>
      <c r="Q3454" s="13"/>
      <c r="R3454" s="14"/>
    </row>
    <row r="3455" spans="1:18" ht="15.75" customHeight="1" x14ac:dyDescent="0.2">
      <c r="A3455" s="2"/>
      <c r="B3455" s="7" t="s">
        <v>14</v>
      </c>
      <c r="C3455" s="7">
        <v>1185732</v>
      </c>
      <c r="D3455" s="8">
        <v>44507</v>
      </c>
      <c r="E3455" s="7" t="s">
        <v>15</v>
      </c>
      <c r="F3455" s="7" t="s">
        <v>117</v>
      </c>
      <c r="G3455" s="7" t="s">
        <v>118</v>
      </c>
      <c r="H3455" s="7" t="s">
        <v>22</v>
      </c>
      <c r="I3455" s="9">
        <v>0.64999999999999991</v>
      </c>
      <c r="J3455" s="10">
        <v>3250</v>
      </c>
      <c r="K3455" s="11">
        <f t="shared" si="26"/>
        <v>2112.4999999999995</v>
      </c>
      <c r="L3455" s="11">
        <f t="shared" si="27"/>
        <v>844.99999999999989</v>
      </c>
      <c r="M3455" s="12">
        <v>0.4</v>
      </c>
      <c r="O3455" s="17"/>
      <c r="P3455" s="15"/>
      <c r="Q3455" s="13"/>
      <c r="R3455" s="14"/>
    </row>
    <row r="3456" spans="1:18" ht="15.75" customHeight="1" x14ac:dyDescent="0.2">
      <c r="A3456" s="2"/>
      <c r="B3456" s="7" t="s">
        <v>14</v>
      </c>
      <c r="C3456" s="7">
        <v>1185732</v>
      </c>
      <c r="D3456" s="8">
        <v>44536</v>
      </c>
      <c r="E3456" s="7" t="s">
        <v>15</v>
      </c>
      <c r="F3456" s="7" t="s">
        <v>117</v>
      </c>
      <c r="G3456" s="7" t="s">
        <v>118</v>
      </c>
      <c r="H3456" s="7" t="s">
        <v>17</v>
      </c>
      <c r="I3456" s="9">
        <v>0.6</v>
      </c>
      <c r="J3456" s="10">
        <v>5500</v>
      </c>
      <c r="K3456" s="11">
        <f t="shared" si="26"/>
        <v>3300</v>
      </c>
      <c r="L3456" s="11">
        <f t="shared" si="27"/>
        <v>1155</v>
      </c>
      <c r="M3456" s="12">
        <v>0.35</v>
      </c>
      <c r="O3456" s="17"/>
      <c r="P3456" s="15"/>
      <c r="Q3456" s="13"/>
      <c r="R3456" s="14"/>
    </row>
    <row r="3457" spans="1:18" ht="15.75" customHeight="1" x14ac:dyDescent="0.2">
      <c r="A3457" s="2"/>
      <c r="B3457" s="7" t="s">
        <v>14</v>
      </c>
      <c r="C3457" s="7">
        <v>1185732</v>
      </c>
      <c r="D3457" s="8">
        <v>44536</v>
      </c>
      <c r="E3457" s="7" t="s">
        <v>15</v>
      </c>
      <c r="F3457" s="7" t="s">
        <v>117</v>
      </c>
      <c r="G3457" s="7" t="s">
        <v>118</v>
      </c>
      <c r="H3457" s="7" t="s">
        <v>18</v>
      </c>
      <c r="I3457" s="9">
        <v>0.5</v>
      </c>
      <c r="J3457" s="10">
        <v>3500</v>
      </c>
      <c r="K3457" s="11">
        <f t="shared" si="26"/>
        <v>1750</v>
      </c>
      <c r="L3457" s="11">
        <f t="shared" si="27"/>
        <v>612.5</v>
      </c>
      <c r="M3457" s="12">
        <v>0.35</v>
      </c>
      <c r="O3457" s="17"/>
      <c r="P3457" s="15"/>
      <c r="Q3457" s="13"/>
      <c r="R3457" s="14"/>
    </row>
    <row r="3458" spans="1:18" ht="15.75" customHeight="1" x14ac:dyDescent="0.2">
      <c r="A3458" s="2"/>
      <c r="B3458" s="7" t="s">
        <v>14</v>
      </c>
      <c r="C3458" s="7">
        <v>1185732</v>
      </c>
      <c r="D3458" s="8">
        <v>44536</v>
      </c>
      <c r="E3458" s="7" t="s">
        <v>15</v>
      </c>
      <c r="F3458" s="7" t="s">
        <v>117</v>
      </c>
      <c r="G3458" s="7" t="s">
        <v>118</v>
      </c>
      <c r="H3458" s="7" t="s">
        <v>19</v>
      </c>
      <c r="I3458" s="9">
        <v>0.5</v>
      </c>
      <c r="J3458" s="10">
        <v>3250</v>
      </c>
      <c r="K3458" s="11">
        <f t="shared" si="26"/>
        <v>1625</v>
      </c>
      <c r="L3458" s="11">
        <f t="shared" si="27"/>
        <v>650</v>
      </c>
      <c r="M3458" s="12">
        <v>0.4</v>
      </c>
      <c r="O3458" s="17"/>
      <c r="P3458" s="15"/>
      <c r="Q3458" s="13"/>
      <c r="R3458" s="14"/>
    </row>
    <row r="3459" spans="1:18" ht="15.75" customHeight="1" x14ac:dyDescent="0.2">
      <c r="A3459" s="2"/>
      <c r="B3459" s="7" t="s">
        <v>14</v>
      </c>
      <c r="C3459" s="7">
        <v>1185732</v>
      </c>
      <c r="D3459" s="8">
        <v>44536</v>
      </c>
      <c r="E3459" s="7" t="s">
        <v>15</v>
      </c>
      <c r="F3459" s="7" t="s">
        <v>117</v>
      </c>
      <c r="G3459" s="7" t="s">
        <v>118</v>
      </c>
      <c r="H3459" s="7" t="s">
        <v>20</v>
      </c>
      <c r="I3459" s="9">
        <v>0.5</v>
      </c>
      <c r="J3459" s="10">
        <v>2750</v>
      </c>
      <c r="K3459" s="11">
        <f t="shared" si="26"/>
        <v>1375</v>
      </c>
      <c r="L3459" s="11">
        <f t="shared" si="27"/>
        <v>550</v>
      </c>
      <c r="M3459" s="12">
        <v>0.4</v>
      </c>
      <c r="O3459" s="17"/>
      <c r="P3459" s="15"/>
      <c r="Q3459" s="13"/>
      <c r="R3459" s="14"/>
    </row>
    <row r="3460" spans="1:18" ht="15.75" customHeight="1" x14ac:dyDescent="0.2">
      <c r="A3460" s="2"/>
      <c r="B3460" s="7" t="s">
        <v>14</v>
      </c>
      <c r="C3460" s="7">
        <v>1185732</v>
      </c>
      <c r="D3460" s="8">
        <v>44536</v>
      </c>
      <c r="E3460" s="7" t="s">
        <v>15</v>
      </c>
      <c r="F3460" s="7" t="s">
        <v>117</v>
      </c>
      <c r="G3460" s="7" t="s">
        <v>118</v>
      </c>
      <c r="H3460" s="7" t="s">
        <v>21</v>
      </c>
      <c r="I3460" s="9">
        <v>0.6</v>
      </c>
      <c r="J3460" s="10">
        <v>2750</v>
      </c>
      <c r="K3460" s="11">
        <f t="shared" si="26"/>
        <v>1650</v>
      </c>
      <c r="L3460" s="11">
        <f t="shared" si="27"/>
        <v>495</v>
      </c>
      <c r="M3460" s="12">
        <v>0.3</v>
      </c>
      <c r="O3460" s="17"/>
      <c r="P3460" s="15"/>
      <c r="Q3460" s="13"/>
      <c r="R3460" s="14"/>
    </row>
    <row r="3461" spans="1:18" ht="15.75" customHeight="1" x14ac:dyDescent="0.2">
      <c r="A3461" s="2"/>
      <c r="B3461" s="7" t="s">
        <v>14</v>
      </c>
      <c r="C3461" s="7">
        <v>1185732</v>
      </c>
      <c r="D3461" s="8">
        <v>44536</v>
      </c>
      <c r="E3461" s="7" t="s">
        <v>15</v>
      </c>
      <c r="F3461" s="7" t="s">
        <v>117</v>
      </c>
      <c r="G3461" s="7" t="s">
        <v>118</v>
      </c>
      <c r="H3461" s="7" t="s">
        <v>22</v>
      </c>
      <c r="I3461" s="9">
        <v>0.64999999999999991</v>
      </c>
      <c r="J3461" s="10">
        <v>3750</v>
      </c>
      <c r="K3461" s="11">
        <f t="shared" si="26"/>
        <v>2437.4999999999995</v>
      </c>
      <c r="L3461" s="11">
        <f t="shared" si="27"/>
        <v>974.99999999999989</v>
      </c>
      <c r="M3461" s="12">
        <v>0.4</v>
      </c>
      <c r="O3461" s="17"/>
      <c r="P3461" s="15"/>
      <c r="Q3461" s="13"/>
      <c r="R3461" s="14"/>
    </row>
    <row r="3462" spans="1:18" ht="15.75" customHeight="1" x14ac:dyDescent="0.2">
      <c r="A3462" s="2" t="s">
        <v>39</v>
      </c>
      <c r="B3462" s="7" t="s">
        <v>14</v>
      </c>
      <c r="C3462" s="7">
        <v>1185732</v>
      </c>
      <c r="D3462" s="8">
        <v>44203</v>
      </c>
      <c r="E3462" s="7" t="s">
        <v>15</v>
      </c>
      <c r="F3462" s="7" t="s">
        <v>119</v>
      </c>
      <c r="G3462" s="7" t="s">
        <v>120</v>
      </c>
      <c r="H3462" s="7" t="s">
        <v>17</v>
      </c>
      <c r="I3462" s="9">
        <v>0.4</v>
      </c>
      <c r="J3462" s="10">
        <v>5000</v>
      </c>
      <c r="K3462" s="11">
        <f t="shared" si="26"/>
        <v>2000</v>
      </c>
      <c r="L3462" s="11">
        <f t="shared" si="27"/>
        <v>800</v>
      </c>
      <c r="M3462" s="12">
        <v>0.4</v>
      </c>
      <c r="O3462" s="17"/>
      <c r="P3462" s="15"/>
      <c r="Q3462" s="13"/>
      <c r="R3462" s="14"/>
    </row>
    <row r="3463" spans="1:18" ht="15.75" customHeight="1" x14ac:dyDescent="0.2">
      <c r="A3463" s="2"/>
      <c r="B3463" s="7" t="s">
        <v>14</v>
      </c>
      <c r="C3463" s="7">
        <v>1185732</v>
      </c>
      <c r="D3463" s="8">
        <v>44203</v>
      </c>
      <c r="E3463" s="7" t="s">
        <v>15</v>
      </c>
      <c r="F3463" s="7" t="s">
        <v>119</v>
      </c>
      <c r="G3463" s="7" t="s">
        <v>120</v>
      </c>
      <c r="H3463" s="7" t="s">
        <v>18</v>
      </c>
      <c r="I3463" s="9">
        <v>0.4</v>
      </c>
      <c r="J3463" s="10">
        <v>3000</v>
      </c>
      <c r="K3463" s="11">
        <f t="shared" si="26"/>
        <v>1200</v>
      </c>
      <c r="L3463" s="11">
        <f t="shared" si="27"/>
        <v>480</v>
      </c>
      <c r="M3463" s="12">
        <v>0.4</v>
      </c>
      <c r="O3463" s="17"/>
      <c r="P3463" s="15"/>
      <c r="Q3463" s="13"/>
      <c r="R3463" s="14"/>
    </row>
    <row r="3464" spans="1:18" ht="15.75" customHeight="1" x14ac:dyDescent="0.2">
      <c r="A3464" s="2"/>
      <c r="B3464" s="7" t="s">
        <v>14</v>
      </c>
      <c r="C3464" s="7">
        <v>1185732</v>
      </c>
      <c r="D3464" s="8">
        <v>44203</v>
      </c>
      <c r="E3464" s="7" t="s">
        <v>15</v>
      </c>
      <c r="F3464" s="7" t="s">
        <v>119</v>
      </c>
      <c r="G3464" s="7" t="s">
        <v>120</v>
      </c>
      <c r="H3464" s="7" t="s">
        <v>19</v>
      </c>
      <c r="I3464" s="9">
        <v>0.30000000000000004</v>
      </c>
      <c r="J3464" s="10">
        <v>3000</v>
      </c>
      <c r="K3464" s="11">
        <f t="shared" si="26"/>
        <v>900.00000000000011</v>
      </c>
      <c r="L3464" s="11">
        <f t="shared" si="27"/>
        <v>270</v>
      </c>
      <c r="M3464" s="12">
        <v>0.3</v>
      </c>
      <c r="O3464" s="17"/>
      <c r="P3464" s="15"/>
      <c r="Q3464" s="13"/>
      <c r="R3464" s="14"/>
    </row>
    <row r="3465" spans="1:18" ht="15.75" customHeight="1" x14ac:dyDescent="0.2">
      <c r="A3465" s="2"/>
      <c r="B3465" s="7" t="s">
        <v>14</v>
      </c>
      <c r="C3465" s="7">
        <v>1185732</v>
      </c>
      <c r="D3465" s="8">
        <v>44203</v>
      </c>
      <c r="E3465" s="7" t="s">
        <v>15</v>
      </c>
      <c r="F3465" s="7" t="s">
        <v>119</v>
      </c>
      <c r="G3465" s="7" t="s">
        <v>120</v>
      </c>
      <c r="H3465" s="7" t="s">
        <v>20</v>
      </c>
      <c r="I3465" s="9">
        <v>0.35</v>
      </c>
      <c r="J3465" s="10">
        <v>1500</v>
      </c>
      <c r="K3465" s="11">
        <f t="shared" si="26"/>
        <v>525</v>
      </c>
      <c r="L3465" s="11">
        <f t="shared" si="27"/>
        <v>157.5</v>
      </c>
      <c r="M3465" s="12">
        <v>0.3</v>
      </c>
      <c r="O3465" s="17"/>
      <c r="P3465" s="15"/>
      <c r="Q3465" s="13"/>
      <c r="R3465" s="14"/>
    </row>
    <row r="3466" spans="1:18" ht="15.75" customHeight="1" x14ac:dyDescent="0.2">
      <c r="A3466" s="2"/>
      <c r="B3466" s="7" t="s">
        <v>14</v>
      </c>
      <c r="C3466" s="7">
        <v>1185732</v>
      </c>
      <c r="D3466" s="8">
        <v>44203</v>
      </c>
      <c r="E3466" s="7" t="s">
        <v>15</v>
      </c>
      <c r="F3466" s="7" t="s">
        <v>119</v>
      </c>
      <c r="G3466" s="7" t="s">
        <v>120</v>
      </c>
      <c r="H3466" s="7" t="s">
        <v>21</v>
      </c>
      <c r="I3466" s="9">
        <v>0.5</v>
      </c>
      <c r="J3466" s="10">
        <v>2000</v>
      </c>
      <c r="K3466" s="11">
        <f t="shared" si="26"/>
        <v>1000</v>
      </c>
      <c r="L3466" s="11">
        <f t="shared" si="27"/>
        <v>300</v>
      </c>
      <c r="M3466" s="12">
        <v>0.3</v>
      </c>
      <c r="O3466" s="17"/>
      <c r="P3466" s="15"/>
      <c r="Q3466" s="13"/>
      <c r="R3466" s="14"/>
    </row>
    <row r="3467" spans="1:18" ht="15.75" customHeight="1" x14ac:dyDescent="0.2">
      <c r="A3467" s="2"/>
      <c r="B3467" s="7" t="s">
        <v>14</v>
      </c>
      <c r="C3467" s="7">
        <v>1185732</v>
      </c>
      <c r="D3467" s="8">
        <v>44203</v>
      </c>
      <c r="E3467" s="7" t="s">
        <v>15</v>
      </c>
      <c r="F3467" s="7" t="s">
        <v>119</v>
      </c>
      <c r="G3467" s="7" t="s">
        <v>120</v>
      </c>
      <c r="H3467" s="7" t="s">
        <v>22</v>
      </c>
      <c r="I3467" s="9">
        <v>0.4</v>
      </c>
      <c r="J3467" s="10">
        <v>3000</v>
      </c>
      <c r="K3467" s="11">
        <f t="shared" si="26"/>
        <v>1200</v>
      </c>
      <c r="L3467" s="11">
        <f t="shared" si="27"/>
        <v>420</v>
      </c>
      <c r="M3467" s="12">
        <v>0.35</v>
      </c>
      <c r="O3467" s="17"/>
      <c r="P3467" s="15"/>
      <c r="Q3467" s="13"/>
      <c r="R3467" s="14"/>
    </row>
    <row r="3468" spans="1:18" ht="15.75" customHeight="1" x14ac:dyDescent="0.2">
      <c r="A3468" s="2"/>
      <c r="B3468" s="7" t="s">
        <v>14</v>
      </c>
      <c r="C3468" s="7">
        <v>1185732</v>
      </c>
      <c r="D3468" s="8">
        <v>44232</v>
      </c>
      <c r="E3468" s="7" t="s">
        <v>15</v>
      </c>
      <c r="F3468" s="7" t="s">
        <v>119</v>
      </c>
      <c r="G3468" s="7" t="s">
        <v>120</v>
      </c>
      <c r="H3468" s="7" t="s">
        <v>17</v>
      </c>
      <c r="I3468" s="9">
        <v>0.4</v>
      </c>
      <c r="J3468" s="10">
        <v>5500</v>
      </c>
      <c r="K3468" s="11">
        <f t="shared" si="26"/>
        <v>2200</v>
      </c>
      <c r="L3468" s="11">
        <f t="shared" si="27"/>
        <v>880</v>
      </c>
      <c r="M3468" s="12">
        <v>0.4</v>
      </c>
      <c r="O3468" s="17"/>
      <c r="P3468" s="15"/>
      <c r="Q3468" s="13"/>
      <c r="R3468" s="14"/>
    </row>
    <row r="3469" spans="1:18" ht="15.75" customHeight="1" x14ac:dyDescent="0.2">
      <c r="A3469" s="2"/>
      <c r="B3469" s="7" t="s">
        <v>14</v>
      </c>
      <c r="C3469" s="7">
        <v>1185732</v>
      </c>
      <c r="D3469" s="8">
        <v>44232</v>
      </c>
      <c r="E3469" s="7" t="s">
        <v>15</v>
      </c>
      <c r="F3469" s="7" t="s">
        <v>119</v>
      </c>
      <c r="G3469" s="7" t="s">
        <v>120</v>
      </c>
      <c r="H3469" s="7" t="s">
        <v>18</v>
      </c>
      <c r="I3469" s="9">
        <v>0.4</v>
      </c>
      <c r="J3469" s="10">
        <v>2000</v>
      </c>
      <c r="K3469" s="11">
        <f t="shared" si="26"/>
        <v>800</v>
      </c>
      <c r="L3469" s="11">
        <f t="shared" si="27"/>
        <v>320</v>
      </c>
      <c r="M3469" s="12">
        <v>0.4</v>
      </c>
      <c r="O3469" s="17"/>
      <c r="P3469" s="15"/>
      <c r="Q3469" s="13"/>
      <c r="R3469" s="14"/>
    </row>
    <row r="3470" spans="1:18" ht="15.75" customHeight="1" x14ac:dyDescent="0.2">
      <c r="A3470" s="2"/>
      <c r="B3470" s="7" t="s">
        <v>14</v>
      </c>
      <c r="C3470" s="7">
        <v>1185732</v>
      </c>
      <c r="D3470" s="8">
        <v>44232</v>
      </c>
      <c r="E3470" s="7" t="s">
        <v>15</v>
      </c>
      <c r="F3470" s="7" t="s">
        <v>119</v>
      </c>
      <c r="G3470" s="7" t="s">
        <v>120</v>
      </c>
      <c r="H3470" s="7" t="s">
        <v>19</v>
      </c>
      <c r="I3470" s="9">
        <v>0.30000000000000004</v>
      </c>
      <c r="J3470" s="10">
        <v>2500</v>
      </c>
      <c r="K3470" s="11">
        <f t="shared" si="26"/>
        <v>750.00000000000011</v>
      </c>
      <c r="L3470" s="11">
        <f t="shared" si="27"/>
        <v>225.00000000000003</v>
      </c>
      <c r="M3470" s="12">
        <v>0.3</v>
      </c>
      <c r="O3470" s="17"/>
      <c r="P3470" s="15"/>
      <c r="Q3470" s="13"/>
      <c r="R3470" s="14"/>
    </row>
    <row r="3471" spans="1:18" ht="15.75" customHeight="1" x14ac:dyDescent="0.2">
      <c r="A3471" s="2"/>
      <c r="B3471" s="7" t="s">
        <v>14</v>
      </c>
      <c r="C3471" s="7">
        <v>1185732</v>
      </c>
      <c r="D3471" s="8">
        <v>44232</v>
      </c>
      <c r="E3471" s="7" t="s">
        <v>15</v>
      </c>
      <c r="F3471" s="7" t="s">
        <v>119</v>
      </c>
      <c r="G3471" s="7" t="s">
        <v>120</v>
      </c>
      <c r="H3471" s="7" t="s">
        <v>20</v>
      </c>
      <c r="I3471" s="9">
        <v>0.35</v>
      </c>
      <c r="J3471" s="10">
        <v>1250</v>
      </c>
      <c r="K3471" s="11">
        <f t="shared" si="26"/>
        <v>437.5</v>
      </c>
      <c r="L3471" s="11">
        <f t="shared" si="27"/>
        <v>131.25</v>
      </c>
      <c r="M3471" s="12">
        <v>0.3</v>
      </c>
      <c r="O3471" s="17"/>
      <c r="P3471" s="15"/>
      <c r="Q3471" s="13"/>
      <c r="R3471" s="14"/>
    </row>
    <row r="3472" spans="1:18" ht="15.75" customHeight="1" x14ac:dyDescent="0.2">
      <c r="A3472" s="2"/>
      <c r="B3472" s="7" t="s">
        <v>14</v>
      </c>
      <c r="C3472" s="7">
        <v>1185732</v>
      </c>
      <c r="D3472" s="8">
        <v>44232</v>
      </c>
      <c r="E3472" s="7" t="s">
        <v>15</v>
      </c>
      <c r="F3472" s="7" t="s">
        <v>119</v>
      </c>
      <c r="G3472" s="7" t="s">
        <v>120</v>
      </c>
      <c r="H3472" s="7" t="s">
        <v>21</v>
      </c>
      <c r="I3472" s="9">
        <v>0.5</v>
      </c>
      <c r="J3472" s="10">
        <v>2000</v>
      </c>
      <c r="K3472" s="11">
        <f t="shared" si="26"/>
        <v>1000</v>
      </c>
      <c r="L3472" s="11">
        <f t="shared" si="27"/>
        <v>300</v>
      </c>
      <c r="M3472" s="12">
        <v>0.3</v>
      </c>
      <c r="O3472" s="17"/>
      <c r="P3472" s="15"/>
      <c r="Q3472" s="13"/>
      <c r="R3472" s="14"/>
    </row>
    <row r="3473" spans="1:18" ht="15.75" customHeight="1" x14ac:dyDescent="0.2">
      <c r="A3473" s="2"/>
      <c r="B3473" s="7" t="s">
        <v>14</v>
      </c>
      <c r="C3473" s="7">
        <v>1185732</v>
      </c>
      <c r="D3473" s="8">
        <v>44232</v>
      </c>
      <c r="E3473" s="7" t="s">
        <v>15</v>
      </c>
      <c r="F3473" s="7" t="s">
        <v>119</v>
      </c>
      <c r="G3473" s="7" t="s">
        <v>120</v>
      </c>
      <c r="H3473" s="7" t="s">
        <v>22</v>
      </c>
      <c r="I3473" s="9">
        <v>0.4</v>
      </c>
      <c r="J3473" s="10">
        <v>3000</v>
      </c>
      <c r="K3473" s="11">
        <f t="shared" si="26"/>
        <v>1200</v>
      </c>
      <c r="L3473" s="11">
        <f t="shared" si="27"/>
        <v>420</v>
      </c>
      <c r="M3473" s="12">
        <v>0.35</v>
      </c>
      <c r="O3473" s="17"/>
      <c r="P3473" s="15"/>
      <c r="Q3473" s="13"/>
      <c r="R3473" s="14"/>
    </row>
    <row r="3474" spans="1:18" ht="15.75" customHeight="1" x14ac:dyDescent="0.2">
      <c r="A3474" s="2"/>
      <c r="B3474" s="7" t="s">
        <v>14</v>
      </c>
      <c r="C3474" s="7">
        <v>1185732</v>
      </c>
      <c r="D3474" s="8">
        <v>44258</v>
      </c>
      <c r="E3474" s="7" t="s">
        <v>15</v>
      </c>
      <c r="F3474" s="7" t="s">
        <v>119</v>
      </c>
      <c r="G3474" s="7" t="s">
        <v>120</v>
      </c>
      <c r="H3474" s="7" t="s">
        <v>17</v>
      </c>
      <c r="I3474" s="9">
        <v>0.4</v>
      </c>
      <c r="J3474" s="10">
        <v>5200</v>
      </c>
      <c r="K3474" s="11">
        <f t="shared" si="26"/>
        <v>2080</v>
      </c>
      <c r="L3474" s="11">
        <f t="shared" si="27"/>
        <v>832</v>
      </c>
      <c r="M3474" s="12">
        <v>0.4</v>
      </c>
      <c r="O3474" s="17"/>
      <c r="P3474" s="15"/>
      <c r="Q3474" s="13"/>
      <c r="R3474" s="14"/>
    </row>
    <row r="3475" spans="1:18" ht="15.75" customHeight="1" x14ac:dyDescent="0.2">
      <c r="A3475" s="2"/>
      <c r="B3475" s="7" t="s">
        <v>14</v>
      </c>
      <c r="C3475" s="7">
        <v>1185732</v>
      </c>
      <c r="D3475" s="8">
        <v>44258</v>
      </c>
      <c r="E3475" s="7" t="s">
        <v>15</v>
      </c>
      <c r="F3475" s="7" t="s">
        <v>119</v>
      </c>
      <c r="G3475" s="7" t="s">
        <v>120</v>
      </c>
      <c r="H3475" s="7" t="s">
        <v>18</v>
      </c>
      <c r="I3475" s="9">
        <v>0.4</v>
      </c>
      <c r="J3475" s="10">
        <v>2250</v>
      </c>
      <c r="K3475" s="11">
        <f t="shared" si="26"/>
        <v>900</v>
      </c>
      <c r="L3475" s="11">
        <f t="shared" si="27"/>
        <v>360</v>
      </c>
      <c r="M3475" s="12">
        <v>0.4</v>
      </c>
      <c r="O3475" s="17"/>
      <c r="P3475" s="15"/>
      <c r="Q3475" s="13"/>
      <c r="R3475" s="14"/>
    </row>
    <row r="3476" spans="1:18" ht="15.75" customHeight="1" x14ac:dyDescent="0.2">
      <c r="A3476" s="2"/>
      <c r="B3476" s="7" t="s">
        <v>14</v>
      </c>
      <c r="C3476" s="7">
        <v>1185732</v>
      </c>
      <c r="D3476" s="8">
        <v>44258</v>
      </c>
      <c r="E3476" s="7" t="s">
        <v>15</v>
      </c>
      <c r="F3476" s="7" t="s">
        <v>119</v>
      </c>
      <c r="G3476" s="7" t="s">
        <v>120</v>
      </c>
      <c r="H3476" s="7" t="s">
        <v>19</v>
      </c>
      <c r="I3476" s="9">
        <v>0.30000000000000004</v>
      </c>
      <c r="J3476" s="10">
        <v>2500</v>
      </c>
      <c r="K3476" s="11">
        <f t="shared" si="26"/>
        <v>750.00000000000011</v>
      </c>
      <c r="L3476" s="11">
        <f t="shared" si="27"/>
        <v>225.00000000000003</v>
      </c>
      <c r="M3476" s="12">
        <v>0.3</v>
      </c>
      <c r="O3476" s="17"/>
      <c r="P3476" s="15"/>
      <c r="Q3476" s="13"/>
      <c r="R3476" s="14"/>
    </row>
    <row r="3477" spans="1:18" ht="15.75" customHeight="1" x14ac:dyDescent="0.2">
      <c r="A3477" s="2"/>
      <c r="B3477" s="7" t="s">
        <v>14</v>
      </c>
      <c r="C3477" s="7">
        <v>1185732</v>
      </c>
      <c r="D3477" s="8">
        <v>44258</v>
      </c>
      <c r="E3477" s="7" t="s">
        <v>15</v>
      </c>
      <c r="F3477" s="7" t="s">
        <v>119</v>
      </c>
      <c r="G3477" s="7" t="s">
        <v>120</v>
      </c>
      <c r="H3477" s="7" t="s">
        <v>20</v>
      </c>
      <c r="I3477" s="9">
        <v>0.35</v>
      </c>
      <c r="J3477" s="10">
        <v>1000</v>
      </c>
      <c r="K3477" s="11">
        <f t="shared" si="26"/>
        <v>350</v>
      </c>
      <c r="L3477" s="11">
        <f t="shared" si="27"/>
        <v>105</v>
      </c>
      <c r="M3477" s="12">
        <v>0.3</v>
      </c>
      <c r="O3477" s="17"/>
      <c r="P3477" s="15"/>
      <c r="Q3477" s="13"/>
      <c r="R3477" s="14"/>
    </row>
    <row r="3478" spans="1:18" ht="15.75" customHeight="1" x14ac:dyDescent="0.2">
      <c r="A3478" s="2"/>
      <c r="B3478" s="7" t="s">
        <v>14</v>
      </c>
      <c r="C3478" s="7">
        <v>1185732</v>
      </c>
      <c r="D3478" s="8">
        <v>44258</v>
      </c>
      <c r="E3478" s="7" t="s">
        <v>15</v>
      </c>
      <c r="F3478" s="7" t="s">
        <v>119</v>
      </c>
      <c r="G3478" s="7" t="s">
        <v>120</v>
      </c>
      <c r="H3478" s="7" t="s">
        <v>21</v>
      </c>
      <c r="I3478" s="9">
        <v>0.5</v>
      </c>
      <c r="J3478" s="10">
        <v>1500</v>
      </c>
      <c r="K3478" s="11">
        <f t="shared" si="26"/>
        <v>750</v>
      </c>
      <c r="L3478" s="11">
        <f t="shared" si="27"/>
        <v>225</v>
      </c>
      <c r="M3478" s="12">
        <v>0.3</v>
      </c>
      <c r="O3478" s="17"/>
      <c r="P3478" s="15"/>
      <c r="Q3478" s="13"/>
      <c r="R3478" s="14"/>
    </row>
    <row r="3479" spans="1:18" ht="15.75" customHeight="1" x14ac:dyDescent="0.2">
      <c r="A3479" s="2"/>
      <c r="B3479" s="7" t="s">
        <v>14</v>
      </c>
      <c r="C3479" s="7">
        <v>1185732</v>
      </c>
      <c r="D3479" s="8">
        <v>44258</v>
      </c>
      <c r="E3479" s="7" t="s">
        <v>15</v>
      </c>
      <c r="F3479" s="7" t="s">
        <v>119</v>
      </c>
      <c r="G3479" s="7" t="s">
        <v>120</v>
      </c>
      <c r="H3479" s="7" t="s">
        <v>22</v>
      </c>
      <c r="I3479" s="9">
        <v>0.4</v>
      </c>
      <c r="J3479" s="10">
        <v>2500</v>
      </c>
      <c r="K3479" s="11">
        <f t="shared" si="26"/>
        <v>1000</v>
      </c>
      <c r="L3479" s="11">
        <f t="shared" si="27"/>
        <v>350</v>
      </c>
      <c r="M3479" s="12">
        <v>0.35</v>
      </c>
      <c r="O3479" s="17"/>
      <c r="P3479" s="15"/>
      <c r="Q3479" s="13"/>
      <c r="R3479" s="14"/>
    </row>
    <row r="3480" spans="1:18" ht="15.75" customHeight="1" x14ac:dyDescent="0.2">
      <c r="A3480" s="2"/>
      <c r="B3480" s="7" t="s">
        <v>14</v>
      </c>
      <c r="C3480" s="7">
        <v>1185732</v>
      </c>
      <c r="D3480" s="8">
        <v>44290</v>
      </c>
      <c r="E3480" s="7" t="s">
        <v>15</v>
      </c>
      <c r="F3480" s="7" t="s">
        <v>119</v>
      </c>
      <c r="G3480" s="7" t="s">
        <v>120</v>
      </c>
      <c r="H3480" s="7" t="s">
        <v>17</v>
      </c>
      <c r="I3480" s="9">
        <v>0.4</v>
      </c>
      <c r="J3480" s="10">
        <v>5000</v>
      </c>
      <c r="K3480" s="11">
        <f t="shared" si="26"/>
        <v>2000</v>
      </c>
      <c r="L3480" s="11">
        <f t="shared" si="27"/>
        <v>800</v>
      </c>
      <c r="M3480" s="12">
        <v>0.4</v>
      </c>
      <c r="O3480" s="17"/>
      <c r="P3480" s="15"/>
      <c r="Q3480" s="13"/>
      <c r="R3480" s="14"/>
    </row>
    <row r="3481" spans="1:18" ht="15.75" customHeight="1" x14ac:dyDescent="0.2">
      <c r="A3481" s="2"/>
      <c r="B3481" s="7" t="s">
        <v>14</v>
      </c>
      <c r="C3481" s="7">
        <v>1185732</v>
      </c>
      <c r="D3481" s="8">
        <v>44290</v>
      </c>
      <c r="E3481" s="7" t="s">
        <v>15</v>
      </c>
      <c r="F3481" s="7" t="s">
        <v>119</v>
      </c>
      <c r="G3481" s="7" t="s">
        <v>120</v>
      </c>
      <c r="H3481" s="7" t="s">
        <v>18</v>
      </c>
      <c r="I3481" s="9">
        <v>0.4</v>
      </c>
      <c r="J3481" s="10">
        <v>2000</v>
      </c>
      <c r="K3481" s="11">
        <f t="shared" si="26"/>
        <v>800</v>
      </c>
      <c r="L3481" s="11">
        <f t="shared" si="27"/>
        <v>320</v>
      </c>
      <c r="M3481" s="12">
        <v>0.4</v>
      </c>
      <c r="O3481" s="17"/>
      <c r="P3481" s="15"/>
      <c r="Q3481" s="13"/>
      <c r="R3481" s="14"/>
    </row>
    <row r="3482" spans="1:18" ht="15.75" customHeight="1" x14ac:dyDescent="0.2">
      <c r="A3482" s="2"/>
      <c r="B3482" s="7" t="s">
        <v>14</v>
      </c>
      <c r="C3482" s="7">
        <v>1185732</v>
      </c>
      <c r="D3482" s="8">
        <v>44290</v>
      </c>
      <c r="E3482" s="7" t="s">
        <v>15</v>
      </c>
      <c r="F3482" s="7" t="s">
        <v>119</v>
      </c>
      <c r="G3482" s="7" t="s">
        <v>120</v>
      </c>
      <c r="H3482" s="7" t="s">
        <v>19</v>
      </c>
      <c r="I3482" s="9">
        <v>0.30000000000000004</v>
      </c>
      <c r="J3482" s="10">
        <v>2000</v>
      </c>
      <c r="K3482" s="11">
        <f t="shared" si="26"/>
        <v>600.00000000000011</v>
      </c>
      <c r="L3482" s="11">
        <f t="shared" si="27"/>
        <v>180.00000000000003</v>
      </c>
      <c r="M3482" s="12">
        <v>0.3</v>
      </c>
      <c r="O3482" s="17"/>
      <c r="P3482" s="15"/>
      <c r="Q3482" s="13"/>
      <c r="R3482" s="14"/>
    </row>
    <row r="3483" spans="1:18" ht="15.75" customHeight="1" x14ac:dyDescent="0.2">
      <c r="A3483" s="2"/>
      <c r="B3483" s="7" t="s">
        <v>14</v>
      </c>
      <c r="C3483" s="7">
        <v>1185732</v>
      </c>
      <c r="D3483" s="8">
        <v>44290</v>
      </c>
      <c r="E3483" s="7" t="s">
        <v>15</v>
      </c>
      <c r="F3483" s="7" t="s">
        <v>119</v>
      </c>
      <c r="G3483" s="7" t="s">
        <v>120</v>
      </c>
      <c r="H3483" s="7" t="s">
        <v>20</v>
      </c>
      <c r="I3483" s="9">
        <v>0.35</v>
      </c>
      <c r="J3483" s="10">
        <v>1250</v>
      </c>
      <c r="K3483" s="11">
        <f t="shared" si="26"/>
        <v>437.5</v>
      </c>
      <c r="L3483" s="11">
        <f t="shared" si="27"/>
        <v>131.25</v>
      </c>
      <c r="M3483" s="12">
        <v>0.3</v>
      </c>
      <c r="O3483" s="17"/>
      <c r="P3483" s="15"/>
      <c r="Q3483" s="13"/>
      <c r="R3483" s="14"/>
    </row>
    <row r="3484" spans="1:18" ht="15.75" customHeight="1" x14ac:dyDescent="0.2">
      <c r="A3484" s="2"/>
      <c r="B3484" s="7" t="s">
        <v>14</v>
      </c>
      <c r="C3484" s="7">
        <v>1185732</v>
      </c>
      <c r="D3484" s="8">
        <v>44290</v>
      </c>
      <c r="E3484" s="7" t="s">
        <v>15</v>
      </c>
      <c r="F3484" s="7" t="s">
        <v>119</v>
      </c>
      <c r="G3484" s="7" t="s">
        <v>120</v>
      </c>
      <c r="H3484" s="7" t="s">
        <v>21</v>
      </c>
      <c r="I3484" s="9">
        <v>0.5</v>
      </c>
      <c r="J3484" s="10">
        <v>1250</v>
      </c>
      <c r="K3484" s="11">
        <f t="shared" si="26"/>
        <v>625</v>
      </c>
      <c r="L3484" s="11">
        <f t="shared" si="27"/>
        <v>187.5</v>
      </c>
      <c r="M3484" s="12">
        <v>0.3</v>
      </c>
      <c r="O3484" s="17"/>
      <c r="P3484" s="15"/>
      <c r="Q3484" s="13"/>
      <c r="R3484" s="14"/>
    </row>
    <row r="3485" spans="1:18" ht="15.75" customHeight="1" x14ac:dyDescent="0.2">
      <c r="A3485" s="2"/>
      <c r="B3485" s="7" t="s">
        <v>14</v>
      </c>
      <c r="C3485" s="7">
        <v>1185732</v>
      </c>
      <c r="D3485" s="8">
        <v>44290</v>
      </c>
      <c r="E3485" s="7" t="s">
        <v>15</v>
      </c>
      <c r="F3485" s="7" t="s">
        <v>119</v>
      </c>
      <c r="G3485" s="7" t="s">
        <v>120</v>
      </c>
      <c r="H3485" s="7" t="s">
        <v>22</v>
      </c>
      <c r="I3485" s="9">
        <v>0.4</v>
      </c>
      <c r="J3485" s="10">
        <v>2750</v>
      </c>
      <c r="K3485" s="11">
        <f t="shared" si="26"/>
        <v>1100</v>
      </c>
      <c r="L3485" s="11">
        <f t="shared" si="27"/>
        <v>385</v>
      </c>
      <c r="M3485" s="12">
        <v>0.35</v>
      </c>
      <c r="O3485" s="17"/>
      <c r="P3485" s="15"/>
      <c r="Q3485" s="13"/>
      <c r="R3485" s="14"/>
    </row>
    <row r="3486" spans="1:18" ht="15.75" customHeight="1" x14ac:dyDescent="0.2">
      <c r="A3486" s="2"/>
      <c r="B3486" s="7" t="s">
        <v>14</v>
      </c>
      <c r="C3486" s="7">
        <v>1185732</v>
      </c>
      <c r="D3486" s="8">
        <v>44319</v>
      </c>
      <c r="E3486" s="7" t="s">
        <v>15</v>
      </c>
      <c r="F3486" s="7" t="s">
        <v>119</v>
      </c>
      <c r="G3486" s="7" t="s">
        <v>120</v>
      </c>
      <c r="H3486" s="7" t="s">
        <v>17</v>
      </c>
      <c r="I3486" s="9">
        <v>0.54999999999999993</v>
      </c>
      <c r="J3486" s="10">
        <v>5450</v>
      </c>
      <c r="K3486" s="11">
        <f t="shared" si="26"/>
        <v>2997.4999999999995</v>
      </c>
      <c r="L3486" s="11">
        <f t="shared" si="27"/>
        <v>1198.9999999999998</v>
      </c>
      <c r="M3486" s="12">
        <v>0.4</v>
      </c>
      <c r="O3486" s="17"/>
      <c r="P3486" s="15"/>
      <c r="Q3486" s="13"/>
      <c r="R3486" s="14"/>
    </row>
    <row r="3487" spans="1:18" ht="15.75" customHeight="1" x14ac:dyDescent="0.2">
      <c r="A3487" s="2"/>
      <c r="B3487" s="7" t="s">
        <v>14</v>
      </c>
      <c r="C3487" s="7">
        <v>1185732</v>
      </c>
      <c r="D3487" s="8">
        <v>44319</v>
      </c>
      <c r="E3487" s="7" t="s">
        <v>15</v>
      </c>
      <c r="F3487" s="7" t="s">
        <v>119</v>
      </c>
      <c r="G3487" s="7" t="s">
        <v>120</v>
      </c>
      <c r="H3487" s="7" t="s">
        <v>18</v>
      </c>
      <c r="I3487" s="9">
        <v>0.5</v>
      </c>
      <c r="J3487" s="10">
        <v>2500</v>
      </c>
      <c r="K3487" s="11">
        <f t="shared" si="26"/>
        <v>1250</v>
      </c>
      <c r="L3487" s="11">
        <f t="shared" si="27"/>
        <v>500</v>
      </c>
      <c r="M3487" s="12">
        <v>0.4</v>
      </c>
      <c r="O3487" s="17"/>
      <c r="P3487" s="15"/>
      <c r="Q3487" s="13"/>
      <c r="R3487" s="14"/>
    </row>
    <row r="3488" spans="1:18" ht="15.75" customHeight="1" x14ac:dyDescent="0.2">
      <c r="A3488" s="2"/>
      <c r="B3488" s="7" t="s">
        <v>14</v>
      </c>
      <c r="C3488" s="7">
        <v>1185732</v>
      </c>
      <c r="D3488" s="8">
        <v>44319</v>
      </c>
      <c r="E3488" s="7" t="s">
        <v>15</v>
      </c>
      <c r="F3488" s="7" t="s">
        <v>119</v>
      </c>
      <c r="G3488" s="7" t="s">
        <v>120</v>
      </c>
      <c r="H3488" s="7" t="s">
        <v>19</v>
      </c>
      <c r="I3488" s="9">
        <v>0.45</v>
      </c>
      <c r="J3488" s="10">
        <v>2750</v>
      </c>
      <c r="K3488" s="11">
        <f t="shared" si="26"/>
        <v>1237.5</v>
      </c>
      <c r="L3488" s="11">
        <f t="shared" si="27"/>
        <v>371.25</v>
      </c>
      <c r="M3488" s="12">
        <v>0.3</v>
      </c>
      <c r="O3488" s="17"/>
      <c r="P3488" s="15"/>
      <c r="Q3488" s="13"/>
      <c r="R3488" s="14"/>
    </row>
    <row r="3489" spans="1:18" ht="15.75" customHeight="1" x14ac:dyDescent="0.2">
      <c r="A3489" s="2"/>
      <c r="B3489" s="7" t="s">
        <v>14</v>
      </c>
      <c r="C3489" s="7">
        <v>1185732</v>
      </c>
      <c r="D3489" s="8">
        <v>44319</v>
      </c>
      <c r="E3489" s="7" t="s">
        <v>15</v>
      </c>
      <c r="F3489" s="7" t="s">
        <v>119</v>
      </c>
      <c r="G3489" s="7" t="s">
        <v>120</v>
      </c>
      <c r="H3489" s="7" t="s">
        <v>20</v>
      </c>
      <c r="I3489" s="9">
        <v>0.45</v>
      </c>
      <c r="J3489" s="10">
        <v>2250</v>
      </c>
      <c r="K3489" s="11">
        <f t="shared" si="26"/>
        <v>1012.5</v>
      </c>
      <c r="L3489" s="11">
        <f t="shared" si="27"/>
        <v>303.75</v>
      </c>
      <c r="M3489" s="12">
        <v>0.3</v>
      </c>
      <c r="O3489" s="17"/>
      <c r="P3489" s="15"/>
      <c r="Q3489" s="13"/>
      <c r="R3489" s="14"/>
    </row>
    <row r="3490" spans="1:18" ht="15.75" customHeight="1" x14ac:dyDescent="0.2">
      <c r="A3490" s="2"/>
      <c r="B3490" s="7" t="s">
        <v>14</v>
      </c>
      <c r="C3490" s="7">
        <v>1185732</v>
      </c>
      <c r="D3490" s="8">
        <v>44319</v>
      </c>
      <c r="E3490" s="7" t="s">
        <v>15</v>
      </c>
      <c r="F3490" s="7" t="s">
        <v>119</v>
      </c>
      <c r="G3490" s="7" t="s">
        <v>120</v>
      </c>
      <c r="H3490" s="7" t="s">
        <v>21</v>
      </c>
      <c r="I3490" s="9">
        <v>0.54999999999999993</v>
      </c>
      <c r="J3490" s="10">
        <v>2500</v>
      </c>
      <c r="K3490" s="11">
        <f t="shared" si="26"/>
        <v>1374.9999999999998</v>
      </c>
      <c r="L3490" s="11">
        <f t="shared" si="27"/>
        <v>412.49999999999994</v>
      </c>
      <c r="M3490" s="12">
        <v>0.3</v>
      </c>
      <c r="O3490" s="17"/>
      <c r="P3490" s="15"/>
      <c r="Q3490" s="13"/>
      <c r="R3490" s="14"/>
    </row>
    <row r="3491" spans="1:18" ht="15.75" customHeight="1" x14ac:dyDescent="0.2">
      <c r="A3491" s="2"/>
      <c r="B3491" s="7" t="s">
        <v>14</v>
      </c>
      <c r="C3491" s="7">
        <v>1185732</v>
      </c>
      <c r="D3491" s="8">
        <v>44319</v>
      </c>
      <c r="E3491" s="7" t="s">
        <v>15</v>
      </c>
      <c r="F3491" s="7" t="s">
        <v>119</v>
      </c>
      <c r="G3491" s="7" t="s">
        <v>120</v>
      </c>
      <c r="H3491" s="7" t="s">
        <v>22</v>
      </c>
      <c r="I3491" s="9">
        <v>0.6</v>
      </c>
      <c r="J3491" s="10">
        <v>3750</v>
      </c>
      <c r="K3491" s="11">
        <f t="shared" si="26"/>
        <v>2250</v>
      </c>
      <c r="L3491" s="11">
        <f t="shared" si="27"/>
        <v>787.5</v>
      </c>
      <c r="M3491" s="12">
        <v>0.35</v>
      </c>
      <c r="O3491" s="17"/>
      <c r="P3491" s="15"/>
      <c r="Q3491" s="13"/>
      <c r="R3491" s="14"/>
    </row>
    <row r="3492" spans="1:18" ht="15.75" customHeight="1" x14ac:dyDescent="0.2">
      <c r="A3492" s="2"/>
      <c r="B3492" s="7" t="s">
        <v>14</v>
      </c>
      <c r="C3492" s="7">
        <v>1185732</v>
      </c>
      <c r="D3492" s="8">
        <v>44352</v>
      </c>
      <c r="E3492" s="7" t="s">
        <v>15</v>
      </c>
      <c r="F3492" s="7" t="s">
        <v>119</v>
      </c>
      <c r="G3492" s="7" t="s">
        <v>120</v>
      </c>
      <c r="H3492" s="7" t="s">
        <v>17</v>
      </c>
      <c r="I3492" s="9">
        <v>0.54999999999999993</v>
      </c>
      <c r="J3492" s="10">
        <v>6250</v>
      </c>
      <c r="K3492" s="11">
        <f t="shared" si="26"/>
        <v>3437.4999999999995</v>
      </c>
      <c r="L3492" s="11">
        <f t="shared" si="27"/>
        <v>1375</v>
      </c>
      <c r="M3492" s="12">
        <v>0.4</v>
      </c>
      <c r="O3492" s="17"/>
      <c r="P3492" s="15"/>
      <c r="Q3492" s="13"/>
      <c r="R3492" s="14"/>
    </row>
    <row r="3493" spans="1:18" ht="15.75" customHeight="1" x14ac:dyDescent="0.2">
      <c r="A3493" s="2"/>
      <c r="B3493" s="7" t="s">
        <v>14</v>
      </c>
      <c r="C3493" s="7">
        <v>1185732</v>
      </c>
      <c r="D3493" s="8">
        <v>44352</v>
      </c>
      <c r="E3493" s="7" t="s">
        <v>15</v>
      </c>
      <c r="F3493" s="7" t="s">
        <v>119</v>
      </c>
      <c r="G3493" s="7" t="s">
        <v>120</v>
      </c>
      <c r="H3493" s="7" t="s">
        <v>18</v>
      </c>
      <c r="I3493" s="9">
        <v>0.5</v>
      </c>
      <c r="J3493" s="10">
        <v>3750</v>
      </c>
      <c r="K3493" s="11">
        <f t="shared" si="26"/>
        <v>1875</v>
      </c>
      <c r="L3493" s="11">
        <f t="shared" si="27"/>
        <v>750</v>
      </c>
      <c r="M3493" s="12">
        <v>0.4</v>
      </c>
      <c r="O3493" s="17"/>
      <c r="P3493" s="15"/>
      <c r="Q3493" s="13"/>
      <c r="R3493" s="14"/>
    </row>
    <row r="3494" spans="1:18" ht="15.75" customHeight="1" x14ac:dyDescent="0.2">
      <c r="A3494" s="2"/>
      <c r="B3494" s="7" t="s">
        <v>14</v>
      </c>
      <c r="C3494" s="7">
        <v>1185732</v>
      </c>
      <c r="D3494" s="8">
        <v>44352</v>
      </c>
      <c r="E3494" s="7" t="s">
        <v>15</v>
      </c>
      <c r="F3494" s="7" t="s">
        <v>119</v>
      </c>
      <c r="G3494" s="7" t="s">
        <v>120</v>
      </c>
      <c r="H3494" s="7" t="s">
        <v>19</v>
      </c>
      <c r="I3494" s="9">
        <v>0.45</v>
      </c>
      <c r="J3494" s="10">
        <v>3000</v>
      </c>
      <c r="K3494" s="11">
        <f t="shared" si="26"/>
        <v>1350</v>
      </c>
      <c r="L3494" s="11">
        <f t="shared" si="27"/>
        <v>405</v>
      </c>
      <c r="M3494" s="12">
        <v>0.3</v>
      </c>
      <c r="O3494" s="17"/>
      <c r="P3494" s="15"/>
      <c r="Q3494" s="13"/>
      <c r="R3494" s="14"/>
    </row>
    <row r="3495" spans="1:18" ht="15.75" customHeight="1" x14ac:dyDescent="0.2">
      <c r="A3495" s="2"/>
      <c r="B3495" s="7" t="s">
        <v>14</v>
      </c>
      <c r="C3495" s="7">
        <v>1185732</v>
      </c>
      <c r="D3495" s="8">
        <v>44352</v>
      </c>
      <c r="E3495" s="7" t="s">
        <v>15</v>
      </c>
      <c r="F3495" s="7" t="s">
        <v>119</v>
      </c>
      <c r="G3495" s="7" t="s">
        <v>120</v>
      </c>
      <c r="H3495" s="7" t="s">
        <v>20</v>
      </c>
      <c r="I3495" s="9">
        <v>0.45</v>
      </c>
      <c r="J3495" s="10">
        <v>2750</v>
      </c>
      <c r="K3495" s="11">
        <f t="shared" si="26"/>
        <v>1237.5</v>
      </c>
      <c r="L3495" s="11">
        <f t="shared" si="27"/>
        <v>371.25</v>
      </c>
      <c r="M3495" s="12">
        <v>0.3</v>
      </c>
      <c r="O3495" s="17"/>
      <c r="P3495" s="15"/>
      <c r="Q3495" s="13"/>
      <c r="R3495" s="14"/>
    </row>
    <row r="3496" spans="1:18" ht="15.75" customHeight="1" x14ac:dyDescent="0.2">
      <c r="A3496" s="2"/>
      <c r="B3496" s="7" t="s">
        <v>14</v>
      </c>
      <c r="C3496" s="7">
        <v>1185732</v>
      </c>
      <c r="D3496" s="8">
        <v>44352</v>
      </c>
      <c r="E3496" s="7" t="s">
        <v>15</v>
      </c>
      <c r="F3496" s="7" t="s">
        <v>119</v>
      </c>
      <c r="G3496" s="7" t="s">
        <v>120</v>
      </c>
      <c r="H3496" s="7" t="s">
        <v>21</v>
      </c>
      <c r="I3496" s="9">
        <v>0.54999999999999993</v>
      </c>
      <c r="J3496" s="10">
        <v>2750</v>
      </c>
      <c r="K3496" s="11">
        <f t="shared" si="26"/>
        <v>1512.4999999999998</v>
      </c>
      <c r="L3496" s="11">
        <f t="shared" si="27"/>
        <v>453.74999999999994</v>
      </c>
      <c r="M3496" s="12">
        <v>0.3</v>
      </c>
      <c r="O3496" s="17"/>
      <c r="P3496" s="15"/>
      <c r="Q3496" s="13"/>
      <c r="R3496" s="14"/>
    </row>
    <row r="3497" spans="1:18" ht="15.75" customHeight="1" x14ac:dyDescent="0.2">
      <c r="A3497" s="2"/>
      <c r="B3497" s="7" t="s">
        <v>14</v>
      </c>
      <c r="C3497" s="7">
        <v>1185732</v>
      </c>
      <c r="D3497" s="8">
        <v>44352</v>
      </c>
      <c r="E3497" s="7" t="s">
        <v>15</v>
      </c>
      <c r="F3497" s="7" t="s">
        <v>119</v>
      </c>
      <c r="G3497" s="7" t="s">
        <v>120</v>
      </c>
      <c r="H3497" s="7" t="s">
        <v>22</v>
      </c>
      <c r="I3497" s="9">
        <v>0.6</v>
      </c>
      <c r="J3497" s="10">
        <v>4250</v>
      </c>
      <c r="K3497" s="11">
        <f t="shared" si="26"/>
        <v>2550</v>
      </c>
      <c r="L3497" s="11">
        <f t="shared" si="27"/>
        <v>892.5</v>
      </c>
      <c r="M3497" s="12">
        <v>0.35</v>
      </c>
      <c r="O3497" s="17"/>
      <c r="P3497" s="15"/>
      <c r="Q3497" s="13"/>
      <c r="R3497" s="14"/>
    </row>
    <row r="3498" spans="1:18" ht="15.75" customHeight="1" x14ac:dyDescent="0.2">
      <c r="A3498" s="2"/>
      <c r="B3498" s="7" t="s">
        <v>14</v>
      </c>
      <c r="C3498" s="7">
        <v>1185732</v>
      </c>
      <c r="D3498" s="8">
        <v>44380</v>
      </c>
      <c r="E3498" s="7" t="s">
        <v>15</v>
      </c>
      <c r="F3498" s="7" t="s">
        <v>119</v>
      </c>
      <c r="G3498" s="7" t="s">
        <v>120</v>
      </c>
      <c r="H3498" s="7" t="s">
        <v>17</v>
      </c>
      <c r="I3498" s="9">
        <v>0.54999999999999993</v>
      </c>
      <c r="J3498" s="10">
        <v>6500</v>
      </c>
      <c r="K3498" s="11">
        <f t="shared" si="26"/>
        <v>3574.9999999999995</v>
      </c>
      <c r="L3498" s="11">
        <f t="shared" si="27"/>
        <v>1430</v>
      </c>
      <c r="M3498" s="12">
        <v>0.4</v>
      </c>
      <c r="O3498" s="17"/>
      <c r="P3498" s="15"/>
      <c r="Q3498" s="13"/>
      <c r="R3498" s="14"/>
    </row>
    <row r="3499" spans="1:18" ht="15.75" customHeight="1" x14ac:dyDescent="0.2">
      <c r="A3499" s="2"/>
      <c r="B3499" s="7" t="s">
        <v>14</v>
      </c>
      <c r="C3499" s="7">
        <v>1185732</v>
      </c>
      <c r="D3499" s="8">
        <v>44380</v>
      </c>
      <c r="E3499" s="7" t="s">
        <v>15</v>
      </c>
      <c r="F3499" s="7" t="s">
        <v>119</v>
      </c>
      <c r="G3499" s="7" t="s">
        <v>120</v>
      </c>
      <c r="H3499" s="7" t="s">
        <v>18</v>
      </c>
      <c r="I3499" s="9">
        <v>0.5</v>
      </c>
      <c r="J3499" s="10">
        <v>4000</v>
      </c>
      <c r="K3499" s="11">
        <f t="shared" si="26"/>
        <v>2000</v>
      </c>
      <c r="L3499" s="11">
        <f t="shared" si="27"/>
        <v>800</v>
      </c>
      <c r="M3499" s="12">
        <v>0.4</v>
      </c>
      <c r="O3499" s="17"/>
      <c r="P3499" s="15"/>
      <c r="Q3499" s="13"/>
      <c r="R3499" s="14"/>
    </row>
    <row r="3500" spans="1:18" ht="15.75" customHeight="1" x14ac:dyDescent="0.2">
      <c r="A3500" s="2"/>
      <c r="B3500" s="7" t="s">
        <v>14</v>
      </c>
      <c r="C3500" s="7">
        <v>1185732</v>
      </c>
      <c r="D3500" s="8">
        <v>44380</v>
      </c>
      <c r="E3500" s="7" t="s">
        <v>15</v>
      </c>
      <c r="F3500" s="7" t="s">
        <v>119</v>
      </c>
      <c r="G3500" s="7" t="s">
        <v>120</v>
      </c>
      <c r="H3500" s="7" t="s">
        <v>19</v>
      </c>
      <c r="I3500" s="9">
        <v>0.45</v>
      </c>
      <c r="J3500" s="10">
        <v>3250</v>
      </c>
      <c r="K3500" s="11">
        <f t="shared" si="26"/>
        <v>1462.5</v>
      </c>
      <c r="L3500" s="11">
        <f t="shared" si="27"/>
        <v>438.75</v>
      </c>
      <c r="M3500" s="12">
        <v>0.3</v>
      </c>
      <c r="O3500" s="17"/>
      <c r="P3500" s="15"/>
      <c r="Q3500" s="13"/>
      <c r="R3500" s="14"/>
    </row>
    <row r="3501" spans="1:18" ht="15.75" customHeight="1" x14ac:dyDescent="0.2">
      <c r="A3501" s="2"/>
      <c r="B3501" s="7" t="s">
        <v>14</v>
      </c>
      <c r="C3501" s="7">
        <v>1185732</v>
      </c>
      <c r="D3501" s="8">
        <v>44380</v>
      </c>
      <c r="E3501" s="7" t="s">
        <v>15</v>
      </c>
      <c r="F3501" s="7" t="s">
        <v>119</v>
      </c>
      <c r="G3501" s="7" t="s">
        <v>120</v>
      </c>
      <c r="H3501" s="7" t="s">
        <v>20</v>
      </c>
      <c r="I3501" s="9">
        <v>0.45</v>
      </c>
      <c r="J3501" s="10">
        <v>2750</v>
      </c>
      <c r="K3501" s="11">
        <f t="shared" si="26"/>
        <v>1237.5</v>
      </c>
      <c r="L3501" s="11">
        <f t="shared" si="27"/>
        <v>371.25</v>
      </c>
      <c r="M3501" s="12">
        <v>0.3</v>
      </c>
      <c r="O3501" s="17"/>
      <c r="P3501" s="15"/>
      <c r="Q3501" s="13"/>
      <c r="R3501" s="14"/>
    </row>
    <row r="3502" spans="1:18" ht="15.75" customHeight="1" x14ac:dyDescent="0.2">
      <c r="A3502" s="2"/>
      <c r="B3502" s="7" t="s">
        <v>14</v>
      </c>
      <c r="C3502" s="7">
        <v>1185732</v>
      </c>
      <c r="D3502" s="8">
        <v>44380</v>
      </c>
      <c r="E3502" s="7" t="s">
        <v>15</v>
      </c>
      <c r="F3502" s="7" t="s">
        <v>119</v>
      </c>
      <c r="G3502" s="7" t="s">
        <v>120</v>
      </c>
      <c r="H3502" s="7" t="s">
        <v>21</v>
      </c>
      <c r="I3502" s="9">
        <v>0.54999999999999993</v>
      </c>
      <c r="J3502" s="10">
        <v>3000</v>
      </c>
      <c r="K3502" s="11">
        <f t="shared" si="26"/>
        <v>1649.9999999999998</v>
      </c>
      <c r="L3502" s="11">
        <f t="shared" si="27"/>
        <v>494.99999999999989</v>
      </c>
      <c r="M3502" s="12">
        <v>0.3</v>
      </c>
      <c r="O3502" s="17"/>
      <c r="P3502" s="15"/>
      <c r="Q3502" s="13"/>
      <c r="R3502" s="14"/>
    </row>
    <row r="3503" spans="1:18" ht="15.75" customHeight="1" x14ac:dyDescent="0.2">
      <c r="A3503" s="2"/>
      <c r="B3503" s="7" t="s">
        <v>14</v>
      </c>
      <c r="C3503" s="7">
        <v>1185732</v>
      </c>
      <c r="D3503" s="8">
        <v>44380</v>
      </c>
      <c r="E3503" s="7" t="s">
        <v>15</v>
      </c>
      <c r="F3503" s="7" t="s">
        <v>119</v>
      </c>
      <c r="G3503" s="7" t="s">
        <v>120</v>
      </c>
      <c r="H3503" s="7" t="s">
        <v>22</v>
      </c>
      <c r="I3503" s="9">
        <v>0.6</v>
      </c>
      <c r="J3503" s="10">
        <v>4750</v>
      </c>
      <c r="K3503" s="11">
        <f t="shared" si="26"/>
        <v>2850</v>
      </c>
      <c r="L3503" s="11">
        <f t="shared" si="27"/>
        <v>997.49999999999989</v>
      </c>
      <c r="M3503" s="12">
        <v>0.35</v>
      </c>
      <c r="O3503" s="17"/>
      <c r="P3503" s="15"/>
      <c r="Q3503" s="13"/>
      <c r="R3503" s="14"/>
    </row>
    <row r="3504" spans="1:18" ht="15.75" customHeight="1" x14ac:dyDescent="0.2">
      <c r="A3504" s="2"/>
      <c r="B3504" s="7" t="s">
        <v>14</v>
      </c>
      <c r="C3504" s="7">
        <v>1185732</v>
      </c>
      <c r="D3504" s="8">
        <v>44412</v>
      </c>
      <c r="E3504" s="7" t="s">
        <v>15</v>
      </c>
      <c r="F3504" s="7" t="s">
        <v>119</v>
      </c>
      <c r="G3504" s="7" t="s">
        <v>120</v>
      </c>
      <c r="H3504" s="7" t="s">
        <v>17</v>
      </c>
      <c r="I3504" s="9">
        <v>0.54999999999999993</v>
      </c>
      <c r="J3504" s="10">
        <v>6250</v>
      </c>
      <c r="K3504" s="11">
        <f t="shared" si="26"/>
        <v>3437.4999999999995</v>
      </c>
      <c r="L3504" s="11">
        <f t="shared" si="27"/>
        <v>1375</v>
      </c>
      <c r="M3504" s="12">
        <v>0.4</v>
      </c>
      <c r="O3504" s="17"/>
      <c r="P3504" s="15"/>
      <c r="Q3504" s="13"/>
      <c r="R3504" s="14"/>
    </row>
    <row r="3505" spans="1:18" ht="15.75" customHeight="1" x14ac:dyDescent="0.2">
      <c r="A3505" s="2"/>
      <c r="B3505" s="7" t="s">
        <v>14</v>
      </c>
      <c r="C3505" s="7">
        <v>1185732</v>
      </c>
      <c r="D3505" s="8">
        <v>44412</v>
      </c>
      <c r="E3505" s="7" t="s">
        <v>15</v>
      </c>
      <c r="F3505" s="7" t="s">
        <v>119</v>
      </c>
      <c r="G3505" s="7" t="s">
        <v>120</v>
      </c>
      <c r="H3505" s="7" t="s">
        <v>18</v>
      </c>
      <c r="I3505" s="9">
        <v>0.5</v>
      </c>
      <c r="J3505" s="10">
        <v>4000</v>
      </c>
      <c r="K3505" s="11">
        <f t="shared" si="26"/>
        <v>2000</v>
      </c>
      <c r="L3505" s="11">
        <f t="shared" si="27"/>
        <v>800</v>
      </c>
      <c r="M3505" s="12">
        <v>0.4</v>
      </c>
      <c r="O3505" s="17"/>
      <c r="P3505" s="15"/>
      <c r="Q3505" s="13"/>
      <c r="R3505" s="14"/>
    </row>
    <row r="3506" spans="1:18" ht="15.75" customHeight="1" x14ac:dyDescent="0.2">
      <c r="A3506" s="2"/>
      <c r="B3506" s="7" t="s">
        <v>14</v>
      </c>
      <c r="C3506" s="7">
        <v>1185732</v>
      </c>
      <c r="D3506" s="8">
        <v>44412</v>
      </c>
      <c r="E3506" s="7" t="s">
        <v>15</v>
      </c>
      <c r="F3506" s="7" t="s">
        <v>119</v>
      </c>
      <c r="G3506" s="7" t="s">
        <v>120</v>
      </c>
      <c r="H3506" s="7" t="s">
        <v>19</v>
      </c>
      <c r="I3506" s="9">
        <v>0.45</v>
      </c>
      <c r="J3506" s="10">
        <v>3250</v>
      </c>
      <c r="K3506" s="11">
        <f t="shared" si="26"/>
        <v>1462.5</v>
      </c>
      <c r="L3506" s="11">
        <f t="shared" si="27"/>
        <v>438.75</v>
      </c>
      <c r="M3506" s="12">
        <v>0.3</v>
      </c>
      <c r="O3506" s="17"/>
      <c r="P3506" s="15"/>
      <c r="Q3506" s="13"/>
      <c r="R3506" s="14"/>
    </row>
    <row r="3507" spans="1:18" ht="15.75" customHeight="1" x14ac:dyDescent="0.2">
      <c r="A3507" s="2"/>
      <c r="B3507" s="7" t="s">
        <v>14</v>
      </c>
      <c r="C3507" s="7">
        <v>1185732</v>
      </c>
      <c r="D3507" s="8">
        <v>44412</v>
      </c>
      <c r="E3507" s="7" t="s">
        <v>15</v>
      </c>
      <c r="F3507" s="7" t="s">
        <v>119</v>
      </c>
      <c r="G3507" s="7" t="s">
        <v>120</v>
      </c>
      <c r="H3507" s="7" t="s">
        <v>20</v>
      </c>
      <c r="I3507" s="9">
        <v>0.45</v>
      </c>
      <c r="J3507" s="10">
        <v>2250</v>
      </c>
      <c r="K3507" s="11">
        <f t="shared" si="26"/>
        <v>1012.5</v>
      </c>
      <c r="L3507" s="11">
        <f t="shared" si="27"/>
        <v>303.75</v>
      </c>
      <c r="M3507" s="12">
        <v>0.3</v>
      </c>
      <c r="O3507" s="17"/>
      <c r="P3507" s="15"/>
      <c r="Q3507" s="13"/>
      <c r="R3507" s="14"/>
    </row>
    <row r="3508" spans="1:18" ht="15.75" customHeight="1" x14ac:dyDescent="0.2">
      <c r="A3508" s="2"/>
      <c r="B3508" s="7" t="s">
        <v>14</v>
      </c>
      <c r="C3508" s="7">
        <v>1185732</v>
      </c>
      <c r="D3508" s="8">
        <v>44412</v>
      </c>
      <c r="E3508" s="7" t="s">
        <v>15</v>
      </c>
      <c r="F3508" s="7" t="s">
        <v>119</v>
      </c>
      <c r="G3508" s="7" t="s">
        <v>120</v>
      </c>
      <c r="H3508" s="7" t="s">
        <v>21</v>
      </c>
      <c r="I3508" s="9">
        <v>0.54999999999999993</v>
      </c>
      <c r="J3508" s="10">
        <v>2000</v>
      </c>
      <c r="K3508" s="11">
        <f t="shared" si="26"/>
        <v>1099.9999999999998</v>
      </c>
      <c r="L3508" s="11">
        <f t="shared" si="27"/>
        <v>329.99999999999994</v>
      </c>
      <c r="M3508" s="12">
        <v>0.3</v>
      </c>
      <c r="O3508" s="17"/>
      <c r="P3508" s="15"/>
      <c r="Q3508" s="13"/>
      <c r="R3508" s="14"/>
    </row>
    <row r="3509" spans="1:18" ht="15.75" customHeight="1" x14ac:dyDescent="0.2">
      <c r="A3509" s="2"/>
      <c r="B3509" s="7" t="s">
        <v>14</v>
      </c>
      <c r="C3509" s="7">
        <v>1185732</v>
      </c>
      <c r="D3509" s="8">
        <v>44412</v>
      </c>
      <c r="E3509" s="7" t="s">
        <v>15</v>
      </c>
      <c r="F3509" s="7" t="s">
        <v>119</v>
      </c>
      <c r="G3509" s="7" t="s">
        <v>120</v>
      </c>
      <c r="H3509" s="7" t="s">
        <v>22</v>
      </c>
      <c r="I3509" s="9">
        <v>0.6</v>
      </c>
      <c r="J3509" s="10">
        <v>3750</v>
      </c>
      <c r="K3509" s="11">
        <f t="shared" si="26"/>
        <v>2250</v>
      </c>
      <c r="L3509" s="11">
        <f t="shared" si="27"/>
        <v>787.5</v>
      </c>
      <c r="M3509" s="12">
        <v>0.35</v>
      </c>
      <c r="O3509" s="17"/>
      <c r="P3509" s="15"/>
      <c r="Q3509" s="13"/>
      <c r="R3509" s="14"/>
    </row>
    <row r="3510" spans="1:18" ht="15.75" customHeight="1" x14ac:dyDescent="0.2">
      <c r="A3510" s="2"/>
      <c r="B3510" s="7" t="s">
        <v>14</v>
      </c>
      <c r="C3510" s="7">
        <v>1185732</v>
      </c>
      <c r="D3510" s="8">
        <v>44442</v>
      </c>
      <c r="E3510" s="7" t="s">
        <v>15</v>
      </c>
      <c r="F3510" s="7" t="s">
        <v>119</v>
      </c>
      <c r="G3510" s="7" t="s">
        <v>120</v>
      </c>
      <c r="H3510" s="7" t="s">
        <v>17</v>
      </c>
      <c r="I3510" s="9">
        <v>0.54999999999999993</v>
      </c>
      <c r="J3510" s="10">
        <v>5000</v>
      </c>
      <c r="K3510" s="11">
        <f t="shared" si="26"/>
        <v>2749.9999999999995</v>
      </c>
      <c r="L3510" s="11">
        <f t="shared" si="27"/>
        <v>1099.9999999999998</v>
      </c>
      <c r="M3510" s="12">
        <v>0.4</v>
      </c>
      <c r="O3510" s="17"/>
      <c r="P3510" s="15"/>
      <c r="Q3510" s="13"/>
      <c r="R3510" s="14"/>
    </row>
    <row r="3511" spans="1:18" ht="15.75" customHeight="1" x14ac:dyDescent="0.2">
      <c r="A3511" s="2"/>
      <c r="B3511" s="7" t="s">
        <v>14</v>
      </c>
      <c r="C3511" s="7">
        <v>1185732</v>
      </c>
      <c r="D3511" s="8">
        <v>44442</v>
      </c>
      <c r="E3511" s="7" t="s">
        <v>15</v>
      </c>
      <c r="F3511" s="7" t="s">
        <v>119</v>
      </c>
      <c r="G3511" s="7" t="s">
        <v>120</v>
      </c>
      <c r="H3511" s="7" t="s">
        <v>18</v>
      </c>
      <c r="I3511" s="9">
        <v>0.5</v>
      </c>
      <c r="J3511" s="10">
        <v>3000</v>
      </c>
      <c r="K3511" s="11">
        <f t="shared" si="26"/>
        <v>1500</v>
      </c>
      <c r="L3511" s="11">
        <f t="shared" si="27"/>
        <v>600</v>
      </c>
      <c r="M3511" s="12">
        <v>0.4</v>
      </c>
      <c r="O3511" s="17"/>
      <c r="P3511" s="15"/>
      <c r="Q3511" s="13"/>
      <c r="R3511" s="14"/>
    </row>
    <row r="3512" spans="1:18" ht="15.75" customHeight="1" x14ac:dyDescent="0.2">
      <c r="A3512" s="2"/>
      <c r="B3512" s="7" t="s">
        <v>14</v>
      </c>
      <c r="C3512" s="7">
        <v>1185732</v>
      </c>
      <c r="D3512" s="8">
        <v>44442</v>
      </c>
      <c r="E3512" s="7" t="s">
        <v>15</v>
      </c>
      <c r="F3512" s="7" t="s">
        <v>119</v>
      </c>
      <c r="G3512" s="7" t="s">
        <v>120</v>
      </c>
      <c r="H3512" s="7" t="s">
        <v>19</v>
      </c>
      <c r="I3512" s="9">
        <v>0.45</v>
      </c>
      <c r="J3512" s="10">
        <v>2000</v>
      </c>
      <c r="K3512" s="11">
        <f t="shared" si="26"/>
        <v>900</v>
      </c>
      <c r="L3512" s="11">
        <f t="shared" si="27"/>
        <v>270</v>
      </c>
      <c r="M3512" s="12">
        <v>0.3</v>
      </c>
      <c r="O3512" s="17"/>
      <c r="P3512" s="15"/>
      <c r="Q3512" s="13"/>
      <c r="R3512" s="14"/>
    </row>
    <row r="3513" spans="1:18" ht="15.75" customHeight="1" x14ac:dyDescent="0.2">
      <c r="A3513" s="2"/>
      <c r="B3513" s="7" t="s">
        <v>14</v>
      </c>
      <c r="C3513" s="7">
        <v>1185732</v>
      </c>
      <c r="D3513" s="8">
        <v>44442</v>
      </c>
      <c r="E3513" s="7" t="s">
        <v>15</v>
      </c>
      <c r="F3513" s="7" t="s">
        <v>119</v>
      </c>
      <c r="G3513" s="7" t="s">
        <v>120</v>
      </c>
      <c r="H3513" s="7" t="s">
        <v>20</v>
      </c>
      <c r="I3513" s="9">
        <v>0.45</v>
      </c>
      <c r="J3513" s="10">
        <v>1750</v>
      </c>
      <c r="K3513" s="11">
        <f t="shared" si="26"/>
        <v>787.5</v>
      </c>
      <c r="L3513" s="11">
        <f t="shared" si="27"/>
        <v>236.25</v>
      </c>
      <c r="M3513" s="12">
        <v>0.3</v>
      </c>
      <c r="O3513" s="17"/>
      <c r="P3513" s="15"/>
      <c r="Q3513" s="13"/>
      <c r="R3513" s="14"/>
    </row>
    <row r="3514" spans="1:18" ht="15.75" customHeight="1" x14ac:dyDescent="0.2">
      <c r="A3514" s="2"/>
      <c r="B3514" s="7" t="s">
        <v>14</v>
      </c>
      <c r="C3514" s="7">
        <v>1185732</v>
      </c>
      <c r="D3514" s="8">
        <v>44442</v>
      </c>
      <c r="E3514" s="7" t="s">
        <v>15</v>
      </c>
      <c r="F3514" s="7" t="s">
        <v>119</v>
      </c>
      <c r="G3514" s="7" t="s">
        <v>120</v>
      </c>
      <c r="H3514" s="7" t="s">
        <v>21</v>
      </c>
      <c r="I3514" s="9">
        <v>0.54999999999999993</v>
      </c>
      <c r="J3514" s="10">
        <v>1750</v>
      </c>
      <c r="K3514" s="11">
        <f t="shared" si="26"/>
        <v>962.49999999999989</v>
      </c>
      <c r="L3514" s="11">
        <f t="shared" si="27"/>
        <v>288.74999999999994</v>
      </c>
      <c r="M3514" s="12">
        <v>0.3</v>
      </c>
      <c r="O3514" s="17"/>
      <c r="P3514" s="15"/>
      <c r="Q3514" s="13"/>
      <c r="R3514" s="14"/>
    </row>
    <row r="3515" spans="1:18" ht="15.75" customHeight="1" x14ac:dyDescent="0.2">
      <c r="A3515" s="2"/>
      <c r="B3515" s="7" t="s">
        <v>14</v>
      </c>
      <c r="C3515" s="7">
        <v>1185732</v>
      </c>
      <c r="D3515" s="8">
        <v>44442</v>
      </c>
      <c r="E3515" s="7" t="s">
        <v>15</v>
      </c>
      <c r="F3515" s="7" t="s">
        <v>119</v>
      </c>
      <c r="G3515" s="7" t="s">
        <v>120</v>
      </c>
      <c r="H3515" s="7" t="s">
        <v>22</v>
      </c>
      <c r="I3515" s="9">
        <v>0.6</v>
      </c>
      <c r="J3515" s="10">
        <v>2750</v>
      </c>
      <c r="K3515" s="11">
        <f t="shared" si="26"/>
        <v>1650</v>
      </c>
      <c r="L3515" s="11">
        <f t="shared" si="27"/>
        <v>577.5</v>
      </c>
      <c r="M3515" s="12">
        <v>0.35</v>
      </c>
      <c r="O3515" s="17"/>
      <c r="P3515" s="15"/>
      <c r="Q3515" s="13"/>
      <c r="R3515" s="14"/>
    </row>
    <row r="3516" spans="1:18" ht="15.75" customHeight="1" x14ac:dyDescent="0.2">
      <c r="A3516" s="2"/>
      <c r="B3516" s="7" t="s">
        <v>14</v>
      </c>
      <c r="C3516" s="7">
        <v>1185732</v>
      </c>
      <c r="D3516" s="8">
        <v>44474</v>
      </c>
      <c r="E3516" s="7" t="s">
        <v>15</v>
      </c>
      <c r="F3516" s="7" t="s">
        <v>119</v>
      </c>
      <c r="G3516" s="7" t="s">
        <v>120</v>
      </c>
      <c r="H3516" s="7" t="s">
        <v>17</v>
      </c>
      <c r="I3516" s="9">
        <v>0.6</v>
      </c>
      <c r="J3516" s="10">
        <v>4500</v>
      </c>
      <c r="K3516" s="11">
        <f t="shared" si="26"/>
        <v>2700</v>
      </c>
      <c r="L3516" s="11">
        <f t="shared" si="27"/>
        <v>1080</v>
      </c>
      <c r="M3516" s="12">
        <v>0.4</v>
      </c>
      <c r="O3516" s="17"/>
      <c r="P3516" s="15"/>
      <c r="Q3516" s="13"/>
      <c r="R3516" s="14"/>
    </row>
    <row r="3517" spans="1:18" ht="15.75" customHeight="1" x14ac:dyDescent="0.2">
      <c r="A3517" s="2"/>
      <c r="B3517" s="7" t="s">
        <v>14</v>
      </c>
      <c r="C3517" s="7">
        <v>1185732</v>
      </c>
      <c r="D3517" s="8">
        <v>44474</v>
      </c>
      <c r="E3517" s="7" t="s">
        <v>15</v>
      </c>
      <c r="F3517" s="7" t="s">
        <v>119</v>
      </c>
      <c r="G3517" s="7" t="s">
        <v>120</v>
      </c>
      <c r="H3517" s="7" t="s">
        <v>18</v>
      </c>
      <c r="I3517" s="9">
        <v>0.55000000000000004</v>
      </c>
      <c r="J3517" s="10">
        <v>2750</v>
      </c>
      <c r="K3517" s="11">
        <f t="shared" si="26"/>
        <v>1512.5000000000002</v>
      </c>
      <c r="L3517" s="11">
        <f t="shared" si="27"/>
        <v>605.00000000000011</v>
      </c>
      <c r="M3517" s="12">
        <v>0.4</v>
      </c>
      <c r="O3517" s="17"/>
      <c r="P3517" s="15"/>
      <c r="Q3517" s="13"/>
      <c r="R3517" s="14"/>
    </row>
    <row r="3518" spans="1:18" ht="15.75" customHeight="1" x14ac:dyDescent="0.2">
      <c r="A3518" s="2"/>
      <c r="B3518" s="7" t="s">
        <v>14</v>
      </c>
      <c r="C3518" s="7">
        <v>1185732</v>
      </c>
      <c r="D3518" s="8">
        <v>44474</v>
      </c>
      <c r="E3518" s="7" t="s">
        <v>15</v>
      </c>
      <c r="F3518" s="7" t="s">
        <v>119</v>
      </c>
      <c r="G3518" s="7" t="s">
        <v>120</v>
      </c>
      <c r="H3518" s="7" t="s">
        <v>19</v>
      </c>
      <c r="I3518" s="9">
        <v>0.55000000000000004</v>
      </c>
      <c r="J3518" s="10">
        <v>1750</v>
      </c>
      <c r="K3518" s="11">
        <f t="shared" si="26"/>
        <v>962.50000000000011</v>
      </c>
      <c r="L3518" s="11">
        <f t="shared" si="27"/>
        <v>288.75</v>
      </c>
      <c r="M3518" s="12">
        <v>0.3</v>
      </c>
      <c r="O3518" s="17"/>
      <c r="P3518" s="15"/>
      <c r="Q3518" s="13"/>
      <c r="R3518" s="14"/>
    </row>
    <row r="3519" spans="1:18" ht="15.75" customHeight="1" x14ac:dyDescent="0.2">
      <c r="A3519" s="2"/>
      <c r="B3519" s="7" t="s">
        <v>14</v>
      </c>
      <c r="C3519" s="7">
        <v>1185732</v>
      </c>
      <c r="D3519" s="8">
        <v>44474</v>
      </c>
      <c r="E3519" s="7" t="s">
        <v>15</v>
      </c>
      <c r="F3519" s="7" t="s">
        <v>119</v>
      </c>
      <c r="G3519" s="7" t="s">
        <v>120</v>
      </c>
      <c r="H3519" s="7" t="s">
        <v>20</v>
      </c>
      <c r="I3519" s="9">
        <v>0.55000000000000004</v>
      </c>
      <c r="J3519" s="10">
        <v>1500</v>
      </c>
      <c r="K3519" s="11">
        <f t="shared" si="26"/>
        <v>825.00000000000011</v>
      </c>
      <c r="L3519" s="11">
        <f t="shared" si="27"/>
        <v>247.50000000000003</v>
      </c>
      <c r="M3519" s="12">
        <v>0.3</v>
      </c>
      <c r="O3519" s="17"/>
      <c r="P3519" s="15"/>
      <c r="Q3519" s="13"/>
      <c r="R3519" s="14"/>
    </row>
    <row r="3520" spans="1:18" ht="15.75" customHeight="1" x14ac:dyDescent="0.2">
      <c r="A3520" s="2"/>
      <c r="B3520" s="7" t="s">
        <v>14</v>
      </c>
      <c r="C3520" s="7">
        <v>1185732</v>
      </c>
      <c r="D3520" s="8">
        <v>44474</v>
      </c>
      <c r="E3520" s="7" t="s">
        <v>15</v>
      </c>
      <c r="F3520" s="7" t="s">
        <v>119</v>
      </c>
      <c r="G3520" s="7" t="s">
        <v>120</v>
      </c>
      <c r="H3520" s="7" t="s">
        <v>21</v>
      </c>
      <c r="I3520" s="9">
        <v>0.65</v>
      </c>
      <c r="J3520" s="10">
        <v>1500</v>
      </c>
      <c r="K3520" s="11">
        <f t="shared" si="26"/>
        <v>975</v>
      </c>
      <c r="L3520" s="11">
        <f t="shared" si="27"/>
        <v>292.5</v>
      </c>
      <c r="M3520" s="12">
        <v>0.3</v>
      </c>
      <c r="O3520" s="17"/>
      <c r="P3520" s="15"/>
      <c r="Q3520" s="13"/>
      <c r="R3520" s="14"/>
    </row>
    <row r="3521" spans="1:18" ht="15.75" customHeight="1" x14ac:dyDescent="0.2">
      <c r="A3521" s="2"/>
      <c r="B3521" s="7" t="s">
        <v>14</v>
      </c>
      <c r="C3521" s="7">
        <v>1185732</v>
      </c>
      <c r="D3521" s="8">
        <v>44474</v>
      </c>
      <c r="E3521" s="7" t="s">
        <v>15</v>
      </c>
      <c r="F3521" s="7" t="s">
        <v>119</v>
      </c>
      <c r="G3521" s="7" t="s">
        <v>120</v>
      </c>
      <c r="H3521" s="7" t="s">
        <v>22</v>
      </c>
      <c r="I3521" s="9">
        <v>0.7</v>
      </c>
      <c r="J3521" s="10">
        <v>2750</v>
      </c>
      <c r="K3521" s="11">
        <f t="shared" si="26"/>
        <v>1924.9999999999998</v>
      </c>
      <c r="L3521" s="11">
        <f t="shared" si="27"/>
        <v>673.74999999999989</v>
      </c>
      <c r="M3521" s="12">
        <v>0.35</v>
      </c>
      <c r="O3521" s="17"/>
      <c r="P3521" s="15"/>
      <c r="Q3521" s="13"/>
      <c r="R3521" s="14"/>
    </row>
    <row r="3522" spans="1:18" ht="15.75" customHeight="1" x14ac:dyDescent="0.2">
      <c r="A3522" s="2"/>
      <c r="B3522" s="7" t="s">
        <v>14</v>
      </c>
      <c r="C3522" s="7">
        <v>1185732</v>
      </c>
      <c r="D3522" s="8">
        <v>44504</v>
      </c>
      <c r="E3522" s="7" t="s">
        <v>15</v>
      </c>
      <c r="F3522" s="7" t="s">
        <v>119</v>
      </c>
      <c r="G3522" s="7" t="s">
        <v>120</v>
      </c>
      <c r="H3522" s="7" t="s">
        <v>17</v>
      </c>
      <c r="I3522" s="9">
        <v>0.65</v>
      </c>
      <c r="J3522" s="10">
        <v>4250</v>
      </c>
      <c r="K3522" s="11">
        <f t="shared" si="26"/>
        <v>2762.5</v>
      </c>
      <c r="L3522" s="11">
        <f t="shared" si="27"/>
        <v>1105</v>
      </c>
      <c r="M3522" s="12">
        <v>0.4</v>
      </c>
      <c r="O3522" s="17"/>
      <c r="P3522" s="15"/>
      <c r="Q3522" s="13"/>
      <c r="R3522" s="14"/>
    </row>
    <row r="3523" spans="1:18" ht="15.75" customHeight="1" x14ac:dyDescent="0.2">
      <c r="A3523" s="2"/>
      <c r="B3523" s="7" t="s">
        <v>14</v>
      </c>
      <c r="C3523" s="7">
        <v>1185732</v>
      </c>
      <c r="D3523" s="8">
        <v>44504</v>
      </c>
      <c r="E3523" s="7" t="s">
        <v>15</v>
      </c>
      <c r="F3523" s="7" t="s">
        <v>119</v>
      </c>
      <c r="G3523" s="7" t="s">
        <v>120</v>
      </c>
      <c r="H3523" s="7" t="s">
        <v>18</v>
      </c>
      <c r="I3523" s="9">
        <v>0.55000000000000004</v>
      </c>
      <c r="J3523" s="10">
        <v>3000</v>
      </c>
      <c r="K3523" s="11">
        <f t="shared" si="26"/>
        <v>1650.0000000000002</v>
      </c>
      <c r="L3523" s="11">
        <f t="shared" si="27"/>
        <v>660.00000000000011</v>
      </c>
      <c r="M3523" s="12">
        <v>0.4</v>
      </c>
      <c r="O3523" s="17"/>
      <c r="P3523" s="15"/>
      <c r="Q3523" s="13"/>
      <c r="R3523" s="14"/>
    </row>
    <row r="3524" spans="1:18" ht="15.75" customHeight="1" x14ac:dyDescent="0.2">
      <c r="A3524" s="2"/>
      <c r="B3524" s="7" t="s">
        <v>14</v>
      </c>
      <c r="C3524" s="7">
        <v>1185732</v>
      </c>
      <c r="D3524" s="8">
        <v>44504</v>
      </c>
      <c r="E3524" s="7" t="s">
        <v>15</v>
      </c>
      <c r="F3524" s="7" t="s">
        <v>119</v>
      </c>
      <c r="G3524" s="7" t="s">
        <v>120</v>
      </c>
      <c r="H3524" s="7" t="s">
        <v>19</v>
      </c>
      <c r="I3524" s="9">
        <v>0.55000000000000004</v>
      </c>
      <c r="J3524" s="10">
        <v>2950</v>
      </c>
      <c r="K3524" s="11">
        <f t="shared" si="26"/>
        <v>1622.5000000000002</v>
      </c>
      <c r="L3524" s="11">
        <f t="shared" si="27"/>
        <v>486.75000000000006</v>
      </c>
      <c r="M3524" s="12">
        <v>0.3</v>
      </c>
      <c r="O3524" s="17"/>
      <c r="P3524" s="15"/>
      <c r="Q3524" s="13"/>
      <c r="R3524" s="14"/>
    </row>
    <row r="3525" spans="1:18" ht="15.75" customHeight="1" x14ac:dyDescent="0.2">
      <c r="A3525" s="2"/>
      <c r="B3525" s="7" t="s">
        <v>14</v>
      </c>
      <c r="C3525" s="7">
        <v>1185732</v>
      </c>
      <c r="D3525" s="8">
        <v>44504</v>
      </c>
      <c r="E3525" s="7" t="s">
        <v>15</v>
      </c>
      <c r="F3525" s="7" t="s">
        <v>119</v>
      </c>
      <c r="G3525" s="7" t="s">
        <v>120</v>
      </c>
      <c r="H3525" s="7" t="s">
        <v>20</v>
      </c>
      <c r="I3525" s="9">
        <v>0.55000000000000004</v>
      </c>
      <c r="J3525" s="10">
        <v>2750</v>
      </c>
      <c r="K3525" s="11">
        <f t="shared" si="26"/>
        <v>1512.5000000000002</v>
      </c>
      <c r="L3525" s="11">
        <f t="shared" si="27"/>
        <v>453.75000000000006</v>
      </c>
      <c r="M3525" s="12">
        <v>0.3</v>
      </c>
      <c r="O3525" s="17"/>
      <c r="P3525" s="15"/>
      <c r="Q3525" s="13"/>
      <c r="R3525" s="14"/>
    </row>
    <row r="3526" spans="1:18" ht="15.75" customHeight="1" x14ac:dyDescent="0.2">
      <c r="A3526" s="2"/>
      <c r="B3526" s="7" t="s">
        <v>14</v>
      </c>
      <c r="C3526" s="7">
        <v>1185732</v>
      </c>
      <c r="D3526" s="8">
        <v>44504</v>
      </c>
      <c r="E3526" s="7" t="s">
        <v>15</v>
      </c>
      <c r="F3526" s="7" t="s">
        <v>119</v>
      </c>
      <c r="G3526" s="7" t="s">
        <v>120</v>
      </c>
      <c r="H3526" s="7" t="s">
        <v>21</v>
      </c>
      <c r="I3526" s="9">
        <v>0.65</v>
      </c>
      <c r="J3526" s="10">
        <v>2500</v>
      </c>
      <c r="K3526" s="11">
        <f t="shared" si="26"/>
        <v>1625</v>
      </c>
      <c r="L3526" s="11">
        <f t="shared" si="27"/>
        <v>487.5</v>
      </c>
      <c r="M3526" s="12">
        <v>0.3</v>
      </c>
      <c r="O3526" s="17"/>
      <c r="P3526" s="15"/>
      <c r="Q3526" s="13"/>
      <c r="R3526" s="14"/>
    </row>
    <row r="3527" spans="1:18" ht="15.75" customHeight="1" x14ac:dyDescent="0.2">
      <c r="A3527" s="2"/>
      <c r="B3527" s="7" t="s">
        <v>14</v>
      </c>
      <c r="C3527" s="7">
        <v>1185732</v>
      </c>
      <c r="D3527" s="8">
        <v>44504</v>
      </c>
      <c r="E3527" s="7" t="s">
        <v>15</v>
      </c>
      <c r="F3527" s="7" t="s">
        <v>119</v>
      </c>
      <c r="G3527" s="7" t="s">
        <v>120</v>
      </c>
      <c r="H3527" s="7" t="s">
        <v>22</v>
      </c>
      <c r="I3527" s="9">
        <v>0.7</v>
      </c>
      <c r="J3527" s="10">
        <v>3500</v>
      </c>
      <c r="K3527" s="11">
        <f t="shared" si="26"/>
        <v>2450</v>
      </c>
      <c r="L3527" s="11">
        <f t="shared" si="27"/>
        <v>857.5</v>
      </c>
      <c r="M3527" s="12">
        <v>0.35</v>
      </c>
      <c r="O3527" s="17"/>
      <c r="P3527" s="15"/>
      <c r="Q3527" s="13"/>
      <c r="R3527" s="14"/>
    </row>
    <row r="3528" spans="1:18" ht="15.75" customHeight="1" x14ac:dyDescent="0.2">
      <c r="A3528" s="2"/>
      <c r="B3528" s="7" t="s">
        <v>14</v>
      </c>
      <c r="C3528" s="7">
        <v>1185732</v>
      </c>
      <c r="D3528" s="8">
        <v>44533</v>
      </c>
      <c r="E3528" s="7" t="s">
        <v>15</v>
      </c>
      <c r="F3528" s="7" t="s">
        <v>119</v>
      </c>
      <c r="G3528" s="7" t="s">
        <v>120</v>
      </c>
      <c r="H3528" s="7" t="s">
        <v>17</v>
      </c>
      <c r="I3528" s="9">
        <v>0.65</v>
      </c>
      <c r="J3528" s="10">
        <v>5750</v>
      </c>
      <c r="K3528" s="11">
        <f t="shared" si="26"/>
        <v>3737.5</v>
      </c>
      <c r="L3528" s="11">
        <f t="shared" si="27"/>
        <v>1495</v>
      </c>
      <c r="M3528" s="12">
        <v>0.4</v>
      </c>
      <c r="O3528" s="17"/>
      <c r="P3528" s="15"/>
      <c r="Q3528" s="13"/>
      <c r="R3528" s="14"/>
    </row>
    <row r="3529" spans="1:18" ht="15.75" customHeight="1" x14ac:dyDescent="0.2">
      <c r="A3529" s="2"/>
      <c r="B3529" s="7" t="s">
        <v>14</v>
      </c>
      <c r="C3529" s="7">
        <v>1185732</v>
      </c>
      <c r="D3529" s="8">
        <v>44533</v>
      </c>
      <c r="E3529" s="7" t="s">
        <v>15</v>
      </c>
      <c r="F3529" s="7" t="s">
        <v>119</v>
      </c>
      <c r="G3529" s="7" t="s">
        <v>120</v>
      </c>
      <c r="H3529" s="7" t="s">
        <v>18</v>
      </c>
      <c r="I3529" s="9">
        <v>0.55000000000000004</v>
      </c>
      <c r="J3529" s="10">
        <v>3750</v>
      </c>
      <c r="K3529" s="11">
        <f t="shared" si="26"/>
        <v>2062.5</v>
      </c>
      <c r="L3529" s="11">
        <f t="shared" si="27"/>
        <v>825</v>
      </c>
      <c r="M3529" s="12">
        <v>0.4</v>
      </c>
      <c r="O3529" s="17"/>
      <c r="P3529" s="15"/>
      <c r="Q3529" s="13"/>
      <c r="R3529" s="14"/>
    </row>
    <row r="3530" spans="1:18" ht="15.75" customHeight="1" x14ac:dyDescent="0.2">
      <c r="A3530" s="2"/>
      <c r="B3530" s="7" t="s">
        <v>14</v>
      </c>
      <c r="C3530" s="7">
        <v>1185732</v>
      </c>
      <c r="D3530" s="8">
        <v>44533</v>
      </c>
      <c r="E3530" s="7" t="s">
        <v>15</v>
      </c>
      <c r="F3530" s="7" t="s">
        <v>119</v>
      </c>
      <c r="G3530" s="7" t="s">
        <v>120</v>
      </c>
      <c r="H3530" s="7" t="s">
        <v>19</v>
      </c>
      <c r="I3530" s="9">
        <v>0.55000000000000004</v>
      </c>
      <c r="J3530" s="10">
        <v>3500</v>
      </c>
      <c r="K3530" s="11">
        <f t="shared" si="26"/>
        <v>1925.0000000000002</v>
      </c>
      <c r="L3530" s="11">
        <f t="shared" si="27"/>
        <v>577.5</v>
      </c>
      <c r="M3530" s="12">
        <v>0.3</v>
      </c>
      <c r="O3530" s="17"/>
      <c r="P3530" s="15"/>
      <c r="Q3530" s="13"/>
      <c r="R3530" s="14"/>
    </row>
    <row r="3531" spans="1:18" ht="15.75" customHeight="1" x14ac:dyDescent="0.2">
      <c r="A3531" s="2"/>
      <c r="B3531" s="7" t="s">
        <v>14</v>
      </c>
      <c r="C3531" s="7">
        <v>1185732</v>
      </c>
      <c r="D3531" s="8">
        <v>44533</v>
      </c>
      <c r="E3531" s="7" t="s">
        <v>15</v>
      </c>
      <c r="F3531" s="7" t="s">
        <v>119</v>
      </c>
      <c r="G3531" s="7" t="s">
        <v>120</v>
      </c>
      <c r="H3531" s="7" t="s">
        <v>20</v>
      </c>
      <c r="I3531" s="9">
        <v>0.55000000000000004</v>
      </c>
      <c r="J3531" s="10">
        <v>3000</v>
      </c>
      <c r="K3531" s="11">
        <f t="shared" si="26"/>
        <v>1650.0000000000002</v>
      </c>
      <c r="L3531" s="11">
        <f t="shared" si="27"/>
        <v>495.00000000000006</v>
      </c>
      <c r="M3531" s="12">
        <v>0.3</v>
      </c>
      <c r="O3531" s="17"/>
      <c r="P3531" s="15"/>
      <c r="Q3531" s="13"/>
      <c r="R3531" s="14"/>
    </row>
    <row r="3532" spans="1:18" ht="15.75" customHeight="1" x14ac:dyDescent="0.2">
      <c r="A3532" s="2"/>
      <c r="B3532" s="7" t="s">
        <v>14</v>
      </c>
      <c r="C3532" s="7">
        <v>1185732</v>
      </c>
      <c r="D3532" s="8">
        <v>44533</v>
      </c>
      <c r="E3532" s="7" t="s">
        <v>15</v>
      </c>
      <c r="F3532" s="7" t="s">
        <v>119</v>
      </c>
      <c r="G3532" s="7" t="s">
        <v>120</v>
      </c>
      <c r="H3532" s="7" t="s">
        <v>21</v>
      </c>
      <c r="I3532" s="9">
        <v>0.65</v>
      </c>
      <c r="J3532" s="10">
        <v>3000</v>
      </c>
      <c r="K3532" s="11">
        <f t="shared" si="26"/>
        <v>1950</v>
      </c>
      <c r="L3532" s="11">
        <f t="shared" si="27"/>
        <v>585</v>
      </c>
      <c r="M3532" s="12">
        <v>0.3</v>
      </c>
      <c r="O3532" s="17"/>
      <c r="P3532" s="15"/>
      <c r="Q3532" s="13"/>
      <c r="R3532" s="14"/>
    </row>
    <row r="3533" spans="1:18" ht="15.75" customHeight="1" x14ac:dyDescent="0.2">
      <c r="A3533" s="2"/>
      <c r="B3533" s="7" t="s">
        <v>14</v>
      </c>
      <c r="C3533" s="7">
        <v>1185732</v>
      </c>
      <c r="D3533" s="8">
        <v>44533</v>
      </c>
      <c r="E3533" s="7" t="s">
        <v>15</v>
      </c>
      <c r="F3533" s="7" t="s">
        <v>119</v>
      </c>
      <c r="G3533" s="7" t="s">
        <v>120</v>
      </c>
      <c r="H3533" s="7" t="s">
        <v>22</v>
      </c>
      <c r="I3533" s="9">
        <v>0.7</v>
      </c>
      <c r="J3533" s="10">
        <v>4000</v>
      </c>
      <c r="K3533" s="11">
        <f t="shared" si="26"/>
        <v>2800</v>
      </c>
      <c r="L3533" s="11">
        <f t="shared" si="27"/>
        <v>979.99999999999989</v>
      </c>
      <c r="M3533" s="12">
        <v>0.35</v>
      </c>
      <c r="O3533" s="17"/>
      <c r="P3533" s="15"/>
      <c r="Q3533" s="13"/>
      <c r="R3533" s="14"/>
    </row>
    <row r="3534" spans="1:18" ht="15.75" customHeight="1" x14ac:dyDescent="0.2">
      <c r="A3534" s="2" t="s">
        <v>39</v>
      </c>
      <c r="B3534" s="7" t="s">
        <v>14</v>
      </c>
      <c r="C3534" s="7">
        <v>1185732</v>
      </c>
      <c r="D3534" s="8">
        <v>44206</v>
      </c>
      <c r="E3534" s="7" t="s">
        <v>15</v>
      </c>
      <c r="F3534" s="7" t="s">
        <v>121</v>
      </c>
      <c r="G3534" s="7" t="s">
        <v>122</v>
      </c>
      <c r="H3534" s="7" t="s">
        <v>17</v>
      </c>
      <c r="I3534" s="9">
        <v>0.35000000000000003</v>
      </c>
      <c r="J3534" s="10">
        <v>4250</v>
      </c>
      <c r="K3534" s="11">
        <f t="shared" si="26"/>
        <v>1487.5000000000002</v>
      </c>
      <c r="L3534" s="11">
        <f t="shared" si="27"/>
        <v>520.625</v>
      </c>
      <c r="M3534" s="12">
        <v>0.35</v>
      </c>
      <c r="O3534" s="17"/>
      <c r="P3534" s="15"/>
      <c r="Q3534" s="13"/>
      <c r="R3534" s="14"/>
    </row>
    <row r="3535" spans="1:18" ht="15.75" customHeight="1" x14ac:dyDescent="0.2">
      <c r="A3535" s="2"/>
      <c r="B3535" s="7" t="s">
        <v>14</v>
      </c>
      <c r="C3535" s="7">
        <v>1185732</v>
      </c>
      <c r="D3535" s="8">
        <v>44206</v>
      </c>
      <c r="E3535" s="7" t="s">
        <v>15</v>
      </c>
      <c r="F3535" s="7" t="s">
        <v>121</v>
      </c>
      <c r="G3535" s="7" t="s">
        <v>122</v>
      </c>
      <c r="H3535" s="7" t="s">
        <v>18</v>
      </c>
      <c r="I3535" s="9">
        <v>0.35000000000000003</v>
      </c>
      <c r="J3535" s="10">
        <v>2250</v>
      </c>
      <c r="K3535" s="11">
        <f t="shared" si="26"/>
        <v>787.50000000000011</v>
      </c>
      <c r="L3535" s="11">
        <f t="shared" si="27"/>
        <v>275.625</v>
      </c>
      <c r="M3535" s="12">
        <v>0.35</v>
      </c>
      <c r="O3535" s="17"/>
      <c r="P3535" s="15"/>
      <c r="Q3535" s="13"/>
      <c r="R3535" s="14"/>
    </row>
    <row r="3536" spans="1:18" ht="15.75" customHeight="1" x14ac:dyDescent="0.2">
      <c r="A3536" s="2"/>
      <c r="B3536" s="7" t="s">
        <v>14</v>
      </c>
      <c r="C3536" s="7">
        <v>1185732</v>
      </c>
      <c r="D3536" s="8">
        <v>44206</v>
      </c>
      <c r="E3536" s="7" t="s">
        <v>15</v>
      </c>
      <c r="F3536" s="7" t="s">
        <v>121</v>
      </c>
      <c r="G3536" s="7" t="s">
        <v>122</v>
      </c>
      <c r="H3536" s="7" t="s">
        <v>19</v>
      </c>
      <c r="I3536" s="9">
        <v>0.25000000000000006</v>
      </c>
      <c r="J3536" s="10">
        <v>2250</v>
      </c>
      <c r="K3536" s="11">
        <f t="shared" si="26"/>
        <v>562.50000000000011</v>
      </c>
      <c r="L3536" s="11">
        <f t="shared" si="27"/>
        <v>225.00000000000006</v>
      </c>
      <c r="M3536" s="12">
        <v>0.4</v>
      </c>
      <c r="O3536" s="17"/>
      <c r="P3536" s="15"/>
      <c r="Q3536" s="13"/>
      <c r="R3536" s="14"/>
    </row>
    <row r="3537" spans="1:18" ht="15.75" customHeight="1" x14ac:dyDescent="0.2">
      <c r="A3537" s="2"/>
      <c r="B3537" s="7" t="s">
        <v>14</v>
      </c>
      <c r="C3537" s="7">
        <v>1185732</v>
      </c>
      <c r="D3537" s="8">
        <v>44206</v>
      </c>
      <c r="E3537" s="7" t="s">
        <v>15</v>
      </c>
      <c r="F3537" s="7" t="s">
        <v>121</v>
      </c>
      <c r="G3537" s="7" t="s">
        <v>122</v>
      </c>
      <c r="H3537" s="7" t="s">
        <v>20</v>
      </c>
      <c r="I3537" s="9">
        <v>0.3</v>
      </c>
      <c r="J3537" s="10">
        <v>750</v>
      </c>
      <c r="K3537" s="11">
        <f t="shared" si="26"/>
        <v>225</v>
      </c>
      <c r="L3537" s="11">
        <f t="shared" si="27"/>
        <v>90</v>
      </c>
      <c r="M3537" s="12">
        <v>0.4</v>
      </c>
      <c r="O3537" s="17"/>
      <c r="P3537" s="15"/>
      <c r="Q3537" s="13"/>
      <c r="R3537" s="14"/>
    </row>
    <row r="3538" spans="1:18" ht="15.75" customHeight="1" x14ac:dyDescent="0.2">
      <c r="A3538" s="2"/>
      <c r="B3538" s="7" t="s">
        <v>14</v>
      </c>
      <c r="C3538" s="7">
        <v>1185732</v>
      </c>
      <c r="D3538" s="8">
        <v>44206</v>
      </c>
      <c r="E3538" s="7" t="s">
        <v>15</v>
      </c>
      <c r="F3538" s="7" t="s">
        <v>121</v>
      </c>
      <c r="G3538" s="7" t="s">
        <v>122</v>
      </c>
      <c r="H3538" s="7" t="s">
        <v>21</v>
      </c>
      <c r="I3538" s="9">
        <v>0.45</v>
      </c>
      <c r="J3538" s="10">
        <v>1250</v>
      </c>
      <c r="K3538" s="11">
        <f t="shared" si="26"/>
        <v>562.5</v>
      </c>
      <c r="L3538" s="11">
        <f t="shared" si="27"/>
        <v>168.75</v>
      </c>
      <c r="M3538" s="12">
        <v>0.3</v>
      </c>
      <c r="O3538" s="17"/>
      <c r="P3538" s="15"/>
      <c r="Q3538" s="13"/>
      <c r="R3538" s="14"/>
    </row>
    <row r="3539" spans="1:18" ht="15.75" customHeight="1" x14ac:dyDescent="0.2">
      <c r="A3539" s="2"/>
      <c r="B3539" s="7" t="s">
        <v>14</v>
      </c>
      <c r="C3539" s="7">
        <v>1185732</v>
      </c>
      <c r="D3539" s="8">
        <v>44206</v>
      </c>
      <c r="E3539" s="7" t="s">
        <v>15</v>
      </c>
      <c r="F3539" s="7" t="s">
        <v>121</v>
      </c>
      <c r="G3539" s="7" t="s">
        <v>122</v>
      </c>
      <c r="H3539" s="7" t="s">
        <v>22</v>
      </c>
      <c r="I3539" s="9">
        <v>0.35000000000000003</v>
      </c>
      <c r="J3539" s="10">
        <v>2250</v>
      </c>
      <c r="K3539" s="11">
        <f t="shared" si="26"/>
        <v>787.50000000000011</v>
      </c>
      <c r="L3539" s="11">
        <f t="shared" si="27"/>
        <v>315.00000000000006</v>
      </c>
      <c r="M3539" s="12">
        <v>0.4</v>
      </c>
      <c r="O3539" s="17"/>
      <c r="P3539" s="15"/>
      <c r="Q3539" s="13"/>
      <c r="R3539" s="14"/>
    </row>
    <row r="3540" spans="1:18" ht="15.75" customHeight="1" x14ac:dyDescent="0.2">
      <c r="A3540" s="2"/>
      <c r="B3540" s="7" t="s">
        <v>14</v>
      </c>
      <c r="C3540" s="7">
        <v>1185732</v>
      </c>
      <c r="D3540" s="8">
        <v>44235</v>
      </c>
      <c r="E3540" s="7" t="s">
        <v>15</v>
      </c>
      <c r="F3540" s="7" t="s">
        <v>121</v>
      </c>
      <c r="G3540" s="7" t="s">
        <v>122</v>
      </c>
      <c r="H3540" s="7" t="s">
        <v>17</v>
      </c>
      <c r="I3540" s="9">
        <v>0.35000000000000003</v>
      </c>
      <c r="J3540" s="10">
        <v>4750</v>
      </c>
      <c r="K3540" s="11">
        <f t="shared" si="26"/>
        <v>1662.5000000000002</v>
      </c>
      <c r="L3540" s="11">
        <f t="shared" si="27"/>
        <v>581.875</v>
      </c>
      <c r="M3540" s="12">
        <v>0.35</v>
      </c>
      <c r="O3540" s="17"/>
      <c r="P3540" s="15"/>
      <c r="Q3540" s="13"/>
      <c r="R3540" s="14"/>
    </row>
    <row r="3541" spans="1:18" ht="15.75" customHeight="1" x14ac:dyDescent="0.2">
      <c r="A3541" s="2"/>
      <c r="B3541" s="7" t="s">
        <v>14</v>
      </c>
      <c r="C3541" s="7">
        <v>1185732</v>
      </c>
      <c r="D3541" s="8">
        <v>44235</v>
      </c>
      <c r="E3541" s="7" t="s">
        <v>15</v>
      </c>
      <c r="F3541" s="7" t="s">
        <v>121</v>
      </c>
      <c r="G3541" s="7" t="s">
        <v>122</v>
      </c>
      <c r="H3541" s="7" t="s">
        <v>18</v>
      </c>
      <c r="I3541" s="9">
        <v>0.35000000000000003</v>
      </c>
      <c r="J3541" s="10">
        <v>1250</v>
      </c>
      <c r="K3541" s="11">
        <f t="shared" si="26"/>
        <v>437.50000000000006</v>
      </c>
      <c r="L3541" s="11">
        <f t="shared" si="27"/>
        <v>153.125</v>
      </c>
      <c r="M3541" s="12">
        <v>0.35</v>
      </c>
      <c r="O3541" s="17"/>
      <c r="P3541" s="15"/>
      <c r="Q3541" s="13"/>
      <c r="R3541" s="14"/>
    </row>
    <row r="3542" spans="1:18" ht="15.75" customHeight="1" x14ac:dyDescent="0.2">
      <c r="A3542" s="2"/>
      <c r="B3542" s="7" t="s">
        <v>14</v>
      </c>
      <c r="C3542" s="7">
        <v>1185732</v>
      </c>
      <c r="D3542" s="8">
        <v>44235</v>
      </c>
      <c r="E3542" s="7" t="s">
        <v>15</v>
      </c>
      <c r="F3542" s="7" t="s">
        <v>121</v>
      </c>
      <c r="G3542" s="7" t="s">
        <v>122</v>
      </c>
      <c r="H3542" s="7" t="s">
        <v>19</v>
      </c>
      <c r="I3542" s="9">
        <v>0.25000000000000006</v>
      </c>
      <c r="J3542" s="10">
        <v>1750</v>
      </c>
      <c r="K3542" s="11">
        <f t="shared" si="26"/>
        <v>437.50000000000011</v>
      </c>
      <c r="L3542" s="11">
        <f t="shared" si="27"/>
        <v>175.00000000000006</v>
      </c>
      <c r="M3542" s="12">
        <v>0.4</v>
      </c>
      <c r="O3542" s="17"/>
      <c r="P3542" s="15"/>
      <c r="Q3542" s="13"/>
      <c r="R3542" s="14"/>
    </row>
    <row r="3543" spans="1:18" ht="15.75" customHeight="1" x14ac:dyDescent="0.2">
      <c r="A3543" s="2"/>
      <c r="B3543" s="7" t="s">
        <v>14</v>
      </c>
      <c r="C3543" s="7">
        <v>1185732</v>
      </c>
      <c r="D3543" s="8">
        <v>44235</v>
      </c>
      <c r="E3543" s="7" t="s">
        <v>15</v>
      </c>
      <c r="F3543" s="7" t="s">
        <v>121</v>
      </c>
      <c r="G3543" s="7" t="s">
        <v>122</v>
      </c>
      <c r="H3543" s="7" t="s">
        <v>20</v>
      </c>
      <c r="I3543" s="9">
        <v>0.3</v>
      </c>
      <c r="J3543" s="10">
        <v>500</v>
      </c>
      <c r="K3543" s="11">
        <f t="shared" si="26"/>
        <v>150</v>
      </c>
      <c r="L3543" s="11">
        <f t="shared" si="27"/>
        <v>60</v>
      </c>
      <c r="M3543" s="12">
        <v>0.4</v>
      </c>
      <c r="O3543" s="17"/>
      <c r="P3543" s="15"/>
      <c r="Q3543" s="13"/>
      <c r="R3543" s="14"/>
    </row>
    <row r="3544" spans="1:18" ht="15.75" customHeight="1" x14ac:dyDescent="0.2">
      <c r="A3544" s="2"/>
      <c r="B3544" s="7" t="s">
        <v>14</v>
      </c>
      <c r="C3544" s="7">
        <v>1185732</v>
      </c>
      <c r="D3544" s="8">
        <v>44235</v>
      </c>
      <c r="E3544" s="7" t="s">
        <v>15</v>
      </c>
      <c r="F3544" s="7" t="s">
        <v>121</v>
      </c>
      <c r="G3544" s="7" t="s">
        <v>122</v>
      </c>
      <c r="H3544" s="7" t="s">
        <v>21</v>
      </c>
      <c r="I3544" s="9">
        <v>0.45</v>
      </c>
      <c r="J3544" s="10">
        <v>1250</v>
      </c>
      <c r="K3544" s="11">
        <f t="shared" si="26"/>
        <v>562.5</v>
      </c>
      <c r="L3544" s="11">
        <f t="shared" si="27"/>
        <v>168.75</v>
      </c>
      <c r="M3544" s="12">
        <v>0.3</v>
      </c>
      <c r="O3544" s="17"/>
      <c r="P3544" s="15"/>
      <c r="Q3544" s="13"/>
      <c r="R3544" s="14"/>
    </row>
    <row r="3545" spans="1:18" ht="15.75" customHeight="1" x14ac:dyDescent="0.2">
      <c r="A3545" s="2"/>
      <c r="B3545" s="7" t="s">
        <v>14</v>
      </c>
      <c r="C3545" s="7">
        <v>1185732</v>
      </c>
      <c r="D3545" s="8">
        <v>44235</v>
      </c>
      <c r="E3545" s="7" t="s">
        <v>15</v>
      </c>
      <c r="F3545" s="7" t="s">
        <v>121</v>
      </c>
      <c r="G3545" s="7" t="s">
        <v>122</v>
      </c>
      <c r="H3545" s="7" t="s">
        <v>22</v>
      </c>
      <c r="I3545" s="9">
        <v>0.35000000000000003</v>
      </c>
      <c r="J3545" s="10">
        <v>2250</v>
      </c>
      <c r="K3545" s="11">
        <f t="shared" si="26"/>
        <v>787.50000000000011</v>
      </c>
      <c r="L3545" s="11">
        <f t="shared" si="27"/>
        <v>315.00000000000006</v>
      </c>
      <c r="M3545" s="12">
        <v>0.4</v>
      </c>
      <c r="O3545" s="17"/>
      <c r="P3545" s="15"/>
      <c r="Q3545" s="13"/>
      <c r="R3545" s="14"/>
    </row>
    <row r="3546" spans="1:18" ht="15.75" customHeight="1" x14ac:dyDescent="0.2">
      <c r="A3546" s="2"/>
      <c r="B3546" s="7" t="s">
        <v>14</v>
      </c>
      <c r="C3546" s="7">
        <v>1185732</v>
      </c>
      <c r="D3546" s="8">
        <v>44261</v>
      </c>
      <c r="E3546" s="7" t="s">
        <v>15</v>
      </c>
      <c r="F3546" s="7" t="s">
        <v>121</v>
      </c>
      <c r="G3546" s="7" t="s">
        <v>122</v>
      </c>
      <c r="H3546" s="7" t="s">
        <v>17</v>
      </c>
      <c r="I3546" s="9">
        <v>0.35000000000000003</v>
      </c>
      <c r="J3546" s="10">
        <v>4450</v>
      </c>
      <c r="K3546" s="11">
        <f t="shared" si="26"/>
        <v>1557.5000000000002</v>
      </c>
      <c r="L3546" s="11">
        <f t="shared" si="27"/>
        <v>545.125</v>
      </c>
      <c r="M3546" s="12">
        <v>0.35</v>
      </c>
      <c r="O3546" s="17"/>
      <c r="P3546" s="15"/>
      <c r="Q3546" s="13"/>
      <c r="R3546" s="14"/>
    </row>
    <row r="3547" spans="1:18" ht="15.75" customHeight="1" x14ac:dyDescent="0.2">
      <c r="A3547" s="2"/>
      <c r="B3547" s="7" t="s">
        <v>14</v>
      </c>
      <c r="C3547" s="7">
        <v>1185732</v>
      </c>
      <c r="D3547" s="8">
        <v>44261</v>
      </c>
      <c r="E3547" s="7" t="s">
        <v>15</v>
      </c>
      <c r="F3547" s="7" t="s">
        <v>121</v>
      </c>
      <c r="G3547" s="7" t="s">
        <v>122</v>
      </c>
      <c r="H3547" s="7" t="s">
        <v>18</v>
      </c>
      <c r="I3547" s="9">
        <v>0.35000000000000003</v>
      </c>
      <c r="J3547" s="10">
        <v>1500</v>
      </c>
      <c r="K3547" s="11">
        <f t="shared" si="26"/>
        <v>525</v>
      </c>
      <c r="L3547" s="11">
        <f t="shared" si="27"/>
        <v>183.75</v>
      </c>
      <c r="M3547" s="12">
        <v>0.35</v>
      </c>
      <c r="O3547" s="17"/>
      <c r="P3547" s="15"/>
      <c r="Q3547" s="13"/>
      <c r="R3547" s="14"/>
    </row>
    <row r="3548" spans="1:18" ht="15.75" customHeight="1" x14ac:dyDescent="0.2">
      <c r="A3548" s="2"/>
      <c r="B3548" s="7" t="s">
        <v>14</v>
      </c>
      <c r="C3548" s="7">
        <v>1185732</v>
      </c>
      <c r="D3548" s="8">
        <v>44261</v>
      </c>
      <c r="E3548" s="7" t="s">
        <v>15</v>
      </c>
      <c r="F3548" s="7" t="s">
        <v>121</v>
      </c>
      <c r="G3548" s="7" t="s">
        <v>122</v>
      </c>
      <c r="H3548" s="7" t="s">
        <v>19</v>
      </c>
      <c r="I3548" s="9">
        <v>0.25000000000000006</v>
      </c>
      <c r="J3548" s="10">
        <v>1750</v>
      </c>
      <c r="K3548" s="11">
        <f t="shared" si="26"/>
        <v>437.50000000000011</v>
      </c>
      <c r="L3548" s="11">
        <f t="shared" si="27"/>
        <v>175.00000000000006</v>
      </c>
      <c r="M3548" s="12">
        <v>0.4</v>
      </c>
      <c r="O3548" s="17"/>
      <c r="P3548" s="15"/>
      <c r="Q3548" s="13"/>
      <c r="R3548" s="14"/>
    </row>
    <row r="3549" spans="1:18" ht="15.75" customHeight="1" x14ac:dyDescent="0.2">
      <c r="A3549" s="2"/>
      <c r="B3549" s="7" t="s">
        <v>14</v>
      </c>
      <c r="C3549" s="7">
        <v>1185732</v>
      </c>
      <c r="D3549" s="8">
        <v>44261</v>
      </c>
      <c r="E3549" s="7" t="s">
        <v>15</v>
      </c>
      <c r="F3549" s="7" t="s">
        <v>121</v>
      </c>
      <c r="G3549" s="7" t="s">
        <v>122</v>
      </c>
      <c r="H3549" s="7" t="s">
        <v>20</v>
      </c>
      <c r="I3549" s="9">
        <v>0.3</v>
      </c>
      <c r="J3549" s="10">
        <v>250</v>
      </c>
      <c r="K3549" s="11">
        <f t="shared" si="26"/>
        <v>75</v>
      </c>
      <c r="L3549" s="11">
        <f t="shared" si="27"/>
        <v>30</v>
      </c>
      <c r="M3549" s="12">
        <v>0.4</v>
      </c>
      <c r="O3549" s="17"/>
      <c r="P3549" s="15"/>
      <c r="Q3549" s="13"/>
      <c r="R3549" s="14"/>
    </row>
    <row r="3550" spans="1:18" ht="15.75" customHeight="1" x14ac:dyDescent="0.2">
      <c r="A3550" s="2"/>
      <c r="B3550" s="7" t="s">
        <v>14</v>
      </c>
      <c r="C3550" s="7">
        <v>1185732</v>
      </c>
      <c r="D3550" s="8">
        <v>44261</v>
      </c>
      <c r="E3550" s="7" t="s">
        <v>15</v>
      </c>
      <c r="F3550" s="7" t="s">
        <v>121</v>
      </c>
      <c r="G3550" s="7" t="s">
        <v>122</v>
      </c>
      <c r="H3550" s="7" t="s">
        <v>21</v>
      </c>
      <c r="I3550" s="9">
        <v>0.45</v>
      </c>
      <c r="J3550" s="10">
        <v>750</v>
      </c>
      <c r="K3550" s="11">
        <f t="shared" si="26"/>
        <v>337.5</v>
      </c>
      <c r="L3550" s="11">
        <f t="shared" si="27"/>
        <v>101.25</v>
      </c>
      <c r="M3550" s="12">
        <v>0.3</v>
      </c>
      <c r="O3550" s="17"/>
      <c r="P3550" s="15"/>
      <c r="Q3550" s="13"/>
      <c r="R3550" s="14"/>
    </row>
    <row r="3551" spans="1:18" ht="15.75" customHeight="1" x14ac:dyDescent="0.2">
      <c r="A3551" s="2"/>
      <c r="B3551" s="7" t="s">
        <v>14</v>
      </c>
      <c r="C3551" s="7">
        <v>1185732</v>
      </c>
      <c r="D3551" s="8">
        <v>44261</v>
      </c>
      <c r="E3551" s="7" t="s">
        <v>15</v>
      </c>
      <c r="F3551" s="7" t="s">
        <v>121</v>
      </c>
      <c r="G3551" s="7" t="s">
        <v>122</v>
      </c>
      <c r="H3551" s="7" t="s">
        <v>22</v>
      </c>
      <c r="I3551" s="9">
        <v>0.35000000000000003</v>
      </c>
      <c r="J3551" s="10">
        <v>1750</v>
      </c>
      <c r="K3551" s="11">
        <f t="shared" si="26"/>
        <v>612.50000000000011</v>
      </c>
      <c r="L3551" s="11">
        <f t="shared" si="27"/>
        <v>245.00000000000006</v>
      </c>
      <c r="M3551" s="12">
        <v>0.4</v>
      </c>
      <c r="O3551" s="17"/>
      <c r="P3551" s="15"/>
      <c r="Q3551" s="13"/>
      <c r="R3551" s="14"/>
    </row>
    <row r="3552" spans="1:18" ht="15.75" customHeight="1" x14ac:dyDescent="0.2">
      <c r="A3552" s="2"/>
      <c r="B3552" s="7" t="s">
        <v>14</v>
      </c>
      <c r="C3552" s="7">
        <v>1185732</v>
      </c>
      <c r="D3552" s="8">
        <v>44293</v>
      </c>
      <c r="E3552" s="7" t="s">
        <v>15</v>
      </c>
      <c r="F3552" s="7" t="s">
        <v>121</v>
      </c>
      <c r="G3552" s="7" t="s">
        <v>122</v>
      </c>
      <c r="H3552" s="7" t="s">
        <v>17</v>
      </c>
      <c r="I3552" s="9">
        <v>0.35000000000000003</v>
      </c>
      <c r="J3552" s="10">
        <v>4250</v>
      </c>
      <c r="K3552" s="11">
        <f t="shared" si="26"/>
        <v>1487.5000000000002</v>
      </c>
      <c r="L3552" s="11">
        <f t="shared" si="27"/>
        <v>520.625</v>
      </c>
      <c r="M3552" s="12">
        <v>0.35</v>
      </c>
      <c r="O3552" s="17"/>
      <c r="P3552" s="15"/>
      <c r="Q3552" s="13"/>
      <c r="R3552" s="14"/>
    </row>
    <row r="3553" spans="1:18" ht="15.75" customHeight="1" x14ac:dyDescent="0.2">
      <c r="A3553" s="2"/>
      <c r="B3553" s="7" t="s">
        <v>14</v>
      </c>
      <c r="C3553" s="7">
        <v>1185732</v>
      </c>
      <c r="D3553" s="8">
        <v>44293</v>
      </c>
      <c r="E3553" s="7" t="s">
        <v>15</v>
      </c>
      <c r="F3553" s="7" t="s">
        <v>121</v>
      </c>
      <c r="G3553" s="7" t="s">
        <v>122</v>
      </c>
      <c r="H3553" s="7" t="s">
        <v>18</v>
      </c>
      <c r="I3553" s="9">
        <v>0.35000000000000003</v>
      </c>
      <c r="J3553" s="10">
        <v>1250</v>
      </c>
      <c r="K3553" s="11">
        <f t="shared" si="26"/>
        <v>437.50000000000006</v>
      </c>
      <c r="L3553" s="11">
        <f t="shared" si="27"/>
        <v>153.125</v>
      </c>
      <c r="M3553" s="12">
        <v>0.35</v>
      </c>
      <c r="O3553" s="17"/>
      <c r="P3553" s="15"/>
      <c r="Q3553" s="13"/>
      <c r="R3553" s="14"/>
    </row>
    <row r="3554" spans="1:18" ht="15.75" customHeight="1" x14ac:dyDescent="0.2">
      <c r="A3554" s="2"/>
      <c r="B3554" s="7" t="s">
        <v>14</v>
      </c>
      <c r="C3554" s="7">
        <v>1185732</v>
      </c>
      <c r="D3554" s="8">
        <v>44293</v>
      </c>
      <c r="E3554" s="7" t="s">
        <v>15</v>
      </c>
      <c r="F3554" s="7" t="s">
        <v>121</v>
      </c>
      <c r="G3554" s="7" t="s">
        <v>122</v>
      </c>
      <c r="H3554" s="7" t="s">
        <v>19</v>
      </c>
      <c r="I3554" s="9">
        <v>0.25000000000000006</v>
      </c>
      <c r="J3554" s="10">
        <v>1250</v>
      </c>
      <c r="K3554" s="11">
        <f t="shared" si="26"/>
        <v>312.50000000000006</v>
      </c>
      <c r="L3554" s="11">
        <f t="shared" si="27"/>
        <v>125.00000000000003</v>
      </c>
      <c r="M3554" s="12">
        <v>0.4</v>
      </c>
      <c r="O3554" s="17"/>
      <c r="P3554" s="15"/>
      <c r="Q3554" s="13"/>
      <c r="R3554" s="14"/>
    </row>
    <row r="3555" spans="1:18" ht="15.75" customHeight="1" x14ac:dyDescent="0.2">
      <c r="A3555" s="2"/>
      <c r="B3555" s="7" t="s">
        <v>14</v>
      </c>
      <c r="C3555" s="7">
        <v>1185732</v>
      </c>
      <c r="D3555" s="8">
        <v>44293</v>
      </c>
      <c r="E3555" s="7" t="s">
        <v>15</v>
      </c>
      <c r="F3555" s="7" t="s">
        <v>121</v>
      </c>
      <c r="G3555" s="7" t="s">
        <v>122</v>
      </c>
      <c r="H3555" s="7" t="s">
        <v>20</v>
      </c>
      <c r="I3555" s="9">
        <v>0.3</v>
      </c>
      <c r="J3555" s="10">
        <v>500</v>
      </c>
      <c r="K3555" s="11">
        <f t="shared" si="26"/>
        <v>150</v>
      </c>
      <c r="L3555" s="11">
        <f t="shared" si="27"/>
        <v>60</v>
      </c>
      <c r="M3555" s="12">
        <v>0.4</v>
      </c>
      <c r="O3555" s="17"/>
      <c r="P3555" s="15"/>
      <c r="Q3555" s="13"/>
      <c r="R3555" s="14"/>
    </row>
    <row r="3556" spans="1:18" ht="15.75" customHeight="1" x14ac:dyDescent="0.2">
      <c r="A3556" s="2"/>
      <c r="B3556" s="7" t="s">
        <v>14</v>
      </c>
      <c r="C3556" s="7">
        <v>1185732</v>
      </c>
      <c r="D3556" s="8">
        <v>44293</v>
      </c>
      <c r="E3556" s="7" t="s">
        <v>15</v>
      </c>
      <c r="F3556" s="7" t="s">
        <v>121</v>
      </c>
      <c r="G3556" s="7" t="s">
        <v>122</v>
      </c>
      <c r="H3556" s="7" t="s">
        <v>21</v>
      </c>
      <c r="I3556" s="9">
        <v>0.45</v>
      </c>
      <c r="J3556" s="10">
        <v>500</v>
      </c>
      <c r="K3556" s="11">
        <f t="shared" si="26"/>
        <v>225</v>
      </c>
      <c r="L3556" s="11">
        <f t="shared" si="27"/>
        <v>67.5</v>
      </c>
      <c r="M3556" s="12">
        <v>0.3</v>
      </c>
      <c r="O3556" s="17"/>
      <c r="P3556" s="15"/>
      <c r="Q3556" s="13"/>
      <c r="R3556" s="14"/>
    </row>
    <row r="3557" spans="1:18" ht="15.75" customHeight="1" x14ac:dyDescent="0.2">
      <c r="A3557" s="2"/>
      <c r="B3557" s="7" t="s">
        <v>14</v>
      </c>
      <c r="C3557" s="7">
        <v>1185732</v>
      </c>
      <c r="D3557" s="8">
        <v>44293</v>
      </c>
      <c r="E3557" s="7" t="s">
        <v>15</v>
      </c>
      <c r="F3557" s="7" t="s">
        <v>121</v>
      </c>
      <c r="G3557" s="7" t="s">
        <v>122</v>
      </c>
      <c r="H3557" s="7" t="s">
        <v>22</v>
      </c>
      <c r="I3557" s="9">
        <v>0.35000000000000003</v>
      </c>
      <c r="J3557" s="10">
        <v>2000</v>
      </c>
      <c r="K3557" s="11">
        <f t="shared" si="26"/>
        <v>700.00000000000011</v>
      </c>
      <c r="L3557" s="11">
        <f t="shared" si="27"/>
        <v>280.00000000000006</v>
      </c>
      <c r="M3557" s="12">
        <v>0.4</v>
      </c>
      <c r="O3557" s="17"/>
      <c r="P3557" s="15"/>
      <c r="Q3557" s="13"/>
      <c r="R3557" s="14"/>
    </row>
    <row r="3558" spans="1:18" ht="15.75" customHeight="1" x14ac:dyDescent="0.2">
      <c r="A3558" s="2"/>
      <c r="B3558" s="7" t="s">
        <v>14</v>
      </c>
      <c r="C3558" s="7">
        <v>1185732</v>
      </c>
      <c r="D3558" s="8">
        <v>44322</v>
      </c>
      <c r="E3558" s="7" t="s">
        <v>15</v>
      </c>
      <c r="F3558" s="7" t="s">
        <v>121</v>
      </c>
      <c r="G3558" s="7" t="s">
        <v>122</v>
      </c>
      <c r="H3558" s="7" t="s">
        <v>17</v>
      </c>
      <c r="I3558" s="9">
        <v>0.49999999999999994</v>
      </c>
      <c r="J3558" s="10">
        <v>4700</v>
      </c>
      <c r="K3558" s="11">
        <f t="shared" si="26"/>
        <v>2349.9999999999995</v>
      </c>
      <c r="L3558" s="11">
        <f t="shared" si="27"/>
        <v>822.49999999999977</v>
      </c>
      <c r="M3558" s="12">
        <v>0.35</v>
      </c>
      <c r="O3558" s="17"/>
      <c r="P3558" s="15"/>
      <c r="Q3558" s="13"/>
      <c r="R3558" s="14"/>
    </row>
    <row r="3559" spans="1:18" ht="15.75" customHeight="1" x14ac:dyDescent="0.2">
      <c r="A3559" s="2"/>
      <c r="B3559" s="7" t="s">
        <v>14</v>
      </c>
      <c r="C3559" s="7">
        <v>1185732</v>
      </c>
      <c r="D3559" s="8">
        <v>44322</v>
      </c>
      <c r="E3559" s="7" t="s">
        <v>15</v>
      </c>
      <c r="F3559" s="7" t="s">
        <v>121</v>
      </c>
      <c r="G3559" s="7" t="s">
        <v>122</v>
      </c>
      <c r="H3559" s="7" t="s">
        <v>18</v>
      </c>
      <c r="I3559" s="9">
        <v>0.45</v>
      </c>
      <c r="J3559" s="10">
        <v>1750</v>
      </c>
      <c r="K3559" s="11">
        <f t="shared" si="26"/>
        <v>787.5</v>
      </c>
      <c r="L3559" s="11">
        <f t="shared" si="27"/>
        <v>275.625</v>
      </c>
      <c r="M3559" s="12">
        <v>0.35</v>
      </c>
      <c r="O3559" s="17"/>
      <c r="P3559" s="15"/>
      <c r="Q3559" s="13"/>
      <c r="R3559" s="14"/>
    </row>
    <row r="3560" spans="1:18" ht="15.75" customHeight="1" x14ac:dyDescent="0.2">
      <c r="A3560" s="2"/>
      <c r="B3560" s="7" t="s">
        <v>14</v>
      </c>
      <c r="C3560" s="7">
        <v>1185732</v>
      </c>
      <c r="D3560" s="8">
        <v>44322</v>
      </c>
      <c r="E3560" s="7" t="s">
        <v>15</v>
      </c>
      <c r="F3560" s="7" t="s">
        <v>121</v>
      </c>
      <c r="G3560" s="7" t="s">
        <v>122</v>
      </c>
      <c r="H3560" s="7" t="s">
        <v>19</v>
      </c>
      <c r="I3560" s="9">
        <v>0.4</v>
      </c>
      <c r="J3560" s="10">
        <v>2000</v>
      </c>
      <c r="K3560" s="11">
        <f t="shared" si="26"/>
        <v>800</v>
      </c>
      <c r="L3560" s="11">
        <f t="shared" si="27"/>
        <v>320</v>
      </c>
      <c r="M3560" s="12">
        <v>0.4</v>
      </c>
      <c r="O3560" s="17"/>
      <c r="P3560" s="15"/>
      <c r="Q3560" s="13"/>
      <c r="R3560" s="14"/>
    </row>
    <row r="3561" spans="1:18" ht="15.75" customHeight="1" x14ac:dyDescent="0.2">
      <c r="A3561" s="2"/>
      <c r="B3561" s="7" t="s">
        <v>14</v>
      </c>
      <c r="C3561" s="7">
        <v>1185732</v>
      </c>
      <c r="D3561" s="8">
        <v>44322</v>
      </c>
      <c r="E3561" s="7" t="s">
        <v>15</v>
      </c>
      <c r="F3561" s="7" t="s">
        <v>121</v>
      </c>
      <c r="G3561" s="7" t="s">
        <v>122</v>
      </c>
      <c r="H3561" s="7" t="s">
        <v>20</v>
      </c>
      <c r="I3561" s="9">
        <v>0.4</v>
      </c>
      <c r="J3561" s="10">
        <v>1500</v>
      </c>
      <c r="K3561" s="11">
        <f t="shared" si="26"/>
        <v>600</v>
      </c>
      <c r="L3561" s="11">
        <f t="shared" si="27"/>
        <v>240</v>
      </c>
      <c r="M3561" s="12">
        <v>0.4</v>
      </c>
      <c r="O3561" s="17"/>
      <c r="P3561" s="15"/>
      <c r="Q3561" s="13"/>
      <c r="R3561" s="14"/>
    </row>
    <row r="3562" spans="1:18" ht="15.75" customHeight="1" x14ac:dyDescent="0.2">
      <c r="A3562" s="2"/>
      <c r="B3562" s="7" t="s">
        <v>14</v>
      </c>
      <c r="C3562" s="7">
        <v>1185732</v>
      </c>
      <c r="D3562" s="8">
        <v>44322</v>
      </c>
      <c r="E3562" s="7" t="s">
        <v>15</v>
      </c>
      <c r="F3562" s="7" t="s">
        <v>121</v>
      </c>
      <c r="G3562" s="7" t="s">
        <v>122</v>
      </c>
      <c r="H3562" s="7" t="s">
        <v>21</v>
      </c>
      <c r="I3562" s="9">
        <v>0.49999999999999994</v>
      </c>
      <c r="J3562" s="10">
        <v>1750</v>
      </c>
      <c r="K3562" s="11">
        <f t="shared" si="26"/>
        <v>874.99999999999989</v>
      </c>
      <c r="L3562" s="11">
        <f t="shared" si="27"/>
        <v>262.49999999999994</v>
      </c>
      <c r="M3562" s="12">
        <v>0.3</v>
      </c>
      <c r="O3562" s="17"/>
      <c r="P3562" s="15"/>
      <c r="Q3562" s="13"/>
      <c r="R3562" s="14"/>
    </row>
    <row r="3563" spans="1:18" ht="15.75" customHeight="1" x14ac:dyDescent="0.2">
      <c r="A3563" s="2"/>
      <c r="B3563" s="7" t="s">
        <v>14</v>
      </c>
      <c r="C3563" s="7">
        <v>1185732</v>
      </c>
      <c r="D3563" s="8">
        <v>44322</v>
      </c>
      <c r="E3563" s="7" t="s">
        <v>15</v>
      </c>
      <c r="F3563" s="7" t="s">
        <v>121</v>
      </c>
      <c r="G3563" s="7" t="s">
        <v>122</v>
      </c>
      <c r="H3563" s="7" t="s">
        <v>22</v>
      </c>
      <c r="I3563" s="9">
        <v>0.54999999999999993</v>
      </c>
      <c r="J3563" s="10">
        <v>3000</v>
      </c>
      <c r="K3563" s="11">
        <f t="shared" si="26"/>
        <v>1649.9999999999998</v>
      </c>
      <c r="L3563" s="11">
        <f t="shared" si="27"/>
        <v>660</v>
      </c>
      <c r="M3563" s="12">
        <v>0.4</v>
      </c>
      <c r="O3563" s="17"/>
      <c r="P3563" s="15"/>
      <c r="Q3563" s="13"/>
      <c r="R3563" s="14"/>
    </row>
    <row r="3564" spans="1:18" ht="15.75" customHeight="1" x14ac:dyDescent="0.2">
      <c r="A3564" s="2"/>
      <c r="B3564" s="7" t="s">
        <v>14</v>
      </c>
      <c r="C3564" s="7">
        <v>1185732</v>
      </c>
      <c r="D3564" s="8">
        <v>44355</v>
      </c>
      <c r="E3564" s="7" t="s">
        <v>15</v>
      </c>
      <c r="F3564" s="7" t="s">
        <v>121</v>
      </c>
      <c r="G3564" s="7" t="s">
        <v>122</v>
      </c>
      <c r="H3564" s="7" t="s">
        <v>17</v>
      </c>
      <c r="I3564" s="9">
        <v>0.49999999999999994</v>
      </c>
      <c r="J3564" s="10">
        <v>5500</v>
      </c>
      <c r="K3564" s="11">
        <f t="shared" si="26"/>
        <v>2749.9999999999995</v>
      </c>
      <c r="L3564" s="11">
        <f t="shared" si="27"/>
        <v>962.49999999999977</v>
      </c>
      <c r="M3564" s="12">
        <v>0.35</v>
      </c>
      <c r="O3564" s="17"/>
      <c r="P3564" s="15"/>
      <c r="Q3564" s="13"/>
      <c r="R3564" s="14"/>
    </row>
    <row r="3565" spans="1:18" ht="15.75" customHeight="1" x14ac:dyDescent="0.2">
      <c r="A3565" s="2"/>
      <c r="B3565" s="7" t="s">
        <v>14</v>
      </c>
      <c r="C3565" s="7">
        <v>1185732</v>
      </c>
      <c r="D3565" s="8">
        <v>44355</v>
      </c>
      <c r="E3565" s="7" t="s">
        <v>15</v>
      </c>
      <c r="F3565" s="7" t="s">
        <v>121</v>
      </c>
      <c r="G3565" s="7" t="s">
        <v>122</v>
      </c>
      <c r="H3565" s="7" t="s">
        <v>18</v>
      </c>
      <c r="I3565" s="9">
        <v>0.45</v>
      </c>
      <c r="J3565" s="10">
        <v>3000</v>
      </c>
      <c r="K3565" s="11">
        <f t="shared" si="26"/>
        <v>1350</v>
      </c>
      <c r="L3565" s="11">
        <f t="shared" si="27"/>
        <v>472.49999999999994</v>
      </c>
      <c r="M3565" s="12">
        <v>0.35</v>
      </c>
      <c r="O3565" s="17"/>
      <c r="P3565" s="15"/>
      <c r="Q3565" s="13"/>
      <c r="R3565" s="14"/>
    </row>
    <row r="3566" spans="1:18" ht="15.75" customHeight="1" x14ac:dyDescent="0.2">
      <c r="A3566" s="2"/>
      <c r="B3566" s="7" t="s">
        <v>14</v>
      </c>
      <c r="C3566" s="7">
        <v>1185732</v>
      </c>
      <c r="D3566" s="8">
        <v>44355</v>
      </c>
      <c r="E3566" s="7" t="s">
        <v>15</v>
      </c>
      <c r="F3566" s="7" t="s">
        <v>121</v>
      </c>
      <c r="G3566" s="7" t="s">
        <v>122</v>
      </c>
      <c r="H3566" s="7" t="s">
        <v>19</v>
      </c>
      <c r="I3566" s="9">
        <v>0.4</v>
      </c>
      <c r="J3566" s="10">
        <v>2250</v>
      </c>
      <c r="K3566" s="11">
        <f t="shared" si="26"/>
        <v>900</v>
      </c>
      <c r="L3566" s="11">
        <f t="shared" si="27"/>
        <v>360</v>
      </c>
      <c r="M3566" s="12">
        <v>0.4</v>
      </c>
      <c r="O3566" s="17"/>
      <c r="P3566" s="15"/>
      <c r="Q3566" s="13"/>
      <c r="R3566" s="14"/>
    </row>
    <row r="3567" spans="1:18" ht="15.75" customHeight="1" x14ac:dyDescent="0.2">
      <c r="A3567" s="2"/>
      <c r="B3567" s="7" t="s">
        <v>14</v>
      </c>
      <c r="C3567" s="7">
        <v>1185732</v>
      </c>
      <c r="D3567" s="8">
        <v>44355</v>
      </c>
      <c r="E3567" s="7" t="s">
        <v>15</v>
      </c>
      <c r="F3567" s="7" t="s">
        <v>121</v>
      </c>
      <c r="G3567" s="7" t="s">
        <v>122</v>
      </c>
      <c r="H3567" s="7" t="s">
        <v>20</v>
      </c>
      <c r="I3567" s="9">
        <v>0.4</v>
      </c>
      <c r="J3567" s="10">
        <v>2000</v>
      </c>
      <c r="K3567" s="11">
        <f t="shared" si="26"/>
        <v>800</v>
      </c>
      <c r="L3567" s="11">
        <f t="shared" si="27"/>
        <v>320</v>
      </c>
      <c r="M3567" s="12">
        <v>0.4</v>
      </c>
      <c r="O3567" s="17"/>
      <c r="P3567" s="15"/>
      <c r="Q3567" s="13"/>
      <c r="R3567" s="14"/>
    </row>
    <row r="3568" spans="1:18" ht="15.75" customHeight="1" x14ac:dyDescent="0.2">
      <c r="A3568" s="2"/>
      <c r="B3568" s="7" t="s">
        <v>14</v>
      </c>
      <c r="C3568" s="7">
        <v>1185732</v>
      </c>
      <c r="D3568" s="8">
        <v>44355</v>
      </c>
      <c r="E3568" s="7" t="s">
        <v>15</v>
      </c>
      <c r="F3568" s="7" t="s">
        <v>121</v>
      </c>
      <c r="G3568" s="7" t="s">
        <v>122</v>
      </c>
      <c r="H3568" s="7" t="s">
        <v>21</v>
      </c>
      <c r="I3568" s="9">
        <v>0.49999999999999994</v>
      </c>
      <c r="J3568" s="10">
        <v>2000</v>
      </c>
      <c r="K3568" s="11">
        <f t="shared" si="26"/>
        <v>999.99999999999989</v>
      </c>
      <c r="L3568" s="11">
        <f t="shared" si="27"/>
        <v>299.99999999999994</v>
      </c>
      <c r="M3568" s="12">
        <v>0.3</v>
      </c>
      <c r="O3568" s="17"/>
      <c r="P3568" s="15"/>
      <c r="Q3568" s="13"/>
      <c r="R3568" s="14"/>
    </row>
    <row r="3569" spans="1:18" ht="15.75" customHeight="1" x14ac:dyDescent="0.2">
      <c r="A3569" s="2"/>
      <c r="B3569" s="7" t="s">
        <v>14</v>
      </c>
      <c r="C3569" s="7">
        <v>1185732</v>
      </c>
      <c r="D3569" s="8">
        <v>44355</v>
      </c>
      <c r="E3569" s="7" t="s">
        <v>15</v>
      </c>
      <c r="F3569" s="7" t="s">
        <v>121</v>
      </c>
      <c r="G3569" s="7" t="s">
        <v>122</v>
      </c>
      <c r="H3569" s="7" t="s">
        <v>22</v>
      </c>
      <c r="I3569" s="9">
        <v>0.54999999999999993</v>
      </c>
      <c r="J3569" s="10">
        <v>3500</v>
      </c>
      <c r="K3569" s="11">
        <f t="shared" si="26"/>
        <v>1924.9999999999998</v>
      </c>
      <c r="L3569" s="11">
        <f t="shared" si="27"/>
        <v>770</v>
      </c>
      <c r="M3569" s="12">
        <v>0.4</v>
      </c>
      <c r="O3569" s="17"/>
      <c r="P3569" s="15"/>
      <c r="Q3569" s="13"/>
      <c r="R3569" s="14"/>
    </row>
    <row r="3570" spans="1:18" ht="15.75" customHeight="1" x14ac:dyDescent="0.2">
      <c r="A3570" s="2"/>
      <c r="B3570" s="7" t="s">
        <v>14</v>
      </c>
      <c r="C3570" s="7">
        <v>1185732</v>
      </c>
      <c r="D3570" s="8">
        <v>44383</v>
      </c>
      <c r="E3570" s="7" t="s">
        <v>15</v>
      </c>
      <c r="F3570" s="7" t="s">
        <v>121</v>
      </c>
      <c r="G3570" s="7" t="s">
        <v>122</v>
      </c>
      <c r="H3570" s="7" t="s">
        <v>17</v>
      </c>
      <c r="I3570" s="9">
        <v>0.49999999999999994</v>
      </c>
      <c r="J3570" s="10">
        <v>5750</v>
      </c>
      <c r="K3570" s="11">
        <f t="shared" si="26"/>
        <v>2874.9999999999995</v>
      </c>
      <c r="L3570" s="11">
        <f t="shared" si="27"/>
        <v>1006.2499999999998</v>
      </c>
      <c r="M3570" s="12">
        <v>0.35</v>
      </c>
      <c r="O3570" s="17"/>
      <c r="P3570" s="15"/>
      <c r="Q3570" s="13"/>
      <c r="R3570" s="14"/>
    </row>
    <row r="3571" spans="1:18" ht="15.75" customHeight="1" x14ac:dyDescent="0.2">
      <c r="A3571" s="2"/>
      <c r="B3571" s="7" t="s">
        <v>14</v>
      </c>
      <c r="C3571" s="7">
        <v>1185732</v>
      </c>
      <c r="D3571" s="8">
        <v>44383</v>
      </c>
      <c r="E3571" s="7" t="s">
        <v>15</v>
      </c>
      <c r="F3571" s="7" t="s">
        <v>121</v>
      </c>
      <c r="G3571" s="7" t="s">
        <v>122</v>
      </c>
      <c r="H3571" s="7" t="s">
        <v>18</v>
      </c>
      <c r="I3571" s="9">
        <v>0.45</v>
      </c>
      <c r="J3571" s="10">
        <v>3250</v>
      </c>
      <c r="K3571" s="11">
        <f t="shared" si="26"/>
        <v>1462.5</v>
      </c>
      <c r="L3571" s="11">
        <f t="shared" si="27"/>
        <v>511.87499999999994</v>
      </c>
      <c r="M3571" s="12">
        <v>0.35</v>
      </c>
      <c r="O3571" s="17"/>
      <c r="P3571" s="15"/>
      <c r="Q3571" s="13"/>
      <c r="R3571" s="14"/>
    </row>
    <row r="3572" spans="1:18" ht="15.75" customHeight="1" x14ac:dyDescent="0.2">
      <c r="A3572" s="2"/>
      <c r="B3572" s="7" t="s">
        <v>14</v>
      </c>
      <c r="C3572" s="7">
        <v>1185732</v>
      </c>
      <c r="D3572" s="8">
        <v>44383</v>
      </c>
      <c r="E3572" s="7" t="s">
        <v>15</v>
      </c>
      <c r="F3572" s="7" t="s">
        <v>121</v>
      </c>
      <c r="G3572" s="7" t="s">
        <v>122</v>
      </c>
      <c r="H3572" s="7" t="s">
        <v>19</v>
      </c>
      <c r="I3572" s="9">
        <v>0.4</v>
      </c>
      <c r="J3572" s="10">
        <v>2500</v>
      </c>
      <c r="K3572" s="11">
        <f t="shared" si="26"/>
        <v>1000</v>
      </c>
      <c r="L3572" s="11">
        <f t="shared" si="27"/>
        <v>400</v>
      </c>
      <c r="M3572" s="12">
        <v>0.4</v>
      </c>
      <c r="O3572" s="17"/>
      <c r="P3572" s="15"/>
      <c r="Q3572" s="13"/>
      <c r="R3572" s="14"/>
    </row>
    <row r="3573" spans="1:18" ht="15.75" customHeight="1" x14ac:dyDescent="0.2">
      <c r="A3573" s="2"/>
      <c r="B3573" s="7" t="s">
        <v>14</v>
      </c>
      <c r="C3573" s="7">
        <v>1185732</v>
      </c>
      <c r="D3573" s="8">
        <v>44383</v>
      </c>
      <c r="E3573" s="7" t="s">
        <v>15</v>
      </c>
      <c r="F3573" s="7" t="s">
        <v>121</v>
      </c>
      <c r="G3573" s="7" t="s">
        <v>122</v>
      </c>
      <c r="H3573" s="7" t="s">
        <v>20</v>
      </c>
      <c r="I3573" s="9">
        <v>0.4</v>
      </c>
      <c r="J3573" s="10">
        <v>2000</v>
      </c>
      <c r="K3573" s="11">
        <f t="shared" si="26"/>
        <v>800</v>
      </c>
      <c r="L3573" s="11">
        <f t="shared" si="27"/>
        <v>320</v>
      </c>
      <c r="M3573" s="12">
        <v>0.4</v>
      </c>
      <c r="O3573" s="17"/>
      <c r="P3573" s="15"/>
      <c r="Q3573" s="13"/>
      <c r="R3573" s="14"/>
    </row>
    <row r="3574" spans="1:18" ht="15.75" customHeight="1" x14ac:dyDescent="0.2">
      <c r="A3574" s="2"/>
      <c r="B3574" s="7" t="s">
        <v>14</v>
      </c>
      <c r="C3574" s="7">
        <v>1185732</v>
      </c>
      <c r="D3574" s="8">
        <v>44383</v>
      </c>
      <c r="E3574" s="7" t="s">
        <v>15</v>
      </c>
      <c r="F3574" s="7" t="s">
        <v>121</v>
      </c>
      <c r="G3574" s="7" t="s">
        <v>122</v>
      </c>
      <c r="H3574" s="7" t="s">
        <v>21</v>
      </c>
      <c r="I3574" s="9">
        <v>0.49999999999999994</v>
      </c>
      <c r="J3574" s="10">
        <v>2250</v>
      </c>
      <c r="K3574" s="11">
        <f t="shared" si="26"/>
        <v>1124.9999999999998</v>
      </c>
      <c r="L3574" s="11">
        <f t="shared" si="27"/>
        <v>337.49999999999994</v>
      </c>
      <c r="M3574" s="12">
        <v>0.3</v>
      </c>
      <c r="O3574" s="17"/>
      <c r="P3574" s="15"/>
      <c r="Q3574" s="13"/>
      <c r="R3574" s="14"/>
    </row>
    <row r="3575" spans="1:18" ht="15.75" customHeight="1" x14ac:dyDescent="0.2">
      <c r="A3575" s="2"/>
      <c r="B3575" s="7" t="s">
        <v>14</v>
      </c>
      <c r="C3575" s="7">
        <v>1185732</v>
      </c>
      <c r="D3575" s="8">
        <v>44383</v>
      </c>
      <c r="E3575" s="7" t="s">
        <v>15</v>
      </c>
      <c r="F3575" s="7" t="s">
        <v>121</v>
      </c>
      <c r="G3575" s="7" t="s">
        <v>122</v>
      </c>
      <c r="H3575" s="7" t="s">
        <v>22</v>
      </c>
      <c r="I3575" s="9">
        <v>0.54999999999999993</v>
      </c>
      <c r="J3575" s="10">
        <v>4000</v>
      </c>
      <c r="K3575" s="11">
        <f t="shared" si="26"/>
        <v>2199.9999999999995</v>
      </c>
      <c r="L3575" s="11">
        <f t="shared" si="27"/>
        <v>879.99999999999989</v>
      </c>
      <c r="M3575" s="12">
        <v>0.4</v>
      </c>
      <c r="O3575" s="17"/>
      <c r="P3575" s="15"/>
      <c r="Q3575" s="13"/>
      <c r="R3575" s="14"/>
    </row>
    <row r="3576" spans="1:18" ht="15.75" customHeight="1" x14ac:dyDescent="0.2">
      <c r="A3576" s="2"/>
      <c r="B3576" s="7" t="s">
        <v>14</v>
      </c>
      <c r="C3576" s="7">
        <v>1185732</v>
      </c>
      <c r="D3576" s="8">
        <v>44415</v>
      </c>
      <c r="E3576" s="7" t="s">
        <v>15</v>
      </c>
      <c r="F3576" s="7" t="s">
        <v>121</v>
      </c>
      <c r="G3576" s="7" t="s">
        <v>122</v>
      </c>
      <c r="H3576" s="7" t="s">
        <v>17</v>
      </c>
      <c r="I3576" s="9">
        <v>0.49999999999999994</v>
      </c>
      <c r="J3576" s="10">
        <v>5500</v>
      </c>
      <c r="K3576" s="11">
        <f t="shared" ref="K3576:K3830" si="28">I3576*J3576</f>
        <v>2749.9999999999995</v>
      </c>
      <c r="L3576" s="11">
        <f t="shared" ref="L3576:L3830" si="29">K3576*M3576</f>
        <v>962.49999999999977</v>
      </c>
      <c r="M3576" s="12">
        <v>0.35</v>
      </c>
      <c r="O3576" s="17"/>
      <c r="P3576" s="15"/>
      <c r="Q3576" s="13"/>
      <c r="R3576" s="14"/>
    </row>
    <row r="3577" spans="1:18" ht="15.75" customHeight="1" x14ac:dyDescent="0.2">
      <c r="A3577" s="2"/>
      <c r="B3577" s="7" t="s">
        <v>14</v>
      </c>
      <c r="C3577" s="7">
        <v>1185732</v>
      </c>
      <c r="D3577" s="8">
        <v>44415</v>
      </c>
      <c r="E3577" s="7" t="s">
        <v>15</v>
      </c>
      <c r="F3577" s="7" t="s">
        <v>121</v>
      </c>
      <c r="G3577" s="7" t="s">
        <v>122</v>
      </c>
      <c r="H3577" s="7" t="s">
        <v>18</v>
      </c>
      <c r="I3577" s="9">
        <v>0.45</v>
      </c>
      <c r="J3577" s="10">
        <v>3250</v>
      </c>
      <c r="K3577" s="11">
        <f t="shared" si="28"/>
        <v>1462.5</v>
      </c>
      <c r="L3577" s="11">
        <f t="shared" si="29"/>
        <v>511.87499999999994</v>
      </c>
      <c r="M3577" s="12">
        <v>0.35</v>
      </c>
      <c r="O3577" s="17"/>
      <c r="P3577" s="15"/>
      <c r="Q3577" s="13"/>
      <c r="R3577" s="14"/>
    </row>
    <row r="3578" spans="1:18" ht="15.75" customHeight="1" x14ac:dyDescent="0.2">
      <c r="A3578" s="2"/>
      <c r="B3578" s="7" t="s">
        <v>14</v>
      </c>
      <c r="C3578" s="7">
        <v>1185732</v>
      </c>
      <c r="D3578" s="8">
        <v>44415</v>
      </c>
      <c r="E3578" s="7" t="s">
        <v>15</v>
      </c>
      <c r="F3578" s="7" t="s">
        <v>121</v>
      </c>
      <c r="G3578" s="7" t="s">
        <v>122</v>
      </c>
      <c r="H3578" s="7" t="s">
        <v>19</v>
      </c>
      <c r="I3578" s="9">
        <v>0.4</v>
      </c>
      <c r="J3578" s="10">
        <v>2500</v>
      </c>
      <c r="K3578" s="11">
        <f t="shared" si="28"/>
        <v>1000</v>
      </c>
      <c r="L3578" s="11">
        <f t="shared" si="29"/>
        <v>400</v>
      </c>
      <c r="M3578" s="12">
        <v>0.4</v>
      </c>
      <c r="O3578" s="17"/>
      <c r="P3578" s="15"/>
      <c r="Q3578" s="13"/>
      <c r="R3578" s="14"/>
    </row>
    <row r="3579" spans="1:18" ht="15.75" customHeight="1" x14ac:dyDescent="0.2">
      <c r="A3579" s="2"/>
      <c r="B3579" s="7" t="s">
        <v>14</v>
      </c>
      <c r="C3579" s="7">
        <v>1185732</v>
      </c>
      <c r="D3579" s="8">
        <v>44415</v>
      </c>
      <c r="E3579" s="7" t="s">
        <v>15</v>
      </c>
      <c r="F3579" s="7" t="s">
        <v>121</v>
      </c>
      <c r="G3579" s="7" t="s">
        <v>122</v>
      </c>
      <c r="H3579" s="7" t="s">
        <v>20</v>
      </c>
      <c r="I3579" s="9">
        <v>0.4</v>
      </c>
      <c r="J3579" s="10">
        <v>1500</v>
      </c>
      <c r="K3579" s="11">
        <f t="shared" si="28"/>
        <v>600</v>
      </c>
      <c r="L3579" s="11">
        <f t="shared" si="29"/>
        <v>240</v>
      </c>
      <c r="M3579" s="12">
        <v>0.4</v>
      </c>
      <c r="O3579" s="17"/>
      <c r="P3579" s="15"/>
      <c r="Q3579" s="13"/>
      <c r="R3579" s="14"/>
    </row>
    <row r="3580" spans="1:18" ht="15.75" customHeight="1" x14ac:dyDescent="0.2">
      <c r="A3580" s="2"/>
      <c r="B3580" s="7" t="s">
        <v>14</v>
      </c>
      <c r="C3580" s="7">
        <v>1185732</v>
      </c>
      <c r="D3580" s="8">
        <v>44415</v>
      </c>
      <c r="E3580" s="7" t="s">
        <v>15</v>
      </c>
      <c r="F3580" s="7" t="s">
        <v>121</v>
      </c>
      <c r="G3580" s="7" t="s">
        <v>122</v>
      </c>
      <c r="H3580" s="7" t="s">
        <v>21</v>
      </c>
      <c r="I3580" s="9">
        <v>0.49999999999999994</v>
      </c>
      <c r="J3580" s="10">
        <v>1250</v>
      </c>
      <c r="K3580" s="11">
        <f t="shared" si="28"/>
        <v>624.99999999999989</v>
      </c>
      <c r="L3580" s="11">
        <f t="shared" si="29"/>
        <v>187.49999999999997</v>
      </c>
      <c r="M3580" s="12">
        <v>0.3</v>
      </c>
      <c r="O3580" s="17"/>
      <c r="P3580" s="15"/>
      <c r="Q3580" s="13"/>
      <c r="R3580" s="14"/>
    </row>
    <row r="3581" spans="1:18" ht="15.75" customHeight="1" x14ac:dyDescent="0.2">
      <c r="A3581" s="2"/>
      <c r="B3581" s="7" t="s">
        <v>14</v>
      </c>
      <c r="C3581" s="7">
        <v>1185732</v>
      </c>
      <c r="D3581" s="8">
        <v>44415</v>
      </c>
      <c r="E3581" s="7" t="s">
        <v>15</v>
      </c>
      <c r="F3581" s="7" t="s">
        <v>121</v>
      </c>
      <c r="G3581" s="7" t="s">
        <v>122</v>
      </c>
      <c r="H3581" s="7" t="s">
        <v>22</v>
      </c>
      <c r="I3581" s="9">
        <v>0.54999999999999993</v>
      </c>
      <c r="J3581" s="10">
        <v>3000</v>
      </c>
      <c r="K3581" s="11">
        <f t="shared" si="28"/>
        <v>1649.9999999999998</v>
      </c>
      <c r="L3581" s="11">
        <f t="shared" si="29"/>
        <v>660</v>
      </c>
      <c r="M3581" s="12">
        <v>0.4</v>
      </c>
      <c r="O3581" s="17"/>
      <c r="P3581" s="15"/>
      <c r="Q3581" s="13"/>
      <c r="R3581" s="14"/>
    </row>
    <row r="3582" spans="1:18" ht="15.75" customHeight="1" x14ac:dyDescent="0.2">
      <c r="A3582" s="2"/>
      <c r="B3582" s="7" t="s">
        <v>14</v>
      </c>
      <c r="C3582" s="7">
        <v>1185732</v>
      </c>
      <c r="D3582" s="8">
        <v>44445</v>
      </c>
      <c r="E3582" s="7" t="s">
        <v>15</v>
      </c>
      <c r="F3582" s="7" t="s">
        <v>121</v>
      </c>
      <c r="G3582" s="7" t="s">
        <v>122</v>
      </c>
      <c r="H3582" s="7" t="s">
        <v>17</v>
      </c>
      <c r="I3582" s="9">
        <v>0.49999999999999994</v>
      </c>
      <c r="J3582" s="10">
        <v>4250</v>
      </c>
      <c r="K3582" s="11">
        <f t="shared" si="28"/>
        <v>2124.9999999999995</v>
      </c>
      <c r="L3582" s="11">
        <f t="shared" si="29"/>
        <v>743.74999999999977</v>
      </c>
      <c r="M3582" s="12">
        <v>0.35</v>
      </c>
      <c r="O3582" s="17"/>
      <c r="P3582" s="15"/>
      <c r="Q3582" s="13"/>
      <c r="R3582" s="14"/>
    </row>
    <row r="3583" spans="1:18" ht="15.75" customHeight="1" x14ac:dyDescent="0.2">
      <c r="A3583" s="2"/>
      <c r="B3583" s="7" t="s">
        <v>14</v>
      </c>
      <c r="C3583" s="7">
        <v>1185732</v>
      </c>
      <c r="D3583" s="8">
        <v>44445</v>
      </c>
      <c r="E3583" s="7" t="s">
        <v>15</v>
      </c>
      <c r="F3583" s="7" t="s">
        <v>121</v>
      </c>
      <c r="G3583" s="7" t="s">
        <v>122</v>
      </c>
      <c r="H3583" s="7" t="s">
        <v>18</v>
      </c>
      <c r="I3583" s="9">
        <v>0.45</v>
      </c>
      <c r="J3583" s="10">
        <v>2250</v>
      </c>
      <c r="K3583" s="11">
        <f t="shared" si="28"/>
        <v>1012.5</v>
      </c>
      <c r="L3583" s="11">
        <f t="shared" si="29"/>
        <v>354.375</v>
      </c>
      <c r="M3583" s="12">
        <v>0.35</v>
      </c>
      <c r="O3583" s="17"/>
      <c r="P3583" s="15"/>
      <c r="Q3583" s="13"/>
      <c r="R3583" s="14"/>
    </row>
    <row r="3584" spans="1:18" ht="15.75" customHeight="1" x14ac:dyDescent="0.2">
      <c r="A3584" s="2"/>
      <c r="B3584" s="7" t="s">
        <v>14</v>
      </c>
      <c r="C3584" s="7">
        <v>1185732</v>
      </c>
      <c r="D3584" s="8">
        <v>44445</v>
      </c>
      <c r="E3584" s="7" t="s">
        <v>15</v>
      </c>
      <c r="F3584" s="7" t="s">
        <v>121</v>
      </c>
      <c r="G3584" s="7" t="s">
        <v>122</v>
      </c>
      <c r="H3584" s="7" t="s">
        <v>19</v>
      </c>
      <c r="I3584" s="9">
        <v>0.4</v>
      </c>
      <c r="J3584" s="10">
        <v>1250</v>
      </c>
      <c r="K3584" s="11">
        <f t="shared" si="28"/>
        <v>500</v>
      </c>
      <c r="L3584" s="11">
        <f t="shared" si="29"/>
        <v>200</v>
      </c>
      <c r="M3584" s="12">
        <v>0.4</v>
      </c>
      <c r="O3584" s="17"/>
      <c r="P3584" s="15"/>
      <c r="Q3584" s="13"/>
      <c r="R3584" s="14"/>
    </row>
    <row r="3585" spans="1:18" ht="15.75" customHeight="1" x14ac:dyDescent="0.2">
      <c r="A3585" s="2"/>
      <c r="B3585" s="7" t="s">
        <v>14</v>
      </c>
      <c r="C3585" s="7">
        <v>1185732</v>
      </c>
      <c r="D3585" s="8">
        <v>44445</v>
      </c>
      <c r="E3585" s="7" t="s">
        <v>15</v>
      </c>
      <c r="F3585" s="7" t="s">
        <v>121</v>
      </c>
      <c r="G3585" s="7" t="s">
        <v>122</v>
      </c>
      <c r="H3585" s="7" t="s">
        <v>20</v>
      </c>
      <c r="I3585" s="9">
        <v>0.4</v>
      </c>
      <c r="J3585" s="10">
        <v>1000</v>
      </c>
      <c r="K3585" s="11">
        <f t="shared" si="28"/>
        <v>400</v>
      </c>
      <c r="L3585" s="11">
        <f t="shared" si="29"/>
        <v>160</v>
      </c>
      <c r="M3585" s="12">
        <v>0.4</v>
      </c>
      <c r="O3585" s="17"/>
      <c r="P3585" s="15"/>
      <c r="Q3585" s="13"/>
      <c r="R3585" s="14"/>
    </row>
    <row r="3586" spans="1:18" ht="15.75" customHeight="1" x14ac:dyDescent="0.2">
      <c r="A3586" s="2"/>
      <c r="B3586" s="7" t="s">
        <v>14</v>
      </c>
      <c r="C3586" s="7">
        <v>1185732</v>
      </c>
      <c r="D3586" s="8">
        <v>44445</v>
      </c>
      <c r="E3586" s="7" t="s">
        <v>15</v>
      </c>
      <c r="F3586" s="7" t="s">
        <v>121</v>
      </c>
      <c r="G3586" s="7" t="s">
        <v>122</v>
      </c>
      <c r="H3586" s="7" t="s">
        <v>21</v>
      </c>
      <c r="I3586" s="9">
        <v>0.49999999999999994</v>
      </c>
      <c r="J3586" s="10">
        <v>1000</v>
      </c>
      <c r="K3586" s="11">
        <f t="shared" si="28"/>
        <v>499.99999999999994</v>
      </c>
      <c r="L3586" s="11">
        <f t="shared" si="29"/>
        <v>149.99999999999997</v>
      </c>
      <c r="M3586" s="12">
        <v>0.3</v>
      </c>
      <c r="O3586" s="17"/>
      <c r="P3586" s="15"/>
      <c r="Q3586" s="13"/>
      <c r="R3586" s="14"/>
    </row>
    <row r="3587" spans="1:18" ht="15.75" customHeight="1" x14ac:dyDescent="0.2">
      <c r="A3587" s="2"/>
      <c r="B3587" s="7" t="s">
        <v>14</v>
      </c>
      <c r="C3587" s="7">
        <v>1185732</v>
      </c>
      <c r="D3587" s="8">
        <v>44445</v>
      </c>
      <c r="E3587" s="7" t="s">
        <v>15</v>
      </c>
      <c r="F3587" s="7" t="s">
        <v>121</v>
      </c>
      <c r="G3587" s="7" t="s">
        <v>122</v>
      </c>
      <c r="H3587" s="7" t="s">
        <v>22</v>
      </c>
      <c r="I3587" s="9">
        <v>0.54999999999999993</v>
      </c>
      <c r="J3587" s="10">
        <v>2000</v>
      </c>
      <c r="K3587" s="11">
        <f t="shared" si="28"/>
        <v>1099.9999999999998</v>
      </c>
      <c r="L3587" s="11">
        <f t="shared" si="29"/>
        <v>439.99999999999994</v>
      </c>
      <c r="M3587" s="12">
        <v>0.4</v>
      </c>
      <c r="O3587" s="17"/>
      <c r="P3587" s="15"/>
      <c r="Q3587" s="13"/>
      <c r="R3587" s="14"/>
    </row>
    <row r="3588" spans="1:18" ht="15.75" customHeight="1" x14ac:dyDescent="0.2">
      <c r="A3588" s="2"/>
      <c r="B3588" s="7" t="s">
        <v>14</v>
      </c>
      <c r="C3588" s="7">
        <v>1185732</v>
      </c>
      <c r="D3588" s="8">
        <v>44477</v>
      </c>
      <c r="E3588" s="7" t="s">
        <v>15</v>
      </c>
      <c r="F3588" s="7" t="s">
        <v>121</v>
      </c>
      <c r="G3588" s="7" t="s">
        <v>122</v>
      </c>
      <c r="H3588" s="7" t="s">
        <v>17</v>
      </c>
      <c r="I3588" s="9">
        <v>0.54999999999999993</v>
      </c>
      <c r="J3588" s="10">
        <v>3750</v>
      </c>
      <c r="K3588" s="11">
        <f t="shared" si="28"/>
        <v>2062.4999999999995</v>
      </c>
      <c r="L3588" s="11">
        <f t="shared" si="29"/>
        <v>721.87499999999977</v>
      </c>
      <c r="M3588" s="12">
        <v>0.35</v>
      </c>
      <c r="O3588" s="17"/>
      <c r="P3588" s="15"/>
      <c r="Q3588" s="13"/>
      <c r="R3588" s="14"/>
    </row>
    <row r="3589" spans="1:18" ht="15.75" customHeight="1" x14ac:dyDescent="0.2">
      <c r="A3589" s="2"/>
      <c r="B3589" s="7" t="s">
        <v>14</v>
      </c>
      <c r="C3589" s="7">
        <v>1185732</v>
      </c>
      <c r="D3589" s="8">
        <v>44477</v>
      </c>
      <c r="E3589" s="7" t="s">
        <v>15</v>
      </c>
      <c r="F3589" s="7" t="s">
        <v>121</v>
      </c>
      <c r="G3589" s="7" t="s">
        <v>122</v>
      </c>
      <c r="H3589" s="7" t="s">
        <v>18</v>
      </c>
      <c r="I3589" s="9">
        <v>0.5</v>
      </c>
      <c r="J3589" s="10">
        <v>2000</v>
      </c>
      <c r="K3589" s="11">
        <f t="shared" si="28"/>
        <v>1000</v>
      </c>
      <c r="L3589" s="11">
        <f t="shared" si="29"/>
        <v>350</v>
      </c>
      <c r="M3589" s="12">
        <v>0.35</v>
      </c>
      <c r="O3589" s="17"/>
      <c r="P3589" s="15"/>
      <c r="Q3589" s="13"/>
      <c r="R3589" s="14"/>
    </row>
    <row r="3590" spans="1:18" ht="15.75" customHeight="1" x14ac:dyDescent="0.2">
      <c r="A3590" s="2"/>
      <c r="B3590" s="7" t="s">
        <v>14</v>
      </c>
      <c r="C3590" s="7">
        <v>1185732</v>
      </c>
      <c r="D3590" s="8">
        <v>44477</v>
      </c>
      <c r="E3590" s="7" t="s">
        <v>15</v>
      </c>
      <c r="F3590" s="7" t="s">
        <v>121</v>
      </c>
      <c r="G3590" s="7" t="s">
        <v>122</v>
      </c>
      <c r="H3590" s="7" t="s">
        <v>19</v>
      </c>
      <c r="I3590" s="9">
        <v>0.5</v>
      </c>
      <c r="J3590" s="10">
        <v>1000</v>
      </c>
      <c r="K3590" s="11">
        <f t="shared" si="28"/>
        <v>500</v>
      </c>
      <c r="L3590" s="11">
        <f t="shared" si="29"/>
        <v>200</v>
      </c>
      <c r="M3590" s="12">
        <v>0.4</v>
      </c>
      <c r="O3590" s="17"/>
      <c r="P3590" s="15"/>
      <c r="Q3590" s="13"/>
      <c r="R3590" s="14"/>
    </row>
    <row r="3591" spans="1:18" ht="15.75" customHeight="1" x14ac:dyDescent="0.2">
      <c r="A3591" s="2"/>
      <c r="B3591" s="7" t="s">
        <v>14</v>
      </c>
      <c r="C3591" s="7">
        <v>1185732</v>
      </c>
      <c r="D3591" s="8">
        <v>44477</v>
      </c>
      <c r="E3591" s="7" t="s">
        <v>15</v>
      </c>
      <c r="F3591" s="7" t="s">
        <v>121</v>
      </c>
      <c r="G3591" s="7" t="s">
        <v>122</v>
      </c>
      <c r="H3591" s="7" t="s">
        <v>20</v>
      </c>
      <c r="I3591" s="9">
        <v>0.5</v>
      </c>
      <c r="J3591" s="10">
        <v>750</v>
      </c>
      <c r="K3591" s="11">
        <f t="shared" si="28"/>
        <v>375</v>
      </c>
      <c r="L3591" s="11">
        <f t="shared" si="29"/>
        <v>150</v>
      </c>
      <c r="M3591" s="12">
        <v>0.4</v>
      </c>
      <c r="O3591" s="17"/>
      <c r="P3591" s="15"/>
      <c r="Q3591" s="13"/>
      <c r="R3591" s="14"/>
    </row>
    <row r="3592" spans="1:18" ht="15.75" customHeight="1" x14ac:dyDescent="0.2">
      <c r="A3592" s="2"/>
      <c r="B3592" s="7" t="s">
        <v>14</v>
      </c>
      <c r="C3592" s="7">
        <v>1185732</v>
      </c>
      <c r="D3592" s="8">
        <v>44477</v>
      </c>
      <c r="E3592" s="7" t="s">
        <v>15</v>
      </c>
      <c r="F3592" s="7" t="s">
        <v>121</v>
      </c>
      <c r="G3592" s="7" t="s">
        <v>122</v>
      </c>
      <c r="H3592" s="7" t="s">
        <v>21</v>
      </c>
      <c r="I3592" s="9">
        <v>0.6</v>
      </c>
      <c r="J3592" s="10">
        <v>750</v>
      </c>
      <c r="K3592" s="11">
        <f t="shared" si="28"/>
        <v>450</v>
      </c>
      <c r="L3592" s="11">
        <f t="shared" si="29"/>
        <v>135</v>
      </c>
      <c r="M3592" s="12">
        <v>0.3</v>
      </c>
      <c r="O3592" s="17"/>
      <c r="P3592" s="15"/>
      <c r="Q3592" s="13"/>
      <c r="R3592" s="14"/>
    </row>
    <row r="3593" spans="1:18" ht="15.75" customHeight="1" x14ac:dyDescent="0.2">
      <c r="A3593" s="2"/>
      <c r="B3593" s="7" t="s">
        <v>14</v>
      </c>
      <c r="C3593" s="7">
        <v>1185732</v>
      </c>
      <c r="D3593" s="8">
        <v>44477</v>
      </c>
      <c r="E3593" s="7" t="s">
        <v>15</v>
      </c>
      <c r="F3593" s="7" t="s">
        <v>121</v>
      </c>
      <c r="G3593" s="7" t="s">
        <v>122</v>
      </c>
      <c r="H3593" s="7" t="s">
        <v>22</v>
      </c>
      <c r="I3593" s="9">
        <v>0.64999999999999991</v>
      </c>
      <c r="J3593" s="10">
        <v>2000</v>
      </c>
      <c r="K3593" s="11">
        <f t="shared" si="28"/>
        <v>1299.9999999999998</v>
      </c>
      <c r="L3593" s="11">
        <f t="shared" si="29"/>
        <v>519.99999999999989</v>
      </c>
      <c r="M3593" s="12">
        <v>0.4</v>
      </c>
      <c r="O3593" s="17"/>
      <c r="P3593" s="15"/>
      <c r="Q3593" s="13"/>
      <c r="R3593" s="14"/>
    </row>
    <row r="3594" spans="1:18" ht="15.75" customHeight="1" x14ac:dyDescent="0.2">
      <c r="A3594" s="2"/>
      <c r="B3594" s="7" t="s">
        <v>14</v>
      </c>
      <c r="C3594" s="7">
        <v>1185732</v>
      </c>
      <c r="D3594" s="8">
        <v>44507</v>
      </c>
      <c r="E3594" s="7" t="s">
        <v>15</v>
      </c>
      <c r="F3594" s="7" t="s">
        <v>121</v>
      </c>
      <c r="G3594" s="7" t="s">
        <v>122</v>
      </c>
      <c r="H3594" s="7" t="s">
        <v>17</v>
      </c>
      <c r="I3594" s="9">
        <v>0.6</v>
      </c>
      <c r="J3594" s="10">
        <v>3500</v>
      </c>
      <c r="K3594" s="11">
        <f t="shared" si="28"/>
        <v>2100</v>
      </c>
      <c r="L3594" s="11">
        <f t="shared" si="29"/>
        <v>735</v>
      </c>
      <c r="M3594" s="12">
        <v>0.35</v>
      </c>
      <c r="O3594" s="17"/>
      <c r="P3594" s="15"/>
      <c r="Q3594" s="13"/>
      <c r="R3594" s="14"/>
    </row>
    <row r="3595" spans="1:18" ht="15.75" customHeight="1" x14ac:dyDescent="0.2">
      <c r="A3595" s="2"/>
      <c r="B3595" s="7" t="s">
        <v>14</v>
      </c>
      <c r="C3595" s="7">
        <v>1185732</v>
      </c>
      <c r="D3595" s="8">
        <v>44507</v>
      </c>
      <c r="E3595" s="7" t="s">
        <v>15</v>
      </c>
      <c r="F3595" s="7" t="s">
        <v>121</v>
      </c>
      <c r="G3595" s="7" t="s">
        <v>122</v>
      </c>
      <c r="H3595" s="7" t="s">
        <v>18</v>
      </c>
      <c r="I3595" s="9">
        <v>0.5</v>
      </c>
      <c r="J3595" s="10">
        <v>2250</v>
      </c>
      <c r="K3595" s="11">
        <f t="shared" si="28"/>
        <v>1125</v>
      </c>
      <c r="L3595" s="11">
        <f t="shared" si="29"/>
        <v>393.75</v>
      </c>
      <c r="M3595" s="12">
        <v>0.35</v>
      </c>
      <c r="O3595" s="17"/>
      <c r="P3595" s="15"/>
      <c r="Q3595" s="13"/>
      <c r="R3595" s="14"/>
    </row>
    <row r="3596" spans="1:18" ht="15.75" customHeight="1" x14ac:dyDescent="0.2">
      <c r="A3596" s="2"/>
      <c r="B3596" s="7" t="s">
        <v>14</v>
      </c>
      <c r="C3596" s="7">
        <v>1185732</v>
      </c>
      <c r="D3596" s="8">
        <v>44507</v>
      </c>
      <c r="E3596" s="7" t="s">
        <v>15</v>
      </c>
      <c r="F3596" s="7" t="s">
        <v>121</v>
      </c>
      <c r="G3596" s="7" t="s">
        <v>122</v>
      </c>
      <c r="H3596" s="7" t="s">
        <v>19</v>
      </c>
      <c r="I3596" s="9">
        <v>0.5</v>
      </c>
      <c r="J3596" s="10">
        <v>2200</v>
      </c>
      <c r="K3596" s="11">
        <f t="shared" si="28"/>
        <v>1100</v>
      </c>
      <c r="L3596" s="11">
        <f t="shared" si="29"/>
        <v>440</v>
      </c>
      <c r="M3596" s="12">
        <v>0.4</v>
      </c>
      <c r="O3596" s="17"/>
      <c r="P3596" s="15"/>
      <c r="Q3596" s="13"/>
      <c r="R3596" s="14"/>
    </row>
    <row r="3597" spans="1:18" ht="15.75" customHeight="1" x14ac:dyDescent="0.2">
      <c r="A3597" s="2"/>
      <c r="B3597" s="7" t="s">
        <v>14</v>
      </c>
      <c r="C3597" s="7">
        <v>1185732</v>
      </c>
      <c r="D3597" s="8">
        <v>44507</v>
      </c>
      <c r="E3597" s="7" t="s">
        <v>15</v>
      </c>
      <c r="F3597" s="7" t="s">
        <v>121</v>
      </c>
      <c r="G3597" s="7" t="s">
        <v>122</v>
      </c>
      <c r="H3597" s="7" t="s">
        <v>20</v>
      </c>
      <c r="I3597" s="9">
        <v>0.5</v>
      </c>
      <c r="J3597" s="10">
        <v>2000</v>
      </c>
      <c r="K3597" s="11">
        <f t="shared" si="28"/>
        <v>1000</v>
      </c>
      <c r="L3597" s="11">
        <f t="shared" si="29"/>
        <v>400</v>
      </c>
      <c r="M3597" s="12">
        <v>0.4</v>
      </c>
      <c r="O3597" s="17"/>
      <c r="P3597" s="15"/>
      <c r="Q3597" s="13"/>
      <c r="R3597" s="14"/>
    </row>
    <row r="3598" spans="1:18" ht="15.75" customHeight="1" x14ac:dyDescent="0.2">
      <c r="A3598" s="2"/>
      <c r="B3598" s="7" t="s">
        <v>14</v>
      </c>
      <c r="C3598" s="7">
        <v>1185732</v>
      </c>
      <c r="D3598" s="8">
        <v>44507</v>
      </c>
      <c r="E3598" s="7" t="s">
        <v>15</v>
      </c>
      <c r="F3598" s="7" t="s">
        <v>121</v>
      </c>
      <c r="G3598" s="7" t="s">
        <v>122</v>
      </c>
      <c r="H3598" s="7" t="s">
        <v>21</v>
      </c>
      <c r="I3598" s="9">
        <v>0.6</v>
      </c>
      <c r="J3598" s="10">
        <v>1750</v>
      </c>
      <c r="K3598" s="11">
        <f t="shared" si="28"/>
        <v>1050</v>
      </c>
      <c r="L3598" s="11">
        <f t="shared" si="29"/>
        <v>315</v>
      </c>
      <c r="M3598" s="12">
        <v>0.3</v>
      </c>
      <c r="O3598" s="17"/>
      <c r="P3598" s="15"/>
      <c r="Q3598" s="13"/>
      <c r="R3598" s="14"/>
    </row>
    <row r="3599" spans="1:18" ht="15.75" customHeight="1" x14ac:dyDescent="0.2">
      <c r="A3599" s="2"/>
      <c r="B3599" s="7" t="s">
        <v>14</v>
      </c>
      <c r="C3599" s="7">
        <v>1185732</v>
      </c>
      <c r="D3599" s="8">
        <v>44507</v>
      </c>
      <c r="E3599" s="7" t="s">
        <v>15</v>
      </c>
      <c r="F3599" s="7" t="s">
        <v>121</v>
      </c>
      <c r="G3599" s="7" t="s">
        <v>122</v>
      </c>
      <c r="H3599" s="7" t="s">
        <v>22</v>
      </c>
      <c r="I3599" s="9">
        <v>0.64999999999999991</v>
      </c>
      <c r="J3599" s="10">
        <v>2750</v>
      </c>
      <c r="K3599" s="11">
        <f t="shared" si="28"/>
        <v>1787.4999999999998</v>
      </c>
      <c r="L3599" s="11">
        <f t="shared" si="29"/>
        <v>715</v>
      </c>
      <c r="M3599" s="12">
        <v>0.4</v>
      </c>
      <c r="O3599" s="17"/>
      <c r="P3599" s="15"/>
      <c r="Q3599" s="13"/>
      <c r="R3599" s="14"/>
    </row>
    <row r="3600" spans="1:18" ht="15.75" customHeight="1" x14ac:dyDescent="0.2">
      <c r="A3600" s="2"/>
      <c r="B3600" s="7" t="s">
        <v>14</v>
      </c>
      <c r="C3600" s="7">
        <v>1185732</v>
      </c>
      <c r="D3600" s="8">
        <v>44536</v>
      </c>
      <c r="E3600" s="7" t="s">
        <v>15</v>
      </c>
      <c r="F3600" s="7" t="s">
        <v>121</v>
      </c>
      <c r="G3600" s="7" t="s">
        <v>122</v>
      </c>
      <c r="H3600" s="7" t="s">
        <v>17</v>
      </c>
      <c r="I3600" s="9">
        <v>0.6</v>
      </c>
      <c r="J3600" s="10">
        <v>5000</v>
      </c>
      <c r="K3600" s="11">
        <f t="shared" si="28"/>
        <v>3000</v>
      </c>
      <c r="L3600" s="11">
        <f t="shared" si="29"/>
        <v>1050</v>
      </c>
      <c r="M3600" s="12">
        <v>0.35</v>
      </c>
      <c r="O3600" s="17"/>
      <c r="P3600" s="15"/>
      <c r="Q3600" s="13"/>
      <c r="R3600" s="14"/>
    </row>
    <row r="3601" spans="1:18" ht="15.75" customHeight="1" x14ac:dyDescent="0.2">
      <c r="A3601" s="2"/>
      <c r="B3601" s="7" t="s">
        <v>14</v>
      </c>
      <c r="C3601" s="7">
        <v>1185732</v>
      </c>
      <c r="D3601" s="8">
        <v>44536</v>
      </c>
      <c r="E3601" s="7" t="s">
        <v>15</v>
      </c>
      <c r="F3601" s="7" t="s">
        <v>121</v>
      </c>
      <c r="G3601" s="7" t="s">
        <v>122</v>
      </c>
      <c r="H3601" s="7" t="s">
        <v>18</v>
      </c>
      <c r="I3601" s="9">
        <v>0.5</v>
      </c>
      <c r="J3601" s="10">
        <v>3000</v>
      </c>
      <c r="K3601" s="11">
        <f t="shared" si="28"/>
        <v>1500</v>
      </c>
      <c r="L3601" s="11">
        <f t="shared" si="29"/>
        <v>525</v>
      </c>
      <c r="M3601" s="12">
        <v>0.35</v>
      </c>
      <c r="O3601" s="17"/>
      <c r="P3601" s="15"/>
      <c r="Q3601" s="13"/>
      <c r="R3601" s="14"/>
    </row>
    <row r="3602" spans="1:18" ht="15.75" customHeight="1" x14ac:dyDescent="0.2">
      <c r="A3602" s="2"/>
      <c r="B3602" s="7" t="s">
        <v>14</v>
      </c>
      <c r="C3602" s="7">
        <v>1185732</v>
      </c>
      <c r="D3602" s="8">
        <v>44536</v>
      </c>
      <c r="E3602" s="7" t="s">
        <v>15</v>
      </c>
      <c r="F3602" s="7" t="s">
        <v>121</v>
      </c>
      <c r="G3602" s="7" t="s">
        <v>122</v>
      </c>
      <c r="H3602" s="7" t="s">
        <v>19</v>
      </c>
      <c r="I3602" s="9">
        <v>0.5</v>
      </c>
      <c r="J3602" s="10">
        <v>2750</v>
      </c>
      <c r="K3602" s="11">
        <f t="shared" si="28"/>
        <v>1375</v>
      </c>
      <c r="L3602" s="11">
        <f t="shared" si="29"/>
        <v>550</v>
      </c>
      <c r="M3602" s="12">
        <v>0.4</v>
      </c>
      <c r="O3602" s="17"/>
      <c r="P3602" s="15"/>
      <c r="Q3602" s="13"/>
      <c r="R3602" s="14"/>
    </row>
    <row r="3603" spans="1:18" ht="15.75" customHeight="1" x14ac:dyDescent="0.2">
      <c r="A3603" s="2"/>
      <c r="B3603" s="7" t="s">
        <v>14</v>
      </c>
      <c r="C3603" s="7">
        <v>1185732</v>
      </c>
      <c r="D3603" s="8">
        <v>44536</v>
      </c>
      <c r="E3603" s="7" t="s">
        <v>15</v>
      </c>
      <c r="F3603" s="7" t="s">
        <v>121</v>
      </c>
      <c r="G3603" s="7" t="s">
        <v>122</v>
      </c>
      <c r="H3603" s="7" t="s">
        <v>20</v>
      </c>
      <c r="I3603" s="9">
        <v>0.5</v>
      </c>
      <c r="J3603" s="10">
        <v>2250</v>
      </c>
      <c r="K3603" s="11">
        <f t="shared" si="28"/>
        <v>1125</v>
      </c>
      <c r="L3603" s="11">
        <f t="shared" si="29"/>
        <v>450</v>
      </c>
      <c r="M3603" s="12">
        <v>0.4</v>
      </c>
      <c r="O3603" s="17"/>
      <c r="P3603" s="15"/>
      <c r="Q3603" s="13"/>
      <c r="R3603" s="14"/>
    </row>
    <row r="3604" spans="1:18" ht="15.75" customHeight="1" x14ac:dyDescent="0.2">
      <c r="A3604" s="2"/>
      <c r="B3604" s="7" t="s">
        <v>14</v>
      </c>
      <c r="C3604" s="7">
        <v>1185732</v>
      </c>
      <c r="D3604" s="8">
        <v>44536</v>
      </c>
      <c r="E3604" s="7" t="s">
        <v>15</v>
      </c>
      <c r="F3604" s="7" t="s">
        <v>121</v>
      </c>
      <c r="G3604" s="7" t="s">
        <v>122</v>
      </c>
      <c r="H3604" s="7" t="s">
        <v>21</v>
      </c>
      <c r="I3604" s="9">
        <v>0.6</v>
      </c>
      <c r="J3604" s="10">
        <v>2250</v>
      </c>
      <c r="K3604" s="11">
        <f t="shared" si="28"/>
        <v>1350</v>
      </c>
      <c r="L3604" s="11">
        <f t="shared" si="29"/>
        <v>405</v>
      </c>
      <c r="M3604" s="12">
        <v>0.3</v>
      </c>
      <c r="O3604" s="17"/>
      <c r="P3604" s="15"/>
      <c r="Q3604" s="13"/>
      <c r="R3604" s="14"/>
    </row>
    <row r="3605" spans="1:18" ht="15.75" customHeight="1" x14ac:dyDescent="0.2">
      <c r="A3605" s="2"/>
      <c r="B3605" s="7" t="s">
        <v>14</v>
      </c>
      <c r="C3605" s="7">
        <v>1185732</v>
      </c>
      <c r="D3605" s="8">
        <v>44536</v>
      </c>
      <c r="E3605" s="7" t="s">
        <v>15</v>
      </c>
      <c r="F3605" s="7" t="s">
        <v>121</v>
      </c>
      <c r="G3605" s="7" t="s">
        <v>122</v>
      </c>
      <c r="H3605" s="7" t="s">
        <v>22</v>
      </c>
      <c r="I3605" s="9">
        <v>0.64999999999999991</v>
      </c>
      <c r="J3605" s="10">
        <v>3250</v>
      </c>
      <c r="K3605" s="11">
        <f t="shared" si="28"/>
        <v>2112.4999999999995</v>
      </c>
      <c r="L3605" s="11">
        <f t="shared" si="29"/>
        <v>844.99999999999989</v>
      </c>
      <c r="M3605" s="12">
        <v>0.4</v>
      </c>
      <c r="O3605" s="17"/>
      <c r="P3605" s="15"/>
      <c r="Q3605" s="13"/>
      <c r="R3605" s="14"/>
    </row>
    <row r="3606" spans="1:18" ht="15.75" customHeight="1" x14ac:dyDescent="0.2">
      <c r="A3606" s="2" t="s">
        <v>39</v>
      </c>
      <c r="B3606" s="7" t="s">
        <v>14</v>
      </c>
      <c r="C3606" s="7">
        <v>1185732</v>
      </c>
      <c r="D3606" s="8">
        <v>44213</v>
      </c>
      <c r="E3606" s="7" t="s">
        <v>15</v>
      </c>
      <c r="F3606" s="7" t="s">
        <v>123</v>
      </c>
      <c r="G3606" s="7" t="s">
        <v>124</v>
      </c>
      <c r="H3606" s="7" t="s">
        <v>17</v>
      </c>
      <c r="I3606" s="9">
        <v>0.4</v>
      </c>
      <c r="J3606" s="10">
        <v>4500</v>
      </c>
      <c r="K3606" s="11">
        <f t="shared" si="28"/>
        <v>1800</v>
      </c>
      <c r="L3606" s="11">
        <f t="shared" si="29"/>
        <v>540</v>
      </c>
      <c r="M3606" s="12">
        <v>0.3</v>
      </c>
      <c r="O3606" s="17"/>
      <c r="P3606" s="15"/>
      <c r="Q3606" s="13"/>
      <c r="R3606" s="14"/>
    </row>
    <row r="3607" spans="1:18" ht="15.75" customHeight="1" x14ac:dyDescent="0.2">
      <c r="A3607" s="2"/>
      <c r="B3607" s="7" t="s">
        <v>14</v>
      </c>
      <c r="C3607" s="7">
        <v>1185732</v>
      </c>
      <c r="D3607" s="8">
        <v>44213</v>
      </c>
      <c r="E3607" s="7" t="s">
        <v>15</v>
      </c>
      <c r="F3607" s="7" t="s">
        <v>123</v>
      </c>
      <c r="G3607" s="7" t="s">
        <v>124</v>
      </c>
      <c r="H3607" s="7" t="s">
        <v>18</v>
      </c>
      <c r="I3607" s="9">
        <v>0.4</v>
      </c>
      <c r="J3607" s="10">
        <v>2500</v>
      </c>
      <c r="K3607" s="11">
        <f t="shared" si="28"/>
        <v>1000</v>
      </c>
      <c r="L3607" s="11">
        <f t="shared" si="29"/>
        <v>300</v>
      </c>
      <c r="M3607" s="12">
        <v>0.3</v>
      </c>
      <c r="O3607" s="17"/>
      <c r="P3607" s="15"/>
      <c r="Q3607" s="13"/>
      <c r="R3607" s="14"/>
    </row>
    <row r="3608" spans="1:18" ht="15.75" customHeight="1" x14ac:dyDescent="0.2">
      <c r="A3608" s="2"/>
      <c r="B3608" s="7" t="s">
        <v>14</v>
      </c>
      <c r="C3608" s="7">
        <v>1185732</v>
      </c>
      <c r="D3608" s="8">
        <v>44213</v>
      </c>
      <c r="E3608" s="7" t="s">
        <v>15</v>
      </c>
      <c r="F3608" s="7" t="s">
        <v>123</v>
      </c>
      <c r="G3608" s="7" t="s">
        <v>124</v>
      </c>
      <c r="H3608" s="7" t="s">
        <v>19</v>
      </c>
      <c r="I3608" s="9">
        <v>0.30000000000000004</v>
      </c>
      <c r="J3608" s="10">
        <v>2500</v>
      </c>
      <c r="K3608" s="11">
        <f t="shared" si="28"/>
        <v>750.00000000000011</v>
      </c>
      <c r="L3608" s="11">
        <f t="shared" si="29"/>
        <v>187.50000000000003</v>
      </c>
      <c r="M3608" s="12">
        <v>0.25</v>
      </c>
      <c r="O3608" s="17"/>
      <c r="P3608" s="15"/>
      <c r="Q3608" s="13"/>
      <c r="R3608" s="14"/>
    </row>
    <row r="3609" spans="1:18" ht="15.75" customHeight="1" x14ac:dyDescent="0.2">
      <c r="A3609" s="2"/>
      <c r="B3609" s="7" t="s">
        <v>14</v>
      </c>
      <c r="C3609" s="7">
        <v>1185732</v>
      </c>
      <c r="D3609" s="8">
        <v>44213</v>
      </c>
      <c r="E3609" s="7" t="s">
        <v>15</v>
      </c>
      <c r="F3609" s="7" t="s">
        <v>123</v>
      </c>
      <c r="G3609" s="7" t="s">
        <v>124</v>
      </c>
      <c r="H3609" s="7" t="s">
        <v>20</v>
      </c>
      <c r="I3609" s="9">
        <v>0.35</v>
      </c>
      <c r="J3609" s="10">
        <v>1000</v>
      </c>
      <c r="K3609" s="11">
        <f t="shared" si="28"/>
        <v>350</v>
      </c>
      <c r="L3609" s="11">
        <f t="shared" si="29"/>
        <v>87.5</v>
      </c>
      <c r="M3609" s="12">
        <v>0.25</v>
      </c>
      <c r="O3609" s="17"/>
      <c r="P3609" s="15"/>
      <c r="Q3609" s="13"/>
      <c r="R3609" s="14"/>
    </row>
    <row r="3610" spans="1:18" ht="15.75" customHeight="1" x14ac:dyDescent="0.2">
      <c r="A3610" s="2"/>
      <c r="B3610" s="7" t="s">
        <v>14</v>
      </c>
      <c r="C3610" s="7">
        <v>1185732</v>
      </c>
      <c r="D3610" s="8">
        <v>44213</v>
      </c>
      <c r="E3610" s="7" t="s">
        <v>15</v>
      </c>
      <c r="F3610" s="7" t="s">
        <v>123</v>
      </c>
      <c r="G3610" s="7" t="s">
        <v>124</v>
      </c>
      <c r="H3610" s="7" t="s">
        <v>21</v>
      </c>
      <c r="I3610" s="9">
        <v>0.5</v>
      </c>
      <c r="J3610" s="10">
        <v>1500</v>
      </c>
      <c r="K3610" s="11">
        <f t="shared" si="28"/>
        <v>750</v>
      </c>
      <c r="L3610" s="11">
        <f t="shared" si="29"/>
        <v>187.5</v>
      </c>
      <c r="M3610" s="12">
        <v>0.25</v>
      </c>
      <c r="O3610" s="17"/>
      <c r="P3610" s="15"/>
      <c r="Q3610" s="13"/>
      <c r="R3610" s="14"/>
    </row>
    <row r="3611" spans="1:18" ht="15.75" customHeight="1" x14ac:dyDescent="0.2">
      <c r="A3611" s="2"/>
      <c r="B3611" s="7" t="s">
        <v>14</v>
      </c>
      <c r="C3611" s="7">
        <v>1185732</v>
      </c>
      <c r="D3611" s="8">
        <v>44213</v>
      </c>
      <c r="E3611" s="7" t="s">
        <v>15</v>
      </c>
      <c r="F3611" s="7" t="s">
        <v>123</v>
      </c>
      <c r="G3611" s="7" t="s">
        <v>124</v>
      </c>
      <c r="H3611" s="7" t="s">
        <v>22</v>
      </c>
      <c r="I3611" s="9">
        <v>0.4</v>
      </c>
      <c r="J3611" s="10">
        <v>2500</v>
      </c>
      <c r="K3611" s="11">
        <f t="shared" si="28"/>
        <v>1000</v>
      </c>
      <c r="L3611" s="11">
        <f t="shared" si="29"/>
        <v>300</v>
      </c>
      <c r="M3611" s="12">
        <v>0.3</v>
      </c>
      <c r="O3611" s="17"/>
      <c r="P3611" s="15"/>
      <c r="Q3611" s="13"/>
      <c r="R3611" s="14"/>
    </row>
    <row r="3612" spans="1:18" ht="15.75" customHeight="1" x14ac:dyDescent="0.2">
      <c r="A3612" s="2"/>
      <c r="B3612" s="7" t="s">
        <v>14</v>
      </c>
      <c r="C3612" s="7">
        <v>1185732</v>
      </c>
      <c r="D3612" s="8">
        <v>44242</v>
      </c>
      <c r="E3612" s="7" t="s">
        <v>15</v>
      </c>
      <c r="F3612" s="7" t="s">
        <v>123</v>
      </c>
      <c r="G3612" s="7" t="s">
        <v>124</v>
      </c>
      <c r="H3612" s="7" t="s">
        <v>17</v>
      </c>
      <c r="I3612" s="9">
        <v>0.4</v>
      </c>
      <c r="J3612" s="10">
        <v>5000</v>
      </c>
      <c r="K3612" s="11">
        <f t="shared" si="28"/>
        <v>2000</v>
      </c>
      <c r="L3612" s="11">
        <f t="shared" si="29"/>
        <v>600</v>
      </c>
      <c r="M3612" s="12">
        <v>0.3</v>
      </c>
      <c r="O3612" s="17"/>
      <c r="P3612" s="15"/>
      <c r="Q3612" s="13"/>
      <c r="R3612" s="14"/>
    </row>
    <row r="3613" spans="1:18" ht="15.75" customHeight="1" x14ac:dyDescent="0.2">
      <c r="A3613" s="2"/>
      <c r="B3613" s="7" t="s">
        <v>14</v>
      </c>
      <c r="C3613" s="7">
        <v>1185732</v>
      </c>
      <c r="D3613" s="8">
        <v>44242</v>
      </c>
      <c r="E3613" s="7" t="s">
        <v>15</v>
      </c>
      <c r="F3613" s="7" t="s">
        <v>123</v>
      </c>
      <c r="G3613" s="7" t="s">
        <v>124</v>
      </c>
      <c r="H3613" s="7" t="s">
        <v>18</v>
      </c>
      <c r="I3613" s="9">
        <v>0.4</v>
      </c>
      <c r="J3613" s="10">
        <v>1500</v>
      </c>
      <c r="K3613" s="11">
        <f t="shared" si="28"/>
        <v>600</v>
      </c>
      <c r="L3613" s="11">
        <f t="shared" si="29"/>
        <v>180</v>
      </c>
      <c r="M3613" s="12">
        <v>0.3</v>
      </c>
      <c r="O3613" s="17"/>
      <c r="P3613" s="15"/>
      <c r="Q3613" s="13"/>
      <c r="R3613" s="14"/>
    </row>
    <row r="3614" spans="1:18" ht="15.75" customHeight="1" x14ac:dyDescent="0.2">
      <c r="A3614" s="2"/>
      <c r="B3614" s="7" t="s">
        <v>14</v>
      </c>
      <c r="C3614" s="7">
        <v>1185732</v>
      </c>
      <c r="D3614" s="8">
        <v>44242</v>
      </c>
      <c r="E3614" s="7" t="s">
        <v>15</v>
      </c>
      <c r="F3614" s="7" t="s">
        <v>123</v>
      </c>
      <c r="G3614" s="7" t="s">
        <v>124</v>
      </c>
      <c r="H3614" s="7" t="s">
        <v>19</v>
      </c>
      <c r="I3614" s="9">
        <v>0.30000000000000004</v>
      </c>
      <c r="J3614" s="10">
        <v>2000</v>
      </c>
      <c r="K3614" s="11">
        <f t="shared" si="28"/>
        <v>600.00000000000011</v>
      </c>
      <c r="L3614" s="11">
        <f t="shared" si="29"/>
        <v>150.00000000000003</v>
      </c>
      <c r="M3614" s="12">
        <v>0.25</v>
      </c>
      <c r="O3614" s="17"/>
      <c r="P3614" s="15"/>
      <c r="Q3614" s="13"/>
      <c r="R3614" s="14"/>
    </row>
    <row r="3615" spans="1:18" ht="15.75" customHeight="1" x14ac:dyDescent="0.2">
      <c r="A3615" s="2"/>
      <c r="B3615" s="7" t="s">
        <v>14</v>
      </c>
      <c r="C3615" s="7">
        <v>1185732</v>
      </c>
      <c r="D3615" s="8">
        <v>44242</v>
      </c>
      <c r="E3615" s="7" t="s">
        <v>15</v>
      </c>
      <c r="F3615" s="7" t="s">
        <v>123</v>
      </c>
      <c r="G3615" s="7" t="s">
        <v>124</v>
      </c>
      <c r="H3615" s="7" t="s">
        <v>20</v>
      </c>
      <c r="I3615" s="9">
        <v>0.35</v>
      </c>
      <c r="J3615" s="10">
        <v>2500</v>
      </c>
      <c r="K3615" s="11">
        <f t="shared" si="28"/>
        <v>875</v>
      </c>
      <c r="L3615" s="11">
        <f t="shared" si="29"/>
        <v>218.75</v>
      </c>
      <c r="M3615" s="12">
        <v>0.25</v>
      </c>
      <c r="O3615" s="17"/>
      <c r="P3615" s="15"/>
      <c r="Q3615" s="13"/>
      <c r="R3615" s="14"/>
    </row>
    <row r="3616" spans="1:18" ht="15.75" customHeight="1" x14ac:dyDescent="0.2">
      <c r="A3616" s="2"/>
      <c r="B3616" s="7" t="s">
        <v>14</v>
      </c>
      <c r="C3616" s="7">
        <v>1185732</v>
      </c>
      <c r="D3616" s="8">
        <v>44242</v>
      </c>
      <c r="E3616" s="7" t="s">
        <v>15</v>
      </c>
      <c r="F3616" s="7" t="s">
        <v>123</v>
      </c>
      <c r="G3616" s="7" t="s">
        <v>124</v>
      </c>
      <c r="H3616" s="7" t="s">
        <v>21</v>
      </c>
      <c r="I3616" s="9">
        <v>0.5</v>
      </c>
      <c r="J3616" s="10">
        <v>1500</v>
      </c>
      <c r="K3616" s="11">
        <f t="shared" si="28"/>
        <v>750</v>
      </c>
      <c r="L3616" s="11">
        <f t="shared" si="29"/>
        <v>187.5</v>
      </c>
      <c r="M3616" s="12">
        <v>0.25</v>
      </c>
      <c r="O3616" s="17"/>
      <c r="P3616" s="15"/>
      <c r="Q3616" s="13"/>
      <c r="R3616" s="14"/>
    </row>
    <row r="3617" spans="1:18" ht="15.75" customHeight="1" x14ac:dyDescent="0.2">
      <c r="A3617" s="2"/>
      <c r="B3617" s="7" t="s">
        <v>14</v>
      </c>
      <c r="C3617" s="7">
        <v>1185732</v>
      </c>
      <c r="D3617" s="8">
        <v>44242</v>
      </c>
      <c r="E3617" s="7" t="s">
        <v>15</v>
      </c>
      <c r="F3617" s="7" t="s">
        <v>123</v>
      </c>
      <c r="G3617" s="7" t="s">
        <v>124</v>
      </c>
      <c r="H3617" s="7" t="s">
        <v>22</v>
      </c>
      <c r="I3617" s="9">
        <v>0.4</v>
      </c>
      <c r="J3617" s="10">
        <v>2500</v>
      </c>
      <c r="K3617" s="11">
        <f t="shared" si="28"/>
        <v>1000</v>
      </c>
      <c r="L3617" s="11">
        <f t="shared" si="29"/>
        <v>300</v>
      </c>
      <c r="M3617" s="12">
        <v>0.3</v>
      </c>
      <c r="O3617" s="17"/>
      <c r="P3617" s="15"/>
      <c r="Q3617" s="13"/>
      <c r="R3617" s="14"/>
    </row>
    <row r="3618" spans="1:18" ht="15.75" customHeight="1" x14ac:dyDescent="0.2">
      <c r="A3618" s="2"/>
      <c r="B3618" s="7" t="s">
        <v>14</v>
      </c>
      <c r="C3618" s="7">
        <v>1185732</v>
      </c>
      <c r="D3618" s="8">
        <v>44268</v>
      </c>
      <c r="E3618" s="7" t="s">
        <v>15</v>
      </c>
      <c r="F3618" s="7" t="s">
        <v>123</v>
      </c>
      <c r="G3618" s="7" t="s">
        <v>124</v>
      </c>
      <c r="H3618" s="7" t="s">
        <v>17</v>
      </c>
      <c r="I3618" s="9">
        <v>0.4</v>
      </c>
      <c r="J3618" s="10">
        <v>4700</v>
      </c>
      <c r="K3618" s="11">
        <f t="shared" si="28"/>
        <v>1880</v>
      </c>
      <c r="L3618" s="11">
        <f t="shared" si="29"/>
        <v>564</v>
      </c>
      <c r="M3618" s="12">
        <v>0.3</v>
      </c>
      <c r="O3618" s="17"/>
      <c r="P3618" s="15"/>
      <c r="Q3618" s="13"/>
      <c r="R3618" s="14"/>
    </row>
    <row r="3619" spans="1:18" ht="15.75" customHeight="1" x14ac:dyDescent="0.2">
      <c r="A3619" s="2"/>
      <c r="B3619" s="7" t="s">
        <v>14</v>
      </c>
      <c r="C3619" s="7">
        <v>1185732</v>
      </c>
      <c r="D3619" s="8">
        <v>44268</v>
      </c>
      <c r="E3619" s="7" t="s">
        <v>15</v>
      </c>
      <c r="F3619" s="7" t="s">
        <v>123</v>
      </c>
      <c r="G3619" s="7" t="s">
        <v>124</v>
      </c>
      <c r="H3619" s="7" t="s">
        <v>18</v>
      </c>
      <c r="I3619" s="9">
        <v>0.4</v>
      </c>
      <c r="J3619" s="10">
        <v>1750</v>
      </c>
      <c r="K3619" s="11">
        <f t="shared" si="28"/>
        <v>700</v>
      </c>
      <c r="L3619" s="11">
        <f t="shared" si="29"/>
        <v>210</v>
      </c>
      <c r="M3619" s="12">
        <v>0.3</v>
      </c>
      <c r="O3619" s="17"/>
      <c r="P3619" s="15"/>
      <c r="Q3619" s="13"/>
      <c r="R3619" s="14"/>
    </row>
    <row r="3620" spans="1:18" ht="15.75" customHeight="1" x14ac:dyDescent="0.2">
      <c r="A3620" s="2"/>
      <c r="B3620" s="7" t="s">
        <v>14</v>
      </c>
      <c r="C3620" s="7">
        <v>1185732</v>
      </c>
      <c r="D3620" s="8">
        <v>44268</v>
      </c>
      <c r="E3620" s="7" t="s">
        <v>15</v>
      </c>
      <c r="F3620" s="7" t="s">
        <v>123</v>
      </c>
      <c r="G3620" s="7" t="s">
        <v>124</v>
      </c>
      <c r="H3620" s="7" t="s">
        <v>19</v>
      </c>
      <c r="I3620" s="9">
        <v>0.30000000000000004</v>
      </c>
      <c r="J3620" s="10">
        <v>2000</v>
      </c>
      <c r="K3620" s="11">
        <f t="shared" si="28"/>
        <v>600.00000000000011</v>
      </c>
      <c r="L3620" s="11">
        <f t="shared" si="29"/>
        <v>150.00000000000003</v>
      </c>
      <c r="M3620" s="12">
        <v>0.25</v>
      </c>
      <c r="O3620" s="17"/>
      <c r="P3620" s="15"/>
      <c r="Q3620" s="13"/>
      <c r="R3620" s="14"/>
    </row>
    <row r="3621" spans="1:18" ht="15.75" customHeight="1" x14ac:dyDescent="0.2">
      <c r="A3621" s="2"/>
      <c r="B3621" s="7" t="s">
        <v>14</v>
      </c>
      <c r="C3621" s="7">
        <v>1185732</v>
      </c>
      <c r="D3621" s="8">
        <v>44268</v>
      </c>
      <c r="E3621" s="7" t="s">
        <v>15</v>
      </c>
      <c r="F3621" s="7" t="s">
        <v>123</v>
      </c>
      <c r="G3621" s="7" t="s">
        <v>124</v>
      </c>
      <c r="H3621" s="7" t="s">
        <v>20</v>
      </c>
      <c r="I3621" s="9">
        <v>0.35</v>
      </c>
      <c r="J3621" s="10">
        <v>3000</v>
      </c>
      <c r="K3621" s="11">
        <f t="shared" si="28"/>
        <v>1050</v>
      </c>
      <c r="L3621" s="11">
        <f t="shared" si="29"/>
        <v>262.5</v>
      </c>
      <c r="M3621" s="12">
        <v>0.25</v>
      </c>
      <c r="O3621" s="17"/>
      <c r="P3621" s="15"/>
      <c r="Q3621" s="13"/>
      <c r="R3621" s="14"/>
    </row>
    <row r="3622" spans="1:18" ht="15.75" customHeight="1" x14ac:dyDescent="0.2">
      <c r="A3622" s="2"/>
      <c r="B3622" s="7" t="s">
        <v>14</v>
      </c>
      <c r="C3622" s="7">
        <v>1185732</v>
      </c>
      <c r="D3622" s="8">
        <v>44268</v>
      </c>
      <c r="E3622" s="7" t="s">
        <v>15</v>
      </c>
      <c r="F3622" s="7" t="s">
        <v>123</v>
      </c>
      <c r="G3622" s="7" t="s">
        <v>124</v>
      </c>
      <c r="H3622" s="7" t="s">
        <v>21</v>
      </c>
      <c r="I3622" s="9">
        <v>0.5</v>
      </c>
      <c r="J3622" s="10">
        <v>1000</v>
      </c>
      <c r="K3622" s="11">
        <f t="shared" si="28"/>
        <v>500</v>
      </c>
      <c r="L3622" s="11">
        <f t="shared" si="29"/>
        <v>125</v>
      </c>
      <c r="M3622" s="12">
        <v>0.25</v>
      </c>
      <c r="O3622" s="17"/>
      <c r="P3622" s="15"/>
      <c r="Q3622" s="13"/>
      <c r="R3622" s="14"/>
    </row>
    <row r="3623" spans="1:18" ht="15.75" customHeight="1" x14ac:dyDescent="0.2">
      <c r="A3623" s="2"/>
      <c r="B3623" s="7" t="s">
        <v>14</v>
      </c>
      <c r="C3623" s="7">
        <v>1185732</v>
      </c>
      <c r="D3623" s="8">
        <v>44268</v>
      </c>
      <c r="E3623" s="7" t="s">
        <v>15</v>
      </c>
      <c r="F3623" s="7" t="s">
        <v>123</v>
      </c>
      <c r="G3623" s="7" t="s">
        <v>124</v>
      </c>
      <c r="H3623" s="7" t="s">
        <v>22</v>
      </c>
      <c r="I3623" s="9">
        <v>0.4</v>
      </c>
      <c r="J3623" s="10">
        <v>2000</v>
      </c>
      <c r="K3623" s="11">
        <f t="shared" si="28"/>
        <v>800</v>
      </c>
      <c r="L3623" s="11">
        <f t="shared" si="29"/>
        <v>240</v>
      </c>
      <c r="M3623" s="12">
        <v>0.3</v>
      </c>
      <c r="O3623" s="17"/>
      <c r="P3623" s="15"/>
      <c r="Q3623" s="13"/>
      <c r="R3623" s="14"/>
    </row>
    <row r="3624" spans="1:18" ht="15.75" customHeight="1" x14ac:dyDescent="0.2">
      <c r="A3624" s="2"/>
      <c r="B3624" s="7" t="s">
        <v>14</v>
      </c>
      <c r="C3624" s="7">
        <v>1185732</v>
      </c>
      <c r="D3624" s="8">
        <v>44300</v>
      </c>
      <c r="E3624" s="7" t="s">
        <v>15</v>
      </c>
      <c r="F3624" s="7" t="s">
        <v>123</v>
      </c>
      <c r="G3624" s="7" t="s">
        <v>124</v>
      </c>
      <c r="H3624" s="7" t="s">
        <v>17</v>
      </c>
      <c r="I3624" s="9">
        <v>0.4</v>
      </c>
      <c r="J3624" s="10">
        <v>4500</v>
      </c>
      <c r="K3624" s="11">
        <f t="shared" si="28"/>
        <v>1800</v>
      </c>
      <c r="L3624" s="11">
        <f t="shared" si="29"/>
        <v>540</v>
      </c>
      <c r="M3624" s="12">
        <v>0.3</v>
      </c>
      <c r="O3624" s="17"/>
      <c r="P3624" s="15"/>
      <c r="Q3624" s="13"/>
      <c r="R3624" s="14"/>
    </row>
    <row r="3625" spans="1:18" ht="15.75" customHeight="1" x14ac:dyDescent="0.2">
      <c r="A3625" s="2"/>
      <c r="B3625" s="7" t="s">
        <v>14</v>
      </c>
      <c r="C3625" s="7">
        <v>1185732</v>
      </c>
      <c r="D3625" s="8">
        <v>44300</v>
      </c>
      <c r="E3625" s="7" t="s">
        <v>15</v>
      </c>
      <c r="F3625" s="7" t="s">
        <v>123</v>
      </c>
      <c r="G3625" s="7" t="s">
        <v>124</v>
      </c>
      <c r="H3625" s="7" t="s">
        <v>18</v>
      </c>
      <c r="I3625" s="9">
        <v>0.4</v>
      </c>
      <c r="J3625" s="10">
        <v>1500</v>
      </c>
      <c r="K3625" s="11">
        <f t="shared" si="28"/>
        <v>600</v>
      </c>
      <c r="L3625" s="11">
        <f t="shared" si="29"/>
        <v>180</v>
      </c>
      <c r="M3625" s="12">
        <v>0.3</v>
      </c>
      <c r="O3625" s="17"/>
      <c r="P3625" s="15"/>
      <c r="Q3625" s="13"/>
      <c r="R3625" s="14"/>
    </row>
    <row r="3626" spans="1:18" ht="15.75" customHeight="1" x14ac:dyDescent="0.2">
      <c r="A3626" s="2"/>
      <c r="B3626" s="7" t="s">
        <v>14</v>
      </c>
      <c r="C3626" s="7">
        <v>1185732</v>
      </c>
      <c r="D3626" s="8">
        <v>44300</v>
      </c>
      <c r="E3626" s="7" t="s">
        <v>15</v>
      </c>
      <c r="F3626" s="7" t="s">
        <v>123</v>
      </c>
      <c r="G3626" s="7" t="s">
        <v>124</v>
      </c>
      <c r="H3626" s="7" t="s">
        <v>19</v>
      </c>
      <c r="I3626" s="9">
        <v>0.30000000000000004</v>
      </c>
      <c r="J3626" s="10">
        <v>1500</v>
      </c>
      <c r="K3626" s="11">
        <f t="shared" si="28"/>
        <v>450.00000000000006</v>
      </c>
      <c r="L3626" s="11">
        <f t="shared" si="29"/>
        <v>112.50000000000001</v>
      </c>
      <c r="M3626" s="12">
        <v>0.25</v>
      </c>
      <c r="O3626" s="17"/>
      <c r="P3626" s="15"/>
      <c r="Q3626" s="13"/>
      <c r="R3626" s="14"/>
    </row>
    <row r="3627" spans="1:18" ht="15.75" customHeight="1" x14ac:dyDescent="0.2">
      <c r="A3627" s="2"/>
      <c r="B3627" s="7" t="s">
        <v>14</v>
      </c>
      <c r="C3627" s="7">
        <v>1185732</v>
      </c>
      <c r="D3627" s="8">
        <v>44300</v>
      </c>
      <c r="E3627" s="7" t="s">
        <v>15</v>
      </c>
      <c r="F3627" s="7" t="s">
        <v>123</v>
      </c>
      <c r="G3627" s="7" t="s">
        <v>124</v>
      </c>
      <c r="H3627" s="7" t="s">
        <v>20</v>
      </c>
      <c r="I3627" s="9">
        <v>0.35</v>
      </c>
      <c r="J3627" s="10">
        <v>1250</v>
      </c>
      <c r="K3627" s="11">
        <f t="shared" si="28"/>
        <v>437.5</v>
      </c>
      <c r="L3627" s="11">
        <f t="shared" si="29"/>
        <v>109.375</v>
      </c>
      <c r="M3627" s="12">
        <v>0.25</v>
      </c>
      <c r="O3627" s="17"/>
      <c r="P3627" s="15"/>
      <c r="Q3627" s="13"/>
      <c r="R3627" s="14"/>
    </row>
    <row r="3628" spans="1:18" ht="15.75" customHeight="1" x14ac:dyDescent="0.2">
      <c r="A3628" s="2"/>
      <c r="B3628" s="7" t="s">
        <v>14</v>
      </c>
      <c r="C3628" s="7">
        <v>1185732</v>
      </c>
      <c r="D3628" s="8">
        <v>44300</v>
      </c>
      <c r="E3628" s="7" t="s">
        <v>15</v>
      </c>
      <c r="F3628" s="7" t="s">
        <v>123</v>
      </c>
      <c r="G3628" s="7" t="s">
        <v>124</v>
      </c>
      <c r="H3628" s="7" t="s">
        <v>21</v>
      </c>
      <c r="I3628" s="9">
        <v>0.5</v>
      </c>
      <c r="J3628" s="10">
        <v>1250</v>
      </c>
      <c r="K3628" s="11">
        <f t="shared" si="28"/>
        <v>625</v>
      </c>
      <c r="L3628" s="11">
        <f t="shared" si="29"/>
        <v>156.25</v>
      </c>
      <c r="M3628" s="12">
        <v>0.25</v>
      </c>
      <c r="O3628" s="17"/>
      <c r="P3628" s="15"/>
      <c r="Q3628" s="13"/>
      <c r="R3628" s="14"/>
    </row>
    <row r="3629" spans="1:18" ht="15.75" customHeight="1" x14ac:dyDescent="0.2">
      <c r="A3629" s="2"/>
      <c r="B3629" s="7" t="s">
        <v>14</v>
      </c>
      <c r="C3629" s="7">
        <v>1185732</v>
      </c>
      <c r="D3629" s="8">
        <v>44300</v>
      </c>
      <c r="E3629" s="7" t="s">
        <v>15</v>
      </c>
      <c r="F3629" s="7" t="s">
        <v>123</v>
      </c>
      <c r="G3629" s="7" t="s">
        <v>124</v>
      </c>
      <c r="H3629" s="7" t="s">
        <v>22</v>
      </c>
      <c r="I3629" s="9">
        <v>0.4</v>
      </c>
      <c r="J3629" s="10">
        <v>2750</v>
      </c>
      <c r="K3629" s="11">
        <f t="shared" si="28"/>
        <v>1100</v>
      </c>
      <c r="L3629" s="11">
        <f t="shared" si="29"/>
        <v>330</v>
      </c>
      <c r="M3629" s="12">
        <v>0.3</v>
      </c>
      <c r="O3629" s="17"/>
      <c r="P3629" s="15"/>
      <c r="Q3629" s="13"/>
      <c r="R3629" s="14"/>
    </row>
    <row r="3630" spans="1:18" ht="15.75" customHeight="1" x14ac:dyDescent="0.2">
      <c r="A3630" s="2"/>
      <c r="B3630" s="7" t="s">
        <v>14</v>
      </c>
      <c r="C3630" s="7">
        <v>1185732</v>
      </c>
      <c r="D3630" s="8">
        <v>44329</v>
      </c>
      <c r="E3630" s="7" t="s">
        <v>15</v>
      </c>
      <c r="F3630" s="7" t="s">
        <v>123</v>
      </c>
      <c r="G3630" s="7" t="s">
        <v>124</v>
      </c>
      <c r="H3630" s="7" t="s">
        <v>17</v>
      </c>
      <c r="I3630" s="9">
        <v>0.54999999999999993</v>
      </c>
      <c r="J3630" s="10">
        <v>4950</v>
      </c>
      <c r="K3630" s="11">
        <f t="shared" si="28"/>
        <v>2722.4999999999995</v>
      </c>
      <c r="L3630" s="11">
        <f t="shared" si="29"/>
        <v>816.74999999999989</v>
      </c>
      <c r="M3630" s="12">
        <v>0.3</v>
      </c>
      <c r="O3630" s="17"/>
      <c r="P3630" s="15"/>
      <c r="Q3630" s="13"/>
      <c r="R3630" s="14"/>
    </row>
    <row r="3631" spans="1:18" ht="15.75" customHeight="1" x14ac:dyDescent="0.2">
      <c r="A3631" s="2"/>
      <c r="B3631" s="7" t="s">
        <v>14</v>
      </c>
      <c r="C3631" s="7">
        <v>1185732</v>
      </c>
      <c r="D3631" s="8">
        <v>44329</v>
      </c>
      <c r="E3631" s="7" t="s">
        <v>15</v>
      </c>
      <c r="F3631" s="7" t="s">
        <v>123</v>
      </c>
      <c r="G3631" s="7" t="s">
        <v>124</v>
      </c>
      <c r="H3631" s="7" t="s">
        <v>18</v>
      </c>
      <c r="I3631" s="9">
        <v>0.5</v>
      </c>
      <c r="J3631" s="10">
        <v>2000</v>
      </c>
      <c r="K3631" s="11">
        <f t="shared" si="28"/>
        <v>1000</v>
      </c>
      <c r="L3631" s="11">
        <f t="shared" si="29"/>
        <v>300</v>
      </c>
      <c r="M3631" s="12">
        <v>0.3</v>
      </c>
      <c r="O3631" s="17"/>
      <c r="P3631" s="15"/>
      <c r="Q3631" s="13"/>
      <c r="R3631" s="14"/>
    </row>
    <row r="3632" spans="1:18" ht="15.75" customHeight="1" x14ac:dyDescent="0.2">
      <c r="A3632" s="2"/>
      <c r="B3632" s="7" t="s">
        <v>14</v>
      </c>
      <c r="C3632" s="7">
        <v>1185732</v>
      </c>
      <c r="D3632" s="8">
        <v>44329</v>
      </c>
      <c r="E3632" s="7" t="s">
        <v>15</v>
      </c>
      <c r="F3632" s="7" t="s">
        <v>123</v>
      </c>
      <c r="G3632" s="7" t="s">
        <v>124</v>
      </c>
      <c r="H3632" s="7" t="s">
        <v>19</v>
      </c>
      <c r="I3632" s="9">
        <v>0.45</v>
      </c>
      <c r="J3632" s="10">
        <v>2250</v>
      </c>
      <c r="K3632" s="11">
        <f t="shared" si="28"/>
        <v>1012.5</v>
      </c>
      <c r="L3632" s="11">
        <f t="shared" si="29"/>
        <v>253.125</v>
      </c>
      <c r="M3632" s="12">
        <v>0.25</v>
      </c>
      <c r="O3632" s="17"/>
      <c r="P3632" s="15"/>
      <c r="Q3632" s="13"/>
      <c r="R3632" s="14"/>
    </row>
    <row r="3633" spans="1:18" ht="15.75" customHeight="1" x14ac:dyDescent="0.2">
      <c r="A3633" s="2"/>
      <c r="B3633" s="7" t="s">
        <v>14</v>
      </c>
      <c r="C3633" s="7">
        <v>1185732</v>
      </c>
      <c r="D3633" s="8">
        <v>44329</v>
      </c>
      <c r="E3633" s="7" t="s">
        <v>15</v>
      </c>
      <c r="F3633" s="7" t="s">
        <v>123</v>
      </c>
      <c r="G3633" s="7" t="s">
        <v>124</v>
      </c>
      <c r="H3633" s="7" t="s">
        <v>20</v>
      </c>
      <c r="I3633" s="9">
        <v>0.45</v>
      </c>
      <c r="J3633" s="10">
        <v>1750</v>
      </c>
      <c r="K3633" s="11">
        <f t="shared" si="28"/>
        <v>787.5</v>
      </c>
      <c r="L3633" s="11">
        <f t="shared" si="29"/>
        <v>196.875</v>
      </c>
      <c r="M3633" s="12">
        <v>0.25</v>
      </c>
      <c r="O3633" s="17"/>
      <c r="P3633" s="15"/>
      <c r="Q3633" s="13"/>
      <c r="R3633" s="14"/>
    </row>
    <row r="3634" spans="1:18" ht="15.75" customHeight="1" x14ac:dyDescent="0.2">
      <c r="A3634" s="2"/>
      <c r="B3634" s="7" t="s">
        <v>14</v>
      </c>
      <c r="C3634" s="7">
        <v>1185732</v>
      </c>
      <c r="D3634" s="8">
        <v>44329</v>
      </c>
      <c r="E3634" s="7" t="s">
        <v>15</v>
      </c>
      <c r="F3634" s="7" t="s">
        <v>123</v>
      </c>
      <c r="G3634" s="7" t="s">
        <v>124</v>
      </c>
      <c r="H3634" s="7" t="s">
        <v>21</v>
      </c>
      <c r="I3634" s="9">
        <v>0.54999999999999993</v>
      </c>
      <c r="J3634" s="10">
        <v>2000</v>
      </c>
      <c r="K3634" s="11">
        <f t="shared" si="28"/>
        <v>1099.9999999999998</v>
      </c>
      <c r="L3634" s="11">
        <f t="shared" si="29"/>
        <v>274.99999999999994</v>
      </c>
      <c r="M3634" s="12">
        <v>0.25</v>
      </c>
      <c r="O3634" s="17"/>
      <c r="P3634" s="15"/>
      <c r="Q3634" s="13"/>
      <c r="R3634" s="14"/>
    </row>
    <row r="3635" spans="1:18" ht="15.75" customHeight="1" x14ac:dyDescent="0.2">
      <c r="A3635" s="2"/>
      <c r="B3635" s="7" t="s">
        <v>14</v>
      </c>
      <c r="C3635" s="7">
        <v>1185732</v>
      </c>
      <c r="D3635" s="8">
        <v>44329</v>
      </c>
      <c r="E3635" s="7" t="s">
        <v>15</v>
      </c>
      <c r="F3635" s="7" t="s">
        <v>123</v>
      </c>
      <c r="G3635" s="7" t="s">
        <v>124</v>
      </c>
      <c r="H3635" s="7" t="s">
        <v>22</v>
      </c>
      <c r="I3635" s="9">
        <v>0.6</v>
      </c>
      <c r="J3635" s="10">
        <v>3250</v>
      </c>
      <c r="K3635" s="11">
        <f t="shared" si="28"/>
        <v>1950</v>
      </c>
      <c r="L3635" s="11">
        <f t="shared" si="29"/>
        <v>585</v>
      </c>
      <c r="M3635" s="12">
        <v>0.3</v>
      </c>
      <c r="O3635" s="17"/>
      <c r="P3635" s="15"/>
      <c r="Q3635" s="13"/>
      <c r="R3635" s="14"/>
    </row>
    <row r="3636" spans="1:18" ht="15.75" customHeight="1" x14ac:dyDescent="0.2">
      <c r="A3636" s="2"/>
      <c r="B3636" s="7" t="s">
        <v>14</v>
      </c>
      <c r="C3636" s="7">
        <v>1185732</v>
      </c>
      <c r="D3636" s="8">
        <v>44362</v>
      </c>
      <c r="E3636" s="7" t="s">
        <v>15</v>
      </c>
      <c r="F3636" s="7" t="s">
        <v>123</v>
      </c>
      <c r="G3636" s="7" t="s">
        <v>124</v>
      </c>
      <c r="H3636" s="7" t="s">
        <v>17</v>
      </c>
      <c r="I3636" s="9">
        <v>0.54999999999999993</v>
      </c>
      <c r="J3636" s="10">
        <v>5750</v>
      </c>
      <c r="K3636" s="11">
        <f t="shared" si="28"/>
        <v>3162.4999999999995</v>
      </c>
      <c r="L3636" s="11">
        <f t="shared" si="29"/>
        <v>948.74999999999977</v>
      </c>
      <c r="M3636" s="12">
        <v>0.3</v>
      </c>
      <c r="O3636" s="17"/>
      <c r="P3636" s="15"/>
      <c r="Q3636" s="13"/>
      <c r="R3636" s="14"/>
    </row>
    <row r="3637" spans="1:18" ht="15.75" customHeight="1" x14ac:dyDescent="0.2">
      <c r="A3637" s="2"/>
      <c r="B3637" s="7" t="s">
        <v>14</v>
      </c>
      <c r="C3637" s="7">
        <v>1185732</v>
      </c>
      <c r="D3637" s="8">
        <v>44362</v>
      </c>
      <c r="E3637" s="7" t="s">
        <v>15</v>
      </c>
      <c r="F3637" s="7" t="s">
        <v>123</v>
      </c>
      <c r="G3637" s="7" t="s">
        <v>124</v>
      </c>
      <c r="H3637" s="7" t="s">
        <v>18</v>
      </c>
      <c r="I3637" s="9">
        <v>0.5</v>
      </c>
      <c r="J3637" s="10">
        <v>3250</v>
      </c>
      <c r="K3637" s="11">
        <f t="shared" si="28"/>
        <v>1625</v>
      </c>
      <c r="L3637" s="11">
        <f t="shared" si="29"/>
        <v>487.5</v>
      </c>
      <c r="M3637" s="12">
        <v>0.3</v>
      </c>
      <c r="O3637" s="17"/>
      <c r="P3637" s="15"/>
      <c r="Q3637" s="13"/>
      <c r="R3637" s="14"/>
    </row>
    <row r="3638" spans="1:18" ht="15.75" customHeight="1" x14ac:dyDescent="0.2">
      <c r="A3638" s="2"/>
      <c r="B3638" s="7" t="s">
        <v>14</v>
      </c>
      <c r="C3638" s="7">
        <v>1185732</v>
      </c>
      <c r="D3638" s="8">
        <v>44362</v>
      </c>
      <c r="E3638" s="7" t="s">
        <v>15</v>
      </c>
      <c r="F3638" s="7" t="s">
        <v>123</v>
      </c>
      <c r="G3638" s="7" t="s">
        <v>124</v>
      </c>
      <c r="H3638" s="7" t="s">
        <v>19</v>
      </c>
      <c r="I3638" s="9">
        <v>0.45</v>
      </c>
      <c r="J3638" s="10">
        <v>2500</v>
      </c>
      <c r="K3638" s="11">
        <f t="shared" si="28"/>
        <v>1125</v>
      </c>
      <c r="L3638" s="11">
        <f t="shared" si="29"/>
        <v>281.25</v>
      </c>
      <c r="M3638" s="12">
        <v>0.25</v>
      </c>
      <c r="O3638" s="17"/>
      <c r="P3638" s="15"/>
      <c r="Q3638" s="13"/>
      <c r="R3638" s="14"/>
    </row>
    <row r="3639" spans="1:18" ht="15.75" customHeight="1" x14ac:dyDescent="0.2">
      <c r="A3639" s="2"/>
      <c r="B3639" s="7" t="s">
        <v>14</v>
      </c>
      <c r="C3639" s="7">
        <v>1185732</v>
      </c>
      <c r="D3639" s="8">
        <v>44362</v>
      </c>
      <c r="E3639" s="7" t="s">
        <v>15</v>
      </c>
      <c r="F3639" s="7" t="s">
        <v>123</v>
      </c>
      <c r="G3639" s="7" t="s">
        <v>124</v>
      </c>
      <c r="H3639" s="7" t="s">
        <v>20</v>
      </c>
      <c r="I3639" s="9">
        <v>0.45</v>
      </c>
      <c r="J3639" s="10">
        <v>2250</v>
      </c>
      <c r="K3639" s="11">
        <f t="shared" si="28"/>
        <v>1012.5</v>
      </c>
      <c r="L3639" s="11">
        <f t="shared" si="29"/>
        <v>253.125</v>
      </c>
      <c r="M3639" s="12">
        <v>0.25</v>
      </c>
      <c r="O3639" s="17"/>
      <c r="P3639" s="15"/>
      <c r="Q3639" s="13"/>
      <c r="R3639" s="14"/>
    </row>
    <row r="3640" spans="1:18" ht="15.75" customHeight="1" x14ac:dyDescent="0.2">
      <c r="A3640" s="2"/>
      <c r="B3640" s="7" t="s">
        <v>14</v>
      </c>
      <c r="C3640" s="7">
        <v>1185732</v>
      </c>
      <c r="D3640" s="8">
        <v>44362</v>
      </c>
      <c r="E3640" s="7" t="s">
        <v>15</v>
      </c>
      <c r="F3640" s="7" t="s">
        <v>123</v>
      </c>
      <c r="G3640" s="7" t="s">
        <v>124</v>
      </c>
      <c r="H3640" s="7" t="s">
        <v>21</v>
      </c>
      <c r="I3640" s="9">
        <v>0.54999999999999993</v>
      </c>
      <c r="J3640" s="10">
        <v>2250</v>
      </c>
      <c r="K3640" s="11">
        <f t="shared" si="28"/>
        <v>1237.4999999999998</v>
      </c>
      <c r="L3640" s="11">
        <f t="shared" si="29"/>
        <v>309.37499999999994</v>
      </c>
      <c r="M3640" s="12">
        <v>0.25</v>
      </c>
      <c r="O3640" s="17"/>
      <c r="P3640" s="15"/>
      <c r="Q3640" s="13"/>
      <c r="R3640" s="14"/>
    </row>
    <row r="3641" spans="1:18" ht="15.75" customHeight="1" x14ac:dyDescent="0.2">
      <c r="A3641" s="2"/>
      <c r="B3641" s="7" t="s">
        <v>14</v>
      </c>
      <c r="C3641" s="7">
        <v>1185732</v>
      </c>
      <c r="D3641" s="8">
        <v>44362</v>
      </c>
      <c r="E3641" s="7" t="s">
        <v>15</v>
      </c>
      <c r="F3641" s="7" t="s">
        <v>123</v>
      </c>
      <c r="G3641" s="7" t="s">
        <v>124</v>
      </c>
      <c r="H3641" s="7" t="s">
        <v>22</v>
      </c>
      <c r="I3641" s="9">
        <v>0.6</v>
      </c>
      <c r="J3641" s="10">
        <v>3750</v>
      </c>
      <c r="K3641" s="11">
        <f t="shared" si="28"/>
        <v>2250</v>
      </c>
      <c r="L3641" s="11">
        <f t="shared" si="29"/>
        <v>675</v>
      </c>
      <c r="M3641" s="12">
        <v>0.3</v>
      </c>
      <c r="O3641" s="17"/>
      <c r="P3641" s="15"/>
      <c r="Q3641" s="13"/>
      <c r="R3641" s="14"/>
    </row>
    <row r="3642" spans="1:18" ht="15.75" customHeight="1" x14ac:dyDescent="0.2">
      <c r="A3642" s="2"/>
      <c r="B3642" s="7" t="s">
        <v>14</v>
      </c>
      <c r="C3642" s="7">
        <v>1185732</v>
      </c>
      <c r="D3642" s="8">
        <v>44390</v>
      </c>
      <c r="E3642" s="7" t="s">
        <v>15</v>
      </c>
      <c r="F3642" s="7" t="s">
        <v>123</v>
      </c>
      <c r="G3642" s="7" t="s">
        <v>124</v>
      </c>
      <c r="H3642" s="7" t="s">
        <v>17</v>
      </c>
      <c r="I3642" s="9">
        <v>0.54999999999999993</v>
      </c>
      <c r="J3642" s="10">
        <v>6000</v>
      </c>
      <c r="K3642" s="11">
        <f t="shared" si="28"/>
        <v>3299.9999999999995</v>
      </c>
      <c r="L3642" s="11">
        <f t="shared" si="29"/>
        <v>989.99999999999977</v>
      </c>
      <c r="M3642" s="12">
        <v>0.3</v>
      </c>
      <c r="O3642" s="17"/>
      <c r="P3642" s="15"/>
      <c r="Q3642" s="13"/>
      <c r="R3642" s="14"/>
    </row>
    <row r="3643" spans="1:18" ht="15.75" customHeight="1" x14ac:dyDescent="0.2">
      <c r="A3643" s="2"/>
      <c r="B3643" s="7" t="s">
        <v>14</v>
      </c>
      <c r="C3643" s="7">
        <v>1185732</v>
      </c>
      <c r="D3643" s="8">
        <v>44390</v>
      </c>
      <c r="E3643" s="7" t="s">
        <v>15</v>
      </c>
      <c r="F3643" s="7" t="s">
        <v>123</v>
      </c>
      <c r="G3643" s="7" t="s">
        <v>124</v>
      </c>
      <c r="H3643" s="7" t="s">
        <v>18</v>
      </c>
      <c r="I3643" s="9">
        <v>0.5</v>
      </c>
      <c r="J3643" s="10">
        <v>3500</v>
      </c>
      <c r="K3643" s="11">
        <f t="shared" si="28"/>
        <v>1750</v>
      </c>
      <c r="L3643" s="11">
        <f t="shared" si="29"/>
        <v>525</v>
      </c>
      <c r="M3643" s="12">
        <v>0.3</v>
      </c>
      <c r="O3643" s="17"/>
      <c r="P3643" s="15"/>
      <c r="Q3643" s="13"/>
      <c r="R3643" s="14"/>
    </row>
    <row r="3644" spans="1:18" ht="15.75" customHeight="1" x14ac:dyDescent="0.2">
      <c r="A3644" s="2"/>
      <c r="B3644" s="7" t="s">
        <v>14</v>
      </c>
      <c r="C3644" s="7">
        <v>1185732</v>
      </c>
      <c r="D3644" s="8">
        <v>44390</v>
      </c>
      <c r="E3644" s="7" t="s">
        <v>15</v>
      </c>
      <c r="F3644" s="7" t="s">
        <v>123</v>
      </c>
      <c r="G3644" s="7" t="s">
        <v>124</v>
      </c>
      <c r="H3644" s="7" t="s">
        <v>19</v>
      </c>
      <c r="I3644" s="9">
        <v>0.45</v>
      </c>
      <c r="J3644" s="10">
        <v>2750</v>
      </c>
      <c r="K3644" s="11">
        <f t="shared" si="28"/>
        <v>1237.5</v>
      </c>
      <c r="L3644" s="11">
        <f t="shared" si="29"/>
        <v>309.375</v>
      </c>
      <c r="M3644" s="12">
        <v>0.25</v>
      </c>
      <c r="O3644" s="17"/>
      <c r="P3644" s="15"/>
      <c r="Q3644" s="13"/>
      <c r="R3644" s="14"/>
    </row>
    <row r="3645" spans="1:18" ht="15.75" customHeight="1" x14ac:dyDescent="0.2">
      <c r="A3645" s="2"/>
      <c r="B3645" s="7" t="s">
        <v>14</v>
      </c>
      <c r="C3645" s="7">
        <v>1185732</v>
      </c>
      <c r="D3645" s="8">
        <v>44390</v>
      </c>
      <c r="E3645" s="7" t="s">
        <v>15</v>
      </c>
      <c r="F3645" s="7" t="s">
        <v>123</v>
      </c>
      <c r="G3645" s="7" t="s">
        <v>124</v>
      </c>
      <c r="H3645" s="7" t="s">
        <v>20</v>
      </c>
      <c r="I3645" s="9">
        <v>0.45</v>
      </c>
      <c r="J3645" s="10">
        <v>2250</v>
      </c>
      <c r="K3645" s="11">
        <f t="shared" si="28"/>
        <v>1012.5</v>
      </c>
      <c r="L3645" s="11">
        <f t="shared" si="29"/>
        <v>253.125</v>
      </c>
      <c r="M3645" s="12">
        <v>0.25</v>
      </c>
      <c r="O3645" s="17"/>
      <c r="P3645" s="15"/>
      <c r="Q3645" s="13"/>
      <c r="R3645" s="14"/>
    </row>
    <row r="3646" spans="1:18" ht="15.75" customHeight="1" x14ac:dyDescent="0.2">
      <c r="A3646" s="2"/>
      <c r="B3646" s="7" t="s">
        <v>14</v>
      </c>
      <c r="C3646" s="7">
        <v>1185732</v>
      </c>
      <c r="D3646" s="8">
        <v>44390</v>
      </c>
      <c r="E3646" s="7" t="s">
        <v>15</v>
      </c>
      <c r="F3646" s="7" t="s">
        <v>123</v>
      </c>
      <c r="G3646" s="7" t="s">
        <v>124</v>
      </c>
      <c r="H3646" s="7" t="s">
        <v>21</v>
      </c>
      <c r="I3646" s="9">
        <v>0.54999999999999993</v>
      </c>
      <c r="J3646" s="10">
        <v>2500</v>
      </c>
      <c r="K3646" s="11">
        <f t="shared" si="28"/>
        <v>1374.9999999999998</v>
      </c>
      <c r="L3646" s="11">
        <f t="shared" si="29"/>
        <v>343.74999999999994</v>
      </c>
      <c r="M3646" s="12">
        <v>0.25</v>
      </c>
      <c r="O3646" s="17"/>
      <c r="P3646" s="15"/>
      <c r="Q3646" s="13"/>
      <c r="R3646" s="14"/>
    </row>
    <row r="3647" spans="1:18" ht="15.75" customHeight="1" x14ac:dyDescent="0.2">
      <c r="A3647" s="2"/>
      <c r="B3647" s="7" t="s">
        <v>14</v>
      </c>
      <c r="C3647" s="7">
        <v>1185732</v>
      </c>
      <c r="D3647" s="8">
        <v>44390</v>
      </c>
      <c r="E3647" s="7" t="s">
        <v>15</v>
      </c>
      <c r="F3647" s="7" t="s">
        <v>123</v>
      </c>
      <c r="G3647" s="7" t="s">
        <v>124</v>
      </c>
      <c r="H3647" s="7" t="s">
        <v>22</v>
      </c>
      <c r="I3647" s="9">
        <v>0.6</v>
      </c>
      <c r="J3647" s="10">
        <v>4250</v>
      </c>
      <c r="K3647" s="11">
        <f t="shared" si="28"/>
        <v>2550</v>
      </c>
      <c r="L3647" s="11">
        <f t="shared" si="29"/>
        <v>765</v>
      </c>
      <c r="M3647" s="12">
        <v>0.3</v>
      </c>
      <c r="O3647" s="17"/>
      <c r="P3647" s="15"/>
      <c r="Q3647" s="13"/>
      <c r="R3647" s="14"/>
    </row>
    <row r="3648" spans="1:18" ht="15.75" customHeight="1" x14ac:dyDescent="0.2">
      <c r="A3648" s="2"/>
      <c r="B3648" s="7" t="s">
        <v>14</v>
      </c>
      <c r="C3648" s="7">
        <v>1185732</v>
      </c>
      <c r="D3648" s="8">
        <v>44422</v>
      </c>
      <c r="E3648" s="7" t="s">
        <v>15</v>
      </c>
      <c r="F3648" s="7" t="s">
        <v>123</v>
      </c>
      <c r="G3648" s="7" t="s">
        <v>124</v>
      </c>
      <c r="H3648" s="7" t="s">
        <v>17</v>
      </c>
      <c r="I3648" s="9">
        <v>0.54999999999999993</v>
      </c>
      <c r="J3648" s="10">
        <v>5750</v>
      </c>
      <c r="K3648" s="11">
        <f t="shared" si="28"/>
        <v>3162.4999999999995</v>
      </c>
      <c r="L3648" s="11">
        <f t="shared" si="29"/>
        <v>948.74999999999977</v>
      </c>
      <c r="M3648" s="12">
        <v>0.3</v>
      </c>
      <c r="O3648" s="17"/>
      <c r="P3648" s="15"/>
      <c r="Q3648" s="13"/>
      <c r="R3648" s="14"/>
    </row>
    <row r="3649" spans="1:18" ht="15.75" customHeight="1" x14ac:dyDescent="0.2">
      <c r="A3649" s="2"/>
      <c r="B3649" s="7" t="s">
        <v>14</v>
      </c>
      <c r="C3649" s="7">
        <v>1185732</v>
      </c>
      <c r="D3649" s="8">
        <v>44422</v>
      </c>
      <c r="E3649" s="7" t="s">
        <v>15</v>
      </c>
      <c r="F3649" s="7" t="s">
        <v>123</v>
      </c>
      <c r="G3649" s="7" t="s">
        <v>124</v>
      </c>
      <c r="H3649" s="7" t="s">
        <v>18</v>
      </c>
      <c r="I3649" s="9">
        <v>0.5</v>
      </c>
      <c r="J3649" s="10">
        <v>3500</v>
      </c>
      <c r="K3649" s="11">
        <f t="shared" si="28"/>
        <v>1750</v>
      </c>
      <c r="L3649" s="11">
        <f t="shared" si="29"/>
        <v>525</v>
      </c>
      <c r="M3649" s="12">
        <v>0.3</v>
      </c>
      <c r="O3649" s="17"/>
      <c r="P3649" s="15"/>
      <c r="Q3649" s="13"/>
      <c r="R3649" s="14"/>
    </row>
    <row r="3650" spans="1:18" ht="15.75" customHeight="1" x14ac:dyDescent="0.2">
      <c r="A3650" s="2"/>
      <c r="B3650" s="7" t="s">
        <v>14</v>
      </c>
      <c r="C3650" s="7">
        <v>1185732</v>
      </c>
      <c r="D3650" s="8">
        <v>44422</v>
      </c>
      <c r="E3650" s="7" t="s">
        <v>15</v>
      </c>
      <c r="F3650" s="7" t="s">
        <v>123</v>
      </c>
      <c r="G3650" s="7" t="s">
        <v>124</v>
      </c>
      <c r="H3650" s="7" t="s">
        <v>19</v>
      </c>
      <c r="I3650" s="9">
        <v>0.45</v>
      </c>
      <c r="J3650" s="10">
        <v>2750</v>
      </c>
      <c r="K3650" s="11">
        <f t="shared" si="28"/>
        <v>1237.5</v>
      </c>
      <c r="L3650" s="11">
        <f t="shared" si="29"/>
        <v>309.375</v>
      </c>
      <c r="M3650" s="12">
        <v>0.25</v>
      </c>
      <c r="O3650" s="17"/>
      <c r="P3650" s="15"/>
      <c r="Q3650" s="13"/>
      <c r="R3650" s="14"/>
    </row>
    <row r="3651" spans="1:18" ht="15.75" customHeight="1" x14ac:dyDescent="0.2">
      <c r="A3651" s="2"/>
      <c r="B3651" s="7" t="s">
        <v>14</v>
      </c>
      <c r="C3651" s="7">
        <v>1185732</v>
      </c>
      <c r="D3651" s="8">
        <v>44422</v>
      </c>
      <c r="E3651" s="7" t="s">
        <v>15</v>
      </c>
      <c r="F3651" s="7" t="s">
        <v>123</v>
      </c>
      <c r="G3651" s="7" t="s">
        <v>124</v>
      </c>
      <c r="H3651" s="7" t="s">
        <v>20</v>
      </c>
      <c r="I3651" s="9">
        <v>0.45</v>
      </c>
      <c r="J3651" s="10">
        <v>1750</v>
      </c>
      <c r="K3651" s="11">
        <f t="shared" si="28"/>
        <v>787.5</v>
      </c>
      <c r="L3651" s="11">
        <f t="shared" si="29"/>
        <v>196.875</v>
      </c>
      <c r="M3651" s="12">
        <v>0.25</v>
      </c>
      <c r="O3651" s="17"/>
      <c r="P3651" s="15"/>
      <c r="Q3651" s="13"/>
      <c r="R3651" s="14"/>
    </row>
    <row r="3652" spans="1:18" ht="15.75" customHeight="1" x14ac:dyDescent="0.2">
      <c r="A3652" s="2"/>
      <c r="B3652" s="7" t="s">
        <v>14</v>
      </c>
      <c r="C3652" s="7">
        <v>1185732</v>
      </c>
      <c r="D3652" s="8">
        <v>44422</v>
      </c>
      <c r="E3652" s="7" t="s">
        <v>15</v>
      </c>
      <c r="F3652" s="7" t="s">
        <v>123</v>
      </c>
      <c r="G3652" s="7" t="s">
        <v>124</v>
      </c>
      <c r="H3652" s="7" t="s">
        <v>21</v>
      </c>
      <c r="I3652" s="9">
        <v>0.54999999999999993</v>
      </c>
      <c r="J3652" s="10">
        <v>1500</v>
      </c>
      <c r="K3652" s="11">
        <f t="shared" si="28"/>
        <v>824.99999999999989</v>
      </c>
      <c r="L3652" s="11">
        <f t="shared" si="29"/>
        <v>206.24999999999997</v>
      </c>
      <c r="M3652" s="12">
        <v>0.25</v>
      </c>
      <c r="O3652" s="17"/>
      <c r="P3652" s="15"/>
      <c r="Q3652" s="13"/>
      <c r="R3652" s="14"/>
    </row>
    <row r="3653" spans="1:18" ht="15.75" customHeight="1" x14ac:dyDescent="0.2">
      <c r="A3653" s="2"/>
      <c r="B3653" s="7" t="s">
        <v>14</v>
      </c>
      <c r="C3653" s="7">
        <v>1185732</v>
      </c>
      <c r="D3653" s="8">
        <v>44422</v>
      </c>
      <c r="E3653" s="7" t="s">
        <v>15</v>
      </c>
      <c r="F3653" s="7" t="s">
        <v>123</v>
      </c>
      <c r="G3653" s="7" t="s">
        <v>124</v>
      </c>
      <c r="H3653" s="7" t="s">
        <v>22</v>
      </c>
      <c r="I3653" s="9">
        <v>0.6</v>
      </c>
      <c r="J3653" s="10">
        <v>3250</v>
      </c>
      <c r="K3653" s="11">
        <f t="shared" si="28"/>
        <v>1950</v>
      </c>
      <c r="L3653" s="11">
        <f t="shared" si="29"/>
        <v>585</v>
      </c>
      <c r="M3653" s="12">
        <v>0.3</v>
      </c>
      <c r="O3653" s="17"/>
      <c r="P3653" s="15"/>
      <c r="Q3653" s="13"/>
      <c r="R3653" s="14"/>
    </row>
    <row r="3654" spans="1:18" ht="15.75" customHeight="1" x14ac:dyDescent="0.2">
      <c r="A3654" s="2"/>
      <c r="B3654" s="7" t="s">
        <v>14</v>
      </c>
      <c r="C3654" s="7">
        <v>1185732</v>
      </c>
      <c r="D3654" s="8">
        <v>44452</v>
      </c>
      <c r="E3654" s="7" t="s">
        <v>15</v>
      </c>
      <c r="F3654" s="7" t="s">
        <v>123</v>
      </c>
      <c r="G3654" s="7" t="s">
        <v>124</v>
      </c>
      <c r="H3654" s="7" t="s">
        <v>17</v>
      </c>
      <c r="I3654" s="9">
        <v>0.54999999999999993</v>
      </c>
      <c r="J3654" s="10">
        <v>4500</v>
      </c>
      <c r="K3654" s="11">
        <f t="shared" si="28"/>
        <v>2474.9999999999995</v>
      </c>
      <c r="L3654" s="11">
        <f t="shared" si="29"/>
        <v>742.49999999999989</v>
      </c>
      <c r="M3654" s="12">
        <v>0.3</v>
      </c>
      <c r="O3654" s="17"/>
      <c r="P3654" s="15"/>
      <c r="Q3654" s="13"/>
      <c r="R3654" s="14"/>
    </row>
    <row r="3655" spans="1:18" ht="15.75" customHeight="1" x14ac:dyDescent="0.2">
      <c r="A3655" s="2"/>
      <c r="B3655" s="7" t="s">
        <v>14</v>
      </c>
      <c r="C3655" s="7">
        <v>1185732</v>
      </c>
      <c r="D3655" s="8">
        <v>44452</v>
      </c>
      <c r="E3655" s="7" t="s">
        <v>15</v>
      </c>
      <c r="F3655" s="7" t="s">
        <v>123</v>
      </c>
      <c r="G3655" s="7" t="s">
        <v>124</v>
      </c>
      <c r="H3655" s="7" t="s">
        <v>18</v>
      </c>
      <c r="I3655" s="9">
        <v>0.5</v>
      </c>
      <c r="J3655" s="10">
        <v>2500</v>
      </c>
      <c r="K3655" s="11">
        <f t="shared" si="28"/>
        <v>1250</v>
      </c>
      <c r="L3655" s="11">
        <f t="shared" si="29"/>
        <v>375</v>
      </c>
      <c r="M3655" s="12">
        <v>0.3</v>
      </c>
      <c r="O3655" s="17"/>
      <c r="P3655" s="15"/>
      <c r="Q3655" s="13"/>
      <c r="R3655" s="14"/>
    </row>
    <row r="3656" spans="1:18" ht="15.75" customHeight="1" x14ac:dyDescent="0.2">
      <c r="A3656" s="2"/>
      <c r="B3656" s="7" t="s">
        <v>14</v>
      </c>
      <c r="C3656" s="7">
        <v>1185732</v>
      </c>
      <c r="D3656" s="8">
        <v>44452</v>
      </c>
      <c r="E3656" s="7" t="s">
        <v>15</v>
      </c>
      <c r="F3656" s="7" t="s">
        <v>123</v>
      </c>
      <c r="G3656" s="7" t="s">
        <v>124</v>
      </c>
      <c r="H3656" s="7" t="s">
        <v>19</v>
      </c>
      <c r="I3656" s="9">
        <v>0.45</v>
      </c>
      <c r="J3656" s="10">
        <v>1500</v>
      </c>
      <c r="K3656" s="11">
        <f t="shared" si="28"/>
        <v>675</v>
      </c>
      <c r="L3656" s="11">
        <f t="shared" si="29"/>
        <v>168.75</v>
      </c>
      <c r="M3656" s="12">
        <v>0.25</v>
      </c>
      <c r="O3656" s="17"/>
      <c r="P3656" s="15"/>
      <c r="Q3656" s="13"/>
      <c r="R3656" s="14"/>
    </row>
    <row r="3657" spans="1:18" ht="15.75" customHeight="1" x14ac:dyDescent="0.2">
      <c r="A3657" s="2"/>
      <c r="B3657" s="7" t="s">
        <v>14</v>
      </c>
      <c r="C3657" s="7">
        <v>1185732</v>
      </c>
      <c r="D3657" s="8">
        <v>44452</v>
      </c>
      <c r="E3657" s="7" t="s">
        <v>15</v>
      </c>
      <c r="F3657" s="7" t="s">
        <v>123</v>
      </c>
      <c r="G3657" s="7" t="s">
        <v>124</v>
      </c>
      <c r="H3657" s="7" t="s">
        <v>20</v>
      </c>
      <c r="I3657" s="9">
        <v>0.45</v>
      </c>
      <c r="J3657" s="10">
        <v>1250</v>
      </c>
      <c r="K3657" s="11">
        <f t="shared" si="28"/>
        <v>562.5</v>
      </c>
      <c r="L3657" s="11">
        <f t="shared" si="29"/>
        <v>140.625</v>
      </c>
      <c r="M3657" s="12">
        <v>0.25</v>
      </c>
      <c r="O3657" s="17"/>
      <c r="P3657" s="15"/>
      <c r="Q3657" s="13"/>
      <c r="R3657" s="14"/>
    </row>
    <row r="3658" spans="1:18" ht="15.75" customHeight="1" x14ac:dyDescent="0.2">
      <c r="A3658" s="2"/>
      <c r="B3658" s="7" t="s">
        <v>14</v>
      </c>
      <c r="C3658" s="7">
        <v>1185732</v>
      </c>
      <c r="D3658" s="8">
        <v>44452</v>
      </c>
      <c r="E3658" s="7" t="s">
        <v>15</v>
      </c>
      <c r="F3658" s="7" t="s">
        <v>123</v>
      </c>
      <c r="G3658" s="7" t="s">
        <v>124</v>
      </c>
      <c r="H3658" s="7" t="s">
        <v>21</v>
      </c>
      <c r="I3658" s="9">
        <v>0.54999999999999993</v>
      </c>
      <c r="J3658" s="10">
        <v>1250</v>
      </c>
      <c r="K3658" s="11">
        <f t="shared" si="28"/>
        <v>687.49999999999989</v>
      </c>
      <c r="L3658" s="11">
        <f t="shared" si="29"/>
        <v>171.87499999999997</v>
      </c>
      <c r="M3658" s="12">
        <v>0.25</v>
      </c>
      <c r="O3658" s="17"/>
      <c r="P3658" s="15"/>
      <c r="Q3658" s="13"/>
      <c r="R3658" s="14"/>
    </row>
    <row r="3659" spans="1:18" ht="15.75" customHeight="1" x14ac:dyDescent="0.2">
      <c r="A3659" s="2"/>
      <c r="B3659" s="7" t="s">
        <v>14</v>
      </c>
      <c r="C3659" s="7">
        <v>1185732</v>
      </c>
      <c r="D3659" s="8">
        <v>44452</v>
      </c>
      <c r="E3659" s="7" t="s">
        <v>15</v>
      </c>
      <c r="F3659" s="7" t="s">
        <v>123</v>
      </c>
      <c r="G3659" s="7" t="s">
        <v>124</v>
      </c>
      <c r="H3659" s="7" t="s">
        <v>22</v>
      </c>
      <c r="I3659" s="9">
        <v>0.6</v>
      </c>
      <c r="J3659" s="10">
        <v>2250</v>
      </c>
      <c r="K3659" s="11">
        <f t="shared" si="28"/>
        <v>1350</v>
      </c>
      <c r="L3659" s="11">
        <f t="shared" si="29"/>
        <v>405</v>
      </c>
      <c r="M3659" s="12">
        <v>0.3</v>
      </c>
      <c r="O3659" s="17"/>
      <c r="P3659" s="15"/>
      <c r="Q3659" s="13"/>
      <c r="R3659" s="14"/>
    </row>
    <row r="3660" spans="1:18" ht="15.75" customHeight="1" x14ac:dyDescent="0.2">
      <c r="A3660" s="2"/>
      <c r="B3660" s="7" t="s">
        <v>14</v>
      </c>
      <c r="C3660" s="7">
        <v>1185732</v>
      </c>
      <c r="D3660" s="8">
        <v>44484</v>
      </c>
      <c r="E3660" s="7" t="s">
        <v>15</v>
      </c>
      <c r="F3660" s="7" t="s">
        <v>123</v>
      </c>
      <c r="G3660" s="7" t="s">
        <v>124</v>
      </c>
      <c r="H3660" s="7" t="s">
        <v>17</v>
      </c>
      <c r="I3660" s="9">
        <v>0.6</v>
      </c>
      <c r="J3660" s="10">
        <v>4000</v>
      </c>
      <c r="K3660" s="11">
        <f t="shared" si="28"/>
        <v>2400</v>
      </c>
      <c r="L3660" s="11">
        <f t="shared" si="29"/>
        <v>720</v>
      </c>
      <c r="M3660" s="12">
        <v>0.3</v>
      </c>
      <c r="O3660" s="17"/>
      <c r="P3660" s="15"/>
      <c r="Q3660" s="13"/>
      <c r="R3660" s="14"/>
    </row>
    <row r="3661" spans="1:18" ht="15.75" customHeight="1" x14ac:dyDescent="0.2">
      <c r="A3661" s="2"/>
      <c r="B3661" s="7" t="s">
        <v>14</v>
      </c>
      <c r="C3661" s="7">
        <v>1185732</v>
      </c>
      <c r="D3661" s="8">
        <v>44484</v>
      </c>
      <c r="E3661" s="7" t="s">
        <v>15</v>
      </c>
      <c r="F3661" s="7" t="s">
        <v>123</v>
      </c>
      <c r="G3661" s="7" t="s">
        <v>124</v>
      </c>
      <c r="H3661" s="7" t="s">
        <v>18</v>
      </c>
      <c r="I3661" s="9">
        <v>0.55000000000000004</v>
      </c>
      <c r="J3661" s="10">
        <v>2250</v>
      </c>
      <c r="K3661" s="11">
        <f t="shared" si="28"/>
        <v>1237.5</v>
      </c>
      <c r="L3661" s="11">
        <f t="shared" si="29"/>
        <v>371.25</v>
      </c>
      <c r="M3661" s="12">
        <v>0.3</v>
      </c>
      <c r="O3661" s="17"/>
      <c r="P3661" s="15"/>
      <c r="Q3661" s="13"/>
      <c r="R3661" s="14"/>
    </row>
    <row r="3662" spans="1:18" ht="15.75" customHeight="1" x14ac:dyDescent="0.2">
      <c r="A3662" s="2"/>
      <c r="B3662" s="7" t="s">
        <v>14</v>
      </c>
      <c r="C3662" s="7">
        <v>1185732</v>
      </c>
      <c r="D3662" s="8">
        <v>44484</v>
      </c>
      <c r="E3662" s="7" t="s">
        <v>15</v>
      </c>
      <c r="F3662" s="7" t="s">
        <v>123</v>
      </c>
      <c r="G3662" s="7" t="s">
        <v>124</v>
      </c>
      <c r="H3662" s="7" t="s">
        <v>19</v>
      </c>
      <c r="I3662" s="9">
        <v>0.55000000000000004</v>
      </c>
      <c r="J3662" s="10">
        <v>1250</v>
      </c>
      <c r="K3662" s="11">
        <f t="shared" si="28"/>
        <v>687.5</v>
      </c>
      <c r="L3662" s="11">
        <f t="shared" si="29"/>
        <v>171.875</v>
      </c>
      <c r="M3662" s="12">
        <v>0.25</v>
      </c>
      <c r="O3662" s="17"/>
      <c r="P3662" s="15"/>
      <c r="Q3662" s="13"/>
      <c r="R3662" s="14"/>
    </row>
    <row r="3663" spans="1:18" ht="15.75" customHeight="1" x14ac:dyDescent="0.2">
      <c r="A3663" s="2"/>
      <c r="B3663" s="7" t="s">
        <v>14</v>
      </c>
      <c r="C3663" s="7">
        <v>1185732</v>
      </c>
      <c r="D3663" s="8">
        <v>44484</v>
      </c>
      <c r="E3663" s="7" t="s">
        <v>15</v>
      </c>
      <c r="F3663" s="7" t="s">
        <v>123</v>
      </c>
      <c r="G3663" s="7" t="s">
        <v>124</v>
      </c>
      <c r="H3663" s="7" t="s">
        <v>20</v>
      </c>
      <c r="I3663" s="9">
        <v>0.55000000000000004</v>
      </c>
      <c r="J3663" s="10">
        <v>1000</v>
      </c>
      <c r="K3663" s="11">
        <f t="shared" si="28"/>
        <v>550</v>
      </c>
      <c r="L3663" s="11">
        <f t="shared" si="29"/>
        <v>137.5</v>
      </c>
      <c r="M3663" s="12">
        <v>0.25</v>
      </c>
      <c r="O3663" s="17"/>
      <c r="P3663" s="15"/>
      <c r="Q3663" s="13"/>
      <c r="R3663" s="14"/>
    </row>
    <row r="3664" spans="1:18" ht="15.75" customHeight="1" x14ac:dyDescent="0.2">
      <c r="A3664" s="2"/>
      <c r="B3664" s="7" t="s">
        <v>14</v>
      </c>
      <c r="C3664" s="7">
        <v>1185732</v>
      </c>
      <c r="D3664" s="8">
        <v>44484</v>
      </c>
      <c r="E3664" s="7" t="s">
        <v>15</v>
      </c>
      <c r="F3664" s="7" t="s">
        <v>123</v>
      </c>
      <c r="G3664" s="7" t="s">
        <v>124</v>
      </c>
      <c r="H3664" s="7" t="s">
        <v>21</v>
      </c>
      <c r="I3664" s="9">
        <v>0.65</v>
      </c>
      <c r="J3664" s="10">
        <v>1000</v>
      </c>
      <c r="K3664" s="11">
        <f t="shared" si="28"/>
        <v>650</v>
      </c>
      <c r="L3664" s="11">
        <f t="shared" si="29"/>
        <v>162.5</v>
      </c>
      <c r="M3664" s="12">
        <v>0.25</v>
      </c>
      <c r="O3664" s="17"/>
      <c r="P3664" s="15"/>
      <c r="Q3664" s="13"/>
      <c r="R3664" s="14"/>
    </row>
    <row r="3665" spans="1:18" ht="15.75" customHeight="1" x14ac:dyDescent="0.2">
      <c r="A3665" s="2"/>
      <c r="B3665" s="7" t="s">
        <v>14</v>
      </c>
      <c r="C3665" s="7">
        <v>1185732</v>
      </c>
      <c r="D3665" s="8">
        <v>44484</v>
      </c>
      <c r="E3665" s="7" t="s">
        <v>15</v>
      </c>
      <c r="F3665" s="7" t="s">
        <v>123</v>
      </c>
      <c r="G3665" s="7" t="s">
        <v>124</v>
      </c>
      <c r="H3665" s="7" t="s">
        <v>22</v>
      </c>
      <c r="I3665" s="9">
        <v>0.7</v>
      </c>
      <c r="J3665" s="10">
        <v>2250</v>
      </c>
      <c r="K3665" s="11">
        <f t="shared" si="28"/>
        <v>1575</v>
      </c>
      <c r="L3665" s="11">
        <f t="shared" si="29"/>
        <v>472.5</v>
      </c>
      <c r="M3665" s="12">
        <v>0.3</v>
      </c>
      <c r="O3665" s="17"/>
      <c r="P3665" s="15"/>
      <c r="Q3665" s="13"/>
      <c r="R3665" s="14"/>
    </row>
    <row r="3666" spans="1:18" ht="15.75" customHeight="1" x14ac:dyDescent="0.2">
      <c r="A3666" s="2"/>
      <c r="B3666" s="7" t="s">
        <v>14</v>
      </c>
      <c r="C3666" s="7">
        <v>1185732</v>
      </c>
      <c r="D3666" s="8">
        <v>44514</v>
      </c>
      <c r="E3666" s="7" t="s">
        <v>15</v>
      </c>
      <c r="F3666" s="7" t="s">
        <v>123</v>
      </c>
      <c r="G3666" s="7" t="s">
        <v>124</v>
      </c>
      <c r="H3666" s="7" t="s">
        <v>17</v>
      </c>
      <c r="I3666" s="9">
        <v>0.65</v>
      </c>
      <c r="J3666" s="10">
        <v>3750</v>
      </c>
      <c r="K3666" s="11">
        <f t="shared" si="28"/>
        <v>2437.5</v>
      </c>
      <c r="L3666" s="11">
        <f t="shared" si="29"/>
        <v>731.25</v>
      </c>
      <c r="M3666" s="12">
        <v>0.3</v>
      </c>
      <c r="O3666" s="17"/>
      <c r="P3666" s="15"/>
      <c r="Q3666" s="13"/>
      <c r="R3666" s="14"/>
    </row>
    <row r="3667" spans="1:18" ht="15.75" customHeight="1" x14ac:dyDescent="0.2">
      <c r="A3667" s="2"/>
      <c r="B3667" s="7" t="s">
        <v>14</v>
      </c>
      <c r="C3667" s="7">
        <v>1185732</v>
      </c>
      <c r="D3667" s="8">
        <v>44514</v>
      </c>
      <c r="E3667" s="7" t="s">
        <v>15</v>
      </c>
      <c r="F3667" s="7" t="s">
        <v>123</v>
      </c>
      <c r="G3667" s="7" t="s">
        <v>124</v>
      </c>
      <c r="H3667" s="7" t="s">
        <v>18</v>
      </c>
      <c r="I3667" s="9">
        <v>0.55000000000000004</v>
      </c>
      <c r="J3667" s="10">
        <v>3000</v>
      </c>
      <c r="K3667" s="11">
        <f t="shared" si="28"/>
        <v>1650.0000000000002</v>
      </c>
      <c r="L3667" s="11">
        <f t="shared" si="29"/>
        <v>495.00000000000006</v>
      </c>
      <c r="M3667" s="12">
        <v>0.3</v>
      </c>
      <c r="O3667" s="17"/>
      <c r="P3667" s="15"/>
      <c r="Q3667" s="13"/>
      <c r="R3667" s="14"/>
    </row>
    <row r="3668" spans="1:18" ht="15.75" customHeight="1" x14ac:dyDescent="0.2">
      <c r="A3668" s="2"/>
      <c r="B3668" s="7" t="s">
        <v>14</v>
      </c>
      <c r="C3668" s="7">
        <v>1185732</v>
      </c>
      <c r="D3668" s="8">
        <v>44514</v>
      </c>
      <c r="E3668" s="7" t="s">
        <v>15</v>
      </c>
      <c r="F3668" s="7" t="s">
        <v>123</v>
      </c>
      <c r="G3668" s="7" t="s">
        <v>124</v>
      </c>
      <c r="H3668" s="7" t="s">
        <v>19</v>
      </c>
      <c r="I3668" s="9">
        <v>0.55000000000000004</v>
      </c>
      <c r="J3668" s="10">
        <v>2950</v>
      </c>
      <c r="K3668" s="11">
        <f t="shared" si="28"/>
        <v>1622.5000000000002</v>
      </c>
      <c r="L3668" s="11">
        <f t="shared" si="29"/>
        <v>405.62500000000006</v>
      </c>
      <c r="M3668" s="12">
        <v>0.25</v>
      </c>
      <c r="O3668" s="17"/>
      <c r="P3668" s="15"/>
      <c r="Q3668" s="13"/>
      <c r="R3668" s="14"/>
    </row>
    <row r="3669" spans="1:18" ht="15.75" customHeight="1" x14ac:dyDescent="0.2">
      <c r="A3669" s="2"/>
      <c r="B3669" s="7" t="s">
        <v>14</v>
      </c>
      <c r="C3669" s="7">
        <v>1185732</v>
      </c>
      <c r="D3669" s="8">
        <v>44514</v>
      </c>
      <c r="E3669" s="7" t="s">
        <v>15</v>
      </c>
      <c r="F3669" s="7" t="s">
        <v>123</v>
      </c>
      <c r="G3669" s="7" t="s">
        <v>124</v>
      </c>
      <c r="H3669" s="7" t="s">
        <v>20</v>
      </c>
      <c r="I3669" s="9">
        <v>0.55000000000000004</v>
      </c>
      <c r="J3669" s="10">
        <v>2750</v>
      </c>
      <c r="K3669" s="11">
        <f t="shared" si="28"/>
        <v>1512.5000000000002</v>
      </c>
      <c r="L3669" s="11">
        <f t="shared" si="29"/>
        <v>378.12500000000006</v>
      </c>
      <c r="M3669" s="12">
        <v>0.25</v>
      </c>
      <c r="O3669" s="17"/>
      <c r="P3669" s="15"/>
      <c r="Q3669" s="13"/>
      <c r="R3669" s="14"/>
    </row>
    <row r="3670" spans="1:18" ht="15.75" customHeight="1" x14ac:dyDescent="0.2">
      <c r="A3670" s="2"/>
      <c r="B3670" s="7" t="s">
        <v>14</v>
      </c>
      <c r="C3670" s="7">
        <v>1185732</v>
      </c>
      <c r="D3670" s="8">
        <v>44514</v>
      </c>
      <c r="E3670" s="7" t="s">
        <v>15</v>
      </c>
      <c r="F3670" s="7" t="s">
        <v>123</v>
      </c>
      <c r="G3670" s="7" t="s">
        <v>124</v>
      </c>
      <c r="H3670" s="7" t="s">
        <v>21</v>
      </c>
      <c r="I3670" s="9">
        <v>0.65</v>
      </c>
      <c r="J3670" s="10">
        <v>2500</v>
      </c>
      <c r="K3670" s="11">
        <f t="shared" si="28"/>
        <v>1625</v>
      </c>
      <c r="L3670" s="11">
        <f t="shared" si="29"/>
        <v>406.25</v>
      </c>
      <c r="M3670" s="12">
        <v>0.25</v>
      </c>
      <c r="O3670" s="17"/>
      <c r="P3670" s="15"/>
      <c r="Q3670" s="13"/>
      <c r="R3670" s="14"/>
    </row>
    <row r="3671" spans="1:18" ht="15.75" customHeight="1" x14ac:dyDescent="0.2">
      <c r="A3671" s="2"/>
      <c r="B3671" s="7" t="s">
        <v>14</v>
      </c>
      <c r="C3671" s="7">
        <v>1185732</v>
      </c>
      <c r="D3671" s="8">
        <v>44514</v>
      </c>
      <c r="E3671" s="7" t="s">
        <v>15</v>
      </c>
      <c r="F3671" s="7" t="s">
        <v>123</v>
      </c>
      <c r="G3671" s="7" t="s">
        <v>124</v>
      </c>
      <c r="H3671" s="7" t="s">
        <v>22</v>
      </c>
      <c r="I3671" s="9">
        <v>0.7</v>
      </c>
      <c r="J3671" s="10">
        <v>3500</v>
      </c>
      <c r="K3671" s="11">
        <f t="shared" si="28"/>
        <v>2450</v>
      </c>
      <c r="L3671" s="11">
        <f t="shared" si="29"/>
        <v>735</v>
      </c>
      <c r="M3671" s="12">
        <v>0.3</v>
      </c>
      <c r="O3671" s="17"/>
      <c r="P3671" s="15"/>
      <c r="Q3671" s="13"/>
      <c r="R3671" s="14"/>
    </row>
    <row r="3672" spans="1:18" ht="15.75" customHeight="1" x14ac:dyDescent="0.2">
      <c r="A3672" s="2"/>
      <c r="B3672" s="7" t="s">
        <v>14</v>
      </c>
      <c r="C3672" s="7">
        <v>1185732</v>
      </c>
      <c r="D3672" s="8">
        <v>44543</v>
      </c>
      <c r="E3672" s="7" t="s">
        <v>15</v>
      </c>
      <c r="F3672" s="7" t="s">
        <v>123</v>
      </c>
      <c r="G3672" s="7" t="s">
        <v>124</v>
      </c>
      <c r="H3672" s="7" t="s">
        <v>17</v>
      </c>
      <c r="I3672" s="9">
        <v>0.65</v>
      </c>
      <c r="J3672" s="10">
        <v>5750</v>
      </c>
      <c r="K3672" s="11">
        <f t="shared" si="28"/>
        <v>3737.5</v>
      </c>
      <c r="L3672" s="11">
        <f t="shared" si="29"/>
        <v>1121.25</v>
      </c>
      <c r="M3672" s="12">
        <v>0.3</v>
      </c>
      <c r="O3672" s="17"/>
      <c r="P3672" s="15"/>
      <c r="Q3672" s="13"/>
      <c r="R3672" s="14"/>
    </row>
    <row r="3673" spans="1:18" ht="15.75" customHeight="1" x14ac:dyDescent="0.2">
      <c r="A3673" s="2"/>
      <c r="B3673" s="7" t="s">
        <v>14</v>
      </c>
      <c r="C3673" s="7">
        <v>1185732</v>
      </c>
      <c r="D3673" s="8">
        <v>44543</v>
      </c>
      <c r="E3673" s="7" t="s">
        <v>15</v>
      </c>
      <c r="F3673" s="7" t="s">
        <v>123</v>
      </c>
      <c r="G3673" s="7" t="s">
        <v>124</v>
      </c>
      <c r="H3673" s="7" t="s">
        <v>18</v>
      </c>
      <c r="I3673" s="9">
        <v>0.55000000000000004</v>
      </c>
      <c r="J3673" s="10">
        <v>3750</v>
      </c>
      <c r="K3673" s="11">
        <f t="shared" si="28"/>
        <v>2062.5</v>
      </c>
      <c r="L3673" s="11">
        <f t="shared" si="29"/>
        <v>618.75</v>
      </c>
      <c r="M3673" s="12">
        <v>0.3</v>
      </c>
      <c r="O3673" s="17"/>
      <c r="P3673" s="15"/>
      <c r="Q3673" s="13"/>
      <c r="R3673" s="14"/>
    </row>
    <row r="3674" spans="1:18" ht="15.75" customHeight="1" x14ac:dyDescent="0.2">
      <c r="A3674" s="2"/>
      <c r="B3674" s="7" t="s">
        <v>14</v>
      </c>
      <c r="C3674" s="7">
        <v>1185732</v>
      </c>
      <c r="D3674" s="8">
        <v>44543</v>
      </c>
      <c r="E3674" s="7" t="s">
        <v>15</v>
      </c>
      <c r="F3674" s="7" t="s">
        <v>123</v>
      </c>
      <c r="G3674" s="7" t="s">
        <v>124</v>
      </c>
      <c r="H3674" s="7" t="s">
        <v>19</v>
      </c>
      <c r="I3674" s="9">
        <v>0.55000000000000004</v>
      </c>
      <c r="J3674" s="10">
        <v>3500</v>
      </c>
      <c r="K3674" s="11">
        <f t="shared" si="28"/>
        <v>1925.0000000000002</v>
      </c>
      <c r="L3674" s="11">
        <f t="shared" si="29"/>
        <v>481.25000000000006</v>
      </c>
      <c r="M3674" s="12">
        <v>0.25</v>
      </c>
      <c r="O3674" s="17"/>
      <c r="P3674" s="15"/>
      <c r="Q3674" s="13"/>
      <c r="R3674" s="14"/>
    </row>
    <row r="3675" spans="1:18" ht="15.75" customHeight="1" x14ac:dyDescent="0.2">
      <c r="A3675" s="2"/>
      <c r="B3675" s="7" t="s">
        <v>14</v>
      </c>
      <c r="C3675" s="7">
        <v>1185732</v>
      </c>
      <c r="D3675" s="8">
        <v>44543</v>
      </c>
      <c r="E3675" s="7" t="s">
        <v>15</v>
      </c>
      <c r="F3675" s="7" t="s">
        <v>123</v>
      </c>
      <c r="G3675" s="7" t="s">
        <v>124</v>
      </c>
      <c r="H3675" s="7" t="s">
        <v>20</v>
      </c>
      <c r="I3675" s="9">
        <v>0.55000000000000004</v>
      </c>
      <c r="J3675" s="10">
        <v>3000</v>
      </c>
      <c r="K3675" s="11">
        <f t="shared" si="28"/>
        <v>1650.0000000000002</v>
      </c>
      <c r="L3675" s="11">
        <f t="shared" si="29"/>
        <v>412.50000000000006</v>
      </c>
      <c r="M3675" s="12">
        <v>0.25</v>
      </c>
      <c r="O3675" s="17"/>
      <c r="P3675" s="15"/>
      <c r="Q3675" s="13"/>
      <c r="R3675" s="14"/>
    </row>
    <row r="3676" spans="1:18" ht="15.75" customHeight="1" x14ac:dyDescent="0.2">
      <c r="A3676" s="2"/>
      <c r="B3676" s="7" t="s">
        <v>14</v>
      </c>
      <c r="C3676" s="7">
        <v>1185732</v>
      </c>
      <c r="D3676" s="8">
        <v>44543</v>
      </c>
      <c r="E3676" s="7" t="s">
        <v>15</v>
      </c>
      <c r="F3676" s="7" t="s">
        <v>123</v>
      </c>
      <c r="G3676" s="7" t="s">
        <v>124</v>
      </c>
      <c r="H3676" s="7" t="s">
        <v>21</v>
      </c>
      <c r="I3676" s="9">
        <v>0.65</v>
      </c>
      <c r="J3676" s="10">
        <v>3000</v>
      </c>
      <c r="K3676" s="11">
        <f t="shared" si="28"/>
        <v>1950</v>
      </c>
      <c r="L3676" s="11">
        <f t="shared" si="29"/>
        <v>487.5</v>
      </c>
      <c r="M3676" s="12">
        <v>0.25</v>
      </c>
      <c r="O3676" s="17"/>
      <c r="P3676" s="15"/>
      <c r="Q3676" s="13"/>
      <c r="R3676" s="14"/>
    </row>
    <row r="3677" spans="1:18" ht="15.75" customHeight="1" x14ac:dyDescent="0.2">
      <c r="A3677" s="2"/>
      <c r="B3677" s="7" t="s">
        <v>14</v>
      </c>
      <c r="C3677" s="7">
        <v>1185732</v>
      </c>
      <c r="D3677" s="8">
        <v>44543</v>
      </c>
      <c r="E3677" s="7" t="s">
        <v>15</v>
      </c>
      <c r="F3677" s="7" t="s">
        <v>123</v>
      </c>
      <c r="G3677" s="7" t="s">
        <v>124</v>
      </c>
      <c r="H3677" s="7" t="s">
        <v>22</v>
      </c>
      <c r="I3677" s="9">
        <v>0.7</v>
      </c>
      <c r="J3677" s="10">
        <v>4000</v>
      </c>
      <c r="K3677" s="11">
        <f t="shared" si="28"/>
        <v>2800</v>
      </c>
      <c r="L3677" s="11">
        <f t="shared" si="29"/>
        <v>840</v>
      </c>
      <c r="M3677" s="12">
        <v>0.3</v>
      </c>
      <c r="O3677" s="17"/>
      <c r="P3677" s="15"/>
      <c r="Q3677" s="13"/>
      <c r="R3677" s="14"/>
    </row>
    <row r="3678" spans="1:18" ht="15.75" customHeight="1" x14ac:dyDescent="0.2">
      <c r="A3678" s="2" t="s">
        <v>39</v>
      </c>
      <c r="B3678" s="7" t="s">
        <v>14</v>
      </c>
      <c r="C3678" s="7">
        <v>1185732</v>
      </c>
      <c r="D3678" s="8">
        <v>44210</v>
      </c>
      <c r="E3678" s="7" t="s">
        <v>15</v>
      </c>
      <c r="F3678" s="7" t="s">
        <v>125</v>
      </c>
      <c r="G3678" s="7" t="s">
        <v>126</v>
      </c>
      <c r="H3678" s="7" t="s">
        <v>17</v>
      </c>
      <c r="I3678" s="9">
        <v>0.45</v>
      </c>
      <c r="J3678" s="10">
        <v>5250</v>
      </c>
      <c r="K3678" s="11">
        <f t="shared" si="28"/>
        <v>2362.5</v>
      </c>
      <c r="L3678" s="11">
        <f t="shared" si="29"/>
        <v>1063.125</v>
      </c>
      <c r="M3678" s="12">
        <v>0.45</v>
      </c>
      <c r="O3678" s="17"/>
      <c r="P3678" s="15"/>
      <c r="Q3678" s="13"/>
      <c r="R3678" s="14"/>
    </row>
    <row r="3679" spans="1:18" ht="15.75" customHeight="1" x14ac:dyDescent="0.2">
      <c r="A3679" s="2"/>
      <c r="B3679" s="7" t="s">
        <v>14</v>
      </c>
      <c r="C3679" s="7">
        <v>1185732</v>
      </c>
      <c r="D3679" s="8">
        <v>44210</v>
      </c>
      <c r="E3679" s="7" t="s">
        <v>15</v>
      </c>
      <c r="F3679" s="7" t="s">
        <v>125</v>
      </c>
      <c r="G3679" s="7" t="s">
        <v>126</v>
      </c>
      <c r="H3679" s="7" t="s">
        <v>18</v>
      </c>
      <c r="I3679" s="9">
        <v>0.45</v>
      </c>
      <c r="J3679" s="10">
        <v>3250</v>
      </c>
      <c r="K3679" s="11">
        <f t="shared" si="28"/>
        <v>1462.5</v>
      </c>
      <c r="L3679" s="11">
        <f t="shared" si="29"/>
        <v>658.125</v>
      </c>
      <c r="M3679" s="12">
        <v>0.45</v>
      </c>
      <c r="O3679" s="17"/>
      <c r="P3679" s="15"/>
      <c r="Q3679" s="13"/>
      <c r="R3679" s="14"/>
    </row>
    <row r="3680" spans="1:18" ht="15.75" customHeight="1" x14ac:dyDescent="0.2">
      <c r="A3680" s="2"/>
      <c r="B3680" s="7" t="s">
        <v>14</v>
      </c>
      <c r="C3680" s="7">
        <v>1185732</v>
      </c>
      <c r="D3680" s="8">
        <v>44210</v>
      </c>
      <c r="E3680" s="7" t="s">
        <v>15</v>
      </c>
      <c r="F3680" s="7" t="s">
        <v>125</v>
      </c>
      <c r="G3680" s="7" t="s">
        <v>126</v>
      </c>
      <c r="H3680" s="7" t="s">
        <v>19</v>
      </c>
      <c r="I3680" s="9">
        <v>0.35000000000000003</v>
      </c>
      <c r="J3680" s="10">
        <v>3250</v>
      </c>
      <c r="K3680" s="11">
        <f t="shared" si="28"/>
        <v>1137.5</v>
      </c>
      <c r="L3680" s="11">
        <f t="shared" si="29"/>
        <v>398.125</v>
      </c>
      <c r="M3680" s="12">
        <v>0.35</v>
      </c>
      <c r="O3680" s="17"/>
      <c r="P3680" s="15"/>
      <c r="Q3680" s="13"/>
      <c r="R3680" s="14"/>
    </row>
    <row r="3681" spans="1:18" ht="15.75" customHeight="1" x14ac:dyDescent="0.2">
      <c r="A3681" s="2"/>
      <c r="B3681" s="7" t="s">
        <v>14</v>
      </c>
      <c r="C3681" s="7">
        <v>1185732</v>
      </c>
      <c r="D3681" s="8">
        <v>44210</v>
      </c>
      <c r="E3681" s="7" t="s">
        <v>15</v>
      </c>
      <c r="F3681" s="7" t="s">
        <v>125</v>
      </c>
      <c r="G3681" s="7" t="s">
        <v>126</v>
      </c>
      <c r="H3681" s="7" t="s">
        <v>20</v>
      </c>
      <c r="I3681" s="9">
        <v>0.39999999999999997</v>
      </c>
      <c r="J3681" s="10">
        <v>1750</v>
      </c>
      <c r="K3681" s="11">
        <f t="shared" si="28"/>
        <v>699.99999999999989</v>
      </c>
      <c r="L3681" s="11">
        <f t="shared" si="29"/>
        <v>244.99999999999994</v>
      </c>
      <c r="M3681" s="12">
        <v>0.35</v>
      </c>
      <c r="O3681" s="17"/>
      <c r="P3681" s="15"/>
      <c r="Q3681" s="13"/>
      <c r="R3681" s="14"/>
    </row>
    <row r="3682" spans="1:18" ht="15.75" customHeight="1" x14ac:dyDescent="0.2">
      <c r="A3682" s="2"/>
      <c r="B3682" s="7" t="s">
        <v>14</v>
      </c>
      <c r="C3682" s="7">
        <v>1185732</v>
      </c>
      <c r="D3682" s="8">
        <v>44210</v>
      </c>
      <c r="E3682" s="7" t="s">
        <v>15</v>
      </c>
      <c r="F3682" s="7" t="s">
        <v>125</v>
      </c>
      <c r="G3682" s="7" t="s">
        <v>126</v>
      </c>
      <c r="H3682" s="7" t="s">
        <v>21</v>
      </c>
      <c r="I3682" s="9">
        <v>0.55000000000000004</v>
      </c>
      <c r="J3682" s="10">
        <v>2250</v>
      </c>
      <c r="K3682" s="11">
        <f t="shared" si="28"/>
        <v>1237.5</v>
      </c>
      <c r="L3682" s="11">
        <f t="shared" si="29"/>
        <v>433.125</v>
      </c>
      <c r="M3682" s="12">
        <v>0.35</v>
      </c>
      <c r="O3682" s="17"/>
      <c r="P3682" s="15"/>
      <c r="Q3682" s="13"/>
      <c r="R3682" s="14"/>
    </row>
    <row r="3683" spans="1:18" ht="15.75" customHeight="1" x14ac:dyDescent="0.2">
      <c r="A3683" s="2"/>
      <c r="B3683" s="7" t="s">
        <v>14</v>
      </c>
      <c r="C3683" s="7">
        <v>1185732</v>
      </c>
      <c r="D3683" s="8">
        <v>44210</v>
      </c>
      <c r="E3683" s="7" t="s">
        <v>15</v>
      </c>
      <c r="F3683" s="7" t="s">
        <v>125</v>
      </c>
      <c r="G3683" s="7" t="s">
        <v>126</v>
      </c>
      <c r="H3683" s="7" t="s">
        <v>22</v>
      </c>
      <c r="I3683" s="9">
        <v>0.45</v>
      </c>
      <c r="J3683" s="10">
        <v>3250</v>
      </c>
      <c r="K3683" s="11">
        <f t="shared" si="28"/>
        <v>1462.5</v>
      </c>
      <c r="L3683" s="11">
        <f t="shared" si="29"/>
        <v>585</v>
      </c>
      <c r="M3683" s="12">
        <v>0.39999999999999997</v>
      </c>
      <c r="O3683" s="17"/>
      <c r="P3683" s="15"/>
      <c r="Q3683" s="13"/>
      <c r="R3683" s="14"/>
    </row>
    <row r="3684" spans="1:18" ht="15.75" customHeight="1" x14ac:dyDescent="0.2">
      <c r="A3684" s="2"/>
      <c r="B3684" s="7" t="s">
        <v>14</v>
      </c>
      <c r="C3684" s="7">
        <v>1185732</v>
      </c>
      <c r="D3684" s="8">
        <v>44239</v>
      </c>
      <c r="E3684" s="7" t="s">
        <v>15</v>
      </c>
      <c r="F3684" s="7" t="s">
        <v>125</v>
      </c>
      <c r="G3684" s="7" t="s">
        <v>126</v>
      </c>
      <c r="H3684" s="7" t="s">
        <v>17</v>
      </c>
      <c r="I3684" s="9">
        <v>0.45</v>
      </c>
      <c r="J3684" s="10">
        <v>5750</v>
      </c>
      <c r="K3684" s="11">
        <f t="shared" si="28"/>
        <v>2587.5</v>
      </c>
      <c r="L3684" s="11">
        <f t="shared" si="29"/>
        <v>1164.375</v>
      </c>
      <c r="M3684" s="12">
        <v>0.45</v>
      </c>
      <c r="O3684" s="17"/>
      <c r="P3684" s="15"/>
      <c r="Q3684" s="13"/>
      <c r="R3684" s="14"/>
    </row>
    <row r="3685" spans="1:18" ht="15.75" customHeight="1" x14ac:dyDescent="0.2">
      <c r="A3685" s="2"/>
      <c r="B3685" s="7" t="s">
        <v>14</v>
      </c>
      <c r="C3685" s="7">
        <v>1185732</v>
      </c>
      <c r="D3685" s="8">
        <v>44239</v>
      </c>
      <c r="E3685" s="7" t="s">
        <v>15</v>
      </c>
      <c r="F3685" s="7" t="s">
        <v>125</v>
      </c>
      <c r="G3685" s="7" t="s">
        <v>126</v>
      </c>
      <c r="H3685" s="7" t="s">
        <v>18</v>
      </c>
      <c r="I3685" s="9">
        <v>0.45</v>
      </c>
      <c r="J3685" s="10">
        <v>2250</v>
      </c>
      <c r="K3685" s="11">
        <f t="shared" si="28"/>
        <v>1012.5</v>
      </c>
      <c r="L3685" s="11">
        <f t="shared" si="29"/>
        <v>455.625</v>
      </c>
      <c r="M3685" s="12">
        <v>0.45</v>
      </c>
      <c r="O3685" s="17"/>
      <c r="P3685" s="15"/>
      <c r="Q3685" s="13"/>
      <c r="R3685" s="14"/>
    </row>
    <row r="3686" spans="1:18" ht="15.75" customHeight="1" x14ac:dyDescent="0.2">
      <c r="A3686" s="2"/>
      <c r="B3686" s="7" t="s">
        <v>14</v>
      </c>
      <c r="C3686" s="7">
        <v>1185732</v>
      </c>
      <c r="D3686" s="8">
        <v>44239</v>
      </c>
      <c r="E3686" s="7" t="s">
        <v>15</v>
      </c>
      <c r="F3686" s="7" t="s">
        <v>125</v>
      </c>
      <c r="G3686" s="7" t="s">
        <v>126</v>
      </c>
      <c r="H3686" s="7" t="s">
        <v>19</v>
      </c>
      <c r="I3686" s="9">
        <v>0.35000000000000003</v>
      </c>
      <c r="J3686" s="10">
        <v>2750</v>
      </c>
      <c r="K3686" s="11">
        <f t="shared" si="28"/>
        <v>962.50000000000011</v>
      </c>
      <c r="L3686" s="11">
        <f t="shared" si="29"/>
        <v>336.875</v>
      </c>
      <c r="M3686" s="12">
        <v>0.35</v>
      </c>
      <c r="O3686" s="17"/>
      <c r="P3686" s="15"/>
      <c r="Q3686" s="13"/>
      <c r="R3686" s="14"/>
    </row>
    <row r="3687" spans="1:18" ht="15.75" customHeight="1" x14ac:dyDescent="0.2">
      <c r="A3687" s="2"/>
      <c r="B3687" s="7" t="s">
        <v>14</v>
      </c>
      <c r="C3687" s="7">
        <v>1185732</v>
      </c>
      <c r="D3687" s="8">
        <v>44239</v>
      </c>
      <c r="E3687" s="7" t="s">
        <v>15</v>
      </c>
      <c r="F3687" s="7" t="s">
        <v>125</v>
      </c>
      <c r="G3687" s="7" t="s">
        <v>126</v>
      </c>
      <c r="H3687" s="7" t="s">
        <v>20</v>
      </c>
      <c r="I3687" s="9">
        <v>0.39999999999999997</v>
      </c>
      <c r="J3687" s="10">
        <v>1500</v>
      </c>
      <c r="K3687" s="11">
        <f t="shared" si="28"/>
        <v>600</v>
      </c>
      <c r="L3687" s="11">
        <f t="shared" si="29"/>
        <v>210</v>
      </c>
      <c r="M3687" s="12">
        <v>0.35</v>
      </c>
      <c r="O3687" s="17"/>
      <c r="P3687" s="15"/>
      <c r="Q3687" s="13"/>
      <c r="R3687" s="14"/>
    </row>
    <row r="3688" spans="1:18" ht="15.75" customHeight="1" x14ac:dyDescent="0.2">
      <c r="A3688" s="2"/>
      <c r="B3688" s="7" t="s">
        <v>14</v>
      </c>
      <c r="C3688" s="7">
        <v>1185732</v>
      </c>
      <c r="D3688" s="8">
        <v>44239</v>
      </c>
      <c r="E3688" s="7" t="s">
        <v>15</v>
      </c>
      <c r="F3688" s="7" t="s">
        <v>125</v>
      </c>
      <c r="G3688" s="7" t="s">
        <v>126</v>
      </c>
      <c r="H3688" s="7" t="s">
        <v>21</v>
      </c>
      <c r="I3688" s="9">
        <v>0.55000000000000004</v>
      </c>
      <c r="J3688" s="10">
        <v>2250</v>
      </c>
      <c r="K3688" s="11">
        <f t="shared" si="28"/>
        <v>1237.5</v>
      </c>
      <c r="L3688" s="11">
        <f t="shared" si="29"/>
        <v>433.125</v>
      </c>
      <c r="M3688" s="12">
        <v>0.35</v>
      </c>
      <c r="O3688" s="17"/>
      <c r="P3688" s="15"/>
      <c r="Q3688" s="13"/>
      <c r="R3688" s="14"/>
    </row>
    <row r="3689" spans="1:18" ht="15.75" customHeight="1" x14ac:dyDescent="0.2">
      <c r="A3689" s="2"/>
      <c r="B3689" s="7" t="s">
        <v>14</v>
      </c>
      <c r="C3689" s="7">
        <v>1185732</v>
      </c>
      <c r="D3689" s="8">
        <v>44239</v>
      </c>
      <c r="E3689" s="7" t="s">
        <v>15</v>
      </c>
      <c r="F3689" s="7" t="s">
        <v>125</v>
      </c>
      <c r="G3689" s="7" t="s">
        <v>126</v>
      </c>
      <c r="H3689" s="7" t="s">
        <v>22</v>
      </c>
      <c r="I3689" s="9">
        <v>0.45</v>
      </c>
      <c r="J3689" s="10">
        <v>3250</v>
      </c>
      <c r="K3689" s="11">
        <f t="shared" si="28"/>
        <v>1462.5</v>
      </c>
      <c r="L3689" s="11">
        <f t="shared" si="29"/>
        <v>585</v>
      </c>
      <c r="M3689" s="12">
        <v>0.39999999999999997</v>
      </c>
      <c r="O3689" s="17"/>
      <c r="P3689" s="15"/>
      <c r="Q3689" s="13"/>
      <c r="R3689" s="14"/>
    </row>
    <row r="3690" spans="1:18" ht="15.75" customHeight="1" x14ac:dyDescent="0.2">
      <c r="A3690" s="2"/>
      <c r="B3690" s="7" t="s">
        <v>14</v>
      </c>
      <c r="C3690" s="7">
        <v>1185732</v>
      </c>
      <c r="D3690" s="8">
        <v>44265</v>
      </c>
      <c r="E3690" s="7" t="s">
        <v>15</v>
      </c>
      <c r="F3690" s="7" t="s">
        <v>125</v>
      </c>
      <c r="G3690" s="7" t="s">
        <v>126</v>
      </c>
      <c r="H3690" s="7" t="s">
        <v>17</v>
      </c>
      <c r="I3690" s="9">
        <v>0.45</v>
      </c>
      <c r="J3690" s="10">
        <v>5450</v>
      </c>
      <c r="K3690" s="11">
        <f t="shared" si="28"/>
        <v>2452.5</v>
      </c>
      <c r="L3690" s="11">
        <f t="shared" si="29"/>
        <v>1103.625</v>
      </c>
      <c r="M3690" s="12">
        <v>0.45</v>
      </c>
      <c r="O3690" s="17"/>
      <c r="P3690" s="15"/>
      <c r="Q3690" s="13"/>
      <c r="R3690" s="14"/>
    </row>
    <row r="3691" spans="1:18" ht="15.75" customHeight="1" x14ac:dyDescent="0.2">
      <c r="A3691" s="2"/>
      <c r="B3691" s="7" t="s">
        <v>14</v>
      </c>
      <c r="C3691" s="7">
        <v>1185732</v>
      </c>
      <c r="D3691" s="8">
        <v>44265</v>
      </c>
      <c r="E3691" s="7" t="s">
        <v>15</v>
      </c>
      <c r="F3691" s="7" t="s">
        <v>125</v>
      </c>
      <c r="G3691" s="7" t="s">
        <v>126</v>
      </c>
      <c r="H3691" s="7" t="s">
        <v>18</v>
      </c>
      <c r="I3691" s="9">
        <v>0.45</v>
      </c>
      <c r="J3691" s="10">
        <v>2500</v>
      </c>
      <c r="K3691" s="11">
        <f t="shared" si="28"/>
        <v>1125</v>
      </c>
      <c r="L3691" s="11">
        <f t="shared" si="29"/>
        <v>506.25</v>
      </c>
      <c r="M3691" s="12">
        <v>0.45</v>
      </c>
      <c r="O3691" s="17"/>
      <c r="P3691" s="15"/>
      <c r="Q3691" s="13"/>
      <c r="R3691" s="14"/>
    </row>
    <row r="3692" spans="1:18" ht="15.75" customHeight="1" x14ac:dyDescent="0.2">
      <c r="A3692" s="2"/>
      <c r="B3692" s="7" t="s">
        <v>14</v>
      </c>
      <c r="C3692" s="7">
        <v>1185732</v>
      </c>
      <c r="D3692" s="8">
        <v>44265</v>
      </c>
      <c r="E3692" s="7" t="s">
        <v>15</v>
      </c>
      <c r="F3692" s="7" t="s">
        <v>125</v>
      </c>
      <c r="G3692" s="7" t="s">
        <v>126</v>
      </c>
      <c r="H3692" s="7" t="s">
        <v>19</v>
      </c>
      <c r="I3692" s="9">
        <v>0.35000000000000003</v>
      </c>
      <c r="J3692" s="10">
        <v>2750</v>
      </c>
      <c r="K3692" s="11">
        <f t="shared" si="28"/>
        <v>962.50000000000011</v>
      </c>
      <c r="L3692" s="11">
        <f t="shared" si="29"/>
        <v>336.875</v>
      </c>
      <c r="M3692" s="12">
        <v>0.35</v>
      </c>
      <c r="O3692" s="17"/>
      <c r="P3692" s="15"/>
      <c r="Q3692" s="13"/>
      <c r="R3692" s="14"/>
    </row>
    <row r="3693" spans="1:18" ht="15.75" customHeight="1" x14ac:dyDescent="0.2">
      <c r="A3693" s="2"/>
      <c r="B3693" s="7" t="s">
        <v>14</v>
      </c>
      <c r="C3693" s="7">
        <v>1185732</v>
      </c>
      <c r="D3693" s="8">
        <v>44265</v>
      </c>
      <c r="E3693" s="7" t="s">
        <v>15</v>
      </c>
      <c r="F3693" s="7" t="s">
        <v>125</v>
      </c>
      <c r="G3693" s="7" t="s">
        <v>126</v>
      </c>
      <c r="H3693" s="7" t="s">
        <v>20</v>
      </c>
      <c r="I3693" s="9">
        <v>0.39999999999999997</v>
      </c>
      <c r="J3693" s="10">
        <v>1250</v>
      </c>
      <c r="K3693" s="11">
        <f t="shared" si="28"/>
        <v>499.99999999999994</v>
      </c>
      <c r="L3693" s="11">
        <f t="shared" si="29"/>
        <v>174.99999999999997</v>
      </c>
      <c r="M3693" s="12">
        <v>0.35</v>
      </c>
      <c r="O3693" s="17"/>
      <c r="P3693" s="15"/>
      <c r="Q3693" s="13"/>
      <c r="R3693" s="14"/>
    </row>
    <row r="3694" spans="1:18" ht="15.75" customHeight="1" x14ac:dyDescent="0.2">
      <c r="A3694" s="2"/>
      <c r="B3694" s="7" t="s">
        <v>14</v>
      </c>
      <c r="C3694" s="7">
        <v>1185732</v>
      </c>
      <c r="D3694" s="8">
        <v>44265</v>
      </c>
      <c r="E3694" s="7" t="s">
        <v>15</v>
      </c>
      <c r="F3694" s="7" t="s">
        <v>125</v>
      </c>
      <c r="G3694" s="7" t="s">
        <v>126</v>
      </c>
      <c r="H3694" s="7" t="s">
        <v>21</v>
      </c>
      <c r="I3694" s="9">
        <v>0.55000000000000004</v>
      </c>
      <c r="J3694" s="10">
        <v>1750</v>
      </c>
      <c r="K3694" s="11">
        <f t="shared" si="28"/>
        <v>962.50000000000011</v>
      </c>
      <c r="L3694" s="11">
        <f t="shared" si="29"/>
        <v>336.875</v>
      </c>
      <c r="M3694" s="12">
        <v>0.35</v>
      </c>
      <c r="O3694" s="17"/>
      <c r="P3694" s="15"/>
      <c r="Q3694" s="13"/>
      <c r="R3694" s="14"/>
    </row>
    <row r="3695" spans="1:18" ht="15.75" customHeight="1" x14ac:dyDescent="0.2">
      <c r="A3695" s="2"/>
      <c r="B3695" s="7" t="s">
        <v>14</v>
      </c>
      <c r="C3695" s="7">
        <v>1185732</v>
      </c>
      <c r="D3695" s="8">
        <v>44265</v>
      </c>
      <c r="E3695" s="7" t="s">
        <v>15</v>
      </c>
      <c r="F3695" s="7" t="s">
        <v>125</v>
      </c>
      <c r="G3695" s="7" t="s">
        <v>126</v>
      </c>
      <c r="H3695" s="7" t="s">
        <v>22</v>
      </c>
      <c r="I3695" s="9">
        <v>0.45</v>
      </c>
      <c r="J3695" s="10">
        <v>2750</v>
      </c>
      <c r="K3695" s="11">
        <f t="shared" si="28"/>
        <v>1237.5</v>
      </c>
      <c r="L3695" s="11">
        <f t="shared" si="29"/>
        <v>494.99999999999994</v>
      </c>
      <c r="M3695" s="12">
        <v>0.39999999999999997</v>
      </c>
      <c r="O3695" s="17"/>
      <c r="P3695" s="15"/>
      <c r="Q3695" s="13"/>
      <c r="R3695" s="14"/>
    </row>
    <row r="3696" spans="1:18" ht="15.75" customHeight="1" x14ac:dyDescent="0.2">
      <c r="A3696" s="2"/>
      <c r="B3696" s="7" t="s">
        <v>14</v>
      </c>
      <c r="C3696" s="7">
        <v>1185732</v>
      </c>
      <c r="D3696" s="8">
        <v>44297</v>
      </c>
      <c r="E3696" s="7" t="s">
        <v>15</v>
      </c>
      <c r="F3696" s="7" t="s">
        <v>125</v>
      </c>
      <c r="G3696" s="7" t="s">
        <v>126</v>
      </c>
      <c r="H3696" s="7" t="s">
        <v>17</v>
      </c>
      <c r="I3696" s="9">
        <v>0.45</v>
      </c>
      <c r="J3696" s="10">
        <v>5250</v>
      </c>
      <c r="K3696" s="11">
        <f t="shared" si="28"/>
        <v>2362.5</v>
      </c>
      <c r="L3696" s="11">
        <f t="shared" si="29"/>
        <v>1063.125</v>
      </c>
      <c r="M3696" s="12">
        <v>0.45</v>
      </c>
      <c r="O3696" s="17"/>
      <c r="P3696" s="15"/>
      <c r="Q3696" s="13"/>
      <c r="R3696" s="14"/>
    </row>
    <row r="3697" spans="1:18" ht="15.75" customHeight="1" x14ac:dyDescent="0.2">
      <c r="A3697" s="2"/>
      <c r="B3697" s="7" t="s">
        <v>14</v>
      </c>
      <c r="C3697" s="7">
        <v>1185732</v>
      </c>
      <c r="D3697" s="8">
        <v>44297</v>
      </c>
      <c r="E3697" s="7" t="s">
        <v>15</v>
      </c>
      <c r="F3697" s="7" t="s">
        <v>125</v>
      </c>
      <c r="G3697" s="7" t="s">
        <v>126</v>
      </c>
      <c r="H3697" s="7" t="s">
        <v>18</v>
      </c>
      <c r="I3697" s="9">
        <v>0.45</v>
      </c>
      <c r="J3697" s="10">
        <v>2250</v>
      </c>
      <c r="K3697" s="11">
        <f t="shared" si="28"/>
        <v>1012.5</v>
      </c>
      <c r="L3697" s="11">
        <f t="shared" si="29"/>
        <v>455.625</v>
      </c>
      <c r="M3697" s="12">
        <v>0.45</v>
      </c>
      <c r="O3697" s="17"/>
      <c r="P3697" s="15"/>
      <c r="Q3697" s="13"/>
      <c r="R3697" s="14"/>
    </row>
    <row r="3698" spans="1:18" ht="15.75" customHeight="1" x14ac:dyDescent="0.2">
      <c r="A3698" s="2"/>
      <c r="B3698" s="7" t="s">
        <v>14</v>
      </c>
      <c r="C3698" s="7">
        <v>1185732</v>
      </c>
      <c r="D3698" s="8">
        <v>44297</v>
      </c>
      <c r="E3698" s="7" t="s">
        <v>15</v>
      </c>
      <c r="F3698" s="7" t="s">
        <v>125</v>
      </c>
      <c r="G3698" s="7" t="s">
        <v>126</v>
      </c>
      <c r="H3698" s="7" t="s">
        <v>19</v>
      </c>
      <c r="I3698" s="9">
        <v>0.35000000000000003</v>
      </c>
      <c r="J3698" s="10">
        <v>2250</v>
      </c>
      <c r="K3698" s="11">
        <f t="shared" si="28"/>
        <v>787.50000000000011</v>
      </c>
      <c r="L3698" s="11">
        <f t="shared" si="29"/>
        <v>275.625</v>
      </c>
      <c r="M3698" s="12">
        <v>0.35</v>
      </c>
      <c r="O3698" s="17"/>
      <c r="P3698" s="15"/>
      <c r="Q3698" s="13"/>
      <c r="R3698" s="14"/>
    </row>
    <row r="3699" spans="1:18" ht="15.75" customHeight="1" x14ac:dyDescent="0.2">
      <c r="A3699" s="2"/>
      <c r="B3699" s="7" t="s">
        <v>14</v>
      </c>
      <c r="C3699" s="7">
        <v>1185732</v>
      </c>
      <c r="D3699" s="8">
        <v>44297</v>
      </c>
      <c r="E3699" s="7" t="s">
        <v>15</v>
      </c>
      <c r="F3699" s="7" t="s">
        <v>125</v>
      </c>
      <c r="G3699" s="7" t="s">
        <v>126</v>
      </c>
      <c r="H3699" s="7" t="s">
        <v>20</v>
      </c>
      <c r="I3699" s="9">
        <v>0.39999999999999997</v>
      </c>
      <c r="J3699" s="10">
        <v>1500</v>
      </c>
      <c r="K3699" s="11">
        <f t="shared" si="28"/>
        <v>600</v>
      </c>
      <c r="L3699" s="11">
        <f t="shared" si="29"/>
        <v>210</v>
      </c>
      <c r="M3699" s="12">
        <v>0.35</v>
      </c>
      <c r="O3699" s="17"/>
      <c r="P3699" s="15"/>
      <c r="Q3699" s="13"/>
      <c r="R3699" s="14"/>
    </row>
    <row r="3700" spans="1:18" ht="15.75" customHeight="1" x14ac:dyDescent="0.2">
      <c r="A3700" s="2"/>
      <c r="B3700" s="7" t="s">
        <v>14</v>
      </c>
      <c r="C3700" s="7">
        <v>1185732</v>
      </c>
      <c r="D3700" s="8">
        <v>44297</v>
      </c>
      <c r="E3700" s="7" t="s">
        <v>15</v>
      </c>
      <c r="F3700" s="7" t="s">
        <v>125</v>
      </c>
      <c r="G3700" s="7" t="s">
        <v>126</v>
      </c>
      <c r="H3700" s="7" t="s">
        <v>21</v>
      </c>
      <c r="I3700" s="9">
        <v>0.55000000000000004</v>
      </c>
      <c r="J3700" s="10">
        <v>1500</v>
      </c>
      <c r="K3700" s="11">
        <f t="shared" si="28"/>
        <v>825.00000000000011</v>
      </c>
      <c r="L3700" s="11">
        <f t="shared" si="29"/>
        <v>288.75</v>
      </c>
      <c r="M3700" s="12">
        <v>0.35</v>
      </c>
      <c r="O3700" s="17"/>
      <c r="P3700" s="15"/>
      <c r="Q3700" s="13"/>
      <c r="R3700" s="14"/>
    </row>
    <row r="3701" spans="1:18" ht="15.75" customHeight="1" x14ac:dyDescent="0.2">
      <c r="A3701" s="2"/>
      <c r="B3701" s="7" t="s">
        <v>14</v>
      </c>
      <c r="C3701" s="7">
        <v>1185732</v>
      </c>
      <c r="D3701" s="8">
        <v>44297</v>
      </c>
      <c r="E3701" s="7" t="s">
        <v>15</v>
      </c>
      <c r="F3701" s="7" t="s">
        <v>125</v>
      </c>
      <c r="G3701" s="7" t="s">
        <v>126</v>
      </c>
      <c r="H3701" s="7" t="s">
        <v>22</v>
      </c>
      <c r="I3701" s="9">
        <v>0.45</v>
      </c>
      <c r="J3701" s="10">
        <v>3000</v>
      </c>
      <c r="K3701" s="11">
        <f t="shared" si="28"/>
        <v>1350</v>
      </c>
      <c r="L3701" s="11">
        <f t="shared" si="29"/>
        <v>540</v>
      </c>
      <c r="M3701" s="12">
        <v>0.39999999999999997</v>
      </c>
      <c r="O3701" s="17"/>
      <c r="P3701" s="15"/>
      <c r="Q3701" s="13"/>
      <c r="R3701" s="14"/>
    </row>
    <row r="3702" spans="1:18" ht="15.75" customHeight="1" x14ac:dyDescent="0.2">
      <c r="A3702" s="2"/>
      <c r="B3702" s="7" t="s">
        <v>14</v>
      </c>
      <c r="C3702" s="7">
        <v>1185732</v>
      </c>
      <c r="D3702" s="8">
        <v>44326</v>
      </c>
      <c r="E3702" s="7" t="s">
        <v>15</v>
      </c>
      <c r="F3702" s="7" t="s">
        <v>125</v>
      </c>
      <c r="G3702" s="7" t="s">
        <v>126</v>
      </c>
      <c r="H3702" s="7" t="s">
        <v>17</v>
      </c>
      <c r="I3702" s="9">
        <v>0.6</v>
      </c>
      <c r="J3702" s="10">
        <v>5700</v>
      </c>
      <c r="K3702" s="11">
        <f t="shared" si="28"/>
        <v>3420</v>
      </c>
      <c r="L3702" s="11">
        <f t="shared" si="29"/>
        <v>1539</v>
      </c>
      <c r="M3702" s="12">
        <v>0.45</v>
      </c>
      <c r="O3702" s="17"/>
      <c r="P3702" s="15"/>
      <c r="Q3702" s="13"/>
      <c r="R3702" s="14"/>
    </row>
    <row r="3703" spans="1:18" ht="15.75" customHeight="1" x14ac:dyDescent="0.2">
      <c r="A3703" s="2"/>
      <c r="B3703" s="7" t="s">
        <v>14</v>
      </c>
      <c r="C3703" s="7">
        <v>1185732</v>
      </c>
      <c r="D3703" s="8">
        <v>44326</v>
      </c>
      <c r="E3703" s="7" t="s">
        <v>15</v>
      </c>
      <c r="F3703" s="7" t="s">
        <v>125</v>
      </c>
      <c r="G3703" s="7" t="s">
        <v>126</v>
      </c>
      <c r="H3703" s="7" t="s">
        <v>18</v>
      </c>
      <c r="I3703" s="9">
        <v>0.55000000000000004</v>
      </c>
      <c r="J3703" s="10">
        <v>2750</v>
      </c>
      <c r="K3703" s="11">
        <f t="shared" si="28"/>
        <v>1512.5000000000002</v>
      </c>
      <c r="L3703" s="11">
        <f t="shared" si="29"/>
        <v>680.62500000000011</v>
      </c>
      <c r="M3703" s="12">
        <v>0.45</v>
      </c>
      <c r="O3703" s="17"/>
      <c r="P3703" s="15"/>
      <c r="Q3703" s="13"/>
      <c r="R3703" s="14"/>
    </row>
    <row r="3704" spans="1:18" ht="15.75" customHeight="1" x14ac:dyDescent="0.2">
      <c r="A3704" s="2"/>
      <c r="B3704" s="7" t="s">
        <v>14</v>
      </c>
      <c r="C3704" s="7">
        <v>1185732</v>
      </c>
      <c r="D3704" s="8">
        <v>44326</v>
      </c>
      <c r="E3704" s="7" t="s">
        <v>15</v>
      </c>
      <c r="F3704" s="7" t="s">
        <v>125</v>
      </c>
      <c r="G3704" s="7" t="s">
        <v>126</v>
      </c>
      <c r="H3704" s="7" t="s">
        <v>19</v>
      </c>
      <c r="I3704" s="9">
        <v>0.5</v>
      </c>
      <c r="J3704" s="10">
        <v>3000</v>
      </c>
      <c r="K3704" s="11">
        <f t="shared" si="28"/>
        <v>1500</v>
      </c>
      <c r="L3704" s="11">
        <f t="shared" si="29"/>
        <v>525</v>
      </c>
      <c r="M3704" s="12">
        <v>0.35</v>
      </c>
      <c r="O3704" s="17"/>
      <c r="P3704" s="15"/>
      <c r="Q3704" s="13"/>
      <c r="R3704" s="14"/>
    </row>
    <row r="3705" spans="1:18" ht="15.75" customHeight="1" x14ac:dyDescent="0.2">
      <c r="A3705" s="2"/>
      <c r="B3705" s="7" t="s">
        <v>14</v>
      </c>
      <c r="C3705" s="7">
        <v>1185732</v>
      </c>
      <c r="D3705" s="8">
        <v>44326</v>
      </c>
      <c r="E3705" s="7" t="s">
        <v>15</v>
      </c>
      <c r="F3705" s="7" t="s">
        <v>125</v>
      </c>
      <c r="G3705" s="7" t="s">
        <v>126</v>
      </c>
      <c r="H3705" s="7" t="s">
        <v>20</v>
      </c>
      <c r="I3705" s="9">
        <v>0.5</v>
      </c>
      <c r="J3705" s="10">
        <v>2500</v>
      </c>
      <c r="K3705" s="11">
        <f t="shared" si="28"/>
        <v>1250</v>
      </c>
      <c r="L3705" s="11">
        <f t="shared" si="29"/>
        <v>437.5</v>
      </c>
      <c r="M3705" s="12">
        <v>0.35</v>
      </c>
      <c r="O3705" s="17"/>
      <c r="P3705" s="15"/>
      <c r="Q3705" s="13"/>
      <c r="R3705" s="14"/>
    </row>
    <row r="3706" spans="1:18" ht="15.75" customHeight="1" x14ac:dyDescent="0.2">
      <c r="A3706" s="2"/>
      <c r="B3706" s="7" t="s">
        <v>14</v>
      </c>
      <c r="C3706" s="7">
        <v>1185732</v>
      </c>
      <c r="D3706" s="8">
        <v>44326</v>
      </c>
      <c r="E3706" s="7" t="s">
        <v>15</v>
      </c>
      <c r="F3706" s="7" t="s">
        <v>125</v>
      </c>
      <c r="G3706" s="7" t="s">
        <v>126</v>
      </c>
      <c r="H3706" s="7" t="s">
        <v>21</v>
      </c>
      <c r="I3706" s="9">
        <v>0.6</v>
      </c>
      <c r="J3706" s="10">
        <v>2750</v>
      </c>
      <c r="K3706" s="11">
        <f t="shared" si="28"/>
        <v>1650</v>
      </c>
      <c r="L3706" s="11">
        <f t="shared" si="29"/>
        <v>577.5</v>
      </c>
      <c r="M3706" s="12">
        <v>0.35</v>
      </c>
      <c r="O3706" s="17"/>
      <c r="P3706" s="15"/>
      <c r="Q3706" s="13"/>
      <c r="R3706" s="14"/>
    </row>
    <row r="3707" spans="1:18" ht="15.75" customHeight="1" x14ac:dyDescent="0.2">
      <c r="A3707" s="2"/>
      <c r="B3707" s="7" t="s">
        <v>14</v>
      </c>
      <c r="C3707" s="7">
        <v>1185732</v>
      </c>
      <c r="D3707" s="8">
        <v>44326</v>
      </c>
      <c r="E3707" s="7" t="s">
        <v>15</v>
      </c>
      <c r="F3707" s="7" t="s">
        <v>125</v>
      </c>
      <c r="G3707" s="7" t="s">
        <v>126</v>
      </c>
      <c r="H3707" s="7" t="s">
        <v>22</v>
      </c>
      <c r="I3707" s="9">
        <v>0.65</v>
      </c>
      <c r="J3707" s="10">
        <v>4000</v>
      </c>
      <c r="K3707" s="11">
        <f t="shared" si="28"/>
        <v>2600</v>
      </c>
      <c r="L3707" s="11">
        <f t="shared" si="29"/>
        <v>1040</v>
      </c>
      <c r="M3707" s="12">
        <v>0.39999999999999997</v>
      </c>
      <c r="O3707" s="17"/>
      <c r="P3707" s="15"/>
      <c r="Q3707" s="13"/>
      <c r="R3707" s="14"/>
    </row>
    <row r="3708" spans="1:18" ht="15.75" customHeight="1" x14ac:dyDescent="0.2">
      <c r="A3708" s="2"/>
      <c r="B3708" s="7" t="s">
        <v>14</v>
      </c>
      <c r="C3708" s="7">
        <v>1185732</v>
      </c>
      <c r="D3708" s="8">
        <v>44359</v>
      </c>
      <c r="E3708" s="7" t="s">
        <v>15</v>
      </c>
      <c r="F3708" s="7" t="s">
        <v>125</v>
      </c>
      <c r="G3708" s="7" t="s">
        <v>126</v>
      </c>
      <c r="H3708" s="7" t="s">
        <v>17</v>
      </c>
      <c r="I3708" s="9">
        <v>0.6</v>
      </c>
      <c r="J3708" s="10">
        <v>6500</v>
      </c>
      <c r="K3708" s="11">
        <f t="shared" si="28"/>
        <v>3900</v>
      </c>
      <c r="L3708" s="11">
        <f t="shared" si="29"/>
        <v>1755</v>
      </c>
      <c r="M3708" s="12">
        <v>0.45</v>
      </c>
      <c r="O3708" s="17"/>
      <c r="P3708" s="15"/>
      <c r="Q3708" s="13"/>
      <c r="R3708" s="14"/>
    </row>
    <row r="3709" spans="1:18" ht="15.75" customHeight="1" x14ac:dyDescent="0.2">
      <c r="A3709" s="2"/>
      <c r="B3709" s="7" t="s">
        <v>14</v>
      </c>
      <c r="C3709" s="7">
        <v>1185732</v>
      </c>
      <c r="D3709" s="8">
        <v>44359</v>
      </c>
      <c r="E3709" s="7" t="s">
        <v>15</v>
      </c>
      <c r="F3709" s="7" t="s">
        <v>125</v>
      </c>
      <c r="G3709" s="7" t="s">
        <v>126</v>
      </c>
      <c r="H3709" s="7" t="s">
        <v>18</v>
      </c>
      <c r="I3709" s="9">
        <v>0.55000000000000004</v>
      </c>
      <c r="J3709" s="10">
        <v>4000</v>
      </c>
      <c r="K3709" s="11">
        <f t="shared" si="28"/>
        <v>2200</v>
      </c>
      <c r="L3709" s="11">
        <f t="shared" si="29"/>
        <v>990</v>
      </c>
      <c r="M3709" s="12">
        <v>0.45</v>
      </c>
      <c r="O3709" s="17"/>
      <c r="P3709" s="15"/>
      <c r="Q3709" s="13"/>
      <c r="R3709" s="14"/>
    </row>
    <row r="3710" spans="1:18" ht="15.75" customHeight="1" x14ac:dyDescent="0.2">
      <c r="A3710" s="2"/>
      <c r="B3710" s="7" t="s">
        <v>14</v>
      </c>
      <c r="C3710" s="7">
        <v>1185732</v>
      </c>
      <c r="D3710" s="8">
        <v>44359</v>
      </c>
      <c r="E3710" s="7" t="s">
        <v>15</v>
      </c>
      <c r="F3710" s="7" t="s">
        <v>125</v>
      </c>
      <c r="G3710" s="7" t="s">
        <v>126</v>
      </c>
      <c r="H3710" s="7" t="s">
        <v>19</v>
      </c>
      <c r="I3710" s="9">
        <v>0.5</v>
      </c>
      <c r="J3710" s="10">
        <v>3250</v>
      </c>
      <c r="K3710" s="11">
        <f t="shared" si="28"/>
        <v>1625</v>
      </c>
      <c r="L3710" s="11">
        <f t="shared" si="29"/>
        <v>568.75</v>
      </c>
      <c r="M3710" s="12">
        <v>0.35</v>
      </c>
      <c r="O3710" s="17"/>
      <c r="P3710" s="15"/>
      <c r="Q3710" s="13"/>
      <c r="R3710" s="14"/>
    </row>
    <row r="3711" spans="1:18" ht="15.75" customHeight="1" x14ac:dyDescent="0.2">
      <c r="A3711" s="2"/>
      <c r="B3711" s="7" t="s">
        <v>14</v>
      </c>
      <c r="C3711" s="7">
        <v>1185732</v>
      </c>
      <c r="D3711" s="8">
        <v>44359</v>
      </c>
      <c r="E3711" s="7" t="s">
        <v>15</v>
      </c>
      <c r="F3711" s="7" t="s">
        <v>125</v>
      </c>
      <c r="G3711" s="7" t="s">
        <v>126</v>
      </c>
      <c r="H3711" s="7" t="s">
        <v>20</v>
      </c>
      <c r="I3711" s="9">
        <v>0.5</v>
      </c>
      <c r="J3711" s="10">
        <v>3000</v>
      </c>
      <c r="K3711" s="11">
        <f t="shared" si="28"/>
        <v>1500</v>
      </c>
      <c r="L3711" s="11">
        <f t="shared" si="29"/>
        <v>525</v>
      </c>
      <c r="M3711" s="12">
        <v>0.35</v>
      </c>
      <c r="O3711" s="17"/>
      <c r="P3711" s="15"/>
      <c r="Q3711" s="13"/>
      <c r="R3711" s="14"/>
    </row>
    <row r="3712" spans="1:18" ht="15.75" customHeight="1" x14ac:dyDescent="0.2">
      <c r="A3712" s="2"/>
      <c r="B3712" s="7" t="s">
        <v>14</v>
      </c>
      <c r="C3712" s="7">
        <v>1185732</v>
      </c>
      <c r="D3712" s="8">
        <v>44359</v>
      </c>
      <c r="E3712" s="7" t="s">
        <v>15</v>
      </c>
      <c r="F3712" s="7" t="s">
        <v>125</v>
      </c>
      <c r="G3712" s="7" t="s">
        <v>126</v>
      </c>
      <c r="H3712" s="7" t="s">
        <v>21</v>
      </c>
      <c r="I3712" s="9">
        <v>0.6</v>
      </c>
      <c r="J3712" s="10">
        <v>3000</v>
      </c>
      <c r="K3712" s="11">
        <f t="shared" si="28"/>
        <v>1800</v>
      </c>
      <c r="L3712" s="11">
        <f t="shared" si="29"/>
        <v>630</v>
      </c>
      <c r="M3712" s="12">
        <v>0.35</v>
      </c>
      <c r="O3712" s="17"/>
      <c r="P3712" s="15"/>
      <c r="Q3712" s="13"/>
      <c r="R3712" s="14"/>
    </row>
    <row r="3713" spans="1:18" ht="15.75" customHeight="1" x14ac:dyDescent="0.2">
      <c r="A3713" s="2"/>
      <c r="B3713" s="7" t="s">
        <v>14</v>
      </c>
      <c r="C3713" s="7">
        <v>1185732</v>
      </c>
      <c r="D3713" s="8">
        <v>44359</v>
      </c>
      <c r="E3713" s="7" t="s">
        <v>15</v>
      </c>
      <c r="F3713" s="7" t="s">
        <v>125</v>
      </c>
      <c r="G3713" s="7" t="s">
        <v>126</v>
      </c>
      <c r="H3713" s="7" t="s">
        <v>22</v>
      </c>
      <c r="I3713" s="9">
        <v>0.65</v>
      </c>
      <c r="J3713" s="10">
        <v>4500</v>
      </c>
      <c r="K3713" s="11">
        <f t="shared" si="28"/>
        <v>2925</v>
      </c>
      <c r="L3713" s="11">
        <f t="shared" si="29"/>
        <v>1170</v>
      </c>
      <c r="M3713" s="12">
        <v>0.39999999999999997</v>
      </c>
      <c r="O3713" s="17"/>
      <c r="P3713" s="15"/>
      <c r="Q3713" s="13"/>
      <c r="R3713" s="14"/>
    </row>
    <row r="3714" spans="1:18" ht="15.75" customHeight="1" x14ac:dyDescent="0.2">
      <c r="A3714" s="2"/>
      <c r="B3714" s="7" t="s">
        <v>14</v>
      </c>
      <c r="C3714" s="7">
        <v>1185732</v>
      </c>
      <c r="D3714" s="8">
        <v>44387</v>
      </c>
      <c r="E3714" s="7" t="s">
        <v>15</v>
      </c>
      <c r="F3714" s="7" t="s">
        <v>125</v>
      </c>
      <c r="G3714" s="7" t="s">
        <v>126</v>
      </c>
      <c r="H3714" s="7" t="s">
        <v>17</v>
      </c>
      <c r="I3714" s="9">
        <v>0.6</v>
      </c>
      <c r="J3714" s="10">
        <v>6750</v>
      </c>
      <c r="K3714" s="11">
        <f t="shared" si="28"/>
        <v>4050</v>
      </c>
      <c r="L3714" s="11">
        <f t="shared" si="29"/>
        <v>1822.5</v>
      </c>
      <c r="M3714" s="12">
        <v>0.45</v>
      </c>
      <c r="O3714" s="17"/>
      <c r="P3714" s="15"/>
      <c r="Q3714" s="13"/>
      <c r="R3714" s="14"/>
    </row>
    <row r="3715" spans="1:18" ht="15.75" customHeight="1" x14ac:dyDescent="0.2">
      <c r="A3715" s="2"/>
      <c r="B3715" s="7" t="s">
        <v>14</v>
      </c>
      <c r="C3715" s="7">
        <v>1185732</v>
      </c>
      <c r="D3715" s="8">
        <v>44387</v>
      </c>
      <c r="E3715" s="7" t="s">
        <v>15</v>
      </c>
      <c r="F3715" s="7" t="s">
        <v>125</v>
      </c>
      <c r="G3715" s="7" t="s">
        <v>126</v>
      </c>
      <c r="H3715" s="7" t="s">
        <v>18</v>
      </c>
      <c r="I3715" s="9">
        <v>0.55000000000000004</v>
      </c>
      <c r="J3715" s="10">
        <v>4250</v>
      </c>
      <c r="K3715" s="11">
        <f t="shared" si="28"/>
        <v>2337.5</v>
      </c>
      <c r="L3715" s="11">
        <f t="shared" si="29"/>
        <v>1051.875</v>
      </c>
      <c r="M3715" s="12">
        <v>0.45</v>
      </c>
      <c r="O3715" s="17"/>
      <c r="P3715" s="15"/>
      <c r="Q3715" s="13"/>
      <c r="R3715" s="14"/>
    </row>
    <row r="3716" spans="1:18" ht="15.75" customHeight="1" x14ac:dyDescent="0.2">
      <c r="A3716" s="2"/>
      <c r="B3716" s="7" t="s">
        <v>14</v>
      </c>
      <c r="C3716" s="7">
        <v>1185732</v>
      </c>
      <c r="D3716" s="8">
        <v>44387</v>
      </c>
      <c r="E3716" s="7" t="s">
        <v>15</v>
      </c>
      <c r="F3716" s="7" t="s">
        <v>125</v>
      </c>
      <c r="G3716" s="7" t="s">
        <v>126</v>
      </c>
      <c r="H3716" s="7" t="s">
        <v>19</v>
      </c>
      <c r="I3716" s="9">
        <v>0.5</v>
      </c>
      <c r="J3716" s="10">
        <v>3500</v>
      </c>
      <c r="K3716" s="11">
        <f t="shared" si="28"/>
        <v>1750</v>
      </c>
      <c r="L3716" s="11">
        <f t="shared" si="29"/>
        <v>612.5</v>
      </c>
      <c r="M3716" s="12">
        <v>0.35</v>
      </c>
      <c r="O3716" s="17"/>
      <c r="P3716" s="15"/>
      <c r="Q3716" s="13"/>
      <c r="R3716" s="14"/>
    </row>
    <row r="3717" spans="1:18" ht="15.75" customHeight="1" x14ac:dyDescent="0.2">
      <c r="A3717" s="2"/>
      <c r="B3717" s="7" t="s">
        <v>14</v>
      </c>
      <c r="C3717" s="7">
        <v>1185732</v>
      </c>
      <c r="D3717" s="8">
        <v>44387</v>
      </c>
      <c r="E3717" s="7" t="s">
        <v>15</v>
      </c>
      <c r="F3717" s="7" t="s">
        <v>125</v>
      </c>
      <c r="G3717" s="7" t="s">
        <v>126</v>
      </c>
      <c r="H3717" s="7" t="s">
        <v>20</v>
      </c>
      <c r="I3717" s="9">
        <v>0.5</v>
      </c>
      <c r="J3717" s="10">
        <v>3000</v>
      </c>
      <c r="K3717" s="11">
        <f t="shared" si="28"/>
        <v>1500</v>
      </c>
      <c r="L3717" s="11">
        <f t="shared" si="29"/>
        <v>525</v>
      </c>
      <c r="M3717" s="12">
        <v>0.35</v>
      </c>
      <c r="O3717" s="17"/>
      <c r="P3717" s="15"/>
      <c r="Q3717" s="13"/>
      <c r="R3717" s="14"/>
    </row>
    <row r="3718" spans="1:18" ht="15.75" customHeight="1" x14ac:dyDescent="0.2">
      <c r="A3718" s="2"/>
      <c r="B3718" s="7" t="s">
        <v>14</v>
      </c>
      <c r="C3718" s="7">
        <v>1185732</v>
      </c>
      <c r="D3718" s="8">
        <v>44387</v>
      </c>
      <c r="E3718" s="7" t="s">
        <v>15</v>
      </c>
      <c r="F3718" s="7" t="s">
        <v>125</v>
      </c>
      <c r="G3718" s="7" t="s">
        <v>126</v>
      </c>
      <c r="H3718" s="7" t="s">
        <v>21</v>
      </c>
      <c r="I3718" s="9">
        <v>0.6</v>
      </c>
      <c r="J3718" s="10">
        <v>3250</v>
      </c>
      <c r="K3718" s="11">
        <f t="shared" si="28"/>
        <v>1950</v>
      </c>
      <c r="L3718" s="11">
        <f t="shared" si="29"/>
        <v>682.5</v>
      </c>
      <c r="M3718" s="12">
        <v>0.35</v>
      </c>
      <c r="O3718" s="17"/>
      <c r="P3718" s="15"/>
      <c r="Q3718" s="13"/>
      <c r="R3718" s="14"/>
    </row>
    <row r="3719" spans="1:18" ht="15.75" customHeight="1" x14ac:dyDescent="0.2">
      <c r="A3719" s="2"/>
      <c r="B3719" s="7" t="s">
        <v>14</v>
      </c>
      <c r="C3719" s="7">
        <v>1185732</v>
      </c>
      <c r="D3719" s="8">
        <v>44387</v>
      </c>
      <c r="E3719" s="7" t="s">
        <v>15</v>
      </c>
      <c r="F3719" s="7" t="s">
        <v>125</v>
      </c>
      <c r="G3719" s="7" t="s">
        <v>126</v>
      </c>
      <c r="H3719" s="7" t="s">
        <v>22</v>
      </c>
      <c r="I3719" s="9">
        <v>0.65</v>
      </c>
      <c r="J3719" s="10">
        <v>5000</v>
      </c>
      <c r="K3719" s="11">
        <f t="shared" si="28"/>
        <v>3250</v>
      </c>
      <c r="L3719" s="11">
        <f t="shared" si="29"/>
        <v>1300</v>
      </c>
      <c r="M3719" s="12">
        <v>0.39999999999999997</v>
      </c>
      <c r="O3719" s="17"/>
      <c r="P3719" s="15"/>
      <c r="Q3719" s="13"/>
      <c r="R3719" s="14"/>
    </row>
    <row r="3720" spans="1:18" ht="15.75" customHeight="1" x14ac:dyDescent="0.2">
      <c r="A3720" s="2"/>
      <c r="B3720" s="7" t="s">
        <v>14</v>
      </c>
      <c r="C3720" s="7">
        <v>1185732</v>
      </c>
      <c r="D3720" s="8">
        <v>44419</v>
      </c>
      <c r="E3720" s="7" t="s">
        <v>15</v>
      </c>
      <c r="F3720" s="7" t="s">
        <v>125</v>
      </c>
      <c r="G3720" s="7" t="s">
        <v>126</v>
      </c>
      <c r="H3720" s="7" t="s">
        <v>17</v>
      </c>
      <c r="I3720" s="9">
        <v>0.6</v>
      </c>
      <c r="J3720" s="10">
        <v>6500</v>
      </c>
      <c r="K3720" s="11">
        <f t="shared" si="28"/>
        <v>3900</v>
      </c>
      <c r="L3720" s="11">
        <f t="shared" si="29"/>
        <v>1755</v>
      </c>
      <c r="M3720" s="12">
        <v>0.45</v>
      </c>
      <c r="O3720" s="17"/>
      <c r="P3720" s="15"/>
      <c r="Q3720" s="13"/>
      <c r="R3720" s="14"/>
    </row>
    <row r="3721" spans="1:18" ht="15.75" customHeight="1" x14ac:dyDescent="0.2">
      <c r="A3721" s="2"/>
      <c r="B3721" s="7" t="s">
        <v>14</v>
      </c>
      <c r="C3721" s="7">
        <v>1185732</v>
      </c>
      <c r="D3721" s="8">
        <v>44419</v>
      </c>
      <c r="E3721" s="7" t="s">
        <v>15</v>
      </c>
      <c r="F3721" s="7" t="s">
        <v>125</v>
      </c>
      <c r="G3721" s="7" t="s">
        <v>126</v>
      </c>
      <c r="H3721" s="7" t="s">
        <v>18</v>
      </c>
      <c r="I3721" s="9">
        <v>0.55000000000000004</v>
      </c>
      <c r="J3721" s="10">
        <v>4250</v>
      </c>
      <c r="K3721" s="11">
        <f t="shared" si="28"/>
        <v>2337.5</v>
      </c>
      <c r="L3721" s="11">
        <f t="shared" si="29"/>
        <v>1051.875</v>
      </c>
      <c r="M3721" s="12">
        <v>0.45</v>
      </c>
      <c r="O3721" s="17"/>
      <c r="P3721" s="15"/>
      <c r="Q3721" s="13"/>
      <c r="R3721" s="14"/>
    </row>
    <row r="3722" spans="1:18" ht="15.75" customHeight="1" x14ac:dyDescent="0.2">
      <c r="A3722" s="2"/>
      <c r="B3722" s="7" t="s">
        <v>14</v>
      </c>
      <c r="C3722" s="7">
        <v>1185732</v>
      </c>
      <c r="D3722" s="8">
        <v>44419</v>
      </c>
      <c r="E3722" s="7" t="s">
        <v>15</v>
      </c>
      <c r="F3722" s="7" t="s">
        <v>125</v>
      </c>
      <c r="G3722" s="7" t="s">
        <v>126</v>
      </c>
      <c r="H3722" s="7" t="s">
        <v>19</v>
      </c>
      <c r="I3722" s="9">
        <v>0.5</v>
      </c>
      <c r="J3722" s="10">
        <v>3500</v>
      </c>
      <c r="K3722" s="11">
        <f t="shared" si="28"/>
        <v>1750</v>
      </c>
      <c r="L3722" s="11">
        <f t="shared" si="29"/>
        <v>612.5</v>
      </c>
      <c r="M3722" s="12">
        <v>0.35</v>
      </c>
      <c r="O3722" s="17"/>
      <c r="P3722" s="15"/>
      <c r="Q3722" s="13"/>
      <c r="R3722" s="14"/>
    </row>
    <row r="3723" spans="1:18" ht="15.75" customHeight="1" x14ac:dyDescent="0.2">
      <c r="A3723" s="2"/>
      <c r="B3723" s="7" t="s">
        <v>14</v>
      </c>
      <c r="C3723" s="7">
        <v>1185732</v>
      </c>
      <c r="D3723" s="8">
        <v>44419</v>
      </c>
      <c r="E3723" s="7" t="s">
        <v>15</v>
      </c>
      <c r="F3723" s="7" t="s">
        <v>125</v>
      </c>
      <c r="G3723" s="7" t="s">
        <v>126</v>
      </c>
      <c r="H3723" s="7" t="s">
        <v>20</v>
      </c>
      <c r="I3723" s="9">
        <v>0.5</v>
      </c>
      <c r="J3723" s="10">
        <v>2500</v>
      </c>
      <c r="K3723" s="11">
        <f t="shared" si="28"/>
        <v>1250</v>
      </c>
      <c r="L3723" s="11">
        <f t="shared" si="29"/>
        <v>437.5</v>
      </c>
      <c r="M3723" s="12">
        <v>0.35</v>
      </c>
      <c r="O3723" s="17"/>
      <c r="P3723" s="15"/>
      <c r="Q3723" s="13"/>
      <c r="R3723" s="14"/>
    </row>
    <row r="3724" spans="1:18" ht="15.75" customHeight="1" x14ac:dyDescent="0.2">
      <c r="A3724" s="2"/>
      <c r="B3724" s="7" t="s">
        <v>14</v>
      </c>
      <c r="C3724" s="7">
        <v>1185732</v>
      </c>
      <c r="D3724" s="8">
        <v>44419</v>
      </c>
      <c r="E3724" s="7" t="s">
        <v>15</v>
      </c>
      <c r="F3724" s="7" t="s">
        <v>125</v>
      </c>
      <c r="G3724" s="7" t="s">
        <v>126</v>
      </c>
      <c r="H3724" s="7" t="s">
        <v>21</v>
      </c>
      <c r="I3724" s="9">
        <v>0.6</v>
      </c>
      <c r="J3724" s="10">
        <v>2250</v>
      </c>
      <c r="K3724" s="11">
        <f t="shared" si="28"/>
        <v>1350</v>
      </c>
      <c r="L3724" s="11">
        <f t="shared" si="29"/>
        <v>472.49999999999994</v>
      </c>
      <c r="M3724" s="12">
        <v>0.35</v>
      </c>
      <c r="O3724" s="17"/>
      <c r="P3724" s="15"/>
      <c r="Q3724" s="13"/>
      <c r="R3724" s="14"/>
    </row>
    <row r="3725" spans="1:18" ht="15.75" customHeight="1" x14ac:dyDescent="0.2">
      <c r="A3725" s="2"/>
      <c r="B3725" s="7" t="s">
        <v>14</v>
      </c>
      <c r="C3725" s="7">
        <v>1185732</v>
      </c>
      <c r="D3725" s="8">
        <v>44419</v>
      </c>
      <c r="E3725" s="7" t="s">
        <v>15</v>
      </c>
      <c r="F3725" s="7" t="s">
        <v>125</v>
      </c>
      <c r="G3725" s="7" t="s">
        <v>126</v>
      </c>
      <c r="H3725" s="7" t="s">
        <v>22</v>
      </c>
      <c r="I3725" s="9">
        <v>0.65</v>
      </c>
      <c r="J3725" s="10">
        <v>4000</v>
      </c>
      <c r="K3725" s="11">
        <f t="shared" si="28"/>
        <v>2600</v>
      </c>
      <c r="L3725" s="11">
        <f t="shared" si="29"/>
        <v>1040</v>
      </c>
      <c r="M3725" s="12">
        <v>0.39999999999999997</v>
      </c>
      <c r="O3725" s="17"/>
      <c r="P3725" s="15"/>
      <c r="Q3725" s="13"/>
      <c r="R3725" s="14"/>
    </row>
    <row r="3726" spans="1:18" ht="15.75" customHeight="1" x14ac:dyDescent="0.2">
      <c r="A3726" s="2"/>
      <c r="B3726" s="7" t="s">
        <v>14</v>
      </c>
      <c r="C3726" s="7">
        <v>1185732</v>
      </c>
      <c r="D3726" s="8">
        <v>44449</v>
      </c>
      <c r="E3726" s="7" t="s">
        <v>15</v>
      </c>
      <c r="F3726" s="7" t="s">
        <v>125</v>
      </c>
      <c r="G3726" s="7" t="s">
        <v>126</v>
      </c>
      <c r="H3726" s="7" t="s">
        <v>17</v>
      </c>
      <c r="I3726" s="9">
        <v>0.6</v>
      </c>
      <c r="J3726" s="10">
        <v>5250</v>
      </c>
      <c r="K3726" s="11">
        <f t="shared" si="28"/>
        <v>3150</v>
      </c>
      <c r="L3726" s="11">
        <f t="shared" si="29"/>
        <v>1417.5</v>
      </c>
      <c r="M3726" s="12">
        <v>0.45</v>
      </c>
      <c r="O3726" s="17"/>
      <c r="P3726" s="15"/>
      <c r="Q3726" s="13"/>
      <c r="R3726" s="14"/>
    </row>
    <row r="3727" spans="1:18" ht="15.75" customHeight="1" x14ac:dyDescent="0.2">
      <c r="A3727" s="2"/>
      <c r="B3727" s="7" t="s">
        <v>14</v>
      </c>
      <c r="C3727" s="7">
        <v>1185732</v>
      </c>
      <c r="D3727" s="8">
        <v>44449</v>
      </c>
      <c r="E3727" s="7" t="s">
        <v>15</v>
      </c>
      <c r="F3727" s="7" t="s">
        <v>125</v>
      </c>
      <c r="G3727" s="7" t="s">
        <v>126</v>
      </c>
      <c r="H3727" s="7" t="s">
        <v>18</v>
      </c>
      <c r="I3727" s="9">
        <v>0.55000000000000004</v>
      </c>
      <c r="J3727" s="10">
        <v>3250</v>
      </c>
      <c r="K3727" s="11">
        <f t="shared" si="28"/>
        <v>1787.5000000000002</v>
      </c>
      <c r="L3727" s="11">
        <f t="shared" si="29"/>
        <v>804.37500000000011</v>
      </c>
      <c r="M3727" s="12">
        <v>0.45</v>
      </c>
      <c r="O3727" s="17"/>
      <c r="P3727" s="15"/>
      <c r="Q3727" s="13"/>
      <c r="R3727" s="14"/>
    </row>
    <row r="3728" spans="1:18" ht="15.75" customHeight="1" x14ac:dyDescent="0.2">
      <c r="A3728" s="2"/>
      <c r="B3728" s="7" t="s">
        <v>14</v>
      </c>
      <c r="C3728" s="7">
        <v>1185732</v>
      </c>
      <c r="D3728" s="8">
        <v>44449</v>
      </c>
      <c r="E3728" s="7" t="s">
        <v>15</v>
      </c>
      <c r="F3728" s="7" t="s">
        <v>125</v>
      </c>
      <c r="G3728" s="7" t="s">
        <v>126</v>
      </c>
      <c r="H3728" s="7" t="s">
        <v>19</v>
      </c>
      <c r="I3728" s="9">
        <v>0.5</v>
      </c>
      <c r="J3728" s="10">
        <v>2250</v>
      </c>
      <c r="K3728" s="11">
        <f t="shared" si="28"/>
        <v>1125</v>
      </c>
      <c r="L3728" s="11">
        <f t="shared" si="29"/>
        <v>393.75</v>
      </c>
      <c r="M3728" s="12">
        <v>0.35</v>
      </c>
      <c r="O3728" s="17"/>
      <c r="P3728" s="15"/>
      <c r="Q3728" s="13"/>
      <c r="R3728" s="14"/>
    </row>
    <row r="3729" spans="1:18" ht="15.75" customHeight="1" x14ac:dyDescent="0.2">
      <c r="A3729" s="2"/>
      <c r="B3729" s="7" t="s">
        <v>14</v>
      </c>
      <c r="C3729" s="7">
        <v>1185732</v>
      </c>
      <c r="D3729" s="8">
        <v>44449</v>
      </c>
      <c r="E3729" s="7" t="s">
        <v>15</v>
      </c>
      <c r="F3729" s="7" t="s">
        <v>125</v>
      </c>
      <c r="G3729" s="7" t="s">
        <v>126</v>
      </c>
      <c r="H3729" s="7" t="s">
        <v>20</v>
      </c>
      <c r="I3729" s="9">
        <v>0.5</v>
      </c>
      <c r="J3729" s="10">
        <v>2000</v>
      </c>
      <c r="K3729" s="11">
        <f t="shared" si="28"/>
        <v>1000</v>
      </c>
      <c r="L3729" s="11">
        <f t="shared" si="29"/>
        <v>350</v>
      </c>
      <c r="M3729" s="12">
        <v>0.35</v>
      </c>
      <c r="O3729" s="17"/>
      <c r="P3729" s="15"/>
      <c r="Q3729" s="13"/>
      <c r="R3729" s="14"/>
    </row>
    <row r="3730" spans="1:18" ht="15.75" customHeight="1" x14ac:dyDescent="0.2">
      <c r="A3730" s="2"/>
      <c r="B3730" s="7" t="s">
        <v>14</v>
      </c>
      <c r="C3730" s="7">
        <v>1185732</v>
      </c>
      <c r="D3730" s="8">
        <v>44449</v>
      </c>
      <c r="E3730" s="7" t="s">
        <v>15</v>
      </c>
      <c r="F3730" s="7" t="s">
        <v>125</v>
      </c>
      <c r="G3730" s="7" t="s">
        <v>126</v>
      </c>
      <c r="H3730" s="7" t="s">
        <v>21</v>
      </c>
      <c r="I3730" s="9">
        <v>0.6</v>
      </c>
      <c r="J3730" s="10">
        <v>2000</v>
      </c>
      <c r="K3730" s="11">
        <f t="shared" si="28"/>
        <v>1200</v>
      </c>
      <c r="L3730" s="11">
        <f t="shared" si="29"/>
        <v>420</v>
      </c>
      <c r="M3730" s="12">
        <v>0.35</v>
      </c>
      <c r="O3730" s="17"/>
      <c r="P3730" s="15"/>
      <c r="Q3730" s="13"/>
      <c r="R3730" s="14"/>
    </row>
    <row r="3731" spans="1:18" ht="15.75" customHeight="1" x14ac:dyDescent="0.2">
      <c r="A3731" s="2"/>
      <c r="B3731" s="7" t="s">
        <v>14</v>
      </c>
      <c r="C3731" s="7">
        <v>1185732</v>
      </c>
      <c r="D3731" s="8">
        <v>44449</v>
      </c>
      <c r="E3731" s="7" t="s">
        <v>15</v>
      </c>
      <c r="F3731" s="7" t="s">
        <v>125</v>
      </c>
      <c r="G3731" s="7" t="s">
        <v>126</v>
      </c>
      <c r="H3731" s="7" t="s">
        <v>22</v>
      </c>
      <c r="I3731" s="9">
        <v>0.65</v>
      </c>
      <c r="J3731" s="10">
        <v>3000</v>
      </c>
      <c r="K3731" s="11">
        <f t="shared" si="28"/>
        <v>1950</v>
      </c>
      <c r="L3731" s="11">
        <f t="shared" si="29"/>
        <v>779.99999999999989</v>
      </c>
      <c r="M3731" s="12">
        <v>0.39999999999999997</v>
      </c>
      <c r="O3731" s="17"/>
      <c r="P3731" s="15"/>
      <c r="Q3731" s="13"/>
      <c r="R3731" s="14"/>
    </row>
    <row r="3732" spans="1:18" ht="15.75" customHeight="1" x14ac:dyDescent="0.2">
      <c r="A3732" s="2"/>
      <c r="B3732" s="7" t="s">
        <v>14</v>
      </c>
      <c r="C3732" s="7">
        <v>1185732</v>
      </c>
      <c r="D3732" s="8">
        <v>44481</v>
      </c>
      <c r="E3732" s="7" t="s">
        <v>15</v>
      </c>
      <c r="F3732" s="7" t="s">
        <v>125</v>
      </c>
      <c r="G3732" s="7" t="s">
        <v>126</v>
      </c>
      <c r="H3732" s="7" t="s">
        <v>17</v>
      </c>
      <c r="I3732" s="9">
        <v>0.65</v>
      </c>
      <c r="J3732" s="10">
        <v>4750</v>
      </c>
      <c r="K3732" s="11">
        <f t="shared" si="28"/>
        <v>3087.5</v>
      </c>
      <c r="L3732" s="11">
        <f t="shared" si="29"/>
        <v>1389.375</v>
      </c>
      <c r="M3732" s="12">
        <v>0.45</v>
      </c>
      <c r="O3732" s="17"/>
      <c r="P3732" s="15"/>
      <c r="Q3732" s="13"/>
      <c r="R3732" s="14"/>
    </row>
    <row r="3733" spans="1:18" ht="15.75" customHeight="1" x14ac:dyDescent="0.2">
      <c r="A3733" s="2"/>
      <c r="B3733" s="7" t="s">
        <v>14</v>
      </c>
      <c r="C3733" s="7">
        <v>1185732</v>
      </c>
      <c r="D3733" s="8">
        <v>44481</v>
      </c>
      <c r="E3733" s="7" t="s">
        <v>15</v>
      </c>
      <c r="F3733" s="7" t="s">
        <v>125</v>
      </c>
      <c r="G3733" s="7" t="s">
        <v>126</v>
      </c>
      <c r="H3733" s="7" t="s">
        <v>18</v>
      </c>
      <c r="I3733" s="9">
        <v>0.60000000000000009</v>
      </c>
      <c r="J3733" s="10">
        <v>3000</v>
      </c>
      <c r="K3733" s="11">
        <f t="shared" si="28"/>
        <v>1800.0000000000002</v>
      </c>
      <c r="L3733" s="11">
        <f t="shared" si="29"/>
        <v>810.00000000000011</v>
      </c>
      <c r="M3733" s="12">
        <v>0.45</v>
      </c>
      <c r="O3733" s="17"/>
      <c r="P3733" s="15"/>
      <c r="Q3733" s="13"/>
      <c r="R3733" s="14"/>
    </row>
    <row r="3734" spans="1:18" ht="15.75" customHeight="1" x14ac:dyDescent="0.2">
      <c r="A3734" s="2"/>
      <c r="B3734" s="7" t="s">
        <v>14</v>
      </c>
      <c r="C3734" s="7">
        <v>1185732</v>
      </c>
      <c r="D3734" s="8">
        <v>44481</v>
      </c>
      <c r="E3734" s="7" t="s">
        <v>15</v>
      </c>
      <c r="F3734" s="7" t="s">
        <v>125</v>
      </c>
      <c r="G3734" s="7" t="s">
        <v>126</v>
      </c>
      <c r="H3734" s="7" t="s">
        <v>19</v>
      </c>
      <c r="I3734" s="9">
        <v>0.60000000000000009</v>
      </c>
      <c r="J3734" s="10">
        <v>2000</v>
      </c>
      <c r="K3734" s="11">
        <f t="shared" si="28"/>
        <v>1200.0000000000002</v>
      </c>
      <c r="L3734" s="11">
        <f t="shared" si="29"/>
        <v>420.00000000000006</v>
      </c>
      <c r="M3734" s="12">
        <v>0.35</v>
      </c>
      <c r="O3734" s="17"/>
      <c r="P3734" s="15"/>
      <c r="Q3734" s="13"/>
      <c r="R3734" s="14"/>
    </row>
    <row r="3735" spans="1:18" ht="15.75" customHeight="1" x14ac:dyDescent="0.2">
      <c r="A3735" s="2"/>
      <c r="B3735" s="7" t="s">
        <v>14</v>
      </c>
      <c r="C3735" s="7">
        <v>1185732</v>
      </c>
      <c r="D3735" s="8">
        <v>44481</v>
      </c>
      <c r="E3735" s="7" t="s">
        <v>15</v>
      </c>
      <c r="F3735" s="7" t="s">
        <v>125</v>
      </c>
      <c r="G3735" s="7" t="s">
        <v>126</v>
      </c>
      <c r="H3735" s="7" t="s">
        <v>20</v>
      </c>
      <c r="I3735" s="9">
        <v>0.60000000000000009</v>
      </c>
      <c r="J3735" s="10">
        <v>1750</v>
      </c>
      <c r="K3735" s="11">
        <f t="shared" si="28"/>
        <v>1050.0000000000002</v>
      </c>
      <c r="L3735" s="11">
        <f t="shared" si="29"/>
        <v>367.50000000000006</v>
      </c>
      <c r="M3735" s="12">
        <v>0.35</v>
      </c>
      <c r="O3735" s="17"/>
      <c r="P3735" s="15"/>
      <c r="Q3735" s="13"/>
      <c r="R3735" s="14"/>
    </row>
    <row r="3736" spans="1:18" ht="15.75" customHeight="1" x14ac:dyDescent="0.2">
      <c r="A3736" s="2"/>
      <c r="B3736" s="7" t="s">
        <v>14</v>
      </c>
      <c r="C3736" s="7">
        <v>1185732</v>
      </c>
      <c r="D3736" s="8">
        <v>44481</v>
      </c>
      <c r="E3736" s="7" t="s">
        <v>15</v>
      </c>
      <c r="F3736" s="7" t="s">
        <v>125</v>
      </c>
      <c r="G3736" s="7" t="s">
        <v>126</v>
      </c>
      <c r="H3736" s="7" t="s">
        <v>21</v>
      </c>
      <c r="I3736" s="9">
        <v>0.70000000000000007</v>
      </c>
      <c r="J3736" s="10">
        <v>1750</v>
      </c>
      <c r="K3736" s="11">
        <f t="shared" si="28"/>
        <v>1225.0000000000002</v>
      </c>
      <c r="L3736" s="11">
        <f t="shared" si="29"/>
        <v>428.75000000000006</v>
      </c>
      <c r="M3736" s="12">
        <v>0.35</v>
      </c>
      <c r="O3736" s="17"/>
      <c r="P3736" s="15"/>
      <c r="Q3736" s="13"/>
      <c r="R3736" s="14"/>
    </row>
    <row r="3737" spans="1:18" ht="15.75" customHeight="1" x14ac:dyDescent="0.2">
      <c r="A3737" s="2"/>
      <c r="B3737" s="7" t="s">
        <v>14</v>
      </c>
      <c r="C3737" s="7">
        <v>1185732</v>
      </c>
      <c r="D3737" s="8">
        <v>44481</v>
      </c>
      <c r="E3737" s="7" t="s">
        <v>15</v>
      </c>
      <c r="F3737" s="7" t="s">
        <v>125</v>
      </c>
      <c r="G3737" s="7" t="s">
        <v>126</v>
      </c>
      <c r="H3737" s="7" t="s">
        <v>22</v>
      </c>
      <c r="I3737" s="9">
        <v>0.75</v>
      </c>
      <c r="J3737" s="10">
        <v>3000</v>
      </c>
      <c r="K3737" s="11">
        <f t="shared" si="28"/>
        <v>2250</v>
      </c>
      <c r="L3737" s="11">
        <f t="shared" si="29"/>
        <v>899.99999999999989</v>
      </c>
      <c r="M3737" s="12">
        <v>0.39999999999999997</v>
      </c>
      <c r="O3737" s="17"/>
      <c r="P3737" s="15"/>
      <c r="Q3737" s="13"/>
      <c r="R3737" s="14"/>
    </row>
    <row r="3738" spans="1:18" ht="15.75" customHeight="1" x14ac:dyDescent="0.2">
      <c r="A3738" s="2"/>
      <c r="B3738" s="7" t="s">
        <v>14</v>
      </c>
      <c r="C3738" s="7">
        <v>1185732</v>
      </c>
      <c r="D3738" s="8">
        <v>44511</v>
      </c>
      <c r="E3738" s="7" t="s">
        <v>15</v>
      </c>
      <c r="F3738" s="7" t="s">
        <v>125</v>
      </c>
      <c r="G3738" s="7" t="s">
        <v>126</v>
      </c>
      <c r="H3738" s="7" t="s">
        <v>17</v>
      </c>
      <c r="I3738" s="9">
        <v>0.70000000000000007</v>
      </c>
      <c r="J3738" s="10">
        <v>4500</v>
      </c>
      <c r="K3738" s="11">
        <f t="shared" si="28"/>
        <v>3150.0000000000005</v>
      </c>
      <c r="L3738" s="11">
        <f t="shared" si="29"/>
        <v>1417.5000000000002</v>
      </c>
      <c r="M3738" s="12">
        <v>0.45</v>
      </c>
      <c r="O3738" s="17"/>
      <c r="P3738" s="15"/>
      <c r="Q3738" s="13"/>
      <c r="R3738" s="14"/>
    </row>
    <row r="3739" spans="1:18" ht="15.75" customHeight="1" x14ac:dyDescent="0.2">
      <c r="A3739" s="2"/>
      <c r="B3739" s="7" t="s">
        <v>14</v>
      </c>
      <c r="C3739" s="7">
        <v>1185732</v>
      </c>
      <c r="D3739" s="8">
        <v>44511</v>
      </c>
      <c r="E3739" s="7" t="s">
        <v>15</v>
      </c>
      <c r="F3739" s="7" t="s">
        <v>125</v>
      </c>
      <c r="G3739" s="7" t="s">
        <v>126</v>
      </c>
      <c r="H3739" s="7" t="s">
        <v>18</v>
      </c>
      <c r="I3739" s="9">
        <v>0.60000000000000009</v>
      </c>
      <c r="J3739" s="10">
        <v>3250</v>
      </c>
      <c r="K3739" s="11">
        <f t="shared" si="28"/>
        <v>1950.0000000000002</v>
      </c>
      <c r="L3739" s="11">
        <f t="shared" si="29"/>
        <v>877.50000000000011</v>
      </c>
      <c r="M3739" s="12">
        <v>0.45</v>
      </c>
      <c r="O3739" s="17"/>
      <c r="P3739" s="15"/>
      <c r="Q3739" s="13"/>
      <c r="R3739" s="14"/>
    </row>
    <row r="3740" spans="1:18" ht="15.75" customHeight="1" x14ac:dyDescent="0.2">
      <c r="A3740" s="2"/>
      <c r="B3740" s="7" t="s">
        <v>14</v>
      </c>
      <c r="C3740" s="7">
        <v>1185732</v>
      </c>
      <c r="D3740" s="8">
        <v>44511</v>
      </c>
      <c r="E3740" s="7" t="s">
        <v>15</v>
      </c>
      <c r="F3740" s="7" t="s">
        <v>125</v>
      </c>
      <c r="G3740" s="7" t="s">
        <v>126</v>
      </c>
      <c r="H3740" s="7" t="s">
        <v>19</v>
      </c>
      <c r="I3740" s="9">
        <v>0.60000000000000009</v>
      </c>
      <c r="J3740" s="10">
        <v>3200</v>
      </c>
      <c r="K3740" s="11">
        <f t="shared" si="28"/>
        <v>1920.0000000000002</v>
      </c>
      <c r="L3740" s="11">
        <f t="shared" si="29"/>
        <v>672</v>
      </c>
      <c r="M3740" s="12">
        <v>0.35</v>
      </c>
      <c r="O3740" s="17"/>
      <c r="P3740" s="15"/>
      <c r="Q3740" s="13"/>
      <c r="R3740" s="14"/>
    </row>
    <row r="3741" spans="1:18" ht="15.75" customHeight="1" x14ac:dyDescent="0.2">
      <c r="A3741" s="2"/>
      <c r="B3741" s="7" t="s">
        <v>14</v>
      </c>
      <c r="C3741" s="7">
        <v>1185732</v>
      </c>
      <c r="D3741" s="8">
        <v>44511</v>
      </c>
      <c r="E3741" s="7" t="s">
        <v>15</v>
      </c>
      <c r="F3741" s="7" t="s">
        <v>125</v>
      </c>
      <c r="G3741" s="7" t="s">
        <v>126</v>
      </c>
      <c r="H3741" s="7" t="s">
        <v>20</v>
      </c>
      <c r="I3741" s="9">
        <v>0.60000000000000009</v>
      </c>
      <c r="J3741" s="10">
        <v>3000</v>
      </c>
      <c r="K3741" s="11">
        <f t="shared" si="28"/>
        <v>1800.0000000000002</v>
      </c>
      <c r="L3741" s="11">
        <f t="shared" si="29"/>
        <v>630</v>
      </c>
      <c r="M3741" s="12">
        <v>0.35</v>
      </c>
      <c r="O3741" s="17"/>
      <c r="P3741" s="15"/>
      <c r="Q3741" s="13"/>
      <c r="R3741" s="14"/>
    </row>
    <row r="3742" spans="1:18" ht="15.75" customHeight="1" x14ac:dyDescent="0.2">
      <c r="A3742" s="2"/>
      <c r="B3742" s="7" t="s">
        <v>14</v>
      </c>
      <c r="C3742" s="7">
        <v>1185732</v>
      </c>
      <c r="D3742" s="8">
        <v>44511</v>
      </c>
      <c r="E3742" s="7" t="s">
        <v>15</v>
      </c>
      <c r="F3742" s="7" t="s">
        <v>125</v>
      </c>
      <c r="G3742" s="7" t="s">
        <v>126</v>
      </c>
      <c r="H3742" s="7" t="s">
        <v>21</v>
      </c>
      <c r="I3742" s="9">
        <v>0.70000000000000007</v>
      </c>
      <c r="J3742" s="10">
        <v>2750</v>
      </c>
      <c r="K3742" s="11">
        <f t="shared" si="28"/>
        <v>1925.0000000000002</v>
      </c>
      <c r="L3742" s="11">
        <f t="shared" si="29"/>
        <v>673.75</v>
      </c>
      <c r="M3742" s="12">
        <v>0.35</v>
      </c>
      <c r="O3742" s="17"/>
      <c r="P3742" s="15"/>
      <c r="Q3742" s="13"/>
      <c r="R3742" s="14"/>
    </row>
    <row r="3743" spans="1:18" ht="15.75" customHeight="1" x14ac:dyDescent="0.2">
      <c r="A3743" s="2"/>
      <c r="B3743" s="7" t="s">
        <v>14</v>
      </c>
      <c r="C3743" s="7">
        <v>1185732</v>
      </c>
      <c r="D3743" s="8">
        <v>44511</v>
      </c>
      <c r="E3743" s="7" t="s">
        <v>15</v>
      </c>
      <c r="F3743" s="7" t="s">
        <v>125</v>
      </c>
      <c r="G3743" s="7" t="s">
        <v>126</v>
      </c>
      <c r="H3743" s="7" t="s">
        <v>22</v>
      </c>
      <c r="I3743" s="9">
        <v>0.75</v>
      </c>
      <c r="J3743" s="10">
        <v>3750</v>
      </c>
      <c r="K3743" s="11">
        <f t="shared" si="28"/>
        <v>2812.5</v>
      </c>
      <c r="L3743" s="11">
        <f t="shared" si="29"/>
        <v>1125</v>
      </c>
      <c r="M3743" s="12">
        <v>0.39999999999999997</v>
      </c>
      <c r="O3743" s="17"/>
      <c r="P3743" s="15"/>
      <c r="Q3743" s="13"/>
      <c r="R3743" s="14"/>
    </row>
    <row r="3744" spans="1:18" ht="15.75" customHeight="1" x14ac:dyDescent="0.2">
      <c r="A3744" s="2"/>
      <c r="B3744" s="7" t="s">
        <v>14</v>
      </c>
      <c r="C3744" s="7">
        <v>1185732</v>
      </c>
      <c r="D3744" s="8">
        <v>44540</v>
      </c>
      <c r="E3744" s="7" t="s">
        <v>15</v>
      </c>
      <c r="F3744" s="7" t="s">
        <v>125</v>
      </c>
      <c r="G3744" s="7" t="s">
        <v>126</v>
      </c>
      <c r="H3744" s="7" t="s">
        <v>17</v>
      </c>
      <c r="I3744" s="9">
        <v>0.70000000000000007</v>
      </c>
      <c r="J3744" s="10">
        <v>6000</v>
      </c>
      <c r="K3744" s="11">
        <f t="shared" si="28"/>
        <v>4200</v>
      </c>
      <c r="L3744" s="11">
        <f t="shared" si="29"/>
        <v>1890</v>
      </c>
      <c r="M3744" s="12">
        <v>0.45</v>
      </c>
      <c r="O3744" s="17"/>
      <c r="P3744" s="15"/>
      <c r="Q3744" s="13"/>
      <c r="R3744" s="14"/>
    </row>
    <row r="3745" spans="1:18" ht="15.75" customHeight="1" x14ac:dyDescent="0.2">
      <c r="A3745" s="2"/>
      <c r="B3745" s="7" t="s">
        <v>14</v>
      </c>
      <c r="C3745" s="7">
        <v>1185732</v>
      </c>
      <c r="D3745" s="8">
        <v>44540</v>
      </c>
      <c r="E3745" s="7" t="s">
        <v>15</v>
      </c>
      <c r="F3745" s="7" t="s">
        <v>125</v>
      </c>
      <c r="G3745" s="7" t="s">
        <v>126</v>
      </c>
      <c r="H3745" s="7" t="s">
        <v>18</v>
      </c>
      <c r="I3745" s="9">
        <v>0.60000000000000009</v>
      </c>
      <c r="J3745" s="10">
        <v>4000</v>
      </c>
      <c r="K3745" s="11">
        <f t="shared" si="28"/>
        <v>2400.0000000000005</v>
      </c>
      <c r="L3745" s="11">
        <f t="shared" si="29"/>
        <v>1080.0000000000002</v>
      </c>
      <c r="M3745" s="12">
        <v>0.45</v>
      </c>
      <c r="O3745" s="17"/>
      <c r="P3745" s="15"/>
      <c r="Q3745" s="13"/>
      <c r="R3745" s="14"/>
    </row>
    <row r="3746" spans="1:18" ht="15.75" customHeight="1" x14ac:dyDescent="0.2">
      <c r="A3746" s="2"/>
      <c r="B3746" s="7" t="s">
        <v>14</v>
      </c>
      <c r="C3746" s="7">
        <v>1185732</v>
      </c>
      <c r="D3746" s="8">
        <v>44540</v>
      </c>
      <c r="E3746" s="7" t="s">
        <v>15</v>
      </c>
      <c r="F3746" s="7" t="s">
        <v>125</v>
      </c>
      <c r="G3746" s="7" t="s">
        <v>126</v>
      </c>
      <c r="H3746" s="7" t="s">
        <v>19</v>
      </c>
      <c r="I3746" s="9">
        <v>0.60000000000000009</v>
      </c>
      <c r="J3746" s="10">
        <v>3750</v>
      </c>
      <c r="K3746" s="11">
        <f t="shared" si="28"/>
        <v>2250.0000000000005</v>
      </c>
      <c r="L3746" s="11">
        <f t="shared" si="29"/>
        <v>787.50000000000011</v>
      </c>
      <c r="M3746" s="12">
        <v>0.35</v>
      </c>
      <c r="O3746" s="17"/>
      <c r="P3746" s="15"/>
      <c r="Q3746" s="13"/>
      <c r="R3746" s="14"/>
    </row>
    <row r="3747" spans="1:18" ht="15.75" customHeight="1" x14ac:dyDescent="0.2">
      <c r="A3747" s="2"/>
      <c r="B3747" s="7" t="s">
        <v>14</v>
      </c>
      <c r="C3747" s="7">
        <v>1185732</v>
      </c>
      <c r="D3747" s="8">
        <v>44540</v>
      </c>
      <c r="E3747" s="7" t="s">
        <v>15</v>
      </c>
      <c r="F3747" s="7" t="s">
        <v>125</v>
      </c>
      <c r="G3747" s="7" t="s">
        <v>126</v>
      </c>
      <c r="H3747" s="7" t="s">
        <v>20</v>
      </c>
      <c r="I3747" s="9">
        <v>0.60000000000000009</v>
      </c>
      <c r="J3747" s="10">
        <v>3250</v>
      </c>
      <c r="K3747" s="11">
        <f t="shared" si="28"/>
        <v>1950.0000000000002</v>
      </c>
      <c r="L3747" s="11">
        <f t="shared" si="29"/>
        <v>682.5</v>
      </c>
      <c r="M3747" s="12">
        <v>0.35</v>
      </c>
      <c r="O3747" s="17"/>
      <c r="P3747" s="15"/>
      <c r="Q3747" s="13"/>
      <c r="R3747" s="14"/>
    </row>
    <row r="3748" spans="1:18" ht="15.75" customHeight="1" x14ac:dyDescent="0.2">
      <c r="A3748" s="2"/>
      <c r="B3748" s="7" t="s">
        <v>14</v>
      </c>
      <c r="C3748" s="7">
        <v>1185732</v>
      </c>
      <c r="D3748" s="8">
        <v>44540</v>
      </c>
      <c r="E3748" s="7" t="s">
        <v>15</v>
      </c>
      <c r="F3748" s="7" t="s">
        <v>125</v>
      </c>
      <c r="G3748" s="7" t="s">
        <v>126</v>
      </c>
      <c r="H3748" s="7" t="s">
        <v>21</v>
      </c>
      <c r="I3748" s="9">
        <v>0.70000000000000007</v>
      </c>
      <c r="J3748" s="10">
        <v>3250</v>
      </c>
      <c r="K3748" s="11">
        <f t="shared" si="28"/>
        <v>2275</v>
      </c>
      <c r="L3748" s="11">
        <f t="shared" si="29"/>
        <v>796.25</v>
      </c>
      <c r="M3748" s="12">
        <v>0.35</v>
      </c>
      <c r="O3748" s="17"/>
      <c r="P3748" s="15"/>
      <c r="Q3748" s="13"/>
      <c r="R3748" s="14"/>
    </row>
    <row r="3749" spans="1:18" ht="15.75" customHeight="1" x14ac:dyDescent="0.2">
      <c r="A3749" s="2"/>
      <c r="B3749" s="7" t="s">
        <v>14</v>
      </c>
      <c r="C3749" s="7">
        <v>1185732</v>
      </c>
      <c r="D3749" s="8">
        <v>44540</v>
      </c>
      <c r="E3749" s="7" t="s">
        <v>15</v>
      </c>
      <c r="F3749" s="7" t="s">
        <v>125</v>
      </c>
      <c r="G3749" s="7" t="s">
        <v>126</v>
      </c>
      <c r="H3749" s="7" t="s">
        <v>22</v>
      </c>
      <c r="I3749" s="9">
        <v>0.75</v>
      </c>
      <c r="J3749" s="10">
        <v>4250</v>
      </c>
      <c r="K3749" s="11">
        <f t="shared" si="28"/>
        <v>3187.5</v>
      </c>
      <c r="L3749" s="11">
        <f t="shared" si="29"/>
        <v>1275</v>
      </c>
      <c r="M3749" s="12">
        <v>0.39999999999999997</v>
      </c>
      <c r="O3749" s="17"/>
      <c r="P3749" s="15"/>
      <c r="Q3749" s="13"/>
      <c r="R3749" s="14"/>
    </row>
    <row r="3750" spans="1:18" ht="15.75" customHeight="1" x14ac:dyDescent="0.2">
      <c r="A3750" s="2" t="s">
        <v>39</v>
      </c>
      <c r="B3750" s="7" t="s">
        <v>14</v>
      </c>
      <c r="C3750" s="7">
        <v>1185732</v>
      </c>
      <c r="D3750" s="8">
        <v>44217</v>
      </c>
      <c r="E3750" s="7" t="s">
        <v>15</v>
      </c>
      <c r="F3750" s="7" t="s">
        <v>127</v>
      </c>
      <c r="G3750" s="7" t="s">
        <v>128</v>
      </c>
      <c r="H3750" s="7" t="s">
        <v>17</v>
      </c>
      <c r="I3750" s="9">
        <v>0.5</v>
      </c>
      <c r="J3750" s="10">
        <v>5250</v>
      </c>
      <c r="K3750" s="11">
        <f t="shared" si="28"/>
        <v>2625</v>
      </c>
      <c r="L3750" s="11">
        <f t="shared" si="29"/>
        <v>1050</v>
      </c>
      <c r="M3750" s="12">
        <v>0.4</v>
      </c>
      <c r="O3750" s="17"/>
      <c r="P3750" s="15"/>
      <c r="Q3750" s="13"/>
      <c r="R3750" s="14"/>
    </row>
    <row r="3751" spans="1:18" ht="15.75" customHeight="1" x14ac:dyDescent="0.2">
      <c r="A3751" s="2"/>
      <c r="B3751" s="7" t="s">
        <v>14</v>
      </c>
      <c r="C3751" s="7">
        <v>1185732</v>
      </c>
      <c r="D3751" s="8">
        <v>44217</v>
      </c>
      <c r="E3751" s="7" t="s">
        <v>15</v>
      </c>
      <c r="F3751" s="7" t="s">
        <v>127</v>
      </c>
      <c r="G3751" s="7" t="s">
        <v>128</v>
      </c>
      <c r="H3751" s="7" t="s">
        <v>18</v>
      </c>
      <c r="I3751" s="9">
        <v>0.5</v>
      </c>
      <c r="J3751" s="10">
        <v>3250</v>
      </c>
      <c r="K3751" s="11">
        <f t="shared" si="28"/>
        <v>1625</v>
      </c>
      <c r="L3751" s="11">
        <f t="shared" si="29"/>
        <v>650</v>
      </c>
      <c r="M3751" s="12">
        <v>0.4</v>
      </c>
      <c r="O3751" s="17"/>
      <c r="P3751" s="15"/>
      <c r="Q3751" s="13"/>
      <c r="R3751" s="14"/>
    </row>
    <row r="3752" spans="1:18" ht="15.75" customHeight="1" x14ac:dyDescent="0.2">
      <c r="A3752" s="2"/>
      <c r="B3752" s="7" t="s">
        <v>14</v>
      </c>
      <c r="C3752" s="7">
        <v>1185732</v>
      </c>
      <c r="D3752" s="8">
        <v>44217</v>
      </c>
      <c r="E3752" s="7" t="s">
        <v>15</v>
      </c>
      <c r="F3752" s="7" t="s">
        <v>127</v>
      </c>
      <c r="G3752" s="7" t="s">
        <v>128</v>
      </c>
      <c r="H3752" s="7" t="s">
        <v>19</v>
      </c>
      <c r="I3752" s="9">
        <v>0.4</v>
      </c>
      <c r="J3752" s="10">
        <v>3250</v>
      </c>
      <c r="K3752" s="11">
        <f t="shared" si="28"/>
        <v>1300</v>
      </c>
      <c r="L3752" s="11">
        <f t="shared" si="29"/>
        <v>390</v>
      </c>
      <c r="M3752" s="12">
        <v>0.3</v>
      </c>
      <c r="O3752" s="17"/>
      <c r="P3752" s="15"/>
      <c r="Q3752" s="13"/>
      <c r="R3752" s="14"/>
    </row>
    <row r="3753" spans="1:18" ht="15.75" customHeight="1" x14ac:dyDescent="0.2">
      <c r="A3753" s="2"/>
      <c r="B3753" s="7" t="s">
        <v>14</v>
      </c>
      <c r="C3753" s="7">
        <v>1185732</v>
      </c>
      <c r="D3753" s="8">
        <v>44217</v>
      </c>
      <c r="E3753" s="7" t="s">
        <v>15</v>
      </c>
      <c r="F3753" s="7" t="s">
        <v>127</v>
      </c>
      <c r="G3753" s="7" t="s">
        <v>128</v>
      </c>
      <c r="H3753" s="7" t="s">
        <v>20</v>
      </c>
      <c r="I3753" s="9">
        <v>0.44999999999999996</v>
      </c>
      <c r="J3753" s="10">
        <v>1750</v>
      </c>
      <c r="K3753" s="11">
        <f t="shared" si="28"/>
        <v>787.49999999999989</v>
      </c>
      <c r="L3753" s="11">
        <f t="shared" si="29"/>
        <v>236.24999999999994</v>
      </c>
      <c r="M3753" s="12">
        <v>0.3</v>
      </c>
      <c r="O3753" s="17"/>
      <c r="P3753" s="15"/>
      <c r="Q3753" s="13"/>
      <c r="R3753" s="14"/>
    </row>
    <row r="3754" spans="1:18" ht="15.75" customHeight="1" x14ac:dyDescent="0.2">
      <c r="A3754" s="2"/>
      <c r="B3754" s="7" t="s">
        <v>14</v>
      </c>
      <c r="C3754" s="7">
        <v>1185732</v>
      </c>
      <c r="D3754" s="8">
        <v>44217</v>
      </c>
      <c r="E3754" s="7" t="s">
        <v>15</v>
      </c>
      <c r="F3754" s="7" t="s">
        <v>127</v>
      </c>
      <c r="G3754" s="7" t="s">
        <v>128</v>
      </c>
      <c r="H3754" s="7" t="s">
        <v>21</v>
      </c>
      <c r="I3754" s="9">
        <v>0.60000000000000009</v>
      </c>
      <c r="J3754" s="10">
        <v>2250</v>
      </c>
      <c r="K3754" s="11">
        <f t="shared" si="28"/>
        <v>1350.0000000000002</v>
      </c>
      <c r="L3754" s="11">
        <f t="shared" si="29"/>
        <v>405.00000000000006</v>
      </c>
      <c r="M3754" s="12">
        <v>0.3</v>
      </c>
      <c r="O3754" s="17"/>
      <c r="P3754" s="15"/>
      <c r="Q3754" s="13"/>
      <c r="R3754" s="14"/>
    </row>
    <row r="3755" spans="1:18" ht="15.75" customHeight="1" x14ac:dyDescent="0.2">
      <c r="A3755" s="2"/>
      <c r="B3755" s="7" t="s">
        <v>14</v>
      </c>
      <c r="C3755" s="7">
        <v>1185732</v>
      </c>
      <c r="D3755" s="8">
        <v>44217</v>
      </c>
      <c r="E3755" s="7" t="s">
        <v>15</v>
      </c>
      <c r="F3755" s="7" t="s">
        <v>127</v>
      </c>
      <c r="G3755" s="7" t="s">
        <v>128</v>
      </c>
      <c r="H3755" s="7" t="s">
        <v>22</v>
      </c>
      <c r="I3755" s="9">
        <v>0.5</v>
      </c>
      <c r="J3755" s="10">
        <v>3250</v>
      </c>
      <c r="K3755" s="11">
        <f t="shared" si="28"/>
        <v>1625</v>
      </c>
      <c r="L3755" s="11">
        <f t="shared" si="29"/>
        <v>568.75</v>
      </c>
      <c r="M3755" s="12">
        <v>0.35</v>
      </c>
      <c r="O3755" s="17"/>
      <c r="P3755" s="15"/>
      <c r="Q3755" s="13"/>
      <c r="R3755" s="14"/>
    </row>
    <row r="3756" spans="1:18" ht="15.75" customHeight="1" x14ac:dyDescent="0.2">
      <c r="A3756" s="2"/>
      <c r="B3756" s="7" t="s">
        <v>14</v>
      </c>
      <c r="C3756" s="7">
        <v>1185732</v>
      </c>
      <c r="D3756" s="8">
        <v>44246</v>
      </c>
      <c r="E3756" s="7" t="s">
        <v>15</v>
      </c>
      <c r="F3756" s="7" t="s">
        <v>127</v>
      </c>
      <c r="G3756" s="7" t="s">
        <v>128</v>
      </c>
      <c r="H3756" s="7" t="s">
        <v>17</v>
      </c>
      <c r="I3756" s="9">
        <v>0.5</v>
      </c>
      <c r="J3756" s="10">
        <v>6000</v>
      </c>
      <c r="K3756" s="11">
        <f t="shared" si="28"/>
        <v>3000</v>
      </c>
      <c r="L3756" s="11">
        <f t="shared" si="29"/>
        <v>1200</v>
      </c>
      <c r="M3756" s="12">
        <v>0.4</v>
      </c>
      <c r="O3756" s="17"/>
      <c r="P3756" s="15"/>
      <c r="Q3756" s="13"/>
      <c r="R3756" s="14"/>
    </row>
    <row r="3757" spans="1:18" ht="15.75" customHeight="1" x14ac:dyDescent="0.2">
      <c r="A3757" s="2"/>
      <c r="B3757" s="7" t="s">
        <v>14</v>
      </c>
      <c r="C3757" s="7">
        <v>1185732</v>
      </c>
      <c r="D3757" s="8">
        <v>44246</v>
      </c>
      <c r="E3757" s="7" t="s">
        <v>15</v>
      </c>
      <c r="F3757" s="7" t="s">
        <v>127</v>
      </c>
      <c r="G3757" s="7" t="s">
        <v>128</v>
      </c>
      <c r="H3757" s="7" t="s">
        <v>18</v>
      </c>
      <c r="I3757" s="9">
        <v>0.5</v>
      </c>
      <c r="J3757" s="10">
        <v>2500</v>
      </c>
      <c r="K3757" s="11">
        <f t="shared" si="28"/>
        <v>1250</v>
      </c>
      <c r="L3757" s="11">
        <f t="shared" si="29"/>
        <v>500</v>
      </c>
      <c r="M3757" s="12">
        <v>0.4</v>
      </c>
      <c r="O3757" s="17"/>
      <c r="P3757" s="15"/>
      <c r="Q3757" s="13"/>
      <c r="R3757" s="14"/>
    </row>
    <row r="3758" spans="1:18" ht="15.75" customHeight="1" x14ac:dyDescent="0.2">
      <c r="A3758" s="2"/>
      <c r="B3758" s="7" t="s">
        <v>14</v>
      </c>
      <c r="C3758" s="7">
        <v>1185732</v>
      </c>
      <c r="D3758" s="8">
        <v>44246</v>
      </c>
      <c r="E3758" s="7" t="s">
        <v>15</v>
      </c>
      <c r="F3758" s="7" t="s">
        <v>127</v>
      </c>
      <c r="G3758" s="7" t="s">
        <v>128</v>
      </c>
      <c r="H3758" s="7" t="s">
        <v>19</v>
      </c>
      <c r="I3758" s="9">
        <v>0.4</v>
      </c>
      <c r="J3758" s="10">
        <v>3000</v>
      </c>
      <c r="K3758" s="11">
        <f t="shared" si="28"/>
        <v>1200</v>
      </c>
      <c r="L3758" s="11">
        <f t="shared" si="29"/>
        <v>360</v>
      </c>
      <c r="M3758" s="12">
        <v>0.3</v>
      </c>
      <c r="O3758" s="17"/>
      <c r="P3758" s="15"/>
      <c r="Q3758" s="13"/>
      <c r="R3758" s="14"/>
    </row>
    <row r="3759" spans="1:18" ht="15.75" customHeight="1" x14ac:dyDescent="0.2">
      <c r="A3759" s="2"/>
      <c r="B3759" s="7" t="s">
        <v>14</v>
      </c>
      <c r="C3759" s="7">
        <v>1185732</v>
      </c>
      <c r="D3759" s="8">
        <v>44246</v>
      </c>
      <c r="E3759" s="7" t="s">
        <v>15</v>
      </c>
      <c r="F3759" s="7" t="s">
        <v>127</v>
      </c>
      <c r="G3759" s="7" t="s">
        <v>128</v>
      </c>
      <c r="H3759" s="7" t="s">
        <v>20</v>
      </c>
      <c r="I3759" s="9">
        <v>0.44999999999999996</v>
      </c>
      <c r="J3759" s="10">
        <v>2000</v>
      </c>
      <c r="K3759" s="11">
        <f t="shared" si="28"/>
        <v>899.99999999999989</v>
      </c>
      <c r="L3759" s="11">
        <f t="shared" si="29"/>
        <v>269.99999999999994</v>
      </c>
      <c r="M3759" s="12">
        <v>0.3</v>
      </c>
      <c r="O3759" s="17"/>
      <c r="P3759" s="15"/>
      <c r="Q3759" s="13"/>
      <c r="R3759" s="14"/>
    </row>
    <row r="3760" spans="1:18" ht="15.75" customHeight="1" x14ac:dyDescent="0.2">
      <c r="A3760" s="2"/>
      <c r="B3760" s="7" t="s">
        <v>14</v>
      </c>
      <c r="C3760" s="7">
        <v>1185732</v>
      </c>
      <c r="D3760" s="8">
        <v>44246</v>
      </c>
      <c r="E3760" s="7" t="s">
        <v>15</v>
      </c>
      <c r="F3760" s="7" t="s">
        <v>127</v>
      </c>
      <c r="G3760" s="7" t="s">
        <v>128</v>
      </c>
      <c r="H3760" s="7" t="s">
        <v>21</v>
      </c>
      <c r="I3760" s="9">
        <v>0.60000000000000009</v>
      </c>
      <c r="J3760" s="10">
        <v>2750</v>
      </c>
      <c r="K3760" s="11">
        <f t="shared" si="28"/>
        <v>1650.0000000000002</v>
      </c>
      <c r="L3760" s="11">
        <f t="shared" si="29"/>
        <v>495.00000000000006</v>
      </c>
      <c r="M3760" s="12">
        <v>0.3</v>
      </c>
      <c r="O3760" s="17"/>
      <c r="P3760" s="15"/>
      <c r="Q3760" s="13"/>
      <c r="R3760" s="14"/>
    </row>
    <row r="3761" spans="1:18" ht="15.75" customHeight="1" x14ac:dyDescent="0.2">
      <c r="A3761" s="2"/>
      <c r="B3761" s="7" t="s">
        <v>14</v>
      </c>
      <c r="C3761" s="7">
        <v>1185732</v>
      </c>
      <c r="D3761" s="8">
        <v>44246</v>
      </c>
      <c r="E3761" s="7" t="s">
        <v>15</v>
      </c>
      <c r="F3761" s="7" t="s">
        <v>127</v>
      </c>
      <c r="G3761" s="7" t="s">
        <v>128</v>
      </c>
      <c r="H3761" s="7" t="s">
        <v>22</v>
      </c>
      <c r="I3761" s="9">
        <v>0.5</v>
      </c>
      <c r="J3761" s="10">
        <v>3750</v>
      </c>
      <c r="K3761" s="11">
        <f t="shared" si="28"/>
        <v>1875</v>
      </c>
      <c r="L3761" s="11">
        <f t="shared" si="29"/>
        <v>656.25</v>
      </c>
      <c r="M3761" s="12">
        <v>0.35</v>
      </c>
      <c r="O3761" s="17"/>
      <c r="P3761" s="15"/>
      <c r="Q3761" s="13"/>
      <c r="R3761" s="14"/>
    </row>
    <row r="3762" spans="1:18" ht="15.75" customHeight="1" x14ac:dyDescent="0.2">
      <c r="A3762" s="2"/>
      <c r="B3762" s="7" t="s">
        <v>14</v>
      </c>
      <c r="C3762" s="7">
        <v>1185732</v>
      </c>
      <c r="D3762" s="8">
        <v>44272</v>
      </c>
      <c r="E3762" s="7" t="s">
        <v>15</v>
      </c>
      <c r="F3762" s="7" t="s">
        <v>127</v>
      </c>
      <c r="G3762" s="7" t="s">
        <v>128</v>
      </c>
      <c r="H3762" s="7" t="s">
        <v>17</v>
      </c>
      <c r="I3762" s="9">
        <v>0.5</v>
      </c>
      <c r="J3762" s="10">
        <v>5700</v>
      </c>
      <c r="K3762" s="11">
        <f t="shared" si="28"/>
        <v>2850</v>
      </c>
      <c r="L3762" s="11">
        <f t="shared" si="29"/>
        <v>1140</v>
      </c>
      <c r="M3762" s="12">
        <v>0.4</v>
      </c>
      <c r="O3762" s="17"/>
      <c r="P3762" s="15"/>
      <c r="Q3762" s="13"/>
      <c r="R3762" s="14"/>
    </row>
    <row r="3763" spans="1:18" ht="15.75" customHeight="1" x14ac:dyDescent="0.2">
      <c r="A3763" s="2"/>
      <c r="B3763" s="7" t="s">
        <v>14</v>
      </c>
      <c r="C3763" s="7">
        <v>1185732</v>
      </c>
      <c r="D3763" s="8">
        <v>44272</v>
      </c>
      <c r="E3763" s="7" t="s">
        <v>15</v>
      </c>
      <c r="F3763" s="7" t="s">
        <v>127</v>
      </c>
      <c r="G3763" s="7" t="s">
        <v>128</v>
      </c>
      <c r="H3763" s="7" t="s">
        <v>18</v>
      </c>
      <c r="I3763" s="9">
        <v>0.5</v>
      </c>
      <c r="J3763" s="10">
        <v>2750</v>
      </c>
      <c r="K3763" s="11">
        <f t="shared" si="28"/>
        <v>1375</v>
      </c>
      <c r="L3763" s="11">
        <f t="shared" si="29"/>
        <v>550</v>
      </c>
      <c r="M3763" s="12">
        <v>0.4</v>
      </c>
      <c r="O3763" s="17"/>
      <c r="P3763" s="15"/>
      <c r="Q3763" s="13"/>
      <c r="R3763" s="14"/>
    </row>
    <row r="3764" spans="1:18" ht="15.75" customHeight="1" x14ac:dyDescent="0.2">
      <c r="A3764" s="2"/>
      <c r="B3764" s="7" t="s">
        <v>14</v>
      </c>
      <c r="C3764" s="7">
        <v>1185732</v>
      </c>
      <c r="D3764" s="8">
        <v>44272</v>
      </c>
      <c r="E3764" s="7" t="s">
        <v>15</v>
      </c>
      <c r="F3764" s="7" t="s">
        <v>127</v>
      </c>
      <c r="G3764" s="7" t="s">
        <v>128</v>
      </c>
      <c r="H3764" s="7" t="s">
        <v>19</v>
      </c>
      <c r="I3764" s="9">
        <v>0.4</v>
      </c>
      <c r="J3764" s="10">
        <v>3000</v>
      </c>
      <c r="K3764" s="11">
        <f t="shared" si="28"/>
        <v>1200</v>
      </c>
      <c r="L3764" s="11">
        <f t="shared" si="29"/>
        <v>360</v>
      </c>
      <c r="M3764" s="12">
        <v>0.3</v>
      </c>
      <c r="O3764" s="17"/>
      <c r="P3764" s="15"/>
      <c r="Q3764" s="13"/>
      <c r="R3764" s="14"/>
    </row>
    <row r="3765" spans="1:18" ht="15.75" customHeight="1" x14ac:dyDescent="0.2">
      <c r="A3765" s="2"/>
      <c r="B3765" s="7" t="s">
        <v>14</v>
      </c>
      <c r="C3765" s="7">
        <v>1185732</v>
      </c>
      <c r="D3765" s="8">
        <v>44272</v>
      </c>
      <c r="E3765" s="7" t="s">
        <v>15</v>
      </c>
      <c r="F3765" s="7" t="s">
        <v>127</v>
      </c>
      <c r="G3765" s="7" t="s">
        <v>128</v>
      </c>
      <c r="H3765" s="7" t="s">
        <v>20</v>
      </c>
      <c r="I3765" s="9">
        <v>0.44999999999999996</v>
      </c>
      <c r="J3765" s="10">
        <v>1500</v>
      </c>
      <c r="K3765" s="11">
        <f t="shared" si="28"/>
        <v>674.99999999999989</v>
      </c>
      <c r="L3765" s="11">
        <f t="shared" si="29"/>
        <v>202.49999999999997</v>
      </c>
      <c r="M3765" s="12">
        <v>0.3</v>
      </c>
      <c r="O3765" s="17"/>
      <c r="P3765" s="15"/>
      <c r="Q3765" s="13"/>
      <c r="R3765" s="14"/>
    </row>
    <row r="3766" spans="1:18" ht="15.75" customHeight="1" x14ac:dyDescent="0.2">
      <c r="A3766" s="2"/>
      <c r="B3766" s="7" t="s">
        <v>14</v>
      </c>
      <c r="C3766" s="7">
        <v>1185732</v>
      </c>
      <c r="D3766" s="8">
        <v>44272</v>
      </c>
      <c r="E3766" s="7" t="s">
        <v>15</v>
      </c>
      <c r="F3766" s="7" t="s">
        <v>127</v>
      </c>
      <c r="G3766" s="7" t="s">
        <v>128</v>
      </c>
      <c r="H3766" s="7" t="s">
        <v>21</v>
      </c>
      <c r="I3766" s="9">
        <v>0.60000000000000009</v>
      </c>
      <c r="J3766" s="10">
        <v>2000</v>
      </c>
      <c r="K3766" s="11">
        <f t="shared" si="28"/>
        <v>1200.0000000000002</v>
      </c>
      <c r="L3766" s="11">
        <f t="shared" si="29"/>
        <v>360.00000000000006</v>
      </c>
      <c r="M3766" s="12">
        <v>0.3</v>
      </c>
      <c r="O3766" s="17"/>
      <c r="P3766" s="15"/>
      <c r="Q3766" s="13"/>
      <c r="R3766" s="14"/>
    </row>
    <row r="3767" spans="1:18" ht="15.75" customHeight="1" x14ac:dyDescent="0.2">
      <c r="A3767" s="2"/>
      <c r="B3767" s="7" t="s">
        <v>14</v>
      </c>
      <c r="C3767" s="7">
        <v>1185732</v>
      </c>
      <c r="D3767" s="8">
        <v>44272</v>
      </c>
      <c r="E3767" s="7" t="s">
        <v>15</v>
      </c>
      <c r="F3767" s="7" t="s">
        <v>127</v>
      </c>
      <c r="G3767" s="7" t="s">
        <v>128</v>
      </c>
      <c r="H3767" s="7" t="s">
        <v>22</v>
      </c>
      <c r="I3767" s="9">
        <v>0.5</v>
      </c>
      <c r="J3767" s="10">
        <v>3000</v>
      </c>
      <c r="K3767" s="11">
        <f t="shared" si="28"/>
        <v>1500</v>
      </c>
      <c r="L3767" s="11">
        <f t="shared" si="29"/>
        <v>525</v>
      </c>
      <c r="M3767" s="12">
        <v>0.35</v>
      </c>
      <c r="O3767" s="17"/>
      <c r="P3767" s="15"/>
      <c r="Q3767" s="13"/>
      <c r="R3767" s="14"/>
    </row>
    <row r="3768" spans="1:18" ht="15.75" customHeight="1" x14ac:dyDescent="0.2">
      <c r="A3768" s="2"/>
      <c r="B3768" s="7" t="s">
        <v>14</v>
      </c>
      <c r="C3768" s="7">
        <v>1185732</v>
      </c>
      <c r="D3768" s="8">
        <v>44304</v>
      </c>
      <c r="E3768" s="7" t="s">
        <v>15</v>
      </c>
      <c r="F3768" s="7" t="s">
        <v>127</v>
      </c>
      <c r="G3768" s="7" t="s">
        <v>128</v>
      </c>
      <c r="H3768" s="7" t="s">
        <v>17</v>
      </c>
      <c r="I3768" s="9">
        <v>0.5</v>
      </c>
      <c r="J3768" s="10">
        <v>5500</v>
      </c>
      <c r="K3768" s="11">
        <f t="shared" si="28"/>
        <v>2750</v>
      </c>
      <c r="L3768" s="11">
        <f t="shared" si="29"/>
        <v>1100</v>
      </c>
      <c r="M3768" s="12">
        <v>0.4</v>
      </c>
      <c r="O3768" s="17"/>
      <c r="P3768" s="15"/>
      <c r="Q3768" s="13"/>
      <c r="R3768" s="14"/>
    </row>
    <row r="3769" spans="1:18" ht="15.75" customHeight="1" x14ac:dyDescent="0.2">
      <c r="A3769" s="2"/>
      <c r="B3769" s="7" t="s">
        <v>14</v>
      </c>
      <c r="C3769" s="7">
        <v>1185732</v>
      </c>
      <c r="D3769" s="8">
        <v>44304</v>
      </c>
      <c r="E3769" s="7" t="s">
        <v>15</v>
      </c>
      <c r="F3769" s="7" t="s">
        <v>127</v>
      </c>
      <c r="G3769" s="7" t="s">
        <v>128</v>
      </c>
      <c r="H3769" s="7" t="s">
        <v>18</v>
      </c>
      <c r="I3769" s="9">
        <v>0.5</v>
      </c>
      <c r="J3769" s="10">
        <v>2500</v>
      </c>
      <c r="K3769" s="11">
        <f t="shared" si="28"/>
        <v>1250</v>
      </c>
      <c r="L3769" s="11">
        <f t="shared" si="29"/>
        <v>500</v>
      </c>
      <c r="M3769" s="12">
        <v>0.4</v>
      </c>
      <c r="O3769" s="17"/>
      <c r="P3769" s="15"/>
      <c r="Q3769" s="13"/>
      <c r="R3769" s="14"/>
    </row>
    <row r="3770" spans="1:18" ht="15.75" customHeight="1" x14ac:dyDescent="0.2">
      <c r="A3770" s="2"/>
      <c r="B3770" s="7" t="s">
        <v>14</v>
      </c>
      <c r="C3770" s="7">
        <v>1185732</v>
      </c>
      <c r="D3770" s="8">
        <v>44304</v>
      </c>
      <c r="E3770" s="7" t="s">
        <v>15</v>
      </c>
      <c r="F3770" s="7" t="s">
        <v>127</v>
      </c>
      <c r="G3770" s="7" t="s">
        <v>128</v>
      </c>
      <c r="H3770" s="7" t="s">
        <v>19</v>
      </c>
      <c r="I3770" s="9">
        <v>0.4</v>
      </c>
      <c r="J3770" s="10">
        <v>2500</v>
      </c>
      <c r="K3770" s="11">
        <f t="shared" si="28"/>
        <v>1000</v>
      </c>
      <c r="L3770" s="11">
        <f t="shared" si="29"/>
        <v>300</v>
      </c>
      <c r="M3770" s="12">
        <v>0.3</v>
      </c>
      <c r="O3770" s="17"/>
      <c r="P3770" s="15"/>
      <c r="Q3770" s="13"/>
      <c r="R3770" s="14"/>
    </row>
    <row r="3771" spans="1:18" ht="15.75" customHeight="1" x14ac:dyDescent="0.2">
      <c r="A3771" s="2"/>
      <c r="B3771" s="7" t="s">
        <v>14</v>
      </c>
      <c r="C3771" s="7">
        <v>1185732</v>
      </c>
      <c r="D3771" s="8">
        <v>44304</v>
      </c>
      <c r="E3771" s="7" t="s">
        <v>15</v>
      </c>
      <c r="F3771" s="7" t="s">
        <v>127</v>
      </c>
      <c r="G3771" s="7" t="s">
        <v>128</v>
      </c>
      <c r="H3771" s="7" t="s">
        <v>20</v>
      </c>
      <c r="I3771" s="9">
        <v>0.44999999999999996</v>
      </c>
      <c r="J3771" s="10">
        <v>1750</v>
      </c>
      <c r="K3771" s="11">
        <f t="shared" si="28"/>
        <v>787.49999999999989</v>
      </c>
      <c r="L3771" s="11">
        <f t="shared" si="29"/>
        <v>236.24999999999994</v>
      </c>
      <c r="M3771" s="12">
        <v>0.3</v>
      </c>
      <c r="O3771" s="17"/>
      <c r="P3771" s="15"/>
      <c r="Q3771" s="13"/>
      <c r="R3771" s="14"/>
    </row>
    <row r="3772" spans="1:18" ht="15.75" customHeight="1" x14ac:dyDescent="0.2">
      <c r="A3772" s="2"/>
      <c r="B3772" s="7" t="s">
        <v>14</v>
      </c>
      <c r="C3772" s="7">
        <v>1185732</v>
      </c>
      <c r="D3772" s="8">
        <v>44304</v>
      </c>
      <c r="E3772" s="7" t="s">
        <v>15</v>
      </c>
      <c r="F3772" s="7" t="s">
        <v>127</v>
      </c>
      <c r="G3772" s="7" t="s">
        <v>128</v>
      </c>
      <c r="H3772" s="7" t="s">
        <v>21</v>
      </c>
      <c r="I3772" s="9">
        <v>0.60000000000000009</v>
      </c>
      <c r="J3772" s="10">
        <v>1750</v>
      </c>
      <c r="K3772" s="11">
        <f t="shared" si="28"/>
        <v>1050.0000000000002</v>
      </c>
      <c r="L3772" s="11">
        <f t="shared" si="29"/>
        <v>315.00000000000006</v>
      </c>
      <c r="M3772" s="12">
        <v>0.3</v>
      </c>
      <c r="O3772" s="17"/>
      <c r="P3772" s="15"/>
      <c r="Q3772" s="13"/>
      <c r="R3772" s="14"/>
    </row>
    <row r="3773" spans="1:18" ht="15.75" customHeight="1" x14ac:dyDescent="0.2">
      <c r="A3773" s="2"/>
      <c r="B3773" s="7" t="s">
        <v>14</v>
      </c>
      <c r="C3773" s="7">
        <v>1185732</v>
      </c>
      <c r="D3773" s="8">
        <v>44304</v>
      </c>
      <c r="E3773" s="7" t="s">
        <v>15</v>
      </c>
      <c r="F3773" s="7" t="s">
        <v>127</v>
      </c>
      <c r="G3773" s="7" t="s">
        <v>128</v>
      </c>
      <c r="H3773" s="7" t="s">
        <v>22</v>
      </c>
      <c r="I3773" s="9">
        <v>0.5</v>
      </c>
      <c r="J3773" s="10">
        <v>3250</v>
      </c>
      <c r="K3773" s="11">
        <f t="shared" si="28"/>
        <v>1625</v>
      </c>
      <c r="L3773" s="11">
        <f t="shared" si="29"/>
        <v>568.75</v>
      </c>
      <c r="M3773" s="12">
        <v>0.35</v>
      </c>
      <c r="O3773" s="17"/>
      <c r="P3773" s="15"/>
      <c r="Q3773" s="13"/>
      <c r="R3773" s="14"/>
    </row>
    <row r="3774" spans="1:18" ht="15.75" customHeight="1" x14ac:dyDescent="0.2">
      <c r="A3774" s="2"/>
      <c r="B3774" s="7" t="s">
        <v>14</v>
      </c>
      <c r="C3774" s="7">
        <v>1185732</v>
      </c>
      <c r="D3774" s="8">
        <v>44333</v>
      </c>
      <c r="E3774" s="7" t="s">
        <v>15</v>
      </c>
      <c r="F3774" s="7" t="s">
        <v>127</v>
      </c>
      <c r="G3774" s="7" t="s">
        <v>128</v>
      </c>
      <c r="H3774" s="7" t="s">
        <v>17</v>
      </c>
      <c r="I3774" s="9">
        <v>0.65</v>
      </c>
      <c r="J3774" s="10">
        <v>5950</v>
      </c>
      <c r="K3774" s="11">
        <f t="shared" si="28"/>
        <v>3867.5</v>
      </c>
      <c r="L3774" s="11">
        <f t="shared" si="29"/>
        <v>1547</v>
      </c>
      <c r="M3774" s="12">
        <v>0.4</v>
      </c>
      <c r="O3774" s="17"/>
      <c r="P3774" s="15"/>
      <c r="Q3774" s="13"/>
      <c r="R3774" s="14"/>
    </row>
    <row r="3775" spans="1:18" ht="15.75" customHeight="1" x14ac:dyDescent="0.2">
      <c r="A3775" s="2"/>
      <c r="B3775" s="7" t="s">
        <v>14</v>
      </c>
      <c r="C3775" s="7">
        <v>1185732</v>
      </c>
      <c r="D3775" s="8">
        <v>44333</v>
      </c>
      <c r="E3775" s="7" t="s">
        <v>15</v>
      </c>
      <c r="F3775" s="7" t="s">
        <v>127</v>
      </c>
      <c r="G3775" s="7" t="s">
        <v>128</v>
      </c>
      <c r="H3775" s="7" t="s">
        <v>18</v>
      </c>
      <c r="I3775" s="9">
        <v>0.60000000000000009</v>
      </c>
      <c r="J3775" s="10">
        <v>3000</v>
      </c>
      <c r="K3775" s="11">
        <f t="shared" si="28"/>
        <v>1800.0000000000002</v>
      </c>
      <c r="L3775" s="11">
        <f t="shared" si="29"/>
        <v>720.00000000000011</v>
      </c>
      <c r="M3775" s="12">
        <v>0.4</v>
      </c>
      <c r="O3775" s="17"/>
      <c r="P3775" s="15"/>
      <c r="Q3775" s="13"/>
      <c r="R3775" s="14"/>
    </row>
    <row r="3776" spans="1:18" ht="15.75" customHeight="1" x14ac:dyDescent="0.2">
      <c r="A3776" s="2"/>
      <c r="B3776" s="7" t="s">
        <v>14</v>
      </c>
      <c r="C3776" s="7">
        <v>1185732</v>
      </c>
      <c r="D3776" s="8">
        <v>44333</v>
      </c>
      <c r="E3776" s="7" t="s">
        <v>15</v>
      </c>
      <c r="F3776" s="7" t="s">
        <v>127</v>
      </c>
      <c r="G3776" s="7" t="s">
        <v>128</v>
      </c>
      <c r="H3776" s="7" t="s">
        <v>19</v>
      </c>
      <c r="I3776" s="9">
        <v>0.55000000000000004</v>
      </c>
      <c r="J3776" s="10">
        <v>3250</v>
      </c>
      <c r="K3776" s="11">
        <f t="shared" si="28"/>
        <v>1787.5000000000002</v>
      </c>
      <c r="L3776" s="11">
        <f t="shared" si="29"/>
        <v>536.25</v>
      </c>
      <c r="M3776" s="12">
        <v>0.3</v>
      </c>
      <c r="O3776" s="17"/>
      <c r="P3776" s="15"/>
      <c r="Q3776" s="13"/>
      <c r="R3776" s="14"/>
    </row>
    <row r="3777" spans="1:18" ht="15.75" customHeight="1" x14ac:dyDescent="0.2">
      <c r="A3777" s="2"/>
      <c r="B3777" s="7" t="s">
        <v>14</v>
      </c>
      <c r="C3777" s="7">
        <v>1185732</v>
      </c>
      <c r="D3777" s="8">
        <v>44333</v>
      </c>
      <c r="E3777" s="7" t="s">
        <v>15</v>
      </c>
      <c r="F3777" s="7" t="s">
        <v>127</v>
      </c>
      <c r="G3777" s="7" t="s">
        <v>128</v>
      </c>
      <c r="H3777" s="7" t="s">
        <v>20</v>
      </c>
      <c r="I3777" s="9">
        <v>0.55000000000000004</v>
      </c>
      <c r="J3777" s="10">
        <v>2750</v>
      </c>
      <c r="K3777" s="11">
        <f t="shared" si="28"/>
        <v>1512.5000000000002</v>
      </c>
      <c r="L3777" s="11">
        <f t="shared" si="29"/>
        <v>453.75000000000006</v>
      </c>
      <c r="M3777" s="12">
        <v>0.3</v>
      </c>
      <c r="O3777" s="17"/>
      <c r="P3777" s="15"/>
      <c r="Q3777" s="13"/>
      <c r="R3777" s="14"/>
    </row>
    <row r="3778" spans="1:18" ht="15.75" customHeight="1" x14ac:dyDescent="0.2">
      <c r="A3778" s="2"/>
      <c r="B3778" s="7" t="s">
        <v>14</v>
      </c>
      <c r="C3778" s="7">
        <v>1185732</v>
      </c>
      <c r="D3778" s="8">
        <v>44333</v>
      </c>
      <c r="E3778" s="7" t="s">
        <v>15</v>
      </c>
      <c r="F3778" s="7" t="s">
        <v>127</v>
      </c>
      <c r="G3778" s="7" t="s">
        <v>128</v>
      </c>
      <c r="H3778" s="7" t="s">
        <v>21</v>
      </c>
      <c r="I3778" s="9">
        <v>0.65</v>
      </c>
      <c r="J3778" s="10">
        <v>3000</v>
      </c>
      <c r="K3778" s="11">
        <f t="shared" si="28"/>
        <v>1950</v>
      </c>
      <c r="L3778" s="11">
        <f t="shared" si="29"/>
        <v>585</v>
      </c>
      <c r="M3778" s="12">
        <v>0.3</v>
      </c>
      <c r="O3778" s="17"/>
      <c r="P3778" s="15"/>
      <c r="Q3778" s="13"/>
      <c r="R3778" s="14"/>
    </row>
    <row r="3779" spans="1:18" ht="15.75" customHeight="1" x14ac:dyDescent="0.2">
      <c r="A3779" s="2"/>
      <c r="B3779" s="7" t="s">
        <v>14</v>
      </c>
      <c r="C3779" s="7">
        <v>1185732</v>
      </c>
      <c r="D3779" s="8">
        <v>44333</v>
      </c>
      <c r="E3779" s="7" t="s">
        <v>15</v>
      </c>
      <c r="F3779" s="7" t="s">
        <v>127</v>
      </c>
      <c r="G3779" s="7" t="s">
        <v>128</v>
      </c>
      <c r="H3779" s="7" t="s">
        <v>22</v>
      </c>
      <c r="I3779" s="9">
        <v>0.70000000000000007</v>
      </c>
      <c r="J3779" s="10">
        <v>4250</v>
      </c>
      <c r="K3779" s="11">
        <f t="shared" si="28"/>
        <v>2975.0000000000005</v>
      </c>
      <c r="L3779" s="11">
        <f t="shared" si="29"/>
        <v>1041.25</v>
      </c>
      <c r="M3779" s="12">
        <v>0.35</v>
      </c>
      <c r="O3779" s="17"/>
      <c r="P3779" s="15"/>
      <c r="Q3779" s="13"/>
      <c r="R3779" s="14"/>
    </row>
    <row r="3780" spans="1:18" ht="15.75" customHeight="1" x14ac:dyDescent="0.2">
      <c r="A3780" s="2"/>
      <c r="B3780" s="7" t="s">
        <v>14</v>
      </c>
      <c r="C3780" s="7">
        <v>1185732</v>
      </c>
      <c r="D3780" s="8">
        <v>44366</v>
      </c>
      <c r="E3780" s="7" t="s">
        <v>15</v>
      </c>
      <c r="F3780" s="7" t="s">
        <v>127</v>
      </c>
      <c r="G3780" s="7" t="s">
        <v>128</v>
      </c>
      <c r="H3780" s="7" t="s">
        <v>17</v>
      </c>
      <c r="I3780" s="9">
        <v>0.65</v>
      </c>
      <c r="J3780" s="10">
        <v>6750</v>
      </c>
      <c r="K3780" s="11">
        <f t="shared" si="28"/>
        <v>4387.5</v>
      </c>
      <c r="L3780" s="11">
        <f t="shared" si="29"/>
        <v>1755</v>
      </c>
      <c r="M3780" s="12">
        <v>0.4</v>
      </c>
      <c r="O3780" s="17"/>
      <c r="P3780" s="15"/>
      <c r="Q3780" s="13"/>
      <c r="R3780" s="14"/>
    </row>
    <row r="3781" spans="1:18" ht="15.75" customHeight="1" x14ac:dyDescent="0.2">
      <c r="A3781" s="2"/>
      <c r="B3781" s="7" t="s">
        <v>14</v>
      </c>
      <c r="C3781" s="7">
        <v>1185732</v>
      </c>
      <c r="D3781" s="8">
        <v>44366</v>
      </c>
      <c r="E3781" s="7" t="s">
        <v>15</v>
      </c>
      <c r="F3781" s="7" t="s">
        <v>127</v>
      </c>
      <c r="G3781" s="7" t="s">
        <v>128</v>
      </c>
      <c r="H3781" s="7" t="s">
        <v>18</v>
      </c>
      <c r="I3781" s="9">
        <v>0.60000000000000009</v>
      </c>
      <c r="J3781" s="10">
        <v>4250</v>
      </c>
      <c r="K3781" s="11">
        <f t="shared" si="28"/>
        <v>2550.0000000000005</v>
      </c>
      <c r="L3781" s="11">
        <f t="shared" si="29"/>
        <v>1020.0000000000002</v>
      </c>
      <c r="M3781" s="12">
        <v>0.4</v>
      </c>
      <c r="O3781" s="17"/>
      <c r="P3781" s="15"/>
      <c r="Q3781" s="13"/>
      <c r="R3781" s="14"/>
    </row>
    <row r="3782" spans="1:18" ht="15.75" customHeight="1" x14ac:dyDescent="0.2">
      <c r="A3782" s="2"/>
      <c r="B3782" s="7" t="s">
        <v>14</v>
      </c>
      <c r="C3782" s="7">
        <v>1185732</v>
      </c>
      <c r="D3782" s="8">
        <v>44366</v>
      </c>
      <c r="E3782" s="7" t="s">
        <v>15</v>
      </c>
      <c r="F3782" s="7" t="s">
        <v>127</v>
      </c>
      <c r="G3782" s="7" t="s">
        <v>128</v>
      </c>
      <c r="H3782" s="7" t="s">
        <v>19</v>
      </c>
      <c r="I3782" s="9">
        <v>0.55000000000000004</v>
      </c>
      <c r="J3782" s="10">
        <v>3500</v>
      </c>
      <c r="K3782" s="11">
        <f t="shared" si="28"/>
        <v>1925.0000000000002</v>
      </c>
      <c r="L3782" s="11">
        <f t="shared" si="29"/>
        <v>577.5</v>
      </c>
      <c r="M3782" s="12">
        <v>0.3</v>
      </c>
      <c r="O3782" s="17"/>
      <c r="P3782" s="15"/>
      <c r="Q3782" s="13"/>
      <c r="R3782" s="14"/>
    </row>
    <row r="3783" spans="1:18" ht="15.75" customHeight="1" x14ac:dyDescent="0.2">
      <c r="A3783" s="2"/>
      <c r="B3783" s="7" t="s">
        <v>14</v>
      </c>
      <c r="C3783" s="7">
        <v>1185732</v>
      </c>
      <c r="D3783" s="8">
        <v>44366</v>
      </c>
      <c r="E3783" s="7" t="s">
        <v>15</v>
      </c>
      <c r="F3783" s="7" t="s">
        <v>127</v>
      </c>
      <c r="G3783" s="7" t="s">
        <v>128</v>
      </c>
      <c r="H3783" s="7" t="s">
        <v>20</v>
      </c>
      <c r="I3783" s="9">
        <v>0.55000000000000004</v>
      </c>
      <c r="J3783" s="10">
        <v>3250</v>
      </c>
      <c r="K3783" s="11">
        <f t="shared" si="28"/>
        <v>1787.5000000000002</v>
      </c>
      <c r="L3783" s="11">
        <f t="shared" si="29"/>
        <v>536.25</v>
      </c>
      <c r="M3783" s="12">
        <v>0.3</v>
      </c>
      <c r="O3783" s="17"/>
      <c r="P3783" s="15"/>
      <c r="Q3783" s="13"/>
      <c r="R3783" s="14"/>
    </row>
    <row r="3784" spans="1:18" ht="15.75" customHeight="1" x14ac:dyDescent="0.2">
      <c r="A3784" s="2"/>
      <c r="B3784" s="7" t="s">
        <v>14</v>
      </c>
      <c r="C3784" s="7">
        <v>1185732</v>
      </c>
      <c r="D3784" s="8">
        <v>44366</v>
      </c>
      <c r="E3784" s="7" t="s">
        <v>15</v>
      </c>
      <c r="F3784" s="7" t="s">
        <v>127</v>
      </c>
      <c r="G3784" s="7" t="s">
        <v>128</v>
      </c>
      <c r="H3784" s="7" t="s">
        <v>21</v>
      </c>
      <c r="I3784" s="9">
        <v>0.65</v>
      </c>
      <c r="J3784" s="10">
        <v>3250</v>
      </c>
      <c r="K3784" s="11">
        <f t="shared" si="28"/>
        <v>2112.5</v>
      </c>
      <c r="L3784" s="11">
        <f t="shared" si="29"/>
        <v>633.75</v>
      </c>
      <c r="M3784" s="12">
        <v>0.3</v>
      </c>
      <c r="O3784" s="17"/>
      <c r="P3784" s="15"/>
      <c r="Q3784" s="13"/>
      <c r="R3784" s="14"/>
    </row>
    <row r="3785" spans="1:18" ht="15.75" customHeight="1" x14ac:dyDescent="0.2">
      <c r="A3785" s="2"/>
      <c r="B3785" s="7" t="s">
        <v>14</v>
      </c>
      <c r="C3785" s="7">
        <v>1185732</v>
      </c>
      <c r="D3785" s="8">
        <v>44366</v>
      </c>
      <c r="E3785" s="7" t="s">
        <v>15</v>
      </c>
      <c r="F3785" s="7" t="s">
        <v>127</v>
      </c>
      <c r="G3785" s="7" t="s">
        <v>128</v>
      </c>
      <c r="H3785" s="7" t="s">
        <v>22</v>
      </c>
      <c r="I3785" s="9">
        <v>0.70000000000000007</v>
      </c>
      <c r="J3785" s="10">
        <v>4750</v>
      </c>
      <c r="K3785" s="11">
        <f t="shared" si="28"/>
        <v>3325.0000000000005</v>
      </c>
      <c r="L3785" s="11">
        <f t="shared" si="29"/>
        <v>1163.75</v>
      </c>
      <c r="M3785" s="12">
        <v>0.35</v>
      </c>
      <c r="O3785" s="17"/>
      <c r="P3785" s="15"/>
      <c r="Q3785" s="13"/>
      <c r="R3785" s="14"/>
    </row>
    <row r="3786" spans="1:18" ht="15.75" customHeight="1" x14ac:dyDescent="0.2">
      <c r="A3786" s="2"/>
      <c r="B3786" s="7" t="s">
        <v>14</v>
      </c>
      <c r="C3786" s="7">
        <v>1185732</v>
      </c>
      <c r="D3786" s="8">
        <v>44394</v>
      </c>
      <c r="E3786" s="7" t="s">
        <v>15</v>
      </c>
      <c r="F3786" s="7" t="s">
        <v>127</v>
      </c>
      <c r="G3786" s="7" t="s">
        <v>128</v>
      </c>
      <c r="H3786" s="7" t="s">
        <v>17</v>
      </c>
      <c r="I3786" s="9">
        <v>0.65</v>
      </c>
      <c r="J3786" s="10">
        <v>7000</v>
      </c>
      <c r="K3786" s="11">
        <f t="shared" si="28"/>
        <v>4550</v>
      </c>
      <c r="L3786" s="11">
        <f t="shared" si="29"/>
        <v>1820</v>
      </c>
      <c r="M3786" s="12">
        <v>0.4</v>
      </c>
      <c r="O3786" s="17"/>
      <c r="P3786" s="15"/>
      <c r="Q3786" s="13"/>
      <c r="R3786" s="14"/>
    </row>
    <row r="3787" spans="1:18" ht="15.75" customHeight="1" x14ac:dyDescent="0.2">
      <c r="A3787" s="2"/>
      <c r="B3787" s="7" t="s">
        <v>14</v>
      </c>
      <c r="C3787" s="7">
        <v>1185732</v>
      </c>
      <c r="D3787" s="8">
        <v>44394</v>
      </c>
      <c r="E3787" s="7" t="s">
        <v>15</v>
      </c>
      <c r="F3787" s="7" t="s">
        <v>127</v>
      </c>
      <c r="G3787" s="7" t="s">
        <v>128</v>
      </c>
      <c r="H3787" s="7" t="s">
        <v>18</v>
      </c>
      <c r="I3787" s="9">
        <v>0.60000000000000009</v>
      </c>
      <c r="J3787" s="10">
        <v>4500</v>
      </c>
      <c r="K3787" s="11">
        <f t="shared" si="28"/>
        <v>2700.0000000000005</v>
      </c>
      <c r="L3787" s="11">
        <f t="shared" si="29"/>
        <v>1080.0000000000002</v>
      </c>
      <c r="M3787" s="12">
        <v>0.4</v>
      </c>
      <c r="O3787" s="17"/>
      <c r="P3787" s="15"/>
      <c r="Q3787" s="13"/>
      <c r="R3787" s="14"/>
    </row>
    <row r="3788" spans="1:18" ht="15.75" customHeight="1" x14ac:dyDescent="0.2">
      <c r="A3788" s="2"/>
      <c r="B3788" s="7" t="s">
        <v>14</v>
      </c>
      <c r="C3788" s="7">
        <v>1185732</v>
      </c>
      <c r="D3788" s="8">
        <v>44394</v>
      </c>
      <c r="E3788" s="7" t="s">
        <v>15</v>
      </c>
      <c r="F3788" s="7" t="s">
        <v>127</v>
      </c>
      <c r="G3788" s="7" t="s">
        <v>128</v>
      </c>
      <c r="H3788" s="7" t="s">
        <v>19</v>
      </c>
      <c r="I3788" s="9">
        <v>0.55000000000000004</v>
      </c>
      <c r="J3788" s="10">
        <v>3750</v>
      </c>
      <c r="K3788" s="11">
        <f t="shared" si="28"/>
        <v>2062.5</v>
      </c>
      <c r="L3788" s="11">
        <f t="shared" si="29"/>
        <v>618.75</v>
      </c>
      <c r="M3788" s="12">
        <v>0.3</v>
      </c>
      <c r="O3788" s="17"/>
      <c r="P3788" s="15"/>
      <c r="Q3788" s="13"/>
      <c r="R3788" s="14"/>
    </row>
    <row r="3789" spans="1:18" ht="15.75" customHeight="1" x14ac:dyDescent="0.2">
      <c r="A3789" s="2"/>
      <c r="B3789" s="7" t="s">
        <v>14</v>
      </c>
      <c r="C3789" s="7">
        <v>1185732</v>
      </c>
      <c r="D3789" s="8">
        <v>44394</v>
      </c>
      <c r="E3789" s="7" t="s">
        <v>15</v>
      </c>
      <c r="F3789" s="7" t="s">
        <v>127</v>
      </c>
      <c r="G3789" s="7" t="s">
        <v>128</v>
      </c>
      <c r="H3789" s="7" t="s">
        <v>20</v>
      </c>
      <c r="I3789" s="9">
        <v>0.55000000000000004</v>
      </c>
      <c r="J3789" s="10">
        <v>3250</v>
      </c>
      <c r="K3789" s="11">
        <f t="shared" si="28"/>
        <v>1787.5000000000002</v>
      </c>
      <c r="L3789" s="11">
        <f t="shared" si="29"/>
        <v>536.25</v>
      </c>
      <c r="M3789" s="12">
        <v>0.3</v>
      </c>
      <c r="O3789" s="17"/>
      <c r="P3789" s="15"/>
      <c r="Q3789" s="13"/>
      <c r="R3789" s="14"/>
    </row>
    <row r="3790" spans="1:18" ht="15.75" customHeight="1" x14ac:dyDescent="0.2">
      <c r="A3790" s="2"/>
      <c r="B3790" s="7" t="s">
        <v>14</v>
      </c>
      <c r="C3790" s="7">
        <v>1185732</v>
      </c>
      <c r="D3790" s="8">
        <v>44394</v>
      </c>
      <c r="E3790" s="7" t="s">
        <v>15</v>
      </c>
      <c r="F3790" s="7" t="s">
        <v>127</v>
      </c>
      <c r="G3790" s="7" t="s">
        <v>128</v>
      </c>
      <c r="H3790" s="7" t="s">
        <v>21</v>
      </c>
      <c r="I3790" s="9">
        <v>0.65</v>
      </c>
      <c r="J3790" s="10">
        <v>3500</v>
      </c>
      <c r="K3790" s="11">
        <f t="shared" si="28"/>
        <v>2275</v>
      </c>
      <c r="L3790" s="11">
        <f t="shared" si="29"/>
        <v>682.5</v>
      </c>
      <c r="M3790" s="12">
        <v>0.3</v>
      </c>
      <c r="O3790" s="17"/>
      <c r="P3790" s="15"/>
      <c r="Q3790" s="13"/>
      <c r="R3790" s="14"/>
    </row>
    <row r="3791" spans="1:18" ht="15.75" customHeight="1" x14ac:dyDescent="0.2">
      <c r="A3791" s="2"/>
      <c r="B3791" s="7" t="s">
        <v>14</v>
      </c>
      <c r="C3791" s="7">
        <v>1185732</v>
      </c>
      <c r="D3791" s="8">
        <v>44394</v>
      </c>
      <c r="E3791" s="7" t="s">
        <v>15</v>
      </c>
      <c r="F3791" s="7" t="s">
        <v>127</v>
      </c>
      <c r="G3791" s="7" t="s">
        <v>128</v>
      </c>
      <c r="H3791" s="7" t="s">
        <v>22</v>
      </c>
      <c r="I3791" s="9">
        <v>0.70000000000000007</v>
      </c>
      <c r="J3791" s="10">
        <v>5250</v>
      </c>
      <c r="K3791" s="11">
        <f t="shared" si="28"/>
        <v>3675.0000000000005</v>
      </c>
      <c r="L3791" s="11">
        <f t="shared" si="29"/>
        <v>1286.25</v>
      </c>
      <c r="M3791" s="12">
        <v>0.35</v>
      </c>
      <c r="O3791" s="17"/>
      <c r="P3791" s="15"/>
      <c r="Q3791" s="13"/>
      <c r="R3791" s="14"/>
    </row>
    <row r="3792" spans="1:18" ht="15.75" customHeight="1" x14ac:dyDescent="0.2">
      <c r="A3792" s="2"/>
      <c r="B3792" s="7" t="s">
        <v>14</v>
      </c>
      <c r="C3792" s="7">
        <v>1185732</v>
      </c>
      <c r="D3792" s="8">
        <v>44426</v>
      </c>
      <c r="E3792" s="7" t="s">
        <v>15</v>
      </c>
      <c r="F3792" s="7" t="s">
        <v>127</v>
      </c>
      <c r="G3792" s="7" t="s">
        <v>128</v>
      </c>
      <c r="H3792" s="7" t="s">
        <v>17</v>
      </c>
      <c r="I3792" s="9">
        <v>0.65</v>
      </c>
      <c r="J3792" s="10">
        <v>6750</v>
      </c>
      <c r="K3792" s="11">
        <f t="shared" si="28"/>
        <v>4387.5</v>
      </c>
      <c r="L3792" s="11">
        <f t="shared" si="29"/>
        <v>1755</v>
      </c>
      <c r="M3792" s="12">
        <v>0.4</v>
      </c>
      <c r="O3792" s="17"/>
      <c r="P3792" s="15"/>
      <c r="Q3792" s="13"/>
      <c r="R3792" s="14"/>
    </row>
    <row r="3793" spans="1:18" ht="15.75" customHeight="1" x14ac:dyDescent="0.2">
      <c r="A3793" s="2"/>
      <c r="B3793" s="7" t="s">
        <v>14</v>
      </c>
      <c r="C3793" s="7">
        <v>1185732</v>
      </c>
      <c r="D3793" s="8">
        <v>44426</v>
      </c>
      <c r="E3793" s="7" t="s">
        <v>15</v>
      </c>
      <c r="F3793" s="7" t="s">
        <v>127</v>
      </c>
      <c r="G3793" s="7" t="s">
        <v>128</v>
      </c>
      <c r="H3793" s="7" t="s">
        <v>18</v>
      </c>
      <c r="I3793" s="9">
        <v>0.60000000000000009</v>
      </c>
      <c r="J3793" s="10">
        <v>4500</v>
      </c>
      <c r="K3793" s="11">
        <f t="shared" si="28"/>
        <v>2700.0000000000005</v>
      </c>
      <c r="L3793" s="11">
        <f t="shared" si="29"/>
        <v>1080.0000000000002</v>
      </c>
      <c r="M3793" s="12">
        <v>0.4</v>
      </c>
      <c r="O3793" s="17"/>
      <c r="P3793" s="15"/>
      <c r="Q3793" s="13"/>
      <c r="R3793" s="14"/>
    </row>
    <row r="3794" spans="1:18" ht="15.75" customHeight="1" x14ac:dyDescent="0.2">
      <c r="A3794" s="2"/>
      <c r="B3794" s="7" t="s">
        <v>14</v>
      </c>
      <c r="C3794" s="7">
        <v>1185732</v>
      </c>
      <c r="D3794" s="8">
        <v>44426</v>
      </c>
      <c r="E3794" s="7" t="s">
        <v>15</v>
      </c>
      <c r="F3794" s="7" t="s">
        <v>127</v>
      </c>
      <c r="G3794" s="7" t="s">
        <v>128</v>
      </c>
      <c r="H3794" s="7" t="s">
        <v>19</v>
      </c>
      <c r="I3794" s="9">
        <v>0.55000000000000004</v>
      </c>
      <c r="J3794" s="10">
        <v>3750</v>
      </c>
      <c r="K3794" s="11">
        <f t="shared" si="28"/>
        <v>2062.5</v>
      </c>
      <c r="L3794" s="11">
        <f t="shared" si="29"/>
        <v>618.75</v>
      </c>
      <c r="M3794" s="12">
        <v>0.3</v>
      </c>
      <c r="O3794" s="17"/>
      <c r="P3794" s="15"/>
      <c r="Q3794" s="13"/>
      <c r="R3794" s="14"/>
    </row>
    <row r="3795" spans="1:18" ht="15.75" customHeight="1" x14ac:dyDescent="0.2">
      <c r="A3795" s="2"/>
      <c r="B3795" s="7" t="s">
        <v>14</v>
      </c>
      <c r="C3795" s="7">
        <v>1185732</v>
      </c>
      <c r="D3795" s="8">
        <v>44426</v>
      </c>
      <c r="E3795" s="7" t="s">
        <v>15</v>
      </c>
      <c r="F3795" s="7" t="s">
        <v>127</v>
      </c>
      <c r="G3795" s="7" t="s">
        <v>128</v>
      </c>
      <c r="H3795" s="7" t="s">
        <v>20</v>
      </c>
      <c r="I3795" s="9">
        <v>0.55000000000000004</v>
      </c>
      <c r="J3795" s="10">
        <v>2750</v>
      </c>
      <c r="K3795" s="11">
        <f t="shared" si="28"/>
        <v>1512.5000000000002</v>
      </c>
      <c r="L3795" s="11">
        <f t="shared" si="29"/>
        <v>453.75000000000006</v>
      </c>
      <c r="M3795" s="12">
        <v>0.3</v>
      </c>
      <c r="O3795" s="17"/>
      <c r="P3795" s="15"/>
      <c r="Q3795" s="13"/>
      <c r="R3795" s="14"/>
    </row>
    <row r="3796" spans="1:18" ht="15.75" customHeight="1" x14ac:dyDescent="0.2">
      <c r="A3796" s="2"/>
      <c r="B3796" s="7" t="s">
        <v>14</v>
      </c>
      <c r="C3796" s="7">
        <v>1185732</v>
      </c>
      <c r="D3796" s="8">
        <v>44426</v>
      </c>
      <c r="E3796" s="7" t="s">
        <v>15</v>
      </c>
      <c r="F3796" s="7" t="s">
        <v>127</v>
      </c>
      <c r="G3796" s="7" t="s">
        <v>128</v>
      </c>
      <c r="H3796" s="7" t="s">
        <v>21</v>
      </c>
      <c r="I3796" s="9">
        <v>0.65</v>
      </c>
      <c r="J3796" s="10">
        <v>2500</v>
      </c>
      <c r="K3796" s="11">
        <f t="shared" si="28"/>
        <v>1625</v>
      </c>
      <c r="L3796" s="11">
        <f t="shared" si="29"/>
        <v>487.5</v>
      </c>
      <c r="M3796" s="12">
        <v>0.3</v>
      </c>
      <c r="O3796" s="17"/>
      <c r="P3796" s="15"/>
      <c r="Q3796" s="13"/>
      <c r="R3796" s="14"/>
    </row>
    <row r="3797" spans="1:18" ht="15.75" customHeight="1" x14ac:dyDescent="0.2">
      <c r="A3797" s="2"/>
      <c r="B3797" s="7" t="s">
        <v>14</v>
      </c>
      <c r="C3797" s="7">
        <v>1185732</v>
      </c>
      <c r="D3797" s="8">
        <v>44426</v>
      </c>
      <c r="E3797" s="7" t="s">
        <v>15</v>
      </c>
      <c r="F3797" s="7" t="s">
        <v>127</v>
      </c>
      <c r="G3797" s="7" t="s">
        <v>128</v>
      </c>
      <c r="H3797" s="7" t="s">
        <v>22</v>
      </c>
      <c r="I3797" s="9">
        <v>0.70000000000000007</v>
      </c>
      <c r="J3797" s="10">
        <v>4250</v>
      </c>
      <c r="K3797" s="11">
        <f t="shared" si="28"/>
        <v>2975.0000000000005</v>
      </c>
      <c r="L3797" s="11">
        <f t="shared" si="29"/>
        <v>1041.25</v>
      </c>
      <c r="M3797" s="12">
        <v>0.35</v>
      </c>
      <c r="O3797" s="17"/>
      <c r="P3797" s="15"/>
      <c r="Q3797" s="13"/>
      <c r="R3797" s="14"/>
    </row>
    <row r="3798" spans="1:18" ht="15.75" customHeight="1" x14ac:dyDescent="0.2">
      <c r="A3798" s="2"/>
      <c r="B3798" s="7" t="s">
        <v>14</v>
      </c>
      <c r="C3798" s="7">
        <v>1185732</v>
      </c>
      <c r="D3798" s="8">
        <v>44456</v>
      </c>
      <c r="E3798" s="7" t="s">
        <v>15</v>
      </c>
      <c r="F3798" s="7" t="s">
        <v>127</v>
      </c>
      <c r="G3798" s="7" t="s">
        <v>128</v>
      </c>
      <c r="H3798" s="7" t="s">
        <v>17</v>
      </c>
      <c r="I3798" s="9">
        <v>0.65</v>
      </c>
      <c r="J3798" s="10">
        <v>5500</v>
      </c>
      <c r="K3798" s="11">
        <f t="shared" si="28"/>
        <v>3575</v>
      </c>
      <c r="L3798" s="11">
        <f t="shared" si="29"/>
        <v>1430</v>
      </c>
      <c r="M3798" s="12">
        <v>0.4</v>
      </c>
      <c r="O3798" s="17"/>
      <c r="P3798" s="15"/>
      <c r="Q3798" s="13"/>
      <c r="R3798" s="14"/>
    </row>
    <row r="3799" spans="1:18" ht="15.75" customHeight="1" x14ac:dyDescent="0.2">
      <c r="A3799" s="2"/>
      <c r="B3799" s="7" t="s">
        <v>14</v>
      </c>
      <c r="C3799" s="7">
        <v>1185732</v>
      </c>
      <c r="D3799" s="8">
        <v>44456</v>
      </c>
      <c r="E3799" s="7" t="s">
        <v>15</v>
      </c>
      <c r="F3799" s="7" t="s">
        <v>127</v>
      </c>
      <c r="G3799" s="7" t="s">
        <v>128</v>
      </c>
      <c r="H3799" s="7" t="s">
        <v>18</v>
      </c>
      <c r="I3799" s="9">
        <v>0.60000000000000009</v>
      </c>
      <c r="J3799" s="10">
        <v>3500</v>
      </c>
      <c r="K3799" s="11">
        <f t="shared" si="28"/>
        <v>2100.0000000000005</v>
      </c>
      <c r="L3799" s="11">
        <f t="shared" si="29"/>
        <v>840.00000000000023</v>
      </c>
      <c r="M3799" s="12">
        <v>0.4</v>
      </c>
      <c r="O3799" s="17"/>
      <c r="P3799" s="15"/>
      <c r="Q3799" s="13"/>
      <c r="R3799" s="14"/>
    </row>
    <row r="3800" spans="1:18" ht="15.75" customHeight="1" x14ac:dyDescent="0.2">
      <c r="A3800" s="2"/>
      <c r="B3800" s="7" t="s">
        <v>14</v>
      </c>
      <c r="C3800" s="7">
        <v>1185732</v>
      </c>
      <c r="D3800" s="8">
        <v>44456</v>
      </c>
      <c r="E3800" s="7" t="s">
        <v>15</v>
      </c>
      <c r="F3800" s="7" t="s">
        <v>127</v>
      </c>
      <c r="G3800" s="7" t="s">
        <v>128</v>
      </c>
      <c r="H3800" s="7" t="s">
        <v>19</v>
      </c>
      <c r="I3800" s="9">
        <v>0.55000000000000004</v>
      </c>
      <c r="J3800" s="10">
        <v>2500</v>
      </c>
      <c r="K3800" s="11">
        <f t="shared" si="28"/>
        <v>1375</v>
      </c>
      <c r="L3800" s="11">
        <f t="shared" si="29"/>
        <v>412.5</v>
      </c>
      <c r="M3800" s="12">
        <v>0.3</v>
      </c>
      <c r="O3800" s="17"/>
      <c r="P3800" s="15"/>
      <c r="Q3800" s="13"/>
      <c r="R3800" s="14"/>
    </row>
    <row r="3801" spans="1:18" ht="15.75" customHeight="1" x14ac:dyDescent="0.2">
      <c r="A3801" s="2"/>
      <c r="B3801" s="7" t="s">
        <v>14</v>
      </c>
      <c r="C3801" s="7">
        <v>1185732</v>
      </c>
      <c r="D3801" s="8">
        <v>44456</v>
      </c>
      <c r="E3801" s="7" t="s">
        <v>15</v>
      </c>
      <c r="F3801" s="7" t="s">
        <v>127</v>
      </c>
      <c r="G3801" s="7" t="s">
        <v>128</v>
      </c>
      <c r="H3801" s="7" t="s">
        <v>20</v>
      </c>
      <c r="I3801" s="9">
        <v>0.55000000000000004</v>
      </c>
      <c r="J3801" s="10">
        <v>2250</v>
      </c>
      <c r="K3801" s="11">
        <f t="shared" si="28"/>
        <v>1237.5</v>
      </c>
      <c r="L3801" s="11">
        <f t="shared" si="29"/>
        <v>371.25</v>
      </c>
      <c r="M3801" s="12">
        <v>0.3</v>
      </c>
      <c r="O3801" s="17"/>
      <c r="P3801" s="15"/>
      <c r="Q3801" s="13"/>
      <c r="R3801" s="14"/>
    </row>
    <row r="3802" spans="1:18" ht="15.75" customHeight="1" x14ac:dyDescent="0.2">
      <c r="A3802" s="2"/>
      <c r="B3802" s="7" t="s">
        <v>14</v>
      </c>
      <c r="C3802" s="7">
        <v>1185732</v>
      </c>
      <c r="D3802" s="8">
        <v>44456</v>
      </c>
      <c r="E3802" s="7" t="s">
        <v>15</v>
      </c>
      <c r="F3802" s="7" t="s">
        <v>127</v>
      </c>
      <c r="G3802" s="7" t="s">
        <v>128</v>
      </c>
      <c r="H3802" s="7" t="s">
        <v>21</v>
      </c>
      <c r="I3802" s="9">
        <v>0.65</v>
      </c>
      <c r="J3802" s="10">
        <v>2250</v>
      </c>
      <c r="K3802" s="11">
        <f t="shared" si="28"/>
        <v>1462.5</v>
      </c>
      <c r="L3802" s="11">
        <f t="shared" si="29"/>
        <v>438.75</v>
      </c>
      <c r="M3802" s="12">
        <v>0.3</v>
      </c>
      <c r="O3802" s="17"/>
      <c r="P3802" s="15"/>
      <c r="Q3802" s="13"/>
      <c r="R3802" s="14"/>
    </row>
    <row r="3803" spans="1:18" ht="15.75" customHeight="1" x14ac:dyDescent="0.2">
      <c r="A3803" s="2"/>
      <c r="B3803" s="7" t="s">
        <v>14</v>
      </c>
      <c r="C3803" s="7">
        <v>1185732</v>
      </c>
      <c r="D3803" s="8">
        <v>44456</v>
      </c>
      <c r="E3803" s="7" t="s">
        <v>15</v>
      </c>
      <c r="F3803" s="7" t="s">
        <v>127</v>
      </c>
      <c r="G3803" s="7" t="s">
        <v>128</v>
      </c>
      <c r="H3803" s="7" t="s">
        <v>22</v>
      </c>
      <c r="I3803" s="9">
        <v>0.70000000000000007</v>
      </c>
      <c r="J3803" s="10">
        <v>3250</v>
      </c>
      <c r="K3803" s="11">
        <f t="shared" si="28"/>
        <v>2275</v>
      </c>
      <c r="L3803" s="11">
        <f t="shared" si="29"/>
        <v>796.25</v>
      </c>
      <c r="M3803" s="12">
        <v>0.35</v>
      </c>
      <c r="O3803" s="17"/>
      <c r="P3803" s="15"/>
      <c r="Q3803" s="13"/>
      <c r="R3803" s="14"/>
    </row>
    <row r="3804" spans="1:18" ht="15.75" customHeight="1" x14ac:dyDescent="0.2">
      <c r="A3804" s="2"/>
      <c r="B3804" s="7" t="s">
        <v>14</v>
      </c>
      <c r="C3804" s="7">
        <v>1185732</v>
      </c>
      <c r="D3804" s="8">
        <v>44488</v>
      </c>
      <c r="E3804" s="7" t="s">
        <v>15</v>
      </c>
      <c r="F3804" s="7" t="s">
        <v>127</v>
      </c>
      <c r="G3804" s="7" t="s">
        <v>128</v>
      </c>
      <c r="H3804" s="7" t="s">
        <v>17</v>
      </c>
      <c r="I3804" s="9">
        <v>0.70000000000000007</v>
      </c>
      <c r="J3804" s="10">
        <v>4750</v>
      </c>
      <c r="K3804" s="11">
        <f t="shared" si="28"/>
        <v>3325.0000000000005</v>
      </c>
      <c r="L3804" s="11">
        <f t="shared" si="29"/>
        <v>1330.0000000000002</v>
      </c>
      <c r="M3804" s="12">
        <v>0.4</v>
      </c>
      <c r="O3804" s="17"/>
      <c r="P3804" s="15"/>
      <c r="Q3804" s="13"/>
      <c r="R3804" s="14"/>
    </row>
    <row r="3805" spans="1:18" ht="15.75" customHeight="1" x14ac:dyDescent="0.2">
      <c r="A3805" s="2"/>
      <c r="B3805" s="7" t="s">
        <v>14</v>
      </c>
      <c r="C3805" s="7">
        <v>1185732</v>
      </c>
      <c r="D3805" s="8">
        <v>44488</v>
      </c>
      <c r="E3805" s="7" t="s">
        <v>15</v>
      </c>
      <c r="F3805" s="7" t="s">
        <v>127</v>
      </c>
      <c r="G3805" s="7" t="s">
        <v>128</v>
      </c>
      <c r="H3805" s="7" t="s">
        <v>18</v>
      </c>
      <c r="I3805" s="9">
        <v>0.65000000000000013</v>
      </c>
      <c r="J3805" s="10">
        <v>3000</v>
      </c>
      <c r="K3805" s="11">
        <f t="shared" si="28"/>
        <v>1950.0000000000005</v>
      </c>
      <c r="L3805" s="11">
        <f t="shared" si="29"/>
        <v>780.00000000000023</v>
      </c>
      <c r="M3805" s="12">
        <v>0.4</v>
      </c>
      <c r="O3805" s="17"/>
      <c r="P3805" s="15"/>
      <c r="Q3805" s="13"/>
      <c r="R3805" s="14"/>
    </row>
    <row r="3806" spans="1:18" ht="15.75" customHeight="1" x14ac:dyDescent="0.2">
      <c r="A3806" s="2"/>
      <c r="B3806" s="7" t="s">
        <v>14</v>
      </c>
      <c r="C3806" s="7">
        <v>1185732</v>
      </c>
      <c r="D3806" s="8">
        <v>44488</v>
      </c>
      <c r="E3806" s="7" t="s">
        <v>15</v>
      </c>
      <c r="F3806" s="7" t="s">
        <v>127</v>
      </c>
      <c r="G3806" s="7" t="s">
        <v>128</v>
      </c>
      <c r="H3806" s="7" t="s">
        <v>19</v>
      </c>
      <c r="I3806" s="9">
        <v>0.65000000000000013</v>
      </c>
      <c r="J3806" s="10">
        <v>2000</v>
      </c>
      <c r="K3806" s="11">
        <f t="shared" si="28"/>
        <v>1300.0000000000002</v>
      </c>
      <c r="L3806" s="11">
        <f t="shared" si="29"/>
        <v>390.00000000000006</v>
      </c>
      <c r="M3806" s="12">
        <v>0.3</v>
      </c>
      <c r="O3806" s="17"/>
      <c r="P3806" s="15"/>
      <c r="Q3806" s="13"/>
      <c r="R3806" s="14"/>
    </row>
    <row r="3807" spans="1:18" ht="15.75" customHeight="1" x14ac:dyDescent="0.2">
      <c r="A3807" s="2"/>
      <c r="B3807" s="7" t="s">
        <v>14</v>
      </c>
      <c r="C3807" s="7">
        <v>1185732</v>
      </c>
      <c r="D3807" s="8">
        <v>44488</v>
      </c>
      <c r="E3807" s="7" t="s">
        <v>15</v>
      </c>
      <c r="F3807" s="7" t="s">
        <v>127</v>
      </c>
      <c r="G3807" s="7" t="s">
        <v>128</v>
      </c>
      <c r="H3807" s="7" t="s">
        <v>20</v>
      </c>
      <c r="I3807" s="9">
        <v>0.65000000000000013</v>
      </c>
      <c r="J3807" s="10">
        <v>1750</v>
      </c>
      <c r="K3807" s="11">
        <f t="shared" si="28"/>
        <v>1137.5000000000002</v>
      </c>
      <c r="L3807" s="11">
        <f t="shared" si="29"/>
        <v>341.25000000000006</v>
      </c>
      <c r="M3807" s="12">
        <v>0.3</v>
      </c>
      <c r="O3807" s="17"/>
      <c r="P3807" s="15"/>
      <c r="Q3807" s="13"/>
      <c r="R3807" s="14"/>
    </row>
    <row r="3808" spans="1:18" ht="15.75" customHeight="1" x14ac:dyDescent="0.2">
      <c r="A3808" s="2"/>
      <c r="B3808" s="7" t="s">
        <v>14</v>
      </c>
      <c r="C3808" s="7">
        <v>1185732</v>
      </c>
      <c r="D3808" s="8">
        <v>44488</v>
      </c>
      <c r="E3808" s="7" t="s">
        <v>15</v>
      </c>
      <c r="F3808" s="7" t="s">
        <v>127</v>
      </c>
      <c r="G3808" s="7" t="s">
        <v>128</v>
      </c>
      <c r="H3808" s="7" t="s">
        <v>21</v>
      </c>
      <c r="I3808" s="9">
        <v>0.75000000000000011</v>
      </c>
      <c r="J3808" s="10">
        <v>1750</v>
      </c>
      <c r="K3808" s="11">
        <f t="shared" si="28"/>
        <v>1312.5000000000002</v>
      </c>
      <c r="L3808" s="11">
        <f t="shared" si="29"/>
        <v>393.75000000000006</v>
      </c>
      <c r="M3808" s="12">
        <v>0.3</v>
      </c>
      <c r="O3808" s="17"/>
      <c r="P3808" s="15"/>
      <c r="Q3808" s="13"/>
      <c r="R3808" s="14"/>
    </row>
    <row r="3809" spans="1:18" ht="15.75" customHeight="1" x14ac:dyDescent="0.2">
      <c r="A3809" s="2"/>
      <c r="B3809" s="7" t="s">
        <v>14</v>
      </c>
      <c r="C3809" s="7">
        <v>1185732</v>
      </c>
      <c r="D3809" s="8">
        <v>44488</v>
      </c>
      <c r="E3809" s="7" t="s">
        <v>15</v>
      </c>
      <c r="F3809" s="7" t="s">
        <v>127</v>
      </c>
      <c r="G3809" s="7" t="s">
        <v>128</v>
      </c>
      <c r="H3809" s="7" t="s">
        <v>22</v>
      </c>
      <c r="I3809" s="9">
        <v>0.8</v>
      </c>
      <c r="J3809" s="10">
        <v>3000</v>
      </c>
      <c r="K3809" s="11">
        <f t="shared" si="28"/>
        <v>2400</v>
      </c>
      <c r="L3809" s="11">
        <f t="shared" si="29"/>
        <v>840</v>
      </c>
      <c r="M3809" s="12">
        <v>0.35</v>
      </c>
      <c r="O3809" s="17"/>
      <c r="P3809" s="15"/>
      <c r="Q3809" s="13"/>
      <c r="R3809" s="14"/>
    </row>
    <row r="3810" spans="1:18" ht="15.75" customHeight="1" x14ac:dyDescent="0.2">
      <c r="A3810" s="2"/>
      <c r="B3810" s="7" t="s">
        <v>14</v>
      </c>
      <c r="C3810" s="7">
        <v>1185732</v>
      </c>
      <c r="D3810" s="8">
        <v>44518</v>
      </c>
      <c r="E3810" s="7" t="s">
        <v>15</v>
      </c>
      <c r="F3810" s="7" t="s">
        <v>127</v>
      </c>
      <c r="G3810" s="7" t="s">
        <v>128</v>
      </c>
      <c r="H3810" s="7" t="s">
        <v>17</v>
      </c>
      <c r="I3810" s="9">
        <v>0.75000000000000011</v>
      </c>
      <c r="J3810" s="10">
        <v>4500</v>
      </c>
      <c r="K3810" s="11">
        <f t="shared" si="28"/>
        <v>3375.0000000000005</v>
      </c>
      <c r="L3810" s="11">
        <f t="shared" si="29"/>
        <v>1350.0000000000002</v>
      </c>
      <c r="M3810" s="12">
        <v>0.4</v>
      </c>
      <c r="O3810" s="17"/>
      <c r="P3810" s="15"/>
      <c r="Q3810" s="13"/>
      <c r="R3810" s="14"/>
    </row>
    <row r="3811" spans="1:18" ht="15.75" customHeight="1" x14ac:dyDescent="0.2">
      <c r="A3811" s="2"/>
      <c r="B3811" s="7" t="s">
        <v>14</v>
      </c>
      <c r="C3811" s="7">
        <v>1185732</v>
      </c>
      <c r="D3811" s="8">
        <v>44518</v>
      </c>
      <c r="E3811" s="7" t="s">
        <v>15</v>
      </c>
      <c r="F3811" s="7" t="s">
        <v>127</v>
      </c>
      <c r="G3811" s="7" t="s">
        <v>128</v>
      </c>
      <c r="H3811" s="7" t="s">
        <v>18</v>
      </c>
      <c r="I3811" s="9">
        <v>0.65000000000000013</v>
      </c>
      <c r="J3811" s="10">
        <v>3250</v>
      </c>
      <c r="K3811" s="11">
        <f t="shared" si="28"/>
        <v>2112.5000000000005</v>
      </c>
      <c r="L3811" s="11">
        <f t="shared" si="29"/>
        <v>845.00000000000023</v>
      </c>
      <c r="M3811" s="12">
        <v>0.4</v>
      </c>
      <c r="O3811" s="17"/>
      <c r="P3811" s="15"/>
      <c r="Q3811" s="13"/>
      <c r="R3811" s="14"/>
    </row>
    <row r="3812" spans="1:18" ht="15.75" customHeight="1" x14ac:dyDescent="0.2">
      <c r="A3812" s="2"/>
      <c r="B3812" s="7" t="s">
        <v>14</v>
      </c>
      <c r="C3812" s="7">
        <v>1185732</v>
      </c>
      <c r="D3812" s="8">
        <v>44518</v>
      </c>
      <c r="E3812" s="7" t="s">
        <v>15</v>
      </c>
      <c r="F3812" s="7" t="s">
        <v>127</v>
      </c>
      <c r="G3812" s="7" t="s">
        <v>128</v>
      </c>
      <c r="H3812" s="7" t="s">
        <v>19</v>
      </c>
      <c r="I3812" s="9">
        <v>0.65000000000000013</v>
      </c>
      <c r="J3812" s="10">
        <v>3450</v>
      </c>
      <c r="K3812" s="11">
        <f t="shared" si="28"/>
        <v>2242.5000000000005</v>
      </c>
      <c r="L3812" s="11">
        <f t="shared" si="29"/>
        <v>672.75000000000011</v>
      </c>
      <c r="M3812" s="12">
        <v>0.3</v>
      </c>
      <c r="O3812" s="17"/>
      <c r="P3812" s="15"/>
      <c r="Q3812" s="13"/>
      <c r="R3812" s="14"/>
    </row>
    <row r="3813" spans="1:18" ht="15.75" customHeight="1" x14ac:dyDescent="0.2">
      <c r="A3813" s="2"/>
      <c r="B3813" s="7" t="s">
        <v>14</v>
      </c>
      <c r="C3813" s="7">
        <v>1185732</v>
      </c>
      <c r="D3813" s="8">
        <v>44518</v>
      </c>
      <c r="E3813" s="7" t="s">
        <v>15</v>
      </c>
      <c r="F3813" s="7" t="s">
        <v>127</v>
      </c>
      <c r="G3813" s="7" t="s">
        <v>128</v>
      </c>
      <c r="H3813" s="7" t="s">
        <v>20</v>
      </c>
      <c r="I3813" s="9">
        <v>0.65000000000000013</v>
      </c>
      <c r="J3813" s="10">
        <v>3250</v>
      </c>
      <c r="K3813" s="11">
        <f t="shared" si="28"/>
        <v>2112.5000000000005</v>
      </c>
      <c r="L3813" s="11">
        <f t="shared" si="29"/>
        <v>633.75000000000011</v>
      </c>
      <c r="M3813" s="12">
        <v>0.3</v>
      </c>
      <c r="O3813" s="17"/>
      <c r="P3813" s="15"/>
      <c r="Q3813" s="13"/>
      <c r="R3813" s="14"/>
    </row>
    <row r="3814" spans="1:18" ht="15.75" customHeight="1" x14ac:dyDescent="0.2">
      <c r="A3814" s="2"/>
      <c r="B3814" s="7" t="s">
        <v>14</v>
      </c>
      <c r="C3814" s="7">
        <v>1185732</v>
      </c>
      <c r="D3814" s="8">
        <v>44518</v>
      </c>
      <c r="E3814" s="7" t="s">
        <v>15</v>
      </c>
      <c r="F3814" s="7" t="s">
        <v>127</v>
      </c>
      <c r="G3814" s="7" t="s">
        <v>128</v>
      </c>
      <c r="H3814" s="7" t="s">
        <v>21</v>
      </c>
      <c r="I3814" s="9">
        <v>0.75000000000000011</v>
      </c>
      <c r="J3814" s="10">
        <v>3000</v>
      </c>
      <c r="K3814" s="11">
        <f t="shared" si="28"/>
        <v>2250.0000000000005</v>
      </c>
      <c r="L3814" s="11">
        <f t="shared" si="29"/>
        <v>675.00000000000011</v>
      </c>
      <c r="M3814" s="12">
        <v>0.3</v>
      </c>
      <c r="O3814" s="17"/>
      <c r="P3814" s="15"/>
      <c r="Q3814" s="13"/>
      <c r="R3814" s="14"/>
    </row>
    <row r="3815" spans="1:18" ht="15.75" customHeight="1" x14ac:dyDescent="0.2">
      <c r="A3815" s="2"/>
      <c r="B3815" s="7" t="s">
        <v>14</v>
      </c>
      <c r="C3815" s="7">
        <v>1185732</v>
      </c>
      <c r="D3815" s="8">
        <v>44518</v>
      </c>
      <c r="E3815" s="7" t="s">
        <v>15</v>
      </c>
      <c r="F3815" s="7" t="s">
        <v>127</v>
      </c>
      <c r="G3815" s="7" t="s">
        <v>128</v>
      </c>
      <c r="H3815" s="7" t="s">
        <v>22</v>
      </c>
      <c r="I3815" s="9">
        <v>0.8</v>
      </c>
      <c r="J3815" s="10">
        <v>4000</v>
      </c>
      <c r="K3815" s="11">
        <f t="shared" si="28"/>
        <v>3200</v>
      </c>
      <c r="L3815" s="11">
        <f t="shared" si="29"/>
        <v>1120</v>
      </c>
      <c r="M3815" s="12">
        <v>0.35</v>
      </c>
      <c r="O3815" s="17"/>
      <c r="P3815" s="15"/>
      <c r="Q3815" s="13"/>
      <c r="R3815" s="14"/>
    </row>
    <row r="3816" spans="1:18" ht="15.75" customHeight="1" x14ac:dyDescent="0.2">
      <c r="A3816" s="2"/>
      <c r="B3816" s="7" t="s">
        <v>14</v>
      </c>
      <c r="C3816" s="7">
        <v>1185732</v>
      </c>
      <c r="D3816" s="8">
        <v>44547</v>
      </c>
      <c r="E3816" s="7" t="s">
        <v>15</v>
      </c>
      <c r="F3816" s="7" t="s">
        <v>127</v>
      </c>
      <c r="G3816" s="7" t="s">
        <v>128</v>
      </c>
      <c r="H3816" s="7" t="s">
        <v>17</v>
      </c>
      <c r="I3816" s="9">
        <v>0.75000000000000011</v>
      </c>
      <c r="J3816" s="10">
        <v>6250</v>
      </c>
      <c r="K3816" s="11">
        <f t="shared" si="28"/>
        <v>4687.5000000000009</v>
      </c>
      <c r="L3816" s="11">
        <f t="shared" si="29"/>
        <v>1875.0000000000005</v>
      </c>
      <c r="M3816" s="12">
        <v>0.4</v>
      </c>
      <c r="O3816" s="17"/>
      <c r="P3816" s="15"/>
      <c r="Q3816" s="13"/>
      <c r="R3816" s="14"/>
    </row>
    <row r="3817" spans="1:18" ht="15.75" customHeight="1" x14ac:dyDescent="0.2">
      <c r="A3817" s="2"/>
      <c r="B3817" s="7" t="s">
        <v>14</v>
      </c>
      <c r="C3817" s="7">
        <v>1185732</v>
      </c>
      <c r="D3817" s="8">
        <v>44547</v>
      </c>
      <c r="E3817" s="7" t="s">
        <v>15</v>
      </c>
      <c r="F3817" s="7" t="s">
        <v>127</v>
      </c>
      <c r="G3817" s="7" t="s">
        <v>128</v>
      </c>
      <c r="H3817" s="7" t="s">
        <v>18</v>
      </c>
      <c r="I3817" s="9">
        <v>0.65000000000000013</v>
      </c>
      <c r="J3817" s="10">
        <v>4250</v>
      </c>
      <c r="K3817" s="11">
        <f t="shared" si="28"/>
        <v>2762.5000000000005</v>
      </c>
      <c r="L3817" s="11">
        <f t="shared" si="29"/>
        <v>1105.0000000000002</v>
      </c>
      <c r="M3817" s="12">
        <v>0.4</v>
      </c>
      <c r="O3817" s="17"/>
      <c r="P3817" s="15"/>
      <c r="Q3817" s="13"/>
      <c r="R3817" s="14"/>
    </row>
    <row r="3818" spans="1:18" ht="15.75" customHeight="1" x14ac:dyDescent="0.2">
      <c r="A3818" s="2"/>
      <c r="B3818" s="7" t="s">
        <v>14</v>
      </c>
      <c r="C3818" s="7">
        <v>1185732</v>
      </c>
      <c r="D3818" s="8">
        <v>44547</v>
      </c>
      <c r="E3818" s="7" t="s">
        <v>15</v>
      </c>
      <c r="F3818" s="7" t="s">
        <v>127</v>
      </c>
      <c r="G3818" s="7" t="s">
        <v>128</v>
      </c>
      <c r="H3818" s="7" t="s">
        <v>19</v>
      </c>
      <c r="I3818" s="9">
        <v>0.65000000000000013</v>
      </c>
      <c r="J3818" s="10">
        <v>4000</v>
      </c>
      <c r="K3818" s="11">
        <f t="shared" si="28"/>
        <v>2600.0000000000005</v>
      </c>
      <c r="L3818" s="11">
        <f t="shared" si="29"/>
        <v>780.00000000000011</v>
      </c>
      <c r="M3818" s="12">
        <v>0.3</v>
      </c>
      <c r="O3818" s="17"/>
      <c r="P3818" s="15"/>
      <c r="Q3818" s="13"/>
      <c r="R3818" s="14"/>
    </row>
    <row r="3819" spans="1:18" ht="15.75" customHeight="1" x14ac:dyDescent="0.2">
      <c r="A3819" s="2"/>
      <c r="B3819" s="7" t="s">
        <v>14</v>
      </c>
      <c r="C3819" s="7">
        <v>1185732</v>
      </c>
      <c r="D3819" s="8">
        <v>44547</v>
      </c>
      <c r="E3819" s="7" t="s">
        <v>15</v>
      </c>
      <c r="F3819" s="7" t="s">
        <v>127</v>
      </c>
      <c r="G3819" s="7" t="s">
        <v>128</v>
      </c>
      <c r="H3819" s="7" t="s">
        <v>20</v>
      </c>
      <c r="I3819" s="9">
        <v>0.65000000000000013</v>
      </c>
      <c r="J3819" s="10">
        <v>3500</v>
      </c>
      <c r="K3819" s="11">
        <f t="shared" si="28"/>
        <v>2275.0000000000005</v>
      </c>
      <c r="L3819" s="11">
        <f t="shared" si="29"/>
        <v>682.50000000000011</v>
      </c>
      <c r="M3819" s="12">
        <v>0.3</v>
      </c>
      <c r="O3819" s="17"/>
      <c r="P3819" s="15"/>
      <c r="Q3819" s="13"/>
      <c r="R3819" s="14"/>
    </row>
    <row r="3820" spans="1:18" ht="15.75" customHeight="1" x14ac:dyDescent="0.2">
      <c r="A3820" s="2"/>
      <c r="B3820" s="7" t="s">
        <v>14</v>
      </c>
      <c r="C3820" s="7">
        <v>1185732</v>
      </c>
      <c r="D3820" s="8">
        <v>44547</v>
      </c>
      <c r="E3820" s="7" t="s">
        <v>15</v>
      </c>
      <c r="F3820" s="7" t="s">
        <v>127</v>
      </c>
      <c r="G3820" s="7" t="s">
        <v>128</v>
      </c>
      <c r="H3820" s="7" t="s">
        <v>21</v>
      </c>
      <c r="I3820" s="9">
        <v>0.75000000000000011</v>
      </c>
      <c r="J3820" s="10">
        <v>3500</v>
      </c>
      <c r="K3820" s="11">
        <f t="shared" si="28"/>
        <v>2625.0000000000005</v>
      </c>
      <c r="L3820" s="11">
        <f t="shared" si="29"/>
        <v>787.50000000000011</v>
      </c>
      <c r="M3820" s="12">
        <v>0.3</v>
      </c>
      <c r="O3820" s="17"/>
      <c r="P3820" s="15"/>
      <c r="Q3820" s="13"/>
      <c r="R3820" s="14"/>
    </row>
    <row r="3821" spans="1:18" ht="15.75" customHeight="1" x14ac:dyDescent="0.2">
      <c r="A3821" s="2"/>
      <c r="B3821" s="7" t="s">
        <v>14</v>
      </c>
      <c r="C3821" s="7">
        <v>1185732</v>
      </c>
      <c r="D3821" s="8">
        <v>44547</v>
      </c>
      <c r="E3821" s="7" t="s">
        <v>15</v>
      </c>
      <c r="F3821" s="7" t="s">
        <v>127</v>
      </c>
      <c r="G3821" s="7" t="s">
        <v>128</v>
      </c>
      <c r="H3821" s="7" t="s">
        <v>22</v>
      </c>
      <c r="I3821" s="9">
        <v>0.8</v>
      </c>
      <c r="J3821" s="10">
        <v>4500</v>
      </c>
      <c r="K3821" s="11">
        <f t="shared" si="28"/>
        <v>3600</v>
      </c>
      <c r="L3821" s="11">
        <f t="shared" si="29"/>
        <v>1260</v>
      </c>
      <c r="M3821" s="12">
        <v>0.35</v>
      </c>
      <c r="O3821" s="17"/>
      <c r="P3821" s="15"/>
      <c r="Q3821" s="13"/>
      <c r="R3821" s="14"/>
    </row>
    <row r="3822" spans="1:18" ht="15.75" customHeight="1" x14ac:dyDescent="0.2">
      <c r="A3822" s="2" t="s">
        <v>39</v>
      </c>
      <c r="B3822" s="7" t="s">
        <v>14</v>
      </c>
      <c r="C3822" s="7">
        <v>1185732</v>
      </c>
      <c r="D3822" s="8">
        <v>44220</v>
      </c>
      <c r="E3822" s="7" t="s">
        <v>15</v>
      </c>
      <c r="F3822" s="7" t="s">
        <v>129</v>
      </c>
      <c r="G3822" s="7" t="s">
        <v>130</v>
      </c>
      <c r="H3822" s="7" t="s">
        <v>17</v>
      </c>
      <c r="I3822" s="9">
        <v>0.55000000000000004</v>
      </c>
      <c r="J3822" s="10">
        <v>5000</v>
      </c>
      <c r="K3822" s="11">
        <f t="shared" si="28"/>
        <v>2750</v>
      </c>
      <c r="L3822" s="11">
        <f t="shared" si="29"/>
        <v>962.50000000000011</v>
      </c>
      <c r="M3822" s="12">
        <v>0.35000000000000003</v>
      </c>
      <c r="O3822" s="17"/>
      <c r="P3822" s="15">
        <f>Data!$I3822+0.05</f>
        <v>0.60000000000000009</v>
      </c>
      <c r="Q3822" s="13">
        <f>Data!$J3822-250</f>
        <v>4750</v>
      </c>
      <c r="R3822" s="14">
        <f>Data!$M3822-5%</f>
        <v>0.30000000000000004</v>
      </c>
    </row>
    <row r="3823" spans="1:18" ht="15.75" customHeight="1" x14ac:dyDescent="0.2">
      <c r="A3823" s="2"/>
      <c r="B3823" s="7" t="s">
        <v>14</v>
      </c>
      <c r="C3823" s="7">
        <v>1185732</v>
      </c>
      <c r="D3823" s="8">
        <v>44220</v>
      </c>
      <c r="E3823" s="7" t="s">
        <v>15</v>
      </c>
      <c r="F3823" s="7" t="s">
        <v>129</v>
      </c>
      <c r="G3823" s="7" t="s">
        <v>130</v>
      </c>
      <c r="H3823" s="7" t="s">
        <v>18</v>
      </c>
      <c r="I3823" s="9">
        <v>0.55000000000000004</v>
      </c>
      <c r="J3823" s="10">
        <v>3000</v>
      </c>
      <c r="K3823" s="11">
        <f t="shared" si="28"/>
        <v>1650.0000000000002</v>
      </c>
      <c r="L3823" s="11">
        <f t="shared" si="29"/>
        <v>577.50000000000011</v>
      </c>
      <c r="M3823" s="12">
        <v>0.35000000000000003</v>
      </c>
      <c r="O3823" s="17"/>
      <c r="P3823" s="15">
        <f>Data!$I3823+0.05</f>
        <v>0.60000000000000009</v>
      </c>
      <c r="Q3823" s="13">
        <f>Data!$J3823-250</f>
        <v>2750</v>
      </c>
      <c r="R3823" s="14">
        <f>Data!$M3823-5%</f>
        <v>0.30000000000000004</v>
      </c>
    </row>
    <row r="3824" spans="1:18" ht="15.75" customHeight="1" x14ac:dyDescent="0.2">
      <c r="A3824" s="2"/>
      <c r="B3824" s="7" t="s">
        <v>14</v>
      </c>
      <c r="C3824" s="7">
        <v>1185732</v>
      </c>
      <c r="D3824" s="8">
        <v>44220</v>
      </c>
      <c r="E3824" s="7" t="s">
        <v>15</v>
      </c>
      <c r="F3824" s="7" t="s">
        <v>129</v>
      </c>
      <c r="G3824" s="7" t="s">
        <v>130</v>
      </c>
      <c r="H3824" s="7" t="s">
        <v>19</v>
      </c>
      <c r="I3824" s="9">
        <v>0.45</v>
      </c>
      <c r="J3824" s="10">
        <v>3000</v>
      </c>
      <c r="K3824" s="11">
        <f t="shared" si="28"/>
        <v>1350</v>
      </c>
      <c r="L3824" s="11">
        <f t="shared" si="29"/>
        <v>337.5</v>
      </c>
      <c r="M3824" s="12">
        <v>0.25</v>
      </c>
      <c r="O3824" s="17"/>
      <c r="P3824" s="15">
        <f>Data!$I3824+0.05</f>
        <v>0.5</v>
      </c>
      <c r="Q3824" s="13">
        <f>Data!$J3824-250</f>
        <v>2750</v>
      </c>
      <c r="R3824" s="14">
        <f>Data!$M3824-5%</f>
        <v>0.2</v>
      </c>
    </row>
    <row r="3825" spans="1:18" ht="15.75" customHeight="1" x14ac:dyDescent="0.2">
      <c r="A3825" s="2"/>
      <c r="B3825" s="7" t="s">
        <v>14</v>
      </c>
      <c r="C3825" s="7">
        <v>1185732</v>
      </c>
      <c r="D3825" s="8">
        <v>44220</v>
      </c>
      <c r="E3825" s="7" t="s">
        <v>15</v>
      </c>
      <c r="F3825" s="7" t="s">
        <v>129</v>
      </c>
      <c r="G3825" s="7" t="s">
        <v>130</v>
      </c>
      <c r="H3825" s="7" t="s">
        <v>20</v>
      </c>
      <c r="I3825" s="9">
        <v>0.49999999999999994</v>
      </c>
      <c r="J3825" s="10">
        <v>1500</v>
      </c>
      <c r="K3825" s="11">
        <f t="shared" si="28"/>
        <v>749.99999999999989</v>
      </c>
      <c r="L3825" s="11">
        <f t="shared" si="29"/>
        <v>187.49999999999997</v>
      </c>
      <c r="M3825" s="12">
        <v>0.25</v>
      </c>
      <c r="O3825" s="17"/>
      <c r="P3825" s="15">
        <f>Data!$I3825+0.05</f>
        <v>0.54999999999999993</v>
      </c>
      <c r="Q3825" s="13">
        <f>Data!$J3825-250</f>
        <v>1250</v>
      </c>
      <c r="R3825" s="14">
        <f>Data!$M3825-5%</f>
        <v>0.2</v>
      </c>
    </row>
    <row r="3826" spans="1:18" ht="15.75" customHeight="1" x14ac:dyDescent="0.2">
      <c r="A3826" s="2"/>
      <c r="B3826" s="7" t="s">
        <v>14</v>
      </c>
      <c r="C3826" s="7">
        <v>1185732</v>
      </c>
      <c r="D3826" s="8">
        <v>44220</v>
      </c>
      <c r="E3826" s="7" t="s">
        <v>15</v>
      </c>
      <c r="F3826" s="7" t="s">
        <v>129</v>
      </c>
      <c r="G3826" s="7" t="s">
        <v>130</v>
      </c>
      <c r="H3826" s="7" t="s">
        <v>21</v>
      </c>
      <c r="I3826" s="9">
        <v>0.65000000000000013</v>
      </c>
      <c r="J3826" s="10">
        <v>2000</v>
      </c>
      <c r="K3826" s="11">
        <f t="shared" si="28"/>
        <v>1300.0000000000002</v>
      </c>
      <c r="L3826" s="11">
        <f t="shared" si="29"/>
        <v>325.00000000000006</v>
      </c>
      <c r="M3826" s="12">
        <v>0.25</v>
      </c>
      <c r="O3826" s="17"/>
      <c r="P3826" s="15">
        <f>Data!$I3826+0.05</f>
        <v>0.70000000000000018</v>
      </c>
      <c r="Q3826" s="13">
        <f>Data!$J3826-250</f>
        <v>1750</v>
      </c>
      <c r="R3826" s="14">
        <f>Data!$M3826-5%</f>
        <v>0.2</v>
      </c>
    </row>
    <row r="3827" spans="1:18" ht="15.75" customHeight="1" x14ac:dyDescent="0.2">
      <c r="A3827" s="2"/>
      <c r="B3827" s="7" t="s">
        <v>14</v>
      </c>
      <c r="C3827" s="7">
        <v>1185732</v>
      </c>
      <c r="D3827" s="8">
        <v>44220</v>
      </c>
      <c r="E3827" s="7" t="s">
        <v>15</v>
      </c>
      <c r="F3827" s="7" t="s">
        <v>129</v>
      </c>
      <c r="G3827" s="7" t="s">
        <v>130</v>
      </c>
      <c r="H3827" s="7" t="s">
        <v>22</v>
      </c>
      <c r="I3827" s="9">
        <v>0.55000000000000004</v>
      </c>
      <c r="J3827" s="10">
        <v>3000</v>
      </c>
      <c r="K3827" s="11">
        <f t="shared" si="28"/>
        <v>1650.0000000000002</v>
      </c>
      <c r="L3827" s="11">
        <f t="shared" si="29"/>
        <v>495.00000000000006</v>
      </c>
      <c r="M3827" s="12">
        <v>0.3</v>
      </c>
      <c r="O3827" s="17"/>
      <c r="P3827" s="15">
        <f>Data!$I3827+0.05</f>
        <v>0.60000000000000009</v>
      </c>
      <c r="Q3827" s="13">
        <f>Data!$J3827-250</f>
        <v>2750</v>
      </c>
      <c r="R3827" s="14">
        <f>Data!$M3827-5%</f>
        <v>0.25</v>
      </c>
    </row>
    <row r="3828" spans="1:18" ht="15.75" customHeight="1" x14ac:dyDescent="0.2">
      <c r="A3828" s="2"/>
      <c r="B3828" s="7" t="s">
        <v>14</v>
      </c>
      <c r="C3828" s="7">
        <v>1185732</v>
      </c>
      <c r="D3828" s="8">
        <v>44249</v>
      </c>
      <c r="E3828" s="7" t="s">
        <v>15</v>
      </c>
      <c r="F3828" s="7" t="s">
        <v>129</v>
      </c>
      <c r="G3828" s="7" t="s">
        <v>130</v>
      </c>
      <c r="H3828" s="7" t="s">
        <v>17</v>
      </c>
      <c r="I3828" s="9">
        <v>0.55000000000000004</v>
      </c>
      <c r="J3828" s="10">
        <v>5750</v>
      </c>
      <c r="K3828" s="11">
        <f t="shared" si="28"/>
        <v>3162.5000000000005</v>
      </c>
      <c r="L3828" s="11">
        <f t="shared" si="29"/>
        <v>1106.8750000000002</v>
      </c>
      <c r="M3828" s="12">
        <v>0.35000000000000003</v>
      </c>
      <c r="O3828" s="17"/>
      <c r="P3828" s="15">
        <f>Data!$I3828+0.05</f>
        <v>0.60000000000000009</v>
      </c>
      <c r="Q3828" s="13">
        <f>Data!$J3828-250</f>
        <v>5500</v>
      </c>
      <c r="R3828" s="14">
        <f>Data!$M3828-5%</f>
        <v>0.30000000000000004</v>
      </c>
    </row>
    <row r="3829" spans="1:18" ht="15.75" customHeight="1" x14ac:dyDescent="0.2">
      <c r="A3829" s="2"/>
      <c r="B3829" s="7" t="s">
        <v>14</v>
      </c>
      <c r="C3829" s="7">
        <v>1185732</v>
      </c>
      <c r="D3829" s="8">
        <v>44249</v>
      </c>
      <c r="E3829" s="7" t="s">
        <v>15</v>
      </c>
      <c r="F3829" s="7" t="s">
        <v>129</v>
      </c>
      <c r="G3829" s="7" t="s">
        <v>130</v>
      </c>
      <c r="H3829" s="7" t="s">
        <v>18</v>
      </c>
      <c r="I3829" s="9">
        <v>0.55000000000000004</v>
      </c>
      <c r="J3829" s="10">
        <v>2250</v>
      </c>
      <c r="K3829" s="11">
        <f t="shared" si="28"/>
        <v>1237.5</v>
      </c>
      <c r="L3829" s="11">
        <f t="shared" si="29"/>
        <v>433.12500000000006</v>
      </c>
      <c r="M3829" s="12">
        <v>0.35000000000000003</v>
      </c>
      <c r="O3829" s="17"/>
      <c r="P3829" s="15">
        <f>Data!$I3829+0.05</f>
        <v>0.60000000000000009</v>
      </c>
      <c r="Q3829" s="13">
        <f>Data!$J3829-250</f>
        <v>2000</v>
      </c>
      <c r="R3829" s="14">
        <f>Data!$M3829-5%</f>
        <v>0.30000000000000004</v>
      </c>
    </row>
    <row r="3830" spans="1:18" ht="15.75" customHeight="1" x14ac:dyDescent="0.2">
      <c r="A3830" s="2"/>
      <c r="B3830" s="7" t="s">
        <v>14</v>
      </c>
      <c r="C3830" s="7">
        <v>1185732</v>
      </c>
      <c r="D3830" s="8">
        <v>44249</v>
      </c>
      <c r="E3830" s="7" t="s">
        <v>15</v>
      </c>
      <c r="F3830" s="7" t="s">
        <v>129</v>
      </c>
      <c r="G3830" s="7" t="s">
        <v>130</v>
      </c>
      <c r="H3830" s="7" t="s">
        <v>19</v>
      </c>
      <c r="I3830" s="9">
        <v>0.45</v>
      </c>
      <c r="J3830" s="10">
        <v>2750</v>
      </c>
      <c r="K3830" s="11">
        <f t="shared" si="28"/>
        <v>1237.5</v>
      </c>
      <c r="L3830" s="11">
        <f t="shared" si="29"/>
        <v>309.375</v>
      </c>
      <c r="M3830" s="12">
        <v>0.25</v>
      </c>
      <c r="O3830" s="17"/>
      <c r="P3830" s="15">
        <f>Data!$I3830+0.05</f>
        <v>0.5</v>
      </c>
      <c r="Q3830" s="13">
        <f>Data!$J3830-250</f>
        <v>2500</v>
      </c>
      <c r="R3830" s="14">
        <f>Data!$M3830-5%</f>
        <v>0.2</v>
      </c>
    </row>
    <row r="3831" spans="1:18" ht="15.75" customHeight="1" x14ac:dyDescent="0.2">
      <c r="A3831" s="2"/>
      <c r="B3831" s="7" t="s">
        <v>14</v>
      </c>
      <c r="C3831" s="7">
        <v>1185732</v>
      </c>
      <c r="D3831" s="8">
        <v>44249</v>
      </c>
      <c r="E3831" s="7" t="s">
        <v>15</v>
      </c>
      <c r="F3831" s="7" t="s">
        <v>129</v>
      </c>
      <c r="G3831" s="7" t="s">
        <v>130</v>
      </c>
      <c r="H3831" s="7" t="s">
        <v>20</v>
      </c>
      <c r="I3831" s="9">
        <v>0.49999999999999994</v>
      </c>
      <c r="J3831" s="10">
        <v>1750</v>
      </c>
      <c r="K3831" s="11">
        <f t="shared" ref="K3831:K3893" si="30">I3831*J3831</f>
        <v>874.99999999999989</v>
      </c>
      <c r="L3831" s="11">
        <f t="shared" ref="L3831:L3893" si="31">K3831*M3831</f>
        <v>218.74999999999997</v>
      </c>
      <c r="M3831" s="12">
        <v>0.25</v>
      </c>
      <c r="O3831" s="17"/>
      <c r="P3831" s="15">
        <f>Data!$I3831+0.05</f>
        <v>0.54999999999999993</v>
      </c>
      <c r="Q3831" s="13">
        <f>Data!$J3831-250</f>
        <v>1500</v>
      </c>
      <c r="R3831" s="14">
        <f>Data!$M3831-5%</f>
        <v>0.2</v>
      </c>
    </row>
    <row r="3832" spans="1:18" ht="15.75" customHeight="1" x14ac:dyDescent="0.2">
      <c r="A3832" s="2"/>
      <c r="B3832" s="7" t="s">
        <v>14</v>
      </c>
      <c r="C3832" s="7">
        <v>1185732</v>
      </c>
      <c r="D3832" s="8">
        <v>44249</v>
      </c>
      <c r="E3832" s="7" t="s">
        <v>15</v>
      </c>
      <c r="F3832" s="7" t="s">
        <v>129</v>
      </c>
      <c r="G3832" s="7" t="s">
        <v>130</v>
      </c>
      <c r="H3832" s="7" t="s">
        <v>21</v>
      </c>
      <c r="I3832" s="9">
        <v>0.65000000000000013</v>
      </c>
      <c r="J3832" s="10">
        <v>2500</v>
      </c>
      <c r="K3832" s="11">
        <f t="shared" si="30"/>
        <v>1625.0000000000002</v>
      </c>
      <c r="L3832" s="11">
        <f t="shared" si="31"/>
        <v>406.25000000000006</v>
      </c>
      <c r="M3832" s="12">
        <v>0.25</v>
      </c>
      <c r="O3832" s="17"/>
      <c r="P3832" s="15">
        <f>Data!$I3832+0.05</f>
        <v>0.70000000000000018</v>
      </c>
      <c r="Q3832" s="13">
        <f>Data!$J3832-250</f>
        <v>2250</v>
      </c>
      <c r="R3832" s="14">
        <f>Data!$M3832-5%</f>
        <v>0.2</v>
      </c>
    </row>
    <row r="3833" spans="1:18" ht="15.75" customHeight="1" x14ac:dyDescent="0.2">
      <c r="A3833" s="2"/>
      <c r="B3833" s="7" t="s">
        <v>14</v>
      </c>
      <c r="C3833" s="7">
        <v>1185732</v>
      </c>
      <c r="D3833" s="8">
        <v>44249</v>
      </c>
      <c r="E3833" s="7" t="s">
        <v>15</v>
      </c>
      <c r="F3833" s="7" t="s">
        <v>129</v>
      </c>
      <c r="G3833" s="7" t="s">
        <v>130</v>
      </c>
      <c r="H3833" s="7" t="s">
        <v>22</v>
      </c>
      <c r="I3833" s="9">
        <v>0.55000000000000004</v>
      </c>
      <c r="J3833" s="10">
        <v>3500</v>
      </c>
      <c r="K3833" s="11">
        <f t="shared" si="30"/>
        <v>1925.0000000000002</v>
      </c>
      <c r="L3833" s="11">
        <f t="shared" si="31"/>
        <v>577.5</v>
      </c>
      <c r="M3833" s="12">
        <v>0.3</v>
      </c>
      <c r="O3833" s="17"/>
      <c r="P3833" s="15">
        <f>Data!$I3833+0.05</f>
        <v>0.60000000000000009</v>
      </c>
      <c r="Q3833" s="13">
        <f>Data!$J3833-250</f>
        <v>3250</v>
      </c>
      <c r="R3833" s="14">
        <f>Data!$M3833-5%</f>
        <v>0.25</v>
      </c>
    </row>
    <row r="3834" spans="1:18" ht="15.75" customHeight="1" x14ac:dyDescent="0.2">
      <c r="A3834" s="2"/>
      <c r="B3834" s="7" t="s">
        <v>14</v>
      </c>
      <c r="C3834" s="7">
        <v>1185732</v>
      </c>
      <c r="D3834" s="8">
        <v>44275</v>
      </c>
      <c r="E3834" s="7" t="s">
        <v>15</v>
      </c>
      <c r="F3834" s="7" t="s">
        <v>129</v>
      </c>
      <c r="G3834" s="7" t="s">
        <v>130</v>
      </c>
      <c r="H3834" s="7" t="s">
        <v>17</v>
      </c>
      <c r="I3834" s="9">
        <v>0.55000000000000004</v>
      </c>
      <c r="J3834" s="10">
        <v>5450</v>
      </c>
      <c r="K3834" s="11">
        <f t="shared" si="30"/>
        <v>2997.5000000000005</v>
      </c>
      <c r="L3834" s="11">
        <f t="shared" si="31"/>
        <v>1049.1250000000002</v>
      </c>
      <c r="M3834" s="12">
        <v>0.35000000000000003</v>
      </c>
      <c r="O3834" s="17"/>
      <c r="P3834" s="15">
        <f>Data!$I3834+0.05</f>
        <v>0.60000000000000009</v>
      </c>
      <c r="Q3834" s="13">
        <f>Data!$J3834-250</f>
        <v>5200</v>
      </c>
      <c r="R3834" s="14">
        <f>Data!$M3834-5%</f>
        <v>0.30000000000000004</v>
      </c>
    </row>
    <row r="3835" spans="1:18" ht="15.75" customHeight="1" x14ac:dyDescent="0.2">
      <c r="A3835" s="2"/>
      <c r="B3835" s="7" t="s">
        <v>14</v>
      </c>
      <c r="C3835" s="7">
        <v>1185732</v>
      </c>
      <c r="D3835" s="8">
        <v>44275</v>
      </c>
      <c r="E3835" s="7" t="s">
        <v>15</v>
      </c>
      <c r="F3835" s="7" t="s">
        <v>129</v>
      </c>
      <c r="G3835" s="7" t="s">
        <v>130</v>
      </c>
      <c r="H3835" s="7" t="s">
        <v>18</v>
      </c>
      <c r="I3835" s="9">
        <v>0.55000000000000004</v>
      </c>
      <c r="J3835" s="10">
        <v>2500</v>
      </c>
      <c r="K3835" s="11">
        <f t="shared" si="30"/>
        <v>1375</v>
      </c>
      <c r="L3835" s="11">
        <f t="shared" si="31"/>
        <v>481.25000000000006</v>
      </c>
      <c r="M3835" s="12">
        <v>0.35000000000000003</v>
      </c>
      <c r="O3835" s="17"/>
      <c r="P3835" s="15">
        <f>Data!$I3835+0.05</f>
        <v>0.60000000000000009</v>
      </c>
      <c r="Q3835" s="13">
        <f>Data!$J3835-250</f>
        <v>2250</v>
      </c>
      <c r="R3835" s="14">
        <f>Data!$M3835-5%</f>
        <v>0.30000000000000004</v>
      </c>
    </row>
    <row r="3836" spans="1:18" ht="15.75" customHeight="1" x14ac:dyDescent="0.2">
      <c r="A3836" s="2"/>
      <c r="B3836" s="7" t="s">
        <v>14</v>
      </c>
      <c r="C3836" s="7">
        <v>1185732</v>
      </c>
      <c r="D3836" s="8">
        <v>44275</v>
      </c>
      <c r="E3836" s="7" t="s">
        <v>15</v>
      </c>
      <c r="F3836" s="7" t="s">
        <v>129</v>
      </c>
      <c r="G3836" s="7" t="s">
        <v>130</v>
      </c>
      <c r="H3836" s="7" t="s">
        <v>19</v>
      </c>
      <c r="I3836" s="9">
        <v>0.45</v>
      </c>
      <c r="J3836" s="10">
        <v>2750</v>
      </c>
      <c r="K3836" s="11">
        <f t="shared" si="30"/>
        <v>1237.5</v>
      </c>
      <c r="L3836" s="11">
        <f t="shared" si="31"/>
        <v>309.375</v>
      </c>
      <c r="M3836" s="12">
        <v>0.25</v>
      </c>
      <c r="O3836" s="17"/>
      <c r="P3836" s="15">
        <f>Data!$I3836+0.05</f>
        <v>0.5</v>
      </c>
      <c r="Q3836" s="13">
        <f>Data!$J3836-250</f>
        <v>2500</v>
      </c>
      <c r="R3836" s="14">
        <f>Data!$M3836-5%</f>
        <v>0.2</v>
      </c>
    </row>
    <row r="3837" spans="1:18" ht="15.75" customHeight="1" x14ac:dyDescent="0.2">
      <c r="A3837" s="2"/>
      <c r="B3837" s="7" t="s">
        <v>14</v>
      </c>
      <c r="C3837" s="7">
        <v>1185732</v>
      </c>
      <c r="D3837" s="8">
        <v>44275</v>
      </c>
      <c r="E3837" s="7" t="s">
        <v>15</v>
      </c>
      <c r="F3837" s="7" t="s">
        <v>129</v>
      </c>
      <c r="G3837" s="7" t="s">
        <v>130</v>
      </c>
      <c r="H3837" s="7" t="s">
        <v>20</v>
      </c>
      <c r="I3837" s="9">
        <v>0.49999999999999994</v>
      </c>
      <c r="J3837" s="10">
        <v>1250</v>
      </c>
      <c r="K3837" s="11">
        <f t="shared" si="30"/>
        <v>624.99999999999989</v>
      </c>
      <c r="L3837" s="11">
        <f t="shared" si="31"/>
        <v>156.24999999999997</v>
      </c>
      <c r="M3837" s="12">
        <v>0.25</v>
      </c>
      <c r="O3837" s="17"/>
      <c r="P3837" s="15">
        <f>Data!$I3837+0.05</f>
        <v>0.54999999999999993</v>
      </c>
      <c r="Q3837" s="13">
        <f>Data!$J3837-250</f>
        <v>1000</v>
      </c>
      <c r="R3837" s="14">
        <f>Data!$M3837-5%</f>
        <v>0.2</v>
      </c>
    </row>
    <row r="3838" spans="1:18" ht="15.75" customHeight="1" x14ac:dyDescent="0.2">
      <c r="A3838" s="2"/>
      <c r="B3838" s="7" t="s">
        <v>14</v>
      </c>
      <c r="C3838" s="7">
        <v>1185732</v>
      </c>
      <c r="D3838" s="8">
        <v>44275</v>
      </c>
      <c r="E3838" s="7" t="s">
        <v>15</v>
      </c>
      <c r="F3838" s="7" t="s">
        <v>129</v>
      </c>
      <c r="G3838" s="7" t="s">
        <v>130</v>
      </c>
      <c r="H3838" s="7" t="s">
        <v>21</v>
      </c>
      <c r="I3838" s="9">
        <v>0.65000000000000013</v>
      </c>
      <c r="J3838" s="10">
        <v>1750</v>
      </c>
      <c r="K3838" s="11">
        <f t="shared" si="30"/>
        <v>1137.5000000000002</v>
      </c>
      <c r="L3838" s="11">
        <f t="shared" si="31"/>
        <v>284.37500000000006</v>
      </c>
      <c r="M3838" s="12">
        <v>0.25</v>
      </c>
      <c r="O3838" s="17"/>
      <c r="P3838" s="15">
        <f>Data!$I3838+0.05</f>
        <v>0.70000000000000018</v>
      </c>
      <c r="Q3838" s="13">
        <f>Data!$J3838-250</f>
        <v>1500</v>
      </c>
      <c r="R3838" s="14">
        <f>Data!$M3838-5%</f>
        <v>0.2</v>
      </c>
    </row>
    <row r="3839" spans="1:18" ht="15.75" customHeight="1" x14ac:dyDescent="0.2">
      <c r="A3839" s="2"/>
      <c r="B3839" s="7" t="s">
        <v>14</v>
      </c>
      <c r="C3839" s="7">
        <v>1185732</v>
      </c>
      <c r="D3839" s="8">
        <v>44275</v>
      </c>
      <c r="E3839" s="7" t="s">
        <v>15</v>
      </c>
      <c r="F3839" s="7" t="s">
        <v>129</v>
      </c>
      <c r="G3839" s="7" t="s">
        <v>130</v>
      </c>
      <c r="H3839" s="7" t="s">
        <v>22</v>
      </c>
      <c r="I3839" s="9">
        <v>0.55000000000000004</v>
      </c>
      <c r="J3839" s="10">
        <v>2750</v>
      </c>
      <c r="K3839" s="11">
        <f t="shared" si="30"/>
        <v>1512.5000000000002</v>
      </c>
      <c r="L3839" s="11">
        <f t="shared" si="31"/>
        <v>453.75000000000006</v>
      </c>
      <c r="M3839" s="12">
        <v>0.3</v>
      </c>
      <c r="O3839" s="17"/>
      <c r="P3839" s="15">
        <f>Data!$I3839+0.05</f>
        <v>0.60000000000000009</v>
      </c>
      <c r="Q3839" s="13">
        <f>Data!$J3839-250</f>
        <v>2500</v>
      </c>
      <c r="R3839" s="14">
        <f>Data!$M3839-5%</f>
        <v>0.25</v>
      </c>
    </row>
    <row r="3840" spans="1:18" ht="15.75" customHeight="1" x14ac:dyDescent="0.2">
      <c r="A3840" s="2"/>
      <c r="B3840" s="7" t="s">
        <v>14</v>
      </c>
      <c r="C3840" s="7">
        <v>1185732</v>
      </c>
      <c r="D3840" s="8">
        <v>44307</v>
      </c>
      <c r="E3840" s="7" t="s">
        <v>15</v>
      </c>
      <c r="F3840" s="7" t="s">
        <v>129</v>
      </c>
      <c r="G3840" s="7" t="s">
        <v>130</v>
      </c>
      <c r="H3840" s="7" t="s">
        <v>17</v>
      </c>
      <c r="I3840" s="9">
        <v>0.55000000000000004</v>
      </c>
      <c r="J3840" s="10">
        <v>5250</v>
      </c>
      <c r="K3840" s="11">
        <f t="shared" si="30"/>
        <v>2887.5000000000005</v>
      </c>
      <c r="L3840" s="11">
        <f t="shared" si="31"/>
        <v>1010.6250000000002</v>
      </c>
      <c r="M3840" s="12">
        <v>0.35000000000000003</v>
      </c>
      <c r="O3840" s="17"/>
      <c r="P3840" s="15">
        <f>Data!$I3840+0.05</f>
        <v>0.60000000000000009</v>
      </c>
      <c r="Q3840" s="13">
        <f>Data!$J3840-250</f>
        <v>5000</v>
      </c>
      <c r="R3840" s="14">
        <f>Data!$M3840-5%</f>
        <v>0.30000000000000004</v>
      </c>
    </row>
    <row r="3841" spans="1:18" ht="15.75" customHeight="1" x14ac:dyDescent="0.2">
      <c r="A3841" s="2"/>
      <c r="B3841" s="7" t="s">
        <v>14</v>
      </c>
      <c r="C3841" s="7">
        <v>1185732</v>
      </c>
      <c r="D3841" s="8">
        <v>44307</v>
      </c>
      <c r="E3841" s="7" t="s">
        <v>15</v>
      </c>
      <c r="F3841" s="7" t="s">
        <v>129</v>
      </c>
      <c r="G3841" s="7" t="s">
        <v>130</v>
      </c>
      <c r="H3841" s="7" t="s">
        <v>18</v>
      </c>
      <c r="I3841" s="9">
        <v>0.55000000000000004</v>
      </c>
      <c r="J3841" s="10">
        <v>2250</v>
      </c>
      <c r="K3841" s="11">
        <f t="shared" si="30"/>
        <v>1237.5</v>
      </c>
      <c r="L3841" s="11">
        <f t="shared" si="31"/>
        <v>433.12500000000006</v>
      </c>
      <c r="M3841" s="12">
        <v>0.35000000000000003</v>
      </c>
      <c r="O3841" s="17"/>
      <c r="P3841" s="15">
        <f>Data!$I3841+0.05</f>
        <v>0.60000000000000009</v>
      </c>
      <c r="Q3841" s="13">
        <f>Data!$J3841-250</f>
        <v>2000</v>
      </c>
      <c r="R3841" s="14">
        <f>Data!$M3841-5%</f>
        <v>0.30000000000000004</v>
      </c>
    </row>
    <row r="3842" spans="1:18" ht="15.75" customHeight="1" x14ac:dyDescent="0.2">
      <c r="A3842" s="2"/>
      <c r="B3842" s="7" t="s">
        <v>14</v>
      </c>
      <c r="C3842" s="7">
        <v>1185732</v>
      </c>
      <c r="D3842" s="8">
        <v>44307</v>
      </c>
      <c r="E3842" s="7" t="s">
        <v>15</v>
      </c>
      <c r="F3842" s="7" t="s">
        <v>129</v>
      </c>
      <c r="G3842" s="7" t="s">
        <v>130</v>
      </c>
      <c r="H3842" s="7" t="s">
        <v>19</v>
      </c>
      <c r="I3842" s="9">
        <v>0.45</v>
      </c>
      <c r="J3842" s="10">
        <v>2250</v>
      </c>
      <c r="K3842" s="11">
        <f t="shared" si="30"/>
        <v>1012.5</v>
      </c>
      <c r="L3842" s="11">
        <f t="shared" si="31"/>
        <v>253.125</v>
      </c>
      <c r="M3842" s="12">
        <v>0.25</v>
      </c>
      <c r="O3842" s="17"/>
      <c r="P3842" s="15">
        <f>Data!$I3842+0.05</f>
        <v>0.5</v>
      </c>
      <c r="Q3842" s="13">
        <f>Data!$J3842-250</f>
        <v>2000</v>
      </c>
      <c r="R3842" s="14">
        <f>Data!$M3842-5%</f>
        <v>0.2</v>
      </c>
    </row>
    <row r="3843" spans="1:18" ht="15.75" customHeight="1" x14ac:dyDescent="0.2">
      <c r="A3843" s="2"/>
      <c r="B3843" s="7" t="s">
        <v>14</v>
      </c>
      <c r="C3843" s="7">
        <v>1185732</v>
      </c>
      <c r="D3843" s="8">
        <v>44307</v>
      </c>
      <c r="E3843" s="7" t="s">
        <v>15</v>
      </c>
      <c r="F3843" s="7" t="s">
        <v>129</v>
      </c>
      <c r="G3843" s="7" t="s">
        <v>130</v>
      </c>
      <c r="H3843" s="7" t="s">
        <v>20</v>
      </c>
      <c r="I3843" s="9">
        <v>0.49999999999999994</v>
      </c>
      <c r="J3843" s="10">
        <v>1500</v>
      </c>
      <c r="K3843" s="11">
        <f t="shared" si="30"/>
        <v>749.99999999999989</v>
      </c>
      <c r="L3843" s="11">
        <f t="shared" si="31"/>
        <v>187.49999999999997</v>
      </c>
      <c r="M3843" s="12">
        <v>0.25</v>
      </c>
      <c r="O3843" s="17"/>
      <c r="P3843" s="15">
        <f>Data!$I3843+0.05</f>
        <v>0.54999999999999993</v>
      </c>
      <c r="Q3843" s="13">
        <f>Data!$J3843-250</f>
        <v>1250</v>
      </c>
      <c r="R3843" s="14">
        <f>Data!$M3843-5%</f>
        <v>0.2</v>
      </c>
    </row>
    <row r="3844" spans="1:18" ht="15.75" customHeight="1" x14ac:dyDescent="0.2">
      <c r="A3844" s="2"/>
      <c r="B3844" s="7" t="s">
        <v>14</v>
      </c>
      <c r="C3844" s="7">
        <v>1185732</v>
      </c>
      <c r="D3844" s="8">
        <v>44307</v>
      </c>
      <c r="E3844" s="7" t="s">
        <v>15</v>
      </c>
      <c r="F3844" s="7" t="s">
        <v>129</v>
      </c>
      <c r="G3844" s="7" t="s">
        <v>130</v>
      </c>
      <c r="H3844" s="7" t="s">
        <v>21</v>
      </c>
      <c r="I3844" s="9">
        <v>0.60000000000000009</v>
      </c>
      <c r="J3844" s="10">
        <v>1500</v>
      </c>
      <c r="K3844" s="11">
        <f t="shared" si="30"/>
        <v>900.00000000000011</v>
      </c>
      <c r="L3844" s="11">
        <f t="shared" si="31"/>
        <v>225.00000000000003</v>
      </c>
      <c r="M3844" s="12">
        <v>0.25</v>
      </c>
      <c r="O3844" s="17"/>
      <c r="P3844" s="15">
        <f>Data!$I3844+0</f>
        <v>0.60000000000000009</v>
      </c>
      <c r="Q3844" s="13">
        <f>Data!$J3844-250</f>
        <v>1250</v>
      </c>
      <c r="R3844" s="14">
        <f>Data!$M3844-5%</f>
        <v>0.2</v>
      </c>
    </row>
    <row r="3845" spans="1:18" ht="15.75" customHeight="1" x14ac:dyDescent="0.2">
      <c r="A3845" s="2"/>
      <c r="B3845" s="7" t="s">
        <v>14</v>
      </c>
      <c r="C3845" s="7">
        <v>1185732</v>
      </c>
      <c r="D3845" s="8">
        <v>44307</v>
      </c>
      <c r="E3845" s="7" t="s">
        <v>15</v>
      </c>
      <c r="F3845" s="7" t="s">
        <v>129</v>
      </c>
      <c r="G3845" s="7" t="s">
        <v>130</v>
      </c>
      <c r="H3845" s="7" t="s">
        <v>22</v>
      </c>
      <c r="I3845" s="9">
        <v>0.5</v>
      </c>
      <c r="J3845" s="10">
        <v>3000</v>
      </c>
      <c r="K3845" s="11">
        <f t="shared" si="30"/>
        <v>1500</v>
      </c>
      <c r="L3845" s="11">
        <f t="shared" si="31"/>
        <v>450</v>
      </c>
      <c r="M3845" s="12">
        <v>0.3</v>
      </c>
      <c r="O3845" s="17"/>
      <c r="P3845" s="15">
        <f>Data!$I3845+0</f>
        <v>0.5</v>
      </c>
      <c r="Q3845" s="13">
        <f>Data!$J3845-250</f>
        <v>2750</v>
      </c>
      <c r="R3845" s="14">
        <f>Data!$M3845-5%</f>
        <v>0.25</v>
      </c>
    </row>
    <row r="3846" spans="1:18" ht="15.75" customHeight="1" x14ac:dyDescent="0.2">
      <c r="A3846" s="2"/>
      <c r="B3846" s="7" t="s">
        <v>14</v>
      </c>
      <c r="C3846" s="7">
        <v>1185732</v>
      </c>
      <c r="D3846" s="8">
        <v>44336</v>
      </c>
      <c r="E3846" s="7" t="s">
        <v>15</v>
      </c>
      <c r="F3846" s="7" t="s">
        <v>129</v>
      </c>
      <c r="G3846" s="7" t="s">
        <v>130</v>
      </c>
      <c r="H3846" s="7" t="s">
        <v>17</v>
      </c>
      <c r="I3846" s="9">
        <v>0.65</v>
      </c>
      <c r="J3846" s="10">
        <v>5700</v>
      </c>
      <c r="K3846" s="11">
        <f t="shared" si="30"/>
        <v>3705</v>
      </c>
      <c r="L3846" s="11">
        <f t="shared" si="31"/>
        <v>1296.7500000000002</v>
      </c>
      <c r="M3846" s="12">
        <v>0.35000000000000003</v>
      </c>
      <c r="O3846" s="17"/>
      <c r="P3846" s="15">
        <f>Data!$I3846+0</f>
        <v>0.65</v>
      </c>
      <c r="Q3846" s="13">
        <f>Data!$J3846-250</f>
        <v>5450</v>
      </c>
      <c r="R3846" s="14">
        <f>Data!$M3846-5%</f>
        <v>0.30000000000000004</v>
      </c>
    </row>
    <row r="3847" spans="1:18" ht="15.75" customHeight="1" x14ac:dyDescent="0.2">
      <c r="A3847" s="2"/>
      <c r="B3847" s="7" t="s">
        <v>14</v>
      </c>
      <c r="C3847" s="7">
        <v>1185732</v>
      </c>
      <c r="D3847" s="8">
        <v>44336</v>
      </c>
      <c r="E3847" s="7" t="s">
        <v>15</v>
      </c>
      <c r="F3847" s="7" t="s">
        <v>129</v>
      </c>
      <c r="G3847" s="7" t="s">
        <v>130</v>
      </c>
      <c r="H3847" s="7" t="s">
        <v>18</v>
      </c>
      <c r="I3847" s="9">
        <v>0.60000000000000009</v>
      </c>
      <c r="J3847" s="10">
        <v>2750</v>
      </c>
      <c r="K3847" s="11">
        <f t="shared" si="30"/>
        <v>1650.0000000000002</v>
      </c>
      <c r="L3847" s="11">
        <f t="shared" si="31"/>
        <v>577.50000000000011</v>
      </c>
      <c r="M3847" s="12">
        <v>0.35000000000000003</v>
      </c>
      <c r="O3847" s="17"/>
      <c r="P3847" s="15">
        <f>Data!$I3847+0</f>
        <v>0.60000000000000009</v>
      </c>
      <c r="Q3847" s="13">
        <f>Data!$J3847-250</f>
        <v>2500</v>
      </c>
      <c r="R3847" s="14">
        <f>Data!$M3847-5%</f>
        <v>0.30000000000000004</v>
      </c>
    </row>
    <row r="3848" spans="1:18" ht="15.75" customHeight="1" x14ac:dyDescent="0.2">
      <c r="A3848" s="2"/>
      <c r="B3848" s="7" t="s">
        <v>14</v>
      </c>
      <c r="C3848" s="7">
        <v>1185732</v>
      </c>
      <c r="D3848" s="8">
        <v>44336</v>
      </c>
      <c r="E3848" s="7" t="s">
        <v>15</v>
      </c>
      <c r="F3848" s="7" t="s">
        <v>129</v>
      </c>
      <c r="G3848" s="7" t="s">
        <v>130</v>
      </c>
      <c r="H3848" s="7" t="s">
        <v>19</v>
      </c>
      <c r="I3848" s="9">
        <v>0.55000000000000004</v>
      </c>
      <c r="J3848" s="10">
        <v>3000</v>
      </c>
      <c r="K3848" s="11">
        <f t="shared" si="30"/>
        <v>1650.0000000000002</v>
      </c>
      <c r="L3848" s="11">
        <f t="shared" si="31"/>
        <v>412.50000000000006</v>
      </c>
      <c r="M3848" s="12">
        <v>0.25</v>
      </c>
      <c r="O3848" s="17"/>
      <c r="P3848" s="15">
        <f>Data!$I3848+0</f>
        <v>0.55000000000000004</v>
      </c>
      <c r="Q3848" s="13">
        <f>Data!$J3848-250</f>
        <v>2750</v>
      </c>
      <c r="R3848" s="14">
        <f>Data!$M3848-5%</f>
        <v>0.2</v>
      </c>
    </row>
    <row r="3849" spans="1:18" ht="15.75" customHeight="1" x14ac:dyDescent="0.2">
      <c r="A3849" s="2"/>
      <c r="B3849" s="7" t="s">
        <v>14</v>
      </c>
      <c r="C3849" s="7">
        <v>1185732</v>
      </c>
      <c r="D3849" s="8">
        <v>44336</v>
      </c>
      <c r="E3849" s="7" t="s">
        <v>15</v>
      </c>
      <c r="F3849" s="7" t="s">
        <v>129</v>
      </c>
      <c r="G3849" s="7" t="s">
        <v>130</v>
      </c>
      <c r="H3849" s="7" t="s">
        <v>20</v>
      </c>
      <c r="I3849" s="9">
        <v>0.55000000000000004</v>
      </c>
      <c r="J3849" s="10">
        <v>2500</v>
      </c>
      <c r="K3849" s="11">
        <f t="shared" si="30"/>
        <v>1375</v>
      </c>
      <c r="L3849" s="11">
        <f t="shared" si="31"/>
        <v>343.75</v>
      </c>
      <c r="M3849" s="12">
        <v>0.25</v>
      </c>
      <c r="O3849" s="17"/>
      <c r="P3849" s="15">
        <f>Data!$I3849+0</f>
        <v>0.55000000000000004</v>
      </c>
      <c r="Q3849" s="13">
        <f>Data!$J3849-250</f>
        <v>2250</v>
      </c>
      <c r="R3849" s="14">
        <f>Data!$M3849-5%</f>
        <v>0.2</v>
      </c>
    </row>
    <row r="3850" spans="1:18" ht="15.75" customHeight="1" x14ac:dyDescent="0.2">
      <c r="A3850" s="2"/>
      <c r="B3850" s="7" t="s">
        <v>14</v>
      </c>
      <c r="C3850" s="7">
        <v>1185732</v>
      </c>
      <c r="D3850" s="8">
        <v>44336</v>
      </c>
      <c r="E3850" s="7" t="s">
        <v>15</v>
      </c>
      <c r="F3850" s="7" t="s">
        <v>129</v>
      </c>
      <c r="G3850" s="7" t="s">
        <v>130</v>
      </c>
      <c r="H3850" s="7" t="s">
        <v>21</v>
      </c>
      <c r="I3850" s="9">
        <v>0.65</v>
      </c>
      <c r="J3850" s="10">
        <v>2750</v>
      </c>
      <c r="K3850" s="11">
        <f t="shared" si="30"/>
        <v>1787.5</v>
      </c>
      <c r="L3850" s="11">
        <f t="shared" si="31"/>
        <v>446.875</v>
      </c>
      <c r="M3850" s="12">
        <v>0.25</v>
      </c>
      <c r="O3850" s="17"/>
      <c r="P3850" s="15">
        <f>Data!$I3850+0</f>
        <v>0.65</v>
      </c>
      <c r="Q3850" s="13">
        <f>Data!$J3850-250</f>
        <v>2500</v>
      </c>
      <c r="R3850" s="14">
        <f>Data!$M3850-5%</f>
        <v>0.2</v>
      </c>
    </row>
    <row r="3851" spans="1:18" ht="15.75" customHeight="1" x14ac:dyDescent="0.2">
      <c r="A3851" s="2"/>
      <c r="B3851" s="7" t="s">
        <v>14</v>
      </c>
      <c r="C3851" s="7">
        <v>1185732</v>
      </c>
      <c r="D3851" s="8">
        <v>44336</v>
      </c>
      <c r="E3851" s="7" t="s">
        <v>15</v>
      </c>
      <c r="F3851" s="7" t="s">
        <v>129</v>
      </c>
      <c r="G3851" s="7" t="s">
        <v>130</v>
      </c>
      <c r="H3851" s="7" t="s">
        <v>22</v>
      </c>
      <c r="I3851" s="9">
        <v>0.70000000000000007</v>
      </c>
      <c r="J3851" s="10">
        <v>4000</v>
      </c>
      <c r="K3851" s="11">
        <f t="shared" si="30"/>
        <v>2800.0000000000005</v>
      </c>
      <c r="L3851" s="11">
        <f t="shared" si="31"/>
        <v>840.00000000000011</v>
      </c>
      <c r="M3851" s="12">
        <v>0.3</v>
      </c>
      <c r="O3851" s="17"/>
      <c r="P3851" s="15">
        <f>Data!$I3851+0</f>
        <v>0.70000000000000007</v>
      </c>
      <c r="Q3851" s="13">
        <f>Data!$J3851-250</f>
        <v>3750</v>
      </c>
      <c r="R3851" s="14">
        <f>Data!$M3851-5%</f>
        <v>0.25</v>
      </c>
    </row>
    <row r="3852" spans="1:18" ht="15.75" customHeight="1" x14ac:dyDescent="0.2">
      <c r="A3852" s="2"/>
      <c r="B3852" s="7" t="s">
        <v>14</v>
      </c>
      <c r="C3852" s="7">
        <v>1185732</v>
      </c>
      <c r="D3852" s="8">
        <v>44369</v>
      </c>
      <c r="E3852" s="7" t="s">
        <v>15</v>
      </c>
      <c r="F3852" s="7" t="s">
        <v>129</v>
      </c>
      <c r="G3852" s="7" t="s">
        <v>130</v>
      </c>
      <c r="H3852" s="7" t="s">
        <v>17</v>
      </c>
      <c r="I3852" s="9">
        <v>0.65</v>
      </c>
      <c r="J3852" s="10">
        <v>6500</v>
      </c>
      <c r="K3852" s="11">
        <f t="shared" si="30"/>
        <v>4225</v>
      </c>
      <c r="L3852" s="11">
        <f t="shared" si="31"/>
        <v>1478.7500000000002</v>
      </c>
      <c r="M3852" s="12">
        <v>0.35000000000000003</v>
      </c>
      <c r="O3852" s="17"/>
      <c r="P3852" s="15">
        <f>Data!$I3852+0</f>
        <v>0.65</v>
      </c>
      <c r="Q3852" s="13">
        <f>Data!$J3852-250</f>
        <v>6250</v>
      </c>
      <c r="R3852" s="14">
        <f>Data!$M3852-5%</f>
        <v>0.30000000000000004</v>
      </c>
    </row>
    <row r="3853" spans="1:18" ht="15.75" customHeight="1" x14ac:dyDescent="0.2">
      <c r="A3853" s="2"/>
      <c r="B3853" s="7" t="s">
        <v>14</v>
      </c>
      <c r="C3853" s="7">
        <v>1185732</v>
      </c>
      <c r="D3853" s="8">
        <v>44369</v>
      </c>
      <c r="E3853" s="7" t="s">
        <v>15</v>
      </c>
      <c r="F3853" s="7" t="s">
        <v>129</v>
      </c>
      <c r="G3853" s="7" t="s">
        <v>130</v>
      </c>
      <c r="H3853" s="7" t="s">
        <v>18</v>
      </c>
      <c r="I3853" s="9">
        <v>0.60000000000000009</v>
      </c>
      <c r="J3853" s="10">
        <v>4000</v>
      </c>
      <c r="K3853" s="11">
        <f t="shared" si="30"/>
        <v>2400.0000000000005</v>
      </c>
      <c r="L3853" s="11">
        <f t="shared" si="31"/>
        <v>840.00000000000023</v>
      </c>
      <c r="M3853" s="12">
        <v>0.35000000000000003</v>
      </c>
      <c r="O3853" s="17"/>
      <c r="P3853" s="15">
        <f>Data!$I3853+0</f>
        <v>0.60000000000000009</v>
      </c>
      <c r="Q3853" s="13">
        <f>Data!$J3853-250</f>
        <v>3750</v>
      </c>
      <c r="R3853" s="14">
        <f>Data!$M3853-5%</f>
        <v>0.30000000000000004</v>
      </c>
    </row>
    <row r="3854" spans="1:18" ht="15.75" customHeight="1" x14ac:dyDescent="0.2">
      <c r="A3854" s="2"/>
      <c r="B3854" s="7" t="s">
        <v>14</v>
      </c>
      <c r="C3854" s="7">
        <v>1185732</v>
      </c>
      <c r="D3854" s="8">
        <v>44369</v>
      </c>
      <c r="E3854" s="7" t="s">
        <v>15</v>
      </c>
      <c r="F3854" s="7" t="s">
        <v>129</v>
      </c>
      <c r="G3854" s="7" t="s">
        <v>130</v>
      </c>
      <c r="H3854" s="7" t="s">
        <v>19</v>
      </c>
      <c r="I3854" s="9">
        <v>0.55000000000000004</v>
      </c>
      <c r="J3854" s="10">
        <v>3250</v>
      </c>
      <c r="K3854" s="11">
        <f t="shared" si="30"/>
        <v>1787.5000000000002</v>
      </c>
      <c r="L3854" s="11">
        <f t="shared" si="31"/>
        <v>446.87500000000006</v>
      </c>
      <c r="M3854" s="12">
        <v>0.25</v>
      </c>
      <c r="O3854" s="17"/>
      <c r="P3854" s="15">
        <f>Data!$I3854+0</f>
        <v>0.55000000000000004</v>
      </c>
      <c r="Q3854" s="13">
        <f>Data!$J3854-250</f>
        <v>3000</v>
      </c>
      <c r="R3854" s="14">
        <f>Data!$M3854-5%</f>
        <v>0.2</v>
      </c>
    </row>
    <row r="3855" spans="1:18" ht="15.75" customHeight="1" x14ac:dyDescent="0.2">
      <c r="A3855" s="2"/>
      <c r="B3855" s="7" t="s">
        <v>14</v>
      </c>
      <c r="C3855" s="7">
        <v>1185732</v>
      </c>
      <c r="D3855" s="8">
        <v>44369</v>
      </c>
      <c r="E3855" s="7" t="s">
        <v>15</v>
      </c>
      <c r="F3855" s="7" t="s">
        <v>129</v>
      </c>
      <c r="G3855" s="7" t="s">
        <v>130</v>
      </c>
      <c r="H3855" s="7" t="s">
        <v>20</v>
      </c>
      <c r="I3855" s="9">
        <v>0.55000000000000004</v>
      </c>
      <c r="J3855" s="10">
        <v>3000</v>
      </c>
      <c r="K3855" s="11">
        <f t="shared" si="30"/>
        <v>1650.0000000000002</v>
      </c>
      <c r="L3855" s="11">
        <f t="shared" si="31"/>
        <v>412.50000000000006</v>
      </c>
      <c r="M3855" s="12">
        <v>0.25</v>
      </c>
      <c r="O3855" s="17"/>
      <c r="P3855" s="15">
        <f>Data!$I3855+0</f>
        <v>0.55000000000000004</v>
      </c>
      <c r="Q3855" s="13">
        <f>Data!$J3855-250</f>
        <v>2750</v>
      </c>
      <c r="R3855" s="14">
        <f>Data!$M3855-5%</f>
        <v>0.2</v>
      </c>
    </row>
    <row r="3856" spans="1:18" ht="15.75" customHeight="1" x14ac:dyDescent="0.2">
      <c r="A3856" s="2"/>
      <c r="B3856" s="7" t="s">
        <v>14</v>
      </c>
      <c r="C3856" s="7">
        <v>1185732</v>
      </c>
      <c r="D3856" s="8">
        <v>44369</v>
      </c>
      <c r="E3856" s="7" t="s">
        <v>15</v>
      </c>
      <c r="F3856" s="7" t="s">
        <v>129</v>
      </c>
      <c r="G3856" s="7" t="s">
        <v>130</v>
      </c>
      <c r="H3856" s="7" t="s">
        <v>21</v>
      </c>
      <c r="I3856" s="9">
        <v>0.65</v>
      </c>
      <c r="J3856" s="10">
        <v>3000</v>
      </c>
      <c r="K3856" s="11">
        <f t="shared" si="30"/>
        <v>1950</v>
      </c>
      <c r="L3856" s="11">
        <f t="shared" si="31"/>
        <v>487.5</v>
      </c>
      <c r="M3856" s="12">
        <v>0.25</v>
      </c>
      <c r="O3856" s="17"/>
      <c r="P3856" s="15">
        <f>Data!$I3856+0</f>
        <v>0.65</v>
      </c>
      <c r="Q3856" s="13">
        <f>Data!$J3856-250</f>
        <v>2750</v>
      </c>
      <c r="R3856" s="14">
        <f>Data!$M3856-5%</f>
        <v>0.2</v>
      </c>
    </row>
    <row r="3857" spans="1:18" ht="15.75" customHeight="1" x14ac:dyDescent="0.2">
      <c r="A3857" s="2"/>
      <c r="B3857" s="7" t="s">
        <v>14</v>
      </c>
      <c r="C3857" s="7">
        <v>1185732</v>
      </c>
      <c r="D3857" s="8">
        <v>44369</v>
      </c>
      <c r="E3857" s="7" t="s">
        <v>15</v>
      </c>
      <c r="F3857" s="7" t="s">
        <v>129</v>
      </c>
      <c r="G3857" s="7" t="s">
        <v>130</v>
      </c>
      <c r="H3857" s="7" t="s">
        <v>22</v>
      </c>
      <c r="I3857" s="9">
        <v>0.70000000000000007</v>
      </c>
      <c r="J3857" s="10">
        <v>4500</v>
      </c>
      <c r="K3857" s="11">
        <f t="shared" si="30"/>
        <v>3150.0000000000005</v>
      </c>
      <c r="L3857" s="11">
        <f t="shared" si="31"/>
        <v>945.00000000000011</v>
      </c>
      <c r="M3857" s="12">
        <v>0.3</v>
      </c>
      <c r="O3857" s="17"/>
      <c r="P3857" s="15">
        <f>Data!$I3857+0</f>
        <v>0.70000000000000007</v>
      </c>
      <c r="Q3857" s="13">
        <f>Data!$J3857-250</f>
        <v>4250</v>
      </c>
      <c r="R3857" s="14">
        <f>Data!$M3857-5%</f>
        <v>0.25</v>
      </c>
    </row>
    <row r="3858" spans="1:18" ht="15.75" customHeight="1" x14ac:dyDescent="0.2">
      <c r="A3858" s="2"/>
      <c r="B3858" s="7" t="s">
        <v>14</v>
      </c>
      <c r="C3858" s="7">
        <v>1185732</v>
      </c>
      <c r="D3858" s="8">
        <v>44397</v>
      </c>
      <c r="E3858" s="7" t="s">
        <v>15</v>
      </c>
      <c r="F3858" s="7" t="s">
        <v>129</v>
      </c>
      <c r="G3858" s="7" t="s">
        <v>130</v>
      </c>
      <c r="H3858" s="7" t="s">
        <v>17</v>
      </c>
      <c r="I3858" s="9">
        <v>0.65</v>
      </c>
      <c r="J3858" s="10">
        <v>6750</v>
      </c>
      <c r="K3858" s="11">
        <f t="shared" si="30"/>
        <v>4387.5</v>
      </c>
      <c r="L3858" s="11">
        <f t="shared" si="31"/>
        <v>1535.6250000000002</v>
      </c>
      <c r="M3858" s="12">
        <v>0.35000000000000003</v>
      </c>
      <c r="O3858" s="17"/>
      <c r="P3858" s="15">
        <f>Data!$I3858+0</f>
        <v>0.65</v>
      </c>
      <c r="Q3858" s="13">
        <f>Data!$J3858-250</f>
        <v>6500</v>
      </c>
      <c r="R3858" s="14">
        <f>Data!$M3858-5%</f>
        <v>0.30000000000000004</v>
      </c>
    </row>
    <row r="3859" spans="1:18" ht="15.75" customHeight="1" x14ac:dyDescent="0.2">
      <c r="A3859" s="2"/>
      <c r="B3859" s="7" t="s">
        <v>14</v>
      </c>
      <c r="C3859" s="7">
        <v>1185732</v>
      </c>
      <c r="D3859" s="8">
        <v>44397</v>
      </c>
      <c r="E3859" s="7" t="s">
        <v>15</v>
      </c>
      <c r="F3859" s="7" t="s">
        <v>129</v>
      </c>
      <c r="G3859" s="7" t="s">
        <v>130</v>
      </c>
      <c r="H3859" s="7" t="s">
        <v>18</v>
      </c>
      <c r="I3859" s="9">
        <v>0.60000000000000009</v>
      </c>
      <c r="J3859" s="10">
        <v>4250</v>
      </c>
      <c r="K3859" s="11">
        <f t="shared" si="30"/>
        <v>2550.0000000000005</v>
      </c>
      <c r="L3859" s="11">
        <f t="shared" si="31"/>
        <v>892.50000000000023</v>
      </c>
      <c r="M3859" s="12">
        <v>0.35000000000000003</v>
      </c>
      <c r="O3859" s="17"/>
      <c r="P3859" s="15">
        <f>Data!$I3859+0</f>
        <v>0.60000000000000009</v>
      </c>
      <c r="Q3859" s="13">
        <f>Data!$J3859-250</f>
        <v>4000</v>
      </c>
      <c r="R3859" s="14">
        <f>Data!$M3859-5%</f>
        <v>0.30000000000000004</v>
      </c>
    </row>
    <row r="3860" spans="1:18" ht="15.75" customHeight="1" x14ac:dyDescent="0.2">
      <c r="A3860" s="2"/>
      <c r="B3860" s="7" t="s">
        <v>14</v>
      </c>
      <c r="C3860" s="7">
        <v>1185732</v>
      </c>
      <c r="D3860" s="8">
        <v>44397</v>
      </c>
      <c r="E3860" s="7" t="s">
        <v>15</v>
      </c>
      <c r="F3860" s="7" t="s">
        <v>129</v>
      </c>
      <c r="G3860" s="7" t="s">
        <v>130</v>
      </c>
      <c r="H3860" s="7" t="s">
        <v>19</v>
      </c>
      <c r="I3860" s="9">
        <v>0.55000000000000004</v>
      </c>
      <c r="J3860" s="10">
        <v>3500</v>
      </c>
      <c r="K3860" s="11">
        <f t="shared" si="30"/>
        <v>1925.0000000000002</v>
      </c>
      <c r="L3860" s="11">
        <f t="shared" si="31"/>
        <v>481.25000000000006</v>
      </c>
      <c r="M3860" s="12">
        <v>0.25</v>
      </c>
      <c r="O3860" s="17"/>
      <c r="P3860" s="15">
        <f>Data!$I3860+0</f>
        <v>0.55000000000000004</v>
      </c>
      <c r="Q3860" s="13">
        <f>Data!$J3860-250</f>
        <v>3250</v>
      </c>
      <c r="R3860" s="14">
        <f>Data!$M3860-5%</f>
        <v>0.2</v>
      </c>
    </row>
    <row r="3861" spans="1:18" ht="15.75" customHeight="1" x14ac:dyDescent="0.2">
      <c r="A3861" s="2"/>
      <c r="B3861" s="7" t="s">
        <v>14</v>
      </c>
      <c r="C3861" s="7">
        <v>1185732</v>
      </c>
      <c r="D3861" s="8">
        <v>44397</v>
      </c>
      <c r="E3861" s="7" t="s">
        <v>15</v>
      </c>
      <c r="F3861" s="7" t="s">
        <v>129</v>
      </c>
      <c r="G3861" s="7" t="s">
        <v>130</v>
      </c>
      <c r="H3861" s="7" t="s">
        <v>20</v>
      </c>
      <c r="I3861" s="9">
        <v>0.55000000000000004</v>
      </c>
      <c r="J3861" s="10">
        <v>3000</v>
      </c>
      <c r="K3861" s="11">
        <f t="shared" si="30"/>
        <v>1650.0000000000002</v>
      </c>
      <c r="L3861" s="11">
        <f t="shared" si="31"/>
        <v>412.50000000000006</v>
      </c>
      <c r="M3861" s="12">
        <v>0.25</v>
      </c>
      <c r="O3861" s="17"/>
      <c r="P3861" s="15">
        <f>Data!$I3861+0</f>
        <v>0.55000000000000004</v>
      </c>
      <c r="Q3861" s="13">
        <f>Data!$J3861-250</f>
        <v>2750</v>
      </c>
      <c r="R3861" s="14">
        <f>Data!$M3861-5%</f>
        <v>0.2</v>
      </c>
    </row>
    <row r="3862" spans="1:18" ht="15.75" customHeight="1" x14ac:dyDescent="0.2">
      <c r="A3862" s="2"/>
      <c r="B3862" s="7" t="s">
        <v>14</v>
      </c>
      <c r="C3862" s="7">
        <v>1185732</v>
      </c>
      <c r="D3862" s="8">
        <v>44397</v>
      </c>
      <c r="E3862" s="7" t="s">
        <v>15</v>
      </c>
      <c r="F3862" s="7" t="s">
        <v>129</v>
      </c>
      <c r="G3862" s="7" t="s">
        <v>130</v>
      </c>
      <c r="H3862" s="7" t="s">
        <v>21</v>
      </c>
      <c r="I3862" s="9">
        <v>0.65</v>
      </c>
      <c r="J3862" s="10">
        <v>3250</v>
      </c>
      <c r="K3862" s="11">
        <f t="shared" si="30"/>
        <v>2112.5</v>
      </c>
      <c r="L3862" s="11">
        <f t="shared" si="31"/>
        <v>528.125</v>
      </c>
      <c r="M3862" s="12">
        <v>0.25</v>
      </c>
      <c r="O3862" s="17"/>
      <c r="P3862" s="15">
        <f>Data!$I3862+0</f>
        <v>0.65</v>
      </c>
      <c r="Q3862" s="13">
        <f>Data!$J3862-250</f>
        <v>3000</v>
      </c>
      <c r="R3862" s="14">
        <f>Data!$M3862-5%</f>
        <v>0.2</v>
      </c>
    </row>
    <row r="3863" spans="1:18" ht="15.75" customHeight="1" x14ac:dyDescent="0.2">
      <c r="A3863" s="2"/>
      <c r="B3863" s="7" t="s">
        <v>14</v>
      </c>
      <c r="C3863" s="7">
        <v>1185732</v>
      </c>
      <c r="D3863" s="8">
        <v>44397</v>
      </c>
      <c r="E3863" s="7" t="s">
        <v>15</v>
      </c>
      <c r="F3863" s="7" t="s">
        <v>129</v>
      </c>
      <c r="G3863" s="7" t="s">
        <v>130</v>
      </c>
      <c r="H3863" s="7" t="s">
        <v>22</v>
      </c>
      <c r="I3863" s="9">
        <v>0.70000000000000007</v>
      </c>
      <c r="J3863" s="10">
        <v>5000</v>
      </c>
      <c r="K3863" s="11">
        <f t="shared" si="30"/>
        <v>3500.0000000000005</v>
      </c>
      <c r="L3863" s="11">
        <f t="shared" si="31"/>
        <v>1050</v>
      </c>
      <c r="M3863" s="12">
        <v>0.3</v>
      </c>
      <c r="O3863" s="17"/>
      <c r="P3863" s="15">
        <f>Data!$I3863+0</f>
        <v>0.70000000000000007</v>
      </c>
      <c r="Q3863" s="13">
        <f>Data!$J3863-250</f>
        <v>4750</v>
      </c>
      <c r="R3863" s="14">
        <f>Data!$M3863-5%</f>
        <v>0.25</v>
      </c>
    </row>
    <row r="3864" spans="1:18" ht="15.75" customHeight="1" x14ac:dyDescent="0.2">
      <c r="A3864" s="2"/>
      <c r="B3864" s="7" t="s">
        <v>14</v>
      </c>
      <c r="C3864" s="7">
        <v>1185732</v>
      </c>
      <c r="D3864" s="8">
        <v>44429</v>
      </c>
      <c r="E3864" s="7" t="s">
        <v>15</v>
      </c>
      <c r="F3864" s="7" t="s">
        <v>129</v>
      </c>
      <c r="G3864" s="7" t="s">
        <v>130</v>
      </c>
      <c r="H3864" s="7" t="s">
        <v>17</v>
      </c>
      <c r="I3864" s="9">
        <v>0.65</v>
      </c>
      <c r="J3864" s="10">
        <v>6500</v>
      </c>
      <c r="K3864" s="11">
        <f t="shared" si="30"/>
        <v>4225</v>
      </c>
      <c r="L3864" s="11">
        <f t="shared" si="31"/>
        <v>1478.7500000000002</v>
      </c>
      <c r="M3864" s="12">
        <v>0.35000000000000003</v>
      </c>
      <c r="O3864" s="17"/>
      <c r="P3864" s="15">
        <f>Data!$I3864+0</f>
        <v>0.65</v>
      </c>
      <c r="Q3864" s="13">
        <f>Data!$J3864-250</f>
        <v>6250</v>
      </c>
      <c r="R3864" s="14">
        <f>Data!$M3864-5%</f>
        <v>0.30000000000000004</v>
      </c>
    </row>
    <row r="3865" spans="1:18" ht="15.75" customHeight="1" x14ac:dyDescent="0.2">
      <c r="A3865" s="2"/>
      <c r="B3865" s="7" t="s">
        <v>14</v>
      </c>
      <c r="C3865" s="7">
        <v>1185732</v>
      </c>
      <c r="D3865" s="8">
        <v>44429</v>
      </c>
      <c r="E3865" s="7" t="s">
        <v>15</v>
      </c>
      <c r="F3865" s="7" t="s">
        <v>129</v>
      </c>
      <c r="G3865" s="7" t="s">
        <v>130</v>
      </c>
      <c r="H3865" s="7" t="s">
        <v>18</v>
      </c>
      <c r="I3865" s="9">
        <v>0.60000000000000009</v>
      </c>
      <c r="J3865" s="10">
        <v>4250</v>
      </c>
      <c r="K3865" s="11">
        <f t="shared" si="30"/>
        <v>2550.0000000000005</v>
      </c>
      <c r="L3865" s="11">
        <f t="shared" si="31"/>
        <v>892.50000000000023</v>
      </c>
      <c r="M3865" s="12">
        <v>0.35000000000000003</v>
      </c>
      <c r="O3865" s="17"/>
      <c r="P3865" s="15">
        <f>Data!$I3865+0</f>
        <v>0.60000000000000009</v>
      </c>
      <c r="Q3865" s="13">
        <f>Data!$J3865-250</f>
        <v>4000</v>
      </c>
      <c r="R3865" s="14">
        <f>Data!$M3865-5%</f>
        <v>0.30000000000000004</v>
      </c>
    </row>
    <row r="3866" spans="1:18" ht="15.75" customHeight="1" x14ac:dyDescent="0.2">
      <c r="A3866" s="2"/>
      <c r="B3866" s="7" t="s">
        <v>14</v>
      </c>
      <c r="C3866" s="7">
        <v>1185732</v>
      </c>
      <c r="D3866" s="8">
        <v>44429</v>
      </c>
      <c r="E3866" s="7" t="s">
        <v>15</v>
      </c>
      <c r="F3866" s="7" t="s">
        <v>129</v>
      </c>
      <c r="G3866" s="7" t="s">
        <v>130</v>
      </c>
      <c r="H3866" s="7" t="s">
        <v>19</v>
      </c>
      <c r="I3866" s="9">
        <v>0.55000000000000004</v>
      </c>
      <c r="J3866" s="10">
        <v>3500</v>
      </c>
      <c r="K3866" s="11">
        <f t="shared" si="30"/>
        <v>1925.0000000000002</v>
      </c>
      <c r="L3866" s="11">
        <f t="shared" si="31"/>
        <v>481.25000000000006</v>
      </c>
      <c r="M3866" s="12">
        <v>0.25</v>
      </c>
      <c r="O3866" s="17"/>
      <c r="P3866" s="15">
        <f>Data!$I3866+0</f>
        <v>0.55000000000000004</v>
      </c>
      <c r="Q3866" s="13">
        <f>Data!$J3866-250</f>
        <v>3250</v>
      </c>
      <c r="R3866" s="14">
        <f>Data!$M3866-5%</f>
        <v>0.2</v>
      </c>
    </row>
    <row r="3867" spans="1:18" ht="15.75" customHeight="1" x14ac:dyDescent="0.2">
      <c r="A3867" s="2"/>
      <c r="B3867" s="7" t="s">
        <v>14</v>
      </c>
      <c r="C3867" s="7">
        <v>1185732</v>
      </c>
      <c r="D3867" s="8">
        <v>44429</v>
      </c>
      <c r="E3867" s="7" t="s">
        <v>15</v>
      </c>
      <c r="F3867" s="7" t="s">
        <v>129</v>
      </c>
      <c r="G3867" s="7" t="s">
        <v>130</v>
      </c>
      <c r="H3867" s="7" t="s">
        <v>20</v>
      </c>
      <c r="I3867" s="9">
        <v>0.55000000000000004</v>
      </c>
      <c r="J3867" s="10">
        <v>2500</v>
      </c>
      <c r="K3867" s="11">
        <f t="shared" si="30"/>
        <v>1375</v>
      </c>
      <c r="L3867" s="11">
        <f t="shared" si="31"/>
        <v>343.75</v>
      </c>
      <c r="M3867" s="12">
        <v>0.25</v>
      </c>
      <c r="O3867" s="17"/>
      <c r="P3867" s="15">
        <f>Data!$I3867+0</f>
        <v>0.55000000000000004</v>
      </c>
      <c r="Q3867" s="13">
        <f>Data!$J3867-250</f>
        <v>2250</v>
      </c>
      <c r="R3867" s="14">
        <f>Data!$M3867-5%</f>
        <v>0.2</v>
      </c>
    </row>
    <row r="3868" spans="1:18" ht="15.75" customHeight="1" x14ac:dyDescent="0.2">
      <c r="A3868" s="2"/>
      <c r="B3868" s="7" t="s">
        <v>14</v>
      </c>
      <c r="C3868" s="7">
        <v>1185732</v>
      </c>
      <c r="D3868" s="8">
        <v>44429</v>
      </c>
      <c r="E3868" s="7" t="s">
        <v>15</v>
      </c>
      <c r="F3868" s="7" t="s">
        <v>129</v>
      </c>
      <c r="G3868" s="7" t="s">
        <v>130</v>
      </c>
      <c r="H3868" s="7" t="s">
        <v>21</v>
      </c>
      <c r="I3868" s="9">
        <v>0.65</v>
      </c>
      <c r="J3868" s="10">
        <v>2250</v>
      </c>
      <c r="K3868" s="11">
        <f t="shared" si="30"/>
        <v>1462.5</v>
      </c>
      <c r="L3868" s="11">
        <f t="shared" si="31"/>
        <v>365.625</v>
      </c>
      <c r="M3868" s="12">
        <v>0.25</v>
      </c>
      <c r="O3868" s="17"/>
      <c r="P3868" s="15">
        <f>Data!$I3868+0</f>
        <v>0.65</v>
      </c>
      <c r="Q3868" s="13">
        <f>Data!$J3868-250</f>
        <v>2000</v>
      </c>
      <c r="R3868" s="14">
        <f>Data!$M3868-5%</f>
        <v>0.2</v>
      </c>
    </row>
    <row r="3869" spans="1:18" ht="15.75" customHeight="1" x14ac:dyDescent="0.2">
      <c r="A3869" s="2"/>
      <c r="B3869" s="7" t="s">
        <v>14</v>
      </c>
      <c r="C3869" s="7">
        <v>1185732</v>
      </c>
      <c r="D3869" s="8">
        <v>44429</v>
      </c>
      <c r="E3869" s="7" t="s">
        <v>15</v>
      </c>
      <c r="F3869" s="7" t="s">
        <v>129</v>
      </c>
      <c r="G3869" s="7" t="s">
        <v>130</v>
      </c>
      <c r="H3869" s="7" t="s">
        <v>22</v>
      </c>
      <c r="I3869" s="9">
        <v>0.70000000000000007</v>
      </c>
      <c r="J3869" s="10">
        <v>4000</v>
      </c>
      <c r="K3869" s="11">
        <f t="shared" si="30"/>
        <v>2800.0000000000005</v>
      </c>
      <c r="L3869" s="11">
        <f t="shared" si="31"/>
        <v>840.00000000000011</v>
      </c>
      <c r="M3869" s="12">
        <v>0.3</v>
      </c>
      <c r="O3869" s="17"/>
      <c r="P3869" s="15">
        <f>Data!$I3869+0</f>
        <v>0.70000000000000007</v>
      </c>
      <c r="Q3869" s="13">
        <f>Data!$J3869-250</f>
        <v>3750</v>
      </c>
      <c r="R3869" s="14">
        <f>Data!$M3869-5%</f>
        <v>0.25</v>
      </c>
    </row>
    <row r="3870" spans="1:18" ht="15.75" customHeight="1" x14ac:dyDescent="0.2">
      <c r="A3870" s="2"/>
      <c r="B3870" s="7" t="s">
        <v>14</v>
      </c>
      <c r="C3870" s="7">
        <v>1185732</v>
      </c>
      <c r="D3870" s="8">
        <v>44459</v>
      </c>
      <c r="E3870" s="7" t="s">
        <v>15</v>
      </c>
      <c r="F3870" s="7" t="s">
        <v>129</v>
      </c>
      <c r="G3870" s="7" t="s">
        <v>130</v>
      </c>
      <c r="H3870" s="7" t="s">
        <v>17</v>
      </c>
      <c r="I3870" s="9">
        <v>0.65</v>
      </c>
      <c r="J3870" s="10">
        <v>5250</v>
      </c>
      <c r="K3870" s="11">
        <f t="shared" si="30"/>
        <v>3412.5</v>
      </c>
      <c r="L3870" s="11">
        <f t="shared" si="31"/>
        <v>1194.375</v>
      </c>
      <c r="M3870" s="12">
        <v>0.35000000000000003</v>
      </c>
      <c r="O3870" s="17"/>
      <c r="P3870" s="15">
        <f>Data!$I3870+0</f>
        <v>0.65</v>
      </c>
      <c r="Q3870" s="13">
        <f>Data!$J3870-250</f>
        <v>5000</v>
      </c>
      <c r="R3870" s="14">
        <f>Data!$M3870-5%</f>
        <v>0.30000000000000004</v>
      </c>
    </row>
    <row r="3871" spans="1:18" ht="15.75" customHeight="1" x14ac:dyDescent="0.2">
      <c r="A3871" s="2"/>
      <c r="B3871" s="7" t="s">
        <v>14</v>
      </c>
      <c r="C3871" s="7">
        <v>1185732</v>
      </c>
      <c r="D3871" s="8">
        <v>44459</v>
      </c>
      <c r="E3871" s="7" t="s">
        <v>15</v>
      </c>
      <c r="F3871" s="7" t="s">
        <v>129</v>
      </c>
      <c r="G3871" s="7" t="s">
        <v>130</v>
      </c>
      <c r="H3871" s="7" t="s">
        <v>18</v>
      </c>
      <c r="I3871" s="9">
        <v>0.60000000000000009</v>
      </c>
      <c r="J3871" s="10">
        <v>3250</v>
      </c>
      <c r="K3871" s="11">
        <f t="shared" si="30"/>
        <v>1950.0000000000002</v>
      </c>
      <c r="L3871" s="11">
        <f t="shared" si="31"/>
        <v>682.50000000000011</v>
      </c>
      <c r="M3871" s="12">
        <v>0.35000000000000003</v>
      </c>
      <c r="O3871" s="17"/>
      <c r="P3871" s="15">
        <f>Data!$I3871+0</f>
        <v>0.60000000000000009</v>
      </c>
      <c r="Q3871" s="13">
        <f>Data!$J3871-250</f>
        <v>3000</v>
      </c>
      <c r="R3871" s="14">
        <f>Data!$M3871-5%</f>
        <v>0.30000000000000004</v>
      </c>
    </row>
    <row r="3872" spans="1:18" ht="15.75" customHeight="1" x14ac:dyDescent="0.2">
      <c r="A3872" s="2"/>
      <c r="B3872" s="7" t="s">
        <v>14</v>
      </c>
      <c r="C3872" s="7">
        <v>1185732</v>
      </c>
      <c r="D3872" s="8">
        <v>44459</v>
      </c>
      <c r="E3872" s="7" t="s">
        <v>15</v>
      </c>
      <c r="F3872" s="7" t="s">
        <v>129</v>
      </c>
      <c r="G3872" s="7" t="s">
        <v>130</v>
      </c>
      <c r="H3872" s="7" t="s">
        <v>19</v>
      </c>
      <c r="I3872" s="9">
        <v>0.55000000000000004</v>
      </c>
      <c r="J3872" s="10">
        <v>2250</v>
      </c>
      <c r="K3872" s="11">
        <f t="shared" si="30"/>
        <v>1237.5</v>
      </c>
      <c r="L3872" s="11">
        <f t="shared" si="31"/>
        <v>309.375</v>
      </c>
      <c r="M3872" s="12">
        <v>0.25</v>
      </c>
      <c r="O3872" s="17"/>
      <c r="P3872" s="15">
        <f>Data!$I3872+0</f>
        <v>0.55000000000000004</v>
      </c>
      <c r="Q3872" s="13">
        <f>Data!$J3872-250</f>
        <v>2000</v>
      </c>
      <c r="R3872" s="14">
        <f>Data!$M3872-5%</f>
        <v>0.2</v>
      </c>
    </row>
    <row r="3873" spans="1:18" ht="15.75" customHeight="1" x14ac:dyDescent="0.2">
      <c r="A3873" s="2"/>
      <c r="B3873" s="7" t="s">
        <v>14</v>
      </c>
      <c r="C3873" s="7">
        <v>1185732</v>
      </c>
      <c r="D3873" s="8">
        <v>44459</v>
      </c>
      <c r="E3873" s="7" t="s">
        <v>15</v>
      </c>
      <c r="F3873" s="7" t="s">
        <v>129</v>
      </c>
      <c r="G3873" s="7" t="s">
        <v>130</v>
      </c>
      <c r="H3873" s="7" t="s">
        <v>20</v>
      </c>
      <c r="I3873" s="9">
        <v>0.55000000000000004</v>
      </c>
      <c r="J3873" s="10">
        <v>2000</v>
      </c>
      <c r="K3873" s="11">
        <f t="shared" si="30"/>
        <v>1100</v>
      </c>
      <c r="L3873" s="11">
        <f t="shared" si="31"/>
        <v>275</v>
      </c>
      <c r="M3873" s="12">
        <v>0.25</v>
      </c>
      <c r="O3873" s="17"/>
      <c r="P3873" s="15">
        <f>Data!$I3873+0</f>
        <v>0.55000000000000004</v>
      </c>
      <c r="Q3873" s="13">
        <f>Data!$J3873-250</f>
        <v>1750</v>
      </c>
      <c r="R3873" s="14">
        <f>Data!$M3873-5%</f>
        <v>0.2</v>
      </c>
    </row>
    <row r="3874" spans="1:18" ht="15.75" customHeight="1" x14ac:dyDescent="0.2">
      <c r="A3874" s="2"/>
      <c r="B3874" s="7" t="s">
        <v>14</v>
      </c>
      <c r="C3874" s="7">
        <v>1185732</v>
      </c>
      <c r="D3874" s="8">
        <v>44459</v>
      </c>
      <c r="E3874" s="7" t="s">
        <v>15</v>
      </c>
      <c r="F3874" s="7" t="s">
        <v>129</v>
      </c>
      <c r="G3874" s="7" t="s">
        <v>130</v>
      </c>
      <c r="H3874" s="7" t="s">
        <v>21</v>
      </c>
      <c r="I3874" s="9">
        <v>0.65</v>
      </c>
      <c r="J3874" s="10">
        <v>2000</v>
      </c>
      <c r="K3874" s="11">
        <f t="shared" si="30"/>
        <v>1300</v>
      </c>
      <c r="L3874" s="11">
        <f t="shared" si="31"/>
        <v>325</v>
      </c>
      <c r="M3874" s="12">
        <v>0.25</v>
      </c>
      <c r="O3874" s="17"/>
      <c r="P3874" s="15">
        <f>Data!$I3874+0</f>
        <v>0.65</v>
      </c>
      <c r="Q3874" s="13">
        <f>Data!$J3874-250</f>
        <v>1750</v>
      </c>
      <c r="R3874" s="14">
        <f>Data!$M3874-5%</f>
        <v>0.2</v>
      </c>
    </row>
    <row r="3875" spans="1:18" ht="15.75" customHeight="1" x14ac:dyDescent="0.2">
      <c r="A3875" s="2"/>
      <c r="B3875" s="7" t="s">
        <v>14</v>
      </c>
      <c r="C3875" s="7">
        <v>1185732</v>
      </c>
      <c r="D3875" s="8">
        <v>44459</v>
      </c>
      <c r="E3875" s="7" t="s">
        <v>15</v>
      </c>
      <c r="F3875" s="7" t="s">
        <v>129</v>
      </c>
      <c r="G3875" s="7" t="s">
        <v>130</v>
      </c>
      <c r="H3875" s="7" t="s">
        <v>22</v>
      </c>
      <c r="I3875" s="9">
        <v>0.70000000000000007</v>
      </c>
      <c r="J3875" s="10">
        <v>3000</v>
      </c>
      <c r="K3875" s="11">
        <f t="shared" si="30"/>
        <v>2100</v>
      </c>
      <c r="L3875" s="11">
        <f t="shared" si="31"/>
        <v>630</v>
      </c>
      <c r="M3875" s="12">
        <v>0.3</v>
      </c>
      <c r="O3875" s="17"/>
      <c r="P3875" s="15">
        <f>Data!$I3875+0</f>
        <v>0.70000000000000007</v>
      </c>
      <c r="Q3875" s="13">
        <f>Data!$J3875-250</f>
        <v>2750</v>
      </c>
      <c r="R3875" s="14">
        <f>Data!$M3875-5%</f>
        <v>0.25</v>
      </c>
    </row>
    <row r="3876" spans="1:18" ht="15.75" customHeight="1" x14ac:dyDescent="0.2">
      <c r="A3876" s="2"/>
      <c r="B3876" s="7" t="s">
        <v>14</v>
      </c>
      <c r="C3876" s="7">
        <v>1185732</v>
      </c>
      <c r="D3876" s="8">
        <v>44491</v>
      </c>
      <c r="E3876" s="7" t="s">
        <v>15</v>
      </c>
      <c r="F3876" s="7" t="s">
        <v>129</v>
      </c>
      <c r="G3876" s="7" t="s">
        <v>130</v>
      </c>
      <c r="H3876" s="7" t="s">
        <v>17</v>
      </c>
      <c r="I3876" s="9">
        <v>0.70000000000000007</v>
      </c>
      <c r="J3876" s="10">
        <v>4500</v>
      </c>
      <c r="K3876" s="11">
        <f t="shared" si="30"/>
        <v>3150.0000000000005</v>
      </c>
      <c r="L3876" s="11">
        <f t="shared" si="31"/>
        <v>1102.5000000000002</v>
      </c>
      <c r="M3876" s="12">
        <v>0.35000000000000003</v>
      </c>
      <c r="O3876" s="17"/>
      <c r="P3876" s="15">
        <f>Data!$I3876+0</f>
        <v>0.70000000000000007</v>
      </c>
      <c r="Q3876" s="13">
        <f>Data!$J3876-250</f>
        <v>4250</v>
      </c>
      <c r="R3876" s="14">
        <f>Data!$M3876-5%</f>
        <v>0.30000000000000004</v>
      </c>
    </row>
    <row r="3877" spans="1:18" ht="15.75" customHeight="1" x14ac:dyDescent="0.2">
      <c r="A3877" s="2"/>
      <c r="B3877" s="7" t="s">
        <v>14</v>
      </c>
      <c r="C3877" s="7">
        <v>1185732</v>
      </c>
      <c r="D3877" s="8">
        <v>44491</v>
      </c>
      <c r="E3877" s="7" t="s">
        <v>15</v>
      </c>
      <c r="F3877" s="7" t="s">
        <v>129</v>
      </c>
      <c r="G3877" s="7" t="s">
        <v>130</v>
      </c>
      <c r="H3877" s="7" t="s">
        <v>18</v>
      </c>
      <c r="I3877" s="9">
        <v>0.65000000000000013</v>
      </c>
      <c r="J3877" s="10">
        <v>2750</v>
      </c>
      <c r="K3877" s="11">
        <f t="shared" si="30"/>
        <v>1787.5000000000005</v>
      </c>
      <c r="L3877" s="11">
        <f t="shared" si="31"/>
        <v>625.62500000000023</v>
      </c>
      <c r="M3877" s="12">
        <v>0.35000000000000003</v>
      </c>
      <c r="O3877" s="17"/>
      <c r="P3877" s="15">
        <f>Data!$I3877+0</f>
        <v>0.65000000000000013</v>
      </c>
      <c r="Q3877" s="13">
        <f>Data!$J3877-250</f>
        <v>2500</v>
      </c>
      <c r="R3877" s="14">
        <f>Data!$M3877-5%</f>
        <v>0.30000000000000004</v>
      </c>
    </row>
    <row r="3878" spans="1:18" ht="15.75" customHeight="1" x14ac:dyDescent="0.2">
      <c r="A3878" s="2"/>
      <c r="B3878" s="7" t="s">
        <v>14</v>
      </c>
      <c r="C3878" s="7">
        <v>1185732</v>
      </c>
      <c r="D3878" s="8">
        <v>44491</v>
      </c>
      <c r="E3878" s="7" t="s">
        <v>15</v>
      </c>
      <c r="F3878" s="7" t="s">
        <v>129</v>
      </c>
      <c r="G3878" s="7" t="s">
        <v>130</v>
      </c>
      <c r="H3878" s="7" t="s">
        <v>19</v>
      </c>
      <c r="I3878" s="9">
        <v>0.65000000000000013</v>
      </c>
      <c r="J3878" s="10">
        <v>1750</v>
      </c>
      <c r="K3878" s="11">
        <f t="shared" si="30"/>
        <v>1137.5000000000002</v>
      </c>
      <c r="L3878" s="11">
        <f t="shared" si="31"/>
        <v>284.37500000000006</v>
      </c>
      <c r="M3878" s="12">
        <v>0.25</v>
      </c>
      <c r="O3878" s="17"/>
      <c r="P3878" s="15">
        <f>Data!$I3878+0</f>
        <v>0.65000000000000013</v>
      </c>
      <c r="Q3878" s="13">
        <f>Data!$J3878-250</f>
        <v>1500</v>
      </c>
      <c r="R3878" s="14">
        <f>Data!$M3878-5%</f>
        <v>0.2</v>
      </c>
    </row>
    <row r="3879" spans="1:18" ht="15.75" customHeight="1" x14ac:dyDescent="0.2">
      <c r="A3879" s="2"/>
      <c r="B3879" s="7" t="s">
        <v>14</v>
      </c>
      <c r="C3879" s="7">
        <v>1185732</v>
      </c>
      <c r="D3879" s="8">
        <v>44491</v>
      </c>
      <c r="E3879" s="7" t="s">
        <v>15</v>
      </c>
      <c r="F3879" s="7" t="s">
        <v>129</v>
      </c>
      <c r="G3879" s="7" t="s">
        <v>130</v>
      </c>
      <c r="H3879" s="7" t="s">
        <v>20</v>
      </c>
      <c r="I3879" s="9">
        <v>0.65000000000000013</v>
      </c>
      <c r="J3879" s="10">
        <v>1500</v>
      </c>
      <c r="K3879" s="11">
        <f t="shared" si="30"/>
        <v>975.00000000000023</v>
      </c>
      <c r="L3879" s="11">
        <f t="shared" si="31"/>
        <v>243.75000000000006</v>
      </c>
      <c r="M3879" s="12">
        <v>0.25</v>
      </c>
      <c r="O3879" s="17"/>
      <c r="P3879" s="15">
        <f>Data!$I3879+0</f>
        <v>0.65000000000000013</v>
      </c>
      <c r="Q3879" s="13">
        <f>Data!$J3879-250</f>
        <v>1250</v>
      </c>
      <c r="R3879" s="14">
        <f>Data!$M3879-5%</f>
        <v>0.2</v>
      </c>
    </row>
    <row r="3880" spans="1:18" ht="15.75" customHeight="1" x14ac:dyDescent="0.2">
      <c r="A3880" s="2"/>
      <c r="B3880" s="7" t="s">
        <v>14</v>
      </c>
      <c r="C3880" s="7">
        <v>1185732</v>
      </c>
      <c r="D3880" s="8">
        <v>44491</v>
      </c>
      <c r="E3880" s="7" t="s">
        <v>15</v>
      </c>
      <c r="F3880" s="7" t="s">
        <v>129</v>
      </c>
      <c r="G3880" s="7" t="s">
        <v>130</v>
      </c>
      <c r="H3880" s="7" t="s">
        <v>21</v>
      </c>
      <c r="I3880" s="9">
        <v>0.75000000000000011</v>
      </c>
      <c r="J3880" s="10">
        <v>1500</v>
      </c>
      <c r="K3880" s="11">
        <f t="shared" si="30"/>
        <v>1125.0000000000002</v>
      </c>
      <c r="L3880" s="11">
        <f t="shared" si="31"/>
        <v>281.25000000000006</v>
      </c>
      <c r="M3880" s="12">
        <v>0.25</v>
      </c>
      <c r="O3880" s="17"/>
      <c r="P3880" s="15">
        <f>Data!$I3880+0</f>
        <v>0.75000000000000011</v>
      </c>
      <c r="Q3880" s="13">
        <f>Data!$J3880-250</f>
        <v>1250</v>
      </c>
      <c r="R3880" s="14">
        <f>Data!$M3880-5%</f>
        <v>0.2</v>
      </c>
    </row>
    <row r="3881" spans="1:18" ht="15.75" customHeight="1" x14ac:dyDescent="0.2">
      <c r="A3881" s="2"/>
      <c r="B3881" s="7" t="s">
        <v>14</v>
      </c>
      <c r="C3881" s="7">
        <v>1185732</v>
      </c>
      <c r="D3881" s="8">
        <v>44491</v>
      </c>
      <c r="E3881" s="7" t="s">
        <v>15</v>
      </c>
      <c r="F3881" s="7" t="s">
        <v>129</v>
      </c>
      <c r="G3881" s="7" t="s">
        <v>130</v>
      </c>
      <c r="H3881" s="7" t="s">
        <v>22</v>
      </c>
      <c r="I3881" s="9">
        <v>0.8</v>
      </c>
      <c r="J3881" s="10">
        <v>2750</v>
      </c>
      <c r="K3881" s="11">
        <f t="shared" si="30"/>
        <v>2200</v>
      </c>
      <c r="L3881" s="11">
        <f t="shared" si="31"/>
        <v>660</v>
      </c>
      <c r="M3881" s="12">
        <v>0.3</v>
      </c>
      <c r="O3881" s="17"/>
      <c r="P3881" s="15">
        <f>Data!$I3881+0</f>
        <v>0.8</v>
      </c>
      <c r="Q3881" s="13">
        <f>Data!$J3881-250</f>
        <v>2500</v>
      </c>
      <c r="R3881" s="14">
        <f>Data!$M3881-5%</f>
        <v>0.25</v>
      </c>
    </row>
    <row r="3882" spans="1:18" ht="15.75" customHeight="1" x14ac:dyDescent="0.2">
      <c r="A3882" s="2"/>
      <c r="B3882" s="7" t="s">
        <v>14</v>
      </c>
      <c r="C3882" s="7">
        <v>1185732</v>
      </c>
      <c r="D3882" s="8">
        <v>44521</v>
      </c>
      <c r="E3882" s="7" t="s">
        <v>15</v>
      </c>
      <c r="F3882" s="7" t="s">
        <v>129</v>
      </c>
      <c r="G3882" s="7" t="s">
        <v>130</v>
      </c>
      <c r="H3882" s="7" t="s">
        <v>17</v>
      </c>
      <c r="I3882" s="9">
        <v>0.75000000000000011</v>
      </c>
      <c r="J3882" s="10">
        <v>4250</v>
      </c>
      <c r="K3882" s="11">
        <f t="shared" si="30"/>
        <v>3187.5000000000005</v>
      </c>
      <c r="L3882" s="11">
        <f t="shared" si="31"/>
        <v>1115.6250000000002</v>
      </c>
      <c r="M3882" s="12">
        <v>0.35000000000000003</v>
      </c>
      <c r="O3882" s="17"/>
      <c r="P3882" s="15">
        <f>Data!$I3882+0</f>
        <v>0.75000000000000011</v>
      </c>
      <c r="Q3882" s="13">
        <f>Data!$J3882-250</f>
        <v>4000</v>
      </c>
      <c r="R3882" s="14">
        <f>Data!$M3882-5%</f>
        <v>0.30000000000000004</v>
      </c>
    </row>
    <row r="3883" spans="1:18" ht="15.75" customHeight="1" x14ac:dyDescent="0.2">
      <c r="A3883" s="2"/>
      <c r="B3883" s="7" t="s">
        <v>14</v>
      </c>
      <c r="C3883" s="7">
        <v>1185732</v>
      </c>
      <c r="D3883" s="8">
        <v>44521</v>
      </c>
      <c r="E3883" s="7" t="s">
        <v>15</v>
      </c>
      <c r="F3883" s="7" t="s">
        <v>129</v>
      </c>
      <c r="G3883" s="7" t="s">
        <v>130</v>
      </c>
      <c r="H3883" s="7" t="s">
        <v>18</v>
      </c>
      <c r="I3883" s="9">
        <v>0.65000000000000013</v>
      </c>
      <c r="J3883" s="10">
        <v>3000</v>
      </c>
      <c r="K3883" s="11">
        <f t="shared" si="30"/>
        <v>1950.0000000000005</v>
      </c>
      <c r="L3883" s="11">
        <f t="shared" si="31"/>
        <v>682.50000000000023</v>
      </c>
      <c r="M3883" s="12">
        <v>0.35000000000000003</v>
      </c>
      <c r="O3883" s="17"/>
      <c r="P3883" s="15">
        <f>Data!$I3883+0</f>
        <v>0.65000000000000013</v>
      </c>
      <c r="Q3883" s="13">
        <f>Data!$J3883-250</f>
        <v>2750</v>
      </c>
      <c r="R3883" s="14">
        <f>Data!$M3883-5%</f>
        <v>0.30000000000000004</v>
      </c>
    </row>
    <row r="3884" spans="1:18" ht="15.75" customHeight="1" x14ac:dyDescent="0.2">
      <c r="A3884" s="2"/>
      <c r="B3884" s="7" t="s">
        <v>14</v>
      </c>
      <c r="C3884" s="7">
        <v>1185732</v>
      </c>
      <c r="D3884" s="8">
        <v>44521</v>
      </c>
      <c r="E3884" s="7" t="s">
        <v>15</v>
      </c>
      <c r="F3884" s="7" t="s">
        <v>129</v>
      </c>
      <c r="G3884" s="7" t="s">
        <v>130</v>
      </c>
      <c r="H3884" s="7" t="s">
        <v>19</v>
      </c>
      <c r="I3884" s="9">
        <v>0.65000000000000013</v>
      </c>
      <c r="J3884" s="10">
        <v>3200</v>
      </c>
      <c r="K3884" s="11">
        <f t="shared" si="30"/>
        <v>2080.0000000000005</v>
      </c>
      <c r="L3884" s="11">
        <f t="shared" si="31"/>
        <v>520.00000000000011</v>
      </c>
      <c r="M3884" s="12">
        <v>0.25</v>
      </c>
      <c r="O3884" s="17"/>
      <c r="P3884" s="15">
        <f>Data!$I3884+0</f>
        <v>0.65000000000000013</v>
      </c>
      <c r="Q3884" s="13">
        <f>Data!$J3884-250</f>
        <v>2950</v>
      </c>
      <c r="R3884" s="14">
        <f>Data!$M3884-5%</f>
        <v>0.2</v>
      </c>
    </row>
    <row r="3885" spans="1:18" ht="15.75" customHeight="1" x14ac:dyDescent="0.2">
      <c r="A3885" s="2"/>
      <c r="B3885" s="7" t="s">
        <v>14</v>
      </c>
      <c r="C3885" s="7">
        <v>1185732</v>
      </c>
      <c r="D3885" s="8">
        <v>44521</v>
      </c>
      <c r="E3885" s="7" t="s">
        <v>15</v>
      </c>
      <c r="F3885" s="7" t="s">
        <v>129</v>
      </c>
      <c r="G3885" s="7" t="s">
        <v>130</v>
      </c>
      <c r="H3885" s="7" t="s">
        <v>20</v>
      </c>
      <c r="I3885" s="9">
        <v>0.65000000000000013</v>
      </c>
      <c r="J3885" s="10">
        <v>3000</v>
      </c>
      <c r="K3885" s="11">
        <f t="shared" si="30"/>
        <v>1950.0000000000005</v>
      </c>
      <c r="L3885" s="11">
        <f t="shared" si="31"/>
        <v>487.50000000000011</v>
      </c>
      <c r="M3885" s="12">
        <v>0.25</v>
      </c>
      <c r="O3885" s="17"/>
      <c r="P3885" s="15">
        <f>Data!$I3885+0</f>
        <v>0.65000000000000013</v>
      </c>
      <c r="Q3885" s="13">
        <f>Data!$J3885-250</f>
        <v>2750</v>
      </c>
      <c r="R3885" s="14">
        <f>Data!$M3885-5%</f>
        <v>0.2</v>
      </c>
    </row>
    <row r="3886" spans="1:18" ht="15.75" customHeight="1" x14ac:dyDescent="0.2">
      <c r="A3886" s="2"/>
      <c r="B3886" s="7" t="s">
        <v>14</v>
      </c>
      <c r="C3886" s="7">
        <v>1185732</v>
      </c>
      <c r="D3886" s="8">
        <v>44521</v>
      </c>
      <c r="E3886" s="7" t="s">
        <v>15</v>
      </c>
      <c r="F3886" s="7" t="s">
        <v>129</v>
      </c>
      <c r="G3886" s="7" t="s">
        <v>130</v>
      </c>
      <c r="H3886" s="7" t="s">
        <v>21</v>
      </c>
      <c r="I3886" s="9">
        <v>0.75000000000000011</v>
      </c>
      <c r="J3886" s="10">
        <v>2750</v>
      </c>
      <c r="K3886" s="11">
        <f t="shared" si="30"/>
        <v>2062.5000000000005</v>
      </c>
      <c r="L3886" s="11">
        <f t="shared" si="31"/>
        <v>515.62500000000011</v>
      </c>
      <c r="M3886" s="12">
        <v>0.25</v>
      </c>
      <c r="O3886" s="17"/>
      <c r="P3886" s="15">
        <f>Data!$I3886+0</f>
        <v>0.75000000000000011</v>
      </c>
      <c r="Q3886" s="13">
        <f>Data!$J3886-250</f>
        <v>2500</v>
      </c>
      <c r="R3886" s="14">
        <f>Data!$M3886-5%</f>
        <v>0.2</v>
      </c>
    </row>
    <row r="3887" spans="1:18" ht="15.75" customHeight="1" x14ac:dyDescent="0.2">
      <c r="A3887" s="2"/>
      <c r="B3887" s="7" t="s">
        <v>14</v>
      </c>
      <c r="C3887" s="7">
        <v>1185732</v>
      </c>
      <c r="D3887" s="8">
        <v>44521</v>
      </c>
      <c r="E3887" s="7" t="s">
        <v>15</v>
      </c>
      <c r="F3887" s="7" t="s">
        <v>129</v>
      </c>
      <c r="G3887" s="7" t="s">
        <v>130</v>
      </c>
      <c r="H3887" s="7" t="s">
        <v>22</v>
      </c>
      <c r="I3887" s="9">
        <v>0.8</v>
      </c>
      <c r="J3887" s="10">
        <v>3750</v>
      </c>
      <c r="K3887" s="11">
        <f t="shared" si="30"/>
        <v>3000</v>
      </c>
      <c r="L3887" s="11">
        <f t="shared" si="31"/>
        <v>900</v>
      </c>
      <c r="M3887" s="12">
        <v>0.3</v>
      </c>
      <c r="O3887" s="17"/>
      <c r="P3887" s="15">
        <f>Data!$I3887+0</f>
        <v>0.8</v>
      </c>
      <c r="Q3887" s="13">
        <f>Data!$J3887-250</f>
        <v>3500</v>
      </c>
      <c r="R3887" s="14">
        <f>Data!$M3887-5%</f>
        <v>0.25</v>
      </c>
    </row>
    <row r="3888" spans="1:18" ht="15.75" customHeight="1" x14ac:dyDescent="0.2">
      <c r="A3888" s="2"/>
      <c r="B3888" s="7" t="s">
        <v>14</v>
      </c>
      <c r="C3888" s="7">
        <v>1185732</v>
      </c>
      <c r="D3888" s="8">
        <v>44550</v>
      </c>
      <c r="E3888" s="7" t="s">
        <v>15</v>
      </c>
      <c r="F3888" s="7" t="s">
        <v>129</v>
      </c>
      <c r="G3888" s="7" t="s">
        <v>130</v>
      </c>
      <c r="H3888" s="7" t="s">
        <v>17</v>
      </c>
      <c r="I3888" s="9">
        <v>0.75000000000000011</v>
      </c>
      <c r="J3888" s="10">
        <v>6000</v>
      </c>
      <c r="K3888" s="11">
        <f t="shared" si="30"/>
        <v>4500.0000000000009</v>
      </c>
      <c r="L3888" s="11">
        <f t="shared" si="31"/>
        <v>1575.0000000000005</v>
      </c>
      <c r="M3888" s="12">
        <v>0.35000000000000003</v>
      </c>
      <c r="O3888" s="17"/>
      <c r="P3888" s="15">
        <f>Data!$I3888+0</f>
        <v>0.75000000000000011</v>
      </c>
      <c r="Q3888" s="13">
        <f>Data!$J3888-250</f>
        <v>5750</v>
      </c>
      <c r="R3888" s="14">
        <f>Data!$M3888-5%</f>
        <v>0.30000000000000004</v>
      </c>
    </row>
    <row r="3889" spans="1:18" ht="15.75" customHeight="1" x14ac:dyDescent="0.2">
      <c r="A3889" s="2"/>
      <c r="B3889" s="7" t="s">
        <v>14</v>
      </c>
      <c r="C3889" s="7">
        <v>1185732</v>
      </c>
      <c r="D3889" s="8">
        <v>44550</v>
      </c>
      <c r="E3889" s="7" t="s">
        <v>15</v>
      </c>
      <c r="F3889" s="7" t="s">
        <v>129</v>
      </c>
      <c r="G3889" s="7" t="s">
        <v>130</v>
      </c>
      <c r="H3889" s="7" t="s">
        <v>18</v>
      </c>
      <c r="I3889" s="9">
        <v>0.65000000000000013</v>
      </c>
      <c r="J3889" s="10">
        <v>4000</v>
      </c>
      <c r="K3889" s="11">
        <f t="shared" si="30"/>
        <v>2600.0000000000005</v>
      </c>
      <c r="L3889" s="11">
        <f t="shared" si="31"/>
        <v>910.00000000000023</v>
      </c>
      <c r="M3889" s="12">
        <v>0.35000000000000003</v>
      </c>
      <c r="O3889" s="17"/>
      <c r="P3889" s="15">
        <f>Data!$I3889+0</f>
        <v>0.65000000000000013</v>
      </c>
      <c r="Q3889" s="13">
        <f>Data!$J3889-250</f>
        <v>3750</v>
      </c>
      <c r="R3889" s="14">
        <f>Data!$M3889-5%</f>
        <v>0.30000000000000004</v>
      </c>
    </row>
    <row r="3890" spans="1:18" ht="15.75" customHeight="1" x14ac:dyDescent="0.2">
      <c r="A3890" s="2"/>
      <c r="B3890" s="7" t="s">
        <v>14</v>
      </c>
      <c r="C3890" s="7">
        <v>1185732</v>
      </c>
      <c r="D3890" s="8">
        <v>44550</v>
      </c>
      <c r="E3890" s="7" t="s">
        <v>15</v>
      </c>
      <c r="F3890" s="7" t="s">
        <v>129</v>
      </c>
      <c r="G3890" s="7" t="s">
        <v>130</v>
      </c>
      <c r="H3890" s="7" t="s">
        <v>19</v>
      </c>
      <c r="I3890" s="9">
        <v>0.65000000000000013</v>
      </c>
      <c r="J3890" s="10">
        <v>3750</v>
      </c>
      <c r="K3890" s="11">
        <f t="shared" si="30"/>
        <v>2437.5000000000005</v>
      </c>
      <c r="L3890" s="11">
        <f t="shared" si="31"/>
        <v>609.37500000000011</v>
      </c>
      <c r="M3890" s="12">
        <v>0.25</v>
      </c>
      <c r="O3890" s="17"/>
      <c r="P3890" s="15">
        <f>Data!$I3890+0</f>
        <v>0.65000000000000013</v>
      </c>
      <c r="Q3890" s="13">
        <f>Data!$J3890-250</f>
        <v>3500</v>
      </c>
      <c r="R3890" s="14">
        <f>Data!$M3890-5%</f>
        <v>0.2</v>
      </c>
    </row>
    <row r="3891" spans="1:18" ht="15.75" customHeight="1" x14ac:dyDescent="0.2">
      <c r="A3891" s="2"/>
      <c r="B3891" s="7" t="s">
        <v>14</v>
      </c>
      <c r="C3891" s="7">
        <v>1185732</v>
      </c>
      <c r="D3891" s="8">
        <v>44550</v>
      </c>
      <c r="E3891" s="7" t="s">
        <v>15</v>
      </c>
      <c r="F3891" s="7" t="s">
        <v>129</v>
      </c>
      <c r="G3891" s="7" t="s">
        <v>130</v>
      </c>
      <c r="H3891" s="7" t="s">
        <v>20</v>
      </c>
      <c r="I3891" s="9">
        <v>0.65000000000000013</v>
      </c>
      <c r="J3891" s="10">
        <v>3250</v>
      </c>
      <c r="K3891" s="11">
        <f t="shared" si="30"/>
        <v>2112.5000000000005</v>
      </c>
      <c r="L3891" s="11">
        <f t="shared" si="31"/>
        <v>528.12500000000011</v>
      </c>
      <c r="M3891" s="12">
        <v>0.25</v>
      </c>
      <c r="O3891" s="17"/>
      <c r="P3891" s="15">
        <f>Data!$I3891+0</f>
        <v>0.65000000000000013</v>
      </c>
      <c r="Q3891" s="13">
        <f>Data!$J3891-250</f>
        <v>3000</v>
      </c>
      <c r="R3891" s="14">
        <f>Data!$M3891-5%</f>
        <v>0.2</v>
      </c>
    </row>
    <row r="3892" spans="1:18" ht="15.75" customHeight="1" x14ac:dyDescent="0.2">
      <c r="A3892" s="2"/>
      <c r="B3892" s="7" t="s">
        <v>14</v>
      </c>
      <c r="C3892" s="7">
        <v>1185732</v>
      </c>
      <c r="D3892" s="8">
        <v>44550</v>
      </c>
      <c r="E3892" s="7" t="s">
        <v>15</v>
      </c>
      <c r="F3892" s="7" t="s">
        <v>129</v>
      </c>
      <c r="G3892" s="7" t="s">
        <v>130</v>
      </c>
      <c r="H3892" s="7" t="s">
        <v>21</v>
      </c>
      <c r="I3892" s="9">
        <v>0.75000000000000011</v>
      </c>
      <c r="J3892" s="10">
        <v>3250</v>
      </c>
      <c r="K3892" s="11">
        <f t="shared" si="30"/>
        <v>2437.5000000000005</v>
      </c>
      <c r="L3892" s="11">
        <f t="shared" si="31"/>
        <v>609.37500000000011</v>
      </c>
      <c r="M3892" s="12">
        <v>0.25</v>
      </c>
      <c r="O3892" s="17"/>
      <c r="P3892" s="15">
        <f>Data!$I3892+0</f>
        <v>0.75000000000000011</v>
      </c>
      <c r="Q3892" s="13">
        <f>Data!$J3892-250</f>
        <v>3000</v>
      </c>
      <c r="R3892" s="14">
        <f>Data!$M3892-5%</f>
        <v>0.2</v>
      </c>
    </row>
    <row r="3893" spans="1:18" ht="15.75" customHeight="1" x14ac:dyDescent="0.2">
      <c r="A3893" s="2"/>
      <c r="B3893" s="7" t="s">
        <v>14</v>
      </c>
      <c r="C3893" s="7">
        <v>1185732</v>
      </c>
      <c r="D3893" s="8">
        <v>44550</v>
      </c>
      <c r="E3893" s="7" t="s">
        <v>15</v>
      </c>
      <c r="F3893" s="7" t="s">
        <v>129</v>
      </c>
      <c r="G3893" s="7" t="s">
        <v>130</v>
      </c>
      <c r="H3893" s="7" t="s">
        <v>22</v>
      </c>
      <c r="I3893" s="9">
        <v>0.8</v>
      </c>
      <c r="J3893" s="10">
        <v>4250</v>
      </c>
      <c r="K3893" s="11">
        <f t="shared" si="30"/>
        <v>3400</v>
      </c>
      <c r="L3893" s="11">
        <f t="shared" si="31"/>
        <v>1020</v>
      </c>
      <c r="M3893" s="12">
        <v>0.3</v>
      </c>
      <c r="O3893" s="17"/>
      <c r="P3893" s="15">
        <f>Data!$I3893+0</f>
        <v>0.8</v>
      </c>
      <c r="Q3893" s="13">
        <f>Data!$J3893-250</f>
        <v>4000</v>
      </c>
      <c r="R3893" s="14">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8C9BE-91DC-AB4D-94BD-11F149EF11AE}">
  <dimension ref="A3:E76"/>
  <sheetViews>
    <sheetView topLeftCell="A3" workbookViewId="0">
      <selection activeCell="D29" sqref="D29"/>
    </sheetView>
  </sheetViews>
  <sheetFormatPr baseColWidth="10" defaultRowHeight="15" x14ac:dyDescent="0.2"/>
  <cols>
    <col min="1" max="1" width="13" bestFit="1" customWidth="1"/>
    <col min="2" max="2" width="14.33203125" bestFit="1" customWidth="1"/>
    <col min="3" max="3" width="19.1640625" bestFit="1" customWidth="1"/>
    <col min="4" max="4" width="23.5" bestFit="1" customWidth="1"/>
  </cols>
  <sheetData>
    <row r="3" spans="1:4" x14ac:dyDescent="0.2">
      <c r="A3" t="s">
        <v>133</v>
      </c>
      <c r="B3" t="s">
        <v>134</v>
      </c>
      <c r="C3" t="s">
        <v>135</v>
      </c>
      <c r="D3" t="s">
        <v>136</v>
      </c>
    </row>
    <row r="4" spans="1:4" x14ac:dyDescent="0.2">
      <c r="A4" s="38">
        <v>17148250</v>
      </c>
      <c r="B4" s="38">
        <v>8684027.5</v>
      </c>
      <c r="C4" s="38">
        <v>3173631.875</v>
      </c>
      <c r="D4" s="38">
        <v>0.36310442386830921</v>
      </c>
    </row>
    <row r="8" spans="1:4" x14ac:dyDescent="0.2">
      <c r="A8" s="39" t="s">
        <v>140</v>
      </c>
      <c r="B8" t="s">
        <v>134</v>
      </c>
    </row>
    <row r="9" spans="1:4" x14ac:dyDescent="0.2">
      <c r="A9" s="40" t="s">
        <v>142</v>
      </c>
      <c r="B9" s="41">
        <v>510750</v>
      </c>
    </row>
    <row r="10" spans="1:4" x14ac:dyDescent="0.2">
      <c r="A10" s="40" t="s">
        <v>143</v>
      </c>
      <c r="B10" s="41">
        <v>484975</v>
      </c>
    </row>
    <row r="11" spans="1:4" x14ac:dyDescent="0.2">
      <c r="A11" s="40" t="s">
        <v>144</v>
      </c>
      <c r="B11" s="41">
        <v>483530</v>
      </c>
    </row>
    <row r="12" spans="1:4" x14ac:dyDescent="0.2">
      <c r="A12" s="40" t="s">
        <v>145</v>
      </c>
      <c r="B12" s="41">
        <v>494887.5</v>
      </c>
    </row>
    <row r="13" spans="1:4" x14ac:dyDescent="0.2">
      <c r="A13" s="40" t="s">
        <v>146</v>
      </c>
      <c r="B13" s="41">
        <v>673572.5</v>
      </c>
    </row>
    <row r="14" spans="1:4" x14ac:dyDescent="0.2">
      <c r="A14" s="40" t="s">
        <v>147</v>
      </c>
      <c r="B14" s="41">
        <v>903837.5</v>
      </c>
    </row>
    <row r="15" spans="1:4" x14ac:dyDescent="0.2">
      <c r="A15" s="40" t="s">
        <v>148</v>
      </c>
      <c r="B15" s="41">
        <v>1041437.5</v>
      </c>
    </row>
    <row r="16" spans="1:4" x14ac:dyDescent="0.2">
      <c r="A16" s="40" t="s">
        <v>149</v>
      </c>
      <c r="B16" s="41">
        <v>945275</v>
      </c>
    </row>
    <row r="17" spans="1:5" x14ac:dyDescent="0.2">
      <c r="A17" s="40" t="s">
        <v>150</v>
      </c>
      <c r="B17" s="41">
        <v>681000</v>
      </c>
    </row>
    <row r="18" spans="1:5" x14ac:dyDescent="0.2">
      <c r="A18" s="40" t="s">
        <v>151</v>
      </c>
      <c r="B18" s="41">
        <v>623375</v>
      </c>
    </row>
    <row r="19" spans="1:5" x14ac:dyDescent="0.2">
      <c r="A19" s="40" t="s">
        <v>152</v>
      </c>
      <c r="B19" s="41">
        <v>795612.5</v>
      </c>
    </row>
    <row r="20" spans="1:5" x14ac:dyDescent="0.2">
      <c r="A20" s="40" t="s">
        <v>153</v>
      </c>
      <c r="B20" s="41">
        <v>1045775</v>
      </c>
    </row>
    <row r="21" spans="1:5" x14ac:dyDescent="0.2">
      <c r="A21" s="40" t="s">
        <v>141</v>
      </c>
      <c r="B21" s="41">
        <v>8684027.5</v>
      </c>
    </row>
    <row r="25" spans="1:5" x14ac:dyDescent="0.2">
      <c r="A25" s="39" t="s">
        <v>140</v>
      </c>
      <c r="B25" t="s">
        <v>132</v>
      </c>
      <c r="D25" s="1" t="s">
        <v>6</v>
      </c>
      <c r="E25" s="1" t="s">
        <v>10</v>
      </c>
    </row>
    <row r="26" spans="1:5" x14ac:dyDescent="0.2">
      <c r="A26" s="40" t="s">
        <v>57</v>
      </c>
      <c r="B26" s="38">
        <v>408500</v>
      </c>
      <c r="D26" t="str">
        <f>A26</f>
        <v>Alabama</v>
      </c>
      <c r="E26" s="42">
        <f>B26</f>
        <v>408500</v>
      </c>
    </row>
    <row r="27" spans="1:5" x14ac:dyDescent="0.2">
      <c r="A27" s="40" t="s">
        <v>61</v>
      </c>
      <c r="B27" s="38">
        <v>312250</v>
      </c>
      <c r="D27" t="str">
        <f t="shared" ref="D27:D75" si="0">A27</f>
        <v>Alaska</v>
      </c>
      <c r="E27" s="42">
        <f t="shared" ref="E27:E75" si="1">B27</f>
        <v>312250</v>
      </c>
    </row>
    <row r="28" spans="1:5" x14ac:dyDescent="0.2">
      <c r="A28" s="40" t="s">
        <v>82</v>
      </c>
      <c r="B28" s="38">
        <v>331500</v>
      </c>
      <c r="D28" t="str">
        <f t="shared" si="0"/>
        <v>Arizona</v>
      </c>
      <c r="E28" s="42">
        <f t="shared" si="1"/>
        <v>331500</v>
      </c>
    </row>
    <row r="29" spans="1:5" x14ac:dyDescent="0.2">
      <c r="A29" s="40" t="s">
        <v>98</v>
      </c>
      <c r="B29" s="38">
        <v>255350</v>
      </c>
      <c r="D29" s="1" t="s">
        <v>37</v>
      </c>
      <c r="E29" s="42">
        <f t="shared" si="1"/>
        <v>255350</v>
      </c>
    </row>
    <row r="30" spans="1:5" x14ac:dyDescent="0.2">
      <c r="A30" s="40" t="s">
        <v>29</v>
      </c>
      <c r="B30" s="38">
        <v>1037250</v>
      </c>
      <c r="D30" t="str">
        <f t="shared" si="0"/>
        <v>California</v>
      </c>
      <c r="E30" s="42">
        <f t="shared" si="1"/>
        <v>1037250</v>
      </c>
    </row>
    <row r="31" spans="1:5" x14ac:dyDescent="0.2">
      <c r="A31" s="40" t="s">
        <v>42</v>
      </c>
      <c r="B31" s="38">
        <v>324250</v>
      </c>
      <c r="D31" t="str">
        <f t="shared" si="0"/>
        <v>Colorado</v>
      </c>
      <c r="E31" s="42">
        <f t="shared" si="1"/>
        <v>324250</v>
      </c>
    </row>
    <row r="32" spans="1:5" x14ac:dyDescent="0.2">
      <c r="A32" s="40" t="s">
        <v>121</v>
      </c>
      <c r="B32" s="38">
        <v>169600</v>
      </c>
      <c r="D32" t="str">
        <f t="shared" si="0"/>
        <v>Connecticut</v>
      </c>
      <c r="E32" s="42">
        <f t="shared" si="1"/>
        <v>169600</v>
      </c>
    </row>
    <row r="33" spans="1:5" x14ac:dyDescent="0.2">
      <c r="A33" s="40" t="s">
        <v>117</v>
      </c>
      <c r="B33" s="38">
        <v>205600</v>
      </c>
      <c r="D33" t="str">
        <f t="shared" si="0"/>
        <v>Delaware</v>
      </c>
      <c r="E33" s="42">
        <f t="shared" si="1"/>
        <v>205600</v>
      </c>
    </row>
    <row r="34" spans="1:5" x14ac:dyDescent="0.2">
      <c r="A34" s="40" t="s">
        <v>47</v>
      </c>
      <c r="B34" s="38">
        <v>1051700</v>
      </c>
      <c r="D34" t="str">
        <f t="shared" si="0"/>
        <v>Florida</v>
      </c>
      <c r="E34" s="42">
        <f t="shared" si="1"/>
        <v>1051700</v>
      </c>
    </row>
    <row r="35" spans="1:5" x14ac:dyDescent="0.2">
      <c r="A35" s="40" t="s">
        <v>86</v>
      </c>
      <c r="B35" s="38">
        <v>579350</v>
      </c>
      <c r="D35" t="str">
        <f t="shared" si="0"/>
        <v>Georgia</v>
      </c>
      <c r="E35" s="42">
        <f t="shared" si="1"/>
        <v>579350</v>
      </c>
    </row>
    <row r="36" spans="1:5" x14ac:dyDescent="0.2">
      <c r="A36" s="40" t="s">
        <v>63</v>
      </c>
      <c r="B36" s="38">
        <v>353500</v>
      </c>
      <c r="D36" t="str">
        <f t="shared" si="0"/>
        <v>Hawaii</v>
      </c>
      <c r="E36" s="42">
        <f t="shared" si="1"/>
        <v>353500</v>
      </c>
    </row>
    <row r="37" spans="1:5" x14ac:dyDescent="0.2">
      <c r="A37" s="40" t="s">
        <v>80</v>
      </c>
      <c r="B37" s="38">
        <v>288250</v>
      </c>
      <c r="D37" t="str">
        <f t="shared" si="0"/>
        <v>Idaho</v>
      </c>
      <c r="E37" s="42">
        <f t="shared" si="1"/>
        <v>288250</v>
      </c>
    </row>
    <row r="38" spans="1:5" x14ac:dyDescent="0.2">
      <c r="A38" s="40" t="s">
        <v>34</v>
      </c>
      <c r="B38" s="38">
        <v>185600</v>
      </c>
      <c r="D38" t="str">
        <f t="shared" si="0"/>
        <v>Illinois</v>
      </c>
      <c r="E38" s="42">
        <f t="shared" si="1"/>
        <v>185600</v>
      </c>
    </row>
    <row r="39" spans="1:5" x14ac:dyDescent="0.2">
      <c r="A39" s="40" t="s">
        <v>112</v>
      </c>
      <c r="B39" s="38">
        <v>241600</v>
      </c>
      <c r="D39" t="str">
        <f t="shared" si="0"/>
        <v>Indiana</v>
      </c>
      <c r="E39" s="42">
        <f t="shared" si="1"/>
        <v>241600</v>
      </c>
    </row>
    <row r="40" spans="1:5" x14ac:dyDescent="0.2">
      <c r="A40" s="40" t="s">
        <v>108</v>
      </c>
      <c r="B40" s="38">
        <v>183100</v>
      </c>
      <c r="D40" t="str">
        <f t="shared" si="0"/>
        <v>Iowa</v>
      </c>
      <c r="E40" s="42">
        <f t="shared" si="1"/>
        <v>183100</v>
      </c>
    </row>
    <row r="41" spans="1:5" x14ac:dyDescent="0.2">
      <c r="A41" s="40" t="s">
        <v>102</v>
      </c>
      <c r="B41" s="38">
        <v>180600</v>
      </c>
      <c r="D41" t="str">
        <f t="shared" si="0"/>
        <v>Kansas</v>
      </c>
      <c r="E41" s="42">
        <f t="shared" si="1"/>
        <v>180600</v>
      </c>
    </row>
    <row r="42" spans="1:5" x14ac:dyDescent="0.2">
      <c r="A42" s="40" t="s">
        <v>94</v>
      </c>
      <c r="B42" s="38">
        <v>363350</v>
      </c>
      <c r="D42" t="str">
        <f t="shared" si="0"/>
        <v>Kentucky</v>
      </c>
      <c r="E42" s="42">
        <f t="shared" si="1"/>
        <v>363350</v>
      </c>
    </row>
    <row r="43" spans="1:5" x14ac:dyDescent="0.2">
      <c r="A43" s="40" t="s">
        <v>78</v>
      </c>
      <c r="B43" s="38">
        <v>412250</v>
      </c>
      <c r="D43" t="str">
        <f t="shared" si="0"/>
        <v>Louisiana</v>
      </c>
      <c r="E43" s="42">
        <f t="shared" si="1"/>
        <v>412250</v>
      </c>
    </row>
    <row r="44" spans="1:5" x14ac:dyDescent="0.2">
      <c r="A44" s="40" t="s">
        <v>59</v>
      </c>
      <c r="B44" s="38">
        <v>172600</v>
      </c>
      <c r="D44" t="str">
        <f t="shared" si="0"/>
        <v>Maine</v>
      </c>
      <c r="E44" s="42">
        <f t="shared" si="1"/>
        <v>172600</v>
      </c>
    </row>
    <row r="45" spans="1:5" x14ac:dyDescent="0.2">
      <c r="A45" s="40" t="s">
        <v>115</v>
      </c>
      <c r="B45" s="38">
        <v>241600</v>
      </c>
      <c r="D45" t="str">
        <f t="shared" si="0"/>
        <v>Maryland</v>
      </c>
      <c r="E45" s="42">
        <f t="shared" si="1"/>
        <v>241600</v>
      </c>
    </row>
    <row r="46" spans="1:5" x14ac:dyDescent="0.2">
      <c r="A46" s="40" t="s">
        <v>125</v>
      </c>
      <c r="B46" s="38">
        <v>241600</v>
      </c>
      <c r="D46" t="str">
        <f t="shared" si="0"/>
        <v>Massachusetts</v>
      </c>
      <c r="E46" s="42">
        <f t="shared" si="1"/>
        <v>241600</v>
      </c>
    </row>
    <row r="47" spans="1:5" x14ac:dyDescent="0.2">
      <c r="A47" s="40" t="s">
        <v>71</v>
      </c>
      <c r="B47" s="38">
        <v>280350</v>
      </c>
      <c r="D47" t="str">
        <f t="shared" si="0"/>
        <v>Michigan</v>
      </c>
      <c r="E47" s="42">
        <f t="shared" si="1"/>
        <v>280350</v>
      </c>
    </row>
    <row r="48" spans="1:5" x14ac:dyDescent="0.2">
      <c r="A48" s="40" t="s">
        <v>49</v>
      </c>
      <c r="B48" s="38">
        <v>156850</v>
      </c>
      <c r="D48" t="str">
        <f t="shared" si="0"/>
        <v>Minnesota</v>
      </c>
      <c r="E48" s="42">
        <f t="shared" si="1"/>
        <v>156850</v>
      </c>
    </row>
    <row r="49" spans="1:5" x14ac:dyDescent="0.2">
      <c r="A49" s="40" t="s">
        <v>96</v>
      </c>
      <c r="B49" s="38">
        <v>309350</v>
      </c>
      <c r="D49" t="str">
        <f t="shared" si="0"/>
        <v>Mississippi</v>
      </c>
      <c r="E49" s="42">
        <f t="shared" si="1"/>
        <v>309350</v>
      </c>
    </row>
    <row r="50" spans="1:5" x14ac:dyDescent="0.2">
      <c r="A50" s="40" t="s">
        <v>73</v>
      </c>
      <c r="B50" s="38">
        <v>316350</v>
      </c>
      <c r="D50" t="str">
        <f t="shared" si="0"/>
        <v>Missouri</v>
      </c>
      <c r="E50" s="42">
        <f t="shared" si="1"/>
        <v>316350</v>
      </c>
    </row>
    <row r="51" spans="1:5" x14ac:dyDescent="0.2">
      <c r="A51" s="40" t="s">
        <v>51</v>
      </c>
      <c r="B51" s="38">
        <v>328000</v>
      </c>
      <c r="D51" t="str">
        <f t="shared" si="0"/>
        <v>Montana</v>
      </c>
      <c r="E51" s="42">
        <f t="shared" si="1"/>
        <v>328000</v>
      </c>
    </row>
    <row r="52" spans="1:5" x14ac:dyDescent="0.2">
      <c r="A52" s="40" t="s">
        <v>55</v>
      </c>
      <c r="B52" s="38">
        <v>136350</v>
      </c>
      <c r="D52" t="str">
        <f t="shared" si="0"/>
        <v>Nebraska</v>
      </c>
      <c r="E52" s="42">
        <f t="shared" si="1"/>
        <v>136350</v>
      </c>
    </row>
    <row r="53" spans="1:5" x14ac:dyDescent="0.2">
      <c r="A53" s="40" t="s">
        <v>40</v>
      </c>
      <c r="B53" s="38">
        <v>324000</v>
      </c>
      <c r="D53" t="str">
        <f t="shared" si="0"/>
        <v>Nevada</v>
      </c>
      <c r="E53" s="42">
        <f t="shared" si="1"/>
        <v>324000</v>
      </c>
    </row>
    <row r="54" spans="1:5" x14ac:dyDescent="0.2">
      <c r="A54" s="40" t="s">
        <v>129</v>
      </c>
      <c r="B54" s="38">
        <v>238850</v>
      </c>
      <c r="D54" t="str">
        <f t="shared" si="0"/>
        <v>New Hampshire</v>
      </c>
      <c r="E54" s="42">
        <f t="shared" si="1"/>
        <v>238850</v>
      </c>
    </row>
    <row r="55" spans="1:5" x14ac:dyDescent="0.2">
      <c r="A55" s="40" t="s">
        <v>119</v>
      </c>
      <c r="B55" s="38">
        <v>223600</v>
      </c>
      <c r="D55" t="str">
        <f t="shared" si="0"/>
        <v>New Jersey</v>
      </c>
      <c r="E55" s="42">
        <f t="shared" si="1"/>
        <v>223600</v>
      </c>
    </row>
    <row r="56" spans="1:5" x14ac:dyDescent="0.2">
      <c r="A56" s="40" t="s">
        <v>84</v>
      </c>
      <c r="B56" s="38">
        <v>313500</v>
      </c>
      <c r="D56" t="str">
        <f t="shared" si="0"/>
        <v>New Mexico</v>
      </c>
      <c r="E56" s="42">
        <f t="shared" si="1"/>
        <v>313500</v>
      </c>
    </row>
    <row r="57" spans="1:5" x14ac:dyDescent="0.2">
      <c r="A57" s="40" t="s">
        <v>16</v>
      </c>
      <c r="B57" s="38">
        <v>1125200</v>
      </c>
      <c r="D57" t="str">
        <f t="shared" si="0"/>
        <v>New York</v>
      </c>
      <c r="E57" s="42">
        <f t="shared" si="1"/>
        <v>1125200</v>
      </c>
    </row>
    <row r="58" spans="1:5" x14ac:dyDescent="0.2">
      <c r="A58" s="40" t="s">
        <v>90</v>
      </c>
      <c r="B58" s="38">
        <v>399350</v>
      </c>
      <c r="D58" t="str">
        <f t="shared" si="0"/>
        <v>North Carolina</v>
      </c>
      <c r="E58" s="42">
        <f t="shared" si="1"/>
        <v>399350</v>
      </c>
    </row>
    <row r="59" spans="1:5" x14ac:dyDescent="0.2">
      <c r="A59" s="40" t="s">
        <v>106</v>
      </c>
      <c r="B59" s="38">
        <v>184100</v>
      </c>
      <c r="D59" t="str">
        <f t="shared" si="0"/>
        <v>North Dakota</v>
      </c>
      <c r="E59" s="42">
        <f t="shared" si="1"/>
        <v>184100</v>
      </c>
    </row>
    <row r="60" spans="1:5" x14ac:dyDescent="0.2">
      <c r="A60" s="40" t="s">
        <v>92</v>
      </c>
      <c r="B60" s="38">
        <v>203600</v>
      </c>
      <c r="D60" t="str">
        <f t="shared" si="0"/>
        <v>Ohio</v>
      </c>
      <c r="E60" s="42">
        <f t="shared" si="1"/>
        <v>203600</v>
      </c>
    </row>
    <row r="61" spans="1:5" x14ac:dyDescent="0.2">
      <c r="A61" s="40" t="s">
        <v>100</v>
      </c>
      <c r="B61" s="38">
        <v>237350</v>
      </c>
      <c r="D61" t="str">
        <f t="shared" si="0"/>
        <v>Oklahoma</v>
      </c>
      <c r="E61" s="42">
        <f t="shared" si="1"/>
        <v>237350</v>
      </c>
    </row>
    <row r="62" spans="1:5" x14ac:dyDescent="0.2">
      <c r="A62" s="40" t="s">
        <v>77</v>
      </c>
      <c r="B62" s="38">
        <v>346750</v>
      </c>
      <c r="D62" t="str">
        <f t="shared" si="0"/>
        <v>Oregon</v>
      </c>
      <c r="E62" s="42">
        <f t="shared" si="1"/>
        <v>346750</v>
      </c>
    </row>
    <row r="63" spans="1:5" x14ac:dyDescent="0.2">
      <c r="A63" s="40" t="s">
        <v>37</v>
      </c>
      <c r="B63" s="38">
        <v>165600</v>
      </c>
      <c r="D63" t="str">
        <f t="shared" si="0"/>
        <v>Pennsylvania</v>
      </c>
      <c r="E63" s="42">
        <f t="shared" si="1"/>
        <v>165600</v>
      </c>
    </row>
    <row r="64" spans="1:5" x14ac:dyDescent="0.2">
      <c r="A64" s="40" t="s">
        <v>123</v>
      </c>
      <c r="B64" s="38">
        <v>198850</v>
      </c>
      <c r="D64" t="str">
        <f t="shared" si="0"/>
        <v>Rhode Island</v>
      </c>
      <c r="E64" s="42">
        <f t="shared" si="1"/>
        <v>198850</v>
      </c>
    </row>
    <row r="65" spans="1:5" x14ac:dyDescent="0.2">
      <c r="A65" s="40" t="s">
        <v>88</v>
      </c>
      <c r="B65" s="38">
        <v>507350</v>
      </c>
      <c r="D65" t="str">
        <f t="shared" si="0"/>
        <v>South Carolina</v>
      </c>
      <c r="E65" s="42">
        <f t="shared" si="1"/>
        <v>507350</v>
      </c>
    </row>
    <row r="66" spans="1:5" x14ac:dyDescent="0.2">
      <c r="A66" s="40" t="s">
        <v>104</v>
      </c>
      <c r="B66" s="38">
        <v>180600</v>
      </c>
      <c r="D66" t="str">
        <f t="shared" si="0"/>
        <v>South Dakota</v>
      </c>
      <c r="E66" s="42">
        <f t="shared" si="1"/>
        <v>180600</v>
      </c>
    </row>
    <row r="67" spans="1:5" x14ac:dyDescent="0.2">
      <c r="A67" s="40" t="s">
        <v>53</v>
      </c>
      <c r="B67" s="38">
        <v>427750</v>
      </c>
      <c r="D67" t="str">
        <f t="shared" si="0"/>
        <v>Tennessee</v>
      </c>
      <c r="E67" s="42">
        <f t="shared" si="1"/>
        <v>427750</v>
      </c>
    </row>
    <row r="68" spans="1:5" x14ac:dyDescent="0.2">
      <c r="A68" s="40" t="s">
        <v>25</v>
      </c>
      <c r="B68" s="38">
        <v>1014250</v>
      </c>
      <c r="D68" t="str">
        <f t="shared" si="0"/>
        <v>Texas</v>
      </c>
      <c r="E68" s="42">
        <f t="shared" si="1"/>
        <v>1014250</v>
      </c>
    </row>
    <row r="69" spans="1:5" x14ac:dyDescent="0.2">
      <c r="A69" s="40" t="s">
        <v>75</v>
      </c>
      <c r="B69" s="38">
        <v>310750</v>
      </c>
      <c r="D69" t="str">
        <f t="shared" si="0"/>
        <v>Utah</v>
      </c>
      <c r="E69" s="42">
        <f t="shared" si="1"/>
        <v>310750</v>
      </c>
    </row>
    <row r="70" spans="1:5" x14ac:dyDescent="0.2">
      <c r="A70" s="40" t="s">
        <v>127</v>
      </c>
      <c r="B70" s="38">
        <v>256850</v>
      </c>
      <c r="D70" t="str">
        <f t="shared" si="0"/>
        <v>Vermont</v>
      </c>
      <c r="E70" s="42">
        <f t="shared" si="1"/>
        <v>256850</v>
      </c>
    </row>
    <row r="71" spans="1:5" x14ac:dyDescent="0.2">
      <c r="A71" s="40" t="s">
        <v>69</v>
      </c>
      <c r="B71" s="38">
        <v>403350</v>
      </c>
      <c r="D71" t="str">
        <f t="shared" si="0"/>
        <v>Virginia</v>
      </c>
      <c r="E71" s="42">
        <f t="shared" si="1"/>
        <v>403350</v>
      </c>
    </row>
    <row r="72" spans="1:5" x14ac:dyDescent="0.2">
      <c r="A72" s="40" t="s">
        <v>44</v>
      </c>
      <c r="B72" s="38">
        <v>348750</v>
      </c>
      <c r="D72" t="str">
        <f t="shared" si="0"/>
        <v>Washington</v>
      </c>
      <c r="E72" s="42">
        <f t="shared" si="1"/>
        <v>348750</v>
      </c>
    </row>
    <row r="73" spans="1:5" x14ac:dyDescent="0.2">
      <c r="A73" s="40" t="s">
        <v>114</v>
      </c>
      <c r="B73" s="38">
        <v>154600</v>
      </c>
      <c r="D73" t="str">
        <f t="shared" si="0"/>
        <v>West Virginia</v>
      </c>
      <c r="E73" s="42">
        <f t="shared" si="1"/>
        <v>154600</v>
      </c>
    </row>
    <row r="74" spans="1:5" x14ac:dyDescent="0.2">
      <c r="A74" s="40" t="s">
        <v>110</v>
      </c>
      <c r="B74" s="38">
        <v>205850</v>
      </c>
      <c r="D74" t="str">
        <f t="shared" si="0"/>
        <v>Wisconsin</v>
      </c>
      <c r="E74" s="42">
        <f t="shared" si="1"/>
        <v>205850</v>
      </c>
    </row>
    <row r="75" spans="1:5" x14ac:dyDescent="0.2">
      <c r="A75" s="40" t="s">
        <v>67</v>
      </c>
      <c r="B75" s="38">
        <v>310750</v>
      </c>
      <c r="D75" t="str">
        <f t="shared" si="0"/>
        <v>Wyoming</v>
      </c>
      <c r="E75" s="42">
        <f t="shared" si="1"/>
        <v>310750</v>
      </c>
    </row>
    <row r="76" spans="1:5" x14ac:dyDescent="0.2">
      <c r="A76" s="40" t="s">
        <v>141</v>
      </c>
      <c r="B76" s="38">
        <v>17148250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A2" workbookViewId="0">
      <selection activeCell="D36" sqref="D36"/>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3203125" customWidth="1"/>
    <col min="21" max="21" width="3.33203125" customWidth="1"/>
    <col min="22" max="22" width="12.83203125" customWidth="1"/>
    <col min="23" max="23" width="17.83203125" customWidth="1"/>
    <col min="24" max="26" width="8.6640625" customWidth="1"/>
  </cols>
  <sheetData>
    <row r="1" spans="1:26" ht="7.5" customHeight="1" x14ac:dyDescent="0.2">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ht="33" customHeight="1" x14ac:dyDescent="0.25">
      <c r="A2" s="19"/>
      <c r="B2" s="19"/>
      <c r="C2" s="19"/>
      <c r="D2" s="30" t="s">
        <v>131</v>
      </c>
      <c r="E2" s="31"/>
      <c r="F2" s="31"/>
      <c r="G2" s="31"/>
      <c r="H2" s="31"/>
      <c r="I2" s="31"/>
      <c r="J2" s="31"/>
      <c r="K2" s="32"/>
      <c r="L2" s="20"/>
      <c r="M2" s="27" t="s">
        <v>11</v>
      </c>
      <c r="N2" s="28"/>
      <c r="O2" s="21"/>
      <c r="P2" s="27" t="s">
        <v>137</v>
      </c>
      <c r="Q2" s="28"/>
      <c r="R2" s="21"/>
      <c r="S2" s="27" t="s">
        <v>138</v>
      </c>
      <c r="T2" s="28"/>
      <c r="U2" s="22"/>
      <c r="V2" s="27" t="s">
        <v>139</v>
      </c>
      <c r="W2" s="28"/>
      <c r="X2" s="21"/>
      <c r="Y2" s="19"/>
      <c r="Z2" s="19"/>
    </row>
    <row r="3" spans="1:26" ht="33" customHeight="1" x14ac:dyDescent="0.2">
      <c r="A3" s="23"/>
      <c r="B3" s="23"/>
      <c r="C3" s="20"/>
      <c r="D3" s="33"/>
      <c r="E3" s="34"/>
      <c r="F3" s="34"/>
      <c r="G3" s="34"/>
      <c r="H3" s="34"/>
      <c r="I3" s="34"/>
      <c r="J3" s="34"/>
      <c r="K3" s="35"/>
      <c r="L3" s="20"/>
      <c r="M3" s="36">
        <f>GETPIVOTDATA("Sum of Total Sales",Pivots!$A$3)</f>
        <v>8684027.5</v>
      </c>
      <c r="N3" s="28"/>
      <c r="O3" s="24"/>
      <c r="P3" s="37">
        <f>GETPIVOTDATA("Sum of Units Sold2",Pivots!$A$3)</f>
        <v>17148250</v>
      </c>
      <c r="Q3" s="28"/>
      <c r="R3" s="24"/>
      <c r="S3" s="36">
        <f>GETPIVOTDATA("Sum of Operating Profit",Pivots!$A$3)</f>
        <v>3173631.875</v>
      </c>
      <c r="T3" s="28"/>
      <c r="U3" s="23"/>
      <c r="V3" s="29">
        <f>GETPIVOTDATA("Average of Operating Margin",Pivots!$A$3)</f>
        <v>0.36310442386830921</v>
      </c>
      <c r="W3" s="28"/>
      <c r="X3" s="24"/>
      <c r="Y3" s="23"/>
      <c r="Z3" s="23"/>
    </row>
    <row r="4" spans="1:26" ht="7.5" customHeight="1" x14ac:dyDescent="0.2">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ht="6.75" customHeight="1" x14ac:dyDescent="0.2">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x14ac:dyDescent="0.2">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x14ac:dyDescent="0.2">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x14ac:dyDescent="0.2">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x14ac:dyDescent="0.2">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5.75"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5.75"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5.75"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5.75"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5.75"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5.75"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5.75"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5.75"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5.75"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5.75"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5.75"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5.75"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5.75" customHeight="1"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5.75" customHeight="1"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5.75" customHeight="1"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5.75" customHeight="1"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5.75" customHeight="1"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5.75" customHeight="1"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5.75" customHeight="1"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5.75" customHeight="1"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5.75" customHeight="1"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5.75" customHeight="1"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5.75" customHeight="1"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5.75" customHeight="1"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5.75" customHeight="1" x14ac:dyDescent="0.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75" customHeight="1" x14ac:dyDescent="0.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5.75" customHeight="1" x14ac:dyDescent="0.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5.75" customHeight="1" x14ac:dyDescent="0.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5.75" customHeight="1" x14ac:dyDescent="0.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5.75" customHeight="1" x14ac:dyDescent="0.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5.75" customHeight="1" x14ac:dyDescent="0.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75" customHeight="1" x14ac:dyDescent="0.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Lopez, Kevin</cp:lastModifiedBy>
  <dcterms:created xsi:type="dcterms:W3CDTF">2022-04-21T14:05:43Z</dcterms:created>
  <dcterms:modified xsi:type="dcterms:W3CDTF">2023-08-23T22:13:32Z</dcterms:modified>
</cp:coreProperties>
</file>