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\A\Instrumentacion\Practicas\Practica5\"/>
    </mc:Choice>
  </mc:AlternateContent>
  <bookViews>
    <workbookView xWindow="0" yWindow="0" windowWidth="15360" windowHeight="5730" activeTab="1"/>
  </bookViews>
  <sheets>
    <sheet name="Capacitor" sheetId="1" r:id="rId1"/>
    <sheet name="Inductor" sheetId="2" r:id="rId2"/>
  </sheets>
  <calcPr calcId="162913"/>
</workbook>
</file>

<file path=xl/calcChain.xml><?xml version="1.0" encoding="utf-8"?>
<calcChain xmlns="http://schemas.openxmlformats.org/spreadsheetml/2006/main">
  <c r="F16" i="2" l="1"/>
  <c r="I16" i="2" s="1"/>
  <c r="E16" i="2"/>
  <c r="H16" i="2" s="1"/>
  <c r="B16" i="2"/>
  <c r="F15" i="2"/>
  <c r="I15" i="2" s="1"/>
  <c r="E15" i="2"/>
  <c r="H15" i="2" s="1"/>
  <c r="B15" i="2"/>
  <c r="F14" i="2"/>
  <c r="I14" i="2" s="1"/>
  <c r="E14" i="2"/>
  <c r="H14" i="2" s="1"/>
  <c r="B14" i="2"/>
  <c r="F13" i="2"/>
  <c r="I13" i="2" s="1"/>
  <c r="E13" i="2"/>
  <c r="H13" i="2" s="1"/>
  <c r="B13" i="2"/>
  <c r="F12" i="2"/>
  <c r="I12" i="2" s="1"/>
  <c r="E12" i="2"/>
  <c r="H12" i="2" s="1"/>
  <c r="B12" i="2"/>
  <c r="F11" i="2"/>
  <c r="I11" i="2" s="1"/>
  <c r="E11" i="2"/>
  <c r="H11" i="2" s="1"/>
  <c r="B11" i="2"/>
  <c r="F10" i="2"/>
  <c r="I10" i="2" s="1"/>
  <c r="E10" i="2"/>
  <c r="H10" i="2" s="1"/>
  <c r="B10" i="2"/>
  <c r="F9" i="2"/>
  <c r="I9" i="2" s="1"/>
  <c r="E9" i="2"/>
  <c r="H9" i="2" s="1"/>
  <c r="B9" i="2"/>
  <c r="F8" i="2"/>
  <c r="I8" i="2" s="1"/>
  <c r="E8" i="2"/>
  <c r="H8" i="2" s="1"/>
  <c r="B8" i="2"/>
  <c r="F7" i="2"/>
  <c r="I7" i="2" s="1"/>
  <c r="E7" i="2"/>
  <c r="H7" i="2" s="1"/>
  <c r="B7" i="2"/>
  <c r="F6" i="2"/>
  <c r="I6" i="2" s="1"/>
  <c r="E6" i="2"/>
  <c r="H6" i="2" s="1"/>
  <c r="B6" i="2"/>
  <c r="F5" i="2"/>
  <c r="I5" i="2" s="1"/>
  <c r="E5" i="2"/>
  <c r="H5" i="2" s="1"/>
  <c r="B5" i="2"/>
  <c r="F4" i="2"/>
  <c r="I4" i="2" s="1"/>
  <c r="E4" i="2"/>
  <c r="H4" i="2" s="1"/>
  <c r="B4" i="2"/>
  <c r="F3" i="2"/>
  <c r="I3" i="2" s="1"/>
  <c r="E3" i="2"/>
  <c r="H3" i="2" s="1"/>
  <c r="B3" i="2"/>
  <c r="F2" i="2"/>
  <c r="I2" i="2" s="1"/>
  <c r="E2" i="2"/>
  <c r="H2" i="2" s="1"/>
  <c r="B2" i="2"/>
  <c r="G16" i="1"/>
  <c r="E16" i="1"/>
  <c r="H16" i="1" s="1"/>
  <c r="B16" i="1"/>
  <c r="G15" i="1"/>
  <c r="E15" i="1"/>
  <c r="H15" i="1" s="1"/>
  <c r="B15" i="1"/>
  <c r="G14" i="1"/>
  <c r="E14" i="1"/>
  <c r="H14" i="1" s="1"/>
  <c r="B14" i="1"/>
  <c r="G13" i="1"/>
  <c r="E13" i="1"/>
  <c r="H13" i="1" s="1"/>
  <c r="B13" i="1"/>
  <c r="G12" i="1"/>
  <c r="E12" i="1"/>
  <c r="H12" i="1" s="1"/>
  <c r="B12" i="1"/>
  <c r="G11" i="1"/>
  <c r="E11" i="1"/>
  <c r="H11" i="1" s="1"/>
  <c r="B11" i="1"/>
  <c r="G10" i="1"/>
  <c r="E10" i="1"/>
  <c r="H10" i="1" s="1"/>
  <c r="B10" i="1"/>
  <c r="G9" i="1"/>
  <c r="E9" i="1"/>
  <c r="H9" i="1" s="1"/>
  <c r="B9" i="1"/>
  <c r="G8" i="1"/>
  <c r="E8" i="1"/>
  <c r="H8" i="1" s="1"/>
  <c r="B8" i="1"/>
  <c r="G7" i="1"/>
  <c r="E7" i="1"/>
  <c r="H7" i="1" s="1"/>
  <c r="B7" i="1"/>
  <c r="G6" i="1"/>
  <c r="E6" i="1"/>
  <c r="H6" i="1" s="1"/>
  <c r="B6" i="1"/>
  <c r="G5" i="1"/>
  <c r="E5" i="1"/>
  <c r="H5" i="1" s="1"/>
  <c r="B5" i="1"/>
  <c r="G4" i="1"/>
  <c r="E4" i="1"/>
  <c r="H4" i="1" s="1"/>
  <c r="B4" i="1"/>
  <c r="G3" i="1"/>
  <c r="E3" i="1"/>
  <c r="H3" i="1" s="1"/>
  <c r="B3" i="1"/>
  <c r="G2" i="1"/>
  <c r="E2" i="1"/>
  <c r="H2" i="1" s="1"/>
  <c r="B2" i="1"/>
</calcChain>
</file>

<file path=xl/sharedStrings.xml><?xml version="1.0" encoding="utf-8"?>
<sst xmlns="http://schemas.openxmlformats.org/spreadsheetml/2006/main" count="17" uniqueCount="9">
  <si>
    <t>Frecuencia (Hz)</t>
  </si>
  <si>
    <t>radianes/segundos</t>
  </si>
  <si>
    <t>V_entrada (V)</t>
  </si>
  <si>
    <t>V_salida (V)</t>
  </si>
  <si>
    <t>Periodo (T)</t>
  </si>
  <si>
    <t>Desfase (D)</t>
  </si>
  <si>
    <t>M=20log(V_salida/V_entrada)</t>
  </si>
  <si>
    <t>Ángulo(Θ)</t>
  </si>
  <si>
    <t>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</si>
</sst>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CC0000"/>
      <name val="Calibri"/>
      <family val="2"/>
    </font>
    <font>
      <sz val="10"/>
      <color rgb="FF000000"/>
      <name val="Liberation Sans"/>
    </font>
    <font>
      <i/>
      <sz val="11"/>
      <color rgb="FF808080"/>
      <name val="Calibri"/>
      <family val="2"/>
    </font>
    <font>
      <sz val="11"/>
      <color rgb="FF006600"/>
      <name val="Calibri"/>
      <family val="2"/>
    </font>
    <font>
      <b/>
      <sz val="24"/>
      <color theme="1"/>
      <name val="Calibri"/>
      <family val="2"/>
    </font>
    <font>
      <b/>
      <sz val="18"/>
      <color theme="1"/>
      <name val="Calibri"/>
      <family val="2"/>
    </font>
    <font>
      <b/>
      <sz val="12"/>
      <color theme="1"/>
      <name val="Calibri"/>
      <family val="2"/>
    </font>
    <font>
      <u/>
      <sz val="11"/>
      <color rgb="FF0000EE"/>
      <name val="Calibri"/>
      <family val="2"/>
    </font>
    <font>
      <sz val="11"/>
      <color rgb="FF996600"/>
      <name val="Calibri"/>
      <family val="2"/>
    </font>
    <font>
      <sz val="11"/>
      <color rgb="FF333333"/>
      <name val="Calibri"/>
      <family val="2"/>
    </font>
    <font>
      <b/>
      <i/>
      <u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0" fontId="0" fillId="0" borderId="0"/>
    <xf numFmtId="0" fontId="12" fillId="8" borderId="0" applyNumberFormat="0" applyBorder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0" borderId="0" applyNumberFormat="0" applyBorder="0" applyProtection="0"/>
    <xf numFmtId="0" fontId="3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3" fillId="8" borderId="1" applyNumberFormat="0" applyProtection="0"/>
    <xf numFmtId="0" fontId="14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9">
    <xf numFmtId="0" fontId="0" fillId="0" borderId="0" xfId="0"/>
    <xf numFmtId="2" fontId="2" fillId="0" borderId="0" xfId="0" applyNumberFormat="1" applyFont="1"/>
    <xf numFmtId="0" fontId="2" fillId="0" borderId="0" xfId="0" applyFont="1"/>
    <xf numFmtId="2" fontId="0" fillId="0" borderId="0" xfId="0" applyNumberFormat="1" applyFill="1" applyAlignment="1"/>
    <xf numFmtId="11" fontId="0" fillId="0" borderId="0" xfId="0" applyNumberFormat="1"/>
    <xf numFmtId="0" fontId="0" fillId="0" borderId="0" xfId="0" applyFill="1" applyAlignment="1"/>
    <xf numFmtId="2" fontId="0" fillId="0" borderId="0" xfId="0" applyNumberFormat="1"/>
    <xf numFmtId="0" fontId="0" fillId="0" borderId="0" xfId="0" applyFont="1" applyFill="1" applyAlignment="1"/>
    <xf numFmtId="0" fontId="0" fillId="0" borderId="0" xfId="0" applyFont="1"/>
  </cellXfs>
  <cellStyles count="20">
    <cellStyle name="Accent" xfId="2"/>
    <cellStyle name="Accent 1" xfId="3"/>
    <cellStyle name="Accent 2" xfId="4"/>
    <cellStyle name="Accent 3" xfId="5"/>
    <cellStyle name="Bad" xfId="6"/>
    <cellStyle name="Default" xfId="7"/>
    <cellStyle name="Error" xfId="8"/>
    <cellStyle name="Footnote" xfId="9"/>
    <cellStyle name="Good" xfId="10"/>
    <cellStyle name="Heading" xfId="11"/>
    <cellStyle name="Heading 1" xfId="12"/>
    <cellStyle name="Heading 2" xfId="13"/>
    <cellStyle name="Hyperlink" xfId="14"/>
    <cellStyle name="Neutral" xfId="1" builtinId="28" customBuiltin="1"/>
    <cellStyle name="Normal" xfId="0" builtinId="0" customBuiltin="1"/>
    <cellStyle name="Note" xfId="15"/>
    <cellStyle name="Result" xfId="16"/>
    <cellStyle name="Status" xfId="17"/>
    <cellStyle name="Text" xfId="18"/>
    <cellStyle name="Warning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035960" y="0"/>
    <xdr:ext cx="356" cy="169200"/>
    <xdr:sp macro="" textlink="">
      <xdr:nvSpPr>
        <xdr:cNvPr id="2" name="Objeto incrustado (OLE) 1"/>
        <xdr:cNvSpPr txBox="1"/>
      </xdr:nvSpPr>
      <xdr:spPr>
        <a:xfrm>
          <a:off x="4035960" y="0"/>
          <a:ext cx="356" cy="169200"/>
        </a:xfrm>
        <a:prstGeom prst="rect">
          <a:avLst/>
        </a:prstGeom>
        <a:noFill/>
        <a:ln cap="flat">
          <a:noFill/>
        </a:ln>
      </xdr:spPr>
      <xdr:txBody>
        <a:bodyPr vert="horz" wrap="none" lIns="0" tIns="0" rIns="0" bIns="0" anchor="ctr" anchorCtr="1" compatLnSpc="0">
          <a:noAutofit/>
        </a:bodyPr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s-VE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2939402" y="0"/>
    <xdr:ext cx="356" cy="169200"/>
    <xdr:sp macro="" textlink="">
      <xdr:nvSpPr>
        <xdr:cNvPr id="2" name="Objeto incrustado (OLE) 2"/>
        <xdr:cNvSpPr txBox="1"/>
      </xdr:nvSpPr>
      <xdr:spPr>
        <a:xfrm>
          <a:off x="2939402" y="0"/>
          <a:ext cx="356" cy="169200"/>
        </a:xfrm>
        <a:prstGeom prst="rect">
          <a:avLst/>
        </a:prstGeom>
        <a:noFill/>
        <a:ln cap="flat">
          <a:noFill/>
        </a:ln>
      </xdr:spPr>
      <xdr:txBody>
        <a:bodyPr vert="horz" wrap="none" lIns="0" tIns="0" rIns="0" bIns="0" anchor="ctr" anchorCtr="1" compatLnSpc="0">
          <a:noAutofit/>
        </a:bodyPr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s-VE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ahoma" pitchFamily="2"/>
          </a:endParaRPr>
        </a:p>
      </xdr:txBody>
    </xdr:sp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B6" sqref="B6"/>
    </sheetView>
  </sheetViews>
  <sheetFormatPr baseColWidth="10" defaultRowHeight="15"/>
  <cols>
    <col min="1" max="1" width="15.85546875" style="6" customWidth="1"/>
    <col min="2" max="2" width="19" customWidth="1"/>
    <col min="3" max="3" width="13" customWidth="1"/>
    <col min="4" max="4" width="11.42578125" style="6" customWidth="1"/>
    <col min="5" max="5" width="10.5703125" customWidth="1"/>
    <col min="6" max="6" width="12.85546875" customWidth="1"/>
    <col min="7" max="7" width="26.7109375" customWidth="1"/>
    <col min="8" max="8" width="15.42578125" style="8" customWidth="1"/>
    <col min="9" max="9" width="11.42578125" customWidth="1"/>
  </cols>
  <sheetData>
    <row r="1" spans="1:9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</row>
    <row r="2" spans="1:9">
      <c r="A2" s="3">
        <v>119.3</v>
      </c>
      <c r="B2">
        <f t="shared" ref="B2:B16" si="0">2*PI()*A2</f>
        <v>749.58400714652464</v>
      </c>
      <c r="C2">
        <v>9.52</v>
      </c>
      <c r="D2" s="3">
        <v>4</v>
      </c>
      <c r="E2">
        <f t="shared" ref="E2:E16" si="1">1/A2</f>
        <v>8.3822296730930428E-3</v>
      </c>
      <c r="F2" s="4">
        <v>0</v>
      </c>
      <c r="G2" s="5">
        <f t="shared" ref="G2:G16" si="2">20*LOG10(D2/C2)</f>
        <v>-7.5315391411302386</v>
      </c>
      <c r="H2" s="7">
        <f t="shared" ref="H2:H16" si="3">F2*360/E2</f>
        <v>0</v>
      </c>
    </row>
    <row r="3" spans="1:9">
      <c r="A3" s="3">
        <v>345</v>
      </c>
      <c r="B3">
        <f t="shared" si="0"/>
        <v>2167.6989309769574</v>
      </c>
      <c r="C3" s="5">
        <v>9.52</v>
      </c>
      <c r="D3" s="3">
        <v>3.92</v>
      </c>
      <c r="E3">
        <f t="shared" si="1"/>
        <v>2.8985507246376812E-3</v>
      </c>
      <c r="F3" s="4">
        <v>9.0000000000000006E-5</v>
      </c>
      <c r="G3" s="5">
        <f t="shared" si="2"/>
        <v>-7.7070176272803419</v>
      </c>
      <c r="H3" s="7">
        <f t="shared" si="3"/>
        <v>11.178000000000001</v>
      </c>
    </row>
    <row r="4" spans="1:9">
      <c r="A4" s="3">
        <v>525.20000000000005</v>
      </c>
      <c r="B4">
        <f t="shared" si="0"/>
        <v>3299.928923330719</v>
      </c>
      <c r="C4" s="5">
        <v>9.52</v>
      </c>
      <c r="D4" s="3">
        <v>3.76</v>
      </c>
      <c r="E4">
        <f t="shared" si="1"/>
        <v>1.9040365575019038E-3</v>
      </c>
      <c r="F4" s="4">
        <v>9.0000000000000006E-5</v>
      </c>
      <c r="G4" s="5">
        <f t="shared" si="2"/>
        <v>-8.0689820691362648</v>
      </c>
      <c r="H4" s="7">
        <f t="shared" si="3"/>
        <v>17.016480000000005</v>
      </c>
    </row>
    <row r="5" spans="1:9">
      <c r="A5" s="3">
        <v>827.8</v>
      </c>
      <c r="B5">
        <f t="shared" si="0"/>
        <v>5201.2207972832612</v>
      </c>
      <c r="C5" s="5">
        <v>9.52</v>
      </c>
      <c r="D5" s="3">
        <v>3.6</v>
      </c>
      <c r="E5">
        <f t="shared" si="1"/>
        <v>1.2080212611741967E-3</v>
      </c>
      <c r="F5" s="4">
        <v>8.7999999999999998E-5</v>
      </c>
      <c r="G5" s="5">
        <f t="shared" si="2"/>
        <v>-8.4466889523437398</v>
      </c>
      <c r="H5" s="7">
        <f t="shared" si="3"/>
        <v>26.224703999999999</v>
      </c>
    </row>
    <row r="6" spans="1:9">
      <c r="A6" s="3">
        <v>1144</v>
      </c>
      <c r="B6">
        <f t="shared" si="0"/>
        <v>7187.9639914134468</v>
      </c>
      <c r="C6" s="5">
        <v>9.6</v>
      </c>
      <c r="D6" s="3">
        <v>3.44</v>
      </c>
      <c r="E6">
        <f t="shared" si="1"/>
        <v>8.7412587412587413E-4</v>
      </c>
      <c r="F6" s="4">
        <v>8.5000000000000006E-5</v>
      </c>
      <c r="G6" s="5">
        <f t="shared" si="2"/>
        <v>-8.9142558093607658</v>
      </c>
      <c r="H6" s="7">
        <f t="shared" si="3"/>
        <v>35.006399999999999</v>
      </c>
    </row>
    <row r="7" spans="1:9">
      <c r="A7" s="3">
        <v>1538</v>
      </c>
      <c r="B7">
        <f t="shared" si="0"/>
        <v>9663.5390024422031</v>
      </c>
      <c r="C7" s="5">
        <v>9.68</v>
      </c>
      <c r="D7" s="3">
        <v>3.12</v>
      </c>
      <c r="E7">
        <f t="shared" si="1"/>
        <v>6.5019505851755528E-4</v>
      </c>
      <c r="F7" s="4">
        <v>8.0000000000000007E-5</v>
      </c>
      <c r="G7" s="5">
        <f t="shared" si="2"/>
        <v>-9.8344152657990165</v>
      </c>
      <c r="H7" s="7">
        <f t="shared" si="3"/>
        <v>44.294400000000003</v>
      </c>
    </row>
    <row r="8" spans="1:9">
      <c r="A8" s="3">
        <v>2114</v>
      </c>
      <c r="B8">
        <f t="shared" si="0"/>
        <v>13282.653739377645</v>
      </c>
      <c r="C8" s="5">
        <v>9.68</v>
      </c>
      <c r="D8" s="3">
        <v>2.64</v>
      </c>
      <c r="E8">
        <f t="shared" si="1"/>
        <v>4.7303689687795648E-4</v>
      </c>
      <c r="F8" s="4">
        <v>7.3999999999999996E-5</v>
      </c>
      <c r="G8" s="5">
        <f t="shared" si="2"/>
        <v>-11.285428608771252</v>
      </c>
      <c r="H8" s="7">
        <f t="shared" si="3"/>
        <v>56.316959999999995</v>
      </c>
    </row>
    <row r="9" spans="1:9">
      <c r="A9" s="3">
        <v>3317</v>
      </c>
      <c r="B9">
        <f t="shared" si="0"/>
        <v>20841.325663914686</v>
      </c>
      <c r="C9" s="5">
        <v>9.76</v>
      </c>
      <c r="D9" s="3">
        <v>1.92</v>
      </c>
      <c r="E9">
        <f t="shared" si="1"/>
        <v>3.0147723846849563E-4</v>
      </c>
      <c r="F9" s="4">
        <v>6.0999999999999999E-5</v>
      </c>
      <c r="G9" s="5">
        <f t="shared" si="2"/>
        <v>-14.122971779262844</v>
      </c>
      <c r="H9" s="7">
        <f t="shared" si="3"/>
        <v>72.841319999999996</v>
      </c>
    </row>
    <row r="10" spans="1:9">
      <c r="A10" s="3">
        <v>4562</v>
      </c>
      <c r="B10">
        <f t="shared" si="0"/>
        <v>28663.891371353271</v>
      </c>
      <c r="C10" s="5">
        <v>9.92</v>
      </c>
      <c r="D10" s="3">
        <v>1.56</v>
      </c>
      <c r="E10">
        <f t="shared" si="1"/>
        <v>2.1920210434020167E-4</v>
      </c>
      <c r="F10" s="4">
        <v>5.1999999999999997E-5</v>
      </c>
      <c r="G10" s="5">
        <f t="shared" si="2"/>
        <v>-16.067741475994342</v>
      </c>
      <c r="H10" s="7">
        <f t="shared" si="3"/>
        <v>85.400639999999996</v>
      </c>
    </row>
    <row r="11" spans="1:9">
      <c r="A11" s="3">
        <v>7215</v>
      </c>
      <c r="B11">
        <f t="shared" si="0"/>
        <v>45333.181991300713</v>
      </c>
      <c r="C11" s="5">
        <v>9.92</v>
      </c>
      <c r="D11" s="3">
        <v>1.04</v>
      </c>
      <c r="E11">
        <f t="shared" si="1"/>
        <v>1.3860013860013859E-4</v>
      </c>
      <c r="F11" s="4">
        <v>4.0000000000000003E-5</v>
      </c>
      <c r="G11" s="5">
        <f t="shared" si="2"/>
        <v>-19.589566657107966</v>
      </c>
      <c r="H11" s="7">
        <f t="shared" si="3"/>
        <v>103.89600000000002</v>
      </c>
    </row>
    <row r="12" spans="1:9">
      <c r="A12" s="3">
        <v>9780</v>
      </c>
      <c r="B12">
        <f t="shared" si="0"/>
        <v>61449.552304216355</v>
      </c>
      <c r="C12" s="5">
        <v>10</v>
      </c>
      <c r="D12" s="3">
        <v>0.65</v>
      </c>
      <c r="E12">
        <f t="shared" si="1"/>
        <v>1.0224948875255624E-4</v>
      </c>
      <c r="F12" s="4">
        <v>3.0000000000000001E-5</v>
      </c>
      <c r="G12" s="5">
        <f t="shared" si="2"/>
        <v>-23.741732867142886</v>
      </c>
      <c r="H12" s="7">
        <f t="shared" si="3"/>
        <v>105.62400000000001</v>
      </c>
    </row>
    <row r="13" spans="1:9">
      <c r="A13" s="6">
        <v>13350</v>
      </c>
      <c r="B13">
        <f t="shared" si="0"/>
        <v>83880.523850847472</v>
      </c>
      <c r="C13" s="5">
        <v>9.92</v>
      </c>
      <c r="D13" s="3">
        <v>0.46</v>
      </c>
      <c r="E13">
        <f t="shared" si="1"/>
        <v>7.4906367041198505E-5</v>
      </c>
      <c r="F13" s="4">
        <v>2.5000000000000001E-5</v>
      </c>
      <c r="G13" s="5">
        <f t="shared" si="2"/>
        <v>-26.675076809452094</v>
      </c>
      <c r="H13" s="7">
        <f t="shared" si="3"/>
        <v>120.15</v>
      </c>
    </row>
    <row r="14" spans="1:9">
      <c r="A14" s="6">
        <v>16030</v>
      </c>
      <c r="B14">
        <f t="shared" si="0"/>
        <v>100719.46047408877</v>
      </c>
      <c r="C14" s="5">
        <v>10</v>
      </c>
      <c r="D14" s="6">
        <v>0.378</v>
      </c>
      <c r="E14">
        <f t="shared" si="1"/>
        <v>6.2383031815346231E-5</v>
      </c>
      <c r="F14" s="4">
        <v>1.5E-5</v>
      </c>
      <c r="G14" s="5">
        <f t="shared" si="2"/>
        <v>-28.450164003255495</v>
      </c>
      <c r="H14" s="7">
        <f t="shared" si="3"/>
        <v>86.561999999999998</v>
      </c>
    </row>
    <row r="15" spans="1:9">
      <c r="A15" s="6">
        <v>20040</v>
      </c>
      <c r="B15">
        <f t="shared" si="0"/>
        <v>125915.03355587891</v>
      </c>
      <c r="C15" s="5">
        <v>10</v>
      </c>
      <c r="D15" s="6">
        <v>0.22</v>
      </c>
      <c r="E15">
        <f t="shared" si="1"/>
        <v>4.99001996007984E-5</v>
      </c>
      <c r="F15" s="4">
        <v>1.2999999999999999E-5</v>
      </c>
      <c r="G15" s="5">
        <f t="shared" si="2"/>
        <v>-33.151546383555875</v>
      </c>
      <c r="H15" s="7">
        <f t="shared" si="3"/>
        <v>93.787200000000013</v>
      </c>
    </row>
    <row r="16" spans="1:9">
      <c r="A16" s="6">
        <v>28530</v>
      </c>
      <c r="B16">
        <f t="shared" si="0"/>
        <v>179259.2768138336</v>
      </c>
      <c r="C16" s="5">
        <v>10</v>
      </c>
      <c r="D16" s="6">
        <v>0.14399999999999999</v>
      </c>
      <c r="E16">
        <f t="shared" si="1"/>
        <v>3.505082369435682E-5</v>
      </c>
      <c r="F16" s="4">
        <v>1.1600000000000001E-5</v>
      </c>
      <c r="G16" s="5">
        <f t="shared" si="2"/>
        <v>-36.83275015809501</v>
      </c>
      <c r="H16" s="7">
        <f t="shared" si="3"/>
        <v>119.14127999999999</v>
      </c>
    </row>
  </sheetData>
  <pageMargins left="0" right="0" top="0.39370078740157505" bottom="1.0826771653543301" header="0" footer="0"/>
  <pageSetup paperSize="9" fitToWidth="0" fitToHeight="0" orientation="portrait" r:id="rId1"/>
  <headerFooter>
    <oddHeader>&amp;C&amp;A</oddHeader>
    <oddFooter>&amp;CPágina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C6" sqref="C6"/>
    </sheetView>
  </sheetViews>
  <sheetFormatPr baseColWidth="10" defaultRowHeight="15"/>
  <cols>
    <col min="1" max="1" width="15.85546875" style="6" customWidth="1"/>
    <col min="2" max="2" width="19" customWidth="1"/>
    <col min="3" max="4" width="13" customWidth="1"/>
    <col min="5" max="5" width="11.42578125" customWidth="1"/>
    <col min="6" max="6" width="10.5703125" customWidth="1"/>
    <col min="7" max="7" width="12.85546875" customWidth="1"/>
    <col min="8" max="8" width="26.7109375" customWidth="1"/>
    <col min="9" max="9" width="15.42578125" style="8" customWidth="1"/>
    <col min="10" max="10" width="11.42578125" customWidth="1"/>
  </cols>
  <sheetData>
    <row r="1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6</v>
      </c>
      <c r="I1" s="2" t="s">
        <v>7</v>
      </c>
      <c r="J1" s="2"/>
    </row>
    <row r="2" spans="1:10">
      <c r="A2" s="3">
        <v>117.5</v>
      </c>
      <c r="B2">
        <f t="shared" ref="B2:B16" si="0">2*PI()*A2</f>
        <v>738.27427359360138</v>
      </c>
      <c r="C2">
        <v>9.6</v>
      </c>
      <c r="D2">
        <v>4.04</v>
      </c>
      <c r="E2" s="5">
        <f t="shared" ref="E2:E16" si="1">D2/807</f>
        <v>5.0061957868649315E-3</v>
      </c>
      <c r="F2">
        <f t="shared" ref="F2:F16" si="2">1/A2</f>
        <v>8.5106382978723406E-3</v>
      </c>
      <c r="G2" s="4">
        <v>8.0000000000000007E-5</v>
      </c>
      <c r="H2" s="5">
        <f t="shared" ref="H2:H16" si="3">20*LOG10(E2/C2)</f>
        <v>-65.655268053020677</v>
      </c>
      <c r="I2" s="7">
        <f t="shared" ref="I2:I16" si="4">G2*360/F2</f>
        <v>3.3840000000000003</v>
      </c>
    </row>
    <row r="3" spans="1:10">
      <c r="A3" s="3">
        <v>334.4</v>
      </c>
      <c r="B3">
        <f t="shared" si="0"/>
        <v>2101.0971667208537</v>
      </c>
      <c r="C3" s="5">
        <v>9.6</v>
      </c>
      <c r="D3" s="5">
        <v>3.96</v>
      </c>
      <c r="E3" s="5">
        <f t="shared" si="1"/>
        <v>4.9070631970260219E-3</v>
      </c>
      <c r="F3">
        <f t="shared" si="2"/>
        <v>2.9904306220095694E-3</v>
      </c>
      <c r="G3" s="4">
        <v>8.0000000000000007E-5</v>
      </c>
      <c r="H3" s="5">
        <f t="shared" si="3"/>
        <v>-65.828991636722535</v>
      </c>
      <c r="I3" s="7">
        <f t="shared" si="4"/>
        <v>9.6307200000000002</v>
      </c>
    </row>
    <row r="4" spans="1:10">
      <c r="A4" s="3">
        <v>523</v>
      </c>
      <c r="B4">
        <f t="shared" si="0"/>
        <v>3286.1059156549236</v>
      </c>
      <c r="C4" s="5">
        <v>9.6</v>
      </c>
      <c r="D4" s="5">
        <v>3.88</v>
      </c>
      <c r="E4" s="5">
        <f t="shared" si="1"/>
        <v>4.8079306071871124E-3</v>
      </c>
      <c r="F4">
        <f t="shared" si="2"/>
        <v>1.9120458891013384E-3</v>
      </c>
      <c r="G4" s="4">
        <v>8.0000000000000007E-5</v>
      </c>
      <c r="H4" s="5">
        <f t="shared" si="3"/>
        <v>-66.006260843348628</v>
      </c>
      <c r="I4" s="7">
        <f t="shared" si="4"/>
        <v>15.062400000000002</v>
      </c>
    </row>
    <row r="5" spans="1:10">
      <c r="A5" s="3">
        <v>831</v>
      </c>
      <c r="B5">
        <f t="shared" si="0"/>
        <v>5221.326990266236</v>
      </c>
      <c r="C5" s="5">
        <v>9.6</v>
      </c>
      <c r="D5" s="5">
        <v>3.68</v>
      </c>
      <c r="E5" s="5">
        <f t="shared" si="1"/>
        <v>4.560099132589839E-3</v>
      </c>
      <c r="F5">
        <f t="shared" si="2"/>
        <v>1.2033694344163659E-3</v>
      </c>
      <c r="G5" s="4">
        <v>8.0000000000000007E-5</v>
      </c>
      <c r="H5" s="5">
        <f t="shared" si="3"/>
        <v>-66.46593898176242</v>
      </c>
      <c r="I5" s="7">
        <f t="shared" si="4"/>
        <v>23.9328</v>
      </c>
    </row>
    <row r="6" spans="1:10">
      <c r="A6" s="3">
        <v>1131</v>
      </c>
      <c r="B6">
        <f t="shared" si="0"/>
        <v>7106.2825824201118</v>
      </c>
      <c r="C6" s="5">
        <v>9.6</v>
      </c>
      <c r="D6" s="5">
        <v>3.48</v>
      </c>
      <c r="E6" s="5">
        <f t="shared" si="1"/>
        <v>4.3122676579925648E-3</v>
      </c>
      <c r="F6">
        <f t="shared" si="2"/>
        <v>8.8417329796640137E-4</v>
      </c>
      <c r="G6" s="4">
        <v>7.6000000000000004E-5</v>
      </c>
      <c r="H6" s="5">
        <f t="shared" si="3"/>
        <v>-66.95131047630116</v>
      </c>
      <c r="I6" s="7">
        <f t="shared" si="4"/>
        <v>30.944160000000004</v>
      </c>
    </row>
    <row r="7" spans="1:10">
      <c r="A7" s="3">
        <v>1548</v>
      </c>
      <c r="B7">
        <f t="shared" si="0"/>
        <v>9726.3708555140001</v>
      </c>
      <c r="C7" s="5">
        <v>9.6</v>
      </c>
      <c r="D7" s="5">
        <v>3.28</v>
      </c>
      <c r="E7" s="5">
        <f t="shared" si="1"/>
        <v>4.0644361833952905E-3</v>
      </c>
      <c r="F7">
        <f t="shared" si="2"/>
        <v>6.459948320413437E-4</v>
      </c>
      <c r="G7" s="4">
        <v>6.9999999999999994E-5</v>
      </c>
      <c r="H7" s="5">
        <f t="shared" si="3"/>
        <v>-67.465418480999205</v>
      </c>
      <c r="I7" s="7">
        <f t="shared" si="4"/>
        <v>39.009599999999992</v>
      </c>
    </row>
    <row r="8" spans="1:10">
      <c r="A8" s="3">
        <v>2098</v>
      </c>
      <c r="B8">
        <f t="shared" si="0"/>
        <v>13182.122774462772</v>
      </c>
      <c r="C8" s="5">
        <v>9.8000000000000007</v>
      </c>
      <c r="D8" s="5">
        <v>2.68</v>
      </c>
      <c r="E8" s="5">
        <f t="shared" si="1"/>
        <v>3.32094175960347E-3</v>
      </c>
      <c r="F8">
        <f t="shared" si="2"/>
        <v>4.7664442326024784E-4</v>
      </c>
      <c r="G8" s="4">
        <v>6.4999999999999994E-5</v>
      </c>
      <c r="H8" s="5">
        <f t="shared" si="3"/>
        <v>-69.399296327715533</v>
      </c>
      <c r="I8" s="7">
        <f t="shared" si="4"/>
        <v>49.093199999999996</v>
      </c>
    </row>
    <row r="9" spans="1:10">
      <c r="A9" s="3">
        <v>3356</v>
      </c>
      <c r="B9">
        <f t="shared" si="0"/>
        <v>21086.36989089469</v>
      </c>
      <c r="C9" s="5">
        <v>10</v>
      </c>
      <c r="D9" s="5">
        <v>1.96</v>
      </c>
      <c r="E9" s="5">
        <f t="shared" si="1"/>
        <v>2.4287484510532838E-3</v>
      </c>
      <c r="F9">
        <f t="shared" si="2"/>
        <v>2.9797377830750892E-4</v>
      </c>
      <c r="G9" s="4">
        <v>5.0000000000000002E-5</v>
      </c>
      <c r="H9" s="5">
        <f t="shared" si="3"/>
        <v>-72.292349267311891</v>
      </c>
      <c r="I9" s="7">
        <f t="shared" si="4"/>
        <v>60.408000000000008</v>
      </c>
    </row>
    <row r="10" spans="1:10">
      <c r="A10" s="3">
        <v>4558</v>
      </c>
      <c r="B10">
        <f t="shared" si="0"/>
        <v>28638.758630124554</v>
      </c>
      <c r="C10" s="5">
        <v>10.199999999999999</v>
      </c>
      <c r="D10" s="5">
        <v>1.56</v>
      </c>
      <c r="E10" s="5">
        <f t="shared" si="1"/>
        <v>1.9330855018587362E-3</v>
      </c>
      <c r="F10">
        <f t="shared" si="2"/>
        <v>2.1939447125932427E-4</v>
      </c>
      <c r="G10" s="4">
        <v>4.1E-5</v>
      </c>
      <c r="H10" s="5">
        <f t="shared" si="3"/>
        <v>-74.44698216259053</v>
      </c>
      <c r="I10" s="7">
        <f t="shared" si="4"/>
        <v>67.276080000000007</v>
      </c>
    </row>
    <row r="11" spans="1:10">
      <c r="A11" s="3">
        <v>7225</v>
      </c>
      <c r="B11">
        <f t="shared" si="0"/>
        <v>45396.013844372508</v>
      </c>
      <c r="C11" s="5">
        <v>10.199999999999999</v>
      </c>
      <c r="D11" s="5">
        <v>1.08</v>
      </c>
      <c r="E11" s="5">
        <f t="shared" si="1"/>
        <v>1.3382899628252788E-3</v>
      </c>
      <c r="F11">
        <f t="shared" si="2"/>
        <v>1.3840830449826991E-4</v>
      </c>
      <c r="G11" s="4">
        <v>2.9E-5</v>
      </c>
      <c r="H11" s="5">
        <f t="shared" si="3"/>
        <v>-77.640999019940764</v>
      </c>
      <c r="I11" s="7">
        <f t="shared" si="4"/>
        <v>75.428999999999988</v>
      </c>
    </row>
    <row r="12" spans="1:10">
      <c r="A12" s="3">
        <v>9804</v>
      </c>
      <c r="B12">
        <f t="shared" si="0"/>
        <v>61600.348751588666</v>
      </c>
      <c r="C12" s="5">
        <v>10.199999999999999</v>
      </c>
      <c r="D12" s="5">
        <v>0.84</v>
      </c>
      <c r="E12" s="5">
        <f t="shared" si="1"/>
        <v>1.0408921933085502E-3</v>
      </c>
      <c r="F12">
        <f t="shared" si="2"/>
        <v>1.0199918400652795E-4</v>
      </c>
      <c r="G12" s="4">
        <v>2.1999999999999999E-5</v>
      </c>
      <c r="H12" s="5">
        <f t="shared" si="3"/>
        <v>-79.823888408442116</v>
      </c>
      <c r="I12" s="7">
        <f t="shared" si="4"/>
        <v>77.647679999999994</v>
      </c>
    </row>
    <row r="13" spans="1:10">
      <c r="A13" s="6">
        <v>13400</v>
      </c>
      <c r="B13">
        <f t="shared" si="0"/>
        <v>84194.683116206463</v>
      </c>
      <c r="C13" s="5">
        <v>10.199999999999999</v>
      </c>
      <c r="D13" s="5">
        <v>0.6</v>
      </c>
      <c r="E13" s="5">
        <f t="shared" si="1"/>
        <v>7.4349442379182155E-4</v>
      </c>
      <c r="F13">
        <f t="shared" si="2"/>
        <v>7.4626865671641792E-5</v>
      </c>
      <c r="G13" s="4">
        <v>1.7E-5</v>
      </c>
      <c r="H13" s="5">
        <f t="shared" si="3"/>
        <v>-82.746449122006879</v>
      </c>
      <c r="I13" s="7">
        <f t="shared" si="4"/>
        <v>82.007999999999996</v>
      </c>
    </row>
    <row r="14" spans="1:10">
      <c r="A14" s="6">
        <v>16030</v>
      </c>
      <c r="B14">
        <f t="shared" si="0"/>
        <v>100719.46047408877</v>
      </c>
      <c r="C14" s="5">
        <v>10.199999999999999</v>
      </c>
      <c r="D14" s="5">
        <v>0.56000000000000005</v>
      </c>
      <c r="E14" s="5">
        <f t="shared" si="1"/>
        <v>6.9392812887236689E-4</v>
      </c>
      <c r="F14">
        <f t="shared" si="2"/>
        <v>6.2383031815346231E-5</v>
      </c>
      <c r="G14" s="4">
        <v>1.45E-5</v>
      </c>
      <c r="H14" s="5">
        <f t="shared" si="3"/>
        <v>-83.345713589555743</v>
      </c>
      <c r="I14" s="7">
        <f t="shared" si="4"/>
        <v>83.676599999999993</v>
      </c>
    </row>
    <row r="15" spans="1:10">
      <c r="A15" s="6">
        <v>20490</v>
      </c>
      <c r="B15">
        <f t="shared" si="0"/>
        <v>128742.46694410972</v>
      </c>
      <c r="C15" s="5">
        <v>10.199999999999999</v>
      </c>
      <c r="D15" s="5">
        <v>0.4</v>
      </c>
      <c r="E15" s="5">
        <f t="shared" si="1"/>
        <v>4.9566294919454773E-4</v>
      </c>
      <c r="F15">
        <f t="shared" si="2"/>
        <v>4.8804294777940456E-5</v>
      </c>
      <c r="G15" s="4">
        <v>1.1600000000000001E-5</v>
      </c>
      <c r="H15" s="5">
        <f t="shared" si="3"/>
        <v>-86.268274303120506</v>
      </c>
      <c r="I15" s="7">
        <f t="shared" si="4"/>
        <v>85.566240000000008</v>
      </c>
    </row>
    <row r="16" spans="1:10">
      <c r="A16" s="6">
        <v>28720</v>
      </c>
      <c r="B16">
        <f t="shared" si="0"/>
        <v>180453.08202219772</v>
      </c>
      <c r="C16" s="5">
        <v>10.199999999999999</v>
      </c>
      <c r="D16" s="5">
        <v>0.24</v>
      </c>
      <c r="E16" s="5">
        <f t="shared" si="1"/>
        <v>2.9739776951672863E-4</v>
      </c>
      <c r="F16">
        <f t="shared" si="2"/>
        <v>3.4818941504178274E-5</v>
      </c>
      <c r="G16" s="4">
        <v>8.3999999999999992E-6</v>
      </c>
      <c r="H16" s="5">
        <f t="shared" si="3"/>
        <v>-90.705249295447629</v>
      </c>
      <c r="I16" s="7">
        <f t="shared" si="4"/>
        <v>86.849279999999993</v>
      </c>
    </row>
  </sheetData>
  <pageMargins left="0" right="0" top="0.39370078740157505" bottom="1.0826771653543301" header="0" footer="0"/>
  <pageSetup paperSize="0" fitToWidth="0" fitToHeight="0" orientation="portrait" horizontalDpi="0" verticalDpi="0" copies="0"/>
  <headerFooter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635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Capacitor</vt:lpstr>
      <vt:lpstr>Inductor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revision>30</cp:revision>
  <dcterms:created xsi:type="dcterms:W3CDTF">2024-01-30T14:21:06Z</dcterms:created>
  <dcterms:modified xsi:type="dcterms:W3CDTF">2024-05-08T20:32:53Z</dcterms:modified>
</cp:coreProperties>
</file>