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Kevin\Desktop\"/>
    </mc:Choice>
  </mc:AlternateContent>
  <bookViews>
    <workbookView xWindow="0" yWindow="0" windowWidth="27855" windowHeight="16065" activeTab="2"/>
  </bookViews>
  <sheets>
    <sheet name="ProjectTeam" sheetId="3" r:id="rId1"/>
    <sheet name="Product Backlog" sheetId="1" r:id="rId2"/>
    <sheet name="Sprint Backlog" sheetId="2" r:id="rId3"/>
    <sheet name="BurndownChart" sheetId="4" r:id="rId4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38" i="2" l="1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C4" i="4"/>
  <c r="Q6" i="2"/>
  <c r="Q7" i="2"/>
  <c r="Q8" i="2"/>
  <c r="Q9" i="2"/>
  <c r="Q10" i="2"/>
  <c r="Q11" i="2"/>
  <c r="Q12" i="2"/>
  <c r="Q13" i="2"/>
  <c r="Q14" i="2"/>
  <c r="Q15" i="2"/>
  <c r="D3" i="4"/>
  <c r="Q30" i="2"/>
  <c r="Q31" i="2"/>
  <c r="Q32" i="2"/>
  <c r="Q33" i="2"/>
  <c r="Q34" i="2"/>
  <c r="Q35" i="2"/>
  <c r="Q36" i="2"/>
  <c r="Q37" i="2"/>
  <c r="Q16" i="2"/>
  <c r="Q17" i="2"/>
  <c r="Q18" i="2"/>
  <c r="Q19" i="2"/>
  <c r="Q20" i="2"/>
  <c r="Q21" i="2"/>
  <c r="Q22" i="2"/>
  <c r="Q23" i="2"/>
  <c r="Q24" i="2"/>
  <c r="D4" i="4"/>
  <c r="C3" i="4"/>
  <c r="I83" i="2"/>
  <c r="C2" i="4"/>
  <c r="L83" i="2"/>
  <c r="M83" i="2"/>
  <c r="N83" i="2"/>
  <c r="O83" i="2"/>
  <c r="P83" i="2"/>
  <c r="Q25" i="2"/>
  <c r="Q26" i="2"/>
  <c r="Q27" i="2"/>
  <c r="Q28" i="2"/>
  <c r="Q29" i="2"/>
  <c r="Q83" i="2"/>
  <c r="K83" i="2"/>
  <c r="F22" i="1"/>
  <c r="F21" i="1"/>
  <c r="F20" i="1"/>
  <c r="F11" i="1"/>
  <c r="F10" i="1"/>
  <c r="F9" i="1"/>
  <c r="F8" i="1"/>
  <c r="F7" i="1"/>
  <c r="F6" i="1"/>
  <c r="F5" i="1"/>
  <c r="F4" i="1"/>
  <c r="F3" i="1"/>
  <c r="F2" i="1"/>
  <c r="F24" i="1"/>
</calcChain>
</file>

<file path=xl/sharedStrings.xml><?xml version="1.0" encoding="utf-8"?>
<sst xmlns="http://schemas.openxmlformats.org/spreadsheetml/2006/main" count="591" uniqueCount="165">
  <si>
    <t>ID</t>
  </si>
  <si>
    <t>Name</t>
  </si>
  <si>
    <t>Description</t>
  </si>
  <si>
    <t xml:space="preserve">Priority </t>
  </si>
  <si>
    <t>Status</t>
  </si>
  <si>
    <t>high</t>
  </si>
  <si>
    <t>medium</t>
  </si>
  <si>
    <t>low</t>
  </si>
  <si>
    <t>Owner</t>
  </si>
  <si>
    <t>Story Name</t>
  </si>
  <si>
    <t>Sprint</t>
  </si>
  <si>
    <t>Components</t>
  </si>
  <si>
    <t>Effort Actual</t>
  </si>
  <si>
    <t>Martin</t>
  </si>
  <si>
    <t>UI, Controller</t>
  </si>
  <si>
    <t>Patient Model</t>
  </si>
  <si>
    <t>Effort Plan Original</t>
  </si>
  <si>
    <t>Effort Plan Updated</t>
  </si>
  <si>
    <t>Reviewer</t>
  </si>
  <si>
    <t>GitHub Alias</t>
  </si>
  <si>
    <t xml:space="preserve">Sprint </t>
  </si>
  <si>
    <t>Remaining Effort</t>
  </si>
  <si>
    <t>Remaining Ressources</t>
  </si>
  <si>
    <t>Time of Record</t>
  </si>
  <si>
    <t>Kevin Tippenhauer</t>
  </si>
  <si>
    <t>k-tipp</t>
  </si>
  <si>
    <t>Lukas Wyss</t>
  </si>
  <si>
    <t>Martin Stierlin</t>
  </si>
  <si>
    <t>Alain Roth</t>
  </si>
  <si>
    <t>Philipp Schaad</t>
  </si>
  <si>
    <t>Aline Zaugg</t>
  </si>
  <si>
    <t>zauga5</t>
  </si>
  <si>
    <t>wyslu1</t>
  </si>
  <si>
    <t>streuli13</t>
  </si>
  <si>
    <t>rotha6</t>
  </si>
  <si>
    <t>schap18</t>
  </si>
  <si>
    <t>User authentication</t>
  </si>
  <si>
    <t>a user authenticates himself with a nfc card and a password</t>
  </si>
  <si>
    <t>View assigned patients</t>
  </si>
  <si>
    <t>Show a single patient</t>
  </si>
  <si>
    <t>show a single patient with a picture to the user. The needed informations are: Gender, Name, Address, Phone number, Emergency contact (Name, Address, Phone number), General Informations to the user, the security level of the patient</t>
  </si>
  <si>
    <t>Initiate new appointment</t>
  </si>
  <si>
    <t>The user can initiate a new appointment with a patient. He should be able to select a date and how accurate the appointment has to be to the date. The MTA makes the final appointment in this range with the patient.</t>
  </si>
  <si>
    <t>Prescribe a new medication</t>
  </si>
  <si>
    <t>A doctor should be able to prescribe a new medication. Informations: Medication, times per day, times in week, overall time, dose,  measuring unit for the dose.</t>
  </si>
  <si>
    <t>Security tests on medication prescription</t>
  </si>
  <si>
    <t>Every medication prescription has to be checked on interactions, kontra indications, and the selected dose. The doctor should be able to force a prescription in any case.</t>
  </si>
  <si>
    <t>Show the compendium informations</t>
  </si>
  <si>
    <t>For every medication is the medication compendium available.</t>
  </si>
  <si>
    <t>Show the current medication</t>
  </si>
  <si>
    <t>All users (therapists and doctors) can view the current medication of a patient.</t>
  </si>
  <si>
    <t>Change the current medication</t>
  </si>
  <si>
    <t>A doctor can change the current medication of a patient</t>
  </si>
  <si>
    <t>Delete the current medication</t>
  </si>
  <si>
    <t>A doctor can remove a prescribed medication of a patient.</t>
  </si>
  <si>
    <t>Show therapy plan</t>
  </si>
  <si>
    <t>Show the prescribed therapies to the user</t>
  </si>
  <si>
    <t>Prescribe a new therapy</t>
  </si>
  <si>
    <t>A therapist can prescribe new therapies. The needed informations for a prescription are: Therapy name, times daily, on days in week, total duration of the therapy</t>
  </si>
  <si>
    <t>Change therapy plan</t>
  </si>
  <si>
    <t>A therapist can change a prescribed therapy of a patient</t>
  </si>
  <si>
    <t>Delete therapy plan</t>
  </si>
  <si>
    <t>A therapist can delete a prescribed therapy of a patient</t>
  </si>
  <si>
    <t>Display SOAP list</t>
  </si>
  <si>
    <t>Create new SOAP entry</t>
  </si>
  <si>
    <t>Therapists and docters can create new soap entries.</t>
  </si>
  <si>
    <t>Delete a SOAP entry</t>
  </si>
  <si>
    <t>Therapists and docters can delete SOAP entries.</t>
  </si>
  <si>
    <t>Remarks</t>
  </si>
  <si>
    <t>NFC authentication is not part of the realisation.</t>
  </si>
  <si>
    <t>load the assigned patients for a specific user. Present the patients with a status symbole. The status symbol shows if the patient needs the attention of a doctor/therapist.</t>
  </si>
  <si>
    <t>Effort Plan Original [h]</t>
  </si>
  <si>
    <t>Effort Actual [h]</t>
  </si>
  <si>
    <t>Effort Plan Updated [h]</t>
  </si>
  <si>
    <t>User Model</t>
  </si>
  <si>
    <t>Appointment Model</t>
  </si>
  <si>
    <t>Medication Model</t>
  </si>
  <si>
    <t>A SOAP list should be available for every patient.</t>
  </si>
  <si>
    <t>Kevin</t>
  </si>
  <si>
    <t>Philipp</t>
  </si>
  <si>
    <t>Aline</t>
  </si>
  <si>
    <t>Martin, Lukas</t>
  </si>
  <si>
    <t>Kevin, Martin</t>
  </si>
  <si>
    <t>Kevin, Aline</t>
  </si>
  <si>
    <t>Lukas</t>
  </si>
  <si>
    <t>Database</t>
  </si>
  <si>
    <t>Create JPA Model and Repository</t>
  </si>
  <si>
    <t>Model/Repo</t>
  </si>
  <si>
    <t>Create authentication view</t>
  </si>
  <si>
    <t>Create View</t>
  </si>
  <si>
    <t>View</t>
  </si>
  <si>
    <t>Authentication controller</t>
  </si>
  <si>
    <t>Add functionality</t>
  </si>
  <si>
    <t>Kevin, Martin, Lukas</t>
  </si>
  <si>
    <t>Patient overview controller</t>
  </si>
  <si>
    <t>Create overview view</t>
  </si>
  <si>
    <t>Create single patient view</t>
  </si>
  <si>
    <t>Single patient view controller</t>
  </si>
  <si>
    <t>Planning&amp;Research</t>
  </si>
  <si>
    <t>Planing and research</t>
  </si>
  <si>
    <t>All</t>
  </si>
  <si>
    <t>Running</t>
  </si>
  <si>
    <t>Create medication prescription view</t>
  </si>
  <si>
    <t>Create medication validation view</t>
  </si>
  <si>
    <t>Appointment controller</t>
  </si>
  <si>
    <t>Medication Controller</t>
  </si>
  <si>
    <t>Medication validation controller</t>
  </si>
  <si>
    <t>Create compendium view</t>
  </si>
  <si>
    <t>Compendium controller</t>
  </si>
  <si>
    <t>Current medication controller</t>
  </si>
  <si>
    <t>Create current Medication view</t>
  </si>
  <si>
    <t>Add change button to current medication view</t>
  </si>
  <si>
    <t>medication change controller</t>
  </si>
  <si>
    <t>Add delete button to current medication view</t>
  </si>
  <si>
    <t>medication delete controller</t>
  </si>
  <si>
    <t>Alain</t>
  </si>
  <si>
    <t>Totale Arbeitszeiten</t>
  </si>
  <si>
    <t>Add test data</t>
  </si>
  <si>
    <t>add test data</t>
  </si>
  <si>
    <t>kevin</t>
  </si>
  <si>
    <t>Aline, Philipp</t>
  </si>
  <si>
    <t>cleanup code</t>
  </si>
  <si>
    <t>Cleanup sprint 1</t>
  </si>
  <si>
    <t>cleanup and documentation</t>
  </si>
  <si>
    <t>Create test data</t>
  </si>
  <si>
    <t>create test data</t>
  </si>
  <si>
    <t>Create tables</t>
  </si>
  <si>
    <t>State pattern implementation</t>
  </si>
  <si>
    <t>Add a stop watch</t>
  </si>
  <si>
    <t>Not part of the realisation.</t>
  </si>
  <si>
    <t>View, Controller</t>
  </si>
  <si>
    <t>Done</t>
  </si>
  <si>
    <t>Waiting</t>
  </si>
  <si>
    <t>Cleanup</t>
  </si>
  <si>
    <t>Cleanup sprint 2</t>
  </si>
  <si>
    <t>Therapie Model</t>
  </si>
  <si>
    <t>Therapy Controller</t>
  </si>
  <si>
    <t>Create therapy prescription view</t>
  </si>
  <si>
    <t>Create current therapies view</t>
  </si>
  <si>
    <t>Current therapies controller</t>
  </si>
  <si>
    <t>Add change button to current therapie overview</t>
  </si>
  <si>
    <t>implement delete functionality to therapy overview</t>
  </si>
  <si>
    <t>Add delete button to therapy overview</t>
  </si>
  <si>
    <t>SOAP Model</t>
  </si>
  <si>
    <t>Create SOAP List</t>
  </si>
  <si>
    <t>SOAP list model</t>
  </si>
  <si>
    <t>SOAP List  Controller</t>
  </si>
  <si>
    <t>SOAP Entry Controller</t>
  </si>
  <si>
    <t>Create SOAP Entry View</t>
  </si>
  <si>
    <t>Change a Soap entry</t>
  </si>
  <si>
    <t>Therapists and docters can change SOAP entries.</t>
  </si>
  <si>
    <t>Add test classes</t>
  </si>
  <si>
    <t>Test the basic functionality of the application</t>
  </si>
  <si>
    <t>Add delete functionality to SOAP List View</t>
  </si>
  <si>
    <t>Add change functionality to SOAP Entry View</t>
  </si>
  <si>
    <t>Create test classes</t>
  </si>
  <si>
    <t>Add delete functionality SOAP List Controller</t>
  </si>
  <si>
    <t>Test</t>
  </si>
  <si>
    <t>Add change functionality to therapy prescription controller</t>
  </si>
  <si>
    <t>Add change functionality to SOAP Entry Controller</t>
  </si>
  <si>
    <t>Philipp, Kevin</t>
  </si>
  <si>
    <t>Not implemented, an implementation would lead to the need of a version control system vor SOAP Entries</t>
  </si>
  <si>
    <t>Not implemented since the implementation is equal to the implementation of medication</t>
  </si>
  <si>
    <t>Not needed, done with SOAP Model</t>
  </si>
  <si>
    <t>Compendium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</si>
</sst>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theme="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1" fillId="2" borderId="0" xfId="0" applyFont="1" applyFill="1" applyAlignment="1">
      <alignment wrapText="1"/>
    </xf>
    <xf numFmtId="0" fontId="1" fillId="2" borderId="0" xfId="0" applyFont="1" applyFill="1" applyAlignment="1">
      <alignment vertical="top" wrapText="1"/>
    </xf>
    <xf numFmtId="0" fontId="1" fillId="3" borderId="0" xfId="0" applyFont="1" applyFill="1" applyAlignment="1">
      <alignment wrapText="1"/>
    </xf>
    <xf numFmtId="14" fontId="0" fillId="0" borderId="0" xfId="0" applyNumberFormat="1"/>
    <xf numFmtId="0" fontId="0" fillId="0" borderId="0" xfId="0" applyAlignment="1">
      <alignment wrapText="1"/>
    </xf>
    <xf numFmtId="164" fontId="0" fillId="0" borderId="0" xfId="0" applyNumberFormat="1"/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center"/>
    </xf>
  </cellXfs>
  <cellStyles count="1">
    <cellStyle name="Standard" xfId="0" builtinId="0"/>
  </cellStyles>
  <dxfs count="4"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D6" sqref="D6"/>
    </sheetView>
  </sheetViews>
  <sheetFormatPr baseColWidth="10" defaultColWidth="9.140625" defaultRowHeight="15" x14ac:dyDescent="0.25"/>
  <cols>
    <col min="1" max="1" width="15.28515625" customWidth="1"/>
    <col min="2" max="2" width="18.42578125" customWidth="1"/>
  </cols>
  <sheetData>
    <row r="1" spans="1:2" s="3" customFormat="1" ht="19.350000000000001" customHeight="1" x14ac:dyDescent="0.25">
      <c r="A1" s="3" t="s">
        <v>1</v>
      </c>
      <c r="B1" s="3" t="s">
        <v>19</v>
      </c>
    </row>
    <row r="2" spans="1:2" x14ac:dyDescent="0.25">
      <c r="A2" t="s">
        <v>24</v>
      </c>
      <c r="B2" t="s">
        <v>25</v>
      </c>
    </row>
    <row r="3" spans="1:2" x14ac:dyDescent="0.25">
      <c r="A3" t="s">
        <v>30</v>
      </c>
      <c r="B3" t="s">
        <v>31</v>
      </c>
    </row>
    <row r="4" spans="1:2" x14ac:dyDescent="0.25">
      <c r="A4" t="s">
        <v>26</v>
      </c>
      <c r="B4" t="s">
        <v>32</v>
      </c>
    </row>
    <row r="5" spans="1:2" x14ac:dyDescent="0.25">
      <c r="A5" t="s">
        <v>27</v>
      </c>
      <c r="B5" t="s">
        <v>33</v>
      </c>
    </row>
    <row r="6" spans="1:2" x14ac:dyDescent="0.25">
      <c r="A6" t="s">
        <v>28</v>
      </c>
      <c r="B6" t="s">
        <v>34</v>
      </c>
    </row>
    <row r="7" spans="1:2" x14ac:dyDescent="0.25">
      <c r="A7" t="s">
        <v>29</v>
      </c>
      <c r="B7" t="s">
        <v>35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4"/>
  <sheetViews>
    <sheetView workbookViewId="0">
      <selection activeCell="I21" sqref="I2:I21"/>
    </sheetView>
  </sheetViews>
  <sheetFormatPr baseColWidth="10" defaultColWidth="9.140625" defaultRowHeight="15" x14ac:dyDescent="0.25"/>
  <cols>
    <col min="1" max="1" width="14.7109375" customWidth="1"/>
    <col min="2" max="2" width="29" customWidth="1"/>
    <col min="3" max="3" width="35.7109375" bestFit="1" customWidth="1"/>
    <col min="4" max="4" width="35.7109375" customWidth="1"/>
    <col min="5" max="5" width="8.42578125" bestFit="1" customWidth="1"/>
    <col min="6" max="6" width="11.7109375" customWidth="1"/>
    <col min="7" max="7" width="13.140625" customWidth="1"/>
    <col min="8" max="8" width="10.140625" customWidth="1"/>
    <col min="9" max="9" width="14.42578125" customWidth="1"/>
  </cols>
  <sheetData>
    <row r="1" spans="1:25" s="3" customFormat="1" ht="30" x14ac:dyDescent="0.25">
      <c r="A1" s="3" t="s">
        <v>0</v>
      </c>
      <c r="B1" s="3" t="s">
        <v>9</v>
      </c>
      <c r="C1" s="3" t="s">
        <v>2</v>
      </c>
      <c r="D1" s="3" t="s">
        <v>68</v>
      </c>
      <c r="E1" s="3" t="s">
        <v>3</v>
      </c>
      <c r="F1" s="3" t="s">
        <v>71</v>
      </c>
      <c r="G1" s="3" t="s">
        <v>73</v>
      </c>
      <c r="H1" s="3" t="s">
        <v>72</v>
      </c>
      <c r="I1" s="3" t="s">
        <v>4</v>
      </c>
    </row>
    <row r="2" spans="1:25" s="1" customFormat="1" ht="30" x14ac:dyDescent="0.25">
      <c r="A2" s="1">
        <v>1</v>
      </c>
      <c r="B2" s="1" t="s">
        <v>36</v>
      </c>
      <c r="C2" s="2" t="s">
        <v>37</v>
      </c>
      <c r="D2" s="2" t="s">
        <v>69</v>
      </c>
      <c r="E2" s="1" t="s">
        <v>6</v>
      </c>
      <c r="F2" s="1">
        <f>SUM('Sprint Backlog'!I2:I5)</f>
        <v>14</v>
      </c>
      <c r="G2" s="1">
        <v>0</v>
      </c>
      <c r="H2" s="1">
        <v>0</v>
      </c>
      <c r="I2" s="7" t="s">
        <v>101</v>
      </c>
    </row>
    <row r="3" spans="1:25" ht="75" x14ac:dyDescent="0.25">
      <c r="A3">
        <v>2</v>
      </c>
      <c r="B3" s="1" t="s">
        <v>38</v>
      </c>
      <c r="C3" s="2" t="s">
        <v>70</v>
      </c>
      <c r="D3" s="2"/>
      <c r="E3" s="1" t="s">
        <v>5</v>
      </c>
      <c r="F3" s="1">
        <f>SUM('Sprint Backlog'!I6:I10)</f>
        <v>17</v>
      </c>
      <c r="G3" s="1">
        <v>0</v>
      </c>
      <c r="H3" s="1">
        <v>0</v>
      </c>
      <c r="I3" s="7" t="s">
        <v>101</v>
      </c>
    </row>
    <row r="4" spans="1:25" ht="105" x14ac:dyDescent="0.25">
      <c r="A4">
        <v>3</v>
      </c>
      <c r="B4" s="1" t="s">
        <v>39</v>
      </c>
      <c r="C4" s="2" t="s">
        <v>40</v>
      </c>
      <c r="D4" s="2"/>
      <c r="E4" s="1" t="s">
        <v>5</v>
      </c>
      <c r="F4" s="1">
        <f>SUM('Sprint Backlog'!I11:I15)</f>
        <v>17</v>
      </c>
      <c r="G4" s="1">
        <v>0</v>
      </c>
      <c r="H4" s="1">
        <v>0</v>
      </c>
      <c r="I4" s="7" t="s">
        <v>101</v>
      </c>
    </row>
    <row r="5" spans="1:25" ht="105" x14ac:dyDescent="0.25">
      <c r="A5" s="7">
        <v>4</v>
      </c>
      <c r="B5" s="2" t="s">
        <v>41</v>
      </c>
      <c r="C5" s="2" t="s">
        <v>42</v>
      </c>
      <c r="D5" s="2"/>
      <c r="E5" s="2" t="s">
        <v>7</v>
      </c>
      <c r="F5" s="1">
        <f>SUM('Sprint Backlog'!I16:I18)</f>
        <v>6</v>
      </c>
      <c r="G5" s="2">
        <v>0</v>
      </c>
      <c r="H5" s="2">
        <v>0</v>
      </c>
      <c r="I5" s="7" t="s">
        <v>101</v>
      </c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75" x14ac:dyDescent="0.25">
      <c r="A6" s="7">
        <v>5</v>
      </c>
      <c r="B6" s="2" t="s">
        <v>43</v>
      </c>
      <c r="C6" s="2" t="s">
        <v>44</v>
      </c>
      <c r="D6" s="2"/>
      <c r="E6" s="2" t="s">
        <v>5</v>
      </c>
      <c r="F6" s="1">
        <f>SUM('Sprint Backlog'!I20:I23)</f>
        <v>20</v>
      </c>
      <c r="G6" s="2">
        <v>0</v>
      </c>
      <c r="H6" s="2">
        <v>0</v>
      </c>
      <c r="I6" s="7" t="s">
        <v>101</v>
      </c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75" x14ac:dyDescent="0.25">
      <c r="A7" s="7">
        <v>6</v>
      </c>
      <c r="B7" s="2" t="s">
        <v>45</v>
      </c>
      <c r="C7" s="2" t="s">
        <v>46</v>
      </c>
      <c r="D7" s="2" t="s">
        <v>129</v>
      </c>
      <c r="E7" s="2" t="s">
        <v>5</v>
      </c>
      <c r="F7" s="1">
        <f>SUM('Sprint Backlog'!I25:I28)</f>
        <v>0</v>
      </c>
      <c r="G7" s="2">
        <v>0</v>
      </c>
      <c r="H7" s="2">
        <v>0</v>
      </c>
      <c r="I7" s="7" t="s">
        <v>101</v>
      </c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30" x14ac:dyDescent="0.25">
      <c r="A8" s="7">
        <v>7</v>
      </c>
      <c r="B8" s="2" t="s">
        <v>47</v>
      </c>
      <c r="C8" s="2" t="s">
        <v>48</v>
      </c>
      <c r="D8" s="2"/>
      <c r="E8" s="2" t="s">
        <v>6</v>
      </c>
      <c r="F8" s="1">
        <f>SUM('Sprint Backlog'!I30:I33)</f>
        <v>11</v>
      </c>
      <c r="G8" s="2">
        <v>0</v>
      </c>
      <c r="H8" s="2">
        <v>0</v>
      </c>
      <c r="I8" s="7" t="s">
        <v>101</v>
      </c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45" x14ac:dyDescent="0.25">
      <c r="A9" s="1">
        <v>8</v>
      </c>
      <c r="B9" s="2" t="s">
        <v>49</v>
      </c>
      <c r="C9" s="2" t="s">
        <v>50</v>
      </c>
      <c r="D9" s="2"/>
      <c r="E9" s="7" t="s">
        <v>5</v>
      </c>
      <c r="F9" s="1">
        <f>SUM('Sprint Backlog'!I35:I38)</f>
        <v>8.5</v>
      </c>
      <c r="G9" s="7">
        <v>0</v>
      </c>
      <c r="H9" s="7">
        <v>0</v>
      </c>
      <c r="I9" s="7" t="s">
        <v>101</v>
      </c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 ht="30" x14ac:dyDescent="0.25">
      <c r="A10">
        <v>9</v>
      </c>
      <c r="B10" s="2" t="s">
        <v>51</v>
      </c>
      <c r="C10" s="2" t="s">
        <v>52</v>
      </c>
      <c r="D10" s="2"/>
      <c r="E10" s="7" t="s">
        <v>6</v>
      </c>
      <c r="F10" s="1">
        <f>SUM('Sprint Backlog'!I38:I39)</f>
        <v>3</v>
      </c>
      <c r="G10" s="7">
        <v>0</v>
      </c>
      <c r="H10" s="7">
        <v>0</v>
      </c>
      <c r="I10" s="7" t="s">
        <v>101</v>
      </c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 ht="30" x14ac:dyDescent="0.25">
      <c r="A11">
        <v>10</v>
      </c>
      <c r="B11" s="2" t="s">
        <v>53</v>
      </c>
      <c r="C11" s="2" t="s">
        <v>54</v>
      </c>
      <c r="D11" s="2"/>
      <c r="E11" s="7" t="s">
        <v>5</v>
      </c>
      <c r="F11" s="1">
        <f>SUM('Sprint Backlog'!I41:I42)</f>
        <v>3</v>
      </c>
      <c r="G11" s="7">
        <v>0</v>
      </c>
      <c r="H11" s="7">
        <v>0</v>
      </c>
      <c r="I11" s="7" t="s">
        <v>101</v>
      </c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 ht="75" x14ac:dyDescent="0.25">
      <c r="A12" s="7">
        <v>11</v>
      </c>
      <c r="B12" s="2" t="s">
        <v>57</v>
      </c>
      <c r="C12" s="2" t="s">
        <v>58</v>
      </c>
      <c r="D12" s="2"/>
      <c r="E12" s="7" t="s">
        <v>5</v>
      </c>
      <c r="F12" s="7">
        <v>23</v>
      </c>
      <c r="G12" s="7">
        <v>0</v>
      </c>
      <c r="H12" s="7">
        <v>0</v>
      </c>
      <c r="I12" s="7" t="s">
        <v>101</v>
      </c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 ht="30" x14ac:dyDescent="0.25">
      <c r="A13" s="7">
        <v>12</v>
      </c>
      <c r="B13" s="2" t="s">
        <v>55</v>
      </c>
      <c r="C13" s="2" t="s">
        <v>56</v>
      </c>
      <c r="D13" s="2"/>
      <c r="E13" s="7" t="s">
        <v>5</v>
      </c>
      <c r="F13" s="7">
        <v>8</v>
      </c>
      <c r="G13" s="7">
        <v>0</v>
      </c>
      <c r="H13" s="7">
        <v>0</v>
      </c>
      <c r="I13" s="7" t="s">
        <v>101</v>
      </c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 ht="30" x14ac:dyDescent="0.25">
      <c r="A14" s="7">
        <v>13</v>
      </c>
      <c r="B14" s="2" t="s">
        <v>59</v>
      </c>
      <c r="C14" s="2" t="s">
        <v>60</v>
      </c>
      <c r="D14" s="2"/>
      <c r="E14" s="7" t="s">
        <v>6</v>
      </c>
      <c r="F14" s="7">
        <v>5</v>
      </c>
      <c r="G14" s="7">
        <v>0</v>
      </c>
      <c r="H14" s="7">
        <v>0</v>
      </c>
      <c r="I14" s="7" t="s">
        <v>101</v>
      </c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5" ht="30" x14ac:dyDescent="0.25">
      <c r="A15" s="7">
        <v>14</v>
      </c>
      <c r="B15" s="2" t="s">
        <v>61</v>
      </c>
      <c r="C15" s="2" t="s">
        <v>62</v>
      </c>
      <c r="D15" s="2"/>
      <c r="E15" s="7" t="s">
        <v>5</v>
      </c>
      <c r="F15" s="7">
        <v>5</v>
      </c>
      <c r="G15" s="7">
        <v>0</v>
      </c>
      <c r="H15" s="7">
        <v>0</v>
      </c>
      <c r="I15" s="7" t="s">
        <v>101</v>
      </c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5" ht="30" x14ac:dyDescent="0.25">
      <c r="A16" s="1">
        <v>15</v>
      </c>
      <c r="B16" s="2" t="s">
        <v>63</v>
      </c>
      <c r="C16" s="2" t="s">
        <v>77</v>
      </c>
      <c r="D16" s="2"/>
      <c r="E16" s="7" t="s">
        <v>7</v>
      </c>
      <c r="F16" s="7">
        <v>5</v>
      </c>
      <c r="G16" s="7">
        <v>0</v>
      </c>
      <c r="H16" s="7">
        <v>0</v>
      </c>
      <c r="I16" s="7" t="s">
        <v>101</v>
      </c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25" ht="30" x14ac:dyDescent="0.25">
      <c r="A17">
        <v>16</v>
      </c>
      <c r="B17" s="2" t="s">
        <v>64</v>
      </c>
      <c r="C17" s="2" t="s">
        <v>65</v>
      </c>
      <c r="D17" s="2"/>
      <c r="E17" s="7" t="s">
        <v>7</v>
      </c>
      <c r="F17" s="7">
        <v>5</v>
      </c>
      <c r="G17" s="7">
        <v>0</v>
      </c>
      <c r="H17" s="7">
        <v>0</v>
      </c>
      <c r="I17" s="7" t="s">
        <v>101</v>
      </c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1:25" ht="30" x14ac:dyDescent="0.25">
      <c r="A18">
        <v>17</v>
      </c>
      <c r="B18" s="2" t="s">
        <v>149</v>
      </c>
      <c r="C18" s="2" t="s">
        <v>150</v>
      </c>
      <c r="E18" s="7" t="s">
        <v>7</v>
      </c>
      <c r="F18" s="7">
        <v>3</v>
      </c>
      <c r="G18" s="7">
        <v>0</v>
      </c>
      <c r="H18" s="7">
        <v>0</v>
      </c>
      <c r="I18" s="7" t="s">
        <v>101</v>
      </c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1:25" ht="30" x14ac:dyDescent="0.25">
      <c r="A19" s="7">
        <v>18</v>
      </c>
      <c r="B19" s="2" t="s">
        <v>66</v>
      </c>
      <c r="C19" s="2" t="s">
        <v>67</v>
      </c>
      <c r="D19" s="2"/>
      <c r="E19" s="7" t="s">
        <v>7</v>
      </c>
      <c r="F19" s="7">
        <v>3</v>
      </c>
      <c r="G19" s="7">
        <v>0</v>
      </c>
      <c r="H19" s="7">
        <v>0</v>
      </c>
      <c r="I19" s="7" t="s">
        <v>101</v>
      </c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25" x14ac:dyDescent="0.25">
      <c r="A20" s="7">
        <v>19</v>
      </c>
      <c r="B20" s="7" t="s">
        <v>117</v>
      </c>
      <c r="C20" s="7" t="s">
        <v>118</v>
      </c>
      <c r="D20" s="7"/>
      <c r="E20" s="7" t="s">
        <v>5</v>
      </c>
      <c r="F20" s="7">
        <f>SUM('Sprint Backlog'!I76)</f>
        <v>5</v>
      </c>
      <c r="G20" s="7">
        <v>0</v>
      </c>
      <c r="H20" s="7">
        <v>0</v>
      </c>
      <c r="I20" s="7" t="s">
        <v>101</v>
      </c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 x14ac:dyDescent="0.25">
      <c r="A21">
        <v>20</v>
      </c>
      <c r="B21" s="7" t="s">
        <v>133</v>
      </c>
      <c r="C21" s="7" t="s">
        <v>121</v>
      </c>
      <c r="D21" s="7"/>
      <c r="E21" s="7" t="s">
        <v>5</v>
      </c>
      <c r="F21" s="7">
        <f>SUM('Sprint Backlog'!I77)</f>
        <v>12</v>
      </c>
      <c r="G21" s="7">
        <v>0</v>
      </c>
      <c r="H21" s="7">
        <v>0</v>
      </c>
      <c r="I21" s="7" t="s">
        <v>101</v>
      </c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 x14ac:dyDescent="0.25">
      <c r="A22" s="7">
        <v>21</v>
      </c>
      <c r="B22" s="7" t="s">
        <v>127</v>
      </c>
      <c r="C22" s="7" t="s">
        <v>128</v>
      </c>
      <c r="D22" s="7"/>
      <c r="E22" s="7" t="s">
        <v>5</v>
      </c>
      <c r="F22" s="7">
        <f>'Sprint Backlog'!I79</f>
        <v>1</v>
      </c>
      <c r="G22" s="7">
        <v>0</v>
      </c>
      <c r="H22" s="7">
        <v>0</v>
      </c>
      <c r="I22" s="7" t="s">
        <v>101</v>
      </c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 ht="30" x14ac:dyDescent="0.25">
      <c r="A23" s="7">
        <v>22</v>
      </c>
      <c r="B23" s="7" t="s">
        <v>151</v>
      </c>
      <c r="C23" s="7" t="s">
        <v>152</v>
      </c>
      <c r="D23" s="7"/>
      <c r="E23" s="7" t="s">
        <v>5</v>
      </c>
      <c r="F23">
        <v>20</v>
      </c>
      <c r="G23" s="7">
        <v>0</v>
      </c>
      <c r="H23" s="7">
        <v>0</v>
      </c>
      <c r="I23" s="7" t="s">
        <v>101</v>
      </c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 x14ac:dyDescent="0.25">
      <c r="A24" s="7"/>
      <c r="B24" s="7"/>
      <c r="C24" s="7"/>
      <c r="D24" s="7"/>
      <c r="E24" s="7"/>
      <c r="F24" s="7">
        <f>SUM(F2:F23)</f>
        <v>194.5</v>
      </c>
      <c r="G24" s="7">
        <v>0</v>
      </c>
      <c r="H24" s="7">
        <v>0</v>
      </c>
      <c r="I24" s="7" t="s">
        <v>101</v>
      </c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</sheetData>
  <pageMargins left="0.7" right="0.7" top="0.75" bottom="0.75" header="0.3" footer="0.3"/>
  <pageSetup paperSize="9" orientation="portrait" horizontalDpi="4294967293" verticalDpi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5"/>
  <sheetViews>
    <sheetView tabSelected="1" topLeftCell="H1" workbookViewId="0">
      <pane ySplit="1" topLeftCell="A66" activePane="bottomLeft" state="frozen"/>
      <selection pane="bottomLeft" activeCell="R81" sqref="R81"/>
    </sheetView>
  </sheetViews>
  <sheetFormatPr baseColWidth="10" defaultColWidth="9.140625" defaultRowHeight="15" x14ac:dyDescent="0.25"/>
  <cols>
    <col min="1" max="1" width="4.7109375" customWidth="1"/>
    <col min="2" max="2" width="6.28515625" customWidth="1"/>
    <col min="3" max="3" width="48.140625" bestFit="1" customWidth="1"/>
    <col min="4" max="4" width="33" bestFit="1" customWidth="1"/>
    <col min="5" max="5" width="13.85546875" customWidth="1"/>
    <col min="6" max="6" width="12.85546875" bestFit="1" customWidth="1"/>
    <col min="7" max="7" width="9.7109375" customWidth="1"/>
    <col min="8" max="8" width="8.28515625" customWidth="1"/>
    <col min="9" max="9" width="7.85546875" customWidth="1"/>
    <col min="10" max="16" width="9.140625" customWidth="1"/>
    <col min="17" max="17" width="7.28515625" customWidth="1"/>
    <col min="18" max="18" width="15.28515625" customWidth="1"/>
  </cols>
  <sheetData>
    <row r="1" spans="1:18" s="4" customFormat="1" ht="60" x14ac:dyDescent="0.25">
      <c r="A1" s="4" t="s">
        <v>0</v>
      </c>
      <c r="B1" s="4" t="s">
        <v>10</v>
      </c>
      <c r="C1" s="4" t="s">
        <v>1</v>
      </c>
      <c r="D1" s="4" t="s">
        <v>2</v>
      </c>
      <c r="E1" s="4" t="s">
        <v>11</v>
      </c>
      <c r="F1" s="4" t="s">
        <v>8</v>
      </c>
      <c r="G1" s="4" t="s">
        <v>18</v>
      </c>
      <c r="H1" s="4" t="s">
        <v>3</v>
      </c>
      <c r="I1" s="4" t="s">
        <v>16</v>
      </c>
      <c r="J1" s="4" t="s">
        <v>17</v>
      </c>
      <c r="K1" s="4" t="s">
        <v>84</v>
      </c>
      <c r="L1" s="4" t="s">
        <v>13</v>
      </c>
      <c r="M1" s="4" t="s">
        <v>78</v>
      </c>
      <c r="N1" s="4" t="s">
        <v>79</v>
      </c>
      <c r="O1" s="4" t="s">
        <v>80</v>
      </c>
      <c r="P1" s="4" t="s">
        <v>115</v>
      </c>
      <c r="Q1" s="4" t="s">
        <v>12</v>
      </c>
      <c r="R1" s="4" t="s">
        <v>4</v>
      </c>
    </row>
    <row r="2" spans="1:18" x14ac:dyDescent="0.25">
      <c r="A2">
        <v>1.1000000000000001</v>
      </c>
      <c r="B2">
        <v>3</v>
      </c>
      <c r="C2" t="s">
        <v>85</v>
      </c>
      <c r="D2" t="s">
        <v>126</v>
      </c>
      <c r="E2" t="s">
        <v>85</v>
      </c>
      <c r="F2" t="s">
        <v>78</v>
      </c>
      <c r="G2" t="s">
        <v>84</v>
      </c>
      <c r="I2">
        <v>1</v>
      </c>
      <c r="K2">
        <v>0.2</v>
      </c>
      <c r="M2">
        <v>0.5</v>
      </c>
    </row>
    <row r="3" spans="1:18" x14ac:dyDescent="0.25">
      <c r="A3">
        <v>1.2</v>
      </c>
      <c r="B3">
        <v>3</v>
      </c>
      <c r="C3" t="s">
        <v>74</v>
      </c>
      <c r="D3" s="2" t="s">
        <v>86</v>
      </c>
      <c r="E3" t="s">
        <v>87</v>
      </c>
      <c r="F3" t="s">
        <v>78</v>
      </c>
      <c r="G3" t="s">
        <v>84</v>
      </c>
      <c r="I3">
        <v>2</v>
      </c>
      <c r="K3">
        <v>0.2</v>
      </c>
      <c r="M3">
        <v>0.5</v>
      </c>
    </row>
    <row r="4" spans="1:18" x14ac:dyDescent="0.25">
      <c r="A4">
        <v>1.3</v>
      </c>
      <c r="B4">
        <v>3</v>
      </c>
      <c r="C4" t="s">
        <v>88</v>
      </c>
      <c r="D4" s="7" t="s">
        <v>89</v>
      </c>
      <c r="E4" t="s">
        <v>90</v>
      </c>
      <c r="F4" t="s">
        <v>78</v>
      </c>
      <c r="G4" t="s">
        <v>84</v>
      </c>
      <c r="I4">
        <v>1</v>
      </c>
      <c r="K4">
        <v>0.2</v>
      </c>
      <c r="M4">
        <v>0.5</v>
      </c>
    </row>
    <row r="5" spans="1:18" x14ac:dyDescent="0.25">
      <c r="A5">
        <v>1.4</v>
      </c>
      <c r="B5">
        <v>3</v>
      </c>
      <c r="C5" t="s">
        <v>91</v>
      </c>
      <c r="D5" s="7" t="s">
        <v>92</v>
      </c>
      <c r="E5" t="s">
        <v>14</v>
      </c>
      <c r="F5" t="s">
        <v>78</v>
      </c>
      <c r="G5" t="s">
        <v>84</v>
      </c>
      <c r="I5">
        <v>10</v>
      </c>
      <c r="K5">
        <v>0.2</v>
      </c>
      <c r="M5">
        <v>5</v>
      </c>
    </row>
    <row r="6" spans="1:18" x14ac:dyDescent="0.25">
      <c r="A6">
        <v>2.1</v>
      </c>
      <c r="B6">
        <v>1</v>
      </c>
      <c r="C6" t="s">
        <v>85</v>
      </c>
      <c r="D6" t="s">
        <v>126</v>
      </c>
      <c r="E6" t="s">
        <v>85</v>
      </c>
      <c r="F6" t="s">
        <v>81</v>
      </c>
      <c r="G6" t="s">
        <v>78</v>
      </c>
      <c r="I6">
        <v>4</v>
      </c>
      <c r="K6">
        <v>5</v>
      </c>
      <c r="L6">
        <v>2</v>
      </c>
      <c r="Q6">
        <f t="shared" ref="Q6:Q69" si="0">SUM(K6:P6)</f>
        <v>7</v>
      </c>
      <c r="R6" t="s">
        <v>131</v>
      </c>
    </row>
    <row r="7" spans="1:18" x14ac:dyDescent="0.25">
      <c r="A7">
        <v>2.2000000000000002</v>
      </c>
      <c r="B7">
        <v>1</v>
      </c>
      <c r="C7" t="s">
        <v>15</v>
      </c>
      <c r="D7" s="2" t="s">
        <v>86</v>
      </c>
      <c r="E7" t="s">
        <v>87</v>
      </c>
      <c r="F7" t="s">
        <v>81</v>
      </c>
      <c r="G7" t="s">
        <v>78</v>
      </c>
      <c r="I7">
        <v>2</v>
      </c>
      <c r="K7">
        <v>3</v>
      </c>
      <c r="L7">
        <v>1</v>
      </c>
      <c r="Q7">
        <f t="shared" si="0"/>
        <v>4</v>
      </c>
      <c r="R7" t="s">
        <v>131</v>
      </c>
    </row>
    <row r="8" spans="1:18" x14ac:dyDescent="0.25">
      <c r="A8">
        <v>2.2999999999999998</v>
      </c>
      <c r="B8">
        <v>1</v>
      </c>
      <c r="C8" t="s">
        <v>95</v>
      </c>
      <c r="D8" s="7" t="s">
        <v>89</v>
      </c>
      <c r="E8" t="s">
        <v>90</v>
      </c>
      <c r="F8" t="s">
        <v>82</v>
      </c>
      <c r="G8" t="s">
        <v>84</v>
      </c>
      <c r="I8">
        <v>4</v>
      </c>
      <c r="K8">
        <v>0.2</v>
      </c>
      <c r="L8">
        <v>3</v>
      </c>
      <c r="M8">
        <v>2</v>
      </c>
      <c r="Q8">
        <f t="shared" si="0"/>
        <v>5.2</v>
      </c>
      <c r="R8" t="s">
        <v>131</v>
      </c>
    </row>
    <row r="9" spans="1:18" x14ac:dyDescent="0.25">
      <c r="A9">
        <v>2.4</v>
      </c>
      <c r="B9">
        <v>1</v>
      </c>
      <c r="C9" t="s">
        <v>94</v>
      </c>
      <c r="D9" s="7" t="s">
        <v>92</v>
      </c>
      <c r="E9" t="s">
        <v>14</v>
      </c>
      <c r="F9" t="s">
        <v>93</v>
      </c>
      <c r="G9" t="s">
        <v>78</v>
      </c>
      <c r="I9">
        <v>4</v>
      </c>
      <c r="K9">
        <v>5</v>
      </c>
      <c r="L9">
        <v>3</v>
      </c>
      <c r="M9">
        <v>3</v>
      </c>
      <c r="Q9">
        <f t="shared" si="0"/>
        <v>11</v>
      </c>
      <c r="R9" t="s">
        <v>131</v>
      </c>
    </row>
    <row r="10" spans="1:18" x14ac:dyDescent="0.25">
      <c r="A10">
        <v>2.5</v>
      </c>
      <c r="B10">
        <v>1</v>
      </c>
      <c r="C10" t="s">
        <v>98</v>
      </c>
      <c r="D10" s="7" t="s">
        <v>99</v>
      </c>
      <c r="E10" t="s">
        <v>100</v>
      </c>
      <c r="F10" t="s">
        <v>78</v>
      </c>
      <c r="G10" t="s">
        <v>100</v>
      </c>
      <c r="I10">
        <v>3</v>
      </c>
      <c r="M10">
        <v>5</v>
      </c>
      <c r="Q10">
        <f t="shared" si="0"/>
        <v>5</v>
      </c>
      <c r="R10" t="s">
        <v>131</v>
      </c>
    </row>
    <row r="11" spans="1:18" x14ac:dyDescent="0.25">
      <c r="A11">
        <v>3.1</v>
      </c>
      <c r="B11">
        <v>1</v>
      </c>
      <c r="C11" t="s">
        <v>85</v>
      </c>
      <c r="D11" t="s">
        <v>126</v>
      </c>
      <c r="E11" t="s">
        <v>85</v>
      </c>
      <c r="F11" t="s">
        <v>81</v>
      </c>
      <c r="G11" t="s">
        <v>78</v>
      </c>
      <c r="I11">
        <v>3</v>
      </c>
      <c r="K11">
        <v>2</v>
      </c>
      <c r="L11">
        <v>1</v>
      </c>
      <c r="M11">
        <v>1</v>
      </c>
      <c r="Q11">
        <f t="shared" si="0"/>
        <v>4</v>
      </c>
      <c r="R11" t="s">
        <v>131</v>
      </c>
    </row>
    <row r="12" spans="1:18" x14ac:dyDescent="0.25">
      <c r="A12">
        <v>3.2</v>
      </c>
      <c r="B12">
        <v>1</v>
      </c>
      <c r="C12" t="s">
        <v>15</v>
      </c>
      <c r="D12" s="2" t="s">
        <v>86</v>
      </c>
      <c r="E12" t="s">
        <v>87</v>
      </c>
      <c r="F12" t="s">
        <v>81</v>
      </c>
      <c r="G12" t="s">
        <v>78</v>
      </c>
      <c r="I12">
        <v>3</v>
      </c>
      <c r="K12">
        <v>2</v>
      </c>
      <c r="L12">
        <v>2</v>
      </c>
      <c r="M12">
        <v>1</v>
      </c>
      <c r="Q12">
        <f t="shared" si="0"/>
        <v>5</v>
      </c>
      <c r="R12" t="s">
        <v>131</v>
      </c>
    </row>
    <row r="13" spans="1:18" x14ac:dyDescent="0.25">
      <c r="A13">
        <v>3.3</v>
      </c>
      <c r="B13">
        <v>1</v>
      </c>
      <c r="C13" t="s">
        <v>96</v>
      </c>
      <c r="D13" s="7" t="s">
        <v>89</v>
      </c>
      <c r="E13" t="s">
        <v>90</v>
      </c>
      <c r="F13" t="s">
        <v>83</v>
      </c>
      <c r="G13" t="s">
        <v>13</v>
      </c>
      <c r="I13">
        <v>4</v>
      </c>
      <c r="L13">
        <v>1</v>
      </c>
      <c r="M13">
        <v>1</v>
      </c>
      <c r="O13">
        <v>2</v>
      </c>
      <c r="Q13">
        <f t="shared" si="0"/>
        <v>4</v>
      </c>
      <c r="R13" t="s">
        <v>131</v>
      </c>
    </row>
    <row r="14" spans="1:18" x14ac:dyDescent="0.25">
      <c r="A14">
        <v>3.4</v>
      </c>
      <c r="B14">
        <v>1</v>
      </c>
      <c r="C14" t="s">
        <v>97</v>
      </c>
      <c r="D14" s="7" t="s">
        <v>92</v>
      </c>
      <c r="E14" t="s">
        <v>14</v>
      </c>
      <c r="F14" t="s">
        <v>93</v>
      </c>
      <c r="G14" t="s">
        <v>84</v>
      </c>
      <c r="I14">
        <v>4</v>
      </c>
      <c r="K14">
        <v>2</v>
      </c>
      <c r="L14">
        <v>1</v>
      </c>
      <c r="M14">
        <v>2</v>
      </c>
      <c r="Q14">
        <f t="shared" si="0"/>
        <v>5</v>
      </c>
      <c r="R14" t="s">
        <v>131</v>
      </c>
    </row>
    <row r="15" spans="1:18" x14ac:dyDescent="0.25">
      <c r="A15">
        <v>3.5</v>
      </c>
      <c r="B15">
        <v>1</v>
      </c>
      <c r="C15" t="s">
        <v>98</v>
      </c>
      <c r="D15" s="7" t="s">
        <v>99</v>
      </c>
      <c r="E15" t="s">
        <v>100</v>
      </c>
      <c r="F15" t="s">
        <v>78</v>
      </c>
      <c r="G15" t="s">
        <v>100</v>
      </c>
      <c r="I15">
        <v>3</v>
      </c>
      <c r="M15">
        <v>2</v>
      </c>
      <c r="Q15">
        <f t="shared" si="0"/>
        <v>2</v>
      </c>
      <c r="R15" t="s">
        <v>131</v>
      </c>
    </row>
    <row r="16" spans="1:18" x14ac:dyDescent="0.25">
      <c r="A16">
        <v>4.0999999999999996</v>
      </c>
      <c r="B16">
        <v>2</v>
      </c>
      <c r="C16" t="s">
        <v>85</v>
      </c>
      <c r="D16" t="s">
        <v>126</v>
      </c>
      <c r="E16" t="s">
        <v>85</v>
      </c>
      <c r="F16" t="s">
        <v>81</v>
      </c>
      <c r="G16" t="s">
        <v>119</v>
      </c>
      <c r="I16">
        <v>2</v>
      </c>
      <c r="K16">
        <v>4</v>
      </c>
      <c r="L16">
        <v>2</v>
      </c>
      <c r="Q16">
        <f t="shared" si="0"/>
        <v>6</v>
      </c>
      <c r="R16" t="s">
        <v>131</v>
      </c>
    </row>
    <row r="17" spans="1:18" x14ac:dyDescent="0.25">
      <c r="A17">
        <v>4.2</v>
      </c>
      <c r="B17">
        <v>2</v>
      </c>
      <c r="C17" t="s">
        <v>75</v>
      </c>
      <c r="D17" s="2" t="s">
        <v>86</v>
      </c>
      <c r="E17" t="s">
        <v>87</v>
      </c>
      <c r="F17" t="s">
        <v>79</v>
      </c>
      <c r="G17" t="s">
        <v>115</v>
      </c>
      <c r="I17">
        <v>2</v>
      </c>
      <c r="Q17">
        <f t="shared" si="0"/>
        <v>0</v>
      </c>
      <c r="R17" t="s">
        <v>131</v>
      </c>
    </row>
    <row r="18" spans="1:18" x14ac:dyDescent="0.25">
      <c r="A18">
        <v>4.3</v>
      </c>
      <c r="B18">
        <v>2</v>
      </c>
      <c r="C18" t="s">
        <v>104</v>
      </c>
      <c r="D18" s="7" t="s">
        <v>92</v>
      </c>
      <c r="E18" t="s">
        <v>14</v>
      </c>
      <c r="F18" t="s">
        <v>115</v>
      </c>
      <c r="G18" t="s">
        <v>79</v>
      </c>
      <c r="I18">
        <v>2</v>
      </c>
      <c r="N18">
        <v>1</v>
      </c>
      <c r="P18">
        <v>1</v>
      </c>
      <c r="Q18">
        <f t="shared" si="0"/>
        <v>2</v>
      </c>
      <c r="R18" t="s">
        <v>132</v>
      </c>
    </row>
    <row r="19" spans="1:18" x14ac:dyDescent="0.25">
      <c r="A19">
        <v>4.4000000000000004</v>
      </c>
      <c r="B19">
        <v>2</v>
      </c>
      <c r="C19" t="s">
        <v>98</v>
      </c>
      <c r="D19" s="7" t="s">
        <v>99</v>
      </c>
      <c r="E19" t="s">
        <v>100</v>
      </c>
      <c r="F19" t="s">
        <v>78</v>
      </c>
      <c r="G19" t="s">
        <v>100</v>
      </c>
      <c r="I19">
        <v>0.5</v>
      </c>
      <c r="M19">
        <v>0.25</v>
      </c>
      <c r="Q19">
        <f t="shared" si="0"/>
        <v>0.25</v>
      </c>
      <c r="R19" t="s">
        <v>131</v>
      </c>
    </row>
    <row r="20" spans="1:18" x14ac:dyDescent="0.25">
      <c r="A20">
        <v>5.0999999999999996</v>
      </c>
      <c r="B20">
        <v>2</v>
      </c>
      <c r="C20" t="s">
        <v>85</v>
      </c>
      <c r="D20" t="s">
        <v>126</v>
      </c>
      <c r="E20" t="s">
        <v>85</v>
      </c>
      <c r="F20" t="s">
        <v>81</v>
      </c>
      <c r="G20" t="s">
        <v>80</v>
      </c>
      <c r="I20">
        <v>2</v>
      </c>
      <c r="M20">
        <v>0.5</v>
      </c>
      <c r="P20">
        <v>1</v>
      </c>
      <c r="Q20">
        <f t="shared" si="0"/>
        <v>1.5</v>
      </c>
      <c r="R20" t="s">
        <v>101</v>
      </c>
    </row>
    <row r="21" spans="1:18" x14ac:dyDescent="0.25">
      <c r="A21">
        <v>5.2</v>
      </c>
      <c r="B21">
        <v>2</v>
      </c>
      <c r="C21" t="s">
        <v>76</v>
      </c>
      <c r="D21" s="2" t="s">
        <v>86</v>
      </c>
      <c r="E21" t="s">
        <v>87</v>
      </c>
      <c r="F21" t="s">
        <v>115</v>
      </c>
      <c r="G21" t="s">
        <v>80</v>
      </c>
      <c r="I21">
        <v>2</v>
      </c>
      <c r="M21">
        <v>0.5</v>
      </c>
      <c r="Q21">
        <f t="shared" si="0"/>
        <v>0.5</v>
      </c>
      <c r="R21" t="s">
        <v>101</v>
      </c>
    </row>
    <row r="22" spans="1:18" x14ac:dyDescent="0.25">
      <c r="A22">
        <v>5.3</v>
      </c>
      <c r="B22">
        <v>2</v>
      </c>
      <c r="C22" t="s">
        <v>102</v>
      </c>
      <c r="D22" s="7" t="s">
        <v>89</v>
      </c>
      <c r="E22" t="s">
        <v>90</v>
      </c>
      <c r="F22" t="s">
        <v>78</v>
      </c>
      <c r="G22" t="s">
        <v>79</v>
      </c>
      <c r="I22">
        <v>2</v>
      </c>
      <c r="M22">
        <v>2</v>
      </c>
      <c r="P22">
        <v>1</v>
      </c>
      <c r="Q22">
        <f t="shared" si="0"/>
        <v>3</v>
      </c>
      <c r="R22" t="s">
        <v>131</v>
      </c>
    </row>
    <row r="23" spans="1:18" x14ac:dyDescent="0.25">
      <c r="A23">
        <v>5.4</v>
      </c>
      <c r="B23">
        <v>2</v>
      </c>
      <c r="C23" t="s">
        <v>105</v>
      </c>
      <c r="D23" s="7" t="s">
        <v>92</v>
      </c>
      <c r="E23" t="s">
        <v>14</v>
      </c>
      <c r="F23" t="s">
        <v>120</v>
      </c>
      <c r="G23" t="s">
        <v>78</v>
      </c>
      <c r="I23">
        <v>14</v>
      </c>
      <c r="M23">
        <v>3</v>
      </c>
      <c r="O23">
        <v>2</v>
      </c>
      <c r="Q23">
        <f t="shared" si="0"/>
        <v>5</v>
      </c>
      <c r="R23" t="s">
        <v>131</v>
      </c>
    </row>
    <row r="24" spans="1:18" x14ac:dyDescent="0.25">
      <c r="A24">
        <v>5.5</v>
      </c>
      <c r="B24">
        <v>2</v>
      </c>
      <c r="C24" t="s">
        <v>98</v>
      </c>
      <c r="D24" s="7" t="s">
        <v>99</v>
      </c>
      <c r="E24" t="s">
        <v>100</v>
      </c>
      <c r="F24" t="s">
        <v>78</v>
      </c>
      <c r="G24" t="s">
        <v>100</v>
      </c>
      <c r="I24">
        <v>0.5</v>
      </c>
      <c r="M24">
        <v>0.25</v>
      </c>
      <c r="Q24">
        <f t="shared" si="0"/>
        <v>0.25</v>
      </c>
      <c r="R24" t="s">
        <v>131</v>
      </c>
    </row>
    <row r="25" spans="1:18" x14ac:dyDescent="0.25">
      <c r="A25">
        <v>6.1</v>
      </c>
      <c r="B25">
        <v>9999</v>
      </c>
      <c r="C25" t="s">
        <v>85</v>
      </c>
      <c r="D25" t="s">
        <v>126</v>
      </c>
      <c r="E25" t="s">
        <v>85</v>
      </c>
      <c r="F25" t="s">
        <v>81</v>
      </c>
      <c r="G25" t="s">
        <v>115</v>
      </c>
      <c r="K25">
        <v>2</v>
      </c>
      <c r="L25">
        <v>2</v>
      </c>
      <c r="Q25">
        <f t="shared" si="0"/>
        <v>4</v>
      </c>
    </row>
    <row r="26" spans="1:18" x14ac:dyDescent="0.25">
      <c r="A26">
        <v>6.2</v>
      </c>
      <c r="B26">
        <v>9999</v>
      </c>
      <c r="C26" t="s">
        <v>76</v>
      </c>
      <c r="D26" s="2" t="s">
        <v>86</v>
      </c>
      <c r="E26" t="s">
        <v>87</v>
      </c>
      <c r="F26" t="s">
        <v>79</v>
      </c>
      <c r="G26" t="s">
        <v>115</v>
      </c>
      <c r="Q26">
        <f t="shared" si="0"/>
        <v>0</v>
      </c>
    </row>
    <row r="27" spans="1:18" x14ac:dyDescent="0.25">
      <c r="A27">
        <v>6.3</v>
      </c>
      <c r="B27">
        <v>9999</v>
      </c>
      <c r="C27" t="s">
        <v>103</v>
      </c>
      <c r="D27" s="7" t="s">
        <v>89</v>
      </c>
      <c r="E27" t="s">
        <v>90</v>
      </c>
      <c r="F27" t="s">
        <v>81</v>
      </c>
      <c r="G27" t="s">
        <v>78</v>
      </c>
      <c r="K27">
        <v>0.5</v>
      </c>
      <c r="L27">
        <v>0.5</v>
      </c>
      <c r="Q27">
        <f t="shared" si="0"/>
        <v>1</v>
      </c>
    </row>
    <row r="28" spans="1:18" x14ac:dyDescent="0.25">
      <c r="A28">
        <v>6.4</v>
      </c>
      <c r="B28">
        <v>9999</v>
      </c>
      <c r="C28" t="s">
        <v>106</v>
      </c>
      <c r="D28" s="7" t="s">
        <v>92</v>
      </c>
      <c r="E28" t="s">
        <v>14</v>
      </c>
      <c r="F28" t="s">
        <v>81</v>
      </c>
      <c r="G28" t="s">
        <v>78</v>
      </c>
      <c r="K28">
        <v>0.5</v>
      </c>
      <c r="L28">
        <v>0.5</v>
      </c>
      <c r="Q28">
        <f t="shared" si="0"/>
        <v>1</v>
      </c>
    </row>
    <row r="29" spans="1:18" x14ac:dyDescent="0.25">
      <c r="A29">
        <v>6.5</v>
      </c>
      <c r="B29">
        <v>9999</v>
      </c>
      <c r="C29" t="s">
        <v>98</v>
      </c>
      <c r="D29" s="7" t="s">
        <v>99</v>
      </c>
      <c r="E29" t="s">
        <v>100</v>
      </c>
      <c r="F29" t="s">
        <v>78</v>
      </c>
      <c r="G29" t="s">
        <v>100</v>
      </c>
      <c r="Q29">
        <f t="shared" si="0"/>
        <v>0</v>
      </c>
    </row>
    <row r="30" spans="1:18" x14ac:dyDescent="0.25">
      <c r="A30">
        <v>7.1</v>
      </c>
      <c r="B30">
        <v>2</v>
      </c>
      <c r="C30" t="s">
        <v>85</v>
      </c>
      <c r="D30" t="s">
        <v>126</v>
      </c>
      <c r="E30" t="s">
        <v>85</v>
      </c>
      <c r="F30" t="s">
        <v>115</v>
      </c>
      <c r="G30" t="s">
        <v>81</v>
      </c>
      <c r="I30">
        <v>1</v>
      </c>
      <c r="K30" s="8">
        <v>0.5</v>
      </c>
      <c r="L30">
        <v>0.5</v>
      </c>
      <c r="M30">
        <v>0.5</v>
      </c>
      <c r="P30">
        <v>1</v>
      </c>
      <c r="Q30">
        <f t="shared" si="0"/>
        <v>2.5</v>
      </c>
      <c r="R30" t="s">
        <v>131</v>
      </c>
    </row>
    <row r="31" spans="1:18" x14ac:dyDescent="0.25">
      <c r="A31">
        <v>7.2</v>
      </c>
      <c r="B31">
        <v>2</v>
      </c>
      <c r="C31" t="s">
        <v>164</v>
      </c>
      <c r="D31" s="2" t="s">
        <v>86</v>
      </c>
      <c r="E31" t="s">
        <v>87</v>
      </c>
      <c r="F31" t="s">
        <v>79</v>
      </c>
      <c r="G31" t="s">
        <v>80</v>
      </c>
      <c r="I31">
        <v>3</v>
      </c>
      <c r="M31">
        <v>0.5</v>
      </c>
      <c r="P31">
        <v>1</v>
      </c>
      <c r="Q31">
        <f t="shared" si="0"/>
        <v>1.5</v>
      </c>
      <c r="R31" t="s">
        <v>131</v>
      </c>
    </row>
    <row r="32" spans="1:18" x14ac:dyDescent="0.25">
      <c r="A32">
        <v>7.3</v>
      </c>
      <c r="B32">
        <v>2</v>
      </c>
      <c r="C32" t="s">
        <v>107</v>
      </c>
      <c r="D32" s="7" t="s">
        <v>89</v>
      </c>
      <c r="E32" t="s">
        <v>90</v>
      </c>
      <c r="F32" t="s">
        <v>80</v>
      </c>
      <c r="G32" t="s">
        <v>79</v>
      </c>
      <c r="I32">
        <v>2</v>
      </c>
      <c r="L32">
        <v>0.5</v>
      </c>
      <c r="N32">
        <v>0.5</v>
      </c>
      <c r="O32">
        <v>1</v>
      </c>
      <c r="Q32">
        <f t="shared" si="0"/>
        <v>2</v>
      </c>
      <c r="R32" t="s">
        <v>131</v>
      </c>
    </row>
    <row r="33" spans="1:18" x14ac:dyDescent="0.25">
      <c r="A33">
        <v>7.4</v>
      </c>
      <c r="B33">
        <v>2</v>
      </c>
      <c r="C33" t="s">
        <v>108</v>
      </c>
      <c r="D33" s="7" t="s">
        <v>92</v>
      </c>
      <c r="E33" t="s">
        <v>14</v>
      </c>
      <c r="F33" t="s">
        <v>115</v>
      </c>
      <c r="G33" t="s">
        <v>79</v>
      </c>
      <c r="I33">
        <v>5</v>
      </c>
      <c r="L33">
        <v>4.5</v>
      </c>
      <c r="M33">
        <v>0.5</v>
      </c>
      <c r="N33">
        <v>0.5</v>
      </c>
      <c r="Q33">
        <f t="shared" si="0"/>
        <v>5.5</v>
      </c>
      <c r="R33" t="s">
        <v>131</v>
      </c>
    </row>
    <row r="34" spans="1:18" x14ac:dyDescent="0.25">
      <c r="A34">
        <v>7.5</v>
      </c>
      <c r="B34">
        <v>2</v>
      </c>
      <c r="C34" t="s">
        <v>98</v>
      </c>
      <c r="D34" s="7" t="s">
        <v>99</v>
      </c>
      <c r="E34" t="s">
        <v>100</v>
      </c>
      <c r="F34" t="s">
        <v>78</v>
      </c>
      <c r="G34" t="s">
        <v>100</v>
      </c>
      <c r="I34">
        <v>0.5</v>
      </c>
      <c r="M34">
        <v>0.25</v>
      </c>
      <c r="Q34">
        <f t="shared" si="0"/>
        <v>0.25</v>
      </c>
      <c r="R34" t="s">
        <v>131</v>
      </c>
    </row>
    <row r="35" spans="1:18" x14ac:dyDescent="0.25">
      <c r="A35">
        <v>8.1</v>
      </c>
      <c r="B35">
        <v>2</v>
      </c>
      <c r="C35" t="s">
        <v>110</v>
      </c>
      <c r="D35" s="7" t="s">
        <v>89</v>
      </c>
      <c r="E35" t="s">
        <v>90</v>
      </c>
      <c r="F35" t="s">
        <v>80</v>
      </c>
      <c r="G35" t="s">
        <v>79</v>
      </c>
      <c r="I35">
        <v>2</v>
      </c>
      <c r="K35">
        <v>0.5</v>
      </c>
      <c r="L35">
        <v>0.5</v>
      </c>
      <c r="M35">
        <v>0.5</v>
      </c>
      <c r="O35">
        <v>1</v>
      </c>
      <c r="Q35">
        <f t="shared" si="0"/>
        <v>2.5</v>
      </c>
      <c r="R35" t="s">
        <v>131</v>
      </c>
    </row>
    <row r="36" spans="1:18" x14ac:dyDescent="0.25">
      <c r="A36">
        <v>8.1999999999999993</v>
      </c>
      <c r="B36">
        <v>2</v>
      </c>
      <c r="C36" t="s">
        <v>109</v>
      </c>
      <c r="D36" s="7" t="s">
        <v>92</v>
      </c>
      <c r="E36" t="s">
        <v>14</v>
      </c>
      <c r="F36" t="s">
        <v>79</v>
      </c>
      <c r="G36" t="s">
        <v>115</v>
      </c>
      <c r="I36">
        <v>5</v>
      </c>
      <c r="K36">
        <v>1</v>
      </c>
      <c r="L36">
        <v>1</v>
      </c>
      <c r="M36">
        <v>1.5</v>
      </c>
      <c r="N36">
        <v>3</v>
      </c>
      <c r="Q36">
        <f t="shared" si="0"/>
        <v>6.5</v>
      </c>
      <c r="R36" t="s">
        <v>131</v>
      </c>
    </row>
    <row r="37" spans="1:18" x14ac:dyDescent="0.25">
      <c r="A37">
        <v>8.3000000000000007</v>
      </c>
      <c r="B37">
        <v>2</v>
      </c>
      <c r="C37" t="s">
        <v>98</v>
      </c>
      <c r="D37" s="7" t="s">
        <v>99</v>
      </c>
      <c r="E37" t="s">
        <v>100</v>
      </c>
      <c r="F37" t="s">
        <v>78</v>
      </c>
      <c r="G37" t="s">
        <v>100</v>
      </c>
      <c r="I37">
        <v>0.5</v>
      </c>
      <c r="M37">
        <v>0.25</v>
      </c>
      <c r="Q37">
        <f t="shared" si="0"/>
        <v>0.25</v>
      </c>
      <c r="R37" t="s">
        <v>131</v>
      </c>
    </row>
    <row r="38" spans="1:18" x14ac:dyDescent="0.25">
      <c r="A38">
        <v>9.1</v>
      </c>
      <c r="B38">
        <v>2</v>
      </c>
      <c r="C38" t="s">
        <v>111</v>
      </c>
      <c r="D38" s="7" t="s">
        <v>89</v>
      </c>
      <c r="E38" t="s">
        <v>90</v>
      </c>
      <c r="F38" t="s">
        <v>80</v>
      </c>
      <c r="G38" t="s">
        <v>78</v>
      </c>
      <c r="I38">
        <v>1</v>
      </c>
      <c r="K38">
        <v>0.1</v>
      </c>
      <c r="L38">
        <v>0.1</v>
      </c>
      <c r="Q38">
        <f t="shared" si="0"/>
        <v>0.2</v>
      </c>
      <c r="R38" t="s">
        <v>131</v>
      </c>
    </row>
    <row r="39" spans="1:18" x14ac:dyDescent="0.25">
      <c r="A39">
        <v>9.1999999999999993</v>
      </c>
      <c r="B39">
        <v>2</v>
      </c>
      <c r="C39" t="s">
        <v>112</v>
      </c>
      <c r="D39" s="7" t="s">
        <v>92</v>
      </c>
      <c r="E39" t="s">
        <v>14</v>
      </c>
      <c r="F39" t="s">
        <v>80</v>
      </c>
      <c r="G39" t="s">
        <v>115</v>
      </c>
      <c r="I39">
        <v>2</v>
      </c>
      <c r="M39">
        <v>1</v>
      </c>
      <c r="Q39">
        <f t="shared" si="0"/>
        <v>1</v>
      </c>
      <c r="R39" t="s">
        <v>131</v>
      </c>
    </row>
    <row r="40" spans="1:18" x14ac:dyDescent="0.25">
      <c r="A40">
        <v>9.3000000000000007</v>
      </c>
      <c r="B40">
        <v>2</v>
      </c>
      <c r="C40" t="s">
        <v>98</v>
      </c>
      <c r="D40" s="7" t="s">
        <v>99</v>
      </c>
      <c r="E40" t="s">
        <v>100</v>
      </c>
      <c r="F40" t="s">
        <v>78</v>
      </c>
      <c r="G40" t="s">
        <v>100</v>
      </c>
      <c r="I40">
        <v>0.5</v>
      </c>
      <c r="M40">
        <v>0.25</v>
      </c>
      <c r="Q40">
        <f t="shared" si="0"/>
        <v>0.25</v>
      </c>
      <c r="R40" t="s">
        <v>131</v>
      </c>
    </row>
    <row r="41" spans="1:18" x14ac:dyDescent="0.25">
      <c r="A41">
        <v>10.1</v>
      </c>
      <c r="B41">
        <v>2</v>
      </c>
      <c r="C41" t="s">
        <v>113</v>
      </c>
      <c r="D41" s="7" t="s">
        <v>89</v>
      </c>
      <c r="E41" t="s">
        <v>90</v>
      </c>
      <c r="F41" t="s">
        <v>80</v>
      </c>
      <c r="G41" t="s">
        <v>78</v>
      </c>
      <c r="I41">
        <v>1</v>
      </c>
      <c r="O41">
        <v>2</v>
      </c>
      <c r="Q41">
        <f t="shared" si="0"/>
        <v>2</v>
      </c>
      <c r="R41" t="s">
        <v>131</v>
      </c>
    </row>
    <row r="42" spans="1:18" x14ac:dyDescent="0.25">
      <c r="A42">
        <v>10.199999999999999</v>
      </c>
      <c r="B42">
        <v>2</v>
      </c>
      <c r="C42" t="s">
        <v>114</v>
      </c>
      <c r="D42" s="7" t="s">
        <v>92</v>
      </c>
      <c r="E42" t="s">
        <v>14</v>
      </c>
      <c r="F42" t="s">
        <v>79</v>
      </c>
      <c r="G42" t="s">
        <v>80</v>
      </c>
      <c r="I42">
        <v>2</v>
      </c>
      <c r="M42">
        <v>1</v>
      </c>
      <c r="N42">
        <v>1</v>
      </c>
      <c r="Q42">
        <f t="shared" si="0"/>
        <v>2</v>
      </c>
      <c r="R42" t="s">
        <v>131</v>
      </c>
    </row>
    <row r="43" spans="1:18" x14ac:dyDescent="0.25">
      <c r="A43">
        <v>10.3</v>
      </c>
      <c r="B43">
        <v>2</v>
      </c>
      <c r="C43" t="s">
        <v>98</v>
      </c>
      <c r="D43" s="7" t="s">
        <v>99</v>
      </c>
      <c r="E43" t="s">
        <v>100</v>
      </c>
      <c r="F43" t="s">
        <v>78</v>
      </c>
      <c r="G43" t="s">
        <v>100</v>
      </c>
      <c r="I43">
        <v>0.5</v>
      </c>
      <c r="M43">
        <v>0.25</v>
      </c>
      <c r="Q43">
        <f t="shared" si="0"/>
        <v>0.25</v>
      </c>
      <c r="R43" t="s">
        <v>131</v>
      </c>
    </row>
    <row r="44" spans="1:18" x14ac:dyDescent="0.25">
      <c r="A44">
        <v>11.1</v>
      </c>
      <c r="B44">
        <v>3</v>
      </c>
      <c r="C44" t="s">
        <v>85</v>
      </c>
      <c r="D44" t="s">
        <v>126</v>
      </c>
      <c r="E44" t="s">
        <v>85</v>
      </c>
      <c r="F44" t="s">
        <v>81</v>
      </c>
      <c r="G44" t="s">
        <v>80</v>
      </c>
      <c r="I44">
        <v>1</v>
      </c>
      <c r="J44" s="10" t="s">
        <v>162</v>
      </c>
      <c r="K44" s="10"/>
      <c r="L44" s="10"/>
      <c r="M44" s="10"/>
      <c r="N44" s="10"/>
      <c r="O44" s="10"/>
      <c r="P44" s="10"/>
      <c r="Q44">
        <f t="shared" si="0"/>
        <v>0</v>
      </c>
    </row>
    <row r="45" spans="1:18" x14ac:dyDescent="0.25">
      <c r="A45">
        <v>11.2</v>
      </c>
      <c r="B45">
        <v>3</v>
      </c>
      <c r="C45" t="s">
        <v>135</v>
      </c>
      <c r="D45" s="2" t="s">
        <v>86</v>
      </c>
      <c r="E45" t="s">
        <v>87</v>
      </c>
      <c r="F45" t="s">
        <v>81</v>
      </c>
      <c r="G45" t="s">
        <v>80</v>
      </c>
      <c r="I45">
        <v>1</v>
      </c>
      <c r="J45" s="10"/>
      <c r="K45" s="10"/>
      <c r="L45" s="10"/>
      <c r="M45" s="10"/>
      <c r="N45" s="10"/>
      <c r="O45" s="10"/>
      <c r="P45" s="10"/>
      <c r="Q45">
        <f t="shared" si="0"/>
        <v>0</v>
      </c>
    </row>
    <row r="46" spans="1:18" ht="15" customHeight="1" x14ac:dyDescent="0.25">
      <c r="A46">
        <v>11.3</v>
      </c>
      <c r="B46">
        <v>3</v>
      </c>
      <c r="C46" t="s">
        <v>137</v>
      </c>
      <c r="D46" s="7" t="s">
        <v>89</v>
      </c>
      <c r="E46" t="s">
        <v>90</v>
      </c>
      <c r="F46" t="s">
        <v>80</v>
      </c>
      <c r="G46" t="s">
        <v>80</v>
      </c>
      <c r="I46">
        <v>2</v>
      </c>
      <c r="O46">
        <v>2</v>
      </c>
      <c r="Q46">
        <f t="shared" si="0"/>
        <v>2</v>
      </c>
      <c r="R46" t="s">
        <v>131</v>
      </c>
    </row>
    <row r="47" spans="1:18" x14ac:dyDescent="0.25">
      <c r="A47">
        <v>11.4</v>
      </c>
      <c r="B47">
        <v>3</v>
      </c>
      <c r="C47" t="s">
        <v>136</v>
      </c>
      <c r="D47" s="7" t="s">
        <v>92</v>
      </c>
      <c r="E47" t="s">
        <v>14</v>
      </c>
      <c r="F47" t="s">
        <v>81</v>
      </c>
      <c r="G47" t="s">
        <v>78</v>
      </c>
      <c r="I47">
        <v>2</v>
      </c>
      <c r="J47" s="10" t="s">
        <v>162</v>
      </c>
      <c r="K47" s="10"/>
      <c r="L47" s="10"/>
      <c r="M47" s="10"/>
      <c r="N47" s="10"/>
      <c r="O47" s="10"/>
      <c r="P47" s="10"/>
      <c r="Q47">
        <f t="shared" si="0"/>
        <v>0</v>
      </c>
    </row>
    <row r="48" spans="1:18" x14ac:dyDescent="0.25">
      <c r="A48">
        <v>11.5</v>
      </c>
      <c r="B48">
        <v>3</v>
      </c>
      <c r="C48" t="s">
        <v>98</v>
      </c>
      <c r="D48" s="7" t="s">
        <v>99</v>
      </c>
      <c r="E48" t="s">
        <v>100</v>
      </c>
      <c r="F48" t="s">
        <v>78</v>
      </c>
      <c r="G48" t="s">
        <v>100</v>
      </c>
      <c r="I48">
        <v>0.25</v>
      </c>
      <c r="J48" s="10"/>
      <c r="K48" s="10"/>
      <c r="L48" s="10"/>
      <c r="M48" s="10"/>
      <c r="N48" s="10"/>
      <c r="O48" s="10"/>
      <c r="P48" s="10"/>
      <c r="Q48">
        <f t="shared" si="0"/>
        <v>0</v>
      </c>
    </row>
    <row r="49" spans="1:18" x14ac:dyDescent="0.25">
      <c r="A49">
        <v>12.1</v>
      </c>
      <c r="B49">
        <v>3</v>
      </c>
      <c r="C49" t="s">
        <v>138</v>
      </c>
      <c r="D49" s="7" t="s">
        <v>89</v>
      </c>
      <c r="E49" t="s">
        <v>90</v>
      </c>
      <c r="F49" t="s">
        <v>80</v>
      </c>
      <c r="G49" t="s">
        <v>115</v>
      </c>
      <c r="I49">
        <v>1</v>
      </c>
      <c r="O49">
        <v>2</v>
      </c>
      <c r="Q49">
        <f t="shared" si="0"/>
        <v>2</v>
      </c>
      <c r="R49" t="s">
        <v>131</v>
      </c>
    </row>
    <row r="50" spans="1:18" x14ac:dyDescent="0.25">
      <c r="A50">
        <v>12.2</v>
      </c>
      <c r="B50">
        <v>3</v>
      </c>
      <c r="C50" t="s">
        <v>139</v>
      </c>
      <c r="D50" s="7" t="s">
        <v>92</v>
      </c>
      <c r="E50" t="s">
        <v>14</v>
      </c>
      <c r="F50" t="s">
        <v>81</v>
      </c>
      <c r="G50" t="s">
        <v>115</v>
      </c>
      <c r="I50">
        <v>1</v>
      </c>
      <c r="J50" s="10" t="s">
        <v>162</v>
      </c>
      <c r="K50" s="10"/>
      <c r="L50" s="10"/>
      <c r="M50" s="10"/>
      <c r="N50" s="10"/>
      <c r="O50" s="10"/>
      <c r="P50" s="10"/>
      <c r="Q50">
        <f t="shared" si="0"/>
        <v>0</v>
      </c>
    </row>
    <row r="51" spans="1:18" x14ac:dyDescent="0.25">
      <c r="A51">
        <v>12.3</v>
      </c>
      <c r="B51">
        <v>3</v>
      </c>
      <c r="C51" t="s">
        <v>98</v>
      </c>
      <c r="D51" s="7" t="s">
        <v>99</v>
      </c>
      <c r="E51" t="s">
        <v>100</v>
      </c>
      <c r="F51" t="s">
        <v>78</v>
      </c>
      <c r="G51" t="s">
        <v>100</v>
      </c>
      <c r="I51">
        <v>0.25</v>
      </c>
      <c r="J51" s="10"/>
      <c r="K51" s="10"/>
      <c r="L51" s="10"/>
      <c r="M51" s="10"/>
      <c r="N51" s="10"/>
      <c r="O51" s="10"/>
      <c r="P51" s="10"/>
      <c r="Q51">
        <f t="shared" si="0"/>
        <v>0</v>
      </c>
    </row>
    <row r="52" spans="1:18" x14ac:dyDescent="0.25">
      <c r="A52">
        <v>13.1</v>
      </c>
      <c r="B52">
        <v>3</v>
      </c>
      <c r="C52" t="s">
        <v>140</v>
      </c>
      <c r="D52" s="7" t="s">
        <v>89</v>
      </c>
      <c r="E52" t="s">
        <v>90</v>
      </c>
      <c r="F52" t="s">
        <v>80</v>
      </c>
      <c r="G52" t="s">
        <v>79</v>
      </c>
      <c r="I52">
        <v>0.5</v>
      </c>
      <c r="O52">
        <v>2</v>
      </c>
      <c r="Q52">
        <f t="shared" si="0"/>
        <v>2</v>
      </c>
      <c r="R52" t="s">
        <v>131</v>
      </c>
    </row>
    <row r="53" spans="1:18" ht="30" x14ac:dyDescent="0.25">
      <c r="A53">
        <v>13.2</v>
      </c>
      <c r="B53">
        <v>3</v>
      </c>
      <c r="C53" s="7" t="s">
        <v>158</v>
      </c>
      <c r="D53" s="7" t="s">
        <v>92</v>
      </c>
      <c r="E53" t="s">
        <v>14</v>
      </c>
      <c r="F53" t="s">
        <v>81</v>
      </c>
      <c r="G53" t="s">
        <v>79</v>
      </c>
      <c r="I53">
        <v>2</v>
      </c>
      <c r="J53" s="10" t="s">
        <v>162</v>
      </c>
      <c r="K53" s="10"/>
      <c r="L53" s="10"/>
      <c r="M53" s="10"/>
      <c r="N53" s="10"/>
      <c r="O53" s="10"/>
      <c r="P53" s="10"/>
      <c r="Q53">
        <f t="shared" si="0"/>
        <v>0</v>
      </c>
    </row>
    <row r="54" spans="1:18" x14ac:dyDescent="0.25">
      <c r="A54">
        <v>13.3</v>
      </c>
      <c r="B54">
        <v>3</v>
      </c>
      <c r="C54" t="s">
        <v>98</v>
      </c>
      <c r="D54" s="7" t="s">
        <v>99</v>
      </c>
      <c r="E54" t="s">
        <v>100</v>
      </c>
      <c r="F54" t="s">
        <v>78</v>
      </c>
      <c r="G54" t="s">
        <v>100</v>
      </c>
      <c r="I54">
        <v>0.5</v>
      </c>
      <c r="J54" s="10"/>
      <c r="K54" s="10"/>
      <c r="L54" s="10"/>
      <c r="M54" s="10"/>
      <c r="N54" s="10"/>
      <c r="O54" s="10"/>
      <c r="P54" s="10"/>
      <c r="Q54">
        <f t="shared" si="0"/>
        <v>0</v>
      </c>
    </row>
    <row r="55" spans="1:18" x14ac:dyDescent="0.25">
      <c r="A55">
        <v>14.1</v>
      </c>
      <c r="B55">
        <v>3</v>
      </c>
      <c r="C55" t="s">
        <v>142</v>
      </c>
      <c r="D55" s="7" t="s">
        <v>89</v>
      </c>
      <c r="E55" t="s">
        <v>90</v>
      </c>
      <c r="F55" t="s">
        <v>80</v>
      </c>
      <c r="G55" t="s">
        <v>13</v>
      </c>
      <c r="I55">
        <v>1</v>
      </c>
      <c r="L55">
        <v>0.2</v>
      </c>
      <c r="O55">
        <v>2</v>
      </c>
      <c r="Q55">
        <f t="shared" si="0"/>
        <v>2.2000000000000002</v>
      </c>
      <c r="R55" t="s">
        <v>131</v>
      </c>
    </row>
    <row r="56" spans="1:18" x14ac:dyDescent="0.25">
      <c r="A56">
        <v>14.2</v>
      </c>
      <c r="B56">
        <v>3</v>
      </c>
      <c r="C56" t="s">
        <v>141</v>
      </c>
      <c r="D56" s="7" t="s">
        <v>92</v>
      </c>
      <c r="E56" t="s">
        <v>14</v>
      </c>
      <c r="F56" t="s">
        <v>81</v>
      </c>
      <c r="G56" t="s">
        <v>78</v>
      </c>
      <c r="I56">
        <v>2</v>
      </c>
      <c r="J56" s="10" t="s">
        <v>162</v>
      </c>
      <c r="K56" s="10"/>
      <c r="L56" s="10"/>
      <c r="M56" s="10"/>
      <c r="N56" s="10"/>
      <c r="O56" s="10"/>
      <c r="P56" s="10"/>
      <c r="Q56">
        <f t="shared" si="0"/>
        <v>0</v>
      </c>
    </row>
    <row r="57" spans="1:18" x14ac:dyDescent="0.25">
      <c r="A57">
        <v>14.3</v>
      </c>
      <c r="B57">
        <v>3</v>
      </c>
      <c r="C57" t="s">
        <v>98</v>
      </c>
      <c r="D57" s="7" t="s">
        <v>99</v>
      </c>
      <c r="E57" t="s">
        <v>100</v>
      </c>
      <c r="F57" t="s">
        <v>78</v>
      </c>
      <c r="G57" t="s">
        <v>100</v>
      </c>
      <c r="I57">
        <v>0.25</v>
      </c>
      <c r="J57" s="10"/>
      <c r="K57" s="10"/>
      <c r="L57" s="10"/>
      <c r="M57" s="10"/>
      <c r="N57" s="10"/>
      <c r="O57" s="10"/>
      <c r="P57" s="10"/>
      <c r="Q57">
        <f t="shared" si="0"/>
        <v>0</v>
      </c>
    </row>
    <row r="58" spans="1:18" x14ac:dyDescent="0.25">
      <c r="A58">
        <v>15.1</v>
      </c>
      <c r="B58">
        <v>3</v>
      </c>
      <c r="C58" t="s">
        <v>85</v>
      </c>
      <c r="D58" t="s">
        <v>126</v>
      </c>
      <c r="E58" t="s">
        <v>85</v>
      </c>
      <c r="F58" t="s">
        <v>81</v>
      </c>
      <c r="G58" t="s">
        <v>79</v>
      </c>
      <c r="I58">
        <v>1</v>
      </c>
      <c r="J58" s="11" t="s">
        <v>163</v>
      </c>
      <c r="K58" s="11"/>
      <c r="L58" s="11"/>
      <c r="M58" s="11"/>
      <c r="N58" s="11"/>
      <c r="O58" s="11"/>
      <c r="P58" s="11"/>
      <c r="Q58">
        <f t="shared" si="0"/>
        <v>0</v>
      </c>
      <c r="R58" t="s">
        <v>131</v>
      </c>
    </row>
    <row r="59" spans="1:18" x14ac:dyDescent="0.25">
      <c r="A59">
        <v>15.2</v>
      </c>
      <c r="B59">
        <v>3</v>
      </c>
      <c r="C59" t="s">
        <v>145</v>
      </c>
      <c r="D59" s="2" t="s">
        <v>86</v>
      </c>
      <c r="E59" t="s">
        <v>87</v>
      </c>
      <c r="F59" t="s">
        <v>115</v>
      </c>
      <c r="G59" t="s">
        <v>84</v>
      </c>
      <c r="I59">
        <v>1</v>
      </c>
      <c r="J59" s="11"/>
      <c r="K59" s="11"/>
      <c r="L59" s="11"/>
      <c r="M59" s="11"/>
      <c r="N59" s="11"/>
      <c r="O59" s="11"/>
      <c r="P59" s="11"/>
      <c r="Q59">
        <f t="shared" si="0"/>
        <v>0</v>
      </c>
      <c r="R59" t="s">
        <v>131</v>
      </c>
    </row>
    <row r="60" spans="1:18" x14ac:dyDescent="0.25">
      <c r="A60">
        <v>15.3</v>
      </c>
      <c r="B60">
        <v>3</v>
      </c>
      <c r="C60" t="s">
        <v>144</v>
      </c>
      <c r="D60" s="7" t="s">
        <v>89</v>
      </c>
      <c r="E60" t="s">
        <v>90</v>
      </c>
      <c r="F60" t="s">
        <v>80</v>
      </c>
      <c r="G60" t="s">
        <v>84</v>
      </c>
      <c r="I60">
        <v>1</v>
      </c>
      <c r="K60">
        <v>0.2</v>
      </c>
      <c r="M60">
        <v>0.5</v>
      </c>
      <c r="O60">
        <v>2</v>
      </c>
      <c r="Q60">
        <f t="shared" si="0"/>
        <v>2.7</v>
      </c>
      <c r="R60" t="s">
        <v>131</v>
      </c>
    </row>
    <row r="61" spans="1:18" x14ac:dyDescent="0.25">
      <c r="A61">
        <v>15.4</v>
      </c>
      <c r="B61">
        <v>3</v>
      </c>
      <c r="C61" t="s">
        <v>146</v>
      </c>
      <c r="D61" s="7" t="s">
        <v>92</v>
      </c>
      <c r="E61" t="s">
        <v>14</v>
      </c>
      <c r="F61" t="s">
        <v>115</v>
      </c>
      <c r="G61" t="s">
        <v>78</v>
      </c>
      <c r="I61">
        <v>2</v>
      </c>
      <c r="M61">
        <v>0.5</v>
      </c>
      <c r="O61">
        <v>0.5</v>
      </c>
      <c r="Q61">
        <f t="shared" si="0"/>
        <v>1</v>
      </c>
      <c r="R61" t="s">
        <v>131</v>
      </c>
    </row>
    <row r="62" spans="1:18" x14ac:dyDescent="0.25">
      <c r="A62">
        <v>15.5</v>
      </c>
      <c r="B62">
        <v>3</v>
      </c>
      <c r="C62" t="s">
        <v>98</v>
      </c>
      <c r="D62" s="7" t="s">
        <v>99</v>
      </c>
      <c r="E62" t="s">
        <v>100</v>
      </c>
      <c r="F62" t="s">
        <v>78</v>
      </c>
      <c r="G62" t="s">
        <v>100</v>
      </c>
      <c r="I62">
        <v>0.25</v>
      </c>
      <c r="M62">
        <v>0.25</v>
      </c>
      <c r="O62">
        <v>0.25</v>
      </c>
      <c r="Q62">
        <f t="shared" si="0"/>
        <v>0.5</v>
      </c>
      <c r="R62" t="s">
        <v>131</v>
      </c>
    </row>
    <row r="63" spans="1:18" x14ac:dyDescent="0.25">
      <c r="A63">
        <v>16.100000000000001</v>
      </c>
      <c r="B63">
        <v>3</v>
      </c>
      <c r="C63" t="s">
        <v>85</v>
      </c>
      <c r="D63" t="s">
        <v>126</v>
      </c>
      <c r="E63" t="s">
        <v>85</v>
      </c>
      <c r="F63" t="s">
        <v>81</v>
      </c>
      <c r="G63" t="s">
        <v>78</v>
      </c>
      <c r="I63">
        <v>1</v>
      </c>
      <c r="M63">
        <v>0.5</v>
      </c>
      <c r="O63">
        <v>0.5</v>
      </c>
      <c r="Q63">
        <f t="shared" si="0"/>
        <v>1</v>
      </c>
      <c r="R63" t="s">
        <v>131</v>
      </c>
    </row>
    <row r="64" spans="1:18" x14ac:dyDescent="0.25">
      <c r="A64">
        <v>16.2</v>
      </c>
      <c r="B64">
        <v>3</v>
      </c>
      <c r="C64" t="s">
        <v>143</v>
      </c>
      <c r="D64" s="2" t="s">
        <v>86</v>
      </c>
      <c r="E64" t="s">
        <v>87</v>
      </c>
      <c r="F64" t="s">
        <v>115</v>
      </c>
      <c r="G64" t="s">
        <v>79</v>
      </c>
      <c r="I64">
        <v>1</v>
      </c>
      <c r="M64">
        <v>0.5</v>
      </c>
      <c r="O64">
        <v>0.5</v>
      </c>
      <c r="P64">
        <v>1</v>
      </c>
      <c r="Q64">
        <f t="shared" si="0"/>
        <v>2</v>
      </c>
      <c r="R64" t="s">
        <v>131</v>
      </c>
    </row>
    <row r="65" spans="1:18" x14ac:dyDescent="0.25">
      <c r="A65">
        <v>16.3</v>
      </c>
      <c r="B65">
        <v>3</v>
      </c>
      <c r="C65" t="s">
        <v>148</v>
      </c>
      <c r="D65" s="7" t="s">
        <v>89</v>
      </c>
      <c r="E65" t="s">
        <v>90</v>
      </c>
      <c r="F65" t="s">
        <v>80</v>
      </c>
      <c r="G65" t="s">
        <v>78</v>
      </c>
      <c r="I65">
        <v>1</v>
      </c>
      <c r="M65">
        <v>0.5</v>
      </c>
      <c r="O65">
        <v>0.5</v>
      </c>
      <c r="Q65">
        <f t="shared" si="0"/>
        <v>1</v>
      </c>
      <c r="R65" t="s">
        <v>131</v>
      </c>
    </row>
    <row r="66" spans="1:18" x14ac:dyDescent="0.25">
      <c r="A66">
        <v>16.399999999999999</v>
      </c>
      <c r="B66">
        <v>3</v>
      </c>
      <c r="C66" t="s">
        <v>147</v>
      </c>
      <c r="D66" s="7" t="s">
        <v>92</v>
      </c>
      <c r="E66" t="s">
        <v>14</v>
      </c>
      <c r="F66" t="s">
        <v>115</v>
      </c>
      <c r="G66" t="s">
        <v>84</v>
      </c>
      <c r="I66">
        <v>2</v>
      </c>
      <c r="K66">
        <v>0.2</v>
      </c>
      <c r="M66">
        <v>2</v>
      </c>
      <c r="O66">
        <v>1</v>
      </c>
      <c r="Q66">
        <f t="shared" si="0"/>
        <v>3.2</v>
      </c>
      <c r="R66" t="s">
        <v>131</v>
      </c>
    </row>
    <row r="67" spans="1:18" x14ac:dyDescent="0.25">
      <c r="A67">
        <v>16.5</v>
      </c>
      <c r="B67">
        <v>3</v>
      </c>
      <c r="C67" t="s">
        <v>98</v>
      </c>
      <c r="D67" s="7" t="s">
        <v>99</v>
      </c>
      <c r="E67" t="s">
        <v>100</v>
      </c>
      <c r="F67" t="s">
        <v>78</v>
      </c>
      <c r="G67" t="s">
        <v>100</v>
      </c>
      <c r="I67">
        <v>0.25</v>
      </c>
      <c r="M67">
        <v>0.1</v>
      </c>
      <c r="Q67">
        <f t="shared" si="0"/>
        <v>0.1</v>
      </c>
      <c r="R67" t="s">
        <v>131</v>
      </c>
    </row>
    <row r="68" spans="1:18" x14ac:dyDescent="0.25">
      <c r="A68">
        <v>17.100000000000001</v>
      </c>
      <c r="B68">
        <v>3</v>
      </c>
      <c r="C68" t="s">
        <v>143</v>
      </c>
      <c r="D68" s="2" t="s">
        <v>86</v>
      </c>
      <c r="E68" t="s">
        <v>87</v>
      </c>
      <c r="F68" t="s">
        <v>115</v>
      </c>
      <c r="G68" t="s">
        <v>13</v>
      </c>
      <c r="I68">
        <v>1</v>
      </c>
      <c r="J68" s="9" t="s">
        <v>161</v>
      </c>
      <c r="K68" s="9"/>
      <c r="L68" s="9"/>
      <c r="M68" s="9"/>
      <c r="N68" s="9"/>
      <c r="O68" s="9"/>
      <c r="P68" s="9"/>
      <c r="Q68">
        <f t="shared" si="0"/>
        <v>0</v>
      </c>
    </row>
    <row r="69" spans="1:18" x14ac:dyDescent="0.25">
      <c r="A69">
        <v>17.2</v>
      </c>
      <c r="B69">
        <v>3</v>
      </c>
      <c r="C69" t="s">
        <v>154</v>
      </c>
      <c r="D69" s="7" t="s">
        <v>89</v>
      </c>
      <c r="E69" t="s">
        <v>90</v>
      </c>
      <c r="F69" t="s">
        <v>80</v>
      </c>
      <c r="G69" t="s">
        <v>84</v>
      </c>
      <c r="I69">
        <v>1</v>
      </c>
      <c r="J69" s="9"/>
      <c r="K69" s="9"/>
      <c r="L69" s="9"/>
      <c r="M69" s="9"/>
      <c r="N69" s="9"/>
      <c r="O69" s="9"/>
      <c r="P69" s="9"/>
      <c r="Q69">
        <f t="shared" si="0"/>
        <v>0</v>
      </c>
    </row>
    <row r="70" spans="1:18" x14ac:dyDescent="0.25">
      <c r="A70">
        <v>17.3</v>
      </c>
      <c r="B70">
        <v>3</v>
      </c>
      <c r="C70" t="s">
        <v>159</v>
      </c>
      <c r="D70" s="7" t="s">
        <v>92</v>
      </c>
      <c r="E70" t="s">
        <v>14</v>
      </c>
      <c r="F70" t="s">
        <v>115</v>
      </c>
      <c r="G70" t="s">
        <v>13</v>
      </c>
      <c r="I70">
        <v>2</v>
      </c>
      <c r="J70" s="9"/>
      <c r="K70" s="9"/>
      <c r="L70" s="9"/>
      <c r="M70" s="9"/>
      <c r="N70" s="9"/>
      <c r="O70" s="9"/>
      <c r="P70" s="9"/>
      <c r="Q70">
        <f t="shared" ref="Q70:Q80" si="1">SUM(K70:P70)</f>
        <v>0</v>
      </c>
    </row>
    <row r="71" spans="1:18" x14ac:dyDescent="0.25">
      <c r="A71">
        <v>17.399999999999999</v>
      </c>
      <c r="B71">
        <v>3</v>
      </c>
      <c r="C71" t="s">
        <v>98</v>
      </c>
      <c r="D71" s="7" t="s">
        <v>99</v>
      </c>
      <c r="E71" t="s">
        <v>100</v>
      </c>
      <c r="F71" t="s">
        <v>78</v>
      </c>
      <c r="G71" t="s">
        <v>100</v>
      </c>
      <c r="I71">
        <v>0.25</v>
      </c>
      <c r="J71" s="9"/>
      <c r="K71" s="9"/>
      <c r="L71" s="9"/>
      <c r="M71" s="9"/>
      <c r="N71" s="9"/>
      <c r="O71" s="9"/>
      <c r="P71" s="9"/>
      <c r="Q71">
        <f t="shared" si="1"/>
        <v>0</v>
      </c>
    </row>
    <row r="72" spans="1:18" x14ac:dyDescent="0.25">
      <c r="A72">
        <v>18.100000000000001</v>
      </c>
      <c r="B72">
        <v>3</v>
      </c>
      <c r="C72" t="s">
        <v>143</v>
      </c>
      <c r="D72" s="2" t="s">
        <v>86</v>
      </c>
      <c r="E72" t="s">
        <v>87</v>
      </c>
      <c r="F72" t="s">
        <v>115</v>
      </c>
      <c r="G72" t="s">
        <v>78</v>
      </c>
      <c r="I72">
        <v>1</v>
      </c>
      <c r="J72" s="9"/>
      <c r="K72" s="9"/>
      <c r="L72" s="9"/>
      <c r="M72" s="9"/>
      <c r="N72" s="9"/>
      <c r="O72" s="9"/>
      <c r="P72" s="9"/>
      <c r="Q72">
        <f t="shared" si="1"/>
        <v>0</v>
      </c>
    </row>
    <row r="73" spans="1:18" x14ac:dyDescent="0.25">
      <c r="A73">
        <v>18.2</v>
      </c>
      <c r="B73">
        <v>3</v>
      </c>
      <c r="C73" t="s">
        <v>153</v>
      </c>
      <c r="D73" s="7" t="s">
        <v>89</v>
      </c>
      <c r="E73" t="s">
        <v>90</v>
      </c>
      <c r="F73" t="s">
        <v>80</v>
      </c>
      <c r="G73" t="s">
        <v>115</v>
      </c>
      <c r="I73">
        <v>1</v>
      </c>
      <c r="J73" s="9"/>
      <c r="K73" s="9"/>
      <c r="L73" s="9"/>
      <c r="M73" s="9"/>
      <c r="N73" s="9"/>
      <c r="O73" s="9"/>
      <c r="P73" s="9"/>
      <c r="Q73">
        <f t="shared" si="1"/>
        <v>0</v>
      </c>
    </row>
    <row r="74" spans="1:18" x14ac:dyDescent="0.25">
      <c r="A74">
        <v>18.3</v>
      </c>
      <c r="B74">
        <v>3</v>
      </c>
      <c r="C74" t="s">
        <v>156</v>
      </c>
      <c r="D74" s="7" t="s">
        <v>92</v>
      </c>
      <c r="E74" t="s">
        <v>14</v>
      </c>
      <c r="F74" t="s">
        <v>115</v>
      </c>
      <c r="G74" t="s">
        <v>79</v>
      </c>
      <c r="I74">
        <v>2</v>
      </c>
      <c r="J74" s="9"/>
      <c r="K74" s="9"/>
      <c r="L74" s="9"/>
      <c r="M74" s="9"/>
      <c r="N74" s="9"/>
      <c r="O74" s="9"/>
      <c r="P74" s="9"/>
      <c r="Q74">
        <f t="shared" si="1"/>
        <v>0</v>
      </c>
    </row>
    <row r="75" spans="1:18" x14ac:dyDescent="0.25">
      <c r="A75">
        <v>18.399999999999999</v>
      </c>
      <c r="B75">
        <v>3</v>
      </c>
      <c r="C75" t="s">
        <v>98</v>
      </c>
      <c r="D75" s="7" t="s">
        <v>99</v>
      </c>
      <c r="E75" t="s">
        <v>100</v>
      </c>
      <c r="F75" t="s">
        <v>78</v>
      </c>
      <c r="G75" t="s">
        <v>100</v>
      </c>
      <c r="I75">
        <v>0.25</v>
      </c>
      <c r="J75" s="9"/>
      <c r="K75" s="9"/>
      <c r="L75" s="9"/>
      <c r="M75" s="9"/>
      <c r="N75" s="9"/>
      <c r="O75" s="9"/>
      <c r="P75" s="9"/>
      <c r="Q75">
        <f t="shared" si="1"/>
        <v>0</v>
      </c>
    </row>
    <row r="76" spans="1:18" x14ac:dyDescent="0.25">
      <c r="A76">
        <v>19.100000000000001</v>
      </c>
      <c r="B76">
        <v>2</v>
      </c>
      <c r="C76" t="s">
        <v>124</v>
      </c>
      <c r="D76" s="7" t="s">
        <v>125</v>
      </c>
      <c r="E76" t="s">
        <v>85</v>
      </c>
      <c r="F76" t="s">
        <v>115</v>
      </c>
      <c r="G76" t="s">
        <v>100</v>
      </c>
      <c r="I76">
        <v>5</v>
      </c>
      <c r="K76">
        <v>0.25</v>
      </c>
      <c r="L76">
        <v>2</v>
      </c>
      <c r="M76">
        <v>0.5</v>
      </c>
      <c r="N76">
        <v>1</v>
      </c>
      <c r="P76">
        <v>1</v>
      </c>
      <c r="Q76">
        <f t="shared" si="1"/>
        <v>4.75</v>
      </c>
      <c r="R76" t="s">
        <v>131</v>
      </c>
    </row>
    <row r="77" spans="1:18" x14ac:dyDescent="0.25">
      <c r="A77">
        <v>20.100000000000001</v>
      </c>
      <c r="B77">
        <v>2</v>
      </c>
      <c r="C77" t="s">
        <v>122</v>
      </c>
      <c r="D77" s="7" t="s">
        <v>123</v>
      </c>
      <c r="E77" t="s">
        <v>100</v>
      </c>
      <c r="F77" t="s">
        <v>93</v>
      </c>
      <c r="G77" t="s">
        <v>100</v>
      </c>
      <c r="I77">
        <v>12</v>
      </c>
      <c r="K77">
        <v>1</v>
      </c>
      <c r="L77">
        <v>1</v>
      </c>
      <c r="M77">
        <v>3</v>
      </c>
      <c r="Q77">
        <f t="shared" si="1"/>
        <v>5</v>
      </c>
      <c r="R77" t="s">
        <v>131</v>
      </c>
    </row>
    <row r="78" spans="1:18" x14ac:dyDescent="0.25">
      <c r="A78">
        <v>20.2</v>
      </c>
      <c r="B78">
        <v>3</v>
      </c>
      <c r="C78" t="s">
        <v>134</v>
      </c>
      <c r="D78" s="7" t="s">
        <v>123</v>
      </c>
      <c r="E78" t="s">
        <v>100</v>
      </c>
      <c r="F78" t="s">
        <v>100</v>
      </c>
      <c r="G78" t="s">
        <v>78</v>
      </c>
      <c r="I78">
        <v>12</v>
      </c>
      <c r="K78">
        <v>1</v>
      </c>
      <c r="L78">
        <v>2</v>
      </c>
      <c r="M78">
        <v>3</v>
      </c>
      <c r="Q78">
        <f t="shared" si="1"/>
        <v>6</v>
      </c>
      <c r="R78" t="s">
        <v>131</v>
      </c>
    </row>
    <row r="79" spans="1:18" x14ac:dyDescent="0.25">
      <c r="A79">
        <v>21.1</v>
      </c>
      <c r="B79">
        <v>2</v>
      </c>
      <c r="C79" t="s">
        <v>127</v>
      </c>
      <c r="D79" s="7" t="s">
        <v>128</v>
      </c>
      <c r="E79" t="s">
        <v>130</v>
      </c>
      <c r="F79" t="s">
        <v>78</v>
      </c>
      <c r="G79" t="s">
        <v>13</v>
      </c>
      <c r="I79">
        <v>1</v>
      </c>
      <c r="M79">
        <v>3.5</v>
      </c>
      <c r="Q79">
        <f t="shared" si="1"/>
        <v>3.5</v>
      </c>
      <c r="R79" t="s">
        <v>131</v>
      </c>
    </row>
    <row r="80" spans="1:18" ht="30" x14ac:dyDescent="0.25">
      <c r="A80">
        <v>22.1</v>
      </c>
      <c r="B80">
        <v>3</v>
      </c>
      <c r="C80" t="s">
        <v>155</v>
      </c>
      <c r="D80" s="7" t="s">
        <v>152</v>
      </c>
      <c r="E80" t="s">
        <v>157</v>
      </c>
      <c r="F80" t="s">
        <v>160</v>
      </c>
      <c r="G80" t="s">
        <v>78</v>
      </c>
      <c r="I80">
        <v>20</v>
      </c>
      <c r="L80">
        <v>3</v>
      </c>
      <c r="Q80">
        <f t="shared" si="1"/>
        <v>3</v>
      </c>
      <c r="R80" t="s">
        <v>131</v>
      </c>
    </row>
    <row r="83" spans="3:17" x14ac:dyDescent="0.25">
      <c r="C83" t="s">
        <v>116</v>
      </c>
      <c r="D83" s="7"/>
      <c r="I83">
        <f>SUM(I2:I80)</f>
        <v>184.75</v>
      </c>
      <c r="K83">
        <f>SUM(K2:K80)</f>
        <v>31.75</v>
      </c>
      <c r="L83">
        <f t="shared" ref="L83:Q83" si="2">SUM(L2:L80)</f>
        <v>34.299999999999997</v>
      </c>
      <c r="M83">
        <f t="shared" si="2"/>
        <v>51.35</v>
      </c>
      <c r="N83">
        <f t="shared" si="2"/>
        <v>7</v>
      </c>
      <c r="O83">
        <f t="shared" si="2"/>
        <v>21.25</v>
      </c>
      <c r="P83">
        <f t="shared" si="2"/>
        <v>7</v>
      </c>
      <c r="Q83">
        <f t="shared" si="2"/>
        <v>145.35000000000002</v>
      </c>
    </row>
    <row r="84" spans="3:17" x14ac:dyDescent="0.25">
      <c r="D84" s="7"/>
    </row>
    <row r="85" spans="3:17" x14ac:dyDescent="0.25">
      <c r="D85" s="7"/>
    </row>
  </sheetData>
  <mergeCells count="7">
    <mergeCell ref="J68:P75"/>
    <mergeCell ref="J44:P45"/>
    <mergeCell ref="J47:P48"/>
    <mergeCell ref="J50:P51"/>
    <mergeCell ref="J53:P54"/>
    <mergeCell ref="J56:P57"/>
    <mergeCell ref="J58:P59"/>
  </mergeCells>
  <conditionalFormatting sqref="R2:R80">
    <cfRule type="cellIs" dxfId="3" priority="4" operator="equal">
      <formula>"""Waiting"""</formula>
    </cfRule>
    <cfRule type="containsText" dxfId="2" priority="3" operator="containsText" text="Waiting">
      <formula>NOT(ISERROR(SEARCH("Waiting",R2)))</formula>
    </cfRule>
    <cfRule type="containsText" dxfId="1" priority="2" operator="containsText" text="Done">
      <formula>NOT(ISERROR(SEARCH("Done",R2)))</formula>
    </cfRule>
    <cfRule type="containsText" dxfId="0" priority="1" operator="containsText" text="Running">
      <formula>NOT(ISERROR(SEARCH("Running",R2)))</formula>
    </cfRule>
  </conditionalFormatting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topLeftCell="A31" workbookViewId="0">
      <selection activeCell="D9" sqref="D9"/>
    </sheetView>
  </sheetViews>
  <sheetFormatPr baseColWidth="10" defaultColWidth="9.140625" defaultRowHeight="15" x14ac:dyDescent="0.25"/>
  <cols>
    <col min="2" max="2" width="10.140625" bestFit="1" customWidth="1"/>
    <col min="3" max="3" width="14.7109375" customWidth="1"/>
    <col min="4" max="4" width="14.28515625" customWidth="1"/>
  </cols>
  <sheetData>
    <row r="1" spans="1:4" s="5" customFormat="1" ht="26.45" customHeight="1" x14ac:dyDescent="0.25">
      <c r="A1" s="5" t="s">
        <v>20</v>
      </c>
      <c r="B1" s="5" t="s">
        <v>23</v>
      </c>
      <c r="C1" s="5" t="s">
        <v>21</v>
      </c>
      <c r="D1" s="5" t="s">
        <v>22</v>
      </c>
    </row>
    <row r="2" spans="1:4" x14ac:dyDescent="0.25">
      <c r="A2">
        <v>0</v>
      </c>
      <c r="B2" s="6">
        <v>42262</v>
      </c>
      <c r="C2">
        <f>'Sprint Backlog'!I83</f>
        <v>184.75</v>
      </c>
      <c r="D2">
        <v>180</v>
      </c>
    </row>
    <row r="3" spans="1:4" x14ac:dyDescent="0.25">
      <c r="A3">
        <v>1</v>
      </c>
      <c r="B3" s="6">
        <v>42342</v>
      </c>
      <c r="C3">
        <f>SUM('Sprint Backlog'!I2:I5,'Sprint Backlog'!I16:I80)</f>
        <v>150.75</v>
      </c>
      <c r="D3">
        <f>180-SUM('Sprint Backlog'!Q6:Q15)</f>
        <v>127.8</v>
      </c>
    </row>
    <row r="4" spans="1:4" x14ac:dyDescent="0.25">
      <c r="A4">
        <v>2</v>
      </c>
      <c r="B4" s="6">
        <v>42356</v>
      </c>
      <c r="C4">
        <f>SUM('Sprint Backlog'!I2:I5,'Sprint Backlog'!I44:I75,'Sprint Backlog'!I77,'Sprint Backlog'!I76,'Sprint Backlog'!I79)</f>
        <v>65.75</v>
      </c>
      <c r="D4">
        <f>D3-SUM('Sprint Backlog'!Q79,'Sprint Backlog'!Q77,'Sprint Backlog'!Q76,'Sprint Backlog'!Q43,'Sprint Backlog'!Q44,'Sprint Backlog'!Q30:Q42,'Sprint Backlog'!Q16:Q24,)</f>
        <v>69.349999999999994</v>
      </c>
    </row>
    <row r="5" spans="1:4" x14ac:dyDescent="0.25">
      <c r="B5" s="6"/>
    </row>
  </sheetData>
  <pageMargins left="0.7" right="0.7" top="0.75" bottom="0.75" header="0.3" footer="0.3"/>
  <pageSetup paperSize="9" orientation="portrait" horizontalDpi="4294967293" verticalDpi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ProjectTeam</vt:lpstr>
      <vt:lpstr>Product Backlog</vt:lpstr>
      <vt:lpstr>Sprint Backlog</vt:lpstr>
      <vt:lpstr>BurndownChart</vt:lpstr>
    </vt:vector>
  </TitlesOfParts>
  <Company>BFH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Juergen Vogel</dc:creator>
  <cp:lastModifiedBy>Windows User</cp:lastModifiedBy>
  <dcterms:created xsi:type="dcterms:W3CDTF">2012-11-08T11:09:41Z</dcterms:created>
  <dcterms:modified xsi:type="dcterms:W3CDTF">2016-01-22T12:34:51Z</dcterms:modified>
</cp:coreProperties>
</file>