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23016" windowHeight="9480"/>
  </bookViews>
  <sheets>
    <sheet name="所持施設から逆引き" sheetId="7" r:id="rId1"/>
    <sheet name="設備効果" sheetId="3" r:id="rId2"/>
    <sheet name="産業効果" sheetId="4" r:id="rId3"/>
    <sheet name="専門街一覧" sheetId="1" r:id="rId4"/>
    <sheet name="施設サイズ" sheetId="5" r:id="rId5"/>
  </sheets>
  <calcPr calcId="125725"/>
</workbook>
</file>

<file path=xl/calcChain.xml><?xml version="1.0" encoding="utf-8"?>
<calcChain xmlns="http://schemas.openxmlformats.org/spreadsheetml/2006/main">
  <c r="I3" i="7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434"/>
  <c r="J434"/>
  <c r="I435"/>
  <c r="J435"/>
  <c r="I436"/>
  <c r="J436"/>
  <c r="I437"/>
  <c r="J437"/>
  <c r="I438"/>
  <c r="J438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413"/>
  <c r="J413"/>
  <c r="I414"/>
  <c r="J414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J2"/>
  <c r="I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434"/>
  <c r="K435"/>
  <c r="K436"/>
  <c r="K437"/>
  <c r="K438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413"/>
  <c r="K414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2"/>
  <c r="F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434"/>
  <c r="H435"/>
  <c r="H436"/>
  <c r="H437"/>
  <c r="H438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413"/>
  <c r="H414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434"/>
  <c r="G435"/>
  <c r="G436"/>
  <c r="G437"/>
  <c r="G438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413"/>
  <c r="G414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434"/>
  <c r="F435"/>
  <c r="F436"/>
  <c r="F437"/>
  <c r="F438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413"/>
  <c r="F414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C15" i="5"/>
  <c r="C46"/>
  <c r="C55"/>
  <c r="C65"/>
  <c r="C51"/>
  <c r="C134"/>
  <c r="C13"/>
  <c r="C57"/>
  <c r="C101"/>
  <c r="C152"/>
  <c r="C10"/>
  <c r="C80"/>
  <c r="C12"/>
  <c r="C133"/>
  <c r="C138"/>
  <c r="C76"/>
  <c r="C108"/>
  <c r="C32"/>
  <c r="C9"/>
  <c r="C99"/>
  <c r="C28"/>
  <c r="C63"/>
  <c r="C53"/>
  <c r="C67"/>
  <c r="C161"/>
  <c r="C44"/>
  <c r="C30"/>
  <c r="C4"/>
  <c r="C41"/>
  <c r="G6" i="1" s="1"/>
  <c r="C141" i="5"/>
  <c r="C62"/>
  <c r="C100"/>
  <c r="C58"/>
  <c r="C113"/>
  <c r="C97"/>
  <c r="C94"/>
  <c r="C29"/>
  <c r="C163"/>
  <c r="C153"/>
  <c r="C27"/>
  <c r="C49"/>
  <c r="C136"/>
  <c r="C128"/>
  <c r="C71"/>
  <c r="C159"/>
  <c r="C31"/>
  <c r="C36"/>
  <c r="C88"/>
  <c r="C107"/>
  <c r="C50"/>
  <c r="C109"/>
  <c r="C96"/>
  <c r="C42"/>
  <c r="G46" i="1" s="1"/>
  <c r="C54" i="5"/>
  <c r="C149"/>
  <c r="C155"/>
  <c r="C151"/>
  <c r="C35"/>
  <c r="C123"/>
  <c r="C130"/>
  <c r="G74" i="1" s="1"/>
  <c r="C90" i="5"/>
  <c r="G130" i="1" s="1"/>
  <c r="C64" i="5"/>
  <c r="C26"/>
  <c r="G98" i="1" s="1"/>
  <c r="C21" i="5"/>
  <c r="C143"/>
  <c r="C106"/>
  <c r="C150"/>
  <c r="G63" i="1" s="1"/>
  <c r="C43" i="5"/>
  <c r="C23"/>
  <c r="C86"/>
  <c r="C91"/>
  <c r="C2"/>
  <c r="C95"/>
  <c r="G17" i="1" s="1"/>
  <c r="C14" i="5"/>
  <c r="C89"/>
  <c r="C154"/>
  <c r="G48" i="1" s="1"/>
  <c r="C118" i="5"/>
  <c r="C160"/>
  <c r="C131"/>
  <c r="C162"/>
  <c r="C115"/>
  <c r="C11"/>
  <c r="G119" i="1" s="1"/>
  <c r="C52" i="5"/>
  <c r="C77"/>
  <c r="C145"/>
  <c r="C16"/>
  <c r="C164"/>
  <c r="C147"/>
  <c r="C102"/>
  <c r="G115" i="1" s="1"/>
  <c r="C22" i="5"/>
  <c r="C68"/>
  <c r="G134" i="1" s="1"/>
  <c r="C81" i="5"/>
  <c r="C139"/>
  <c r="C87"/>
  <c r="C66"/>
  <c r="C70"/>
  <c r="C85"/>
  <c r="C157"/>
  <c r="C34"/>
  <c r="C38"/>
  <c r="C140"/>
  <c r="G182" i="1" s="1"/>
  <c r="C103" i="5"/>
  <c r="C8"/>
  <c r="G89" i="1" s="1"/>
  <c r="C114" i="5"/>
  <c r="C48"/>
  <c r="C93"/>
  <c r="C39"/>
  <c r="C126"/>
  <c r="C98"/>
  <c r="C125"/>
  <c r="C117"/>
  <c r="C74"/>
  <c r="C165"/>
  <c r="C61"/>
  <c r="C78"/>
  <c r="C3"/>
  <c r="G31" i="1" s="1"/>
  <c r="C7" i="5"/>
  <c r="C137"/>
  <c r="C75"/>
  <c r="C6"/>
  <c r="C92"/>
  <c r="C120"/>
  <c r="C37"/>
  <c r="C132"/>
  <c r="C40"/>
  <c r="C144"/>
  <c r="C122"/>
  <c r="C127"/>
  <c r="C33"/>
  <c r="C124"/>
  <c r="C112"/>
  <c r="C69"/>
  <c r="G23" i="1" s="1"/>
  <c r="C156" i="5"/>
  <c r="C110"/>
  <c r="G25" i="1" s="1"/>
  <c r="C146" i="5"/>
  <c r="G22" i="1" s="1"/>
  <c r="C158" i="5"/>
  <c r="C111"/>
  <c r="G2" i="1" s="1"/>
  <c r="C83" i="5"/>
  <c r="C129"/>
  <c r="G128" i="1" s="1"/>
  <c r="C121" i="5"/>
  <c r="C135"/>
  <c r="C20"/>
  <c r="G123" i="1" s="1"/>
  <c r="C119" i="5"/>
  <c r="C148"/>
  <c r="C105"/>
  <c r="G138" i="1" s="1"/>
  <c r="C104" i="5"/>
  <c r="C25"/>
  <c r="C79"/>
  <c r="C5"/>
  <c r="C17"/>
  <c r="G162" i="1" s="1"/>
  <c r="C18" i="5"/>
  <c r="C19"/>
  <c r="C72"/>
  <c r="C84"/>
  <c r="G174" i="1" s="1"/>
  <c r="C73" i="5"/>
  <c r="C82"/>
  <c r="C47"/>
  <c r="C45"/>
  <c r="G166" i="1" s="1"/>
  <c r="C60" i="5"/>
  <c r="C142"/>
  <c r="C59"/>
  <c r="C56"/>
  <c r="G168" i="1" s="1"/>
  <c r="C24" i="5"/>
  <c r="G179" i="1" l="1"/>
  <c r="G90"/>
  <c r="G75"/>
  <c r="G27"/>
  <c r="G28"/>
  <c r="G15"/>
  <c r="G58"/>
  <c r="G175"/>
  <c r="G155"/>
  <c r="G114"/>
  <c r="G173"/>
  <c r="G164"/>
  <c r="G160"/>
  <c r="G169"/>
  <c r="G24"/>
  <c r="G21"/>
  <c r="G116"/>
  <c r="G92"/>
  <c r="G178"/>
  <c r="G127"/>
  <c r="G61"/>
  <c r="G3"/>
  <c r="G11"/>
  <c r="G167"/>
  <c r="G171"/>
  <c r="G161"/>
  <c r="G153"/>
  <c r="G154"/>
  <c r="G151"/>
  <c r="G54"/>
  <c r="G147"/>
  <c r="G145"/>
  <c r="G87"/>
  <c r="G143"/>
  <c r="G85"/>
  <c r="G132"/>
  <c r="G129"/>
  <c r="G83"/>
  <c r="G113"/>
  <c r="G111"/>
  <c r="G47"/>
  <c r="G37"/>
  <c r="G103"/>
  <c r="G57"/>
  <c r="G148"/>
  <c r="G79"/>
  <c r="G78"/>
  <c r="G141"/>
  <c r="G82"/>
  <c r="G137"/>
  <c r="G99"/>
  <c r="G65"/>
  <c r="G8"/>
  <c r="G109"/>
  <c r="G19"/>
  <c r="G67"/>
  <c r="G93"/>
  <c r="G110"/>
  <c r="G35"/>
  <c r="G18"/>
  <c r="G170"/>
  <c r="G172"/>
  <c r="G163"/>
  <c r="G165"/>
  <c r="G118"/>
  <c r="G91"/>
  <c r="G26"/>
  <c r="G101"/>
  <c r="G180"/>
  <c r="G152"/>
  <c r="G125"/>
  <c r="G12"/>
  <c r="G66"/>
  <c r="G126"/>
  <c r="G53"/>
  <c r="G29"/>
  <c r="G50"/>
  <c r="G13"/>
  <c r="G32"/>
  <c r="G5"/>
  <c r="G42"/>
  <c r="G59"/>
  <c r="G107"/>
  <c r="G146"/>
  <c r="G159"/>
  <c r="G150"/>
  <c r="G158"/>
  <c r="G70"/>
  <c r="G135"/>
  <c r="G139"/>
  <c r="G100"/>
  <c r="G86"/>
  <c r="G20"/>
  <c r="G30"/>
  <c r="G131"/>
  <c r="G36"/>
  <c r="G176"/>
  <c r="G156"/>
  <c r="G144"/>
  <c r="G140"/>
  <c r="G136"/>
  <c r="G124"/>
  <c r="G120"/>
  <c r="G112"/>
  <c r="G108"/>
  <c r="G104"/>
  <c r="G96"/>
  <c r="G88"/>
  <c r="G84"/>
  <c r="G80"/>
  <c r="G76"/>
  <c r="G72"/>
  <c r="G68"/>
  <c r="G64"/>
  <c r="G60"/>
  <c r="G55"/>
  <c r="G51"/>
  <c r="G43"/>
  <c r="G38"/>
  <c r="G34"/>
  <c r="G9"/>
  <c r="G4"/>
  <c r="G40"/>
  <c r="G181"/>
  <c r="G177"/>
  <c r="G157"/>
  <c r="G149"/>
  <c r="G133"/>
  <c r="G121"/>
  <c r="G117"/>
  <c r="G105"/>
  <c r="G97"/>
  <c r="G81"/>
  <c r="G77"/>
  <c r="G73"/>
  <c r="G69"/>
  <c r="G52"/>
  <c r="G44"/>
  <c r="G39"/>
  <c r="G14"/>
  <c r="G10"/>
  <c r="G142"/>
  <c r="G122"/>
  <c r="G106"/>
  <c r="G102"/>
  <c r="G94"/>
  <c r="G62"/>
  <c r="G49"/>
  <c r="G45"/>
  <c r="G41"/>
  <c r="G95"/>
  <c r="G71"/>
  <c r="G16"/>
  <c r="G33"/>
  <c r="G7"/>
  <c r="G56"/>
</calcChain>
</file>

<file path=xl/sharedStrings.xml><?xml version="1.0" encoding="utf-8"?>
<sst xmlns="http://schemas.openxmlformats.org/spreadsheetml/2006/main" count="3387" uniqueCount="576">
  <si>
    <t>ピクニック街</t>
  </si>
  <si>
    <t>公園</t>
  </si>
  <si>
    <t>お弁当屋</t>
  </si>
  <si>
    <t>パン屋</t>
  </si>
  <si>
    <t>スイーツ街</t>
  </si>
  <si>
    <t>ケーキ屋</t>
  </si>
  <si>
    <t>クレープ店</t>
  </si>
  <si>
    <t>ドーナツ屋</t>
  </si>
  <si>
    <t>ふくよか街</t>
  </si>
  <si>
    <t>ラーメン屋</t>
  </si>
  <si>
    <t>ピザ屋</t>
  </si>
  <si>
    <t>お手軽街</t>
  </si>
  <si>
    <t>牛丼屋</t>
  </si>
  <si>
    <t>定食屋</t>
  </si>
  <si>
    <t>ファーストフード</t>
  </si>
  <si>
    <t>商売競争街</t>
  </si>
  <si>
    <t>スーパーマーケット</t>
  </si>
  <si>
    <t>八百屋</t>
  </si>
  <si>
    <t>魚屋</t>
  </si>
  <si>
    <t>インドア娯楽街</t>
  </si>
  <si>
    <t>レンタルビデオ</t>
  </si>
  <si>
    <t>ボーリング場</t>
  </si>
  <si>
    <t>ゲームセンター</t>
  </si>
  <si>
    <t>はなやか街</t>
  </si>
  <si>
    <t>楽器屋</t>
  </si>
  <si>
    <t>お花屋</t>
  </si>
  <si>
    <t>ファミリー街</t>
  </si>
  <si>
    <t>ゲームショップ</t>
  </si>
  <si>
    <t>おもちゃ屋</t>
  </si>
  <si>
    <t>便利街</t>
  </si>
  <si>
    <t>コンビニ</t>
  </si>
  <si>
    <t>薬局</t>
  </si>
  <si>
    <t>のんびり街</t>
  </si>
  <si>
    <t>本屋</t>
  </si>
  <si>
    <t>コーヒーショップ</t>
  </si>
  <si>
    <t>ハイテク街</t>
  </si>
  <si>
    <t>PCショップ</t>
  </si>
  <si>
    <t>携帯ショップ</t>
  </si>
  <si>
    <t>家電量販店</t>
  </si>
  <si>
    <t>アキバ街</t>
  </si>
  <si>
    <t>アニメショップ</t>
  </si>
  <si>
    <t>おもひで街</t>
  </si>
  <si>
    <t>駄菓子屋</t>
  </si>
  <si>
    <t>神社</t>
  </si>
  <si>
    <t>銭湯</t>
  </si>
  <si>
    <t>海の街</t>
  </si>
  <si>
    <t>海の家</t>
  </si>
  <si>
    <t>地元街</t>
  </si>
  <si>
    <t>学生街</t>
  </si>
  <si>
    <t>学校</t>
  </si>
  <si>
    <t>ファミレス</t>
  </si>
  <si>
    <t>ランチ街</t>
  </si>
  <si>
    <t>シリコンバレー街</t>
  </si>
  <si>
    <t>ピチピチ街</t>
  </si>
  <si>
    <t>つり堀</t>
  </si>
  <si>
    <t>水族館</t>
  </si>
  <si>
    <t>買い食い街</t>
  </si>
  <si>
    <t>ごみ箱</t>
  </si>
  <si>
    <t>通信街</t>
  </si>
  <si>
    <t>電話ボックス</t>
  </si>
  <si>
    <t>ほのぼの街</t>
  </si>
  <si>
    <t>ベンチ</t>
  </si>
  <si>
    <t>いちょう</t>
  </si>
  <si>
    <t>遊ぶ女子街</t>
  </si>
  <si>
    <t>噴水</t>
  </si>
  <si>
    <t>動物園</t>
  </si>
  <si>
    <t>アニマル美容街</t>
  </si>
  <si>
    <t>犬の像</t>
  </si>
  <si>
    <t>美容室</t>
  </si>
  <si>
    <t>ペットショップ</t>
  </si>
  <si>
    <t>地域密着街</t>
  </si>
  <si>
    <t>時計台</t>
  </si>
  <si>
    <t>地域センター</t>
  </si>
  <si>
    <t>当たりくじ街</t>
  </si>
  <si>
    <t>宝くじ屋</t>
  </si>
  <si>
    <t>すし屋</t>
  </si>
  <si>
    <t>居酒屋</t>
  </si>
  <si>
    <t>水の町</t>
  </si>
  <si>
    <t>消火栓</t>
  </si>
  <si>
    <t>温水プール</t>
  </si>
  <si>
    <t>教師の1日街</t>
  </si>
  <si>
    <t>クリーニング店</t>
  </si>
  <si>
    <t>ツーリングロード</t>
  </si>
  <si>
    <t>バイクショップ</t>
  </si>
  <si>
    <t>あじさい弁当</t>
  </si>
  <si>
    <t>あじさい</t>
  </si>
  <si>
    <t>農家</t>
  </si>
  <si>
    <t>のどか地域</t>
  </si>
  <si>
    <t>山</t>
  </si>
  <si>
    <t>旅番組地</t>
  </si>
  <si>
    <t>待ち合わせ街</t>
  </si>
  <si>
    <t>花香る牧場</t>
  </si>
  <si>
    <t>ひまわり</t>
  </si>
  <si>
    <t>牧場</t>
  </si>
  <si>
    <t>わびさび旅館</t>
  </si>
  <si>
    <t>岩</t>
  </si>
  <si>
    <t>温泉旅館</t>
  </si>
  <si>
    <t>新鮮飲食街</t>
  </si>
  <si>
    <t>吹奏楽部街</t>
  </si>
  <si>
    <t>ゲーム玩具街</t>
  </si>
  <si>
    <t>ムービー街</t>
  </si>
  <si>
    <t>映画館</t>
  </si>
  <si>
    <t>休日の一服</t>
  </si>
  <si>
    <t>おやっさん街</t>
  </si>
  <si>
    <t>電柱</t>
  </si>
  <si>
    <t>教育街</t>
  </si>
  <si>
    <t>学習塾</t>
  </si>
  <si>
    <t>ママさん街</t>
  </si>
  <si>
    <t>ゲーマー街</t>
  </si>
  <si>
    <t>週末贅沢街</t>
  </si>
  <si>
    <t>焼肉屋</t>
  </si>
  <si>
    <t>温泉街</t>
  </si>
  <si>
    <t>日帰り温泉</t>
  </si>
  <si>
    <t>健康街</t>
  </si>
  <si>
    <t>病院</t>
  </si>
  <si>
    <t>スポーツジム</t>
  </si>
  <si>
    <t>ショッピング街</t>
  </si>
  <si>
    <t>ブティック</t>
  </si>
  <si>
    <t>宝石店</t>
  </si>
  <si>
    <t>グルメ街</t>
  </si>
  <si>
    <t>オシャレ街</t>
  </si>
  <si>
    <t>知識街</t>
  </si>
  <si>
    <t>博物館</t>
  </si>
  <si>
    <t>トレーニング街</t>
  </si>
  <si>
    <t>自然街</t>
  </si>
  <si>
    <t>キャンプ場</t>
  </si>
  <si>
    <t>とれたて街</t>
  </si>
  <si>
    <t>ロック街</t>
  </si>
  <si>
    <t>ライブ会場</t>
  </si>
  <si>
    <t>旅の道中</t>
  </si>
  <si>
    <t>自動販売機</t>
  </si>
  <si>
    <t>千年松</t>
  </si>
  <si>
    <t>テレビ販売促進</t>
  </si>
  <si>
    <t>電波塔</t>
  </si>
  <si>
    <t>総菜パン街</t>
  </si>
  <si>
    <t>強盗対策地</t>
  </si>
  <si>
    <t>警備会社</t>
  </si>
  <si>
    <t>銀行</t>
  </si>
  <si>
    <t>ガッツリ休日街</t>
  </si>
  <si>
    <t>産地直送街</t>
  </si>
  <si>
    <t>地域と湯と飯</t>
  </si>
  <si>
    <t>温水観光地</t>
  </si>
  <si>
    <t>休日満喫街</t>
  </si>
  <si>
    <t>引越し相談所</t>
  </si>
  <si>
    <t>不動産屋</t>
  </si>
  <si>
    <t>案内所</t>
  </si>
  <si>
    <t>観戦街</t>
  </si>
  <si>
    <t>競技場</t>
  </si>
  <si>
    <t>自然の家</t>
  </si>
  <si>
    <t>家具屋</t>
  </si>
  <si>
    <t>果樹林</t>
  </si>
  <si>
    <t>海鮮街</t>
  </si>
  <si>
    <t>アウトドアファミリー</t>
  </si>
  <si>
    <t>駐車場</t>
  </si>
  <si>
    <t>金トロフィ街 縁</t>
  </si>
  <si>
    <t>金トロフィ像</t>
  </si>
  <si>
    <t>ご近所街</t>
  </si>
  <si>
    <t>スポーツ用品店</t>
  </si>
  <si>
    <t>お大事に街</t>
  </si>
  <si>
    <t>診療所</t>
  </si>
  <si>
    <t>リハビリ街</t>
  </si>
  <si>
    <t>新鮮街</t>
  </si>
  <si>
    <t>屋外プール</t>
  </si>
  <si>
    <t>ファッション街</t>
  </si>
  <si>
    <t>靴屋</t>
  </si>
  <si>
    <t>療養街</t>
  </si>
  <si>
    <t>乗り物街</t>
  </si>
  <si>
    <t>自転車屋</t>
  </si>
  <si>
    <t>カーディーラー</t>
  </si>
  <si>
    <t>旅行街</t>
  </si>
  <si>
    <t>寺院</t>
  </si>
  <si>
    <t>お土産屋</t>
  </si>
  <si>
    <t>自然の里</t>
  </si>
  <si>
    <t>館の街</t>
  </si>
  <si>
    <t>警備隊</t>
  </si>
  <si>
    <t>リフォーム街</t>
  </si>
  <si>
    <t>工務店</t>
  </si>
  <si>
    <t>豪遊街</t>
  </si>
  <si>
    <t>三ツ星ホテル</t>
  </si>
  <si>
    <t>歓楽街</t>
  </si>
  <si>
    <t>カジノ</t>
  </si>
  <si>
    <t>文化街</t>
  </si>
  <si>
    <t>産業街</t>
  </si>
  <si>
    <t>アニマル街</t>
  </si>
  <si>
    <t>サラリーマン街</t>
  </si>
  <si>
    <t>オフィス</t>
  </si>
  <si>
    <t>ローカルラジオ街</t>
  </si>
  <si>
    <t>カイロランド</t>
  </si>
  <si>
    <t>公共トイレ</t>
  </si>
  <si>
    <t>カイロ像</t>
  </si>
  <si>
    <t>遊園地</t>
  </si>
  <si>
    <t>神仏の恵み</t>
  </si>
  <si>
    <t>大仏様</t>
  </si>
  <si>
    <t>カイロ玩具街</t>
  </si>
  <si>
    <t>カイロビル</t>
  </si>
  <si>
    <t>セキュリティゾーン</t>
  </si>
  <si>
    <t>メカニックグループ</t>
  </si>
  <si>
    <t>ロケット会場</t>
  </si>
  <si>
    <t>エンタメ街</t>
  </si>
  <si>
    <t>地域のグルメ</t>
  </si>
  <si>
    <t>飲み会街</t>
  </si>
  <si>
    <t>クラブ</t>
  </si>
  <si>
    <t>アウトドア街</t>
  </si>
  <si>
    <t>飲み歩き街</t>
  </si>
  <si>
    <t>空と大地の街</t>
  </si>
  <si>
    <t>サボテン</t>
  </si>
  <si>
    <t>花壇</t>
  </si>
  <si>
    <t>海飲み観光地街</t>
  </si>
  <si>
    <t>お城</t>
  </si>
  <si>
    <t>遠足街</t>
  </si>
  <si>
    <t>銅トロフィ街 食</t>
  </si>
  <si>
    <t>展望タワー</t>
  </si>
  <si>
    <t>銅トロフィ像</t>
  </si>
  <si>
    <t>銅トロフィ街 湯</t>
  </si>
  <si>
    <t>銅トロフィ街 牛</t>
  </si>
  <si>
    <t>銅トロフィ街 寺</t>
  </si>
  <si>
    <t>銅トロフィ街 甘</t>
  </si>
  <si>
    <t>銀トロフィ街 動</t>
  </si>
  <si>
    <t>銀トロフィ像</t>
  </si>
  <si>
    <t>銀トロフィ街 車</t>
  </si>
  <si>
    <t>銀トロフィ街 知</t>
  </si>
  <si>
    <t>スイミング街</t>
  </si>
  <si>
    <t>運動服街</t>
  </si>
  <si>
    <t>ものしり街</t>
  </si>
  <si>
    <t>プラネタリウム</t>
  </si>
  <si>
    <t>スポーツ街</t>
  </si>
  <si>
    <t>野球場</t>
  </si>
  <si>
    <t>暮らしの街</t>
  </si>
  <si>
    <t>デパート</t>
  </si>
  <si>
    <t>大人の街</t>
  </si>
  <si>
    <t>古都ノ町</t>
  </si>
  <si>
    <t>三重塔</t>
  </si>
  <si>
    <t>セレブ街</t>
  </si>
  <si>
    <t>ビジネス街</t>
  </si>
  <si>
    <t>高層ビル</t>
  </si>
  <si>
    <t>超高層ビル</t>
  </si>
  <si>
    <t>幽霊街</t>
  </si>
  <si>
    <t>ハリウッド街</t>
  </si>
  <si>
    <t>カイロパーク街</t>
  </si>
  <si>
    <t>ロードバイク街</t>
  </si>
  <si>
    <t>ライブ生中継</t>
  </si>
  <si>
    <t>文武両道街</t>
  </si>
  <si>
    <t>春ショッピング街</t>
  </si>
  <si>
    <t>願掛け空港</t>
  </si>
  <si>
    <t>国際空港</t>
  </si>
  <si>
    <t>通学路</t>
  </si>
  <si>
    <t>地下鉄</t>
  </si>
  <si>
    <t>暮らしの町</t>
  </si>
  <si>
    <t>地下鉄観光</t>
  </si>
  <si>
    <t>ヘルスケア街</t>
  </si>
  <si>
    <t>熱い会場</t>
  </si>
  <si>
    <t>管制室</t>
  </si>
  <si>
    <t>ヘリポート</t>
  </si>
  <si>
    <t>銅トロフィ街 海</t>
  </si>
  <si>
    <t>銅トロフィ街 賭</t>
  </si>
  <si>
    <t>銀トロフィ街 賭</t>
  </si>
  <si>
    <t>銀トロフィ街 買</t>
  </si>
  <si>
    <t>バス停</t>
  </si>
  <si>
    <t>銀トロフィ街 館</t>
  </si>
  <si>
    <t>銀トロフィ街 輪</t>
  </si>
  <si>
    <t>金トロフィ街 豊</t>
  </si>
  <si>
    <t>金トロフィ街 遊</t>
  </si>
  <si>
    <t>金トロフィ街 映</t>
  </si>
  <si>
    <t>ゴルフ街</t>
  </si>
  <si>
    <t>ゴルフ練習場</t>
  </si>
  <si>
    <t>ゴルフコース場</t>
  </si>
  <si>
    <t>ホールインワン街</t>
  </si>
  <si>
    <t>動物街</t>
  </si>
  <si>
    <t>サファリパーク</t>
  </si>
  <si>
    <t>カイロ犬像</t>
  </si>
  <si>
    <t>イベント街</t>
  </si>
  <si>
    <t>ふれあい街</t>
  </si>
  <si>
    <t>テレビ局</t>
  </si>
  <si>
    <t>ビル街</t>
  </si>
  <si>
    <t>和洋カイロ決戦</t>
  </si>
  <si>
    <t>キャッスル</t>
  </si>
  <si>
    <t>空を目指す街</t>
  </si>
  <si>
    <t>デートスポット</t>
  </si>
  <si>
    <t>スペシャル街</t>
  </si>
  <si>
    <t>大手リーマン街</t>
  </si>
  <si>
    <t>高層オフィス</t>
  </si>
  <si>
    <t>しだれ桜</t>
  </si>
  <si>
    <t>メトロ通勤街</t>
  </si>
  <si>
    <t>金トロフィ街 城</t>
  </si>
  <si>
    <t>金トロフィ街 和</t>
  </si>
  <si>
    <t>金トロフィ街 寿</t>
  </si>
  <si>
    <t>ルン子像街</t>
  </si>
  <si>
    <t>ルン子像</t>
  </si>
  <si>
    <t>アブファラ像街</t>
  </si>
  <si>
    <t>アブファラ像</t>
  </si>
  <si>
    <t>カイロマン像街</t>
  </si>
  <si>
    <t>カイロマン像</t>
  </si>
  <si>
    <t>カイロ犬像街</t>
  </si>
  <si>
    <t>カイロ親父像街</t>
  </si>
  <si>
    <t>カイロ親父像</t>
  </si>
  <si>
    <t>クマックス像街</t>
  </si>
  <si>
    <t>クマックス像</t>
  </si>
  <si>
    <t>ソフ子姫像街</t>
  </si>
  <si>
    <t>ソフ子姫像</t>
  </si>
  <si>
    <t>チンパンG街</t>
  </si>
  <si>
    <t>チンパンG像</t>
  </si>
  <si>
    <t>パンプキン像街</t>
  </si>
  <si>
    <t>パンプキン像</t>
  </si>
  <si>
    <t>ひしょ子像街</t>
  </si>
  <si>
    <t>ひしょ子像</t>
  </si>
  <si>
    <t>ひつじ像街</t>
  </si>
  <si>
    <t>ひつじ像</t>
  </si>
  <si>
    <t>マダコ星人像街</t>
  </si>
  <si>
    <t>マダコ星人像</t>
  </si>
  <si>
    <t>みな子像街</t>
  </si>
  <si>
    <t>みな子像</t>
  </si>
  <si>
    <t>ワイロくん像街</t>
  </si>
  <si>
    <t>ワイロくん像</t>
  </si>
  <si>
    <t>宇佐美像街</t>
  </si>
  <si>
    <t>宇佐美像</t>
  </si>
  <si>
    <t>天使カイロ像街</t>
  </si>
  <si>
    <t>天使カイロ像</t>
  </si>
  <si>
    <t>宇宙街</t>
  </si>
  <si>
    <t>大型動物園</t>
  </si>
  <si>
    <t>ほっこり街</t>
  </si>
  <si>
    <t>通年スキー場</t>
  </si>
  <si>
    <t>パカパカ街</t>
  </si>
  <si>
    <t>競馬場</t>
  </si>
  <si>
    <t>接待街</t>
  </si>
  <si>
    <t>あぶく銭街</t>
  </si>
  <si>
    <t>リゾート街</t>
  </si>
  <si>
    <t>名前</t>
  </si>
  <si>
    <t>施設1</t>
  </si>
  <si>
    <t>施設2</t>
  </si>
  <si>
    <t>施設3</t>
  </si>
  <si>
    <t>地価上昇値</t>
  </si>
  <si>
    <t>商品価格上昇値</t>
  </si>
  <si>
    <t>名称</t>
  </si>
  <si>
    <t>地価</t>
  </si>
  <si>
    <t>心地</t>
  </si>
  <si>
    <t>お客への影響</t>
  </si>
  <si>
    <t>獲得研究ポイント</t>
  </si>
  <si>
    <t>ランク</t>
  </si>
  <si>
    <t>ペットor乗り物</t>
  </si>
  <si>
    <t>お宝条件</t>
  </si>
  <si>
    <t>サイズ</t>
  </si>
  <si>
    <t>勤勉++</t>
  </si>
  <si>
    <t>-</t>
  </si>
  <si>
    <t>C</t>
  </si>
  <si>
    <t>2x2</t>
  </si>
  <si>
    <t>勤勉+++</t>
  </si>
  <si>
    <t>S</t>
  </si>
  <si>
    <t>4x4</t>
  </si>
  <si>
    <t>つつじ</t>
  </si>
  <si>
    <t>F</t>
  </si>
  <si>
    <t>1x1</t>
  </si>
  <si>
    <t>松の木</t>
  </si>
  <si>
    <t>樹木</t>
  </si>
  <si>
    <t>菜の花</t>
  </si>
  <si>
    <t>ヤシの木</t>
  </si>
  <si>
    <t>林</t>
  </si>
  <si>
    <t>E</t>
  </si>
  <si>
    <t>リンゴの木</t>
  </si>
  <si>
    <t>うめ</t>
  </si>
  <si>
    <t>D</t>
  </si>
  <si>
    <t>竹林</t>
  </si>
  <si>
    <t>ヤナギ</t>
  </si>
  <si>
    <t>6x6</t>
  </si>
  <si>
    <t>さくら</t>
  </si>
  <si>
    <t>B</t>
  </si>
  <si>
    <t>A</t>
  </si>
  <si>
    <t>文化</t>
  </si>
  <si>
    <t>魅力4</t>
  </si>
  <si>
    <t>魅力++</t>
  </si>
  <si>
    <t>食品</t>
  </si>
  <si>
    <t>地価17</t>
  </si>
  <si>
    <t>IQ4</t>
  </si>
  <si>
    <t>既婚者</t>
  </si>
  <si>
    <t>娯楽</t>
  </si>
  <si>
    <t>勤勉6</t>
  </si>
  <si>
    <t>才能++</t>
  </si>
  <si>
    <t>娯楽/文化</t>
  </si>
  <si>
    <t>貯金10</t>
  </si>
  <si>
    <t>接客</t>
  </si>
  <si>
    <t>才能18</t>
  </si>
  <si>
    <t>勤勉+/才能++</t>
  </si>
  <si>
    <t>カッパ</t>
  </si>
  <si>
    <t>勤勉54</t>
  </si>
  <si>
    <t>雲</t>
  </si>
  <si>
    <t>IQ+/勤勉++</t>
  </si>
  <si>
    <t>ゾウ</t>
  </si>
  <si>
    <t>才能98</t>
  </si>
  <si>
    <t>地価464</t>
  </si>
  <si>
    <t>IQ++/勤勉+</t>
  </si>
  <si>
    <t>カイロマン</t>
  </si>
  <si>
    <t>勤勉108</t>
  </si>
  <si>
    <t>1×1</t>
  </si>
  <si>
    <t>キングカイロ像</t>
  </si>
  <si>
    <t>IQ++/勤勉+/魅力-</t>
  </si>
  <si>
    <t>区分</t>
    <rPh sb="0" eb="2">
      <t>クブン</t>
    </rPh>
    <phoneticPr fontId="1"/>
  </si>
  <si>
    <t>食品/接客</t>
  </si>
  <si>
    <t>貯金12</t>
  </si>
  <si>
    <t>IQ8</t>
  </si>
  <si>
    <t>魅力8</t>
  </si>
  <si>
    <t>ネコ</t>
  </si>
  <si>
    <t>勤勉4</t>
  </si>
  <si>
    <t>才能6</t>
  </si>
  <si>
    <t>魅力++/才能+</t>
  </si>
  <si>
    <t>接客/文化</t>
  </si>
  <si>
    <t>魅力6</t>
  </si>
  <si>
    <t>接客/娯楽</t>
  </si>
  <si>
    <t>才能8</t>
  </si>
  <si>
    <t>ダチョウ</t>
  </si>
  <si>
    <t>スポーツカー</t>
  </si>
  <si>
    <t>才能4</t>
  </si>
  <si>
    <t>IQ6</t>
  </si>
  <si>
    <t>貯金18</t>
  </si>
  <si>
    <t>魅力++、才能+</t>
  </si>
  <si>
    <t>魅力10</t>
  </si>
  <si>
    <t>2x4</t>
  </si>
  <si>
    <t>イヌ</t>
  </si>
  <si>
    <t>ヤギ</t>
  </si>
  <si>
    <t>才能246</t>
  </si>
  <si>
    <t>2×2</t>
  </si>
  <si>
    <t>IQ22</t>
  </si>
  <si>
    <t>貯金26</t>
  </si>
  <si>
    <t>才能+</t>
  </si>
  <si>
    <t>才能20</t>
  </si>
  <si>
    <t>IQ20</t>
  </si>
  <si>
    <t>マダコ星人</t>
  </si>
  <si>
    <t>貯金30</t>
  </si>
  <si>
    <t>原付</t>
  </si>
  <si>
    <t>才能24</t>
  </si>
  <si>
    <t>軽トラック</t>
  </si>
  <si>
    <t>才能22</t>
  </si>
  <si>
    <t>ニワトリ</t>
  </si>
  <si>
    <t>才能26</t>
  </si>
  <si>
    <t>アヒル</t>
  </si>
  <si>
    <t>魅力22</t>
  </si>
  <si>
    <t>IQ26</t>
  </si>
  <si>
    <t>魅力18</t>
  </si>
  <si>
    <t>勤勉24</t>
  </si>
  <si>
    <t>IQ21</t>
  </si>
  <si>
    <t>勤勉16</t>
  </si>
  <si>
    <t>ウシ</t>
  </si>
  <si>
    <t>貯金60</t>
  </si>
  <si>
    <t>才能58</t>
  </si>
  <si>
    <t>接客/勤勉</t>
  </si>
  <si>
    <t>地価121</t>
  </si>
  <si>
    <t>貯金58</t>
  </si>
  <si>
    <t>勤勉52</t>
  </si>
  <si>
    <t>地価123</t>
  </si>
  <si>
    <t>魅力52</t>
  </si>
  <si>
    <t>アルパカ</t>
  </si>
  <si>
    <t>バランス二輪</t>
  </si>
  <si>
    <t>地価119</t>
  </si>
  <si>
    <t>コアラ</t>
  </si>
  <si>
    <t>IQ50</t>
  </si>
  <si>
    <t>勤勉++/才能+</t>
  </si>
  <si>
    <t>文化/接客</t>
  </si>
  <si>
    <t>バイク</t>
  </si>
  <si>
    <t>貯金64</t>
  </si>
  <si>
    <t>勤勉48</t>
  </si>
  <si>
    <t>2×4</t>
  </si>
  <si>
    <t>オープンカー・黒</t>
  </si>
  <si>
    <t>才能406</t>
  </si>
  <si>
    <t>自転車</t>
  </si>
  <si>
    <t>オープンカー・桃</t>
  </si>
  <si>
    <t>貯金460</t>
  </si>
  <si>
    <t>魅力112</t>
  </si>
  <si>
    <t>バニー</t>
  </si>
  <si>
    <t>貯金114</t>
  </si>
  <si>
    <t>セスナ</t>
  </si>
  <si>
    <t>才能108</t>
  </si>
  <si>
    <t>地価235</t>
  </si>
  <si>
    <t>IQ-/才能+</t>
  </si>
  <si>
    <t>勤勉+/魅力-/才能++</t>
  </si>
  <si>
    <t>勤勉-/才能+</t>
  </si>
  <si>
    <t>IQ-/勤勉+/才能++</t>
  </si>
  <si>
    <t>勤勉-/魅力++/才能+</t>
  </si>
  <si>
    <t>IQ-/魅力++/才能+</t>
  </si>
  <si>
    <t>駄菓子屋</t>
    <phoneticPr fontId="1"/>
  </si>
  <si>
    <t>産業A</t>
    <rPh sb="0" eb="2">
      <t>サンギョウ</t>
    </rPh>
    <phoneticPr fontId="1"/>
  </si>
  <si>
    <t>勤勉18</t>
  </si>
  <si>
    <t>UFO</t>
  </si>
  <si>
    <t>カンガルー</t>
  </si>
  <si>
    <t>才能56</t>
  </si>
  <si>
    <t>ワニ</t>
  </si>
  <si>
    <t>魅力54</t>
  </si>
  <si>
    <t>貯金62</t>
  </si>
  <si>
    <t>ロボット</t>
  </si>
  <si>
    <t>IQ52</t>
  </si>
  <si>
    <t>一輪車</t>
  </si>
  <si>
    <t>IQ46</t>
  </si>
  <si>
    <t>乗用車</t>
  </si>
  <si>
    <t>才能110</t>
  </si>
  <si>
    <t>パンダ</t>
  </si>
  <si>
    <t>メタボック</t>
  </si>
  <si>
    <t>貯金118</t>
  </si>
  <si>
    <t>フラミンゴ</t>
  </si>
  <si>
    <t>貯金112</t>
  </si>
  <si>
    <t>牛(乗り物)</t>
  </si>
  <si>
    <t>勤勉110</t>
  </si>
  <si>
    <t>ペンギン</t>
  </si>
  <si>
    <t>勤勉104</t>
  </si>
  <si>
    <t>タカ</t>
  </si>
  <si>
    <t>才能106</t>
  </si>
  <si>
    <t>気球</t>
  </si>
  <si>
    <t>IQ192</t>
  </si>
  <si>
    <t>勤勉198</t>
  </si>
  <si>
    <t>才能194</t>
  </si>
  <si>
    <t>トラック</t>
  </si>
  <si>
    <t>魅力194</t>
  </si>
  <si>
    <t>円盤大使</t>
  </si>
  <si>
    <t>IQ196</t>
  </si>
  <si>
    <t>カイロ犬</t>
  </si>
  <si>
    <t>貯金204</t>
  </si>
  <si>
    <t>バス</t>
  </si>
  <si>
    <t>才能198</t>
  </si>
  <si>
    <t>象(乗り物)</t>
  </si>
  <si>
    <t>勤勉192</t>
  </si>
  <si>
    <t>IQ+++/勤勉++</t>
  </si>
  <si>
    <t>飛行船</t>
  </si>
  <si>
    <t>貯金328</t>
  </si>
  <si>
    <t>ヘリ</t>
  </si>
  <si>
    <t>魅力322</t>
  </si>
  <si>
    <t>スペースシャトル</t>
  </si>
  <si>
    <t>IQ320</t>
  </si>
  <si>
    <t>戦闘機</t>
  </si>
  <si>
    <t>魅力+++/才能++</t>
  </si>
  <si>
    <t>ジェット機</t>
  </si>
  <si>
    <t>貯金330</t>
  </si>
  <si>
    <t>8x10</t>
  </si>
  <si>
    <t>魅力458</t>
  </si>
  <si>
    <t>地価450</t>
  </si>
  <si>
    <t>ホームセンター</t>
  </si>
  <si>
    <t>既婚</t>
  </si>
  <si>
    <t>運動場</t>
  </si>
  <si>
    <t>勤勉520</t>
  </si>
  <si>
    <t>噴水広場</t>
  </si>
  <si>
    <t>ライオン</t>
  </si>
  <si>
    <t>IQ676</t>
  </si>
  <si>
    <t>サイ</t>
  </si>
  <si>
    <t>勤勉912</t>
  </si>
  <si>
    <t>才能952</t>
  </si>
  <si>
    <t>魅力852</t>
  </si>
  <si>
    <t>ワイロマン</t>
  </si>
  <si>
    <t>IQ902</t>
  </si>
  <si>
    <t>IQ+/勤勉++/魅力-</t>
  </si>
  <si>
    <t>IQ++/勤勉+/才能-</t>
  </si>
  <si>
    <t>産業B</t>
    <rPh sb="0" eb="2">
      <t>サンギョウ</t>
    </rPh>
    <phoneticPr fontId="1"/>
  </si>
  <si>
    <t>合計サイズ</t>
    <rPh sb="0" eb="2">
      <t>ゴウケイ</t>
    </rPh>
    <phoneticPr fontId="1"/>
  </si>
  <si>
    <t>面積</t>
    <rPh sb="0" eb="2">
      <t>メンセキ</t>
    </rPh>
    <phoneticPr fontId="1"/>
  </si>
  <si>
    <t>駄菓子屋</t>
    <phoneticPr fontId="1"/>
  </si>
  <si>
    <t>0x0</t>
    <phoneticPr fontId="1"/>
  </si>
  <si>
    <t>船着場</t>
  </si>
  <si>
    <t>船着場</t>
    <phoneticPr fontId="1"/>
  </si>
  <si>
    <t>船着場</t>
    <rPh sb="0" eb="2">
      <t>フナツ</t>
    </rPh>
    <rPh sb="2" eb="3">
      <t>バ</t>
    </rPh>
    <phoneticPr fontId="1"/>
  </si>
  <si>
    <t>バス停</t>
    <rPh sb="2" eb="3">
      <t>テイ</t>
    </rPh>
    <phoneticPr fontId="1"/>
  </si>
  <si>
    <t>地下鉄</t>
    <rPh sb="0" eb="3">
      <t>チカテツ</t>
    </rPh>
    <phoneticPr fontId="1"/>
  </si>
  <si>
    <t>海底トンネル</t>
    <rPh sb="0" eb="2">
      <t>カイテイ</t>
    </rPh>
    <phoneticPr fontId="1"/>
  </si>
  <si>
    <t>家具屋</t>
    <rPh sb="2" eb="3">
      <t>ヤ</t>
    </rPh>
    <phoneticPr fontId="1"/>
  </si>
  <si>
    <t>さくら</t>
    <phoneticPr fontId="1"/>
  </si>
  <si>
    <t>施設名</t>
    <rPh sb="0" eb="3">
      <t>シセツメイ</t>
    </rPh>
    <phoneticPr fontId="1"/>
  </si>
  <si>
    <t>あじさい</t>
    <phoneticPr fontId="1"/>
  </si>
  <si>
    <t>2x4</t>
    <phoneticPr fontId="1"/>
  </si>
  <si>
    <t>ワイロくん像</t>
    <phoneticPr fontId="1"/>
  </si>
  <si>
    <t>ペットショップ</t>
    <phoneticPr fontId="1"/>
  </si>
  <si>
    <t>アブファラ像</t>
    <phoneticPr fontId="1"/>
  </si>
  <si>
    <t>PCショップ</t>
    <phoneticPr fontId="1"/>
  </si>
  <si>
    <t>アニメショップ</t>
    <phoneticPr fontId="1"/>
  </si>
  <si>
    <t>専門街</t>
    <rPh sb="0" eb="2">
      <t>センモン</t>
    </rPh>
    <rPh sb="2" eb="3">
      <t>マチ</t>
    </rPh>
    <phoneticPr fontId="1"/>
  </si>
  <si>
    <t>idx</t>
    <phoneticPr fontId="1"/>
  </si>
  <si>
    <t>所持施設名</t>
    <rPh sb="0" eb="2">
      <t>ショジ</t>
    </rPh>
    <rPh sb="2" eb="4">
      <t>シセツ</t>
    </rPh>
    <rPh sb="4" eb="5">
      <t>メイ</t>
    </rPh>
    <phoneticPr fontId="1"/>
  </si>
  <si>
    <t>合計</t>
    <rPh sb="0" eb="2">
      <t>ゴウケイ</t>
    </rPh>
    <phoneticPr fontId="1"/>
  </si>
  <si>
    <t>地価上昇率</t>
    <rPh sb="0" eb="5">
      <t>チカジョウショウ</t>
    </rPh>
    <phoneticPr fontId="1"/>
  </si>
  <si>
    <t>価格上昇率</t>
    <rPh sb="0" eb="2">
      <t>カカク</t>
    </rPh>
    <rPh sb="2" eb="5">
      <t>ジョウショウリツ</t>
    </rPh>
    <phoneticPr fontId="1"/>
  </si>
  <si>
    <t>PCショップ</t>
    <phoneticPr fontId="1"/>
  </si>
  <si>
    <t>携帯ショップ</t>
    <rPh sb="0" eb="2">
      <t>ケイタイ</t>
    </rPh>
    <phoneticPr fontId="1"/>
  </si>
  <si>
    <t>家電量販店</t>
    <rPh sb="0" eb="2">
      <t>カデン</t>
    </rPh>
    <rPh sb="2" eb="5">
      <t>リョウハンテン</t>
    </rPh>
    <phoneticPr fontId="1"/>
  </si>
  <si>
    <t>ゲームセンター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</si>
</sst>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9" fontId="0" fillId="0" borderId="0" xfId="1" applyFont="1">
      <alignment vertical="center"/>
    </xf>
    <xf numFmtId="0" fontId="0" fillId="0" borderId="0" xfId="0" applyBorder="1">
      <alignment vertical="center"/>
    </xf>
  </cellXfs>
  <cellStyles count="2">
    <cellStyle name="パーセント" xfId="1" builtinId="5"/>
    <cellStyle name="標準" xfId="0" builtinId="0"/>
  </cellStyles>
  <dxfs count="19">
    <dxf>
      <fill>
        <patternFill patternType="solid">
          <fgColor rgb="FFC5D9F1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ＭＳ Ｐゴシック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3" tint="0.79998168889431442"/>
        </patternFill>
      </fill>
    </dxf>
    <dxf>
      <font>
        <strike/>
      </font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逆引き" displayName="逆引き" ref="C1:K554" totalsRowShown="0">
  <autoFilter ref="C1:K554">
    <filterColumn colId="0">
      <colorFilter dxfId="0"/>
    </filterColumn>
    <filterColumn colId="3"/>
    <filterColumn colId="4"/>
    <filterColumn colId="5"/>
    <filterColumn colId="6"/>
    <filterColumn colId="7"/>
    <filterColumn colId="8"/>
  </autoFilter>
  <sortState ref="C2:K554">
    <sortCondition ref="C1:C554"/>
  </sortState>
  <tableColumns count="9">
    <tableColumn id="1" name="施設名"/>
    <tableColumn id="2" name="idx"/>
    <tableColumn id="3" name="専門街"/>
    <tableColumn id="4" name="施設1" dataDxfId="16">
      <calculatedColumnFormula>VLOOKUP(逆引き[[#This Row],[専門街]],専門街[],2,FALSE)</calculatedColumnFormula>
    </tableColumn>
    <tableColumn id="5" name="施設2" dataDxfId="15">
      <calculatedColumnFormula>VLOOKUP(逆引き[[#This Row],[専門街]],専門街[],3,FALSE)</calculatedColumnFormula>
    </tableColumn>
    <tableColumn id="6" name="施設3" dataDxfId="14">
      <calculatedColumnFormula>VLOOKUP(逆引き[[#This Row],[専門街]],専門街[],4,FALSE)</calculatedColumnFormula>
    </tableColumn>
    <tableColumn id="9" name="地価上昇率" dataDxfId="13">
      <calculatedColumnFormula>VLOOKUP(逆引き[[#This Row],[専門街]],専門街[],5,FALSE)</calculatedColumnFormula>
    </tableColumn>
    <tableColumn id="10" name="価格上昇率" dataDxfId="12">
      <calculatedColumnFormula>VLOOKUP(逆引き[[#This Row],[専門街]],専門街[],6,FALSE)</calculatedColumnFormula>
    </tableColumn>
    <tableColumn id="8" name="合計" dataDxfId="11">
      <calculatedColumnFormula>VLOOKUP(逆引き[[#This Row],[専門街]],専門街[],7,FALSE)&amp;"マス"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所持施設7" displayName="所持施設7" ref="A1:A30" totalsRowShown="0">
  <autoFilter ref="A1:A30"/>
  <tableColumns count="1">
    <tableColumn id="1" name="所持施設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設備" displayName="設備" ref="A1:I62" totalsRowShown="0">
  <autoFilter ref="A1:I62"/>
  <tableColumns count="9">
    <tableColumn id="1" name="名称"/>
    <tableColumn id="2" name="地価"/>
    <tableColumn id="3" name="心地"/>
    <tableColumn id="4" name="お客への影響"/>
    <tableColumn id="5" name="獲得研究ポイント"/>
    <tableColumn id="6" name="ランク"/>
    <tableColumn id="7" name="ペットor乗り物"/>
    <tableColumn id="8" name="お宝条件"/>
    <tableColumn id="9" name="サイズ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産業" displayName="産業" ref="A1:H99" totalsRowShown="0">
  <autoFilter ref="A1:H99"/>
  <tableColumns count="8">
    <tableColumn id="1" name="名称"/>
    <tableColumn id="2" name="お客への影響"/>
    <tableColumn id="3" name="獲得研究ポイント"/>
    <tableColumn id="4" name="ランク"/>
    <tableColumn id="5" name="ペットor乗り物"/>
    <tableColumn id="6" name="お宝条件"/>
    <tableColumn id="7" name="サイズ"/>
    <tableColumn id="8" name="区分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専門街" displayName="専門街" ref="A1:G182" totalsRowShown="0">
  <autoFilter ref="A1:G182">
    <filterColumn colId="4"/>
    <filterColumn colId="5"/>
    <filterColumn colId="6"/>
  </autoFilter>
  <tableColumns count="7">
    <tableColumn id="1" name="名前"/>
    <tableColumn id="2" name="施設1"/>
    <tableColumn id="3" name="施設2"/>
    <tableColumn id="4" name="施設3"/>
    <tableColumn id="5" name="地価上昇値" dataDxfId="10"/>
    <tableColumn id="6" name="商品価格上昇値" dataDxfId="9"/>
    <tableColumn id="7" name="合計サイズ" dataDxfId="8">
      <calculatedColumnFormula>VLOOKUP(専門街[[#This Row],[施設1]],施設サイズ[],3,FALSE)+VLOOKUP(専門街[[#This Row],[施設2]],施設サイズ[],3,FALSE)+VLOOKUP(専門街[[#This Row],[施設3]],施設サイズ[],3,FALSE)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施設サイズ" displayName="施設サイズ" ref="A1:C166" totalsRowShown="0" headerRowDxfId="7" dataDxfId="5" headerRowBorderDxfId="6" tableBorderDxfId="4">
  <autoFilter ref="A1:C166">
    <filterColumn colId="2"/>
  </autoFilter>
  <sortState ref="A2:D166">
    <sortCondition ref="A1:A166"/>
  </sortState>
  <tableColumns count="3">
    <tableColumn id="1" name="施設名" dataDxfId="3"/>
    <tableColumn id="2" name="サイズ" dataDxfId="2"/>
    <tableColumn id="3" name="面積" dataDxfId="1">
      <calculatedColumnFormula>LEFT(施設サイズ[[#This Row],[サイズ]],1)*RIGHT(施設サイズ[[#This Row],[サイズ]],1)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554"/>
  <sheetViews>
    <sheetView tabSelected="1" workbookViewId="0">
      <selection activeCell="B7" sqref="B7"/>
    </sheetView>
  </sheetViews>
  <sheetFormatPr defaultRowHeight="13.2"/>
  <cols>
    <col min="1" max="1" width="12.88671875" customWidth="1"/>
    <col min="3" max="3" width="18.109375" bestFit="1" customWidth="1"/>
    <col min="4" max="4" width="6.44140625" bestFit="1" customWidth="1"/>
    <col min="5" max="5" width="18.33203125" bestFit="1" customWidth="1"/>
    <col min="6" max="6" width="18.109375" bestFit="1" customWidth="1"/>
    <col min="7" max="7" width="15.109375" bestFit="1" customWidth="1"/>
    <col min="8" max="8" width="15.33203125" bestFit="1" customWidth="1"/>
    <col min="9" max="10" width="14.5546875" bestFit="1" customWidth="1"/>
  </cols>
  <sheetData>
    <row r="1" spans="1:11">
      <c r="A1" t="s">
        <v>568</v>
      </c>
      <c r="C1" t="s">
        <v>558</v>
      </c>
      <c r="D1" t="s">
        <v>567</v>
      </c>
      <c r="E1" t="s">
        <v>566</v>
      </c>
      <c r="F1" t="s">
        <v>327</v>
      </c>
      <c r="G1" t="s">
        <v>328</v>
      </c>
      <c r="H1" t="s">
        <v>329</v>
      </c>
      <c r="I1" t="s">
        <v>570</v>
      </c>
      <c r="J1" t="s">
        <v>571</v>
      </c>
      <c r="K1" t="s">
        <v>569</v>
      </c>
    </row>
    <row r="2" spans="1:11">
      <c r="A2" t="s">
        <v>36</v>
      </c>
      <c r="C2" t="s">
        <v>572</v>
      </c>
      <c r="D2">
        <v>1</v>
      </c>
      <c r="E2" t="s">
        <v>35</v>
      </c>
      <c r="F2" s="8" t="str">
        <f>VLOOKUP(逆引き[[#This Row],[専門街]],専門街[],2,FALSE)</f>
        <v>PCショップ</v>
      </c>
      <c r="G2" s="8" t="str">
        <f>VLOOKUP(逆引き[[#This Row],[専門街]],専門街[],3,FALSE)</f>
        <v>携帯ショップ</v>
      </c>
      <c r="H2" s="8" t="str">
        <f>VLOOKUP(逆引き[[#This Row],[専門街]],専門街[],4,FALSE)</f>
        <v>家電量販店</v>
      </c>
      <c r="I2" s="10">
        <f>VLOOKUP(逆引き[[#This Row],[専門街]],専門街[],5,FALSE)</f>
        <v>1.5</v>
      </c>
      <c r="J2" s="10">
        <f>VLOOKUP(逆引き[[#This Row],[専門街]],専門街[],6,FALSE)</f>
        <v>0.2</v>
      </c>
      <c r="K2" s="8" t="str">
        <f>VLOOKUP(逆引き[[#This Row],[専門街]],専門街[],7,FALSE)&amp;"マス"</f>
        <v>36マス</v>
      </c>
    </row>
    <row r="3" spans="1:11">
      <c r="A3" t="s">
        <v>573</v>
      </c>
      <c r="C3" t="s">
        <v>36</v>
      </c>
      <c r="D3">
        <v>2</v>
      </c>
      <c r="E3" t="s">
        <v>52</v>
      </c>
      <c r="F3" s="8" t="str">
        <f>VLOOKUP(逆引き[[#This Row],[専門街]],専門街[],2,FALSE)</f>
        <v>ゲームショップ</v>
      </c>
      <c r="G3" s="8" t="str">
        <f>VLOOKUP(逆引き[[#This Row],[専門街]],専門街[],3,FALSE)</f>
        <v>携帯ショップ</v>
      </c>
      <c r="H3" s="8" t="str">
        <f>VLOOKUP(逆引き[[#This Row],[専門街]],専門街[],4,FALSE)</f>
        <v>PCショップ</v>
      </c>
      <c r="I3" s="10">
        <f>VLOOKUP(逆引き[[#This Row],[専門街]],専門街[],5,FALSE)</f>
        <v>1.5</v>
      </c>
      <c r="J3" s="10">
        <f>VLOOKUP(逆引き[[#This Row],[専門街]],専門街[],6,FALSE)</f>
        <v>0.2</v>
      </c>
      <c r="K3" s="8" t="str">
        <f>VLOOKUP(逆引き[[#This Row],[専門街]],専門街[],7,FALSE)&amp;"マス"</f>
        <v>24マス</v>
      </c>
    </row>
    <row r="4" spans="1:11">
      <c r="A4" t="s">
        <v>574</v>
      </c>
      <c r="C4" t="s">
        <v>36</v>
      </c>
      <c r="D4">
        <v>3</v>
      </c>
      <c r="E4" t="s">
        <v>58</v>
      </c>
      <c r="F4" s="8" t="str">
        <f>VLOOKUP(逆引き[[#This Row],[専門街]],専門街[],2,FALSE)</f>
        <v>電話ボックス</v>
      </c>
      <c r="G4" s="8" t="str">
        <f>VLOOKUP(逆引き[[#This Row],[専門街]],専門街[],3,FALSE)</f>
        <v>PCショップ</v>
      </c>
      <c r="H4" s="8" t="str">
        <f>VLOOKUP(逆引き[[#This Row],[専門街]],専門街[],4,FALSE)</f>
        <v>携帯ショップ</v>
      </c>
      <c r="I4" s="10">
        <f>VLOOKUP(逆引き[[#This Row],[専門街]],専門街[],5,FALSE)</f>
        <v>1.5</v>
      </c>
      <c r="J4" s="10">
        <f>VLOOKUP(逆引き[[#This Row],[専門街]],専門街[],6,FALSE)</f>
        <v>0.2</v>
      </c>
      <c r="K4" s="8" t="str">
        <f>VLOOKUP(逆引き[[#This Row],[専門街]],専門街[],7,FALSE)&amp;"マス"</f>
        <v>21マス</v>
      </c>
    </row>
    <row r="5" spans="1:11">
      <c r="A5" t="s">
        <v>575</v>
      </c>
      <c r="C5" t="s">
        <v>36</v>
      </c>
      <c r="D5">
        <v>4</v>
      </c>
      <c r="E5" t="s">
        <v>89</v>
      </c>
      <c r="F5" s="8" t="str">
        <f>VLOOKUP(逆引き[[#This Row],[専門街]],専門街[],2,FALSE)</f>
        <v>レンタルビデオ</v>
      </c>
      <c r="G5" s="8" t="str">
        <f>VLOOKUP(逆引き[[#This Row],[専門街]],専門街[],3,FALSE)</f>
        <v>バイクショップ</v>
      </c>
      <c r="H5" s="8" t="str">
        <f>VLOOKUP(逆引き[[#This Row],[専門街]],専門街[],4,FALSE)</f>
        <v>PCショップ</v>
      </c>
      <c r="I5" s="10">
        <f>VLOOKUP(逆引き[[#This Row],[専門街]],専門街[],5,FALSE)</f>
        <v>1.5</v>
      </c>
      <c r="J5" s="10">
        <f>VLOOKUP(逆引き[[#This Row],[専門街]],専門街[],6,FALSE)</f>
        <v>0.2</v>
      </c>
      <c r="K5" s="8" t="str">
        <f>VLOOKUP(逆引き[[#This Row],[専門街]],専門街[],7,FALSE)&amp;"マス"</f>
        <v>28マス</v>
      </c>
    </row>
    <row r="6" spans="1:11">
      <c r="C6" t="s">
        <v>36</v>
      </c>
      <c r="D6">
        <v>5</v>
      </c>
      <c r="E6" t="s">
        <v>108</v>
      </c>
      <c r="F6" s="8" t="str">
        <f>VLOOKUP(逆引き[[#This Row],[専門街]],専門街[],2,FALSE)</f>
        <v>ゲームショップ</v>
      </c>
      <c r="G6" s="8" t="str">
        <f>VLOOKUP(逆引き[[#This Row],[専門街]],専門街[],3,FALSE)</f>
        <v>PCショップ</v>
      </c>
      <c r="H6" s="8" t="str">
        <f>VLOOKUP(逆引き[[#This Row],[専門街]],専門街[],4,FALSE)</f>
        <v>ゲームセンター</v>
      </c>
      <c r="I6" s="10">
        <f>VLOOKUP(逆引き[[#This Row],[専門街]],専門街[],5,FALSE)</f>
        <v>1.25</v>
      </c>
      <c r="J6" s="10">
        <f>VLOOKUP(逆引き[[#This Row],[専門街]],専門街[],6,FALSE)</f>
        <v>0.3</v>
      </c>
      <c r="K6" s="8" t="str">
        <f>VLOOKUP(逆引き[[#This Row],[専門街]],専門街[],7,FALSE)&amp;"マス"</f>
        <v>24マス</v>
      </c>
    </row>
    <row r="7" spans="1:11">
      <c r="C7" t="s">
        <v>36</v>
      </c>
      <c r="D7">
        <v>6</v>
      </c>
      <c r="E7" t="s">
        <v>193</v>
      </c>
      <c r="F7" s="8" t="str">
        <f>VLOOKUP(逆引き[[#This Row],[専門街]],専門街[],2,FALSE)</f>
        <v>おもちゃ屋</v>
      </c>
      <c r="G7" s="8" t="str">
        <f>VLOOKUP(逆引き[[#This Row],[専門街]],専門街[],3,FALSE)</f>
        <v>PCショップ</v>
      </c>
      <c r="H7" s="8" t="str">
        <f>VLOOKUP(逆引き[[#This Row],[専門街]],専門街[],4,FALSE)</f>
        <v>カイロビル</v>
      </c>
      <c r="I7" s="10">
        <f>VLOOKUP(逆引き[[#This Row],[専門街]],専門街[],5,FALSE)</f>
        <v>1.25</v>
      </c>
      <c r="J7" s="10">
        <f>VLOOKUP(逆引き[[#This Row],[専門街]],専門街[],6,FALSE)</f>
        <v>0.55000000000000004</v>
      </c>
      <c r="K7" s="8" t="str">
        <f>VLOOKUP(逆引き[[#This Row],[専門街]],専門街[],7,FALSE)&amp;"マス"</f>
        <v>36マス</v>
      </c>
    </row>
    <row r="8" spans="1:11">
      <c r="C8" t="s">
        <v>36</v>
      </c>
      <c r="D8">
        <v>7</v>
      </c>
      <c r="E8" t="s">
        <v>251</v>
      </c>
      <c r="F8" s="8" t="str">
        <f>VLOOKUP(逆引き[[#This Row],[専門街]],専門街[],2,FALSE)</f>
        <v>ヘリポート</v>
      </c>
      <c r="G8" s="8" t="str">
        <f>VLOOKUP(逆引き[[#This Row],[専門街]],専門街[],3,FALSE)</f>
        <v>警備会社</v>
      </c>
      <c r="H8" s="8" t="str">
        <f>VLOOKUP(逆引き[[#This Row],[専門街]],専門街[],4,FALSE)</f>
        <v>PCショップ</v>
      </c>
      <c r="I8" s="10">
        <f>VLOOKUP(逆引き[[#This Row],[専門街]],専門街[],5,FALSE)</f>
        <v>1.5</v>
      </c>
      <c r="J8" s="10">
        <f>VLOOKUP(逆引き[[#This Row],[専門街]],専門街[],6,FALSE)</f>
        <v>0.6</v>
      </c>
      <c r="K8" s="8" t="str">
        <f>VLOOKUP(逆引き[[#This Row],[専門街]],専門街[],7,FALSE)&amp;"マス"</f>
        <v>36マス</v>
      </c>
    </row>
    <row r="9" spans="1:11" hidden="1">
      <c r="C9" t="s">
        <v>85</v>
      </c>
      <c r="D9">
        <v>1</v>
      </c>
      <c r="E9" t="s">
        <v>84</v>
      </c>
      <c r="F9" s="8" t="str">
        <f>VLOOKUP(逆引き[[#This Row],[専門街]],専門街[],2,FALSE)</f>
        <v>あじさい</v>
      </c>
      <c r="G9" s="8" t="str">
        <f>VLOOKUP(逆引き[[#This Row],[専門街]],専門街[],3,FALSE)</f>
        <v>お弁当屋</v>
      </c>
      <c r="H9" s="8" t="str">
        <f>VLOOKUP(逆引き[[#This Row],[専門街]],専門街[],4,FALSE)</f>
        <v>農家</v>
      </c>
      <c r="I9" s="10">
        <f>VLOOKUP(逆引き[[#This Row],[専門街]],専門街[],5,FALSE)</f>
        <v>1.1000000000000001</v>
      </c>
      <c r="J9" s="10">
        <f>VLOOKUP(逆引き[[#This Row],[専門街]],専門街[],6,FALSE)</f>
        <v>0.2</v>
      </c>
      <c r="K9" s="8" t="str">
        <f>VLOOKUP(逆引き[[#This Row],[専門街]],専門街[],7,FALSE)&amp;"マス"</f>
        <v>21マス</v>
      </c>
    </row>
    <row r="10" spans="1:11" hidden="1">
      <c r="C10" t="s">
        <v>40</v>
      </c>
      <c r="D10">
        <v>1</v>
      </c>
      <c r="E10" t="s">
        <v>39</v>
      </c>
      <c r="F10" s="8" t="str">
        <f>VLOOKUP(逆引き[[#This Row],[専門街]],専門街[],2,FALSE)</f>
        <v>アニメショップ</v>
      </c>
      <c r="G10" s="8" t="str">
        <f>VLOOKUP(逆引き[[#This Row],[専門街]],専門街[],3,FALSE)</f>
        <v>ゲームショップ</v>
      </c>
      <c r="H10" s="8" t="str">
        <f>VLOOKUP(逆引き[[#This Row],[専門街]],専門街[],4,FALSE)</f>
        <v>おもちゃ屋</v>
      </c>
      <c r="I10" s="10">
        <f>VLOOKUP(逆引き[[#This Row],[専門街]],専門街[],5,FALSE)</f>
        <v>0.9</v>
      </c>
      <c r="J10" s="10">
        <f>VLOOKUP(逆引き[[#This Row],[専門街]],専門街[],6,FALSE)</f>
        <v>0.45</v>
      </c>
      <c r="K10" s="8" t="str">
        <f>VLOOKUP(逆引き[[#This Row],[専門街]],専門街[],7,FALSE)&amp;"マス"</f>
        <v>12マス</v>
      </c>
    </row>
    <row r="11" spans="1:11" hidden="1">
      <c r="C11" t="s">
        <v>40</v>
      </c>
      <c r="D11">
        <v>2</v>
      </c>
      <c r="E11" t="s">
        <v>100</v>
      </c>
      <c r="F11" s="8" t="str">
        <f>VLOOKUP(逆引き[[#This Row],[専門街]],専門街[],2,FALSE)</f>
        <v>アニメショップ</v>
      </c>
      <c r="G11" s="8" t="str">
        <f>VLOOKUP(逆引き[[#This Row],[専門街]],専門街[],3,FALSE)</f>
        <v>映画館</v>
      </c>
      <c r="H11" s="8" t="str">
        <f>VLOOKUP(逆引き[[#This Row],[専門街]],専門街[],4,FALSE)</f>
        <v>レンタルビデオ</v>
      </c>
      <c r="I11" s="10">
        <f>VLOOKUP(逆引き[[#This Row],[専門街]],専門街[],5,FALSE)</f>
        <v>1.1000000000000001</v>
      </c>
      <c r="J11" s="10">
        <f>VLOOKUP(逆引き[[#This Row],[専門街]],専門街[],6,FALSE)</f>
        <v>0.25</v>
      </c>
      <c r="K11" s="8" t="str">
        <f>VLOOKUP(逆引き[[#This Row],[専門街]],専門街[],7,FALSE)&amp;"マス"</f>
        <v>24マス</v>
      </c>
    </row>
    <row r="12" spans="1:11" hidden="1">
      <c r="C12" t="s">
        <v>289</v>
      </c>
      <c r="D12">
        <v>1</v>
      </c>
      <c r="E12" t="s">
        <v>288</v>
      </c>
      <c r="F12" s="8" t="str">
        <f>VLOOKUP(逆引き[[#This Row],[専門街]],専門街[],2,FALSE)</f>
        <v>アブファラ像</v>
      </c>
      <c r="G12" s="8" t="str">
        <f>VLOOKUP(逆引き[[#This Row],[専門街]],専門街[],3,FALSE)</f>
        <v>金トロフィ像</v>
      </c>
      <c r="H12" s="8" t="str">
        <f>VLOOKUP(逆引き[[#This Row],[専門街]],専門街[],4,FALSE)</f>
        <v>カイロビル</v>
      </c>
      <c r="I12" s="10">
        <f>VLOOKUP(逆引き[[#This Row],[専門街]],専門街[],5,FALSE)</f>
        <v>2.5</v>
      </c>
      <c r="J12" s="10">
        <f>VLOOKUP(逆引き[[#This Row],[専門街]],専門街[],6,FALSE)</f>
        <v>0.4</v>
      </c>
      <c r="K12" s="8" t="str">
        <f>VLOOKUP(逆引き[[#This Row],[専門街]],専門街[],7,FALSE)&amp;"マス"</f>
        <v>18マス</v>
      </c>
    </row>
    <row r="13" spans="1:11" hidden="1">
      <c r="C13" t="s">
        <v>289</v>
      </c>
      <c r="D13">
        <v>2</v>
      </c>
      <c r="E13" t="s">
        <v>324</v>
      </c>
      <c r="F13" s="8" t="str">
        <f>VLOOKUP(逆引き[[#This Row],[専門街]],専門街[],2,FALSE)</f>
        <v>競馬場</v>
      </c>
      <c r="G13" s="8" t="str">
        <f>VLOOKUP(逆引き[[#This Row],[専門街]],専門街[],3,FALSE)</f>
        <v>アブファラ像</v>
      </c>
      <c r="H13" s="8" t="str">
        <f>VLOOKUP(逆引き[[#This Row],[専門街]],専門街[],4,FALSE)</f>
        <v>カジノ</v>
      </c>
      <c r="I13" s="10">
        <f>VLOOKUP(逆引き[[#This Row],[専門街]],専門街[],5,FALSE)</f>
        <v>2.1</v>
      </c>
      <c r="J13" s="10">
        <f>VLOOKUP(逆引き[[#This Row],[専門街]],専門街[],6,FALSE)</f>
        <v>0.45</v>
      </c>
      <c r="K13" s="8" t="str">
        <f>VLOOKUP(逆引き[[#This Row],[専門街]],専門街[],7,FALSE)&amp;"マス"</f>
        <v>41マス</v>
      </c>
    </row>
    <row r="14" spans="1:11" hidden="1">
      <c r="C14" t="s">
        <v>62</v>
      </c>
      <c r="D14">
        <v>1</v>
      </c>
      <c r="E14" t="s">
        <v>60</v>
      </c>
      <c r="F14" s="8" t="str">
        <f>VLOOKUP(逆引き[[#This Row],[専門街]],専門街[],2,FALSE)</f>
        <v>ベンチ</v>
      </c>
      <c r="G14" s="8" t="str">
        <f>VLOOKUP(逆引き[[#This Row],[専門街]],専門街[],3,FALSE)</f>
        <v>いちょう</v>
      </c>
      <c r="H14" s="8" t="str">
        <f>VLOOKUP(逆引き[[#This Row],[専門街]],専門街[],4,FALSE)</f>
        <v>ファーストフード</v>
      </c>
      <c r="I14" s="10">
        <f>VLOOKUP(逆引き[[#This Row],[専門街]],専門街[],5,FALSE)</f>
        <v>0.9</v>
      </c>
      <c r="J14" s="10">
        <f>VLOOKUP(逆引き[[#This Row],[専門街]],専門街[],6,FALSE)</f>
        <v>0.45</v>
      </c>
      <c r="K14" s="8" t="str">
        <f>VLOOKUP(逆引き[[#This Row],[専門街]],専門街[],7,FALSE)&amp;"マス"</f>
        <v>9マス</v>
      </c>
    </row>
    <row r="15" spans="1:11" hidden="1">
      <c r="C15" t="s">
        <v>185</v>
      </c>
      <c r="D15">
        <v>1</v>
      </c>
      <c r="E15" t="s">
        <v>184</v>
      </c>
      <c r="F15" s="8" t="str">
        <f>VLOOKUP(逆引き[[#This Row],[専門街]],専門街[],2,FALSE)</f>
        <v>オフィス</v>
      </c>
      <c r="G15" s="8" t="str">
        <f>VLOOKUP(逆引き[[#This Row],[専門街]],専門街[],3,FALSE)</f>
        <v>クリーニング店</v>
      </c>
      <c r="H15" s="8" t="str">
        <f>VLOOKUP(逆引き[[#This Row],[専門街]],専門街[],4,FALSE)</f>
        <v>病院</v>
      </c>
      <c r="I15" s="10">
        <f>VLOOKUP(逆引き[[#This Row],[専門街]],専門街[],5,FALSE)</f>
        <v>1.85</v>
      </c>
      <c r="J15" s="10">
        <f>VLOOKUP(逆引き[[#This Row],[専門街]],専門街[],6,FALSE)</f>
        <v>0.3</v>
      </c>
      <c r="K15" s="8" t="str">
        <f>VLOOKUP(逆引き[[#This Row],[専門街]],専門街[],7,FALSE)&amp;"マス"</f>
        <v>24マス</v>
      </c>
    </row>
    <row r="16" spans="1:11" hidden="1">
      <c r="C16" t="s">
        <v>185</v>
      </c>
      <c r="D16">
        <v>2</v>
      </c>
      <c r="E16" t="s">
        <v>203</v>
      </c>
      <c r="F16" s="8" t="str">
        <f>VLOOKUP(逆引き[[#This Row],[専門街]],専門街[],2,FALSE)</f>
        <v>靴屋</v>
      </c>
      <c r="G16" s="8" t="str">
        <f>VLOOKUP(逆引き[[#This Row],[専門街]],専門街[],3,FALSE)</f>
        <v>オフィス</v>
      </c>
      <c r="H16" s="8" t="str">
        <f>VLOOKUP(逆引き[[#This Row],[専門街]],専門街[],4,FALSE)</f>
        <v>居酒屋</v>
      </c>
      <c r="I16" s="10">
        <f>VLOOKUP(逆引き[[#This Row],[専門街]],専門街[],5,FALSE)</f>
        <v>1.25</v>
      </c>
      <c r="J16" s="10">
        <f>VLOOKUP(逆引き[[#This Row],[専門街]],専門街[],6,FALSE)</f>
        <v>0.5</v>
      </c>
      <c r="K16" s="8" t="str">
        <f>VLOOKUP(逆引き[[#This Row],[専門街]],専門街[],7,FALSE)&amp;"マス"</f>
        <v>12マス</v>
      </c>
    </row>
    <row r="17" spans="1:11" hidden="1">
      <c r="C17" t="s">
        <v>185</v>
      </c>
      <c r="D17">
        <v>3</v>
      </c>
      <c r="E17" t="s">
        <v>279</v>
      </c>
      <c r="F17" s="8" t="str">
        <f>VLOOKUP(逆引き[[#This Row],[専門街]],専門街[],2,FALSE)</f>
        <v>高層オフィス</v>
      </c>
      <c r="G17" s="8" t="str">
        <f>VLOOKUP(逆引き[[#This Row],[専門街]],専門街[],3,FALSE)</f>
        <v>しだれ桜</v>
      </c>
      <c r="H17" s="8" t="str">
        <f>VLOOKUP(逆引き[[#This Row],[専門街]],専門街[],4,FALSE)</f>
        <v>高層ビル</v>
      </c>
      <c r="I17" s="10">
        <f>VLOOKUP(逆引き[[#This Row],[専門街]],専門街[],5,FALSE)</f>
        <v>1.9</v>
      </c>
      <c r="J17" s="10">
        <f>VLOOKUP(逆引き[[#This Row],[専門街]],専門街[],6,FALSE)</f>
        <v>0.65</v>
      </c>
      <c r="K17" s="8" t="str">
        <f>VLOOKUP(逆引き[[#This Row],[専門街]],専門街[],7,FALSE)&amp;"マス"</f>
        <v>36マス</v>
      </c>
    </row>
    <row r="18" spans="1:11" hidden="1">
      <c r="C18" t="s">
        <v>185</v>
      </c>
      <c r="D18">
        <v>4</v>
      </c>
      <c r="E18" t="s">
        <v>282</v>
      </c>
      <c r="F18" s="8" t="str">
        <f>VLOOKUP(逆引き[[#This Row],[専門街]],専門街[],2,FALSE)</f>
        <v>地下鉄</v>
      </c>
      <c r="G18" s="8" t="str">
        <f>VLOOKUP(逆引き[[#This Row],[専門街]],専門街[],3,FALSE)</f>
        <v>高層オフィス</v>
      </c>
      <c r="H18" s="8" t="str">
        <f>VLOOKUP(逆引き[[#This Row],[専門街]],専門街[],4,FALSE)</f>
        <v>高層ビル</v>
      </c>
      <c r="I18" s="10">
        <f>VLOOKUP(逆引き[[#This Row],[専門街]],専門街[],5,FALSE)</f>
        <v>2.5</v>
      </c>
      <c r="J18" s="10">
        <f>VLOOKUP(逆引き[[#This Row],[専門街]],専門街[],6,FALSE)</f>
        <v>0.4</v>
      </c>
      <c r="K18" s="8" t="str">
        <f>VLOOKUP(逆引き[[#This Row],[専門街]],専門街[],7,FALSE)&amp;"マス"</f>
        <v>32マス</v>
      </c>
    </row>
    <row r="19" spans="1:11" hidden="1">
      <c r="C19" t="s">
        <v>28</v>
      </c>
      <c r="D19">
        <v>1</v>
      </c>
      <c r="E19" t="s">
        <v>26</v>
      </c>
      <c r="F19" s="8" t="str">
        <f>VLOOKUP(逆引き[[#This Row],[専門街]],専門街[],2,FALSE)</f>
        <v>公園</v>
      </c>
      <c r="G19" s="8" t="str">
        <f>VLOOKUP(逆引き[[#This Row],[専門街]],専門街[],3,FALSE)</f>
        <v>ゲームショップ</v>
      </c>
      <c r="H19" s="8" t="str">
        <f>VLOOKUP(逆引き[[#This Row],[専門街]],専門街[],4,FALSE)</f>
        <v>おもちゃ屋</v>
      </c>
      <c r="I19" s="10">
        <f>VLOOKUP(逆引き[[#This Row],[専門街]],専門街[],5,FALSE)</f>
        <v>0.9</v>
      </c>
      <c r="J19" s="10">
        <f>VLOOKUP(逆引き[[#This Row],[専門街]],専門街[],6,FALSE)</f>
        <v>0.45</v>
      </c>
      <c r="K19" s="8" t="str">
        <f>VLOOKUP(逆引き[[#This Row],[専門街]],専門街[],7,FALSE)&amp;"マス"</f>
        <v>12マス</v>
      </c>
    </row>
    <row r="20" spans="1:11" hidden="1">
      <c r="C20" t="s">
        <v>28</v>
      </c>
      <c r="D20">
        <v>2</v>
      </c>
      <c r="E20" t="s">
        <v>39</v>
      </c>
      <c r="F20" s="8" t="str">
        <f>VLOOKUP(逆引き[[#This Row],[専門街]],専門街[],2,FALSE)</f>
        <v>アニメショップ</v>
      </c>
      <c r="G20" s="8" t="str">
        <f>VLOOKUP(逆引き[[#This Row],[専門街]],専門街[],3,FALSE)</f>
        <v>ゲームショップ</v>
      </c>
      <c r="H20" s="8" t="str">
        <f>VLOOKUP(逆引き[[#This Row],[専門街]],専門街[],4,FALSE)</f>
        <v>おもちゃ屋</v>
      </c>
      <c r="I20" s="10">
        <f>VLOOKUP(逆引き[[#This Row],[専門街]],専門街[],5,FALSE)</f>
        <v>0.9</v>
      </c>
      <c r="J20" s="10">
        <f>VLOOKUP(逆引き[[#This Row],[専門街]],専門街[],6,FALSE)</f>
        <v>0.45</v>
      </c>
      <c r="K20" s="8" t="str">
        <f>VLOOKUP(逆引き[[#This Row],[専門街]],専門街[],7,FALSE)&amp;"マス"</f>
        <v>12マス</v>
      </c>
    </row>
    <row r="21" spans="1:11" hidden="1">
      <c r="C21" t="s">
        <v>28</v>
      </c>
      <c r="D21">
        <v>3</v>
      </c>
      <c r="E21" t="s">
        <v>99</v>
      </c>
      <c r="F21" s="8" t="str">
        <f>VLOOKUP(逆引き[[#This Row],[専門街]],専門街[],2,FALSE)</f>
        <v>ゲームショップ</v>
      </c>
      <c r="G21" s="8" t="str">
        <f>VLOOKUP(逆引き[[#This Row],[専門街]],専門街[],3,FALSE)</f>
        <v>家電量販店</v>
      </c>
      <c r="H21" s="8" t="str">
        <f>VLOOKUP(逆引き[[#This Row],[専門街]],専門街[],4,FALSE)</f>
        <v>おもちゃ屋</v>
      </c>
      <c r="I21" s="10">
        <f>VLOOKUP(逆引き[[#This Row],[専門街]],専門街[],5,FALSE)</f>
        <v>0.9</v>
      </c>
      <c r="J21" s="10">
        <f>VLOOKUP(逆引き[[#This Row],[専門街]],専門街[],6,FALSE)</f>
        <v>0.45</v>
      </c>
      <c r="K21" s="8" t="str">
        <f>VLOOKUP(逆引き[[#This Row],[専門街]],専門街[],7,FALSE)&amp;"マス"</f>
        <v>24マス</v>
      </c>
    </row>
    <row r="22" spans="1:11" hidden="1">
      <c r="C22" t="s">
        <v>28</v>
      </c>
      <c r="D22">
        <v>4</v>
      </c>
      <c r="E22" t="s">
        <v>193</v>
      </c>
      <c r="F22" s="8" t="str">
        <f>VLOOKUP(逆引き[[#This Row],[専門街]],専門街[],2,FALSE)</f>
        <v>おもちゃ屋</v>
      </c>
      <c r="G22" s="8" t="str">
        <f>VLOOKUP(逆引き[[#This Row],[専門街]],専門街[],3,FALSE)</f>
        <v>PCショップ</v>
      </c>
      <c r="H22" s="8" t="str">
        <f>VLOOKUP(逆引き[[#This Row],[専門街]],専門街[],4,FALSE)</f>
        <v>カイロビル</v>
      </c>
      <c r="I22" s="10">
        <f>VLOOKUP(逆引き[[#This Row],[専門街]],専門街[],5,FALSE)</f>
        <v>1.25</v>
      </c>
      <c r="J22" s="10">
        <f>VLOOKUP(逆引き[[#This Row],[専門街]],専門街[],6,FALSE)</f>
        <v>0.55000000000000004</v>
      </c>
      <c r="K22" s="8" t="str">
        <f>VLOOKUP(逆引き[[#This Row],[専門街]],専門街[],7,FALSE)&amp;"マス"</f>
        <v>36マス</v>
      </c>
    </row>
    <row r="23" spans="1:11" hidden="1">
      <c r="C23" t="s">
        <v>25</v>
      </c>
      <c r="D23">
        <v>1</v>
      </c>
      <c r="E23" t="s">
        <v>23</v>
      </c>
      <c r="F23" s="8" t="str">
        <f>VLOOKUP(逆引き[[#This Row],[専門街]],専門街[],2,FALSE)</f>
        <v>楽器屋</v>
      </c>
      <c r="G23" s="8" t="str">
        <f>VLOOKUP(逆引き[[#This Row],[専門街]],専門街[],3,FALSE)</f>
        <v>お花屋</v>
      </c>
      <c r="H23" s="8" t="str">
        <f>VLOOKUP(逆引き[[#This Row],[専門街]],専門街[],4,FALSE)</f>
        <v>ケーキ屋</v>
      </c>
      <c r="I23" s="10">
        <f>VLOOKUP(逆引き[[#This Row],[専門街]],専門街[],5,FALSE)</f>
        <v>1.5</v>
      </c>
      <c r="J23" s="10">
        <f>VLOOKUP(逆引き[[#This Row],[専門街]],専門街[],6,FALSE)</f>
        <v>0.2</v>
      </c>
      <c r="K23" s="8" t="str">
        <f>VLOOKUP(逆引き[[#This Row],[専門街]],専門街[],7,FALSE)&amp;"マス"</f>
        <v>12マス</v>
      </c>
    </row>
    <row r="24" spans="1:11" hidden="1">
      <c r="C24" t="s">
        <v>25</v>
      </c>
      <c r="D24">
        <v>2</v>
      </c>
      <c r="E24" t="s">
        <v>32</v>
      </c>
      <c r="F24" s="8" t="str">
        <f>VLOOKUP(逆引き[[#This Row],[専門街]],専門街[],2,FALSE)</f>
        <v>本屋</v>
      </c>
      <c r="G24" s="8" t="str">
        <f>VLOOKUP(逆引き[[#This Row],[専門街]],専門街[],3,FALSE)</f>
        <v>コーヒーショップ</v>
      </c>
      <c r="H24" s="8" t="str">
        <f>VLOOKUP(逆引き[[#This Row],[専門街]],専門街[],4,FALSE)</f>
        <v>お花屋</v>
      </c>
      <c r="I24" s="10">
        <f>VLOOKUP(逆引き[[#This Row],[専門街]],専門街[],5,FALSE)</f>
        <v>1.5</v>
      </c>
      <c r="J24" s="10">
        <f>VLOOKUP(逆引き[[#This Row],[専門街]],専門街[],6,FALSE)</f>
        <v>0.2</v>
      </c>
      <c r="K24" s="8" t="str">
        <f>VLOOKUP(逆引き[[#This Row],[専門街]],専門街[],7,FALSE)&amp;"マス"</f>
        <v>12マス</v>
      </c>
    </row>
    <row r="25" spans="1:11" hidden="1">
      <c r="C25" t="s">
        <v>25</v>
      </c>
      <c r="D25">
        <v>3</v>
      </c>
      <c r="E25" t="s">
        <v>47</v>
      </c>
      <c r="F25" s="8" t="str">
        <f>VLOOKUP(逆引き[[#This Row],[専門街]],専門街[],2,FALSE)</f>
        <v>ケーキ屋</v>
      </c>
      <c r="G25" s="8" t="str">
        <f>VLOOKUP(逆引き[[#This Row],[専門街]],専門街[],3,FALSE)</f>
        <v>八百屋</v>
      </c>
      <c r="H25" s="8" t="str">
        <f>VLOOKUP(逆引き[[#This Row],[専門街]],専門街[],4,FALSE)</f>
        <v>お花屋</v>
      </c>
      <c r="I25" s="10">
        <f>VLOOKUP(逆引き[[#This Row],[専門街]],専門街[],5,FALSE)</f>
        <v>1.5</v>
      </c>
      <c r="J25" s="10">
        <f>VLOOKUP(逆引き[[#This Row],[専門街]],専門街[],6,FALSE)</f>
        <v>0.2</v>
      </c>
      <c r="K25" s="8" t="str">
        <f>VLOOKUP(逆引き[[#This Row],[専門街]],専門街[],7,FALSE)&amp;"マス"</f>
        <v>12マス</v>
      </c>
    </row>
    <row r="26" spans="1:11" hidden="1">
      <c r="C26" t="s">
        <v>25</v>
      </c>
      <c r="D26">
        <v>4</v>
      </c>
      <c r="E26" t="s">
        <v>91</v>
      </c>
      <c r="F26" s="8" t="str">
        <f>VLOOKUP(逆引き[[#This Row],[専門街]],専門街[],2,FALSE)</f>
        <v>お花屋</v>
      </c>
      <c r="G26" s="8" t="str">
        <f>VLOOKUP(逆引き[[#This Row],[専門街]],専門街[],3,FALSE)</f>
        <v>ひまわり</v>
      </c>
      <c r="H26" s="8" t="str">
        <f>VLOOKUP(逆引き[[#This Row],[専門街]],専門街[],4,FALSE)</f>
        <v>牧場</v>
      </c>
      <c r="I26" s="10">
        <f>VLOOKUP(逆引き[[#This Row],[専門街]],専門街[],5,FALSE)</f>
        <v>0.9</v>
      </c>
      <c r="J26" s="10">
        <f>VLOOKUP(逆引き[[#This Row],[専門街]],専門街[],6,FALSE)</f>
        <v>0.45</v>
      </c>
      <c r="K26" s="8" t="str">
        <f>VLOOKUP(逆引き[[#This Row],[専門街]],専門街[],7,FALSE)&amp;"マス"</f>
        <v>41マス</v>
      </c>
    </row>
    <row r="27" spans="1:11" hidden="1">
      <c r="C27" t="s">
        <v>208</v>
      </c>
      <c r="D27">
        <v>1</v>
      </c>
      <c r="E27" t="s">
        <v>207</v>
      </c>
      <c r="F27" s="8" t="str">
        <f>VLOOKUP(逆引き[[#This Row],[専門街]],専門街[],2,FALSE)</f>
        <v>居酒屋</v>
      </c>
      <c r="G27" s="8" t="str">
        <f>VLOOKUP(逆引き[[#This Row],[専門街]],専門街[],3,FALSE)</f>
        <v>海の家</v>
      </c>
      <c r="H27" s="8" t="str">
        <f>VLOOKUP(逆引き[[#This Row],[専門街]],専門街[],4,FALSE)</f>
        <v>お城</v>
      </c>
      <c r="I27" s="10">
        <f>VLOOKUP(逆引き[[#This Row],[専門街]],専門街[],5,FALSE)</f>
        <v>1.45</v>
      </c>
      <c r="J27" s="10">
        <f>VLOOKUP(逆引き[[#This Row],[専門街]],専門街[],6,FALSE)</f>
        <v>0.35</v>
      </c>
      <c r="K27" s="8" t="str">
        <f>VLOOKUP(逆引き[[#This Row],[専門街]],専門街[],7,FALSE)&amp;"マス"</f>
        <v>28マス</v>
      </c>
    </row>
    <row r="28" spans="1:11" hidden="1">
      <c r="C28" t="s">
        <v>208</v>
      </c>
      <c r="D28">
        <v>2</v>
      </c>
      <c r="E28" t="s">
        <v>232</v>
      </c>
      <c r="F28" s="8" t="str">
        <f>VLOOKUP(逆引き[[#This Row],[専門街]],専門街[],2,FALSE)</f>
        <v>お城</v>
      </c>
      <c r="G28" s="8" t="str">
        <f>VLOOKUP(逆引き[[#This Row],[専門街]],専門街[],3,FALSE)</f>
        <v>ブティック</v>
      </c>
      <c r="H28" s="8" t="str">
        <f>VLOOKUP(逆引き[[#This Row],[専門街]],専門街[],4,FALSE)</f>
        <v>デパート</v>
      </c>
      <c r="I28" s="10">
        <f>VLOOKUP(逆引き[[#This Row],[専門街]],専門街[],5,FALSE)</f>
        <v>1.7</v>
      </c>
      <c r="J28" s="10">
        <f>VLOOKUP(逆引き[[#This Row],[専門街]],専門街[],6,FALSE)</f>
        <v>0.4</v>
      </c>
      <c r="K28" s="8" t="str">
        <f>VLOOKUP(逆引き[[#This Row],[専門街]],専門街[],7,FALSE)&amp;"マス"</f>
        <v>28マス</v>
      </c>
    </row>
    <row r="29" spans="1:11" hidden="1">
      <c r="C29" t="s">
        <v>208</v>
      </c>
      <c r="D29">
        <v>3</v>
      </c>
      <c r="E29" t="s">
        <v>258</v>
      </c>
      <c r="F29" s="8" t="str">
        <f>VLOOKUP(逆引き[[#This Row],[専門街]],専門街[],2,FALSE)</f>
        <v>博物館</v>
      </c>
      <c r="G29" s="8" t="str">
        <f>VLOOKUP(逆引き[[#This Row],[専門街]],専門街[],3,FALSE)</f>
        <v>銀トロフィ像</v>
      </c>
      <c r="H29" s="8" t="str">
        <f>VLOOKUP(逆引き[[#This Row],[専門街]],専門街[],4,FALSE)</f>
        <v>お城</v>
      </c>
      <c r="I29" s="10">
        <f>VLOOKUP(逆引き[[#This Row],[専門街]],専門街[],5,FALSE)</f>
        <v>1.7</v>
      </c>
      <c r="J29" s="10">
        <f>VLOOKUP(逆引き[[#This Row],[専門街]],専門街[],6,FALSE)</f>
        <v>0.4</v>
      </c>
      <c r="K29" s="8" t="str">
        <f>VLOOKUP(逆引き[[#This Row],[専門街]],専門街[],7,FALSE)&amp;"マス"</f>
        <v>25マス</v>
      </c>
    </row>
    <row r="30" spans="1:11" hidden="1">
      <c r="A30" s="11"/>
      <c r="C30" t="s">
        <v>208</v>
      </c>
      <c r="D30">
        <v>4</v>
      </c>
      <c r="E30" t="s">
        <v>274</v>
      </c>
      <c r="F30" s="8" t="str">
        <f>VLOOKUP(逆引き[[#This Row],[専門街]],専門街[],2,FALSE)</f>
        <v>キャッスル</v>
      </c>
      <c r="G30" s="8" t="str">
        <f>VLOOKUP(逆引き[[#This Row],[専門街]],専門街[],3,FALSE)</f>
        <v>お城</v>
      </c>
      <c r="H30" s="8" t="str">
        <f>VLOOKUP(逆引き[[#This Row],[専門街]],専門街[],4,FALSE)</f>
        <v>カイロ像</v>
      </c>
      <c r="I30" s="10">
        <f>VLOOKUP(逆引き[[#This Row],[専門街]],専門街[],5,FALSE)</f>
        <v>2.5</v>
      </c>
      <c r="J30" s="10">
        <f>VLOOKUP(逆引き[[#This Row],[専門街]],専門街[],6,FALSE)</f>
        <v>0.4</v>
      </c>
      <c r="K30" s="8" t="str">
        <f>VLOOKUP(逆引き[[#This Row],[専門街]],専門街[],7,FALSE)&amp;"マス"</f>
        <v>36マス</v>
      </c>
    </row>
    <row r="31" spans="1:11" hidden="1">
      <c r="C31" t="s">
        <v>171</v>
      </c>
      <c r="D31">
        <v>1</v>
      </c>
      <c r="E31" t="s">
        <v>169</v>
      </c>
      <c r="F31" s="8" t="str">
        <f>VLOOKUP(逆引き[[#This Row],[専門街]],専門街[],2,FALSE)</f>
        <v>温泉旅館</v>
      </c>
      <c r="G31" s="8" t="str">
        <f>VLOOKUP(逆引き[[#This Row],[専門街]],専門街[],3,FALSE)</f>
        <v>寺院</v>
      </c>
      <c r="H31" s="8" t="str">
        <f>VLOOKUP(逆引き[[#This Row],[専門街]],専門街[],4,FALSE)</f>
        <v>お土産屋</v>
      </c>
      <c r="I31" s="10">
        <f>VLOOKUP(逆引き[[#This Row],[専門街]],専門街[],5,FALSE)</f>
        <v>1.85</v>
      </c>
      <c r="J31" s="10">
        <f>VLOOKUP(逆引き[[#This Row],[専門街]],専門街[],6,FALSE)</f>
        <v>0.3</v>
      </c>
      <c r="K31" s="8" t="str">
        <f>VLOOKUP(逆引き[[#This Row],[専門街]],専門街[],7,FALSE)&amp;"マス"</f>
        <v>24マス</v>
      </c>
    </row>
    <row r="32" spans="1:11" hidden="1">
      <c r="C32" t="s">
        <v>171</v>
      </c>
      <c r="D32">
        <v>2</v>
      </c>
      <c r="E32" t="s">
        <v>209</v>
      </c>
      <c r="F32" s="8" t="str">
        <f>VLOOKUP(逆引き[[#This Row],[専門街]],専門街[],2,FALSE)</f>
        <v>駄菓子屋</v>
      </c>
      <c r="G32" s="8" t="str">
        <f>VLOOKUP(逆引き[[#This Row],[専門街]],専門街[],3,FALSE)</f>
        <v>大仏様</v>
      </c>
      <c r="H32" s="8" t="str">
        <f>VLOOKUP(逆引き[[#This Row],[専門街]],専門街[],4,FALSE)</f>
        <v>お土産屋</v>
      </c>
      <c r="I32" s="10">
        <f>VLOOKUP(逆引き[[#This Row],[専門街]],専門街[],5,FALSE)</f>
        <v>1.25</v>
      </c>
      <c r="J32" s="10">
        <f>VLOOKUP(逆引き[[#This Row],[専門街]],専門街[],6,FALSE)</f>
        <v>0.55000000000000004</v>
      </c>
      <c r="K32" s="8" t="str">
        <f>VLOOKUP(逆引き[[#This Row],[専門街]],専門街[],7,FALSE)&amp;"マス"</f>
        <v>12マス</v>
      </c>
    </row>
    <row r="33" spans="3:11" hidden="1">
      <c r="C33" t="s">
        <v>171</v>
      </c>
      <c r="D33">
        <v>3</v>
      </c>
      <c r="E33" t="s">
        <v>248</v>
      </c>
      <c r="F33" s="8" t="str">
        <f>VLOOKUP(逆引き[[#This Row],[専門街]],専門街[],2,FALSE)</f>
        <v>お土産屋</v>
      </c>
      <c r="G33" s="8" t="str">
        <f>VLOOKUP(逆引き[[#This Row],[専門街]],専門街[],3,FALSE)</f>
        <v>地下鉄</v>
      </c>
      <c r="H33" s="8" t="str">
        <f>VLOOKUP(逆引き[[#This Row],[専門街]],専門街[],4,FALSE)</f>
        <v>三重塔</v>
      </c>
      <c r="I33" s="10">
        <f>VLOOKUP(逆引き[[#This Row],[専門街]],専門街[],5,FALSE)</f>
        <v>2.1</v>
      </c>
      <c r="J33" s="10">
        <f>VLOOKUP(逆引き[[#This Row],[専門街]],専門街[],6,FALSE)</f>
        <v>0.35</v>
      </c>
      <c r="K33" s="8" t="str">
        <f>VLOOKUP(逆引き[[#This Row],[専門街]],専門街[],7,FALSE)&amp;"マス"</f>
        <v>20マス</v>
      </c>
    </row>
    <row r="34" spans="3:11" hidden="1">
      <c r="C34" t="s">
        <v>2</v>
      </c>
      <c r="D34">
        <v>1</v>
      </c>
      <c r="E34" t="s">
        <v>0</v>
      </c>
      <c r="F34" s="8" t="str">
        <f>VLOOKUP(逆引き[[#This Row],[専門街]],専門街[],2,FALSE)</f>
        <v>公園</v>
      </c>
      <c r="G34" s="8" t="str">
        <f>VLOOKUP(逆引き[[#This Row],[専門街]],専門街[],3,FALSE)</f>
        <v>お弁当屋</v>
      </c>
      <c r="H34" s="8" t="str">
        <f>VLOOKUP(逆引き[[#This Row],[専門街]],専門街[],4,FALSE)</f>
        <v>パン屋</v>
      </c>
      <c r="I34" s="10">
        <f>VLOOKUP(逆引き[[#This Row],[専門街]],専門街[],5,FALSE)</f>
        <v>1.5</v>
      </c>
      <c r="J34" s="10">
        <f>VLOOKUP(逆引き[[#This Row],[専門街]],専門街[],6,FALSE)</f>
        <v>0.2</v>
      </c>
      <c r="K34" s="8" t="str">
        <f>VLOOKUP(逆引き[[#This Row],[専門街]],専門街[],7,FALSE)&amp;"マス"</f>
        <v>12マス</v>
      </c>
    </row>
    <row r="35" spans="3:11" hidden="1">
      <c r="C35" t="s">
        <v>2</v>
      </c>
      <c r="D35">
        <v>2</v>
      </c>
      <c r="E35" t="s">
        <v>51</v>
      </c>
      <c r="F35" s="8" t="str">
        <f>VLOOKUP(逆引き[[#This Row],[専門街]],専門街[],2,FALSE)</f>
        <v>お弁当屋</v>
      </c>
      <c r="G35" s="8" t="str">
        <f>VLOOKUP(逆引き[[#This Row],[専門街]],専門街[],3,FALSE)</f>
        <v>パン屋</v>
      </c>
      <c r="H35" s="8" t="str">
        <f>VLOOKUP(逆引き[[#This Row],[専門街]],専門街[],4,FALSE)</f>
        <v>コーヒーショップ</v>
      </c>
      <c r="I35" s="10">
        <f>VLOOKUP(逆引き[[#This Row],[専門街]],専門街[],5,FALSE)</f>
        <v>1.1000000000000001</v>
      </c>
      <c r="J35" s="10">
        <f>VLOOKUP(逆引き[[#This Row],[専門街]],専門街[],6,FALSE)</f>
        <v>0.25</v>
      </c>
      <c r="K35" s="8" t="str">
        <f>VLOOKUP(逆引き[[#This Row],[専門街]],専門街[],7,FALSE)&amp;"マス"</f>
        <v>12マス</v>
      </c>
    </row>
    <row r="36" spans="3:11" hidden="1">
      <c r="C36" t="s">
        <v>2</v>
      </c>
      <c r="D36">
        <v>3</v>
      </c>
      <c r="E36" t="s">
        <v>84</v>
      </c>
      <c r="F36" s="8" t="str">
        <f>VLOOKUP(逆引き[[#This Row],[専門街]],専門街[],2,FALSE)</f>
        <v>あじさい</v>
      </c>
      <c r="G36" s="8" t="str">
        <f>VLOOKUP(逆引き[[#This Row],[専門街]],専門街[],3,FALSE)</f>
        <v>お弁当屋</v>
      </c>
      <c r="H36" s="8" t="str">
        <f>VLOOKUP(逆引き[[#This Row],[専門街]],専門街[],4,FALSE)</f>
        <v>農家</v>
      </c>
      <c r="I36" s="10">
        <f>VLOOKUP(逆引き[[#This Row],[専門街]],専門街[],5,FALSE)</f>
        <v>1.1000000000000001</v>
      </c>
      <c r="J36" s="10">
        <f>VLOOKUP(逆引き[[#This Row],[専門街]],専門街[],6,FALSE)</f>
        <v>0.2</v>
      </c>
      <c r="K36" s="8" t="str">
        <f>VLOOKUP(逆引き[[#This Row],[専門街]],専門街[],7,FALSE)&amp;"マス"</f>
        <v>21マス</v>
      </c>
    </row>
    <row r="37" spans="3:11" hidden="1">
      <c r="C37" t="s">
        <v>168</v>
      </c>
      <c r="D37">
        <v>1</v>
      </c>
      <c r="E37" t="s">
        <v>166</v>
      </c>
      <c r="F37" s="8" t="str">
        <f>VLOOKUP(逆引き[[#This Row],[専門街]],専門街[],2,FALSE)</f>
        <v>自転車屋</v>
      </c>
      <c r="G37" s="8" t="str">
        <f>VLOOKUP(逆引き[[#This Row],[専門街]],専門街[],3,FALSE)</f>
        <v>バイクショップ</v>
      </c>
      <c r="H37" s="8" t="str">
        <f>VLOOKUP(逆引き[[#This Row],[専門街]],専門街[],4,FALSE)</f>
        <v>カーディーラー</v>
      </c>
      <c r="I37" s="10">
        <f>VLOOKUP(逆引き[[#This Row],[専門街]],専門街[],5,FALSE)</f>
        <v>1.25</v>
      </c>
      <c r="J37" s="10">
        <f>VLOOKUP(逆引き[[#This Row],[専門街]],専門街[],6,FALSE)</f>
        <v>0.55000000000000004</v>
      </c>
      <c r="K37" s="8" t="str">
        <f>VLOOKUP(逆引き[[#This Row],[専門街]],専門街[],7,FALSE)&amp;"マス"</f>
        <v>28マス</v>
      </c>
    </row>
    <row r="38" spans="3:11" hidden="1">
      <c r="C38" t="s">
        <v>168</v>
      </c>
      <c r="D38">
        <v>2</v>
      </c>
      <c r="E38" t="s">
        <v>182</v>
      </c>
      <c r="F38" s="8" t="str">
        <f>VLOOKUP(逆引き[[#This Row],[専門街]],専門街[],2,FALSE)</f>
        <v>バイクショップ</v>
      </c>
      <c r="G38" s="8" t="str">
        <f>VLOOKUP(逆引き[[#This Row],[専門街]],専門街[],3,FALSE)</f>
        <v>カーディーラー</v>
      </c>
      <c r="H38" s="8" t="str">
        <f>VLOOKUP(逆引き[[#This Row],[専門街]],専門街[],4,FALSE)</f>
        <v>学校</v>
      </c>
      <c r="I38" s="10">
        <f>VLOOKUP(逆引き[[#This Row],[専門街]],専門街[],5,FALSE)</f>
        <v>1.25</v>
      </c>
      <c r="J38" s="10">
        <f>VLOOKUP(逆引き[[#This Row],[専門街]],専門街[],6,FALSE)</f>
        <v>0.55000000000000004</v>
      </c>
      <c r="K38" s="8" t="str">
        <f>VLOOKUP(逆引き[[#This Row],[専門街]],専門街[],7,FALSE)&amp;"マス"</f>
        <v>60マス</v>
      </c>
    </row>
    <row r="39" spans="3:11" hidden="1">
      <c r="C39" t="s">
        <v>168</v>
      </c>
      <c r="D39">
        <v>3</v>
      </c>
      <c r="E39" t="s">
        <v>219</v>
      </c>
      <c r="F39" s="8" t="str">
        <f>VLOOKUP(逆引き[[#This Row],[専門街]],専門街[],2,FALSE)</f>
        <v>駐車場</v>
      </c>
      <c r="G39" s="8" t="str">
        <f>VLOOKUP(逆引き[[#This Row],[専門街]],専門街[],3,FALSE)</f>
        <v>銀トロフィ像</v>
      </c>
      <c r="H39" s="8" t="str">
        <f>VLOOKUP(逆引き[[#This Row],[専門街]],専門街[],4,FALSE)</f>
        <v>カーディーラー</v>
      </c>
      <c r="I39" s="10">
        <f>VLOOKUP(逆引き[[#This Row],[専門街]],専門街[],5,FALSE)</f>
        <v>1.85</v>
      </c>
      <c r="J39" s="10">
        <f>VLOOKUP(逆引き[[#This Row],[専門街]],専門街[],6,FALSE)</f>
        <v>0.3</v>
      </c>
      <c r="K39" s="8" t="str">
        <f>VLOOKUP(逆引き[[#This Row],[専門街]],専門街[],7,FALSE)&amp;"マス"</f>
        <v>21マス</v>
      </c>
    </row>
    <row r="40" spans="3:11" hidden="1">
      <c r="C40" t="s">
        <v>168</v>
      </c>
      <c r="D40">
        <v>4</v>
      </c>
      <c r="E40" t="s">
        <v>301</v>
      </c>
      <c r="F40" s="8" t="str">
        <f>VLOOKUP(逆引き[[#This Row],[専門街]],専門街[],2,FALSE)</f>
        <v>パンプキン像</v>
      </c>
      <c r="G40" s="8" t="str">
        <f>VLOOKUP(逆引き[[#This Row],[専門街]],専門街[],3,FALSE)</f>
        <v>金トロフィ像</v>
      </c>
      <c r="H40" s="8" t="str">
        <f>VLOOKUP(逆引き[[#This Row],[専門街]],専門街[],4,FALSE)</f>
        <v>カーディーラー</v>
      </c>
      <c r="I40" s="10">
        <f>VLOOKUP(逆引き[[#This Row],[専門街]],専門街[],5,FALSE)</f>
        <v>1.9</v>
      </c>
      <c r="J40" s="10">
        <f>VLOOKUP(逆引き[[#This Row],[専門街]],専門街[],6,FALSE)</f>
        <v>0.65</v>
      </c>
      <c r="K40" s="8" t="str">
        <f>VLOOKUP(逆引き[[#This Row],[専門街]],専門街[],7,FALSE)&amp;"マス"</f>
        <v>18マス</v>
      </c>
    </row>
    <row r="41" spans="3:11" hidden="1">
      <c r="C41" t="s">
        <v>194</v>
      </c>
      <c r="D41">
        <v>1</v>
      </c>
      <c r="E41" t="s">
        <v>193</v>
      </c>
      <c r="F41" s="8" t="str">
        <f>VLOOKUP(逆引き[[#This Row],[専門街]],専門街[],2,FALSE)</f>
        <v>おもちゃ屋</v>
      </c>
      <c r="G41" s="8" t="str">
        <f>VLOOKUP(逆引き[[#This Row],[専門街]],専門街[],3,FALSE)</f>
        <v>PCショップ</v>
      </c>
      <c r="H41" s="8" t="str">
        <f>VLOOKUP(逆引き[[#This Row],[専門街]],専門街[],4,FALSE)</f>
        <v>カイロビル</v>
      </c>
      <c r="I41" s="10">
        <f>VLOOKUP(逆引き[[#This Row],[専門街]],専門街[],5,FALSE)</f>
        <v>1.25</v>
      </c>
      <c r="J41" s="10">
        <f>VLOOKUP(逆引き[[#This Row],[専門街]],専門街[],6,FALSE)</f>
        <v>0.55000000000000004</v>
      </c>
      <c r="K41" s="8" t="str">
        <f>VLOOKUP(逆引き[[#This Row],[専門街]],専門街[],7,FALSE)&amp;"マス"</f>
        <v>36マス</v>
      </c>
    </row>
    <row r="42" spans="3:11" hidden="1">
      <c r="C42" t="s">
        <v>194</v>
      </c>
      <c r="D42">
        <v>2</v>
      </c>
      <c r="E42" t="s">
        <v>238</v>
      </c>
      <c r="F42" s="8" t="str">
        <f>VLOOKUP(逆引き[[#This Row],[専門街]],専門街[],2,FALSE)</f>
        <v>カイロ像</v>
      </c>
      <c r="G42" s="8" t="str">
        <f>VLOOKUP(逆引き[[#This Row],[専門街]],専門街[],3,FALSE)</f>
        <v>ゲームショップ</v>
      </c>
      <c r="H42" s="8" t="str">
        <f>VLOOKUP(逆引き[[#This Row],[専門街]],専門街[],4,FALSE)</f>
        <v>カイロビル</v>
      </c>
      <c r="I42" s="10">
        <f>VLOOKUP(逆引き[[#This Row],[専門街]],専門街[],5,FALSE)</f>
        <v>1.5</v>
      </c>
      <c r="J42" s="10">
        <f>VLOOKUP(逆引き[[#This Row],[専門街]],専門街[],6,FALSE)</f>
        <v>0.6</v>
      </c>
      <c r="K42" s="8" t="str">
        <f>VLOOKUP(逆引き[[#This Row],[専門街]],専門街[],7,FALSE)&amp;"マス"</f>
        <v>24マス</v>
      </c>
    </row>
    <row r="43" spans="3:11" hidden="1">
      <c r="C43" t="s">
        <v>194</v>
      </c>
      <c r="D43">
        <v>3</v>
      </c>
      <c r="E43" t="s">
        <v>259</v>
      </c>
      <c r="F43" s="8" t="str">
        <f>VLOOKUP(逆引き[[#This Row],[専門街]],専門街[],2,FALSE)</f>
        <v>バイクショップ</v>
      </c>
      <c r="G43" s="8" t="str">
        <f>VLOOKUP(逆引き[[#This Row],[専門街]],専門街[],3,FALSE)</f>
        <v>銀トロフィ像</v>
      </c>
      <c r="H43" s="8" t="str">
        <f>VLOOKUP(逆引き[[#This Row],[専門街]],専門街[],4,FALSE)</f>
        <v>カイロビル</v>
      </c>
      <c r="I43" s="10">
        <f>VLOOKUP(逆引き[[#This Row],[専門街]],専門街[],5,FALSE)</f>
        <v>2.1</v>
      </c>
      <c r="J43" s="10">
        <f>VLOOKUP(逆引き[[#This Row],[専門街]],専門街[],6,FALSE)</f>
        <v>0.35</v>
      </c>
      <c r="K43" s="8" t="str">
        <f>VLOOKUP(逆引き[[#This Row],[専門街]],専門街[],7,FALSE)&amp;"マス"</f>
        <v>25マス</v>
      </c>
    </row>
    <row r="44" spans="3:11" hidden="1">
      <c r="C44" t="s">
        <v>194</v>
      </c>
      <c r="D44">
        <v>4</v>
      </c>
      <c r="E44" t="s">
        <v>273</v>
      </c>
      <c r="F44" s="8" t="str">
        <f>VLOOKUP(逆引き[[#This Row],[専門街]],専門街[],2,FALSE)</f>
        <v>高層ビル</v>
      </c>
      <c r="G44" s="8" t="str">
        <f>VLOOKUP(逆引き[[#This Row],[専門街]],専門街[],3,FALSE)</f>
        <v>超高層ビル</v>
      </c>
      <c r="H44" s="8" t="str">
        <f>VLOOKUP(逆引き[[#This Row],[専門街]],専門街[],4,FALSE)</f>
        <v>カイロビル</v>
      </c>
      <c r="I44" s="10">
        <f>VLOOKUP(逆引き[[#This Row],[専門街]],専門街[],5,FALSE)</f>
        <v>2.1</v>
      </c>
      <c r="J44" s="10">
        <f>VLOOKUP(逆引き[[#This Row],[専門街]],専門街[],6,FALSE)</f>
        <v>0.45</v>
      </c>
      <c r="K44" s="8" t="str">
        <f>VLOOKUP(逆引き[[#This Row],[専門街]],専門街[],7,FALSE)&amp;"マス"</f>
        <v>68マス</v>
      </c>
    </row>
    <row r="45" spans="3:11" hidden="1">
      <c r="C45" t="s">
        <v>194</v>
      </c>
      <c r="D45">
        <v>5</v>
      </c>
      <c r="E45" t="s">
        <v>288</v>
      </c>
      <c r="F45" s="8" t="str">
        <f>VLOOKUP(逆引き[[#This Row],[専門街]],専門街[],2,FALSE)</f>
        <v>アブファラ像</v>
      </c>
      <c r="G45" s="8" t="str">
        <f>VLOOKUP(逆引き[[#This Row],[専門街]],専門街[],3,FALSE)</f>
        <v>金トロフィ像</v>
      </c>
      <c r="H45" s="8" t="str">
        <f>VLOOKUP(逆引き[[#This Row],[専門街]],専門街[],4,FALSE)</f>
        <v>カイロビル</v>
      </c>
      <c r="I45" s="10">
        <f>VLOOKUP(逆引き[[#This Row],[専門街]],専門街[],5,FALSE)</f>
        <v>2.5</v>
      </c>
      <c r="J45" s="10">
        <f>VLOOKUP(逆引き[[#This Row],[専門街]],専門街[],6,FALSE)</f>
        <v>0.4</v>
      </c>
      <c r="K45" s="8" t="str">
        <f>VLOOKUP(逆引き[[#This Row],[専門街]],専門街[],7,FALSE)&amp;"マス"</f>
        <v>18マス</v>
      </c>
    </row>
    <row r="46" spans="3:11" hidden="1">
      <c r="C46" t="s">
        <v>291</v>
      </c>
      <c r="D46">
        <v>1</v>
      </c>
      <c r="E46" t="s">
        <v>290</v>
      </c>
      <c r="F46" s="8" t="str">
        <f>VLOOKUP(逆引き[[#This Row],[専門街]],専門街[],2,FALSE)</f>
        <v>カイロマン像</v>
      </c>
      <c r="G46" s="8" t="str">
        <f>VLOOKUP(逆引き[[#This Row],[専門街]],専門街[],3,FALSE)</f>
        <v>金トロフィ像</v>
      </c>
      <c r="H46" s="8" t="str">
        <f>VLOOKUP(逆引き[[#This Row],[専門街]],専門街[],4,FALSE)</f>
        <v>映画館</v>
      </c>
      <c r="I46" s="10">
        <f>VLOOKUP(逆引き[[#This Row],[専門街]],専門街[],5,FALSE)</f>
        <v>1.9</v>
      </c>
      <c r="J46" s="10">
        <f>VLOOKUP(逆引き[[#This Row],[専門街]],専門街[],6,FALSE)</f>
        <v>0.65</v>
      </c>
      <c r="K46" s="8" t="str">
        <f>VLOOKUP(逆引き[[#This Row],[専門街]],専門街[],7,FALSE)&amp;"マス"</f>
        <v>18マス</v>
      </c>
    </row>
    <row r="47" spans="3:11" hidden="1">
      <c r="C47" t="s">
        <v>269</v>
      </c>
      <c r="D47">
        <v>1</v>
      </c>
      <c r="E47" t="s">
        <v>267</v>
      </c>
      <c r="F47" s="8" t="str">
        <f>VLOOKUP(逆引き[[#This Row],[専門街]],専門街[],2,FALSE)</f>
        <v>サファリパーク</v>
      </c>
      <c r="G47" s="8" t="str">
        <f>VLOOKUP(逆引き[[#This Row],[専門街]],専門街[],3,FALSE)</f>
        <v>カイロ犬像</v>
      </c>
      <c r="H47" s="8" t="str">
        <f>VLOOKUP(逆引き[[#This Row],[専門街]],専門街[],4,FALSE)</f>
        <v>ペットショップ</v>
      </c>
      <c r="I47" s="10">
        <f>VLOOKUP(逆引き[[#This Row],[専門街]],専門街[],5,FALSE)</f>
        <v>2.1</v>
      </c>
      <c r="J47" s="10">
        <f>VLOOKUP(逆引き[[#This Row],[専門街]],専門街[],6,FALSE)</f>
        <v>0.35</v>
      </c>
      <c r="K47" s="8" t="str">
        <f>VLOOKUP(逆引き[[#This Row],[専門街]],専門街[],7,FALSE)&amp;"マス"</f>
        <v>41マス</v>
      </c>
    </row>
    <row r="48" spans="3:11" hidden="1">
      <c r="C48" t="s">
        <v>269</v>
      </c>
      <c r="D48">
        <v>2</v>
      </c>
      <c r="E48" t="s">
        <v>292</v>
      </c>
      <c r="F48" s="8" t="str">
        <f>VLOOKUP(逆引き[[#This Row],[専門街]],専門街[],2,FALSE)</f>
        <v>カイロ犬像</v>
      </c>
      <c r="G48" s="8" t="str">
        <f>VLOOKUP(逆引き[[#This Row],[専門街]],専門街[],3,FALSE)</f>
        <v>金トロフィ像</v>
      </c>
      <c r="H48" s="8" t="str">
        <f>VLOOKUP(逆引き[[#This Row],[専門街]],専門街[],4,FALSE)</f>
        <v>病院</v>
      </c>
      <c r="I48" s="10">
        <f>VLOOKUP(逆引き[[#This Row],[専門街]],専門街[],5,FALSE)</f>
        <v>2.1</v>
      </c>
      <c r="J48" s="10">
        <f>VLOOKUP(逆引き[[#This Row],[専門街]],専門街[],6,FALSE)</f>
        <v>0.45</v>
      </c>
      <c r="K48" s="8" t="str">
        <f>VLOOKUP(逆引き[[#This Row],[専門街]],専門街[],7,FALSE)&amp;"マス"</f>
        <v>18マス</v>
      </c>
    </row>
    <row r="49" spans="3:11" hidden="1">
      <c r="C49" t="s">
        <v>294</v>
      </c>
      <c r="D49">
        <v>1</v>
      </c>
      <c r="E49" t="s">
        <v>293</v>
      </c>
      <c r="F49" s="8" t="str">
        <f>VLOOKUP(逆引き[[#This Row],[専門街]],専門街[],2,FALSE)</f>
        <v>カイロ親父像</v>
      </c>
      <c r="G49" s="8" t="str">
        <f>VLOOKUP(逆引き[[#This Row],[専門街]],専門街[],3,FALSE)</f>
        <v>金トロフィ像</v>
      </c>
      <c r="H49" s="8" t="str">
        <f>VLOOKUP(逆引き[[#This Row],[専門街]],専門街[],4,FALSE)</f>
        <v>テレビ局</v>
      </c>
      <c r="I49" s="10">
        <f>VLOOKUP(逆引き[[#This Row],[専門街]],専門街[],5,FALSE)</f>
        <v>2.5</v>
      </c>
      <c r="J49" s="10">
        <f>VLOOKUP(逆引き[[#This Row],[専門街]],専門街[],6,FALSE)</f>
        <v>0.4</v>
      </c>
      <c r="K49" s="8" t="str">
        <f>VLOOKUP(逆引き[[#This Row],[専門街]],専門街[],7,FALSE)&amp;"マス"</f>
        <v>18マス</v>
      </c>
    </row>
    <row r="50" spans="3:11" hidden="1">
      <c r="C50" t="s">
        <v>294</v>
      </c>
      <c r="D50">
        <v>2</v>
      </c>
      <c r="E50" t="s">
        <v>323</v>
      </c>
      <c r="F50" s="8" t="str">
        <f>VLOOKUP(逆引き[[#This Row],[専門街]],専門街[],2,FALSE)</f>
        <v>ゴルフコース場</v>
      </c>
      <c r="G50" s="8" t="str">
        <f>VLOOKUP(逆引き[[#This Row],[専門街]],専門街[],3,FALSE)</f>
        <v>カイロ親父像</v>
      </c>
      <c r="H50" s="8" t="str">
        <f>VLOOKUP(逆引き[[#This Row],[専門街]],専門街[],4,FALSE)</f>
        <v>居酒屋</v>
      </c>
      <c r="I50" s="10">
        <f>VLOOKUP(逆引き[[#This Row],[専門街]],専門街[],5,FALSE)</f>
        <v>2.1</v>
      </c>
      <c r="J50" s="10">
        <f>VLOOKUP(逆引き[[#This Row],[専門街]],専門街[],6,FALSE)</f>
        <v>0.45</v>
      </c>
      <c r="K50" s="8" t="str">
        <f>VLOOKUP(逆引き[[#This Row],[専門街]],専門街[],7,FALSE)&amp;"マス"</f>
        <v>41マス</v>
      </c>
    </row>
    <row r="51" spans="3:11" hidden="1">
      <c r="C51" t="s">
        <v>189</v>
      </c>
      <c r="D51">
        <v>1</v>
      </c>
      <c r="E51" t="s">
        <v>187</v>
      </c>
      <c r="F51" s="8" t="str">
        <f>VLOOKUP(逆引き[[#This Row],[専門街]],専門街[],2,FALSE)</f>
        <v>公共トイレ</v>
      </c>
      <c r="G51" s="8" t="str">
        <f>VLOOKUP(逆引き[[#This Row],[専門街]],専門街[],3,FALSE)</f>
        <v>カイロ像</v>
      </c>
      <c r="H51" s="8" t="str">
        <f>VLOOKUP(逆引き[[#This Row],[専門街]],専門街[],4,FALSE)</f>
        <v>遊園地</v>
      </c>
      <c r="I51" s="10">
        <f>VLOOKUP(逆引き[[#This Row],[専門街]],専門街[],5,FALSE)</f>
        <v>1.45</v>
      </c>
      <c r="J51" s="10">
        <f>VLOOKUP(逆引き[[#This Row],[専門街]],専門街[],6,FALSE)</f>
        <v>0.35</v>
      </c>
      <c r="K51" s="8" t="str">
        <f>VLOOKUP(逆引き[[#This Row],[専門街]],専門街[],7,FALSE)&amp;"マス"</f>
        <v>41マス</v>
      </c>
    </row>
    <row r="52" spans="3:11" hidden="1">
      <c r="C52" t="s">
        <v>189</v>
      </c>
      <c r="D52">
        <v>2</v>
      </c>
      <c r="E52" t="s">
        <v>238</v>
      </c>
      <c r="F52" s="8" t="str">
        <f>VLOOKUP(逆引き[[#This Row],[専門街]],専門街[],2,FALSE)</f>
        <v>カイロ像</v>
      </c>
      <c r="G52" s="8" t="str">
        <f>VLOOKUP(逆引き[[#This Row],[専門街]],専門街[],3,FALSE)</f>
        <v>ゲームショップ</v>
      </c>
      <c r="H52" s="8" t="str">
        <f>VLOOKUP(逆引き[[#This Row],[専門街]],専門街[],4,FALSE)</f>
        <v>カイロビル</v>
      </c>
      <c r="I52" s="10">
        <f>VLOOKUP(逆引き[[#This Row],[専門街]],専門街[],5,FALSE)</f>
        <v>1.5</v>
      </c>
      <c r="J52" s="10">
        <f>VLOOKUP(逆引き[[#This Row],[専門街]],専門街[],6,FALSE)</f>
        <v>0.6</v>
      </c>
      <c r="K52" s="8" t="str">
        <f>VLOOKUP(逆引き[[#This Row],[専門街]],専門街[],7,FALSE)&amp;"マス"</f>
        <v>24マス</v>
      </c>
    </row>
    <row r="53" spans="3:11" hidden="1">
      <c r="C53" t="s">
        <v>189</v>
      </c>
      <c r="D53">
        <v>3</v>
      </c>
      <c r="E53" t="s">
        <v>274</v>
      </c>
      <c r="F53" s="8" t="str">
        <f>VLOOKUP(逆引き[[#This Row],[専門街]],専門街[],2,FALSE)</f>
        <v>キャッスル</v>
      </c>
      <c r="G53" s="8" t="str">
        <f>VLOOKUP(逆引き[[#This Row],[専門街]],専門街[],3,FALSE)</f>
        <v>お城</v>
      </c>
      <c r="H53" s="8" t="str">
        <f>VLOOKUP(逆引き[[#This Row],[専門街]],専門街[],4,FALSE)</f>
        <v>カイロ像</v>
      </c>
      <c r="I53" s="10">
        <f>VLOOKUP(逆引き[[#This Row],[専門街]],専門街[],5,FALSE)</f>
        <v>2.5</v>
      </c>
      <c r="J53" s="10">
        <f>VLOOKUP(逆引き[[#This Row],[専門街]],専門街[],6,FALSE)</f>
        <v>0.4</v>
      </c>
      <c r="K53" s="8" t="str">
        <f>VLOOKUP(逆引き[[#This Row],[専門街]],専門街[],7,FALSE)&amp;"マス"</f>
        <v>36マス</v>
      </c>
    </row>
    <row r="54" spans="3:11" hidden="1">
      <c r="C54" t="s">
        <v>189</v>
      </c>
      <c r="D54">
        <v>4</v>
      </c>
      <c r="E54" t="s">
        <v>315</v>
      </c>
      <c r="F54" s="8" t="str">
        <f>VLOOKUP(逆引き[[#This Row],[専門街]],専門街[],2,FALSE)</f>
        <v>天使カイロ像</v>
      </c>
      <c r="G54" s="8" t="str">
        <f>VLOOKUP(逆引き[[#This Row],[専門街]],専門街[],3,FALSE)</f>
        <v>金トロフィ像</v>
      </c>
      <c r="H54" s="8" t="str">
        <f>VLOOKUP(逆引き[[#This Row],[専門街]],専門街[],4,FALSE)</f>
        <v>動物園</v>
      </c>
      <c r="I54" s="10">
        <f>VLOOKUP(逆引き[[#This Row],[専門街]],専門街[],5,FALSE)</f>
        <v>2.1</v>
      </c>
      <c r="J54" s="10">
        <f>VLOOKUP(逆引き[[#This Row],[専門街]],専門街[],6,FALSE)</f>
        <v>0.45</v>
      </c>
      <c r="K54" s="8" t="str">
        <f>VLOOKUP(逆引き[[#This Row],[専門街]],専門街[],7,FALSE)&amp;"マス"</f>
        <v>38マス</v>
      </c>
    </row>
    <row r="55" spans="3:11" hidden="1">
      <c r="C55" t="s">
        <v>180</v>
      </c>
      <c r="D55">
        <v>1</v>
      </c>
      <c r="E55" t="s">
        <v>179</v>
      </c>
      <c r="F55" s="8" t="str">
        <f>VLOOKUP(逆引き[[#This Row],[専門街]],専門街[],2,FALSE)</f>
        <v>ゲームセンター</v>
      </c>
      <c r="G55" s="8" t="str">
        <f>VLOOKUP(逆引き[[#This Row],[専門街]],専門街[],3,FALSE)</f>
        <v>ボーリング場</v>
      </c>
      <c r="H55" s="8" t="str">
        <f>VLOOKUP(逆引き[[#This Row],[専門街]],専門街[],4,FALSE)</f>
        <v>カジノ</v>
      </c>
      <c r="I55" s="10">
        <f>VLOOKUP(逆引き[[#This Row],[専門街]],専門街[],5,FALSE)</f>
        <v>1.85</v>
      </c>
      <c r="J55" s="10">
        <f>VLOOKUP(逆引き[[#This Row],[専門街]],専門街[],6,FALSE)</f>
        <v>0.3</v>
      </c>
      <c r="K55" s="8" t="str">
        <f>VLOOKUP(逆引き[[#This Row],[専門街]],専門街[],7,FALSE)&amp;"マス"</f>
        <v>12マス</v>
      </c>
    </row>
    <row r="56" spans="3:11" hidden="1">
      <c r="C56" t="s">
        <v>180</v>
      </c>
      <c r="D56">
        <v>2</v>
      </c>
      <c r="E56" t="s">
        <v>229</v>
      </c>
      <c r="F56" s="8" t="str">
        <f>VLOOKUP(逆引き[[#This Row],[専門街]],専門街[],2,FALSE)</f>
        <v>クラブ</v>
      </c>
      <c r="G56" s="8" t="str">
        <f>VLOOKUP(逆引き[[#This Row],[専門街]],専門街[],3,FALSE)</f>
        <v>カジノ</v>
      </c>
      <c r="H56" s="8" t="str">
        <f>VLOOKUP(逆引き[[#This Row],[専門街]],専門街[],4,FALSE)</f>
        <v>居酒屋</v>
      </c>
      <c r="I56" s="10">
        <f>VLOOKUP(逆引き[[#This Row],[専門街]],専門街[],5,FALSE)</f>
        <v>1.5</v>
      </c>
      <c r="J56" s="10">
        <f>VLOOKUP(逆引き[[#This Row],[専門街]],専門街[],6,FALSE)</f>
        <v>0.6</v>
      </c>
      <c r="K56" s="8" t="str">
        <f>VLOOKUP(逆引き[[#This Row],[専門街]],専門街[],7,FALSE)&amp;"マス"</f>
        <v>12マス</v>
      </c>
    </row>
    <row r="57" spans="3:11" hidden="1">
      <c r="C57" t="s">
        <v>180</v>
      </c>
      <c r="D57">
        <v>3</v>
      </c>
      <c r="E57" t="s">
        <v>254</v>
      </c>
      <c r="F57" s="8" t="str">
        <f>VLOOKUP(逆引き[[#This Row],[専門街]],専門街[],2,FALSE)</f>
        <v>展望タワー</v>
      </c>
      <c r="G57" s="8" t="str">
        <f>VLOOKUP(逆引き[[#This Row],[専門街]],専門街[],3,FALSE)</f>
        <v>銅トロフィ像</v>
      </c>
      <c r="H57" s="8" t="str">
        <f>VLOOKUP(逆引き[[#This Row],[専門街]],専門街[],4,FALSE)</f>
        <v>カジノ</v>
      </c>
      <c r="I57" s="10">
        <f>VLOOKUP(逆引き[[#This Row],[専門街]],専門街[],5,FALSE)</f>
        <v>1.7</v>
      </c>
      <c r="J57" s="10">
        <f>VLOOKUP(逆引き[[#This Row],[専門街]],専門街[],6,FALSE)</f>
        <v>0.4</v>
      </c>
      <c r="K57" s="8" t="str">
        <f>VLOOKUP(逆引き[[#This Row],[専門街]],専門街[],7,FALSE)&amp;"マス"</f>
        <v>9マス</v>
      </c>
    </row>
    <row r="58" spans="3:11" hidden="1">
      <c r="C58" t="s">
        <v>180</v>
      </c>
      <c r="D58">
        <v>4</v>
      </c>
      <c r="E58" t="s">
        <v>255</v>
      </c>
      <c r="F58" s="8" t="str">
        <f>VLOOKUP(逆引き[[#This Row],[専門街]],専門街[],2,FALSE)</f>
        <v>コンビニ</v>
      </c>
      <c r="G58" s="8" t="str">
        <f>VLOOKUP(逆引き[[#This Row],[専門街]],専門街[],3,FALSE)</f>
        <v>銀トロフィ像</v>
      </c>
      <c r="H58" s="8" t="str">
        <f>VLOOKUP(逆引き[[#This Row],[専門街]],専門街[],4,FALSE)</f>
        <v>カジノ</v>
      </c>
      <c r="I58" s="10">
        <f>VLOOKUP(逆引き[[#This Row],[専門街]],専門街[],5,FALSE)</f>
        <v>2.1</v>
      </c>
      <c r="J58" s="10">
        <f>VLOOKUP(逆引き[[#This Row],[専門街]],専門街[],6,FALSE)</f>
        <v>0.35</v>
      </c>
      <c r="K58" s="8" t="str">
        <f>VLOOKUP(逆引き[[#This Row],[専門街]],専門街[],7,FALSE)&amp;"マス"</f>
        <v>9マス</v>
      </c>
    </row>
    <row r="59" spans="3:11" hidden="1">
      <c r="C59" t="s">
        <v>180</v>
      </c>
      <c r="D59">
        <v>5</v>
      </c>
      <c r="E59" t="s">
        <v>324</v>
      </c>
      <c r="F59" s="8" t="str">
        <f>VLOOKUP(逆引き[[#This Row],[専門街]],専門街[],2,FALSE)</f>
        <v>競馬場</v>
      </c>
      <c r="G59" s="8" t="str">
        <f>VLOOKUP(逆引き[[#This Row],[専門街]],専門街[],3,FALSE)</f>
        <v>アブファラ像</v>
      </c>
      <c r="H59" s="8" t="str">
        <f>VLOOKUP(逆引き[[#This Row],[専門街]],専門街[],4,FALSE)</f>
        <v>カジノ</v>
      </c>
      <c r="I59" s="10">
        <f>VLOOKUP(逆引き[[#This Row],[専門街]],専門街[],5,FALSE)</f>
        <v>2.1</v>
      </c>
      <c r="J59" s="10">
        <f>VLOOKUP(逆引き[[#This Row],[専門街]],専門街[],6,FALSE)</f>
        <v>0.45</v>
      </c>
      <c r="K59" s="8" t="str">
        <f>VLOOKUP(逆引き[[#This Row],[専門街]],専門街[],7,FALSE)&amp;"マス"</f>
        <v>41マス</v>
      </c>
    </row>
    <row r="60" spans="3:11" hidden="1">
      <c r="C60" t="s">
        <v>275</v>
      </c>
      <c r="D60">
        <v>1</v>
      </c>
      <c r="E60" t="s">
        <v>274</v>
      </c>
      <c r="F60" s="8" t="str">
        <f>VLOOKUP(逆引き[[#This Row],[専門街]],専門街[],2,FALSE)</f>
        <v>キャッスル</v>
      </c>
      <c r="G60" s="8" t="str">
        <f>VLOOKUP(逆引き[[#This Row],[専門街]],専門街[],3,FALSE)</f>
        <v>お城</v>
      </c>
      <c r="H60" s="8" t="str">
        <f>VLOOKUP(逆引き[[#This Row],[専門街]],専門街[],4,FALSE)</f>
        <v>カイロ像</v>
      </c>
      <c r="I60" s="10">
        <f>VLOOKUP(逆引き[[#This Row],[専門街]],専門街[],5,FALSE)</f>
        <v>2.5</v>
      </c>
      <c r="J60" s="10">
        <f>VLOOKUP(逆引き[[#This Row],[専門街]],専門街[],6,FALSE)</f>
        <v>0.4</v>
      </c>
      <c r="K60" s="8" t="str">
        <f>VLOOKUP(逆引き[[#This Row],[専門街]],専門街[],7,FALSE)&amp;"マス"</f>
        <v>36マス</v>
      </c>
    </row>
    <row r="61" spans="3:11" hidden="1">
      <c r="C61" t="s">
        <v>275</v>
      </c>
      <c r="D61">
        <v>2</v>
      </c>
      <c r="E61" t="s">
        <v>283</v>
      </c>
      <c r="F61" s="8" t="str">
        <f>VLOOKUP(逆引き[[#This Row],[専門街]],専門街[],2,FALSE)</f>
        <v>キャッスル</v>
      </c>
      <c r="G61" s="8" t="str">
        <f>VLOOKUP(逆引き[[#This Row],[専門街]],専門街[],3,FALSE)</f>
        <v>金トロフィ像</v>
      </c>
      <c r="H61" s="8" t="str">
        <f>VLOOKUP(逆引き[[#This Row],[専門街]],専門街[],4,FALSE)</f>
        <v>三ツ星ホテル</v>
      </c>
      <c r="I61" s="10">
        <f>VLOOKUP(逆引き[[#This Row],[専門街]],専門街[],5,FALSE)</f>
        <v>2.1</v>
      </c>
      <c r="J61" s="10">
        <f>VLOOKUP(逆引き[[#This Row],[専門街]],専門街[],6,FALSE)</f>
        <v>0.45</v>
      </c>
      <c r="K61" s="8" t="str">
        <f>VLOOKUP(逆引き[[#This Row],[専門街]],専門街[],7,FALSE)&amp;"マス"</f>
        <v>33マス</v>
      </c>
    </row>
    <row r="62" spans="3:11" hidden="1">
      <c r="C62" t="s">
        <v>125</v>
      </c>
      <c r="D62">
        <v>1</v>
      </c>
      <c r="E62" t="s">
        <v>124</v>
      </c>
      <c r="F62" s="8" t="str">
        <f>VLOOKUP(逆引き[[#This Row],[専門街]],専門街[],2,FALSE)</f>
        <v>牧場</v>
      </c>
      <c r="G62" s="8" t="str">
        <f>VLOOKUP(逆引き[[#This Row],[専門街]],専門街[],3,FALSE)</f>
        <v>公園</v>
      </c>
      <c r="H62" s="8" t="str">
        <f>VLOOKUP(逆引き[[#This Row],[専門街]],専門街[],4,FALSE)</f>
        <v>キャンプ場</v>
      </c>
      <c r="I62" s="10">
        <f>VLOOKUP(逆引き[[#This Row],[専門街]],専門街[],5,FALSE)</f>
        <v>1.05</v>
      </c>
      <c r="J62" s="10">
        <f>VLOOKUP(逆引き[[#This Row],[専門街]],専門街[],6,FALSE)</f>
        <v>0.5</v>
      </c>
      <c r="K62" s="8" t="str">
        <f>VLOOKUP(逆引き[[#This Row],[専門街]],専門街[],7,FALSE)&amp;"マス"</f>
        <v>56マス</v>
      </c>
    </row>
    <row r="63" spans="3:11" hidden="1">
      <c r="C63" t="s">
        <v>125</v>
      </c>
      <c r="D63">
        <v>2</v>
      </c>
      <c r="E63" t="s">
        <v>152</v>
      </c>
      <c r="F63" s="8" t="str">
        <f>VLOOKUP(逆引き[[#This Row],[専門街]],専門街[],2,FALSE)</f>
        <v>キャンプ場</v>
      </c>
      <c r="G63" s="8" t="str">
        <f>VLOOKUP(逆引き[[#This Row],[専門街]],専門街[],3,FALSE)</f>
        <v>山</v>
      </c>
      <c r="H63" s="8" t="str">
        <f>VLOOKUP(逆引き[[#This Row],[専門街]],専門街[],4,FALSE)</f>
        <v>駐車場</v>
      </c>
      <c r="I63" s="10">
        <f>VLOOKUP(逆引き[[#This Row],[専門街]],専門街[],5,FALSE)</f>
        <v>1.65</v>
      </c>
      <c r="J63" s="10">
        <f>VLOOKUP(逆引き[[#This Row],[専門街]],専門街[],6,FALSE)</f>
        <v>0.25</v>
      </c>
      <c r="K63" s="8" t="str">
        <f>VLOOKUP(逆引き[[#This Row],[専門街]],専門街[],7,FALSE)&amp;"マス"</f>
        <v>56マス</v>
      </c>
    </row>
    <row r="64" spans="3:11" hidden="1">
      <c r="C64" t="s">
        <v>125</v>
      </c>
      <c r="D64">
        <v>3</v>
      </c>
      <c r="E64" t="s">
        <v>174</v>
      </c>
      <c r="F64" s="8" t="str">
        <f>VLOOKUP(逆引き[[#This Row],[専門街]],専門街[],2,FALSE)</f>
        <v>警備会社</v>
      </c>
      <c r="G64" s="8" t="str">
        <f>VLOOKUP(逆引き[[#This Row],[専門街]],専門街[],3,FALSE)</f>
        <v>スポーツジム</v>
      </c>
      <c r="H64" s="8" t="str">
        <f>VLOOKUP(逆引き[[#This Row],[専門街]],専門街[],4,FALSE)</f>
        <v>キャンプ場</v>
      </c>
      <c r="I64" s="10">
        <f>VLOOKUP(逆引き[[#This Row],[専門街]],専門街[],5,FALSE)</f>
        <v>1.45</v>
      </c>
      <c r="J64" s="10">
        <f>VLOOKUP(逆引き[[#This Row],[専門街]],専門街[],6,FALSE)</f>
        <v>0.35</v>
      </c>
      <c r="K64" s="8" t="str">
        <f>VLOOKUP(逆引き[[#This Row],[専門街]],専門街[],7,FALSE)&amp;"マス"</f>
        <v>36マス</v>
      </c>
    </row>
    <row r="65" spans="3:11" hidden="1">
      <c r="C65" t="s">
        <v>125</v>
      </c>
      <c r="D65">
        <v>4</v>
      </c>
      <c r="E65" t="s">
        <v>202</v>
      </c>
      <c r="F65" s="8" t="str">
        <f>VLOOKUP(逆引き[[#This Row],[専門街]],専門街[],2,FALSE)</f>
        <v>焼肉屋</v>
      </c>
      <c r="G65" s="8" t="str">
        <f>VLOOKUP(逆引き[[#This Row],[専門街]],専門街[],3,FALSE)</f>
        <v>キャンプ場</v>
      </c>
      <c r="H65" s="8" t="str">
        <f>VLOOKUP(逆引き[[#This Row],[専門街]],専門街[],4,FALSE)</f>
        <v>海の家</v>
      </c>
      <c r="I65" s="10">
        <f>VLOOKUP(逆引き[[#This Row],[専門街]],専門街[],5,FALSE)</f>
        <v>1.25</v>
      </c>
      <c r="J65" s="10">
        <f>VLOOKUP(逆引き[[#This Row],[専門街]],専門街[],6,FALSE)</f>
        <v>0.55000000000000004</v>
      </c>
      <c r="K65" s="8" t="str">
        <f>VLOOKUP(逆引き[[#This Row],[専門街]],専門街[],7,FALSE)&amp;"マス"</f>
        <v>28マス</v>
      </c>
    </row>
    <row r="66" spans="3:11" hidden="1">
      <c r="C66" t="s">
        <v>296</v>
      </c>
      <c r="D66">
        <v>1</v>
      </c>
      <c r="E66" t="s">
        <v>295</v>
      </c>
      <c r="F66" s="8" t="str">
        <f>VLOOKUP(逆引き[[#This Row],[専門街]],専門街[],2,FALSE)</f>
        <v>クマックス像</v>
      </c>
      <c r="G66" s="8" t="str">
        <f>VLOOKUP(逆引き[[#This Row],[専門街]],専門街[],3,FALSE)</f>
        <v>金トロフィ像</v>
      </c>
      <c r="H66" s="8" t="str">
        <f>VLOOKUP(逆引き[[#This Row],[専門街]],専門街[],4,FALSE)</f>
        <v>家電量販店</v>
      </c>
      <c r="I66" s="10">
        <f>VLOOKUP(逆引き[[#This Row],[専門街]],専門街[],5,FALSE)</f>
        <v>1.9</v>
      </c>
      <c r="J66" s="10">
        <f>VLOOKUP(逆引き[[#This Row],[専門街]],専門街[],6,FALSE)</f>
        <v>0.65</v>
      </c>
      <c r="K66" s="8" t="str">
        <f>VLOOKUP(逆引き[[#This Row],[専門街]],専門街[],7,FALSE)&amp;"マス"</f>
        <v>18マス</v>
      </c>
    </row>
    <row r="67" spans="3:11" hidden="1">
      <c r="C67" t="s">
        <v>201</v>
      </c>
      <c r="D67">
        <v>1</v>
      </c>
      <c r="E67" t="s">
        <v>200</v>
      </c>
      <c r="F67" s="8" t="str">
        <f>VLOOKUP(逆引き[[#This Row],[専門街]],専門街[],2,FALSE)</f>
        <v>クラブ</v>
      </c>
      <c r="G67" s="8" t="str">
        <f>VLOOKUP(逆引き[[#This Row],[専門街]],専門街[],3,FALSE)</f>
        <v>居酒屋</v>
      </c>
      <c r="H67" s="8" t="str">
        <f>VLOOKUP(逆引き[[#This Row],[専門街]],専門街[],4,FALSE)</f>
        <v>薬局</v>
      </c>
      <c r="I67" s="10">
        <f>VLOOKUP(逆引き[[#This Row],[専門街]],専門街[],5,FALSE)</f>
        <v>1.85</v>
      </c>
      <c r="J67" s="10">
        <f>VLOOKUP(逆引き[[#This Row],[専門街]],専門街[],6,FALSE)</f>
        <v>0.3</v>
      </c>
      <c r="K67" s="8" t="str">
        <f>VLOOKUP(逆引き[[#This Row],[専門街]],専門街[],7,FALSE)&amp;"マス"</f>
        <v>12マス</v>
      </c>
    </row>
    <row r="68" spans="3:11" hidden="1">
      <c r="C68" t="s">
        <v>201</v>
      </c>
      <c r="D68">
        <v>2</v>
      </c>
      <c r="E68" t="s">
        <v>229</v>
      </c>
      <c r="F68" s="8" t="str">
        <f>VLOOKUP(逆引き[[#This Row],[専門街]],専門街[],2,FALSE)</f>
        <v>クラブ</v>
      </c>
      <c r="G68" s="8" t="str">
        <f>VLOOKUP(逆引き[[#This Row],[専門街]],専門街[],3,FALSE)</f>
        <v>カジノ</v>
      </c>
      <c r="H68" s="8" t="str">
        <f>VLOOKUP(逆引き[[#This Row],[専門街]],専門街[],4,FALSE)</f>
        <v>居酒屋</v>
      </c>
      <c r="I68" s="10">
        <f>VLOOKUP(逆引き[[#This Row],[専門街]],専門街[],5,FALSE)</f>
        <v>1.5</v>
      </c>
      <c r="J68" s="10">
        <f>VLOOKUP(逆引き[[#This Row],[専門街]],専門街[],6,FALSE)</f>
        <v>0.6</v>
      </c>
      <c r="K68" s="8" t="str">
        <f>VLOOKUP(逆引き[[#This Row],[専門街]],専門街[],7,FALSE)&amp;"マス"</f>
        <v>12マス</v>
      </c>
    </row>
    <row r="69" spans="3:11" hidden="1">
      <c r="C69" t="s">
        <v>81</v>
      </c>
      <c r="D69">
        <v>1</v>
      </c>
      <c r="E69" t="s">
        <v>80</v>
      </c>
      <c r="F69" s="8" t="str">
        <f>VLOOKUP(逆引き[[#This Row],[専門街]],専門街[],2,FALSE)</f>
        <v>クリーニング店</v>
      </c>
      <c r="G69" s="8" t="str">
        <f>VLOOKUP(逆引き[[#This Row],[専門街]],専門街[],3,FALSE)</f>
        <v>学校</v>
      </c>
      <c r="H69" s="8" t="str">
        <f>VLOOKUP(逆引き[[#This Row],[専門街]],専門街[],4,FALSE)</f>
        <v>公園</v>
      </c>
      <c r="I69" s="10">
        <f>VLOOKUP(逆引き[[#This Row],[専門街]],専門街[],5,FALSE)</f>
        <v>1.1000000000000001</v>
      </c>
      <c r="J69" s="10">
        <f>VLOOKUP(逆引き[[#This Row],[専門街]],専門街[],6,FALSE)</f>
        <v>0.25</v>
      </c>
      <c r="K69" s="8" t="str">
        <f>VLOOKUP(逆引き[[#This Row],[専門街]],専門街[],7,FALSE)&amp;"マス"</f>
        <v>44マス</v>
      </c>
    </row>
    <row r="70" spans="3:11" hidden="1">
      <c r="C70" t="s">
        <v>81</v>
      </c>
      <c r="D70">
        <v>2</v>
      </c>
      <c r="E70" t="s">
        <v>107</v>
      </c>
      <c r="F70" s="8" t="str">
        <f>VLOOKUP(逆引き[[#This Row],[専門街]],専門街[],2,FALSE)</f>
        <v>スーパーマーケット</v>
      </c>
      <c r="G70" s="8" t="str">
        <f>VLOOKUP(逆引き[[#This Row],[専門街]],専門街[],3,FALSE)</f>
        <v>クリーニング店</v>
      </c>
      <c r="H70" s="8" t="str">
        <f>VLOOKUP(逆引き[[#This Row],[専門街]],専門街[],4,FALSE)</f>
        <v>地域センター</v>
      </c>
      <c r="I70" s="10">
        <f>VLOOKUP(逆引き[[#This Row],[専門街]],専門街[],5,FALSE)</f>
        <v>1.05</v>
      </c>
      <c r="J70" s="10">
        <f>VLOOKUP(逆引き[[#This Row],[専門街]],専門街[],6,FALSE)</f>
        <v>0.5</v>
      </c>
      <c r="K70" s="8" t="str">
        <f>VLOOKUP(逆引き[[#This Row],[専門街]],専門街[],7,FALSE)&amp;"マス"</f>
        <v>12マス</v>
      </c>
    </row>
    <row r="71" spans="3:11" hidden="1">
      <c r="C71" t="s">
        <v>81</v>
      </c>
      <c r="D71">
        <v>3</v>
      </c>
      <c r="E71" t="s">
        <v>141</v>
      </c>
      <c r="F71" s="8" t="str">
        <f>VLOOKUP(逆引き[[#This Row],[専門街]],専門街[],2,FALSE)</f>
        <v>温水プール</v>
      </c>
      <c r="G71" s="8" t="str">
        <f>VLOOKUP(逆引き[[#This Row],[専門街]],専門街[],3,FALSE)</f>
        <v>クリーニング店</v>
      </c>
      <c r="H71" s="8" t="str">
        <f>VLOOKUP(逆引き[[#This Row],[専門街]],専門街[],4,FALSE)</f>
        <v>銭湯</v>
      </c>
      <c r="I71" s="10">
        <f>VLOOKUP(逆引き[[#This Row],[専門街]],専門街[],5,FALSE)</f>
        <v>1.25</v>
      </c>
      <c r="J71" s="10">
        <f>VLOOKUP(逆引き[[#This Row],[専門街]],専門街[],6,FALSE)</f>
        <v>0.3</v>
      </c>
      <c r="K71" s="8" t="str">
        <f>VLOOKUP(逆引き[[#This Row],[専門街]],専門街[],7,FALSE)&amp;"マス"</f>
        <v>12マス</v>
      </c>
    </row>
    <row r="72" spans="3:11" hidden="1">
      <c r="C72" t="s">
        <v>81</v>
      </c>
      <c r="D72">
        <v>4</v>
      </c>
      <c r="E72" t="s">
        <v>184</v>
      </c>
      <c r="F72" s="8" t="str">
        <f>VLOOKUP(逆引き[[#This Row],[専門街]],専門街[],2,FALSE)</f>
        <v>オフィス</v>
      </c>
      <c r="G72" s="8" t="str">
        <f>VLOOKUP(逆引き[[#This Row],[専門街]],専門街[],3,FALSE)</f>
        <v>クリーニング店</v>
      </c>
      <c r="H72" s="8" t="str">
        <f>VLOOKUP(逆引き[[#This Row],[専門街]],専門街[],4,FALSE)</f>
        <v>病院</v>
      </c>
      <c r="I72" s="10">
        <f>VLOOKUP(逆引き[[#This Row],[専門街]],専門街[],5,FALSE)</f>
        <v>1.85</v>
      </c>
      <c r="J72" s="10">
        <f>VLOOKUP(逆引き[[#This Row],[専門街]],専門街[],6,FALSE)</f>
        <v>0.3</v>
      </c>
      <c r="K72" s="8" t="str">
        <f>VLOOKUP(逆引き[[#This Row],[専門街]],専門街[],7,FALSE)&amp;"マス"</f>
        <v>24マス</v>
      </c>
    </row>
    <row r="73" spans="3:11" hidden="1">
      <c r="C73" t="s">
        <v>81</v>
      </c>
      <c r="D73">
        <v>5</v>
      </c>
      <c r="E73" t="s">
        <v>247</v>
      </c>
      <c r="F73" s="8" t="str">
        <f>VLOOKUP(逆引き[[#This Row],[専門街]],専門街[],2,FALSE)</f>
        <v>家具屋</v>
      </c>
      <c r="G73" s="8" t="str">
        <f>VLOOKUP(逆引き[[#This Row],[専門街]],専門街[],3,FALSE)</f>
        <v>地下鉄</v>
      </c>
      <c r="H73" s="8" t="str">
        <f>VLOOKUP(逆引き[[#This Row],[専門街]],専門街[],4,FALSE)</f>
        <v>クリーニング店</v>
      </c>
      <c r="I73" s="10">
        <f>VLOOKUP(逆引き[[#This Row],[専門街]],専門街[],5,FALSE)</f>
        <v>1.7</v>
      </c>
      <c r="J73" s="10">
        <f>VLOOKUP(逆引き[[#This Row],[専門街]],専門街[],6,FALSE)</f>
        <v>0.4</v>
      </c>
      <c r="K73" s="8" t="str">
        <f>VLOOKUP(逆引き[[#This Row],[専門街]],専門街[],7,FALSE)&amp;"マス"</f>
        <v>8マス</v>
      </c>
    </row>
    <row r="74" spans="3:11" hidden="1">
      <c r="C74" t="s">
        <v>6</v>
      </c>
      <c r="D74">
        <v>1</v>
      </c>
      <c r="E74" t="s">
        <v>4</v>
      </c>
      <c r="F74" s="8" t="str">
        <f>VLOOKUP(逆引き[[#This Row],[専門街]],専門街[],2,FALSE)</f>
        <v>ケーキ屋</v>
      </c>
      <c r="G74" s="8" t="str">
        <f>VLOOKUP(逆引き[[#This Row],[専門街]],専門街[],3,FALSE)</f>
        <v>クレープ店</v>
      </c>
      <c r="H74" s="8" t="str">
        <f>VLOOKUP(逆引き[[#This Row],[専門街]],専門街[],4,FALSE)</f>
        <v>ドーナツ屋</v>
      </c>
      <c r="I74" s="10">
        <f>VLOOKUP(逆引き[[#This Row],[専門街]],専門街[],5,FALSE)</f>
        <v>0.9</v>
      </c>
      <c r="J74" s="10">
        <f>VLOOKUP(逆引き[[#This Row],[専門街]],専門街[],6,FALSE)</f>
        <v>0.45</v>
      </c>
      <c r="K74" s="8" t="str">
        <f>VLOOKUP(逆引き[[#This Row],[専門街]],専門街[],7,FALSE)&amp;"マス"</f>
        <v>12マス</v>
      </c>
    </row>
    <row r="75" spans="3:11" hidden="1">
      <c r="C75" t="s">
        <v>6</v>
      </c>
      <c r="D75">
        <v>2</v>
      </c>
      <c r="E75" t="s">
        <v>63</v>
      </c>
      <c r="F75" s="8" t="str">
        <f>VLOOKUP(逆引き[[#This Row],[専門街]],専門街[],2,FALSE)</f>
        <v>噴水</v>
      </c>
      <c r="G75" s="8" t="str">
        <f>VLOOKUP(逆引き[[#This Row],[専門街]],専門街[],3,FALSE)</f>
        <v>クレープ店</v>
      </c>
      <c r="H75" s="8" t="str">
        <f>VLOOKUP(逆引き[[#This Row],[専門街]],専門街[],4,FALSE)</f>
        <v>動物園</v>
      </c>
      <c r="I75" s="10">
        <f>VLOOKUP(逆引き[[#This Row],[専門街]],専門街[],5,FALSE)</f>
        <v>1.1000000000000001</v>
      </c>
      <c r="J75" s="10">
        <f>VLOOKUP(逆引き[[#This Row],[専門街]],専門街[],6,FALSE)</f>
        <v>0.25</v>
      </c>
      <c r="K75" s="8" t="str">
        <f>VLOOKUP(逆引き[[#This Row],[専門街]],専門街[],7,FALSE)&amp;"マス"</f>
        <v>41マス</v>
      </c>
    </row>
    <row r="76" spans="3:11" hidden="1">
      <c r="C76" t="s">
        <v>6</v>
      </c>
      <c r="D76">
        <v>3</v>
      </c>
      <c r="E76" t="s">
        <v>126</v>
      </c>
      <c r="F76" s="8" t="str">
        <f>VLOOKUP(逆引き[[#This Row],[専門街]],専門街[],2,FALSE)</f>
        <v>ドーナツ屋</v>
      </c>
      <c r="G76" s="8" t="str">
        <f>VLOOKUP(逆引き[[#This Row],[専門街]],専門街[],3,FALSE)</f>
        <v>牧場</v>
      </c>
      <c r="H76" s="8" t="str">
        <f>VLOOKUP(逆引き[[#This Row],[専門街]],専門街[],4,FALSE)</f>
        <v>クレープ店</v>
      </c>
      <c r="I76" s="10">
        <f>VLOOKUP(逆引き[[#This Row],[専門街]],専門街[],5,FALSE)</f>
        <v>1.65</v>
      </c>
      <c r="J76" s="10">
        <f>VLOOKUP(逆引き[[#This Row],[専門街]],専門街[],6,FALSE)</f>
        <v>0.25</v>
      </c>
      <c r="K76" s="8" t="str">
        <f>VLOOKUP(逆引き[[#This Row],[専門街]],専門街[],7,FALSE)&amp;"マス"</f>
        <v>44マス</v>
      </c>
    </row>
    <row r="77" spans="3:11" hidden="1">
      <c r="C77" t="s">
        <v>6</v>
      </c>
      <c r="D77">
        <v>4</v>
      </c>
      <c r="E77" t="s">
        <v>216</v>
      </c>
      <c r="F77" s="8" t="str">
        <f>VLOOKUP(逆引き[[#This Row],[専門街]],専門街[],2,FALSE)</f>
        <v>展望タワー</v>
      </c>
      <c r="G77" s="8" t="str">
        <f>VLOOKUP(逆引き[[#This Row],[専門街]],専門街[],3,FALSE)</f>
        <v>銅トロフィ像</v>
      </c>
      <c r="H77" s="8" t="str">
        <f>VLOOKUP(逆引き[[#This Row],[専門街]],専門街[],4,FALSE)</f>
        <v>クレープ店</v>
      </c>
      <c r="I77" s="10">
        <f>VLOOKUP(逆引き[[#This Row],[専門街]],専門街[],5,FALSE)</f>
        <v>1.25</v>
      </c>
      <c r="J77" s="10">
        <f>VLOOKUP(逆引き[[#This Row],[専門街]],専門街[],6,FALSE)</f>
        <v>0.55000000000000004</v>
      </c>
      <c r="K77" s="8" t="str">
        <f>VLOOKUP(逆引き[[#This Row],[専門街]],専門街[],7,FALSE)&amp;"マス"</f>
        <v>9マス</v>
      </c>
    </row>
    <row r="78" spans="3:11" hidden="1">
      <c r="C78" t="s">
        <v>5</v>
      </c>
      <c r="D78">
        <v>1</v>
      </c>
      <c r="E78" t="s">
        <v>4</v>
      </c>
      <c r="F78" s="8" t="str">
        <f>VLOOKUP(逆引き[[#This Row],[専門街]],専門街[],2,FALSE)</f>
        <v>ケーキ屋</v>
      </c>
      <c r="G78" s="8" t="str">
        <f>VLOOKUP(逆引き[[#This Row],[専門街]],専門街[],3,FALSE)</f>
        <v>クレープ店</v>
      </c>
      <c r="H78" s="8" t="str">
        <f>VLOOKUP(逆引き[[#This Row],[専門街]],専門街[],4,FALSE)</f>
        <v>ドーナツ屋</v>
      </c>
      <c r="I78" s="10">
        <f>VLOOKUP(逆引き[[#This Row],[専門街]],専門街[],5,FALSE)</f>
        <v>0.9</v>
      </c>
      <c r="J78" s="10">
        <f>VLOOKUP(逆引き[[#This Row],[専門街]],専門街[],6,FALSE)</f>
        <v>0.45</v>
      </c>
      <c r="K78" s="8" t="str">
        <f>VLOOKUP(逆引き[[#This Row],[専門街]],専門街[],7,FALSE)&amp;"マス"</f>
        <v>12マス</v>
      </c>
    </row>
    <row r="79" spans="3:11" hidden="1">
      <c r="C79" t="s">
        <v>5</v>
      </c>
      <c r="D79">
        <v>2</v>
      </c>
      <c r="E79" t="s">
        <v>23</v>
      </c>
      <c r="F79" s="8" t="str">
        <f>VLOOKUP(逆引き[[#This Row],[専門街]],専門街[],2,FALSE)</f>
        <v>楽器屋</v>
      </c>
      <c r="G79" s="8" t="str">
        <f>VLOOKUP(逆引き[[#This Row],[専門街]],専門街[],3,FALSE)</f>
        <v>お花屋</v>
      </c>
      <c r="H79" s="8" t="str">
        <f>VLOOKUP(逆引き[[#This Row],[専門街]],専門街[],4,FALSE)</f>
        <v>ケーキ屋</v>
      </c>
      <c r="I79" s="10">
        <f>VLOOKUP(逆引き[[#This Row],[専門街]],専門街[],5,FALSE)</f>
        <v>1.5</v>
      </c>
      <c r="J79" s="10">
        <f>VLOOKUP(逆引き[[#This Row],[専門街]],専門街[],6,FALSE)</f>
        <v>0.2</v>
      </c>
      <c r="K79" s="8" t="str">
        <f>VLOOKUP(逆引き[[#This Row],[専門街]],専門街[],7,FALSE)&amp;"マス"</f>
        <v>12マス</v>
      </c>
    </row>
    <row r="80" spans="3:11" hidden="1">
      <c r="C80" t="s">
        <v>5</v>
      </c>
      <c r="D80">
        <v>3</v>
      </c>
      <c r="E80" t="s">
        <v>47</v>
      </c>
      <c r="F80" s="8" t="str">
        <f>VLOOKUP(逆引き[[#This Row],[専門街]],専門街[],2,FALSE)</f>
        <v>ケーキ屋</v>
      </c>
      <c r="G80" s="8" t="str">
        <f>VLOOKUP(逆引き[[#This Row],[専門街]],専門街[],3,FALSE)</f>
        <v>八百屋</v>
      </c>
      <c r="H80" s="8" t="str">
        <f>VLOOKUP(逆引き[[#This Row],[専門街]],専門街[],4,FALSE)</f>
        <v>お花屋</v>
      </c>
      <c r="I80" s="10">
        <f>VLOOKUP(逆引き[[#This Row],[専門街]],専門街[],5,FALSE)</f>
        <v>1.5</v>
      </c>
      <c r="J80" s="10">
        <f>VLOOKUP(逆引き[[#This Row],[専門街]],専門街[],6,FALSE)</f>
        <v>0.2</v>
      </c>
      <c r="K80" s="8" t="str">
        <f>VLOOKUP(逆引き[[#This Row],[専門街]],専門街[],7,FALSE)&amp;"マス"</f>
        <v>12マス</v>
      </c>
    </row>
    <row r="81" spans="3:11" hidden="1">
      <c r="C81" t="s">
        <v>5</v>
      </c>
      <c r="D81">
        <v>4</v>
      </c>
      <c r="E81" t="s">
        <v>120</v>
      </c>
      <c r="F81" s="8" t="str">
        <f>VLOOKUP(逆引き[[#This Row],[専門街]],専門街[],2,FALSE)</f>
        <v>ブティック</v>
      </c>
      <c r="G81" s="8" t="str">
        <f>VLOOKUP(逆引き[[#This Row],[専門街]],専門街[],3,FALSE)</f>
        <v>ケーキ屋</v>
      </c>
      <c r="H81" s="8" t="str">
        <f>VLOOKUP(逆引き[[#This Row],[専門街]],専門街[],4,FALSE)</f>
        <v>薬局</v>
      </c>
      <c r="I81" s="10">
        <f>VLOOKUP(逆引き[[#This Row],[専門街]],専門街[],5,FALSE)</f>
        <v>1.65</v>
      </c>
      <c r="J81" s="10">
        <f>VLOOKUP(逆引き[[#This Row],[専門街]],専門街[],6,FALSE)</f>
        <v>0.25</v>
      </c>
      <c r="K81" s="8" t="str">
        <f>VLOOKUP(逆引き[[#This Row],[専門街]],専門街[],7,FALSE)&amp;"マス"</f>
        <v>12マス</v>
      </c>
    </row>
    <row r="82" spans="3:11" hidden="1">
      <c r="C82" t="s">
        <v>5</v>
      </c>
      <c r="D82">
        <v>5</v>
      </c>
      <c r="E82" t="s">
        <v>199</v>
      </c>
      <c r="F82" s="8" t="str">
        <f>VLOOKUP(逆引き[[#This Row],[専門街]],専門街[],2,FALSE)</f>
        <v>ケーキ屋</v>
      </c>
      <c r="G82" s="8" t="str">
        <f>VLOOKUP(逆引き[[#This Row],[専門街]],専門街[],3,FALSE)</f>
        <v>牧場</v>
      </c>
      <c r="H82" s="8" t="str">
        <f>VLOOKUP(逆引き[[#This Row],[専門街]],専門街[],4,FALSE)</f>
        <v>農家</v>
      </c>
      <c r="I82" s="10">
        <f>VLOOKUP(逆引き[[#This Row],[専門街]],専門街[],5,FALSE)</f>
        <v>1.85</v>
      </c>
      <c r="J82" s="10">
        <f>VLOOKUP(逆引き[[#This Row],[専門街]],専門街[],6,FALSE)</f>
        <v>0.3</v>
      </c>
      <c r="K82" s="8" t="str">
        <f>VLOOKUP(逆引き[[#This Row],[専門街]],専門街[],7,FALSE)&amp;"マス"</f>
        <v>56マス</v>
      </c>
    </row>
    <row r="83" spans="3:11" hidden="1">
      <c r="C83" t="s">
        <v>27</v>
      </c>
      <c r="D83">
        <v>1</v>
      </c>
      <c r="E83" t="s">
        <v>26</v>
      </c>
      <c r="F83" s="8" t="str">
        <f>VLOOKUP(逆引き[[#This Row],[専門街]],専門街[],2,FALSE)</f>
        <v>公園</v>
      </c>
      <c r="G83" s="8" t="str">
        <f>VLOOKUP(逆引き[[#This Row],[専門街]],専門街[],3,FALSE)</f>
        <v>ゲームショップ</v>
      </c>
      <c r="H83" s="8" t="str">
        <f>VLOOKUP(逆引き[[#This Row],[専門街]],専門街[],4,FALSE)</f>
        <v>おもちゃ屋</v>
      </c>
      <c r="I83" s="10">
        <f>VLOOKUP(逆引き[[#This Row],[専門街]],専門街[],5,FALSE)</f>
        <v>0.9</v>
      </c>
      <c r="J83" s="10">
        <f>VLOOKUP(逆引き[[#This Row],[専門街]],専門街[],6,FALSE)</f>
        <v>0.45</v>
      </c>
      <c r="K83" s="8" t="str">
        <f>VLOOKUP(逆引き[[#This Row],[専門街]],専門街[],7,FALSE)&amp;"マス"</f>
        <v>12マス</v>
      </c>
    </row>
    <row r="84" spans="3:11" hidden="1">
      <c r="C84" t="s">
        <v>27</v>
      </c>
      <c r="D84">
        <v>2</v>
      </c>
      <c r="E84" t="s">
        <v>39</v>
      </c>
      <c r="F84" s="8" t="str">
        <f>VLOOKUP(逆引き[[#This Row],[専門街]],専門街[],2,FALSE)</f>
        <v>アニメショップ</v>
      </c>
      <c r="G84" s="8" t="str">
        <f>VLOOKUP(逆引き[[#This Row],[専門街]],専門街[],3,FALSE)</f>
        <v>ゲームショップ</v>
      </c>
      <c r="H84" s="8" t="str">
        <f>VLOOKUP(逆引き[[#This Row],[専門街]],専門街[],4,FALSE)</f>
        <v>おもちゃ屋</v>
      </c>
      <c r="I84" s="10">
        <f>VLOOKUP(逆引き[[#This Row],[専門街]],専門街[],5,FALSE)</f>
        <v>0.9</v>
      </c>
      <c r="J84" s="10">
        <f>VLOOKUP(逆引き[[#This Row],[専門街]],専門街[],6,FALSE)</f>
        <v>0.45</v>
      </c>
      <c r="K84" s="8" t="str">
        <f>VLOOKUP(逆引き[[#This Row],[専門街]],専門街[],7,FALSE)&amp;"マス"</f>
        <v>12マス</v>
      </c>
    </row>
    <row r="85" spans="3:11" hidden="1">
      <c r="C85" t="s">
        <v>27</v>
      </c>
      <c r="D85">
        <v>3</v>
      </c>
      <c r="E85" t="s">
        <v>52</v>
      </c>
      <c r="F85" s="8" t="str">
        <f>VLOOKUP(逆引き[[#This Row],[専門街]],専門街[],2,FALSE)</f>
        <v>ゲームショップ</v>
      </c>
      <c r="G85" s="8" t="str">
        <f>VLOOKUP(逆引き[[#This Row],[専門街]],専門街[],3,FALSE)</f>
        <v>携帯ショップ</v>
      </c>
      <c r="H85" s="8" t="str">
        <f>VLOOKUP(逆引き[[#This Row],[専門街]],専門街[],4,FALSE)</f>
        <v>PCショップ</v>
      </c>
      <c r="I85" s="10">
        <f>VLOOKUP(逆引き[[#This Row],[専門街]],専門街[],5,FALSE)</f>
        <v>1.5</v>
      </c>
      <c r="J85" s="10">
        <f>VLOOKUP(逆引き[[#This Row],[専門街]],専門街[],6,FALSE)</f>
        <v>0.2</v>
      </c>
      <c r="K85" s="8" t="str">
        <f>VLOOKUP(逆引き[[#This Row],[専門街]],専門街[],7,FALSE)&amp;"マス"</f>
        <v>24マス</v>
      </c>
    </row>
    <row r="86" spans="3:11" hidden="1">
      <c r="C86" t="s">
        <v>27</v>
      </c>
      <c r="D86">
        <v>4</v>
      </c>
      <c r="E86" t="s">
        <v>99</v>
      </c>
      <c r="F86" s="8" t="str">
        <f>VLOOKUP(逆引き[[#This Row],[専門街]],専門街[],2,FALSE)</f>
        <v>ゲームショップ</v>
      </c>
      <c r="G86" s="8" t="str">
        <f>VLOOKUP(逆引き[[#This Row],[専門街]],専門街[],3,FALSE)</f>
        <v>家電量販店</v>
      </c>
      <c r="H86" s="8" t="str">
        <f>VLOOKUP(逆引き[[#This Row],[専門街]],専門街[],4,FALSE)</f>
        <v>おもちゃ屋</v>
      </c>
      <c r="I86" s="10">
        <f>VLOOKUP(逆引き[[#This Row],[専門街]],専門街[],5,FALSE)</f>
        <v>0.9</v>
      </c>
      <c r="J86" s="10">
        <f>VLOOKUP(逆引き[[#This Row],[専門街]],専門街[],6,FALSE)</f>
        <v>0.45</v>
      </c>
      <c r="K86" s="8" t="str">
        <f>VLOOKUP(逆引き[[#This Row],[専門街]],専門街[],7,FALSE)&amp;"マス"</f>
        <v>24マス</v>
      </c>
    </row>
    <row r="87" spans="3:11" hidden="1">
      <c r="C87" t="s">
        <v>27</v>
      </c>
      <c r="D87">
        <v>5</v>
      </c>
      <c r="E87" t="s">
        <v>108</v>
      </c>
      <c r="F87" s="8" t="str">
        <f>VLOOKUP(逆引き[[#This Row],[専門街]],専門街[],2,FALSE)</f>
        <v>ゲームショップ</v>
      </c>
      <c r="G87" s="8" t="str">
        <f>VLOOKUP(逆引き[[#This Row],[専門街]],専門街[],3,FALSE)</f>
        <v>PCショップ</v>
      </c>
      <c r="H87" s="8" t="str">
        <f>VLOOKUP(逆引き[[#This Row],[専門街]],専門街[],4,FALSE)</f>
        <v>ゲームセンター</v>
      </c>
      <c r="I87" s="10">
        <f>VLOOKUP(逆引き[[#This Row],[専門街]],専門街[],5,FALSE)</f>
        <v>1.25</v>
      </c>
      <c r="J87" s="10">
        <f>VLOOKUP(逆引き[[#This Row],[専門街]],専門街[],6,FALSE)</f>
        <v>0.3</v>
      </c>
      <c r="K87" s="8" t="str">
        <f>VLOOKUP(逆引き[[#This Row],[専門街]],専門街[],7,FALSE)&amp;"マス"</f>
        <v>24マス</v>
      </c>
    </row>
    <row r="88" spans="3:11" hidden="1">
      <c r="C88" t="s">
        <v>27</v>
      </c>
      <c r="D88">
        <v>6</v>
      </c>
      <c r="E88" t="s">
        <v>238</v>
      </c>
      <c r="F88" s="8" t="str">
        <f>VLOOKUP(逆引き[[#This Row],[専門街]],専門街[],2,FALSE)</f>
        <v>カイロ像</v>
      </c>
      <c r="G88" s="8" t="str">
        <f>VLOOKUP(逆引き[[#This Row],[専門街]],専門街[],3,FALSE)</f>
        <v>ゲームショップ</v>
      </c>
      <c r="H88" s="8" t="str">
        <f>VLOOKUP(逆引き[[#This Row],[専門街]],専門街[],4,FALSE)</f>
        <v>カイロビル</v>
      </c>
      <c r="I88" s="10">
        <f>VLOOKUP(逆引き[[#This Row],[専門街]],専門街[],5,FALSE)</f>
        <v>1.5</v>
      </c>
      <c r="J88" s="10">
        <f>VLOOKUP(逆引き[[#This Row],[専門街]],専門街[],6,FALSE)</f>
        <v>0.6</v>
      </c>
      <c r="K88" s="8" t="str">
        <f>VLOOKUP(逆引き[[#This Row],[専門街]],専門街[],7,FALSE)&amp;"マス"</f>
        <v>24マス</v>
      </c>
    </row>
    <row r="89" spans="3:11">
      <c r="C89" t="s">
        <v>22</v>
      </c>
      <c r="D89">
        <v>1</v>
      </c>
      <c r="E89" t="s">
        <v>19</v>
      </c>
      <c r="F89" s="8" t="str">
        <f>VLOOKUP(逆引き[[#This Row],[専門街]],専門街[],2,FALSE)</f>
        <v>レンタルビデオ</v>
      </c>
      <c r="G89" s="8" t="str">
        <f>VLOOKUP(逆引き[[#This Row],[専門街]],専門街[],3,FALSE)</f>
        <v>ボーリング場</v>
      </c>
      <c r="H89" s="8" t="str">
        <f>VLOOKUP(逆引き[[#This Row],[専門街]],専門街[],4,FALSE)</f>
        <v>ゲームセンター</v>
      </c>
      <c r="I89" s="10">
        <f>VLOOKUP(逆引き[[#This Row],[専門街]],専門街[],5,FALSE)</f>
        <v>1.1000000000000001</v>
      </c>
      <c r="J89" s="10">
        <f>VLOOKUP(逆引き[[#This Row],[専門街]],専門街[],6,FALSE)</f>
        <v>0.25</v>
      </c>
      <c r="K89" s="8" t="str">
        <f>VLOOKUP(逆引き[[#This Row],[専門街]],専門街[],7,FALSE)&amp;"マス"</f>
        <v>12マス</v>
      </c>
    </row>
    <row r="90" spans="3:11">
      <c r="C90" t="s">
        <v>22</v>
      </c>
      <c r="D90">
        <v>2</v>
      </c>
      <c r="E90" t="s">
        <v>108</v>
      </c>
      <c r="F90" s="8" t="str">
        <f>VLOOKUP(逆引き[[#This Row],[専門街]],専門街[],2,FALSE)</f>
        <v>ゲームショップ</v>
      </c>
      <c r="G90" s="8" t="str">
        <f>VLOOKUP(逆引き[[#This Row],[専門街]],専門街[],3,FALSE)</f>
        <v>PCショップ</v>
      </c>
      <c r="H90" s="8" t="str">
        <f>VLOOKUP(逆引き[[#This Row],[専門街]],専門街[],4,FALSE)</f>
        <v>ゲームセンター</v>
      </c>
      <c r="I90" s="10">
        <f>VLOOKUP(逆引き[[#This Row],[専門街]],専門街[],5,FALSE)</f>
        <v>1.25</v>
      </c>
      <c r="J90" s="10">
        <f>VLOOKUP(逆引き[[#This Row],[専門街]],専門街[],6,FALSE)</f>
        <v>0.3</v>
      </c>
      <c r="K90" s="8" t="str">
        <f>VLOOKUP(逆引き[[#This Row],[専門街]],専門街[],7,FALSE)&amp;"マス"</f>
        <v>24マス</v>
      </c>
    </row>
    <row r="91" spans="3:11">
      <c r="C91" t="s">
        <v>22</v>
      </c>
      <c r="D91">
        <v>3</v>
      </c>
      <c r="E91" t="s">
        <v>179</v>
      </c>
      <c r="F91" s="8" t="str">
        <f>VLOOKUP(逆引き[[#This Row],[専門街]],専門街[],2,FALSE)</f>
        <v>ゲームセンター</v>
      </c>
      <c r="G91" s="8" t="str">
        <f>VLOOKUP(逆引き[[#This Row],[専門街]],専門街[],3,FALSE)</f>
        <v>ボーリング場</v>
      </c>
      <c r="H91" s="8" t="str">
        <f>VLOOKUP(逆引き[[#This Row],[専門街]],専門街[],4,FALSE)</f>
        <v>カジノ</v>
      </c>
      <c r="I91" s="10">
        <f>VLOOKUP(逆引き[[#This Row],[専門街]],専門街[],5,FALSE)</f>
        <v>1.85</v>
      </c>
      <c r="J91" s="10">
        <f>VLOOKUP(逆引き[[#This Row],[専門街]],専門街[],6,FALSE)</f>
        <v>0.3</v>
      </c>
      <c r="K91" s="8" t="str">
        <f>VLOOKUP(逆引き[[#This Row],[専門街]],専門街[],7,FALSE)&amp;"マス"</f>
        <v>12マス</v>
      </c>
    </row>
    <row r="92" spans="3:11">
      <c r="C92" t="s">
        <v>22</v>
      </c>
      <c r="D92">
        <v>4</v>
      </c>
      <c r="E92" t="s">
        <v>198</v>
      </c>
      <c r="F92" s="8" t="str">
        <f>VLOOKUP(逆引き[[#This Row],[専門街]],専門街[],2,FALSE)</f>
        <v>ゲームセンター</v>
      </c>
      <c r="G92" s="8" t="str">
        <f>VLOOKUP(逆引き[[#This Row],[専門街]],専門街[],3,FALSE)</f>
        <v>水族館</v>
      </c>
      <c r="H92" s="8" t="str">
        <f>VLOOKUP(逆引き[[#This Row],[専門街]],専門街[],4,FALSE)</f>
        <v>ボーリング場</v>
      </c>
      <c r="I92" s="10">
        <f>VLOOKUP(逆引き[[#This Row],[専門街]],専門街[],5,FALSE)</f>
        <v>1.25</v>
      </c>
      <c r="J92" s="10">
        <f>VLOOKUP(逆引き[[#This Row],[専門街]],専門街[],6,FALSE)</f>
        <v>0.55000000000000004</v>
      </c>
      <c r="K92" s="8" t="str">
        <f>VLOOKUP(逆引き[[#This Row],[専門街]],専門街[],7,FALSE)&amp;"マス"</f>
        <v>44マス</v>
      </c>
    </row>
    <row r="93" spans="3:11" hidden="1">
      <c r="C93" t="s">
        <v>34</v>
      </c>
      <c r="D93">
        <v>1</v>
      </c>
      <c r="E93" t="s">
        <v>32</v>
      </c>
      <c r="F93" s="8" t="str">
        <f>VLOOKUP(逆引き[[#This Row],[専門街]],専門街[],2,FALSE)</f>
        <v>本屋</v>
      </c>
      <c r="G93" s="8" t="str">
        <f>VLOOKUP(逆引き[[#This Row],[専門街]],専門街[],3,FALSE)</f>
        <v>コーヒーショップ</v>
      </c>
      <c r="H93" s="8" t="str">
        <f>VLOOKUP(逆引き[[#This Row],[専門街]],専門街[],4,FALSE)</f>
        <v>お花屋</v>
      </c>
      <c r="I93" s="10">
        <f>VLOOKUP(逆引き[[#This Row],[専門街]],専門街[],5,FALSE)</f>
        <v>1.5</v>
      </c>
      <c r="J93" s="10">
        <f>VLOOKUP(逆引き[[#This Row],[専門街]],専門街[],6,FALSE)</f>
        <v>0.2</v>
      </c>
      <c r="K93" s="8" t="str">
        <f>VLOOKUP(逆引き[[#This Row],[専門街]],専門街[],7,FALSE)&amp;"マス"</f>
        <v>12マス</v>
      </c>
    </row>
    <row r="94" spans="3:11" hidden="1">
      <c r="C94" t="s">
        <v>34</v>
      </c>
      <c r="D94">
        <v>2</v>
      </c>
      <c r="E94" t="s">
        <v>51</v>
      </c>
      <c r="F94" s="8" t="str">
        <f>VLOOKUP(逆引き[[#This Row],[専門街]],専門街[],2,FALSE)</f>
        <v>お弁当屋</v>
      </c>
      <c r="G94" s="8" t="str">
        <f>VLOOKUP(逆引き[[#This Row],[専門街]],専門街[],3,FALSE)</f>
        <v>パン屋</v>
      </c>
      <c r="H94" s="8" t="str">
        <f>VLOOKUP(逆引き[[#This Row],[専門街]],専門街[],4,FALSE)</f>
        <v>コーヒーショップ</v>
      </c>
      <c r="I94" s="10">
        <f>VLOOKUP(逆引き[[#This Row],[専門街]],専門街[],5,FALSE)</f>
        <v>1.1000000000000001</v>
      </c>
      <c r="J94" s="10">
        <f>VLOOKUP(逆引き[[#This Row],[専門街]],専門街[],6,FALSE)</f>
        <v>0.25</v>
      </c>
      <c r="K94" s="8" t="str">
        <f>VLOOKUP(逆引き[[#This Row],[専門街]],専門街[],7,FALSE)&amp;"マス"</f>
        <v>12マス</v>
      </c>
    </row>
    <row r="95" spans="3:11" hidden="1">
      <c r="C95" t="s">
        <v>34</v>
      </c>
      <c r="D95">
        <v>3</v>
      </c>
      <c r="E95" t="s">
        <v>90</v>
      </c>
      <c r="F95" s="8" t="str">
        <f>VLOOKUP(逆引き[[#This Row],[専門街]],専門街[],2,FALSE)</f>
        <v>ファミレス</v>
      </c>
      <c r="G95" s="8" t="str">
        <f>VLOOKUP(逆引き[[#This Row],[専門街]],専門街[],3,FALSE)</f>
        <v>コーヒーショップ</v>
      </c>
      <c r="H95" s="8" t="str">
        <f>VLOOKUP(逆引き[[#This Row],[専門街]],専門街[],4,FALSE)</f>
        <v>時計台</v>
      </c>
      <c r="I95" s="10">
        <f>VLOOKUP(逆引き[[#This Row],[専門街]],専門街[],5,FALSE)</f>
        <v>1.5</v>
      </c>
      <c r="J95" s="10">
        <f>VLOOKUP(逆引き[[#This Row],[専門街]],専門街[],6,FALSE)</f>
        <v>0.25</v>
      </c>
      <c r="K95" s="8" t="str">
        <f>VLOOKUP(逆引き[[#This Row],[専門街]],専門街[],7,FALSE)&amp;"マス"</f>
        <v>13マス</v>
      </c>
    </row>
    <row r="96" spans="3:11" hidden="1">
      <c r="C96" t="s">
        <v>34</v>
      </c>
      <c r="D96">
        <v>4</v>
      </c>
      <c r="E96" t="s">
        <v>102</v>
      </c>
      <c r="F96" s="8" t="str">
        <f>VLOOKUP(逆引き[[#This Row],[専門街]],専門街[],2,FALSE)</f>
        <v>本屋</v>
      </c>
      <c r="G96" s="8" t="str">
        <f>VLOOKUP(逆引き[[#This Row],[専門街]],専門街[],3,FALSE)</f>
        <v>コーヒーショップ</v>
      </c>
      <c r="H96" s="8" t="str">
        <f>VLOOKUP(逆引き[[#This Row],[専門街]],専門街[],4,FALSE)</f>
        <v>ベンチ</v>
      </c>
      <c r="I96" s="10">
        <f>VLOOKUP(逆引き[[#This Row],[専門街]],専門街[],5,FALSE)</f>
        <v>1.1000000000000001</v>
      </c>
      <c r="J96" s="10">
        <f>VLOOKUP(逆引き[[#This Row],[専門街]],専門街[],6,FALSE)</f>
        <v>0.25</v>
      </c>
      <c r="K96" s="8" t="str">
        <f>VLOOKUP(逆引き[[#This Row],[専門街]],専門街[],7,FALSE)&amp;"マス"</f>
        <v>9マス</v>
      </c>
    </row>
    <row r="97" spans="3:11" hidden="1">
      <c r="C97" t="s">
        <v>57</v>
      </c>
      <c r="D97">
        <v>1</v>
      </c>
      <c r="E97" t="s">
        <v>56</v>
      </c>
      <c r="F97" s="8" t="str">
        <f>VLOOKUP(逆引き[[#This Row],[専門街]],専門街[],2,FALSE)</f>
        <v>ごみ箱</v>
      </c>
      <c r="G97" s="8" t="str">
        <f>VLOOKUP(逆引き[[#This Row],[専門街]],専門街[],3,FALSE)</f>
        <v>コンビニ</v>
      </c>
      <c r="H97" s="8" t="str">
        <f>VLOOKUP(逆引き[[#This Row],[専門街]],専門街[],4,FALSE)</f>
        <v>学校</v>
      </c>
      <c r="I97" s="10">
        <f>VLOOKUP(逆引き[[#This Row],[専門街]],専門街[],5,FALSE)</f>
        <v>1.1000000000000001</v>
      </c>
      <c r="J97" s="10">
        <f>VLOOKUP(逆引き[[#This Row],[専門街]],専門街[],6,FALSE)</f>
        <v>0.25</v>
      </c>
      <c r="K97" s="8" t="str">
        <f>VLOOKUP(逆引き[[#This Row],[専門街]],専門街[],7,FALSE)&amp;"マス"</f>
        <v>41マス</v>
      </c>
    </row>
    <row r="98" spans="3:11" hidden="1">
      <c r="C98" t="s">
        <v>265</v>
      </c>
      <c r="D98">
        <v>1</v>
      </c>
      <c r="E98" t="s">
        <v>263</v>
      </c>
      <c r="F98" s="8" t="str">
        <f>VLOOKUP(逆引き[[#This Row],[専門街]],専門街[],2,FALSE)</f>
        <v>ゴルフ練習場</v>
      </c>
      <c r="G98" s="8" t="str">
        <f>VLOOKUP(逆引き[[#This Row],[専門街]],専門街[],3,FALSE)</f>
        <v>ゴルフコース場</v>
      </c>
      <c r="H98" s="8" t="str">
        <f>VLOOKUP(逆引き[[#This Row],[専門街]],専門街[],4,FALSE)</f>
        <v>スポーツ用品店</v>
      </c>
      <c r="I98" s="10">
        <f>VLOOKUP(逆引き[[#This Row],[専門街]],専門街[],5,FALSE)</f>
        <v>1.7</v>
      </c>
      <c r="J98" s="10">
        <f>VLOOKUP(逆引き[[#This Row],[専門街]],専門街[],6,FALSE)</f>
        <v>0.4</v>
      </c>
      <c r="K98" s="8" t="str">
        <f>VLOOKUP(逆引き[[#This Row],[専門街]],専門街[],7,FALSE)&amp;"マス"</f>
        <v>48マス</v>
      </c>
    </row>
    <row r="99" spans="3:11" hidden="1">
      <c r="C99" t="s">
        <v>265</v>
      </c>
      <c r="D99">
        <v>2</v>
      </c>
      <c r="E99" t="s">
        <v>323</v>
      </c>
      <c r="F99" s="8" t="str">
        <f>VLOOKUP(逆引き[[#This Row],[専門街]],専門街[],2,FALSE)</f>
        <v>ゴルフコース場</v>
      </c>
      <c r="G99" s="8" t="str">
        <f>VLOOKUP(逆引き[[#This Row],[専門街]],専門街[],3,FALSE)</f>
        <v>カイロ親父像</v>
      </c>
      <c r="H99" s="8" t="str">
        <f>VLOOKUP(逆引き[[#This Row],[専門街]],専門街[],4,FALSE)</f>
        <v>居酒屋</v>
      </c>
      <c r="I99" s="10">
        <f>VLOOKUP(逆引き[[#This Row],[専門街]],専門街[],5,FALSE)</f>
        <v>2.1</v>
      </c>
      <c r="J99" s="10">
        <f>VLOOKUP(逆引き[[#This Row],[専門街]],専門街[],6,FALSE)</f>
        <v>0.45</v>
      </c>
      <c r="K99" s="8" t="str">
        <f>VLOOKUP(逆引き[[#This Row],[専門街]],専門街[],7,FALSE)&amp;"マス"</f>
        <v>41マス</v>
      </c>
    </row>
    <row r="100" spans="3:11" hidden="1">
      <c r="C100" t="s">
        <v>264</v>
      </c>
      <c r="D100">
        <v>1</v>
      </c>
      <c r="E100" t="s">
        <v>263</v>
      </c>
      <c r="F100" s="8" t="str">
        <f>VLOOKUP(逆引き[[#This Row],[専門街]],専門街[],2,FALSE)</f>
        <v>ゴルフ練習場</v>
      </c>
      <c r="G100" s="8" t="str">
        <f>VLOOKUP(逆引き[[#This Row],[専門街]],専門街[],3,FALSE)</f>
        <v>ゴルフコース場</v>
      </c>
      <c r="H100" s="8" t="str">
        <f>VLOOKUP(逆引き[[#This Row],[専門街]],専門街[],4,FALSE)</f>
        <v>スポーツ用品店</v>
      </c>
      <c r="I100" s="10">
        <f>VLOOKUP(逆引き[[#This Row],[専門街]],専門街[],5,FALSE)</f>
        <v>1.7</v>
      </c>
      <c r="J100" s="10">
        <f>VLOOKUP(逆引き[[#This Row],[専門街]],専門街[],6,FALSE)</f>
        <v>0.4</v>
      </c>
      <c r="K100" s="8" t="str">
        <f>VLOOKUP(逆引き[[#This Row],[専門街]],専門街[],7,FALSE)&amp;"マス"</f>
        <v>48マス</v>
      </c>
    </row>
    <row r="101" spans="3:11" hidden="1">
      <c r="C101" t="s">
        <v>264</v>
      </c>
      <c r="D101">
        <v>2</v>
      </c>
      <c r="E101" t="s">
        <v>266</v>
      </c>
      <c r="F101" s="8" t="str">
        <f>VLOOKUP(逆引き[[#This Row],[専門街]],専門街[],2,FALSE)</f>
        <v>ゴルフ練習場</v>
      </c>
      <c r="G101" s="8" t="str">
        <f>VLOOKUP(逆引き[[#This Row],[専門街]],専門街[],3,FALSE)</f>
        <v>金トロフィ像</v>
      </c>
      <c r="H101" s="8" t="str">
        <f>VLOOKUP(逆引き[[#This Row],[専門街]],専門街[],4,FALSE)</f>
        <v>ドーナツ屋</v>
      </c>
      <c r="I101" s="10">
        <f>VLOOKUP(逆引き[[#This Row],[専門街]],専門街[],5,FALSE)</f>
        <v>1.7</v>
      </c>
      <c r="J101" s="10">
        <f>VLOOKUP(逆引き[[#This Row],[専門街]],専門街[],6,FALSE)</f>
        <v>0.4</v>
      </c>
      <c r="K101" s="8" t="str">
        <f>VLOOKUP(逆引き[[#This Row],[専門街]],専門街[],7,FALSE)&amp;"マス"</f>
        <v>13マス</v>
      </c>
    </row>
    <row r="102" spans="3:11" hidden="1">
      <c r="C102" t="s">
        <v>30</v>
      </c>
      <c r="D102">
        <v>1</v>
      </c>
      <c r="E102" t="s">
        <v>29</v>
      </c>
      <c r="F102" s="8" t="str">
        <f>VLOOKUP(逆引き[[#This Row],[専門街]],専門街[],2,FALSE)</f>
        <v>スーパーマーケット</v>
      </c>
      <c r="G102" s="8" t="str">
        <f>VLOOKUP(逆引き[[#This Row],[専門街]],専門街[],3,FALSE)</f>
        <v>コンビニ</v>
      </c>
      <c r="H102" s="8" t="str">
        <f>VLOOKUP(逆引き[[#This Row],[専門街]],専門街[],4,FALSE)</f>
        <v>薬局</v>
      </c>
      <c r="I102" s="10">
        <f>VLOOKUP(逆引き[[#This Row],[専門街]],専門街[],5,FALSE)</f>
        <v>0.9</v>
      </c>
      <c r="J102" s="10">
        <f>VLOOKUP(逆引き[[#This Row],[専門街]],専門街[],6,FALSE)</f>
        <v>0.45</v>
      </c>
      <c r="K102" s="8" t="str">
        <f>VLOOKUP(逆引き[[#This Row],[専門街]],専門街[],7,FALSE)&amp;"マス"</f>
        <v>12マス</v>
      </c>
    </row>
    <row r="103" spans="3:11" hidden="1">
      <c r="C103" t="s">
        <v>30</v>
      </c>
      <c r="D103">
        <v>2</v>
      </c>
      <c r="E103" t="s">
        <v>56</v>
      </c>
      <c r="F103" s="8" t="str">
        <f>VLOOKUP(逆引き[[#This Row],[専門街]],専門街[],2,FALSE)</f>
        <v>ごみ箱</v>
      </c>
      <c r="G103" s="8" t="str">
        <f>VLOOKUP(逆引き[[#This Row],[専門街]],専門街[],3,FALSE)</f>
        <v>コンビニ</v>
      </c>
      <c r="H103" s="8" t="str">
        <f>VLOOKUP(逆引き[[#This Row],[専門街]],専門街[],4,FALSE)</f>
        <v>学校</v>
      </c>
      <c r="I103" s="10">
        <f>VLOOKUP(逆引き[[#This Row],[専門街]],専門街[],5,FALSE)</f>
        <v>1.1000000000000001</v>
      </c>
      <c r="J103" s="10">
        <f>VLOOKUP(逆引き[[#This Row],[専門街]],専門街[],6,FALSE)</f>
        <v>0.25</v>
      </c>
      <c r="K103" s="8" t="str">
        <f>VLOOKUP(逆引き[[#This Row],[専門街]],専門街[],7,FALSE)&amp;"マス"</f>
        <v>41マス</v>
      </c>
    </row>
    <row r="104" spans="3:11" hidden="1">
      <c r="C104" t="s">
        <v>30</v>
      </c>
      <c r="D104">
        <v>3</v>
      </c>
      <c r="E104" t="s">
        <v>158</v>
      </c>
      <c r="F104" s="8" t="str">
        <f>VLOOKUP(逆引き[[#This Row],[専門街]],専門街[],2,FALSE)</f>
        <v>診療所</v>
      </c>
      <c r="G104" s="8" t="str">
        <f>VLOOKUP(逆引き[[#This Row],[専門街]],専門街[],3,FALSE)</f>
        <v>薬局</v>
      </c>
      <c r="H104" s="8" t="str">
        <f>VLOOKUP(逆引き[[#This Row],[専門街]],専門街[],4,FALSE)</f>
        <v>コンビニ</v>
      </c>
      <c r="I104" s="10">
        <f>VLOOKUP(逆引き[[#This Row],[専門街]],専門街[],5,FALSE)</f>
        <v>1.05</v>
      </c>
      <c r="J104" s="10">
        <f>VLOOKUP(逆引き[[#This Row],[専門街]],専門街[],6,FALSE)</f>
        <v>0.5</v>
      </c>
      <c r="K104" s="8" t="str">
        <f>VLOOKUP(逆引き[[#This Row],[専門街]],専門街[],7,FALSE)&amp;"マス"</f>
        <v>12マス</v>
      </c>
    </row>
    <row r="105" spans="3:11" hidden="1">
      <c r="C105" t="s">
        <v>30</v>
      </c>
      <c r="D105">
        <v>4</v>
      </c>
      <c r="E105" t="s">
        <v>165</v>
      </c>
      <c r="F105" s="8" t="str">
        <f>VLOOKUP(逆引き[[#This Row],[専門街]],専門街[],2,FALSE)</f>
        <v>病院</v>
      </c>
      <c r="G105" s="8" t="str">
        <f>VLOOKUP(逆引き[[#This Row],[専門街]],専門街[],3,FALSE)</f>
        <v>薬局</v>
      </c>
      <c r="H105" s="8" t="str">
        <f>VLOOKUP(逆引き[[#This Row],[専門街]],専門街[],4,FALSE)</f>
        <v>コンビニ</v>
      </c>
      <c r="I105" s="10">
        <f>VLOOKUP(逆引き[[#This Row],[専門街]],専門街[],5,FALSE)</f>
        <v>1.45</v>
      </c>
      <c r="J105" s="10">
        <f>VLOOKUP(逆引き[[#This Row],[専門街]],専門街[],6,FALSE)</f>
        <v>0.35</v>
      </c>
      <c r="K105" s="8" t="str">
        <f>VLOOKUP(逆引き[[#This Row],[専門街]],専門街[],7,FALSE)&amp;"マス"</f>
        <v>24マス</v>
      </c>
    </row>
    <row r="106" spans="3:11" hidden="1">
      <c r="C106" t="s">
        <v>30</v>
      </c>
      <c r="D106">
        <v>5</v>
      </c>
      <c r="E106" t="s">
        <v>215</v>
      </c>
      <c r="F106" s="8" t="str">
        <f>VLOOKUP(逆引き[[#This Row],[専門街]],専門街[],2,FALSE)</f>
        <v>寺院</v>
      </c>
      <c r="G106" s="8" t="str">
        <f>VLOOKUP(逆引き[[#This Row],[専門街]],専門街[],3,FALSE)</f>
        <v>銅トロフィ像</v>
      </c>
      <c r="H106" s="8" t="str">
        <f>VLOOKUP(逆引き[[#This Row],[専門街]],専門街[],4,FALSE)</f>
        <v>コンビニ</v>
      </c>
      <c r="I106" s="10">
        <f>VLOOKUP(逆引き[[#This Row],[専門街]],専門街[],5,FALSE)</f>
        <v>1.85</v>
      </c>
      <c r="J106" s="10">
        <f>VLOOKUP(逆引き[[#This Row],[専門街]],専門街[],6,FALSE)</f>
        <v>0.3</v>
      </c>
      <c r="K106" s="8" t="str">
        <f>VLOOKUP(逆引き[[#This Row],[専門街]],専門街[],7,FALSE)&amp;"マス"</f>
        <v>9マス</v>
      </c>
    </row>
    <row r="107" spans="3:11" hidden="1">
      <c r="C107" t="s">
        <v>30</v>
      </c>
      <c r="D107">
        <v>6</v>
      </c>
      <c r="E107" t="s">
        <v>255</v>
      </c>
      <c r="F107" s="8" t="str">
        <f>VLOOKUP(逆引き[[#This Row],[専門街]],専門街[],2,FALSE)</f>
        <v>コンビニ</v>
      </c>
      <c r="G107" s="8" t="str">
        <f>VLOOKUP(逆引き[[#This Row],[専門街]],専門街[],3,FALSE)</f>
        <v>銀トロフィ像</v>
      </c>
      <c r="H107" s="8" t="str">
        <f>VLOOKUP(逆引き[[#This Row],[専門街]],専門街[],4,FALSE)</f>
        <v>カジノ</v>
      </c>
      <c r="I107" s="10">
        <f>VLOOKUP(逆引き[[#This Row],[専門街]],専門街[],5,FALSE)</f>
        <v>2.1</v>
      </c>
      <c r="J107" s="10">
        <f>VLOOKUP(逆引き[[#This Row],[専門街]],専門街[],6,FALSE)</f>
        <v>0.35</v>
      </c>
      <c r="K107" s="8" t="str">
        <f>VLOOKUP(逆引き[[#This Row],[専門街]],専門街[],7,FALSE)&amp;"マス"</f>
        <v>9マス</v>
      </c>
    </row>
    <row r="108" spans="3:11" hidden="1">
      <c r="C108" t="s">
        <v>363</v>
      </c>
      <c r="D108">
        <v>1</v>
      </c>
      <c r="E108" t="s">
        <v>242</v>
      </c>
      <c r="F108" s="8" t="str">
        <f>VLOOKUP(逆引き[[#This Row],[専門街]],専門街[],2,FALSE)</f>
        <v>ブティック</v>
      </c>
      <c r="G108" s="8" t="str">
        <f>VLOOKUP(逆引き[[#This Row],[専門街]],専門街[],3,FALSE)</f>
        <v>さくら</v>
      </c>
      <c r="H108" s="8" t="str">
        <f>VLOOKUP(逆引き[[#This Row],[専門街]],専門街[],4,FALSE)</f>
        <v>デパート</v>
      </c>
      <c r="I108" s="10">
        <f>VLOOKUP(逆引き[[#This Row],[専門街]],専門街[],5,FALSE)</f>
        <v>2.1</v>
      </c>
      <c r="J108" s="10">
        <f>VLOOKUP(逆引き[[#This Row],[専門街]],専門街[],6,FALSE)</f>
        <v>0.35</v>
      </c>
      <c r="K108" s="8" t="str">
        <f>VLOOKUP(逆引き[[#This Row],[専門街]],専門街[],7,FALSE)&amp;"マス"</f>
        <v>16マス</v>
      </c>
    </row>
    <row r="109" spans="3:11" hidden="1">
      <c r="C109" t="s">
        <v>268</v>
      </c>
      <c r="D109">
        <v>1</v>
      </c>
      <c r="E109" t="s">
        <v>267</v>
      </c>
      <c r="F109" s="8" t="str">
        <f>VLOOKUP(逆引き[[#This Row],[専門街]],専門街[],2,FALSE)</f>
        <v>サファリパーク</v>
      </c>
      <c r="G109" s="8" t="str">
        <f>VLOOKUP(逆引き[[#This Row],[専門街]],専門街[],3,FALSE)</f>
        <v>カイロ犬像</v>
      </c>
      <c r="H109" s="8" t="str">
        <f>VLOOKUP(逆引き[[#This Row],[専門街]],専門街[],4,FALSE)</f>
        <v>ペットショップ</v>
      </c>
      <c r="I109" s="10">
        <f>VLOOKUP(逆引き[[#This Row],[専門街]],専門街[],5,FALSE)</f>
        <v>2.1</v>
      </c>
      <c r="J109" s="10">
        <f>VLOOKUP(逆引き[[#This Row],[専門街]],専門街[],6,FALSE)</f>
        <v>0.35</v>
      </c>
      <c r="K109" s="8" t="str">
        <f>VLOOKUP(逆引き[[#This Row],[専門街]],専門街[],7,FALSE)&amp;"マス"</f>
        <v>41マス</v>
      </c>
    </row>
    <row r="110" spans="3:11" hidden="1">
      <c r="C110" t="s">
        <v>268</v>
      </c>
      <c r="D110">
        <v>2</v>
      </c>
      <c r="E110" t="s">
        <v>318</v>
      </c>
      <c r="F110" s="8" t="str">
        <f>VLOOKUP(逆引き[[#This Row],[専門街]],専門街[],2,FALSE)</f>
        <v>サファリパーク</v>
      </c>
      <c r="G110" s="8" t="str">
        <f>VLOOKUP(逆引き[[#This Row],[専門街]],専門街[],3,FALSE)</f>
        <v>動物園</v>
      </c>
      <c r="H110" s="8" t="str">
        <f>VLOOKUP(逆引き[[#This Row],[専門街]],専門街[],4,FALSE)</f>
        <v>水族館</v>
      </c>
      <c r="I110" s="10">
        <f>VLOOKUP(逆引き[[#This Row],[専門街]],専門街[],5,FALSE)</f>
        <v>2.5</v>
      </c>
      <c r="J110" s="10">
        <f>VLOOKUP(逆引き[[#This Row],[専門街]],専門街[],6,FALSE)</f>
        <v>0.4</v>
      </c>
      <c r="K110" s="8" t="str">
        <f>VLOOKUP(逆引き[[#This Row],[専門街]],専門街[],7,FALSE)&amp;"マス"</f>
        <v>108マス</v>
      </c>
    </row>
    <row r="111" spans="3:11" hidden="1">
      <c r="C111" t="s">
        <v>205</v>
      </c>
      <c r="D111">
        <v>1</v>
      </c>
      <c r="E111" t="s">
        <v>204</v>
      </c>
      <c r="F111" s="8" t="str">
        <f>VLOOKUP(逆引き[[#This Row],[専門街]],専門街[],2,FALSE)</f>
        <v>サボテン</v>
      </c>
      <c r="G111" s="8" t="str">
        <f>VLOOKUP(逆引き[[#This Row],[専門街]],専門街[],3,FALSE)</f>
        <v>花壇</v>
      </c>
      <c r="H111" s="8" t="str">
        <f>VLOOKUP(逆引き[[#This Row],[専門街]],専門街[],4,FALSE)</f>
        <v>ロケット会場</v>
      </c>
      <c r="I111" s="10">
        <f>VLOOKUP(逆引き[[#This Row],[専門街]],専門街[],5,FALSE)</f>
        <v>1.85</v>
      </c>
      <c r="J111" s="10">
        <f>VLOOKUP(逆引き[[#This Row],[専門街]],専門街[],6,FALSE)</f>
        <v>0.3</v>
      </c>
      <c r="K111" s="8" t="str">
        <f>VLOOKUP(逆引き[[#This Row],[専門街]],専門街[],7,FALSE)&amp;"マス"</f>
        <v>18マス</v>
      </c>
    </row>
    <row r="112" spans="3:11" hidden="1">
      <c r="C112" t="s">
        <v>281</v>
      </c>
      <c r="D112">
        <v>1</v>
      </c>
      <c r="E112" t="s">
        <v>279</v>
      </c>
      <c r="F112" s="8" t="str">
        <f>VLOOKUP(逆引き[[#This Row],[専門街]],専門街[],2,FALSE)</f>
        <v>高層オフィス</v>
      </c>
      <c r="G112" s="8" t="str">
        <f>VLOOKUP(逆引き[[#This Row],[専門街]],専門街[],3,FALSE)</f>
        <v>しだれ桜</v>
      </c>
      <c r="H112" s="8" t="str">
        <f>VLOOKUP(逆引き[[#This Row],[専門街]],専門街[],4,FALSE)</f>
        <v>高層ビル</v>
      </c>
      <c r="I112" s="10">
        <f>VLOOKUP(逆引き[[#This Row],[専門街]],専門街[],5,FALSE)</f>
        <v>1.9</v>
      </c>
      <c r="J112" s="10">
        <f>VLOOKUP(逆引き[[#This Row],[専門街]],専門街[],6,FALSE)</f>
        <v>0.65</v>
      </c>
      <c r="K112" s="8" t="str">
        <f>VLOOKUP(逆引き[[#This Row],[専門街]],専門街[],7,FALSE)&amp;"マス"</f>
        <v>36マス</v>
      </c>
    </row>
    <row r="113" spans="3:11" hidden="1">
      <c r="C113" t="s">
        <v>281</v>
      </c>
      <c r="D113">
        <v>2</v>
      </c>
      <c r="E113" t="s">
        <v>284</v>
      </c>
      <c r="F113" s="8" t="str">
        <f>VLOOKUP(逆引き[[#This Row],[専門街]],専門街[],2,FALSE)</f>
        <v>三ツ星ホテル</v>
      </c>
      <c r="G113" s="8" t="str">
        <f>VLOOKUP(逆引き[[#This Row],[専門街]],専門街[],3,FALSE)</f>
        <v>金トロフィ像</v>
      </c>
      <c r="H113" s="8" t="str">
        <f>VLOOKUP(逆引き[[#This Row],[専門街]],専門街[],4,FALSE)</f>
        <v>しだれ桜</v>
      </c>
      <c r="I113" s="10">
        <f>VLOOKUP(逆引き[[#This Row],[専門街]],専門街[],5,FALSE)</f>
        <v>2.5</v>
      </c>
      <c r="J113" s="10">
        <f>VLOOKUP(逆引き[[#This Row],[専門街]],専門街[],6,FALSE)</f>
        <v>0.4</v>
      </c>
      <c r="K113" s="8" t="str">
        <f>VLOOKUP(逆引き[[#This Row],[専門街]],専門街[],7,FALSE)&amp;"マス"</f>
        <v>21マス</v>
      </c>
    </row>
    <row r="114" spans="3:11" hidden="1">
      <c r="C114" t="s">
        <v>16</v>
      </c>
      <c r="D114">
        <v>1</v>
      </c>
      <c r="E114" t="s">
        <v>15</v>
      </c>
      <c r="F114" s="8" t="str">
        <f>VLOOKUP(逆引き[[#This Row],[専門街]],専門街[],2,FALSE)</f>
        <v>スーパーマーケット</v>
      </c>
      <c r="G114" s="8" t="str">
        <f>VLOOKUP(逆引き[[#This Row],[専門街]],専門街[],3,FALSE)</f>
        <v>八百屋</v>
      </c>
      <c r="H114" s="8" t="str">
        <f>VLOOKUP(逆引き[[#This Row],[専門街]],専門街[],4,FALSE)</f>
        <v>魚屋</v>
      </c>
      <c r="I114" s="10">
        <f>VLOOKUP(逆引き[[#This Row],[専門街]],専門街[],5,FALSE)</f>
        <v>0.9</v>
      </c>
      <c r="J114" s="10">
        <f>VLOOKUP(逆引き[[#This Row],[専門街]],専門街[],6,FALSE)</f>
        <v>0.45</v>
      </c>
      <c r="K114" s="8" t="str">
        <f>VLOOKUP(逆引き[[#This Row],[専門街]],専門街[],7,FALSE)&amp;"マス"</f>
        <v>12マス</v>
      </c>
    </row>
    <row r="115" spans="3:11" hidden="1">
      <c r="C115" t="s">
        <v>16</v>
      </c>
      <c r="D115">
        <v>2</v>
      </c>
      <c r="E115" t="s">
        <v>29</v>
      </c>
      <c r="F115" s="8" t="str">
        <f>VLOOKUP(逆引き[[#This Row],[専門街]],専門街[],2,FALSE)</f>
        <v>スーパーマーケット</v>
      </c>
      <c r="G115" s="8" t="str">
        <f>VLOOKUP(逆引き[[#This Row],[専門街]],専門街[],3,FALSE)</f>
        <v>コンビニ</v>
      </c>
      <c r="H115" s="8" t="str">
        <f>VLOOKUP(逆引き[[#This Row],[専門街]],専門街[],4,FALSE)</f>
        <v>薬局</v>
      </c>
      <c r="I115" s="10">
        <f>VLOOKUP(逆引き[[#This Row],[専門街]],専門街[],5,FALSE)</f>
        <v>0.9</v>
      </c>
      <c r="J115" s="10">
        <f>VLOOKUP(逆引き[[#This Row],[専門街]],専門街[],6,FALSE)</f>
        <v>0.45</v>
      </c>
      <c r="K115" s="8" t="str">
        <f>VLOOKUP(逆引き[[#This Row],[専門街]],専門街[],7,FALSE)&amp;"マス"</f>
        <v>12マス</v>
      </c>
    </row>
    <row r="116" spans="3:11" hidden="1">
      <c r="C116" t="s">
        <v>16</v>
      </c>
      <c r="D116">
        <v>3</v>
      </c>
      <c r="E116" t="s">
        <v>107</v>
      </c>
      <c r="F116" s="8" t="str">
        <f>VLOOKUP(逆引き[[#This Row],[専門街]],専門街[],2,FALSE)</f>
        <v>スーパーマーケット</v>
      </c>
      <c r="G116" s="8" t="str">
        <f>VLOOKUP(逆引き[[#This Row],[専門街]],専門街[],3,FALSE)</f>
        <v>クリーニング店</v>
      </c>
      <c r="H116" s="8" t="str">
        <f>VLOOKUP(逆引き[[#This Row],[専門街]],専門街[],4,FALSE)</f>
        <v>地域センター</v>
      </c>
      <c r="I116" s="10">
        <f>VLOOKUP(逆引き[[#This Row],[専門街]],専門街[],5,FALSE)</f>
        <v>1.05</v>
      </c>
      <c r="J116" s="10">
        <f>VLOOKUP(逆引き[[#This Row],[専門街]],専門街[],6,FALSE)</f>
        <v>0.5</v>
      </c>
      <c r="K116" s="8" t="str">
        <f>VLOOKUP(逆引き[[#This Row],[専門街]],専門街[],7,FALSE)&amp;"マス"</f>
        <v>12マス</v>
      </c>
    </row>
    <row r="117" spans="3:11" hidden="1">
      <c r="C117" t="s">
        <v>16</v>
      </c>
      <c r="D117">
        <v>4</v>
      </c>
      <c r="E117" t="s">
        <v>116</v>
      </c>
      <c r="F117" s="8" t="str">
        <f>VLOOKUP(逆引き[[#This Row],[専門街]],専門街[],2,FALSE)</f>
        <v>スーパーマーケット</v>
      </c>
      <c r="G117" s="8" t="str">
        <f>VLOOKUP(逆引き[[#This Row],[専門街]],専門街[],3,FALSE)</f>
        <v>ブティック</v>
      </c>
      <c r="H117" s="8" t="str">
        <f>VLOOKUP(逆引き[[#This Row],[専門街]],専門街[],4,FALSE)</f>
        <v>宝石店</v>
      </c>
      <c r="I117" s="10">
        <f>VLOOKUP(逆引き[[#This Row],[専門街]],専門街[],5,FALSE)</f>
        <v>1.05</v>
      </c>
      <c r="J117" s="10">
        <f>VLOOKUP(逆引き[[#This Row],[専門街]],専門街[],6,FALSE)</f>
        <v>0.5</v>
      </c>
      <c r="K117" s="8" t="str">
        <f>VLOOKUP(逆引き[[#This Row],[専門街]],専門街[],7,FALSE)&amp;"マス"</f>
        <v>12マス</v>
      </c>
    </row>
    <row r="118" spans="3:11" hidden="1">
      <c r="C118" t="s">
        <v>16</v>
      </c>
      <c r="D118">
        <v>5</v>
      </c>
      <c r="E118" t="s">
        <v>139</v>
      </c>
      <c r="F118" s="8" t="str">
        <f>VLOOKUP(逆引き[[#This Row],[専門街]],専門街[],2,FALSE)</f>
        <v>スーパーマーケット</v>
      </c>
      <c r="G118" s="8" t="str">
        <f>VLOOKUP(逆引き[[#This Row],[専門街]],専門街[],3,FALSE)</f>
        <v>山</v>
      </c>
      <c r="H118" s="8" t="str">
        <f>VLOOKUP(逆引き[[#This Row],[専門街]],専門街[],4,FALSE)</f>
        <v>農家</v>
      </c>
      <c r="I118" s="10">
        <f>VLOOKUP(逆引き[[#This Row],[専門街]],専門街[],5,FALSE)</f>
        <v>1.25</v>
      </c>
      <c r="J118" s="10">
        <f>VLOOKUP(逆引き[[#This Row],[専門街]],専門街[],6,FALSE)</f>
        <v>0.3</v>
      </c>
      <c r="K118" s="8" t="str">
        <f>VLOOKUP(逆引き[[#This Row],[専門街]],専門街[],7,FALSE)&amp;"マス"</f>
        <v>56マス</v>
      </c>
    </row>
    <row r="119" spans="3:11" hidden="1">
      <c r="C119" t="s">
        <v>75</v>
      </c>
      <c r="D119">
        <v>1</v>
      </c>
      <c r="E119" t="s">
        <v>73</v>
      </c>
      <c r="F119" s="8" t="str">
        <f>VLOOKUP(逆引き[[#This Row],[専門街]],専門街[],2,FALSE)</f>
        <v>宝くじ屋</v>
      </c>
      <c r="G119" s="8" t="str">
        <f>VLOOKUP(逆引き[[#This Row],[専門街]],専門街[],3,FALSE)</f>
        <v>すし屋</v>
      </c>
      <c r="H119" s="8" t="str">
        <f>VLOOKUP(逆引き[[#This Row],[専門街]],専門街[],4,FALSE)</f>
        <v>居酒屋</v>
      </c>
      <c r="I119" s="10">
        <f>VLOOKUP(逆引き[[#This Row],[専門街]],専門街[],5,FALSE)</f>
        <v>1.1000000000000001</v>
      </c>
      <c r="J119" s="10">
        <f>VLOOKUP(逆引き[[#This Row],[専門街]],専門街[],6,FALSE)</f>
        <v>0.25</v>
      </c>
      <c r="K119" s="8" t="str">
        <f>VLOOKUP(逆引き[[#This Row],[専門街]],専門街[],7,FALSE)&amp;"マス"</f>
        <v>9マス</v>
      </c>
    </row>
    <row r="120" spans="3:11" hidden="1">
      <c r="C120" t="s">
        <v>75</v>
      </c>
      <c r="D120">
        <v>2</v>
      </c>
      <c r="E120" t="s">
        <v>109</v>
      </c>
      <c r="F120" s="8" t="str">
        <f>VLOOKUP(逆引き[[#This Row],[専門街]],専門街[],2,FALSE)</f>
        <v>すし屋</v>
      </c>
      <c r="G120" s="8" t="str">
        <f>VLOOKUP(逆引き[[#This Row],[専門街]],専門街[],3,FALSE)</f>
        <v>焼肉屋</v>
      </c>
      <c r="H120" s="8" t="str">
        <f>VLOOKUP(逆引き[[#This Row],[専門街]],専門街[],4,FALSE)</f>
        <v>ピザ屋</v>
      </c>
      <c r="I120" s="10">
        <f>VLOOKUP(逆引き[[#This Row],[専門街]],専門街[],5,FALSE)</f>
        <v>1.65</v>
      </c>
      <c r="J120" s="10">
        <f>VLOOKUP(逆引き[[#This Row],[専門街]],専門街[],6,FALSE)</f>
        <v>0.25</v>
      </c>
      <c r="K120" s="8" t="str">
        <f>VLOOKUP(逆引き[[#This Row],[専門街]],専門街[],7,FALSE)&amp;"マス"</f>
        <v>12マス</v>
      </c>
    </row>
    <row r="121" spans="3:11" hidden="1">
      <c r="C121" t="s">
        <v>75</v>
      </c>
      <c r="D121">
        <v>3</v>
      </c>
      <c r="E121" t="s">
        <v>119</v>
      </c>
      <c r="F121" s="8" t="str">
        <f>VLOOKUP(逆引き[[#This Row],[専門街]],専門街[],2,FALSE)</f>
        <v>居酒屋</v>
      </c>
      <c r="G121" s="8" t="str">
        <f>VLOOKUP(逆引き[[#This Row],[専門街]],専門街[],3,FALSE)</f>
        <v>すし屋</v>
      </c>
      <c r="H121" s="8" t="str">
        <f>VLOOKUP(逆引き[[#This Row],[専門街]],専門街[],4,FALSE)</f>
        <v>ラーメン屋</v>
      </c>
      <c r="I121" s="10">
        <f>VLOOKUP(逆引き[[#This Row],[専門街]],専門街[],5,FALSE)</f>
        <v>1.25</v>
      </c>
      <c r="J121" s="10">
        <f>VLOOKUP(逆引き[[#This Row],[専門街]],専門街[],6,FALSE)</f>
        <v>0.3</v>
      </c>
      <c r="K121" s="8" t="str">
        <f>VLOOKUP(逆引き[[#This Row],[専門街]],専門街[],7,FALSE)&amp;"マス"</f>
        <v>12マス</v>
      </c>
    </row>
    <row r="122" spans="3:11" hidden="1">
      <c r="C122" t="s">
        <v>75</v>
      </c>
      <c r="D122">
        <v>4</v>
      </c>
      <c r="E122" t="s">
        <v>151</v>
      </c>
      <c r="F122" s="8" t="str">
        <f>VLOOKUP(逆引き[[#This Row],[専門街]],専門街[],2,FALSE)</f>
        <v>船着場</v>
      </c>
      <c r="G122" s="8" t="str">
        <f>VLOOKUP(逆引き[[#This Row],[専門街]],専門街[],3,FALSE)</f>
        <v>つり堀</v>
      </c>
      <c r="H122" s="8" t="str">
        <f>VLOOKUP(逆引き[[#This Row],[専門街]],専門街[],4,FALSE)</f>
        <v>すし屋</v>
      </c>
      <c r="I122" s="10">
        <f>VLOOKUP(逆引き[[#This Row],[専門街]],専門街[],5,FALSE)</f>
        <v>1.25</v>
      </c>
      <c r="J122" s="10">
        <f>VLOOKUP(逆引き[[#This Row],[専門街]],専門街[],6,FALSE)</f>
        <v>0.3</v>
      </c>
      <c r="K122" s="8" t="str">
        <f>VLOOKUP(逆引き[[#This Row],[専門街]],専門街[],7,FALSE)&amp;"マス"</f>
        <v>12マス</v>
      </c>
    </row>
    <row r="123" spans="3:11" hidden="1">
      <c r="C123" t="s">
        <v>75</v>
      </c>
      <c r="D123">
        <v>5</v>
      </c>
      <c r="E123" t="s">
        <v>253</v>
      </c>
      <c r="F123" s="8" t="str">
        <f>VLOOKUP(逆引き[[#This Row],[専門街]],専門街[],2,FALSE)</f>
        <v>展望タワー</v>
      </c>
      <c r="G123" s="8" t="str">
        <f>VLOOKUP(逆引き[[#This Row],[専門街]],専門街[],3,FALSE)</f>
        <v>銅トロフィ像</v>
      </c>
      <c r="H123" s="8" t="str">
        <f>VLOOKUP(逆引き[[#This Row],[専門街]],専門街[],4,FALSE)</f>
        <v>すし屋</v>
      </c>
      <c r="I123" s="10">
        <f>VLOOKUP(逆引き[[#This Row],[専門街]],専門街[],5,FALSE)</f>
        <v>1.7</v>
      </c>
      <c r="J123" s="10">
        <f>VLOOKUP(逆引き[[#This Row],[専門街]],専門街[],6,FALSE)</f>
        <v>0.4</v>
      </c>
      <c r="K123" s="8" t="str">
        <f>VLOOKUP(逆引き[[#This Row],[専門街]],専門街[],7,FALSE)&amp;"マス"</f>
        <v>9マス</v>
      </c>
    </row>
    <row r="124" spans="3:11" hidden="1">
      <c r="C124" t="s">
        <v>75</v>
      </c>
      <c r="D124">
        <v>6</v>
      </c>
      <c r="E124" t="s">
        <v>285</v>
      </c>
      <c r="F124" s="8" t="str">
        <f>VLOOKUP(逆引き[[#This Row],[専門街]],専門街[],2,FALSE)</f>
        <v>電波塔</v>
      </c>
      <c r="G124" s="8" t="str">
        <f>VLOOKUP(逆引き[[#This Row],[専門街]],専門街[],3,FALSE)</f>
        <v>金トロフィ像</v>
      </c>
      <c r="H124" s="8" t="str">
        <f>VLOOKUP(逆引き[[#This Row],[専門街]],専門街[],4,FALSE)</f>
        <v>すし屋</v>
      </c>
      <c r="I124" s="10">
        <f>VLOOKUP(逆引き[[#This Row],[専門街]],専門街[],5,FALSE)</f>
        <v>1.9</v>
      </c>
      <c r="J124" s="10">
        <f>VLOOKUP(逆引き[[#This Row],[専門街]],専門街[],6,FALSE)</f>
        <v>0.65</v>
      </c>
      <c r="K124" s="8" t="str">
        <f>VLOOKUP(逆引き[[#This Row],[専門街]],専門街[],7,FALSE)&amp;"マス"</f>
        <v>21マス</v>
      </c>
    </row>
    <row r="125" spans="3:11" hidden="1">
      <c r="C125" t="s">
        <v>115</v>
      </c>
      <c r="D125">
        <v>1</v>
      </c>
      <c r="E125" t="s">
        <v>113</v>
      </c>
      <c r="F125" s="8" t="str">
        <f>VLOOKUP(逆引き[[#This Row],[専門街]],専門街[],2,FALSE)</f>
        <v>病院</v>
      </c>
      <c r="G125" s="8" t="str">
        <f>VLOOKUP(逆引き[[#This Row],[専門街]],専門街[],3,FALSE)</f>
        <v>スポーツジム</v>
      </c>
      <c r="H125" s="8" t="str">
        <f>VLOOKUP(逆引き[[#This Row],[専門街]],専門街[],4,FALSE)</f>
        <v>銭湯</v>
      </c>
      <c r="I125" s="10">
        <f>VLOOKUP(逆引き[[#This Row],[専門街]],専門街[],5,FALSE)</f>
        <v>1.25</v>
      </c>
      <c r="J125" s="10">
        <f>VLOOKUP(逆引き[[#This Row],[専門街]],専門街[],6,FALSE)</f>
        <v>0.3</v>
      </c>
      <c r="K125" s="8" t="str">
        <f>VLOOKUP(逆引き[[#This Row],[専門街]],専門街[],7,FALSE)&amp;"マス"</f>
        <v>36マス</v>
      </c>
    </row>
    <row r="126" spans="3:11" hidden="1">
      <c r="C126" t="s">
        <v>115</v>
      </c>
      <c r="D126">
        <v>2</v>
      </c>
      <c r="E126" t="s">
        <v>123</v>
      </c>
      <c r="F126" s="8" t="str">
        <f>VLOOKUP(逆引き[[#This Row],[専門街]],専門街[],2,FALSE)</f>
        <v>温水プール</v>
      </c>
      <c r="G126" s="8" t="str">
        <f>VLOOKUP(逆引き[[#This Row],[専門街]],専門街[],3,FALSE)</f>
        <v>スポーツジム</v>
      </c>
      <c r="H126" s="8" t="str">
        <f>VLOOKUP(逆引き[[#This Row],[専門街]],専門街[],4,FALSE)</f>
        <v>薬局</v>
      </c>
      <c r="I126" s="10">
        <f>VLOOKUP(逆引き[[#This Row],[専門街]],専門街[],5,FALSE)</f>
        <v>1.65</v>
      </c>
      <c r="J126" s="10">
        <f>VLOOKUP(逆引き[[#This Row],[専門街]],専門街[],6,FALSE)</f>
        <v>0.25</v>
      </c>
      <c r="K126" s="8" t="str">
        <f>VLOOKUP(逆引き[[#This Row],[専門街]],専門街[],7,FALSE)&amp;"マス"</f>
        <v>24マス</v>
      </c>
    </row>
    <row r="127" spans="3:11" hidden="1">
      <c r="C127" t="s">
        <v>115</v>
      </c>
      <c r="D127">
        <v>3</v>
      </c>
      <c r="E127" t="s">
        <v>174</v>
      </c>
      <c r="F127" s="8" t="str">
        <f>VLOOKUP(逆引き[[#This Row],[専門街]],専門街[],2,FALSE)</f>
        <v>警備会社</v>
      </c>
      <c r="G127" s="8" t="str">
        <f>VLOOKUP(逆引き[[#This Row],[専門街]],専門街[],3,FALSE)</f>
        <v>スポーツジム</v>
      </c>
      <c r="H127" s="8" t="str">
        <f>VLOOKUP(逆引き[[#This Row],[専門街]],専門街[],4,FALSE)</f>
        <v>キャンプ場</v>
      </c>
      <c r="I127" s="10">
        <f>VLOOKUP(逆引き[[#This Row],[専門街]],専門街[],5,FALSE)</f>
        <v>1.45</v>
      </c>
      <c r="J127" s="10">
        <f>VLOOKUP(逆引き[[#This Row],[専門街]],専門街[],6,FALSE)</f>
        <v>0.35</v>
      </c>
      <c r="K127" s="8" t="str">
        <f>VLOOKUP(逆引き[[#This Row],[専門街]],専門街[],7,FALSE)&amp;"マス"</f>
        <v>36マス</v>
      </c>
    </row>
    <row r="128" spans="3:11" hidden="1">
      <c r="C128" t="s">
        <v>115</v>
      </c>
      <c r="D128">
        <v>4</v>
      </c>
      <c r="E128" t="s">
        <v>217</v>
      </c>
      <c r="F128" s="8" t="str">
        <f>VLOOKUP(逆引き[[#This Row],[専門街]],専門街[],2,FALSE)</f>
        <v>ファーストフード</v>
      </c>
      <c r="G128" s="8" t="str">
        <f>VLOOKUP(逆引き[[#This Row],[専門街]],専門街[],3,FALSE)</f>
        <v>銀トロフィ像</v>
      </c>
      <c r="H128" s="8" t="str">
        <f>VLOOKUP(逆引き[[#This Row],[専門街]],専門街[],4,FALSE)</f>
        <v>スポーツジム</v>
      </c>
      <c r="I128" s="10">
        <f>VLOOKUP(逆引き[[#This Row],[専門街]],専門街[],5,FALSE)</f>
        <v>1.25</v>
      </c>
      <c r="J128" s="10">
        <f>VLOOKUP(逆引き[[#This Row],[専門街]],専門街[],6,FALSE)</f>
        <v>0.55000000000000004</v>
      </c>
      <c r="K128" s="8" t="str">
        <f>VLOOKUP(逆引き[[#This Row],[専門街]],専門街[],7,FALSE)&amp;"マス"</f>
        <v>21マス</v>
      </c>
    </row>
    <row r="129" spans="3:11" hidden="1">
      <c r="C129" t="s">
        <v>115</v>
      </c>
      <c r="D129">
        <v>5</v>
      </c>
      <c r="E129" t="s">
        <v>225</v>
      </c>
      <c r="F129" s="8" t="str">
        <f>VLOOKUP(逆引き[[#This Row],[専門街]],専門街[],2,FALSE)</f>
        <v>競技場</v>
      </c>
      <c r="G129" s="8" t="str">
        <f>VLOOKUP(逆引き[[#This Row],[専門街]],専門街[],3,FALSE)</f>
        <v>野球場</v>
      </c>
      <c r="H129" s="8" t="str">
        <f>VLOOKUP(逆引き[[#This Row],[専門街]],専門街[],4,FALSE)</f>
        <v>スポーツジム</v>
      </c>
      <c r="I129" s="10">
        <f>VLOOKUP(逆引き[[#This Row],[専門街]],専門街[],5,FALSE)</f>
        <v>2.1</v>
      </c>
      <c r="J129" s="10">
        <f>VLOOKUP(逆引き[[#This Row],[専門街]],専門街[],6,FALSE)</f>
        <v>0.35</v>
      </c>
      <c r="K129" s="8" t="str">
        <f>VLOOKUP(逆引き[[#This Row],[専門街]],専門街[],7,FALSE)&amp;"マス"</f>
        <v>88マス</v>
      </c>
    </row>
    <row r="130" spans="3:11" hidden="1">
      <c r="C130" t="s">
        <v>115</v>
      </c>
      <c r="D130">
        <v>6</v>
      </c>
      <c r="E130" t="s">
        <v>239</v>
      </c>
      <c r="F130" s="8" t="str">
        <f>VLOOKUP(逆引き[[#This Row],[専門街]],専門街[],2,FALSE)</f>
        <v>自転車屋</v>
      </c>
      <c r="G130" s="8" t="str">
        <f>VLOOKUP(逆引き[[#This Row],[専門街]],専門街[],3,FALSE)</f>
        <v>スポーツジム</v>
      </c>
      <c r="H130" s="8" t="str">
        <f>VLOOKUP(逆引き[[#This Row],[専門街]],専門街[],4,FALSE)</f>
        <v>競技場</v>
      </c>
      <c r="I130" s="10">
        <f>VLOOKUP(逆引き[[#This Row],[専門街]],専門街[],5,FALSE)</f>
        <v>1.5</v>
      </c>
      <c r="J130" s="10">
        <f>VLOOKUP(逆引き[[#This Row],[専門街]],専門街[],6,FALSE)</f>
        <v>0.6</v>
      </c>
      <c r="K130" s="8" t="str">
        <f>VLOOKUP(逆引き[[#This Row],[専門街]],専門街[],7,FALSE)&amp;"マス"</f>
        <v>56マス</v>
      </c>
    </row>
    <row r="131" spans="3:11" hidden="1">
      <c r="C131" t="s">
        <v>115</v>
      </c>
      <c r="D131">
        <v>7</v>
      </c>
      <c r="E131" t="s">
        <v>241</v>
      </c>
      <c r="F131" s="8" t="str">
        <f>VLOOKUP(逆引き[[#This Row],[専門街]],専門街[],2,FALSE)</f>
        <v>学習塾</v>
      </c>
      <c r="G131" s="8" t="str">
        <f>VLOOKUP(逆引き[[#This Row],[専門街]],専門街[],3,FALSE)</f>
        <v>スポーツジム</v>
      </c>
      <c r="H131" s="8" t="str">
        <f>VLOOKUP(逆引き[[#This Row],[専門街]],専門街[],4,FALSE)</f>
        <v>競技場</v>
      </c>
      <c r="I131" s="10">
        <f>VLOOKUP(逆引き[[#This Row],[専門街]],専門街[],5,FALSE)</f>
        <v>1.7</v>
      </c>
      <c r="J131" s="10">
        <f>VLOOKUP(逆引き[[#This Row],[専門街]],専門街[],6,FALSE)</f>
        <v>0.4</v>
      </c>
      <c r="K131" s="8" t="str">
        <f>VLOOKUP(逆引き[[#This Row],[専門街]],専門街[],7,FALSE)&amp;"マス"</f>
        <v>56マス</v>
      </c>
    </row>
    <row r="132" spans="3:11" hidden="1">
      <c r="C132" t="s">
        <v>115</v>
      </c>
      <c r="D132">
        <v>8</v>
      </c>
      <c r="E132" t="s">
        <v>299</v>
      </c>
      <c r="F132" s="8" t="str">
        <f>VLOOKUP(逆引き[[#This Row],[専門街]],専門街[],2,FALSE)</f>
        <v>チンパンG像</v>
      </c>
      <c r="G132" s="8" t="str">
        <f>VLOOKUP(逆引き[[#This Row],[専門街]],専門街[],3,FALSE)</f>
        <v>金トロフィ像</v>
      </c>
      <c r="H132" s="8" t="str">
        <f>VLOOKUP(逆引き[[#This Row],[専門街]],専門街[],4,FALSE)</f>
        <v>スポーツジム</v>
      </c>
      <c r="I132" s="10">
        <f>VLOOKUP(逆引き[[#This Row],[専門街]],専門街[],5,FALSE)</f>
        <v>2.5</v>
      </c>
      <c r="J132" s="10">
        <f>VLOOKUP(逆引き[[#This Row],[専門街]],専門街[],6,FALSE)</f>
        <v>0.4</v>
      </c>
      <c r="K132" s="8" t="str">
        <f>VLOOKUP(逆引き[[#This Row],[専門街]],専門街[],7,FALSE)&amp;"マス"</f>
        <v>18マス</v>
      </c>
    </row>
    <row r="133" spans="3:11" hidden="1">
      <c r="C133" t="s">
        <v>157</v>
      </c>
      <c r="D133">
        <v>1</v>
      </c>
      <c r="E133" t="s">
        <v>156</v>
      </c>
      <c r="F133" s="8" t="str">
        <f>VLOOKUP(逆引き[[#This Row],[専門街]],専門街[],2,FALSE)</f>
        <v>スポーツ用品店</v>
      </c>
      <c r="G133" s="8" t="str">
        <f>VLOOKUP(逆引き[[#This Row],[専門街]],専門街[],3,FALSE)</f>
        <v>学校</v>
      </c>
      <c r="H133" s="8" t="str">
        <f>VLOOKUP(逆引き[[#This Row],[専門街]],専門街[],4,FALSE)</f>
        <v>駄菓子屋</v>
      </c>
      <c r="I133" s="10">
        <f>VLOOKUP(逆引き[[#This Row],[専門街]],専門街[],5,FALSE)</f>
        <v>1.65</v>
      </c>
      <c r="J133" s="10">
        <f>VLOOKUP(逆引き[[#This Row],[専門街]],専門街[],6,FALSE)</f>
        <v>0.25</v>
      </c>
      <c r="K133" s="8" t="str">
        <f>VLOOKUP(逆引き[[#This Row],[専門街]],専門街[],7,FALSE)&amp;"マス"</f>
        <v>44マス</v>
      </c>
    </row>
    <row r="134" spans="3:11" hidden="1">
      <c r="C134" t="s">
        <v>157</v>
      </c>
      <c r="D134">
        <v>2</v>
      </c>
      <c r="E134" t="s">
        <v>222</v>
      </c>
      <c r="F134" s="8" t="str">
        <f>VLOOKUP(逆引き[[#This Row],[専門街]],専門街[],2,FALSE)</f>
        <v>スポーツ用品店</v>
      </c>
      <c r="G134" s="8" t="str">
        <f>VLOOKUP(逆引き[[#This Row],[専門街]],専門街[],3,FALSE)</f>
        <v>靴屋</v>
      </c>
      <c r="H134" s="8" t="str">
        <f>VLOOKUP(逆引き[[#This Row],[専門街]],専門街[],4,FALSE)</f>
        <v>ブティック</v>
      </c>
      <c r="I134" s="10">
        <f>VLOOKUP(逆引き[[#This Row],[専門街]],専門街[],5,FALSE)</f>
        <v>1.85</v>
      </c>
      <c r="J134" s="10">
        <f>VLOOKUP(逆引き[[#This Row],[専門街]],専門街[],6,FALSE)</f>
        <v>0.3</v>
      </c>
      <c r="K134" s="8" t="str">
        <f>VLOOKUP(逆引き[[#This Row],[専門街]],専門街[],7,FALSE)&amp;"マス"</f>
        <v>12マス</v>
      </c>
    </row>
    <row r="135" spans="3:11" hidden="1">
      <c r="C135" t="s">
        <v>157</v>
      </c>
      <c r="D135">
        <v>3</v>
      </c>
      <c r="E135" t="s">
        <v>263</v>
      </c>
      <c r="F135" s="8" t="str">
        <f>VLOOKUP(逆引き[[#This Row],[専門街]],専門街[],2,FALSE)</f>
        <v>ゴルフ練習場</v>
      </c>
      <c r="G135" s="8" t="str">
        <f>VLOOKUP(逆引き[[#This Row],[専門街]],専門街[],3,FALSE)</f>
        <v>ゴルフコース場</v>
      </c>
      <c r="H135" s="8" t="str">
        <f>VLOOKUP(逆引き[[#This Row],[専門街]],専門街[],4,FALSE)</f>
        <v>スポーツ用品店</v>
      </c>
      <c r="I135" s="10">
        <f>VLOOKUP(逆引き[[#This Row],[専門街]],専門街[],5,FALSE)</f>
        <v>1.7</v>
      </c>
      <c r="J135" s="10">
        <f>VLOOKUP(逆引き[[#This Row],[専門街]],専門街[],6,FALSE)</f>
        <v>0.4</v>
      </c>
      <c r="K135" s="8" t="str">
        <f>VLOOKUP(逆引き[[#This Row],[専門街]],専門街[],7,FALSE)&amp;"マス"</f>
        <v>48マス</v>
      </c>
    </row>
    <row r="136" spans="3:11" hidden="1">
      <c r="C136" t="s">
        <v>298</v>
      </c>
      <c r="D136">
        <v>1</v>
      </c>
      <c r="E136" t="s">
        <v>297</v>
      </c>
      <c r="F136" s="8" t="str">
        <f>VLOOKUP(逆引き[[#This Row],[専門街]],専門街[],2,FALSE)</f>
        <v>ソフ子姫像</v>
      </c>
      <c r="G136" s="8" t="str">
        <f>VLOOKUP(逆引き[[#This Row],[専門街]],専門街[],3,FALSE)</f>
        <v>金トロフィ像</v>
      </c>
      <c r="H136" s="8" t="str">
        <f>VLOOKUP(逆引き[[#This Row],[専門街]],専門街[],4,FALSE)</f>
        <v>温泉旅館</v>
      </c>
      <c r="I136" s="10">
        <f>VLOOKUP(逆引き[[#This Row],[専門街]],専門街[],5,FALSE)</f>
        <v>2.1</v>
      </c>
      <c r="J136" s="10">
        <f>VLOOKUP(逆引き[[#This Row],[専門街]],専門街[],6,FALSE)</f>
        <v>0.45</v>
      </c>
      <c r="K136" s="8" t="str">
        <f>VLOOKUP(逆引き[[#This Row],[専門街]],専門街[],7,FALSE)&amp;"マス"</f>
        <v>18マス</v>
      </c>
    </row>
    <row r="137" spans="3:11" hidden="1">
      <c r="C137" t="s">
        <v>300</v>
      </c>
      <c r="D137">
        <v>1</v>
      </c>
      <c r="E137" t="s">
        <v>299</v>
      </c>
      <c r="F137" s="8" t="str">
        <f>VLOOKUP(逆引き[[#This Row],[専門街]],専門街[],2,FALSE)</f>
        <v>チンパンG像</v>
      </c>
      <c r="G137" s="8" t="str">
        <f>VLOOKUP(逆引き[[#This Row],[専門街]],専門街[],3,FALSE)</f>
        <v>金トロフィ像</v>
      </c>
      <c r="H137" s="8" t="str">
        <f>VLOOKUP(逆引き[[#This Row],[専門街]],専門街[],4,FALSE)</f>
        <v>スポーツジム</v>
      </c>
      <c r="I137" s="10">
        <f>VLOOKUP(逆引き[[#This Row],[専門街]],専門街[],5,FALSE)</f>
        <v>2.5</v>
      </c>
      <c r="J137" s="10">
        <f>VLOOKUP(逆引き[[#This Row],[専門街]],専門街[],6,FALSE)</f>
        <v>0.4</v>
      </c>
      <c r="K137" s="8" t="str">
        <f>VLOOKUP(逆引き[[#This Row],[専門街]],専門街[],7,FALSE)&amp;"マス"</f>
        <v>18マス</v>
      </c>
    </row>
    <row r="138" spans="3:11" hidden="1">
      <c r="C138" t="s">
        <v>54</v>
      </c>
      <c r="D138">
        <v>1</v>
      </c>
      <c r="E138" t="s">
        <v>53</v>
      </c>
      <c r="F138" s="8" t="str">
        <f>VLOOKUP(逆引き[[#This Row],[専門街]],専門街[],2,FALSE)</f>
        <v>つり堀</v>
      </c>
      <c r="G138" s="8" t="str">
        <f>VLOOKUP(逆引き[[#This Row],[専門街]],専門街[],3,FALSE)</f>
        <v>魚屋</v>
      </c>
      <c r="H138" s="8" t="str">
        <f>VLOOKUP(逆引き[[#This Row],[専門街]],専門街[],4,FALSE)</f>
        <v>水族館</v>
      </c>
      <c r="I138" s="10">
        <f>VLOOKUP(逆引き[[#This Row],[専門街]],専門街[],5,FALSE)</f>
        <v>1.1000000000000001</v>
      </c>
      <c r="J138" s="10">
        <f>VLOOKUP(逆引き[[#This Row],[専門街]],専門街[],6,FALSE)</f>
        <v>0.25</v>
      </c>
      <c r="K138" s="8" t="str">
        <f>VLOOKUP(逆引き[[#This Row],[専門街]],専門街[],7,FALSE)&amp;"マス"</f>
        <v>48マス</v>
      </c>
    </row>
    <row r="139" spans="3:11" hidden="1">
      <c r="C139" t="s">
        <v>54</v>
      </c>
      <c r="D139">
        <v>2</v>
      </c>
      <c r="E139" t="s">
        <v>77</v>
      </c>
      <c r="F139" s="8" t="str">
        <f>VLOOKUP(逆引き[[#This Row],[専門街]],専門街[],2,FALSE)</f>
        <v>消火栓</v>
      </c>
      <c r="G139" s="8" t="str">
        <f>VLOOKUP(逆引き[[#This Row],[専門街]],専門街[],3,FALSE)</f>
        <v>つり堀</v>
      </c>
      <c r="H139" s="8" t="str">
        <f>VLOOKUP(逆引き[[#This Row],[専門街]],専門街[],4,FALSE)</f>
        <v>温水プール</v>
      </c>
      <c r="I139" s="10">
        <f>VLOOKUP(逆引き[[#This Row],[専門街]],専門街[],5,FALSE)</f>
        <v>0.9</v>
      </c>
      <c r="J139" s="10">
        <f>VLOOKUP(逆引き[[#This Row],[専門街]],専門街[],6,FALSE)</f>
        <v>0.45</v>
      </c>
      <c r="K139" s="8" t="str">
        <f>VLOOKUP(逆引き[[#This Row],[専門街]],専門街[],7,FALSE)&amp;"マス"</f>
        <v>13マス</v>
      </c>
    </row>
    <row r="140" spans="3:11" hidden="1">
      <c r="C140" t="s">
        <v>54</v>
      </c>
      <c r="D140">
        <v>3</v>
      </c>
      <c r="E140" t="s">
        <v>87</v>
      </c>
      <c r="F140" s="8" t="str">
        <f>VLOOKUP(逆引き[[#This Row],[専門街]],専門街[],2,FALSE)</f>
        <v>ペットショップ</v>
      </c>
      <c r="G140" s="8" t="str">
        <f>VLOOKUP(逆引き[[#This Row],[専門街]],専門街[],3,FALSE)</f>
        <v>山</v>
      </c>
      <c r="H140" s="8" t="str">
        <f>VLOOKUP(逆引き[[#This Row],[専門街]],専門街[],4,FALSE)</f>
        <v>つり堀</v>
      </c>
      <c r="I140" s="10">
        <f>VLOOKUP(逆引き[[#This Row],[専門街]],専門街[],5,FALSE)</f>
        <v>1.5</v>
      </c>
      <c r="J140" s="10">
        <f>VLOOKUP(逆引き[[#This Row],[専門街]],専門街[],6,FALSE)</f>
        <v>0.2</v>
      </c>
      <c r="K140" s="8" t="str">
        <f>VLOOKUP(逆引き[[#This Row],[専門街]],専門街[],7,FALSE)&amp;"マス"</f>
        <v>48マス</v>
      </c>
    </row>
    <row r="141" spans="3:11" hidden="1">
      <c r="C141" t="s">
        <v>54</v>
      </c>
      <c r="D141">
        <v>4</v>
      </c>
      <c r="E141" t="s">
        <v>151</v>
      </c>
      <c r="F141" s="8" t="str">
        <f>VLOOKUP(逆引き[[#This Row],[専門街]],専門街[],2,FALSE)</f>
        <v>船着場</v>
      </c>
      <c r="G141" s="8" t="str">
        <f>VLOOKUP(逆引き[[#This Row],[専門街]],専門街[],3,FALSE)</f>
        <v>つり堀</v>
      </c>
      <c r="H141" s="8" t="str">
        <f>VLOOKUP(逆引き[[#This Row],[専門街]],専門街[],4,FALSE)</f>
        <v>すし屋</v>
      </c>
      <c r="I141" s="10">
        <f>VLOOKUP(逆引き[[#This Row],[専門街]],専門街[],5,FALSE)</f>
        <v>1.25</v>
      </c>
      <c r="J141" s="10">
        <f>VLOOKUP(逆引き[[#This Row],[専門街]],専門街[],6,FALSE)</f>
        <v>0.3</v>
      </c>
      <c r="K141" s="8" t="str">
        <f>VLOOKUP(逆引き[[#This Row],[専門街]],専門街[],7,FALSE)&amp;"マス"</f>
        <v>12マス</v>
      </c>
    </row>
    <row r="142" spans="3:11" hidden="1">
      <c r="C142" t="s">
        <v>54</v>
      </c>
      <c r="D142">
        <v>5</v>
      </c>
      <c r="E142" t="s">
        <v>154</v>
      </c>
      <c r="F142" s="8" t="str">
        <f>VLOOKUP(逆引き[[#This Row],[専門街]],専門街[],2,FALSE)</f>
        <v>つり堀</v>
      </c>
      <c r="G142" s="8" t="str">
        <f>VLOOKUP(逆引き[[#This Row],[専門街]],専門街[],3,FALSE)</f>
        <v>金トロフィ像</v>
      </c>
      <c r="H142" s="8" t="str">
        <f>VLOOKUP(逆引き[[#This Row],[専門街]],専門街[],4,FALSE)</f>
        <v>噴水</v>
      </c>
      <c r="I142" s="10">
        <f>VLOOKUP(逆引き[[#This Row],[専門街]],専門街[],5,FALSE)</f>
        <v>1.05</v>
      </c>
      <c r="J142" s="10">
        <f>VLOOKUP(逆引き[[#This Row],[専門街]],専門街[],6,FALSE)</f>
        <v>0.5</v>
      </c>
      <c r="K142" s="8" t="str">
        <f>VLOOKUP(逆引き[[#This Row],[専門街]],専門街[],7,FALSE)&amp;"マス"</f>
        <v>10マス</v>
      </c>
    </row>
    <row r="143" spans="3:11" hidden="1">
      <c r="C143" t="s">
        <v>54</v>
      </c>
      <c r="D143">
        <v>6</v>
      </c>
      <c r="E143" t="s">
        <v>172</v>
      </c>
      <c r="F143" s="8" t="str">
        <f>VLOOKUP(逆引き[[#This Row],[専門街]],専門街[],2,FALSE)</f>
        <v>農家</v>
      </c>
      <c r="G143" s="8" t="str">
        <f>VLOOKUP(逆引き[[#This Row],[専門街]],専門街[],3,FALSE)</f>
        <v>牧場</v>
      </c>
      <c r="H143" s="8" t="str">
        <f>VLOOKUP(逆引き[[#This Row],[専門街]],専門街[],4,FALSE)</f>
        <v>つり堀</v>
      </c>
      <c r="I143" s="10">
        <f>VLOOKUP(逆引き[[#This Row],[専門街]],専門街[],5,FALSE)</f>
        <v>1.45</v>
      </c>
      <c r="J143" s="10">
        <f>VLOOKUP(逆引き[[#This Row],[専門街]],専門街[],6,FALSE)</f>
        <v>0.35</v>
      </c>
      <c r="K143" s="8" t="str">
        <f>VLOOKUP(逆引き[[#This Row],[専門街]],専門街[],7,FALSE)&amp;"マス"</f>
        <v>60マス</v>
      </c>
    </row>
    <row r="144" spans="3:11" hidden="1">
      <c r="C144" t="s">
        <v>228</v>
      </c>
      <c r="D144">
        <v>1</v>
      </c>
      <c r="E144" t="s">
        <v>227</v>
      </c>
      <c r="F144" s="8" t="str">
        <f>VLOOKUP(逆引き[[#This Row],[専門街]],専門街[],2,FALSE)</f>
        <v>デパート</v>
      </c>
      <c r="G144" s="8" t="str">
        <f>VLOOKUP(逆引き[[#This Row],[専門街]],専門街[],3,FALSE)</f>
        <v>家具屋</v>
      </c>
      <c r="H144" s="8" t="str">
        <f>VLOOKUP(逆引き[[#This Row],[専門街]],専門街[],4,FALSE)</f>
        <v>家電量販店</v>
      </c>
      <c r="I144" s="10">
        <f>VLOOKUP(逆引き[[#This Row],[専門街]],専門街[],5,FALSE)</f>
        <v>2.1</v>
      </c>
      <c r="J144" s="10">
        <f>VLOOKUP(逆引き[[#This Row],[専門街]],専門街[],6,FALSE)</f>
        <v>0.35</v>
      </c>
      <c r="K144" s="8" t="str">
        <f>VLOOKUP(逆引き[[#This Row],[専門街]],専門街[],7,FALSE)&amp;"マス"</f>
        <v>28マス</v>
      </c>
    </row>
    <row r="145" spans="3:11" hidden="1">
      <c r="C145" t="s">
        <v>228</v>
      </c>
      <c r="D145">
        <v>2</v>
      </c>
      <c r="E145" t="s">
        <v>232</v>
      </c>
      <c r="F145" s="8" t="str">
        <f>VLOOKUP(逆引き[[#This Row],[専門街]],専門街[],2,FALSE)</f>
        <v>お城</v>
      </c>
      <c r="G145" s="8" t="str">
        <f>VLOOKUP(逆引き[[#This Row],[専門街]],専門街[],3,FALSE)</f>
        <v>ブティック</v>
      </c>
      <c r="H145" s="8" t="str">
        <f>VLOOKUP(逆引き[[#This Row],[専門街]],専門街[],4,FALSE)</f>
        <v>デパート</v>
      </c>
      <c r="I145" s="10">
        <f>VLOOKUP(逆引き[[#This Row],[専門街]],専門街[],5,FALSE)</f>
        <v>1.7</v>
      </c>
      <c r="J145" s="10">
        <f>VLOOKUP(逆引き[[#This Row],[専門街]],専門街[],6,FALSE)</f>
        <v>0.4</v>
      </c>
      <c r="K145" s="8" t="str">
        <f>VLOOKUP(逆引き[[#This Row],[専門街]],専門街[],7,FALSE)&amp;"マス"</f>
        <v>28マス</v>
      </c>
    </row>
    <row r="146" spans="3:11" hidden="1">
      <c r="C146" t="s">
        <v>228</v>
      </c>
      <c r="D146">
        <v>3</v>
      </c>
      <c r="E146" t="s">
        <v>242</v>
      </c>
      <c r="F146" s="8" t="str">
        <f>VLOOKUP(逆引き[[#This Row],[専門街]],専門街[],2,FALSE)</f>
        <v>ブティック</v>
      </c>
      <c r="G146" s="8" t="str">
        <f>VLOOKUP(逆引き[[#This Row],[専門街]],専門街[],3,FALSE)</f>
        <v>さくら</v>
      </c>
      <c r="H146" s="8" t="str">
        <f>VLOOKUP(逆引き[[#This Row],[専門街]],専門街[],4,FALSE)</f>
        <v>デパート</v>
      </c>
      <c r="I146" s="10">
        <f>VLOOKUP(逆引き[[#This Row],[専門街]],専門街[],5,FALSE)</f>
        <v>2.1</v>
      </c>
      <c r="J146" s="10">
        <f>VLOOKUP(逆引き[[#This Row],[専門街]],専門街[],6,FALSE)</f>
        <v>0.35</v>
      </c>
      <c r="K146" s="8" t="str">
        <f>VLOOKUP(逆引き[[#This Row],[専門街]],専門街[],7,FALSE)&amp;"マス"</f>
        <v>16マス</v>
      </c>
    </row>
    <row r="147" spans="3:11" hidden="1">
      <c r="C147" t="s">
        <v>228</v>
      </c>
      <c r="D147">
        <v>4</v>
      </c>
      <c r="E147" t="s">
        <v>256</v>
      </c>
      <c r="F147" s="8" t="str">
        <f>VLOOKUP(逆引き[[#This Row],[専門街]],専門街[],2,FALSE)</f>
        <v>バス停</v>
      </c>
      <c r="G147" s="8" t="str">
        <f>VLOOKUP(逆引き[[#This Row],[専門街]],専門街[],3,FALSE)</f>
        <v>銀トロフィ像</v>
      </c>
      <c r="H147" s="8" t="str">
        <f>VLOOKUP(逆引き[[#This Row],[専門街]],専門街[],4,FALSE)</f>
        <v>デパート</v>
      </c>
      <c r="I147" s="10">
        <f>VLOOKUP(逆引き[[#This Row],[専門街]],専門街[],5,FALSE)</f>
        <v>1.7</v>
      </c>
      <c r="J147" s="10">
        <f>VLOOKUP(逆引き[[#This Row],[専門街]],専門街[],6,FALSE)</f>
        <v>0.4</v>
      </c>
      <c r="K147" s="8" t="str">
        <f>VLOOKUP(逆引き[[#This Row],[専門街]],専門街[],7,FALSE)&amp;"マス"</f>
        <v>9マス</v>
      </c>
    </row>
    <row r="148" spans="3:11" hidden="1">
      <c r="C148" t="s">
        <v>228</v>
      </c>
      <c r="D148">
        <v>5</v>
      </c>
      <c r="E148" t="s">
        <v>262</v>
      </c>
      <c r="F148" s="8" t="str">
        <f>VLOOKUP(逆引き[[#This Row],[専門街]],専門街[],2,FALSE)</f>
        <v>デパート</v>
      </c>
      <c r="G148" s="8" t="str">
        <f>VLOOKUP(逆引き[[#This Row],[専門街]],専門街[],3,FALSE)</f>
        <v>金トロフィ像</v>
      </c>
      <c r="H148" s="8" t="str">
        <f>VLOOKUP(逆引き[[#This Row],[専門街]],専門街[],4,FALSE)</f>
        <v>映画館</v>
      </c>
      <c r="I148" s="10">
        <f>VLOOKUP(逆引き[[#This Row],[専門街]],専門街[],5,FALSE)</f>
        <v>1.5</v>
      </c>
      <c r="J148" s="10">
        <f>VLOOKUP(逆引き[[#This Row],[専門街]],専門街[],6,FALSE)</f>
        <v>0.6</v>
      </c>
      <c r="K148" s="8" t="str">
        <f>VLOOKUP(逆引き[[#This Row],[専門街]],専門街[],7,FALSE)&amp;"マス"</f>
        <v>25マス</v>
      </c>
    </row>
    <row r="149" spans="3:11" hidden="1">
      <c r="C149" t="s">
        <v>228</v>
      </c>
      <c r="D149">
        <v>6</v>
      </c>
      <c r="E149" t="s">
        <v>227</v>
      </c>
      <c r="F149" s="8" t="str">
        <f>VLOOKUP(逆引き[[#This Row],[専門街]],専門街[],2,FALSE)</f>
        <v>デパート</v>
      </c>
      <c r="G149" s="8" t="str">
        <f>VLOOKUP(逆引き[[#This Row],[専門街]],専門街[],3,FALSE)</f>
        <v>家具屋</v>
      </c>
      <c r="H149" s="8" t="str">
        <f>VLOOKUP(逆引き[[#This Row],[専門街]],専門街[],4,FALSE)</f>
        <v>家電量販店</v>
      </c>
      <c r="I149" s="10">
        <f>VLOOKUP(逆引き[[#This Row],[専門街]],専門街[],5,FALSE)</f>
        <v>2.1</v>
      </c>
      <c r="J149" s="10">
        <f>VLOOKUP(逆引き[[#This Row],[専門街]],専門街[],6,FALSE)</f>
        <v>0.35</v>
      </c>
      <c r="K149" s="8" t="str">
        <f>VLOOKUP(逆引き[[#This Row],[専門街]],専門街[],7,FALSE)&amp;"マス"</f>
        <v>28マス</v>
      </c>
    </row>
    <row r="150" spans="3:11" hidden="1">
      <c r="C150" t="s">
        <v>228</v>
      </c>
      <c r="D150">
        <v>7</v>
      </c>
      <c r="E150" t="s">
        <v>232</v>
      </c>
      <c r="F150" s="8" t="str">
        <f>VLOOKUP(逆引き[[#This Row],[専門街]],専門街[],2,FALSE)</f>
        <v>お城</v>
      </c>
      <c r="G150" s="8" t="str">
        <f>VLOOKUP(逆引き[[#This Row],[専門街]],専門街[],3,FALSE)</f>
        <v>ブティック</v>
      </c>
      <c r="H150" s="8" t="str">
        <f>VLOOKUP(逆引き[[#This Row],[専門街]],専門街[],4,FALSE)</f>
        <v>デパート</v>
      </c>
      <c r="I150" s="10">
        <f>VLOOKUP(逆引き[[#This Row],[専門街]],専門街[],5,FALSE)</f>
        <v>1.7</v>
      </c>
      <c r="J150" s="10">
        <f>VLOOKUP(逆引き[[#This Row],[専門街]],専門街[],6,FALSE)</f>
        <v>0.4</v>
      </c>
      <c r="K150" s="8" t="str">
        <f>VLOOKUP(逆引き[[#This Row],[専門街]],専門街[],7,FALSE)&amp;"マス"</f>
        <v>28マス</v>
      </c>
    </row>
    <row r="151" spans="3:11" hidden="1">
      <c r="C151" t="s">
        <v>228</v>
      </c>
      <c r="D151">
        <v>8</v>
      </c>
      <c r="E151" t="s">
        <v>242</v>
      </c>
      <c r="F151" s="8" t="str">
        <f>VLOOKUP(逆引き[[#This Row],[専門街]],専門街[],2,FALSE)</f>
        <v>ブティック</v>
      </c>
      <c r="G151" s="8" t="str">
        <f>VLOOKUP(逆引き[[#This Row],[専門街]],専門街[],3,FALSE)</f>
        <v>さくら</v>
      </c>
      <c r="H151" s="8" t="str">
        <f>VLOOKUP(逆引き[[#This Row],[専門街]],専門街[],4,FALSE)</f>
        <v>デパート</v>
      </c>
      <c r="I151" s="10">
        <f>VLOOKUP(逆引き[[#This Row],[専門街]],専門街[],5,FALSE)</f>
        <v>2.1</v>
      </c>
      <c r="J151" s="10">
        <f>VLOOKUP(逆引き[[#This Row],[専門街]],専門街[],6,FALSE)</f>
        <v>0.35</v>
      </c>
      <c r="K151" s="8" t="str">
        <f>VLOOKUP(逆引き[[#This Row],[専門街]],専門街[],7,FALSE)&amp;"マス"</f>
        <v>16マス</v>
      </c>
    </row>
    <row r="152" spans="3:11" hidden="1">
      <c r="C152" t="s">
        <v>228</v>
      </c>
      <c r="D152">
        <v>9</v>
      </c>
      <c r="E152" t="s">
        <v>256</v>
      </c>
      <c r="F152" s="8" t="str">
        <f>VLOOKUP(逆引き[[#This Row],[専門街]],専門街[],2,FALSE)</f>
        <v>バス停</v>
      </c>
      <c r="G152" s="8" t="str">
        <f>VLOOKUP(逆引き[[#This Row],[専門街]],専門街[],3,FALSE)</f>
        <v>銀トロフィ像</v>
      </c>
      <c r="H152" s="8" t="str">
        <f>VLOOKUP(逆引き[[#This Row],[専門街]],専門街[],4,FALSE)</f>
        <v>デパート</v>
      </c>
      <c r="I152" s="10">
        <f>VLOOKUP(逆引き[[#This Row],[専門街]],専門街[],5,FALSE)</f>
        <v>1.7</v>
      </c>
      <c r="J152" s="10">
        <f>VLOOKUP(逆引き[[#This Row],[専門街]],専門街[],6,FALSE)</f>
        <v>0.4</v>
      </c>
      <c r="K152" s="8" t="str">
        <f>VLOOKUP(逆引き[[#This Row],[専門街]],専門街[],7,FALSE)&amp;"マス"</f>
        <v>9マス</v>
      </c>
    </row>
    <row r="153" spans="3:11" hidden="1">
      <c r="C153" t="s">
        <v>228</v>
      </c>
      <c r="D153">
        <v>10</v>
      </c>
      <c r="E153" t="s">
        <v>262</v>
      </c>
      <c r="F153" s="8" t="str">
        <f>VLOOKUP(逆引き[[#This Row],[専門街]],専門街[],2,FALSE)</f>
        <v>デパート</v>
      </c>
      <c r="G153" s="8" t="str">
        <f>VLOOKUP(逆引き[[#This Row],[専門街]],専門街[],3,FALSE)</f>
        <v>金トロフィ像</v>
      </c>
      <c r="H153" s="8" t="str">
        <f>VLOOKUP(逆引き[[#This Row],[専門街]],専門街[],4,FALSE)</f>
        <v>映画館</v>
      </c>
      <c r="I153" s="10">
        <f>VLOOKUP(逆引き[[#This Row],[専門街]],専門街[],5,FALSE)</f>
        <v>1.5</v>
      </c>
      <c r="J153" s="10">
        <f>VLOOKUP(逆引き[[#This Row],[専門街]],専門街[],6,FALSE)</f>
        <v>0.6</v>
      </c>
      <c r="K153" s="8" t="str">
        <f>VLOOKUP(逆引き[[#This Row],[専門街]],専門街[],7,FALSE)&amp;"マス"</f>
        <v>25マス</v>
      </c>
    </row>
    <row r="154" spans="3:11" hidden="1">
      <c r="C154" t="s">
        <v>272</v>
      </c>
      <c r="D154">
        <v>1</v>
      </c>
      <c r="E154" t="s">
        <v>198</v>
      </c>
      <c r="F154" s="8" t="str">
        <f>VLOOKUP(逆引き[[#This Row],[専門街]],専門街[],2,FALSE)</f>
        <v>ゲームセンター</v>
      </c>
      <c r="G154" s="8" t="str">
        <f>VLOOKUP(逆引き[[#This Row],[専門街]],専門街[],3,FALSE)</f>
        <v>水族館</v>
      </c>
      <c r="H154" s="8" t="str">
        <f>VLOOKUP(逆引き[[#This Row],[専門街]],専門街[],4,FALSE)</f>
        <v>ボーリング場</v>
      </c>
      <c r="I154" s="10">
        <f>VLOOKUP(逆引き[[#This Row],[専門街]],専門街[],5,FALSE)</f>
        <v>1.25</v>
      </c>
      <c r="J154" s="10">
        <f>VLOOKUP(逆引き[[#This Row],[専門街]],専門街[],6,FALSE)</f>
        <v>0.55000000000000004</v>
      </c>
      <c r="K154" s="8" t="str">
        <f>VLOOKUP(逆引き[[#This Row],[専門街]],専門街[],7,FALSE)&amp;"マス"</f>
        <v>44マス</v>
      </c>
    </row>
    <row r="155" spans="3:11" hidden="1">
      <c r="C155" t="s">
        <v>272</v>
      </c>
      <c r="D155">
        <v>2</v>
      </c>
      <c r="E155" t="s">
        <v>278</v>
      </c>
      <c r="F155" s="8" t="str">
        <f>VLOOKUP(逆引き[[#This Row],[専門街]],専門街[],2,FALSE)</f>
        <v>国際空港</v>
      </c>
      <c r="G155" s="8" t="str">
        <f>VLOOKUP(逆引き[[#This Row],[専門街]],専門街[],3,FALSE)</f>
        <v>テレビ局</v>
      </c>
      <c r="H155" s="8" t="str">
        <f>VLOOKUP(逆引き[[#This Row],[専門街]],専門街[],4,FALSE)</f>
        <v>超高層ビル</v>
      </c>
      <c r="I155" s="10">
        <f>VLOOKUP(逆引き[[#This Row],[専門街]],専門街[],5,FALSE)</f>
        <v>2.1</v>
      </c>
      <c r="J155" s="10">
        <f>VLOOKUP(逆引き[[#This Row],[専門街]],専門街[],6,FALSE)</f>
        <v>0.45</v>
      </c>
      <c r="K155" s="8" t="str">
        <f>VLOOKUP(逆引き[[#This Row],[専門街]],専門街[],7,FALSE)&amp;"マス"</f>
        <v>132マス</v>
      </c>
    </row>
    <row r="156" spans="3:11" hidden="1">
      <c r="C156" t="s">
        <v>272</v>
      </c>
      <c r="D156">
        <v>3</v>
      </c>
      <c r="E156" t="s">
        <v>293</v>
      </c>
      <c r="F156" s="8" t="str">
        <f>VLOOKUP(逆引き[[#This Row],[専門街]],専門街[],2,FALSE)</f>
        <v>カイロ親父像</v>
      </c>
      <c r="G156" s="8" t="str">
        <f>VLOOKUP(逆引き[[#This Row],[専門街]],専門街[],3,FALSE)</f>
        <v>金トロフィ像</v>
      </c>
      <c r="H156" s="8" t="str">
        <f>VLOOKUP(逆引き[[#This Row],[専門街]],専門街[],4,FALSE)</f>
        <v>テレビ局</v>
      </c>
      <c r="I156" s="10">
        <f>VLOOKUP(逆引き[[#This Row],[専門街]],専門街[],5,FALSE)</f>
        <v>2.5</v>
      </c>
      <c r="J156" s="10">
        <f>VLOOKUP(逆引き[[#This Row],[専門街]],専門街[],6,FALSE)</f>
        <v>0.4</v>
      </c>
      <c r="K156" s="8" t="str">
        <f>VLOOKUP(逆引き[[#This Row],[専門街]],専門街[],7,FALSE)&amp;"マス"</f>
        <v>18マス</v>
      </c>
    </row>
    <row r="157" spans="3:11" hidden="1">
      <c r="C157" t="s">
        <v>7</v>
      </c>
      <c r="D157">
        <v>1</v>
      </c>
      <c r="E157" t="s">
        <v>4</v>
      </c>
      <c r="F157" s="8" t="str">
        <f>VLOOKUP(逆引き[[#This Row],[専門街]],専門街[],2,FALSE)</f>
        <v>ケーキ屋</v>
      </c>
      <c r="G157" s="8" t="str">
        <f>VLOOKUP(逆引き[[#This Row],[専門街]],専門街[],3,FALSE)</f>
        <v>クレープ店</v>
      </c>
      <c r="H157" s="8" t="str">
        <f>VLOOKUP(逆引き[[#This Row],[専門街]],専門街[],4,FALSE)</f>
        <v>ドーナツ屋</v>
      </c>
      <c r="I157" s="10">
        <f>VLOOKUP(逆引き[[#This Row],[専門街]],専門街[],5,FALSE)</f>
        <v>0.9</v>
      </c>
      <c r="J157" s="10">
        <f>VLOOKUP(逆引き[[#This Row],[専門街]],専門街[],6,FALSE)</f>
        <v>0.45</v>
      </c>
      <c r="K157" s="8" t="str">
        <f>VLOOKUP(逆引き[[#This Row],[専門街]],専門街[],7,FALSE)&amp;"マス"</f>
        <v>12マス</v>
      </c>
    </row>
    <row r="158" spans="3:11" hidden="1">
      <c r="C158" t="s">
        <v>7</v>
      </c>
      <c r="D158">
        <v>2</v>
      </c>
      <c r="E158" t="s">
        <v>8</v>
      </c>
      <c r="F158" s="8" t="str">
        <f>VLOOKUP(逆引き[[#This Row],[専門街]],専門街[],2,FALSE)</f>
        <v>ラーメン屋</v>
      </c>
      <c r="G158" s="8" t="str">
        <f>VLOOKUP(逆引き[[#This Row],[専門街]],専門街[],3,FALSE)</f>
        <v>ピザ屋</v>
      </c>
      <c r="H158" s="8" t="str">
        <f>VLOOKUP(逆引き[[#This Row],[専門街]],専門街[],4,FALSE)</f>
        <v>ドーナツ屋</v>
      </c>
      <c r="I158" s="10">
        <f>VLOOKUP(逆引き[[#This Row],[専門街]],専門街[],5,FALSE)</f>
        <v>1.1000000000000001</v>
      </c>
      <c r="J158" s="10">
        <f>VLOOKUP(逆引き[[#This Row],[専門街]],専門街[],6,FALSE)</f>
        <v>0.25</v>
      </c>
      <c r="K158" s="8" t="str">
        <f>VLOOKUP(逆引き[[#This Row],[専門街]],専門街[],7,FALSE)&amp;"マス"</f>
        <v>12マス</v>
      </c>
    </row>
    <row r="159" spans="3:11" hidden="1">
      <c r="C159" t="s">
        <v>7</v>
      </c>
      <c r="D159">
        <v>3</v>
      </c>
      <c r="E159" t="s">
        <v>126</v>
      </c>
      <c r="F159" s="8" t="str">
        <f>VLOOKUP(逆引き[[#This Row],[専門街]],専門街[],2,FALSE)</f>
        <v>ドーナツ屋</v>
      </c>
      <c r="G159" s="8" t="str">
        <f>VLOOKUP(逆引き[[#This Row],[専門街]],専門街[],3,FALSE)</f>
        <v>牧場</v>
      </c>
      <c r="H159" s="8" t="str">
        <f>VLOOKUP(逆引き[[#This Row],[専門街]],専門街[],4,FALSE)</f>
        <v>クレープ店</v>
      </c>
      <c r="I159" s="10">
        <f>VLOOKUP(逆引き[[#This Row],[専門街]],専門街[],5,FALSE)</f>
        <v>1.65</v>
      </c>
      <c r="J159" s="10">
        <f>VLOOKUP(逆引き[[#This Row],[専門街]],専門街[],6,FALSE)</f>
        <v>0.25</v>
      </c>
      <c r="K159" s="8" t="str">
        <f>VLOOKUP(逆引き[[#This Row],[専門街]],専門街[],7,FALSE)&amp;"マス"</f>
        <v>44マス</v>
      </c>
    </row>
    <row r="160" spans="3:11" hidden="1">
      <c r="C160" t="s">
        <v>7</v>
      </c>
      <c r="D160">
        <v>4</v>
      </c>
      <c r="E160" t="s">
        <v>146</v>
      </c>
      <c r="F160" s="8" t="str">
        <f>VLOOKUP(逆引き[[#This Row],[専門街]],専門街[],2,FALSE)</f>
        <v>ドーナツ屋</v>
      </c>
      <c r="G160" s="8" t="str">
        <f>VLOOKUP(逆引き[[#This Row],[専門街]],専門街[],3,FALSE)</f>
        <v>消火栓</v>
      </c>
      <c r="H160" s="8" t="str">
        <f>VLOOKUP(逆引き[[#This Row],[専門街]],専門街[],4,FALSE)</f>
        <v>競技場</v>
      </c>
      <c r="I160" s="10">
        <f>VLOOKUP(逆引き[[#This Row],[専門街]],専門街[],5,FALSE)</f>
        <v>1.25</v>
      </c>
      <c r="J160" s="10">
        <f>VLOOKUP(逆引き[[#This Row],[専門街]],専門街[],6,FALSE)</f>
        <v>0.3</v>
      </c>
      <c r="K160" s="8" t="str">
        <f>VLOOKUP(逆引き[[#This Row],[専門街]],専門街[],7,FALSE)&amp;"マス"</f>
        <v>41マス</v>
      </c>
    </row>
    <row r="161" spans="3:11" hidden="1">
      <c r="C161" t="s">
        <v>7</v>
      </c>
      <c r="D161">
        <v>5</v>
      </c>
      <c r="E161" t="s">
        <v>266</v>
      </c>
      <c r="F161" s="8" t="str">
        <f>VLOOKUP(逆引き[[#This Row],[専門街]],専門街[],2,FALSE)</f>
        <v>ゴルフ練習場</v>
      </c>
      <c r="G161" s="8" t="str">
        <f>VLOOKUP(逆引き[[#This Row],[専門街]],専門街[],3,FALSE)</f>
        <v>金トロフィ像</v>
      </c>
      <c r="H161" s="8" t="str">
        <f>VLOOKUP(逆引き[[#This Row],[専門街]],専門街[],4,FALSE)</f>
        <v>ドーナツ屋</v>
      </c>
      <c r="I161" s="10">
        <f>VLOOKUP(逆引き[[#This Row],[専門街]],専門街[],5,FALSE)</f>
        <v>1.7</v>
      </c>
      <c r="J161" s="10">
        <f>VLOOKUP(逆引き[[#This Row],[専門街]],専門街[],6,FALSE)</f>
        <v>0.4</v>
      </c>
      <c r="K161" s="8" t="str">
        <f>VLOOKUP(逆引き[[#This Row],[専門街]],専門街[],7,FALSE)&amp;"マス"</f>
        <v>13マス</v>
      </c>
    </row>
    <row r="162" spans="3:11" hidden="1">
      <c r="C162" t="s">
        <v>83</v>
      </c>
      <c r="D162">
        <v>1</v>
      </c>
      <c r="E162" t="s">
        <v>82</v>
      </c>
      <c r="F162" s="8" t="str">
        <f>VLOOKUP(逆引き[[#This Row],[専門街]],専門街[],2,FALSE)</f>
        <v>ピザ屋</v>
      </c>
      <c r="G162" s="8" t="str">
        <f>VLOOKUP(逆引き[[#This Row],[専門街]],専門街[],3,FALSE)</f>
        <v>バイクショップ</v>
      </c>
      <c r="H162" s="8" t="str">
        <f>VLOOKUP(逆引き[[#This Row],[専門街]],専門街[],4,FALSE)</f>
        <v>ファーストフード</v>
      </c>
      <c r="I162" s="10">
        <f>VLOOKUP(逆引き[[#This Row],[専門街]],専門街[],5,FALSE)</f>
        <v>1.5</v>
      </c>
      <c r="J162" s="10">
        <f>VLOOKUP(逆引き[[#This Row],[専門街]],専門街[],6,FALSE)</f>
        <v>0.2</v>
      </c>
      <c r="K162" s="8" t="str">
        <f>VLOOKUP(逆引き[[#This Row],[専門街]],専門街[],7,FALSE)&amp;"マス"</f>
        <v>16マス</v>
      </c>
    </row>
    <row r="163" spans="3:11" hidden="1">
      <c r="C163" t="s">
        <v>83</v>
      </c>
      <c r="D163">
        <v>2</v>
      </c>
      <c r="E163" t="s">
        <v>89</v>
      </c>
      <c r="F163" s="8" t="str">
        <f>VLOOKUP(逆引き[[#This Row],[専門街]],専門街[],2,FALSE)</f>
        <v>レンタルビデオ</v>
      </c>
      <c r="G163" s="8" t="str">
        <f>VLOOKUP(逆引き[[#This Row],[専門街]],専門街[],3,FALSE)</f>
        <v>バイクショップ</v>
      </c>
      <c r="H163" s="8" t="str">
        <f>VLOOKUP(逆引き[[#This Row],[専門街]],専門街[],4,FALSE)</f>
        <v>PCショップ</v>
      </c>
      <c r="I163" s="10">
        <f>VLOOKUP(逆引き[[#This Row],[専門街]],専門街[],5,FALSE)</f>
        <v>1.5</v>
      </c>
      <c r="J163" s="10">
        <f>VLOOKUP(逆引き[[#This Row],[専門街]],専門街[],6,FALSE)</f>
        <v>0.2</v>
      </c>
      <c r="K163" s="8" t="str">
        <f>VLOOKUP(逆引き[[#This Row],[専門街]],専門街[],7,FALSE)&amp;"マス"</f>
        <v>28マス</v>
      </c>
    </row>
    <row r="164" spans="3:11" hidden="1">
      <c r="C164" t="s">
        <v>83</v>
      </c>
      <c r="D164">
        <v>3</v>
      </c>
      <c r="E164" t="s">
        <v>166</v>
      </c>
      <c r="F164" s="8" t="str">
        <f>VLOOKUP(逆引き[[#This Row],[専門街]],専門街[],2,FALSE)</f>
        <v>自転車屋</v>
      </c>
      <c r="G164" s="8" t="str">
        <f>VLOOKUP(逆引き[[#This Row],[専門街]],専門街[],3,FALSE)</f>
        <v>バイクショップ</v>
      </c>
      <c r="H164" s="8" t="str">
        <f>VLOOKUP(逆引き[[#This Row],[専門街]],専門街[],4,FALSE)</f>
        <v>カーディーラー</v>
      </c>
      <c r="I164" s="10">
        <f>VLOOKUP(逆引き[[#This Row],[専門街]],専門街[],5,FALSE)</f>
        <v>1.25</v>
      </c>
      <c r="J164" s="10">
        <f>VLOOKUP(逆引き[[#This Row],[専門街]],専門街[],6,FALSE)</f>
        <v>0.55000000000000004</v>
      </c>
      <c r="K164" s="8" t="str">
        <f>VLOOKUP(逆引き[[#This Row],[専門街]],専門街[],7,FALSE)&amp;"マス"</f>
        <v>28マス</v>
      </c>
    </row>
    <row r="165" spans="3:11" hidden="1">
      <c r="C165" t="s">
        <v>83</v>
      </c>
      <c r="D165">
        <v>4</v>
      </c>
      <c r="E165" t="s">
        <v>182</v>
      </c>
      <c r="F165" s="8" t="str">
        <f>VLOOKUP(逆引き[[#This Row],[専門街]],専門街[],2,FALSE)</f>
        <v>バイクショップ</v>
      </c>
      <c r="G165" s="8" t="str">
        <f>VLOOKUP(逆引き[[#This Row],[専門街]],専門街[],3,FALSE)</f>
        <v>カーディーラー</v>
      </c>
      <c r="H165" s="8" t="str">
        <f>VLOOKUP(逆引き[[#This Row],[専門街]],専門街[],4,FALSE)</f>
        <v>学校</v>
      </c>
      <c r="I165" s="10">
        <f>VLOOKUP(逆引き[[#This Row],[専門街]],専門街[],5,FALSE)</f>
        <v>1.25</v>
      </c>
      <c r="J165" s="10">
        <f>VLOOKUP(逆引き[[#This Row],[専門街]],専門街[],6,FALSE)</f>
        <v>0.55000000000000004</v>
      </c>
      <c r="K165" s="8" t="str">
        <f>VLOOKUP(逆引き[[#This Row],[専門街]],専門街[],7,FALSE)&amp;"マス"</f>
        <v>60マス</v>
      </c>
    </row>
    <row r="166" spans="3:11" hidden="1">
      <c r="C166" t="s">
        <v>83</v>
      </c>
      <c r="D166">
        <v>5</v>
      </c>
      <c r="E166" t="s">
        <v>259</v>
      </c>
      <c r="F166" s="8" t="str">
        <f>VLOOKUP(逆引き[[#This Row],[専門街]],専門街[],2,FALSE)</f>
        <v>バイクショップ</v>
      </c>
      <c r="G166" s="8" t="str">
        <f>VLOOKUP(逆引き[[#This Row],[専門街]],専門街[],3,FALSE)</f>
        <v>銀トロフィ像</v>
      </c>
      <c r="H166" s="8" t="str">
        <f>VLOOKUP(逆引き[[#This Row],[専門街]],専門街[],4,FALSE)</f>
        <v>カイロビル</v>
      </c>
      <c r="I166" s="10">
        <f>VLOOKUP(逆引き[[#This Row],[専門街]],専門街[],5,FALSE)</f>
        <v>2.1</v>
      </c>
      <c r="J166" s="10">
        <f>VLOOKUP(逆引き[[#This Row],[専門街]],専門街[],6,FALSE)</f>
        <v>0.35</v>
      </c>
      <c r="K166" s="8" t="str">
        <f>VLOOKUP(逆引き[[#This Row],[専門街]],専門街[],7,FALSE)&amp;"マス"</f>
        <v>25マス</v>
      </c>
    </row>
    <row r="167" spans="3:11" hidden="1">
      <c r="C167" t="s">
        <v>257</v>
      </c>
      <c r="D167">
        <v>1</v>
      </c>
      <c r="E167" t="s">
        <v>256</v>
      </c>
      <c r="F167" s="8" t="str">
        <f>VLOOKUP(逆引き[[#This Row],[専門街]],専門街[],2,FALSE)</f>
        <v>バス停</v>
      </c>
      <c r="G167" s="8" t="str">
        <f>VLOOKUP(逆引き[[#This Row],[専門街]],専門街[],3,FALSE)</f>
        <v>銀トロフィ像</v>
      </c>
      <c r="H167" s="8" t="str">
        <f>VLOOKUP(逆引き[[#This Row],[専門街]],専門街[],4,FALSE)</f>
        <v>デパート</v>
      </c>
      <c r="I167" s="10">
        <f>VLOOKUP(逆引き[[#This Row],[専門街]],専門街[],5,FALSE)</f>
        <v>1.7</v>
      </c>
      <c r="J167" s="10">
        <f>VLOOKUP(逆引き[[#This Row],[専門街]],専門街[],6,FALSE)</f>
        <v>0.4</v>
      </c>
      <c r="K167" s="8" t="str">
        <f>VLOOKUP(逆引き[[#This Row],[専門街]],専門街[],7,FALSE)&amp;"マス"</f>
        <v>9マス</v>
      </c>
    </row>
    <row r="168" spans="3:11" hidden="1">
      <c r="C168" t="s">
        <v>302</v>
      </c>
      <c r="D168">
        <v>1</v>
      </c>
      <c r="E168" t="s">
        <v>301</v>
      </c>
      <c r="F168" s="8" t="str">
        <f>VLOOKUP(逆引き[[#This Row],[専門街]],専門街[],2,FALSE)</f>
        <v>パンプキン像</v>
      </c>
      <c r="G168" s="8" t="str">
        <f>VLOOKUP(逆引き[[#This Row],[専門街]],専門街[],3,FALSE)</f>
        <v>金トロフィ像</v>
      </c>
      <c r="H168" s="8" t="str">
        <f>VLOOKUP(逆引き[[#This Row],[専門街]],専門街[],4,FALSE)</f>
        <v>カーディーラー</v>
      </c>
      <c r="I168" s="10">
        <f>VLOOKUP(逆引き[[#This Row],[専門街]],専門街[],5,FALSE)</f>
        <v>1.9</v>
      </c>
      <c r="J168" s="10">
        <f>VLOOKUP(逆引き[[#This Row],[専門街]],専門街[],6,FALSE)</f>
        <v>0.65</v>
      </c>
      <c r="K168" s="8" t="str">
        <f>VLOOKUP(逆引き[[#This Row],[専門街]],専門街[],7,FALSE)&amp;"マス"</f>
        <v>18マス</v>
      </c>
    </row>
    <row r="169" spans="3:11" hidden="1">
      <c r="C169" t="s">
        <v>3</v>
      </c>
      <c r="D169">
        <v>1</v>
      </c>
      <c r="E169" t="s">
        <v>0</v>
      </c>
      <c r="F169" s="8" t="str">
        <f>VLOOKUP(逆引き[[#This Row],[専門街]],専門街[],2,FALSE)</f>
        <v>公園</v>
      </c>
      <c r="G169" s="8" t="str">
        <f>VLOOKUP(逆引き[[#This Row],[専門街]],専門街[],3,FALSE)</f>
        <v>お弁当屋</v>
      </c>
      <c r="H169" s="8" t="str">
        <f>VLOOKUP(逆引き[[#This Row],[専門街]],専門街[],4,FALSE)</f>
        <v>パン屋</v>
      </c>
      <c r="I169" s="10">
        <f>VLOOKUP(逆引き[[#This Row],[専門街]],専門街[],5,FALSE)</f>
        <v>1.5</v>
      </c>
      <c r="J169" s="10">
        <f>VLOOKUP(逆引き[[#This Row],[専門街]],専門街[],6,FALSE)</f>
        <v>0.2</v>
      </c>
      <c r="K169" s="8" t="str">
        <f>VLOOKUP(逆引き[[#This Row],[専門街]],専門街[],7,FALSE)&amp;"マス"</f>
        <v>12マス</v>
      </c>
    </row>
    <row r="170" spans="3:11" hidden="1">
      <c r="C170" t="s">
        <v>3</v>
      </c>
      <c r="D170">
        <v>2</v>
      </c>
      <c r="E170" t="s">
        <v>51</v>
      </c>
      <c r="F170" s="8" t="str">
        <f>VLOOKUP(逆引き[[#This Row],[専門街]],専門街[],2,FALSE)</f>
        <v>お弁当屋</v>
      </c>
      <c r="G170" s="8" t="str">
        <f>VLOOKUP(逆引き[[#This Row],[専門街]],専門街[],3,FALSE)</f>
        <v>パン屋</v>
      </c>
      <c r="H170" s="8" t="str">
        <f>VLOOKUP(逆引き[[#This Row],[専門街]],専門街[],4,FALSE)</f>
        <v>コーヒーショップ</v>
      </c>
      <c r="I170" s="10">
        <f>VLOOKUP(逆引き[[#This Row],[専門街]],専門街[],5,FALSE)</f>
        <v>1.1000000000000001</v>
      </c>
      <c r="J170" s="10">
        <f>VLOOKUP(逆引き[[#This Row],[専門街]],専門街[],6,FALSE)</f>
        <v>0.25</v>
      </c>
      <c r="K170" s="8" t="str">
        <f>VLOOKUP(逆引き[[#This Row],[専門街]],専門街[],7,FALSE)&amp;"マス"</f>
        <v>12マス</v>
      </c>
    </row>
    <row r="171" spans="3:11" hidden="1">
      <c r="C171" t="s">
        <v>3</v>
      </c>
      <c r="D171">
        <v>3</v>
      </c>
      <c r="E171" t="s">
        <v>134</v>
      </c>
      <c r="F171" s="8" t="str">
        <f>VLOOKUP(逆引き[[#This Row],[専門街]],専門街[],2,FALSE)</f>
        <v>パン屋</v>
      </c>
      <c r="G171" s="8" t="str">
        <f>VLOOKUP(逆引き[[#This Row],[専門街]],専門街[],3,FALSE)</f>
        <v>山</v>
      </c>
      <c r="H171" s="8" t="str">
        <f>VLOOKUP(逆引き[[#This Row],[専門街]],専門街[],4,FALSE)</f>
        <v>農家</v>
      </c>
      <c r="I171" s="10">
        <f>VLOOKUP(逆引き[[#This Row],[専門街]],専門街[],5,FALSE)</f>
        <v>1.05</v>
      </c>
      <c r="J171" s="10">
        <f>VLOOKUP(逆引き[[#This Row],[専門街]],専門街[],6,FALSE)</f>
        <v>0.5</v>
      </c>
      <c r="K171" s="8" t="str">
        <f>VLOOKUP(逆引き[[#This Row],[専門街]],専門街[],7,FALSE)&amp;"マス"</f>
        <v>56マス</v>
      </c>
    </row>
    <row r="172" spans="3:11" hidden="1">
      <c r="C172" t="s">
        <v>10</v>
      </c>
      <c r="D172">
        <v>1</v>
      </c>
      <c r="E172" t="s">
        <v>8</v>
      </c>
      <c r="F172" s="8" t="str">
        <f>VLOOKUP(逆引き[[#This Row],[専門街]],専門街[],2,FALSE)</f>
        <v>ラーメン屋</v>
      </c>
      <c r="G172" s="8" t="str">
        <f>VLOOKUP(逆引き[[#This Row],[専門街]],専門街[],3,FALSE)</f>
        <v>ピザ屋</v>
      </c>
      <c r="H172" s="8" t="str">
        <f>VLOOKUP(逆引き[[#This Row],[専門街]],専門街[],4,FALSE)</f>
        <v>ドーナツ屋</v>
      </c>
      <c r="I172" s="10">
        <f>VLOOKUP(逆引き[[#This Row],[専門街]],専門街[],5,FALSE)</f>
        <v>1.1000000000000001</v>
      </c>
      <c r="J172" s="10">
        <f>VLOOKUP(逆引き[[#This Row],[専門街]],専門街[],6,FALSE)</f>
        <v>0.25</v>
      </c>
      <c r="K172" s="8" t="str">
        <f>VLOOKUP(逆引き[[#This Row],[専門街]],専門街[],7,FALSE)&amp;"マス"</f>
        <v>12マス</v>
      </c>
    </row>
    <row r="173" spans="3:11" hidden="1">
      <c r="C173" t="s">
        <v>10</v>
      </c>
      <c r="D173">
        <v>2</v>
      </c>
      <c r="E173" t="s">
        <v>82</v>
      </c>
      <c r="F173" s="8" t="str">
        <f>VLOOKUP(逆引き[[#This Row],[専門街]],専門街[],2,FALSE)</f>
        <v>ピザ屋</v>
      </c>
      <c r="G173" s="8" t="str">
        <f>VLOOKUP(逆引き[[#This Row],[専門街]],専門街[],3,FALSE)</f>
        <v>バイクショップ</v>
      </c>
      <c r="H173" s="8" t="str">
        <f>VLOOKUP(逆引き[[#This Row],[専門街]],専門街[],4,FALSE)</f>
        <v>ファーストフード</v>
      </c>
      <c r="I173" s="10">
        <f>VLOOKUP(逆引き[[#This Row],[専門街]],専門街[],5,FALSE)</f>
        <v>1.5</v>
      </c>
      <c r="J173" s="10">
        <f>VLOOKUP(逆引き[[#This Row],[専門街]],専門街[],6,FALSE)</f>
        <v>0.2</v>
      </c>
      <c r="K173" s="8" t="str">
        <f>VLOOKUP(逆引き[[#This Row],[専門街]],専門街[],7,FALSE)&amp;"マス"</f>
        <v>16マス</v>
      </c>
    </row>
    <row r="174" spans="3:11" hidden="1">
      <c r="C174" t="s">
        <v>10</v>
      </c>
      <c r="D174">
        <v>3</v>
      </c>
      <c r="E174" t="s">
        <v>109</v>
      </c>
      <c r="F174" s="8" t="str">
        <f>VLOOKUP(逆引き[[#This Row],[専門街]],専門街[],2,FALSE)</f>
        <v>すし屋</v>
      </c>
      <c r="G174" s="8" t="str">
        <f>VLOOKUP(逆引き[[#This Row],[専門街]],専門街[],3,FALSE)</f>
        <v>焼肉屋</v>
      </c>
      <c r="H174" s="8" t="str">
        <f>VLOOKUP(逆引き[[#This Row],[専門街]],専門街[],4,FALSE)</f>
        <v>ピザ屋</v>
      </c>
      <c r="I174" s="10">
        <f>VLOOKUP(逆引き[[#This Row],[専門街]],専門街[],5,FALSE)</f>
        <v>1.65</v>
      </c>
      <c r="J174" s="10">
        <f>VLOOKUP(逆引き[[#This Row],[専門街]],専門街[],6,FALSE)</f>
        <v>0.25</v>
      </c>
      <c r="K174" s="8" t="str">
        <f>VLOOKUP(逆引き[[#This Row],[専門街]],専門街[],7,FALSE)&amp;"マス"</f>
        <v>12マス</v>
      </c>
    </row>
    <row r="175" spans="3:11" hidden="1">
      <c r="C175" t="s">
        <v>304</v>
      </c>
      <c r="D175">
        <v>1</v>
      </c>
      <c r="E175" t="s">
        <v>303</v>
      </c>
      <c r="F175" s="8" t="str">
        <f>VLOOKUP(逆引き[[#This Row],[専門街]],専門街[],2,FALSE)</f>
        <v>ひしょ子像</v>
      </c>
      <c r="G175" s="8" t="str">
        <f>VLOOKUP(逆引き[[#This Row],[専門街]],専門街[],3,FALSE)</f>
        <v>金トロフィ像</v>
      </c>
      <c r="H175" s="8" t="str">
        <f>VLOOKUP(逆引き[[#This Row],[専門街]],専門街[],4,FALSE)</f>
        <v>遊園地</v>
      </c>
      <c r="I175" s="10">
        <f>VLOOKUP(逆引き[[#This Row],[専門街]],専門街[],5,FALSE)</f>
        <v>2.1</v>
      </c>
      <c r="J175" s="10">
        <f>VLOOKUP(逆引き[[#This Row],[専門街]],専門街[],6,FALSE)</f>
        <v>0.45</v>
      </c>
      <c r="K175" s="8" t="str">
        <f>VLOOKUP(逆引き[[#This Row],[専門街]],専門街[],7,FALSE)&amp;"マス"</f>
        <v>38マス</v>
      </c>
    </row>
    <row r="176" spans="3:11" hidden="1">
      <c r="C176" t="s">
        <v>306</v>
      </c>
      <c r="D176">
        <v>1</v>
      </c>
      <c r="E176" t="s">
        <v>305</v>
      </c>
      <c r="F176" s="8" t="str">
        <f>VLOOKUP(逆引き[[#This Row],[専門街]],専門街[],2,FALSE)</f>
        <v>ひつじ像</v>
      </c>
      <c r="G176" s="8" t="str">
        <f>VLOOKUP(逆引き[[#This Row],[専門街]],専門街[],3,FALSE)</f>
        <v>金トロフィ像</v>
      </c>
      <c r="H176" s="8" t="str">
        <f>VLOOKUP(逆引き[[#This Row],[専門街]],専門街[],4,FALSE)</f>
        <v>学校</v>
      </c>
      <c r="I176" s="10">
        <f>VLOOKUP(逆引き[[#This Row],[専門街]],専門街[],5,FALSE)</f>
        <v>2.5</v>
      </c>
      <c r="J176" s="10">
        <f>VLOOKUP(逆引き[[#This Row],[専門街]],専門街[],6,FALSE)</f>
        <v>0.4</v>
      </c>
      <c r="K176" s="8" t="str">
        <f>VLOOKUP(逆引き[[#This Row],[専門街]],専門街[],7,FALSE)&amp;"マス"</f>
        <v>38マス</v>
      </c>
    </row>
    <row r="177" spans="3:11" hidden="1">
      <c r="C177" t="s">
        <v>92</v>
      </c>
      <c r="D177">
        <v>1</v>
      </c>
      <c r="E177" t="s">
        <v>91</v>
      </c>
      <c r="F177" s="8" t="str">
        <f>VLOOKUP(逆引き[[#This Row],[専門街]],専門街[],2,FALSE)</f>
        <v>お花屋</v>
      </c>
      <c r="G177" s="8" t="str">
        <f>VLOOKUP(逆引き[[#This Row],[専門街]],専門街[],3,FALSE)</f>
        <v>ひまわり</v>
      </c>
      <c r="H177" s="8" t="str">
        <f>VLOOKUP(逆引き[[#This Row],[専門街]],専門街[],4,FALSE)</f>
        <v>牧場</v>
      </c>
      <c r="I177" s="10">
        <f>VLOOKUP(逆引き[[#This Row],[専門街]],専門街[],5,FALSE)</f>
        <v>0.9</v>
      </c>
      <c r="J177" s="10">
        <f>VLOOKUP(逆引き[[#This Row],[専門街]],専門街[],6,FALSE)</f>
        <v>0.45</v>
      </c>
      <c r="K177" s="8" t="str">
        <f>VLOOKUP(逆引き[[#This Row],[専門街]],専門街[],7,FALSE)&amp;"マス"</f>
        <v>41マス</v>
      </c>
    </row>
    <row r="178" spans="3:11" hidden="1">
      <c r="C178" t="s">
        <v>14</v>
      </c>
      <c r="D178">
        <v>1</v>
      </c>
      <c r="E178" t="s">
        <v>11</v>
      </c>
      <c r="F178" s="8" t="str">
        <f>VLOOKUP(逆引き[[#This Row],[専門街]],専門街[],2,FALSE)</f>
        <v>牛丼屋</v>
      </c>
      <c r="G178" s="8" t="str">
        <f>VLOOKUP(逆引き[[#This Row],[専門街]],専門街[],3,FALSE)</f>
        <v>定食屋</v>
      </c>
      <c r="H178" s="8" t="str">
        <f>VLOOKUP(逆引き[[#This Row],[専門街]],専門街[],4,FALSE)</f>
        <v>ファーストフード</v>
      </c>
      <c r="I178" s="10">
        <f>VLOOKUP(逆引き[[#This Row],[専門街]],専門街[],5,FALSE)</f>
        <v>1.5</v>
      </c>
      <c r="J178" s="10">
        <f>VLOOKUP(逆引き[[#This Row],[専門街]],専門街[],6,FALSE)</f>
        <v>0.2</v>
      </c>
      <c r="K178" s="8" t="str">
        <f>VLOOKUP(逆引き[[#This Row],[専門街]],専門街[],7,FALSE)&amp;"マス"</f>
        <v>12マス</v>
      </c>
    </row>
    <row r="179" spans="3:11" hidden="1">
      <c r="C179" t="s">
        <v>14</v>
      </c>
      <c r="D179">
        <v>2</v>
      </c>
      <c r="E179" t="s">
        <v>60</v>
      </c>
      <c r="F179" s="8" t="str">
        <f>VLOOKUP(逆引き[[#This Row],[専門街]],専門街[],2,FALSE)</f>
        <v>ベンチ</v>
      </c>
      <c r="G179" s="8" t="str">
        <f>VLOOKUP(逆引き[[#This Row],[専門街]],専門街[],3,FALSE)</f>
        <v>いちょう</v>
      </c>
      <c r="H179" s="8" t="str">
        <f>VLOOKUP(逆引き[[#This Row],[専門街]],専門街[],4,FALSE)</f>
        <v>ファーストフード</v>
      </c>
      <c r="I179" s="10">
        <f>VLOOKUP(逆引き[[#This Row],[専門街]],専門街[],5,FALSE)</f>
        <v>0.9</v>
      </c>
      <c r="J179" s="10">
        <f>VLOOKUP(逆引き[[#This Row],[専門街]],専門街[],6,FALSE)</f>
        <v>0.45</v>
      </c>
      <c r="K179" s="8" t="str">
        <f>VLOOKUP(逆引き[[#This Row],[専門街]],専門街[],7,FALSE)&amp;"マス"</f>
        <v>9マス</v>
      </c>
    </row>
    <row r="180" spans="3:11" hidden="1">
      <c r="C180" t="s">
        <v>14</v>
      </c>
      <c r="D180">
        <v>3</v>
      </c>
      <c r="E180" t="s">
        <v>82</v>
      </c>
      <c r="F180" s="8" t="str">
        <f>VLOOKUP(逆引き[[#This Row],[専門街]],専門街[],2,FALSE)</f>
        <v>ピザ屋</v>
      </c>
      <c r="G180" s="8" t="str">
        <f>VLOOKUP(逆引き[[#This Row],[専門街]],専門街[],3,FALSE)</f>
        <v>バイクショップ</v>
      </c>
      <c r="H180" s="8" t="str">
        <f>VLOOKUP(逆引き[[#This Row],[専門街]],専門街[],4,FALSE)</f>
        <v>ファーストフード</v>
      </c>
      <c r="I180" s="10">
        <f>VLOOKUP(逆引き[[#This Row],[専門街]],専門街[],5,FALSE)</f>
        <v>1.5</v>
      </c>
      <c r="J180" s="10">
        <f>VLOOKUP(逆引き[[#This Row],[専門街]],専門街[],6,FALSE)</f>
        <v>0.2</v>
      </c>
      <c r="K180" s="8" t="str">
        <f>VLOOKUP(逆引き[[#This Row],[専門街]],専門街[],7,FALSE)&amp;"マス"</f>
        <v>16マス</v>
      </c>
    </row>
    <row r="181" spans="3:11" hidden="1">
      <c r="C181" t="s">
        <v>14</v>
      </c>
      <c r="D181">
        <v>4</v>
      </c>
      <c r="E181" t="s">
        <v>217</v>
      </c>
      <c r="F181" s="8" t="str">
        <f>VLOOKUP(逆引き[[#This Row],[専門街]],専門街[],2,FALSE)</f>
        <v>ファーストフード</v>
      </c>
      <c r="G181" s="8" t="str">
        <f>VLOOKUP(逆引き[[#This Row],[専門街]],専門街[],3,FALSE)</f>
        <v>銀トロフィ像</v>
      </c>
      <c r="H181" s="8" t="str">
        <f>VLOOKUP(逆引き[[#This Row],[専門街]],専門街[],4,FALSE)</f>
        <v>スポーツジム</v>
      </c>
      <c r="I181" s="10">
        <f>VLOOKUP(逆引き[[#This Row],[専門街]],専門街[],5,FALSE)</f>
        <v>1.25</v>
      </c>
      <c r="J181" s="10">
        <f>VLOOKUP(逆引き[[#This Row],[専門街]],専門街[],6,FALSE)</f>
        <v>0.55000000000000004</v>
      </c>
      <c r="K181" s="8" t="str">
        <f>VLOOKUP(逆引き[[#This Row],[専門街]],専門街[],7,FALSE)&amp;"マス"</f>
        <v>21マス</v>
      </c>
    </row>
    <row r="182" spans="3:11" hidden="1">
      <c r="C182" t="s">
        <v>50</v>
      </c>
      <c r="D182">
        <v>1</v>
      </c>
      <c r="E182" t="s">
        <v>48</v>
      </c>
      <c r="F182" s="8" t="str">
        <f>VLOOKUP(逆引き[[#This Row],[専門街]],専門街[],2,FALSE)</f>
        <v>学校</v>
      </c>
      <c r="G182" s="8" t="str">
        <f>VLOOKUP(逆引き[[#This Row],[専門街]],専門街[],3,FALSE)</f>
        <v>牛丼屋</v>
      </c>
      <c r="H182" s="8" t="str">
        <f>VLOOKUP(逆引き[[#This Row],[専門街]],専門街[],4,FALSE)</f>
        <v>ファミレス</v>
      </c>
      <c r="I182" s="10">
        <f>VLOOKUP(逆引き[[#This Row],[専門街]],専門街[],5,FALSE)</f>
        <v>0.9</v>
      </c>
      <c r="J182" s="10">
        <f>VLOOKUP(逆引き[[#This Row],[専門街]],専門街[],6,FALSE)</f>
        <v>0.45</v>
      </c>
      <c r="K182" s="8" t="str">
        <f>VLOOKUP(逆引き[[#This Row],[専門街]],専門街[],7,FALSE)&amp;"マス"</f>
        <v>48マス</v>
      </c>
    </row>
    <row r="183" spans="3:11" hidden="1">
      <c r="C183" t="s">
        <v>50</v>
      </c>
      <c r="D183">
        <v>2</v>
      </c>
      <c r="E183" t="s">
        <v>90</v>
      </c>
      <c r="F183" s="8" t="str">
        <f>VLOOKUP(逆引き[[#This Row],[専門街]],専門街[],2,FALSE)</f>
        <v>ファミレス</v>
      </c>
      <c r="G183" s="8" t="str">
        <f>VLOOKUP(逆引き[[#This Row],[専門街]],専門街[],3,FALSE)</f>
        <v>コーヒーショップ</v>
      </c>
      <c r="H183" s="8" t="str">
        <f>VLOOKUP(逆引き[[#This Row],[専門街]],専門街[],4,FALSE)</f>
        <v>時計台</v>
      </c>
      <c r="I183" s="10">
        <f>VLOOKUP(逆引き[[#This Row],[専門街]],専門街[],5,FALSE)</f>
        <v>1.5</v>
      </c>
      <c r="J183" s="10">
        <f>VLOOKUP(逆引き[[#This Row],[専門街]],専門街[],6,FALSE)</f>
        <v>0.25</v>
      </c>
      <c r="K183" s="8" t="str">
        <f>VLOOKUP(逆引き[[#This Row],[専門街]],専門街[],7,FALSE)&amp;"マス"</f>
        <v>13マス</v>
      </c>
    </row>
    <row r="184" spans="3:11" hidden="1">
      <c r="C184" t="s">
        <v>50</v>
      </c>
      <c r="D184">
        <v>3</v>
      </c>
      <c r="E184" t="s">
        <v>220</v>
      </c>
      <c r="F184" s="8" t="str">
        <f>VLOOKUP(逆引き[[#This Row],[専門街]],専門街[],2,FALSE)</f>
        <v>ファミレス</v>
      </c>
      <c r="G184" s="8" t="str">
        <f>VLOOKUP(逆引き[[#This Row],[専門街]],専門街[],3,FALSE)</f>
        <v>銀トロフィ像</v>
      </c>
      <c r="H184" s="8" t="str">
        <f>VLOOKUP(逆引き[[#This Row],[専門街]],専門街[],4,FALSE)</f>
        <v>博物館</v>
      </c>
      <c r="I184" s="10">
        <f>VLOOKUP(逆引き[[#This Row],[専門街]],専門街[],5,FALSE)</f>
        <v>1.25</v>
      </c>
      <c r="J184" s="10">
        <f>VLOOKUP(逆引き[[#This Row],[専門街]],専門街[],6,FALSE)</f>
        <v>0.55000000000000004</v>
      </c>
      <c r="K184" s="8" t="str">
        <f>VLOOKUP(逆引き[[#This Row],[専門街]],専門街[],7,FALSE)&amp;"マス"</f>
        <v>17マス</v>
      </c>
    </row>
    <row r="185" spans="3:11" hidden="1">
      <c r="C185" t="s">
        <v>117</v>
      </c>
      <c r="D185">
        <v>1</v>
      </c>
      <c r="E185" t="s">
        <v>116</v>
      </c>
      <c r="F185" s="8" t="str">
        <f>VLOOKUP(逆引き[[#This Row],[専門街]],専門街[],2,FALSE)</f>
        <v>スーパーマーケット</v>
      </c>
      <c r="G185" s="8" t="str">
        <f>VLOOKUP(逆引き[[#This Row],[専門街]],専門街[],3,FALSE)</f>
        <v>ブティック</v>
      </c>
      <c r="H185" s="8" t="str">
        <f>VLOOKUP(逆引き[[#This Row],[専門街]],専門街[],4,FALSE)</f>
        <v>宝石店</v>
      </c>
      <c r="I185" s="10">
        <f>VLOOKUP(逆引き[[#This Row],[専門街]],専門街[],5,FALSE)</f>
        <v>1.05</v>
      </c>
      <c r="J185" s="10">
        <f>VLOOKUP(逆引き[[#This Row],[専門街]],専門街[],6,FALSE)</f>
        <v>0.5</v>
      </c>
      <c r="K185" s="8" t="str">
        <f>VLOOKUP(逆引き[[#This Row],[専門街]],専門街[],7,FALSE)&amp;"マス"</f>
        <v>12マス</v>
      </c>
    </row>
    <row r="186" spans="3:11" hidden="1">
      <c r="C186" t="s">
        <v>117</v>
      </c>
      <c r="D186">
        <v>2</v>
      </c>
      <c r="E186" t="s">
        <v>120</v>
      </c>
      <c r="F186" s="8" t="str">
        <f>VLOOKUP(逆引き[[#This Row],[専門街]],専門街[],2,FALSE)</f>
        <v>ブティック</v>
      </c>
      <c r="G186" s="8" t="str">
        <f>VLOOKUP(逆引き[[#This Row],[専門街]],専門街[],3,FALSE)</f>
        <v>ケーキ屋</v>
      </c>
      <c r="H186" s="8" t="str">
        <f>VLOOKUP(逆引き[[#This Row],[専門街]],専門街[],4,FALSE)</f>
        <v>薬局</v>
      </c>
      <c r="I186" s="10">
        <f>VLOOKUP(逆引き[[#This Row],[専門街]],専門街[],5,FALSE)</f>
        <v>1.65</v>
      </c>
      <c r="J186" s="10">
        <f>VLOOKUP(逆引き[[#This Row],[専門街]],専門街[],6,FALSE)</f>
        <v>0.25</v>
      </c>
      <c r="K186" s="8" t="str">
        <f>VLOOKUP(逆引き[[#This Row],[専門街]],専門街[],7,FALSE)&amp;"マス"</f>
        <v>12マス</v>
      </c>
    </row>
    <row r="187" spans="3:11" hidden="1">
      <c r="C187" t="s">
        <v>117</v>
      </c>
      <c r="D187">
        <v>3</v>
      </c>
      <c r="E187" t="s">
        <v>163</v>
      </c>
      <c r="F187" s="8" t="str">
        <f>VLOOKUP(逆引き[[#This Row],[専門街]],専門街[],2,FALSE)</f>
        <v>ブティック</v>
      </c>
      <c r="G187" s="8" t="str">
        <f>VLOOKUP(逆引き[[#This Row],[専門街]],専門街[],3,FALSE)</f>
        <v>靴屋</v>
      </c>
      <c r="H187" s="8" t="str">
        <f>VLOOKUP(逆引き[[#This Row],[専門街]],専門街[],4,FALSE)</f>
        <v>美容室</v>
      </c>
      <c r="I187" s="10">
        <f>VLOOKUP(逆引き[[#This Row],[専門街]],専門街[],5,FALSE)</f>
        <v>1.45</v>
      </c>
      <c r="J187" s="10">
        <f>VLOOKUP(逆引き[[#This Row],[専門街]],専門街[],6,FALSE)</f>
        <v>0.35</v>
      </c>
      <c r="K187" s="8" t="str">
        <f>VLOOKUP(逆引き[[#This Row],[専門街]],専門街[],7,FALSE)&amp;"マス"</f>
        <v>12マス</v>
      </c>
    </row>
    <row r="188" spans="3:11" hidden="1">
      <c r="C188" t="s">
        <v>117</v>
      </c>
      <c r="D188">
        <v>4</v>
      </c>
      <c r="E188" t="s">
        <v>222</v>
      </c>
      <c r="F188" s="8" t="str">
        <f>VLOOKUP(逆引き[[#This Row],[専門街]],専門街[],2,FALSE)</f>
        <v>スポーツ用品店</v>
      </c>
      <c r="G188" s="8" t="str">
        <f>VLOOKUP(逆引き[[#This Row],[専門街]],専門街[],3,FALSE)</f>
        <v>靴屋</v>
      </c>
      <c r="H188" s="8" t="str">
        <f>VLOOKUP(逆引き[[#This Row],[専門街]],専門街[],4,FALSE)</f>
        <v>ブティック</v>
      </c>
      <c r="I188" s="10">
        <f>VLOOKUP(逆引き[[#This Row],[専門街]],専門街[],5,FALSE)</f>
        <v>1.85</v>
      </c>
      <c r="J188" s="10">
        <f>VLOOKUP(逆引き[[#This Row],[専門街]],専門街[],6,FALSE)</f>
        <v>0.3</v>
      </c>
      <c r="K188" s="8" t="str">
        <f>VLOOKUP(逆引き[[#This Row],[専門街]],専門街[],7,FALSE)&amp;"マス"</f>
        <v>12マス</v>
      </c>
    </row>
    <row r="189" spans="3:11" hidden="1">
      <c r="C189" t="s">
        <v>117</v>
      </c>
      <c r="D189">
        <v>5</v>
      </c>
      <c r="E189" t="s">
        <v>232</v>
      </c>
      <c r="F189" s="8" t="str">
        <f>VLOOKUP(逆引き[[#This Row],[専門街]],専門街[],2,FALSE)</f>
        <v>お城</v>
      </c>
      <c r="G189" s="8" t="str">
        <f>VLOOKUP(逆引き[[#This Row],[専門街]],専門街[],3,FALSE)</f>
        <v>ブティック</v>
      </c>
      <c r="H189" s="8" t="str">
        <f>VLOOKUP(逆引き[[#This Row],[専門街]],専門街[],4,FALSE)</f>
        <v>デパート</v>
      </c>
      <c r="I189" s="10">
        <f>VLOOKUP(逆引き[[#This Row],[専門街]],専門街[],5,FALSE)</f>
        <v>1.7</v>
      </c>
      <c r="J189" s="10">
        <f>VLOOKUP(逆引き[[#This Row],[専門街]],専門街[],6,FALSE)</f>
        <v>0.4</v>
      </c>
      <c r="K189" s="8" t="str">
        <f>VLOOKUP(逆引き[[#This Row],[専門街]],専門街[],7,FALSE)&amp;"マス"</f>
        <v>28マス</v>
      </c>
    </row>
    <row r="190" spans="3:11" hidden="1">
      <c r="C190" t="s">
        <v>117</v>
      </c>
      <c r="D190">
        <v>6</v>
      </c>
      <c r="E190" t="s">
        <v>242</v>
      </c>
      <c r="F190" s="8" t="str">
        <f>VLOOKUP(逆引き[[#This Row],[専門街]],専門街[],2,FALSE)</f>
        <v>ブティック</v>
      </c>
      <c r="G190" s="8" t="str">
        <f>VLOOKUP(逆引き[[#This Row],[専門街]],専門街[],3,FALSE)</f>
        <v>さくら</v>
      </c>
      <c r="H190" s="8" t="str">
        <f>VLOOKUP(逆引き[[#This Row],[専門街]],専門街[],4,FALSE)</f>
        <v>デパート</v>
      </c>
      <c r="I190" s="10">
        <f>VLOOKUP(逆引き[[#This Row],[専門街]],専門街[],5,FALSE)</f>
        <v>2.1</v>
      </c>
      <c r="J190" s="10">
        <f>VLOOKUP(逆引き[[#This Row],[専門街]],専門街[],6,FALSE)</f>
        <v>0.35</v>
      </c>
      <c r="K190" s="8" t="str">
        <f>VLOOKUP(逆引き[[#This Row],[専門街]],専門街[],7,FALSE)&amp;"マス"</f>
        <v>16マス</v>
      </c>
    </row>
    <row r="191" spans="3:11" hidden="1">
      <c r="C191" t="s">
        <v>224</v>
      </c>
      <c r="D191">
        <v>1</v>
      </c>
      <c r="E191" t="s">
        <v>223</v>
      </c>
      <c r="F191" s="8" t="str">
        <f>VLOOKUP(逆引き[[#This Row],[専門街]],専門街[],2,FALSE)</f>
        <v>プラネタリウム</v>
      </c>
      <c r="G191" s="8" t="str">
        <f>VLOOKUP(逆引き[[#This Row],[専門街]],専門街[],3,FALSE)</f>
        <v>学校</v>
      </c>
      <c r="H191" s="8" t="str">
        <f>VLOOKUP(逆引き[[#This Row],[専門街]],専門街[],4,FALSE)</f>
        <v>博物館</v>
      </c>
      <c r="I191" s="10">
        <f>VLOOKUP(逆引き[[#This Row],[専門街]],専門街[],5,FALSE)</f>
        <v>1.25</v>
      </c>
      <c r="J191" s="10">
        <f>VLOOKUP(逆引き[[#This Row],[専門街]],専門街[],6,FALSE)</f>
        <v>0.55000000000000004</v>
      </c>
      <c r="K191" s="8" t="str">
        <f>VLOOKUP(逆引き[[#This Row],[専門街]],専門街[],7,FALSE)&amp;"マス"</f>
        <v>60マス</v>
      </c>
    </row>
    <row r="192" spans="3:11" hidden="1">
      <c r="C192" t="s">
        <v>224</v>
      </c>
      <c r="D192">
        <v>2</v>
      </c>
      <c r="E192" t="s">
        <v>317</v>
      </c>
      <c r="F192" s="8" t="str">
        <f>VLOOKUP(逆引き[[#This Row],[専門街]],専門街[],2,FALSE)</f>
        <v>プラネタリウム</v>
      </c>
      <c r="G192" s="8" t="str">
        <f>VLOOKUP(逆引き[[#This Row],[専門街]],専門街[],3,FALSE)</f>
        <v>ロケット会場</v>
      </c>
      <c r="H192" s="8" t="str">
        <f>VLOOKUP(逆引き[[#This Row],[専門街]],専門街[],4,FALSE)</f>
        <v>マダコ星人像</v>
      </c>
      <c r="I192" s="10">
        <f>VLOOKUP(逆引き[[#This Row],[専門街]],専門街[],5,FALSE)</f>
        <v>1.9</v>
      </c>
      <c r="J192" s="10">
        <f>VLOOKUP(逆引き[[#This Row],[専門街]],専門街[],6,FALSE)</f>
        <v>0.65</v>
      </c>
      <c r="K192" s="8" t="str">
        <f>VLOOKUP(逆引き[[#This Row],[専門街]],専門街[],7,FALSE)&amp;"マス"</f>
        <v>33マス</v>
      </c>
    </row>
    <row r="193" spans="3:11" hidden="1">
      <c r="C193" t="s">
        <v>69</v>
      </c>
      <c r="D193">
        <v>1</v>
      </c>
      <c r="E193" t="s">
        <v>66</v>
      </c>
      <c r="F193" s="8" t="str">
        <f>VLOOKUP(逆引き[[#This Row],[専門街]],専門街[],2,FALSE)</f>
        <v>犬の像</v>
      </c>
      <c r="G193" s="8" t="str">
        <f>VLOOKUP(逆引き[[#This Row],[専門街]],専門街[],3,FALSE)</f>
        <v>美容室</v>
      </c>
      <c r="H193" s="8" t="str">
        <f>VLOOKUP(逆引き[[#This Row],[専門街]],専門街[],4,FALSE)</f>
        <v>ペットショップ</v>
      </c>
      <c r="I193" s="10">
        <f>VLOOKUP(逆引き[[#This Row],[専門街]],専門街[],5,FALSE)</f>
        <v>1.5</v>
      </c>
      <c r="J193" s="10">
        <f>VLOOKUP(逆引き[[#This Row],[専門街]],専門街[],6,FALSE)</f>
        <v>0.2</v>
      </c>
      <c r="K193" s="8" t="str">
        <f>VLOOKUP(逆引き[[#This Row],[専門街]],専門街[],7,FALSE)&amp;"マス"</f>
        <v>9マス</v>
      </c>
    </row>
    <row r="194" spans="3:11" hidden="1">
      <c r="C194" t="s">
        <v>69</v>
      </c>
      <c r="D194">
        <v>2</v>
      </c>
      <c r="E194" t="s">
        <v>87</v>
      </c>
      <c r="F194" s="8" t="str">
        <f>VLOOKUP(逆引き[[#This Row],[専門街]],専門街[],2,FALSE)</f>
        <v>ペットショップ</v>
      </c>
      <c r="G194" s="8" t="str">
        <f>VLOOKUP(逆引き[[#This Row],[専門街]],専門街[],3,FALSE)</f>
        <v>山</v>
      </c>
      <c r="H194" s="8" t="str">
        <f>VLOOKUP(逆引き[[#This Row],[専門街]],専門街[],4,FALSE)</f>
        <v>つり堀</v>
      </c>
      <c r="I194" s="10">
        <f>VLOOKUP(逆引き[[#This Row],[専門街]],専門街[],5,FALSE)</f>
        <v>1.5</v>
      </c>
      <c r="J194" s="10">
        <f>VLOOKUP(逆引き[[#This Row],[専門街]],専門街[],6,FALSE)</f>
        <v>0.2</v>
      </c>
      <c r="K194" s="8" t="str">
        <f>VLOOKUP(逆引き[[#This Row],[専門街]],専門街[],7,FALSE)&amp;"マス"</f>
        <v>48マス</v>
      </c>
    </row>
    <row r="195" spans="3:11" hidden="1">
      <c r="C195" t="s">
        <v>69</v>
      </c>
      <c r="D195">
        <v>3</v>
      </c>
      <c r="E195" t="s">
        <v>183</v>
      </c>
      <c r="F195" s="8" t="str">
        <f>VLOOKUP(逆引き[[#This Row],[専門街]],専門街[],2,FALSE)</f>
        <v>ペットショップ</v>
      </c>
      <c r="G195" s="8" t="str">
        <f>VLOOKUP(逆引き[[#This Row],[専門街]],専門街[],3,FALSE)</f>
        <v>牧場</v>
      </c>
      <c r="H195" s="8" t="str">
        <f>VLOOKUP(逆引き[[#This Row],[専門街]],専門街[],4,FALSE)</f>
        <v>動物園</v>
      </c>
      <c r="I195" s="10">
        <f>VLOOKUP(逆引き[[#This Row],[専門街]],専門街[],5,FALSE)</f>
        <v>1.25</v>
      </c>
      <c r="J195" s="10">
        <f>VLOOKUP(逆引き[[#This Row],[専門街]],専門街[],6,FALSE)</f>
        <v>0.55000000000000004</v>
      </c>
      <c r="K195" s="8" t="str">
        <f>VLOOKUP(逆引き[[#This Row],[専門街]],専門街[],7,FALSE)&amp;"マス"</f>
        <v>76マス</v>
      </c>
    </row>
    <row r="196" spans="3:11" hidden="1">
      <c r="C196" t="s">
        <v>69</v>
      </c>
      <c r="D196">
        <v>4</v>
      </c>
      <c r="E196" t="s">
        <v>267</v>
      </c>
      <c r="F196" s="8" t="str">
        <f>VLOOKUP(逆引き[[#This Row],[専門街]],専門街[],2,FALSE)</f>
        <v>サファリパーク</v>
      </c>
      <c r="G196" s="8" t="str">
        <f>VLOOKUP(逆引き[[#This Row],[専門街]],専門街[],3,FALSE)</f>
        <v>カイロ犬像</v>
      </c>
      <c r="H196" s="8" t="str">
        <f>VLOOKUP(逆引き[[#This Row],[専門街]],専門街[],4,FALSE)</f>
        <v>ペットショップ</v>
      </c>
      <c r="I196" s="10">
        <f>VLOOKUP(逆引き[[#This Row],[専門街]],専門街[],5,FALSE)</f>
        <v>2.1</v>
      </c>
      <c r="J196" s="10">
        <f>VLOOKUP(逆引き[[#This Row],[専門街]],専門街[],6,FALSE)</f>
        <v>0.35</v>
      </c>
      <c r="K196" s="8" t="str">
        <f>VLOOKUP(逆引き[[#This Row],[専門街]],専門街[],7,FALSE)&amp;"マス"</f>
        <v>41マス</v>
      </c>
    </row>
    <row r="197" spans="3:11" hidden="1">
      <c r="C197" t="s">
        <v>252</v>
      </c>
      <c r="D197">
        <v>1</v>
      </c>
      <c r="E197" t="s">
        <v>251</v>
      </c>
      <c r="F197" s="8" t="str">
        <f>VLOOKUP(逆引き[[#This Row],[専門街]],専門街[],2,FALSE)</f>
        <v>ヘリポート</v>
      </c>
      <c r="G197" s="8" t="str">
        <f>VLOOKUP(逆引き[[#This Row],[専門街]],専門街[],3,FALSE)</f>
        <v>警備会社</v>
      </c>
      <c r="H197" s="8" t="str">
        <f>VLOOKUP(逆引き[[#This Row],[専門街]],専門街[],4,FALSE)</f>
        <v>PCショップ</v>
      </c>
      <c r="I197" s="10">
        <f>VLOOKUP(逆引き[[#This Row],[専門街]],専門街[],5,FALSE)</f>
        <v>1.5</v>
      </c>
      <c r="J197" s="10">
        <f>VLOOKUP(逆引き[[#This Row],[専門街]],専門街[],6,FALSE)</f>
        <v>0.6</v>
      </c>
      <c r="K197" s="8" t="str">
        <f>VLOOKUP(逆引き[[#This Row],[専門街]],専門街[],7,FALSE)&amp;"マス"</f>
        <v>36マス</v>
      </c>
    </row>
    <row r="198" spans="3:11" hidden="1">
      <c r="C198" t="s">
        <v>252</v>
      </c>
      <c r="D198">
        <v>2</v>
      </c>
      <c r="E198" t="s">
        <v>276</v>
      </c>
      <c r="F198" s="8" t="str">
        <f>VLOOKUP(逆引き[[#This Row],[専門街]],専門街[],2,FALSE)</f>
        <v>ロケット会場</v>
      </c>
      <c r="G198" s="8" t="str">
        <f>VLOOKUP(逆引き[[#This Row],[専門街]],専門街[],3,FALSE)</f>
        <v>ヘリポート</v>
      </c>
      <c r="H198" s="8" t="str">
        <f>VLOOKUP(逆引き[[#This Row],[専門街]],専門街[],4,FALSE)</f>
        <v>国際空港</v>
      </c>
      <c r="I198" s="10">
        <f>VLOOKUP(逆引き[[#This Row],[専門街]],専門街[],5,FALSE)</f>
        <v>1.9</v>
      </c>
      <c r="J198" s="10">
        <f>VLOOKUP(逆引き[[#This Row],[専門街]],専門街[],6,FALSE)</f>
        <v>0.65</v>
      </c>
      <c r="K198" s="8" t="str">
        <f>VLOOKUP(逆引き[[#This Row],[専門街]],専門街[],7,FALSE)&amp;"マス"</f>
        <v>112マス</v>
      </c>
    </row>
    <row r="199" spans="3:11" hidden="1">
      <c r="C199" t="s">
        <v>61</v>
      </c>
      <c r="D199">
        <v>1</v>
      </c>
      <c r="E199" t="s">
        <v>60</v>
      </c>
      <c r="F199" s="8" t="str">
        <f>VLOOKUP(逆引き[[#This Row],[専門街]],専門街[],2,FALSE)</f>
        <v>ベンチ</v>
      </c>
      <c r="G199" s="8" t="str">
        <f>VLOOKUP(逆引き[[#This Row],[専門街]],専門街[],3,FALSE)</f>
        <v>いちょう</v>
      </c>
      <c r="H199" s="8" t="str">
        <f>VLOOKUP(逆引き[[#This Row],[専門街]],専門街[],4,FALSE)</f>
        <v>ファーストフード</v>
      </c>
      <c r="I199" s="10">
        <f>VLOOKUP(逆引き[[#This Row],[専門街]],専門街[],5,FALSE)</f>
        <v>0.9</v>
      </c>
      <c r="J199" s="10">
        <f>VLOOKUP(逆引き[[#This Row],[専門街]],専門街[],6,FALSE)</f>
        <v>0.45</v>
      </c>
      <c r="K199" s="8" t="str">
        <f>VLOOKUP(逆引き[[#This Row],[専門街]],専門街[],7,FALSE)&amp;"マス"</f>
        <v>9マス</v>
      </c>
    </row>
    <row r="200" spans="3:11" hidden="1">
      <c r="C200" t="s">
        <v>61</v>
      </c>
      <c r="D200">
        <v>2</v>
      </c>
      <c r="E200" t="s">
        <v>102</v>
      </c>
      <c r="F200" s="8" t="str">
        <f>VLOOKUP(逆引き[[#This Row],[専門街]],専門街[],2,FALSE)</f>
        <v>本屋</v>
      </c>
      <c r="G200" s="8" t="str">
        <f>VLOOKUP(逆引き[[#This Row],[専門街]],専門街[],3,FALSE)</f>
        <v>コーヒーショップ</v>
      </c>
      <c r="H200" s="8" t="str">
        <f>VLOOKUP(逆引き[[#This Row],[専門街]],専門街[],4,FALSE)</f>
        <v>ベンチ</v>
      </c>
      <c r="I200" s="10">
        <f>VLOOKUP(逆引き[[#This Row],[専門街]],専門街[],5,FALSE)</f>
        <v>1.1000000000000001</v>
      </c>
      <c r="J200" s="10">
        <f>VLOOKUP(逆引き[[#This Row],[専門街]],専門街[],6,FALSE)</f>
        <v>0.25</v>
      </c>
      <c r="K200" s="8" t="str">
        <f>VLOOKUP(逆引き[[#This Row],[専門街]],専門街[],7,FALSE)&amp;"マス"</f>
        <v>9マス</v>
      </c>
    </row>
    <row r="201" spans="3:11" hidden="1">
      <c r="C201" t="s">
        <v>21</v>
      </c>
      <c r="D201">
        <v>1</v>
      </c>
      <c r="E201" t="s">
        <v>19</v>
      </c>
      <c r="F201" s="8" t="str">
        <f>VLOOKUP(逆引き[[#This Row],[専門街]],専門街[],2,FALSE)</f>
        <v>レンタルビデオ</v>
      </c>
      <c r="G201" s="8" t="str">
        <f>VLOOKUP(逆引き[[#This Row],[専門街]],専門街[],3,FALSE)</f>
        <v>ボーリング場</v>
      </c>
      <c r="H201" s="8" t="str">
        <f>VLOOKUP(逆引き[[#This Row],[専門街]],専門街[],4,FALSE)</f>
        <v>ゲームセンター</v>
      </c>
      <c r="I201" s="10">
        <f>VLOOKUP(逆引き[[#This Row],[専門街]],専門街[],5,FALSE)</f>
        <v>1.1000000000000001</v>
      </c>
      <c r="J201" s="10">
        <f>VLOOKUP(逆引き[[#This Row],[専門街]],専門街[],6,FALSE)</f>
        <v>0.25</v>
      </c>
      <c r="K201" s="8" t="str">
        <f>VLOOKUP(逆引き[[#This Row],[専門街]],専門街[],7,FALSE)&amp;"マス"</f>
        <v>12マス</v>
      </c>
    </row>
    <row r="202" spans="3:11" hidden="1">
      <c r="C202" t="s">
        <v>21</v>
      </c>
      <c r="D202">
        <v>2</v>
      </c>
      <c r="E202" t="s">
        <v>138</v>
      </c>
      <c r="F202" s="8" t="str">
        <f>VLOOKUP(逆引き[[#This Row],[専門街]],専門街[],2,FALSE)</f>
        <v>ボーリング場</v>
      </c>
      <c r="G202" s="8" t="str">
        <f>VLOOKUP(逆引き[[#This Row],[専門街]],専門街[],3,FALSE)</f>
        <v>牛丼屋</v>
      </c>
      <c r="H202" s="8" t="str">
        <f>VLOOKUP(逆引き[[#This Row],[専門街]],専門街[],4,FALSE)</f>
        <v>美容室</v>
      </c>
      <c r="I202" s="10">
        <f>VLOOKUP(逆引き[[#This Row],[専門街]],専門街[],5,FALSE)</f>
        <v>1.05</v>
      </c>
      <c r="J202" s="10">
        <f>VLOOKUP(逆引き[[#This Row],[専門街]],専門街[],6,FALSE)</f>
        <v>0.5</v>
      </c>
      <c r="K202" s="8" t="str">
        <f>VLOOKUP(逆引き[[#This Row],[専門街]],専門街[],7,FALSE)&amp;"マス"</f>
        <v>12マス</v>
      </c>
    </row>
    <row r="203" spans="3:11" hidden="1">
      <c r="C203" t="s">
        <v>21</v>
      </c>
      <c r="D203">
        <v>3</v>
      </c>
      <c r="E203" t="s">
        <v>179</v>
      </c>
      <c r="F203" s="8" t="str">
        <f>VLOOKUP(逆引き[[#This Row],[専門街]],専門街[],2,FALSE)</f>
        <v>ゲームセンター</v>
      </c>
      <c r="G203" s="8" t="str">
        <f>VLOOKUP(逆引き[[#This Row],[専門街]],専門街[],3,FALSE)</f>
        <v>ボーリング場</v>
      </c>
      <c r="H203" s="8" t="str">
        <f>VLOOKUP(逆引き[[#This Row],[専門街]],専門街[],4,FALSE)</f>
        <v>カジノ</v>
      </c>
      <c r="I203" s="10">
        <f>VLOOKUP(逆引き[[#This Row],[専門街]],専門街[],5,FALSE)</f>
        <v>1.85</v>
      </c>
      <c r="J203" s="10">
        <f>VLOOKUP(逆引き[[#This Row],[専門街]],専門街[],6,FALSE)</f>
        <v>0.3</v>
      </c>
      <c r="K203" s="8" t="str">
        <f>VLOOKUP(逆引き[[#This Row],[専門街]],専門街[],7,FALSE)&amp;"マス"</f>
        <v>12マス</v>
      </c>
    </row>
    <row r="204" spans="3:11" hidden="1">
      <c r="C204" t="s">
        <v>21</v>
      </c>
      <c r="D204">
        <v>4</v>
      </c>
      <c r="E204" t="s">
        <v>198</v>
      </c>
      <c r="F204" s="8" t="str">
        <f>VLOOKUP(逆引き[[#This Row],[専門街]],専門街[],2,FALSE)</f>
        <v>ゲームセンター</v>
      </c>
      <c r="G204" s="8" t="str">
        <f>VLOOKUP(逆引き[[#This Row],[専門街]],専門街[],3,FALSE)</f>
        <v>水族館</v>
      </c>
      <c r="H204" s="8" t="str">
        <f>VLOOKUP(逆引き[[#This Row],[専門街]],専門街[],4,FALSE)</f>
        <v>ボーリング場</v>
      </c>
      <c r="I204" s="10">
        <f>VLOOKUP(逆引き[[#This Row],[専門街]],専門街[],5,FALSE)</f>
        <v>1.25</v>
      </c>
      <c r="J204" s="10">
        <f>VLOOKUP(逆引き[[#This Row],[専門街]],専門街[],6,FALSE)</f>
        <v>0.55000000000000004</v>
      </c>
      <c r="K204" s="8" t="str">
        <f>VLOOKUP(逆引き[[#This Row],[専門街]],専門街[],7,FALSE)&amp;"マス"</f>
        <v>44マス</v>
      </c>
    </row>
    <row r="205" spans="3:11" hidden="1">
      <c r="C205" t="s">
        <v>308</v>
      </c>
      <c r="D205">
        <v>1</v>
      </c>
      <c r="E205" t="s">
        <v>307</v>
      </c>
      <c r="F205" s="8" t="str">
        <f>VLOOKUP(逆引き[[#This Row],[専門街]],専門街[],2,FALSE)</f>
        <v>マダコ星人像</v>
      </c>
      <c r="G205" s="8" t="str">
        <f>VLOOKUP(逆引き[[#This Row],[専門街]],専門街[],3,FALSE)</f>
        <v>金トロフィ像</v>
      </c>
      <c r="H205" s="8" t="str">
        <f>VLOOKUP(逆引き[[#This Row],[専門街]],専門街[],4,FALSE)</f>
        <v>競技場</v>
      </c>
      <c r="I205" s="10">
        <f>VLOOKUP(逆引き[[#This Row],[専門街]],専門街[],5,FALSE)</f>
        <v>1.9</v>
      </c>
      <c r="J205" s="10">
        <f>VLOOKUP(逆引き[[#This Row],[専門街]],専門街[],6,FALSE)</f>
        <v>0.65</v>
      </c>
      <c r="K205" s="8" t="str">
        <f>VLOOKUP(逆引き[[#This Row],[専門街]],専門街[],7,FALSE)&amp;"マス"</f>
        <v>38マス</v>
      </c>
    </row>
    <row r="206" spans="3:11" hidden="1">
      <c r="C206" t="s">
        <v>308</v>
      </c>
      <c r="D206">
        <v>2</v>
      </c>
      <c r="E206" t="s">
        <v>317</v>
      </c>
      <c r="F206" s="8" t="str">
        <f>VLOOKUP(逆引き[[#This Row],[専門街]],専門街[],2,FALSE)</f>
        <v>プラネタリウム</v>
      </c>
      <c r="G206" s="8" t="str">
        <f>VLOOKUP(逆引き[[#This Row],[専門街]],専門街[],3,FALSE)</f>
        <v>ロケット会場</v>
      </c>
      <c r="H206" s="8" t="str">
        <f>VLOOKUP(逆引き[[#This Row],[専門街]],専門街[],4,FALSE)</f>
        <v>マダコ星人像</v>
      </c>
      <c r="I206" s="10">
        <f>VLOOKUP(逆引き[[#This Row],[専門街]],専門街[],5,FALSE)</f>
        <v>1.9</v>
      </c>
      <c r="J206" s="10">
        <f>VLOOKUP(逆引き[[#This Row],[専門街]],専門街[],6,FALSE)</f>
        <v>0.65</v>
      </c>
      <c r="K206" s="8" t="str">
        <f>VLOOKUP(逆引き[[#This Row],[専門街]],専門街[],7,FALSE)&amp;"マス"</f>
        <v>33マス</v>
      </c>
    </row>
    <row r="207" spans="3:11" hidden="1">
      <c r="C207" t="s">
        <v>310</v>
      </c>
      <c r="D207">
        <v>1</v>
      </c>
      <c r="E207" t="s">
        <v>309</v>
      </c>
      <c r="F207" s="8" t="str">
        <f>VLOOKUP(逆引き[[#This Row],[専門街]],専門街[],2,FALSE)</f>
        <v>みな子像</v>
      </c>
      <c r="G207" s="8" t="str">
        <f>VLOOKUP(逆引き[[#This Row],[専門街]],専門街[],3,FALSE)</f>
        <v>金トロフィ像</v>
      </c>
      <c r="H207" s="8" t="str">
        <f>VLOOKUP(逆引き[[#This Row],[専門街]],専門街[],4,FALSE)</f>
        <v>水族館</v>
      </c>
      <c r="I207" s="10">
        <f>VLOOKUP(逆引き[[#This Row],[専門街]],専門街[],5,FALSE)</f>
        <v>2.1</v>
      </c>
      <c r="J207" s="10">
        <f>VLOOKUP(逆引き[[#This Row],[専門街]],専門街[],6,FALSE)</f>
        <v>0.45</v>
      </c>
      <c r="K207" s="8" t="str">
        <f>VLOOKUP(逆引き[[#This Row],[専門街]],専門街[],7,FALSE)&amp;"マス"</f>
        <v>38マス</v>
      </c>
    </row>
    <row r="208" spans="3:11" hidden="1">
      <c r="C208" t="s">
        <v>9</v>
      </c>
      <c r="D208">
        <v>1</v>
      </c>
      <c r="E208" t="s">
        <v>8</v>
      </c>
      <c r="F208" s="8" t="str">
        <f>VLOOKUP(逆引き[[#This Row],[専門街]],専門街[],2,FALSE)</f>
        <v>ラーメン屋</v>
      </c>
      <c r="G208" s="8" t="str">
        <f>VLOOKUP(逆引き[[#This Row],[専門街]],専門街[],3,FALSE)</f>
        <v>ピザ屋</v>
      </c>
      <c r="H208" s="8" t="str">
        <f>VLOOKUP(逆引き[[#This Row],[専門街]],専門街[],4,FALSE)</f>
        <v>ドーナツ屋</v>
      </c>
      <c r="I208" s="10">
        <f>VLOOKUP(逆引き[[#This Row],[専門街]],専門街[],5,FALSE)</f>
        <v>1.1000000000000001</v>
      </c>
      <c r="J208" s="10">
        <f>VLOOKUP(逆引き[[#This Row],[専門街]],専門街[],6,FALSE)</f>
        <v>0.25</v>
      </c>
      <c r="K208" s="8" t="str">
        <f>VLOOKUP(逆引き[[#This Row],[専門街]],専門街[],7,FALSE)&amp;"マス"</f>
        <v>12マス</v>
      </c>
    </row>
    <row r="209" spans="3:11" hidden="1">
      <c r="C209" t="s">
        <v>9</v>
      </c>
      <c r="D209">
        <v>2</v>
      </c>
      <c r="E209" t="s">
        <v>103</v>
      </c>
      <c r="F209" s="8" t="str">
        <f>VLOOKUP(逆引き[[#This Row],[専門街]],専門街[],2,FALSE)</f>
        <v>ラーメン屋</v>
      </c>
      <c r="G209" s="8" t="str">
        <f>VLOOKUP(逆引き[[#This Row],[専門街]],専門街[],3,FALSE)</f>
        <v>銭湯</v>
      </c>
      <c r="H209" s="8" t="str">
        <f>VLOOKUP(逆引き[[#This Row],[専門街]],専門街[],4,FALSE)</f>
        <v>電柱</v>
      </c>
      <c r="I209" s="10">
        <f>VLOOKUP(逆引き[[#This Row],[専門街]],専門街[],5,FALSE)</f>
        <v>1.1000000000000001</v>
      </c>
      <c r="J209" s="10">
        <f>VLOOKUP(逆引き[[#This Row],[専門街]],専門街[],6,FALSE)</f>
        <v>0.25</v>
      </c>
      <c r="K209" s="8" t="str">
        <f>VLOOKUP(逆引き[[#This Row],[専門街]],専門街[],7,FALSE)&amp;"マス"</f>
        <v>9マス</v>
      </c>
    </row>
    <row r="210" spans="3:11" hidden="1">
      <c r="C210" t="s">
        <v>9</v>
      </c>
      <c r="D210">
        <v>3</v>
      </c>
      <c r="E210" t="s">
        <v>119</v>
      </c>
      <c r="F210" s="8" t="str">
        <f>VLOOKUP(逆引き[[#This Row],[専門街]],専門街[],2,FALSE)</f>
        <v>居酒屋</v>
      </c>
      <c r="G210" s="8" t="str">
        <f>VLOOKUP(逆引き[[#This Row],[専門街]],専門街[],3,FALSE)</f>
        <v>すし屋</v>
      </c>
      <c r="H210" s="8" t="str">
        <f>VLOOKUP(逆引き[[#This Row],[専門街]],専門街[],4,FALSE)</f>
        <v>ラーメン屋</v>
      </c>
      <c r="I210" s="10">
        <f>VLOOKUP(逆引き[[#This Row],[専門街]],専門街[],5,FALSE)</f>
        <v>1.25</v>
      </c>
      <c r="J210" s="10">
        <f>VLOOKUP(逆引き[[#This Row],[専門街]],専門街[],6,FALSE)</f>
        <v>0.3</v>
      </c>
      <c r="K210" s="8" t="str">
        <f>VLOOKUP(逆引き[[#This Row],[専門街]],専門街[],7,FALSE)&amp;"マス"</f>
        <v>12マス</v>
      </c>
    </row>
    <row r="211" spans="3:11" hidden="1">
      <c r="C211" t="s">
        <v>128</v>
      </c>
      <c r="D211">
        <v>1</v>
      </c>
      <c r="E211" t="s">
        <v>127</v>
      </c>
      <c r="F211" s="8" t="str">
        <f>VLOOKUP(逆引き[[#This Row],[専門街]],専門街[],2,FALSE)</f>
        <v>楽器屋</v>
      </c>
      <c r="G211" s="8" t="str">
        <f>VLOOKUP(逆引き[[#This Row],[専門街]],専門街[],3,FALSE)</f>
        <v>ライブ会場</v>
      </c>
      <c r="H211" s="8" t="str">
        <f>VLOOKUP(逆引き[[#This Row],[専門街]],専門街[],4,FALSE)</f>
        <v>レンタルビデオ</v>
      </c>
      <c r="I211" s="10">
        <f>VLOOKUP(逆引き[[#This Row],[専門街]],専門街[],5,FALSE)</f>
        <v>1.05</v>
      </c>
      <c r="J211" s="10">
        <f>VLOOKUP(逆引き[[#This Row],[専門街]],専門街[],6,FALSE)</f>
        <v>0.5</v>
      </c>
      <c r="K211" s="8" t="str">
        <f>VLOOKUP(逆引き[[#This Row],[専門街]],専門街[],7,FALSE)&amp;"マス"</f>
        <v>24マス</v>
      </c>
    </row>
    <row r="212" spans="3:11" hidden="1">
      <c r="C212" t="s">
        <v>128</v>
      </c>
      <c r="D212">
        <v>2</v>
      </c>
      <c r="E212" t="s">
        <v>240</v>
      </c>
      <c r="F212" s="8" t="str">
        <f>VLOOKUP(逆引き[[#This Row],[専門街]],専門街[],2,FALSE)</f>
        <v>ライブ会場</v>
      </c>
      <c r="G212" s="8" t="str">
        <f>VLOOKUP(逆引き[[#This Row],[専門街]],専門街[],3,FALSE)</f>
        <v>携帯ショップ</v>
      </c>
      <c r="H212" s="8" t="str">
        <f>VLOOKUP(逆引き[[#This Row],[専門街]],専門街[],4,FALSE)</f>
        <v>電波塔</v>
      </c>
      <c r="I212" s="10">
        <f>VLOOKUP(逆引き[[#This Row],[専門街]],専門街[],5,FALSE)</f>
        <v>1.7</v>
      </c>
      <c r="J212" s="10">
        <f>VLOOKUP(逆引き[[#This Row],[専門街]],専門街[],6,FALSE)</f>
        <v>0.4</v>
      </c>
      <c r="K212" s="8" t="str">
        <f>VLOOKUP(逆引き[[#This Row],[専門街]],専門街[],7,FALSE)&amp;"マス"</f>
        <v>36マス</v>
      </c>
    </row>
    <row r="213" spans="3:11" hidden="1">
      <c r="C213" t="s">
        <v>128</v>
      </c>
      <c r="D213">
        <v>3</v>
      </c>
      <c r="E213" t="s">
        <v>250</v>
      </c>
      <c r="F213" s="8" t="str">
        <f>VLOOKUP(逆引き[[#This Row],[専門街]],専門街[],2,FALSE)</f>
        <v>ライブ会場</v>
      </c>
      <c r="G213" s="8" t="str">
        <f>VLOOKUP(逆引き[[#This Row],[専門街]],専門街[],3,FALSE)</f>
        <v>駐車場</v>
      </c>
      <c r="H213" s="8" t="str">
        <f>VLOOKUP(逆引き[[#This Row],[専門街]],専門街[],4,FALSE)</f>
        <v>野球場</v>
      </c>
      <c r="I213" s="10">
        <f>VLOOKUP(逆引き[[#This Row],[専門街]],専門街[],5,FALSE)</f>
        <v>1.5</v>
      </c>
      <c r="J213" s="10">
        <f>VLOOKUP(逆引き[[#This Row],[専門街]],専門街[],6,FALSE)</f>
        <v>0.6</v>
      </c>
      <c r="K213" s="8" t="str">
        <f>VLOOKUP(逆引き[[#This Row],[専門街]],専門街[],7,FALSE)&amp;"マス"</f>
        <v>56マス</v>
      </c>
    </row>
    <row r="214" spans="3:11" hidden="1">
      <c r="C214" t="s">
        <v>128</v>
      </c>
      <c r="D214">
        <v>4</v>
      </c>
      <c r="E214" t="s">
        <v>270</v>
      </c>
      <c r="F214" s="8" t="str">
        <f>VLOOKUP(逆引き[[#This Row],[専門街]],専門街[],2,FALSE)</f>
        <v>映画館</v>
      </c>
      <c r="G214" s="8" t="str">
        <f>VLOOKUP(逆引き[[#This Row],[専門街]],専門街[],3,FALSE)</f>
        <v>遊園地</v>
      </c>
      <c r="H214" s="8" t="str">
        <f>VLOOKUP(逆引き[[#This Row],[専門街]],専門街[],4,FALSE)</f>
        <v>ライブ会場</v>
      </c>
      <c r="I214" s="10">
        <f>VLOOKUP(逆引き[[#This Row],[専門街]],専門街[],5,FALSE)</f>
        <v>2.1</v>
      </c>
      <c r="J214" s="10">
        <f>VLOOKUP(逆引き[[#This Row],[専門街]],専門街[],6,FALSE)</f>
        <v>0.45</v>
      </c>
      <c r="K214" s="8" t="str">
        <f>VLOOKUP(逆引き[[#This Row],[専門街]],専門街[],7,FALSE)&amp;"マス"</f>
        <v>68マス</v>
      </c>
    </row>
    <row r="215" spans="3:11" hidden="1">
      <c r="C215" t="s">
        <v>128</v>
      </c>
      <c r="D215">
        <v>5</v>
      </c>
      <c r="E215" t="s">
        <v>198</v>
      </c>
      <c r="F215" s="8" t="str">
        <f>VLOOKUP(逆引き[[#This Row],[専門街]],専門街[],2,FALSE)</f>
        <v>ゲームセンター</v>
      </c>
      <c r="G215" s="8" t="str">
        <f>VLOOKUP(逆引き[[#This Row],[専門街]],専門街[],3,FALSE)</f>
        <v>水族館</v>
      </c>
      <c r="H215" s="8" t="str">
        <f>VLOOKUP(逆引き[[#This Row],[専門街]],専門街[],4,FALSE)</f>
        <v>ボーリング場</v>
      </c>
      <c r="I215" s="10">
        <f>VLOOKUP(逆引き[[#This Row],[専門街]],専門街[],5,FALSE)</f>
        <v>1.25</v>
      </c>
      <c r="J215" s="10">
        <f>VLOOKUP(逆引き[[#This Row],[専門街]],専門街[],6,FALSE)</f>
        <v>0.55000000000000004</v>
      </c>
      <c r="K215" s="8" t="str">
        <f>VLOOKUP(逆引き[[#This Row],[専門街]],専門街[],7,FALSE)&amp;"マス"</f>
        <v>44マス</v>
      </c>
    </row>
    <row r="216" spans="3:11" hidden="1">
      <c r="C216" t="s">
        <v>287</v>
      </c>
      <c r="D216">
        <v>1</v>
      </c>
      <c r="E216" t="s">
        <v>286</v>
      </c>
      <c r="F216" s="8" t="str">
        <f>VLOOKUP(逆引き[[#This Row],[専門街]],専門街[],2,FALSE)</f>
        <v>ルン子像</v>
      </c>
      <c r="G216" s="8" t="str">
        <f>VLOOKUP(逆引き[[#This Row],[専門街]],専門街[],3,FALSE)</f>
        <v>金トロフィ像</v>
      </c>
      <c r="H216" s="8" t="str">
        <f>VLOOKUP(逆引き[[#This Row],[専門街]],専門街[],4,FALSE)</f>
        <v>三重塔</v>
      </c>
      <c r="I216" s="10">
        <f>VLOOKUP(逆引き[[#This Row],[専門街]],専門街[],5,FALSE)</f>
        <v>2.1</v>
      </c>
      <c r="J216" s="10">
        <f>VLOOKUP(逆引き[[#This Row],[専門街]],専門街[],6,FALSE)</f>
        <v>0.45</v>
      </c>
      <c r="K216" s="8" t="str">
        <f>VLOOKUP(逆引き[[#This Row],[専門街]],専門街[],7,FALSE)&amp;"マス"</f>
        <v>18マス</v>
      </c>
    </row>
    <row r="217" spans="3:11" hidden="1">
      <c r="C217" t="s">
        <v>20</v>
      </c>
      <c r="D217">
        <v>1</v>
      </c>
      <c r="E217" t="s">
        <v>19</v>
      </c>
      <c r="F217" s="8" t="str">
        <f>VLOOKUP(逆引き[[#This Row],[専門街]],専門街[],2,FALSE)</f>
        <v>レンタルビデオ</v>
      </c>
      <c r="G217" s="8" t="str">
        <f>VLOOKUP(逆引き[[#This Row],[専門街]],専門街[],3,FALSE)</f>
        <v>ボーリング場</v>
      </c>
      <c r="H217" s="8" t="str">
        <f>VLOOKUP(逆引き[[#This Row],[専門街]],専門街[],4,FALSE)</f>
        <v>ゲームセンター</v>
      </c>
      <c r="I217" s="10">
        <f>VLOOKUP(逆引き[[#This Row],[専門街]],専門街[],5,FALSE)</f>
        <v>1.1000000000000001</v>
      </c>
      <c r="J217" s="10">
        <f>VLOOKUP(逆引き[[#This Row],[専門街]],専門街[],6,FALSE)</f>
        <v>0.25</v>
      </c>
      <c r="K217" s="8" t="str">
        <f>VLOOKUP(逆引き[[#This Row],[専門街]],専門街[],7,FALSE)&amp;"マス"</f>
        <v>12マス</v>
      </c>
    </row>
    <row r="218" spans="3:11" hidden="1">
      <c r="C218" t="s">
        <v>20</v>
      </c>
      <c r="D218">
        <v>2</v>
      </c>
      <c r="E218" t="s">
        <v>89</v>
      </c>
      <c r="F218" s="8" t="str">
        <f>VLOOKUP(逆引き[[#This Row],[専門街]],専門街[],2,FALSE)</f>
        <v>レンタルビデオ</v>
      </c>
      <c r="G218" s="8" t="str">
        <f>VLOOKUP(逆引き[[#This Row],[専門街]],専門街[],3,FALSE)</f>
        <v>バイクショップ</v>
      </c>
      <c r="H218" s="8" t="str">
        <f>VLOOKUP(逆引き[[#This Row],[専門街]],専門街[],4,FALSE)</f>
        <v>PCショップ</v>
      </c>
      <c r="I218" s="10">
        <f>VLOOKUP(逆引き[[#This Row],[専門街]],専門街[],5,FALSE)</f>
        <v>1.5</v>
      </c>
      <c r="J218" s="10">
        <f>VLOOKUP(逆引き[[#This Row],[専門街]],専門街[],6,FALSE)</f>
        <v>0.2</v>
      </c>
      <c r="K218" s="8" t="str">
        <f>VLOOKUP(逆引き[[#This Row],[専門街]],専門街[],7,FALSE)&amp;"マス"</f>
        <v>28マス</v>
      </c>
    </row>
    <row r="219" spans="3:11" hidden="1">
      <c r="C219" t="s">
        <v>20</v>
      </c>
      <c r="D219">
        <v>3</v>
      </c>
      <c r="E219" t="s">
        <v>100</v>
      </c>
      <c r="F219" s="8" t="str">
        <f>VLOOKUP(逆引き[[#This Row],[専門街]],専門街[],2,FALSE)</f>
        <v>アニメショップ</v>
      </c>
      <c r="G219" s="8" t="str">
        <f>VLOOKUP(逆引き[[#This Row],[専門街]],専門街[],3,FALSE)</f>
        <v>映画館</v>
      </c>
      <c r="H219" s="8" t="str">
        <f>VLOOKUP(逆引き[[#This Row],[専門街]],専門街[],4,FALSE)</f>
        <v>レンタルビデオ</v>
      </c>
      <c r="I219" s="10">
        <f>VLOOKUP(逆引き[[#This Row],[専門街]],専門街[],5,FALSE)</f>
        <v>1.1000000000000001</v>
      </c>
      <c r="J219" s="10">
        <f>VLOOKUP(逆引き[[#This Row],[専門街]],専門街[],6,FALSE)</f>
        <v>0.25</v>
      </c>
      <c r="K219" s="8" t="str">
        <f>VLOOKUP(逆引き[[#This Row],[専門街]],専門街[],7,FALSE)&amp;"マス"</f>
        <v>24マス</v>
      </c>
    </row>
    <row r="220" spans="3:11" hidden="1">
      <c r="C220" t="s">
        <v>20</v>
      </c>
      <c r="D220">
        <v>4</v>
      </c>
      <c r="E220" t="s">
        <v>127</v>
      </c>
      <c r="F220" s="8" t="str">
        <f>VLOOKUP(逆引き[[#This Row],[専門街]],専門街[],2,FALSE)</f>
        <v>楽器屋</v>
      </c>
      <c r="G220" s="8" t="str">
        <f>VLOOKUP(逆引き[[#This Row],[専門街]],専門街[],3,FALSE)</f>
        <v>ライブ会場</v>
      </c>
      <c r="H220" s="8" t="str">
        <f>VLOOKUP(逆引き[[#This Row],[専門街]],専門街[],4,FALSE)</f>
        <v>レンタルビデオ</v>
      </c>
      <c r="I220" s="10">
        <f>VLOOKUP(逆引き[[#This Row],[専門街]],専門街[],5,FALSE)</f>
        <v>1.05</v>
      </c>
      <c r="J220" s="10">
        <f>VLOOKUP(逆引き[[#This Row],[専門街]],専門街[],6,FALSE)</f>
        <v>0.5</v>
      </c>
      <c r="K220" s="8" t="str">
        <f>VLOOKUP(逆引き[[#This Row],[専門街]],専門街[],7,FALSE)&amp;"マス"</f>
        <v>24マス</v>
      </c>
    </row>
    <row r="221" spans="3:11" hidden="1">
      <c r="C221" t="s">
        <v>197</v>
      </c>
      <c r="D221">
        <v>1</v>
      </c>
      <c r="E221" t="s">
        <v>196</v>
      </c>
      <c r="F221" s="8" t="str">
        <f>VLOOKUP(逆引き[[#This Row],[専門街]],専門街[],2,FALSE)</f>
        <v>工務店</v>
      </c>
      <c r="G221" s="8" t="str">
        <f>VLOOKUP(逆引き[[#This Row],[専門街]],専門街[],3,FALSE)</f>
        <v>自転車屋</v>
      </c>
      <c r="H221" s="8" t="str">
        <f>VLOOKUP(逆引き[[#This Row],[専門街]],専門街[],4,FALSE)</f>
        <v>ロケット会場</v>
      </c>
      <c r="I221" s="10">
        <f>VLOOKUP(逆引き[[#This Row],[専門街]],専門街[],5,FALSE)</f>
        <v>1.85</v>
      </c>
      <c r="J221" s="10">
        <f>VLOOKUP(逆引き[[#This Row],[専門街]],専門街[],6,FALSE)</f>
        <v>0.3</v>
      </c>
      <c r="K221" s="8" t="str">
        <f>VLOOKUP(逆引き[[#This Row],[専門街]],専門街[],7,FALSE)&amp;"マス"</f>
        <v>24マス</v>
      </c>
    </row>
    <row r="222" spans="3:11" hidden="1">
      <c r="C222" t="s">
        <v>197</v>
      </c>
      <c r="D222">
        <v>2</v>
      </c>
      <c r="E222" t="s">
        <v>204</v>
      </c>
      <c r="F222" s="8" t="str">
        <f>VLOOKUP(逆引き[[#This Row],[専門街]],専門街[],2,FALSE)</f>
        <v>サボテン</v>
      </c>
      <c r="G222" s="8" t="str">
        <f>VLOOKUP(逆引き[[#This Row],[専門街]],専門街[],3,FALSE)</f>
        <v>花壇</v>
      </c>
      <c r="H222" s="8" t="str">
        <f>VLOOKUP(逆引き[[#This Row],[専門街]],専門街[],4,FALSE)</f>
        <v>ロケット会場</v>
      </c>
      <c r="I222" s="10">
        <f>VLOOKUP(逆引き[[#This Row],[専門街]],専門街[],5,FALSE)</f>
        <v>1.85</v>
      </c>
      <c r="J222" s="10">
        <f>VLOOKUP(逆引き[[#This Row],[専門街]],専門街[],6,FALSE)</f>
        <v>0.3</v>
      </c>
      <c r="K222" s="8" t="str">
        <f>VLOOKUP(逆引き[[#This Row],[専門街]],専門街[],7,FALSE)&amp;"マス"</f>
        <v>18マス</v>
      </c>
    </row>
    <row r="223" spans="3:11" hidden="1">
      <c r="C223" t="s">
        <v>197</v>
      </c>
      <c r="D223">
        <v>3</v>
      </c>
      <c r="E223" t="s">
        <v>276</v>
      </c>
      <c r="F223" s="8" t="str">
        <f>VLOOKUP(逆引き[[#This Row],[専門街]],専門街[],2,FALSE)</f>
        <v>ロケット会場</v>
      </c>
      <c r="G223" s="8" t="str">
        <f>VLOOKUP(逆引き[[#This Row],[専門街]],専門街[],3,FALSE)</f>
        <v>ヘリポート</v>
      </c>
      <c r="H223" s="8" t="str">
        <f>VLOOKUP(逆引き[[#This Row],[専門街]],専門街[],4,FALSE)</f>
        <v>国際空港</v>
      </c>
      <c r="I223" s="10">
        <f>VLOOKUP(逆引き[[#This Row],[専門街]],専門街[],5,FALSE)</f>
        <v>1.9</v>
      </c>
      <c r="J223" s="10">
        <f>VLOOKUP(逆引き[[#This Row],[専門街]],専門街[],6,FALSE)</f>
        <v>0.65</v>
      </c>
      <c r="K223" s="8" t="str">
        <f>VLOOKUP(逆引き[[#This Row],[専門街]],専門街[],7,FALSE)&amp;"マス"</f>
        <v>112マス</v>
      </c>
    </row>
    <row r="224" spans="3:11" hidden="1">
      <c r="C224" t="s">
        <v>197</v>
      </c>
      <c r="D224">
        <v>4</v>
      </c>
      <c r="E224" t="s">
        <v>317</v>
      </c>
      <c r="F224" s="8" t="str">
        <f>VLOOKUP(逆引き[[#This Row],[専門街]],専門街[],2,FALSE)</f>
        <v>プラネタリウム</v>
      </c>
      <c r="G224" s="8" t="str">
        <f>VLOOKUP(逆引き[[#This Row],[専門街]],専門街[],3,FALSE)</f>
        <v>ロケット会場</v>
      </c>
      <c r="H224" s="8" t="str">
        <f>VLOOKUP(逆引き[[#This Row],[専門街]],専門街[],4,FALSE)</f>
        <v>マダコ星人像</v>
      </c>
      <c r="I224" s="10">
        <f>VLOOKUP(逆引き[[#This Row],[専門街]],専門街[],5,FALSE)</f>
        <v>1.9</v>
      </c>
      <c r="J224" s="10">
        <f>VLOOKUP(逆引き[[#This Row],[専門街]],専門街[],6,FALSE)</f>
        <v>0.65</v>
      </c>
      <c r="K224" s="8" t="str">
        <f>VLOOKUP(逆引き[[#This Row],[専門街]],専門街[],7,FALSE)&amp;"マス"</f>
        <v>33マス</v>
      </c>
    </row>
    <row r="225" spans="3:11" hidden="1">
      <c r="C225" t="s">
        <v>312</v>
      </c>
      <c r="D225">
        <v>1</v>
      </c>
      <c r="E225" t="s">
        <v>311</v>
      </c>
      <c r="F225" s="8" t="str">
        <f>VLOOKUP(逆引き[[#This Row],[専門街]],専門街[],2,FALSE)</f>
        <v>ワイロくん像</v>
      </c>
      <c r="G225" s="8" t="str">
        <f>VLOOKUP(逆引き[[#This Row],[専門街]],専門街[],3,FALSE)</f>
        <v>金トロフィ像</v>
      </c>
      <c r="H225" s="8" t="str">
        <f>VLOOKUP(逆引き[[#This Row],[専門街]],専門街[],4,FALSE)</f>
        <v>牧場</v>
      </c>
      <c r="I225" s="10">
        <f>VLOOKUP(逆引き[[#This Row],[専門街]],専門街[],5,FALSE)</f>
        <v>2.5</v>
      </c>
      <c r="J225" s="10">
        <f>VLOOKUP(逆引き[[#This Row],[専門街]],専門街[],6,FALSE)</f>
        <v>0.4</v>
      </c>
      <c r="K225" s="8" t="str">
        <f>VLOOKUP(逆引き[[#This Row],[専門街]],専門街[],7,FALSE)&amp;"マス"</f>
        <v>38マス</v>
      </c>
    </row>
    <row r="226" spans="3:11" hidden="1">
      <c r="C226" t="s">
        <v>312</v>
      </c>
      <c r="D226">
        <v>2</v>
      </c>
      <c r="E226" t="s">
        <v>325</v>
      </c>
      <c r="F226" s="8" t="str">
        <f>VLOOKUP(逆引き[[#This Row],[専門街]],専門街[],2,FALSE)</f>
        <v>通年スキー場</v>
      </c>
      <c r="G226" s="8" t="str">
        <f>VLOOKUP(逆引き[[#This Row],[専門街]],専門街[],3,FALSE)</f>
        <v>ワイロくん像</v>
      </c>
      <c r="H226" s="8" t="str">
        <f>VLOOKUP(逆引き[[#This Row],[専門街]],専門街[],4,FALSE)</f>
        <v>国際空港</v>
      </c>
      <c r="I226" s="10">
        <f>VLOOKUP(逆引き[[#This Row],[専門街]],専門街[],5,FALSE)</f>
        <v>1.9</v>
      </c>
      <c r="J226" s="10">
        <f>VLOOKUP(逆引き[[#This Row],[専門街]],専門街[],6,FALSE)</f>
        <v>0.65</v>
      </c>
      <c r="K226" s="8" t="str">
        <f>VLOOKUP(逆引き[[#This Row],[専門街]],専門街[],7,FALSE)&amp;"マス"</f>
        <v>117マス</v>
      </c>
    </row>
    <row r="227" spans="3:11" hidden="1">
      <c r="C227" t="s">
        <v>145</v>
      </c>
      <c r="D227">
        <v>1</v>
      </c>
      <c r="E227" t="s">
        <v>143</v>
      </c>
      <c r="F227" s="8" t="str">
        <f>VLOOKUP(逆引き[[#This Row],[専門街]],専門街[],2,FALSE)</f>
        <v>不動産屋</v>
      </c>
      <c r="G227" s="8" t="str">
        <f>VLOOKUP(逆引き[[#This Row],[専門街]],専門街[],3,FALSE)</f>
        <v>案内所</v>
      </c>
      <c r="H227" s="8" t="str">
        <f>VLOOKUP(逆引き[[#This Row],[専門街]],専門街[],4,FALSE)</f>
        <v>地域センター</v>
      </c>
      <c r="I227" s="10">
        <f>VLOOKUP(逆引き[[#This Row],[専門街]],専門街[],5,FALSE)</f>
        <v>1.05</v>
      </c>
      <c r="J227" s="10">
        <f>VLOOKUP(逆引き[[#This Row],[専門街]],専門街[],6,FALSE)</f>
        <v>0.5</v>
      </c>
      <c r="K227" s="8" t="str">
        <f>VLOOKUP(逆引き[[#This Row],[専門街]],専門街[],7,FALSE)&amp;"マス"</f>
        <v>9マス</v>
      </c>
    </row>
    <row r="228" spans="3:11" hidden="1">
      <c r="C228" t="s">
        <v>145</v>
      </c>
      <c r="D228">
        <v>2</v>
      </c>
      <c r="E228" t="s">
        <v>186</v>
      </c>
      <c r="F228" s="8" t="str">
        <f>VLOOKUP(逆引き[[#This Row],[専門街]],専門街[],2,FALSE)</f>
        <v>案内所</v>
      </c>
      <c r="G228" s="8" t="str">
        <f>VLOOKUP(逆引き[[#This Row],[専門街]],専門街[],3,FALSE)</f>
        <v>地域センター</v>
      </c>
      <c r="H228" s="8" t="str">
        <f>VLOOKUP(逆引き[[#This Row],[専門街]],専門街[],4,FALSE)</f>
        <v>電波塔</v>
      </c>
      <c r="I228" s="10">
        <f>VLOOKUP(逆引き[[#This Row],[専門街]],専門街[],5,FALSE)</f>
        <v>1.85</v>
      </c>
      <c r="J228" s="10">
        <f>VLOOKUP(逆引き[[#This Row],[専門街]],専門街[],6,FALSE)</f>
        <v>0.3</v>
      </c>
      <c r="K228" s="8" t="str">
        <f>VLOOKUP(逆引き[[#This Row],[専門街]],専門街[],7,FALSE)&amp;"マス"</f>
        <v>21マス</v>
      </c>
    </row>
    <row r="229" spans="3:11" hidden="1">
      <c r="C229" t="s">
        <v>314</v>
      </c>
      <c r="D229">
        <v>1</v>
      </c>
      <c r="E229" t="s">
        <v>313</v>
      </c>
      <c r="F229" s="8" t="str">
        <f>VLOOKUP(逆引き[[#This Row],[専門街]],専門街[],2,FALSE)</f>
        <v>宇佐美像</v>
      </c>
      <c r="G229" s="8" t="str">
        <f>VLOOKUP(逆引き[[#This Row],[専門街]],専門街[],3,FALSE)</f>
        <v>金トロフィ像</v>
      </c>
      <c r="H229" s="8" t="str">
        <f>VLOOKUP(逆引き[[#This Row],[専門街]],専門街[],4,FALSE)</f>
        <v>野球場</v>
      </c>
      <c r="I229" s="10">
        <f>VLOOKUP(逆引き[[#This Row],[専門街]],専門街[],5,FALSE)</f>
        <v>1.9</v>
      </c>
      <c r="J229" s="10">
        <f>VLOOKUP(逆引き[[#This Row],[専門街]],専門街[],6,FALSE)</f>
        <v>0.65</v>
      </c>
      <c r="K229" s="8" t="str">
        <f>VLOOKUP(逆引き[[#This Row],[専門街]],専門街[],7,FALSE)&amp;"マス"</f>
        <v>38マス</v>
      </c>
    </row>
    <row r="230" spans="3:11" hidden="1">
      <c r="C230" t="s">
        <v>101</v>
      </c>
      <c r="D230">
        <v>1</v>
      </c>
      <c r="E230" t="s">
        <v>100</v>
      </c>
      <c r="F230" s="8" t="str">
        <f>VLOOKUP(逆引き[[#This Row],[専門街]],専門街[],2,FALSE)</f>
        <v>アニメショップ</v>
      </c>
      <c r="G230" s="8" t="str">
        <f>VLOOKUP(逆引き[[#This Row],[専門街]],専門街[],3,FALSE)</f>
        <v>映画館</v>
      </c>
      <c r="H230" s="8" t="str">
        <f>VLOOKUP(逆引き[[#This Row],[専門街]],専門街[],4,FALSE)</f>
        <v>レンタルビデオ</v>
      </c>
      <c r="I230" s="10">
        <f>VLOOKUP(逆引き[[#This Row],[専門街]],専門街[],5,FALSE)</f>
        <v>1.1000000000000001</v>
      </c>
      <c r="J230" s="10">
        <f>VLOOKUP(逆引き[[#This Row],[専門街]],専門街[],6,FALSE)</f>
        <v>0.25</v>
      </c>
      <c r="K230" s="8" t="str">
        <f>VLOOKUP(逆引き[[#This Row],[専門街]],専門街[],7,FALSE)&amp;"マス"</f>
        <v>24マス</v>
      </c>
    </row>
    <row r="231" spans="3:11" hidden="1">
      <c r="C231" t="s">
        <v>101</v>
      </c>
      <c r="D231">
        <v>2</v>
      </c>
      <c r="E231" t="s">
        <v>173</v>
      </c>
      <c r="F231" s="8" t="str">
        <f>VLOOKUP(逆引き[[#This Row],[専門街]],専門街[],2,FALSE)</f>
        <v>博物館</v>
      </c>
      <c r="G231" s="8" t="str">
        <f>VLOOKUP(逆引き[[#This Row],[専門街]],専門街[],3,FALSE)</f>
        <v>水族館</v>
      </c>
      <c r="H231" s="8" t="str">
        <f>VLOOKUP(逆引き[[#This Row],[専門街]],専門街[],4,FALSE)</f>
        <v>映画館</v>
      </c>
      <c r="I231" s="10">
        <f>VLOOKUP(逆引き[[#This Row],[専門街]],専門街[],5,FALSE)</f>
        <v>1.25</v>
      </c>
      <c r="J231" s="10">
        <f>VLOOKUP(逆引き[[#This Row],[専門街]],専門街[],6,FALSE)</f>
        <v>0.55000000000000004</v>
      </c>
      <c r="K231" s="8" t="str">
        <f>VLOOKUP(逆引き[[#This Row],[専門街]],専門街[],7,FALSE)&amp;"マス"</f>
        <v>60マス</v>
      </c>
    </row>
    <row r="232" spans="3:11" hidden="1">
      <c r="C232" t="s">
        <v>101</v>
      </c>
      <c r="D232">
        <v>3</v>
      </c>
      <c r="E232" t="s">
        <v>181</v>
      </c>
      <c r="F232" s="8" t="str">
        <f>VLOOKUP(逆引き[[#This Row],[専門街]],専門街[],2,FALSE)</f>
        <v>宝石店</v>
      </c>
      <c r="G232" s="8" t="str">
        <f>VLOOKUP(逆引き[[#This Row],[専門街]],専門街[],3,FALSE)</f>
        <v>博物館</v>
      </c>
      <c r="H232" s="8" t="str">
        <f>VLOOKUP(逆引き[[#This Row],[専門街]],専門街[],4,FALSE)</f>
        <v>映画館</v>
      </c>
      <c r="I232" s="10">
        <f>VLOOKUP(逆引き[[#This Row],[専門街]],専門街[],5,FALSE)</f>
        <v>1.25</v>
      </c>
      <c r="J232" s="10">
        <f>VLOOKUP(逆引き[[#This Row],[専門街]],専門街[],6,FALSE)</f>
        <v>0.55000000000000004</v>
      </c>
      <c r="K232" s="8" t="str">
        <f>VLOOKUP(逆引き[[#This Row],[専門街]],専門街[],7,FALSE)&amp;"マス"</f>
        <v>28マス</v>
      </c>
    </row>
    <row r="233" spans="3:11" hidden="1">
      <c r="C233" t="s">
        <v>101</v>
      </c>
      <c r="D233">
        <v>4</v>
      </c>
      <c r="E233" t="s">
        <v>237</v>
      </c>
      <c r="F233" s="8" t="str">
        <f>VLOOKUP(逆引き[[#This Row],[専門街]],専門街[],2,FALSE)</f>
        <v>映画館</v>
      </c>
      <c r="G233" s="8" t="str">
        <f>VLOOKUP(逆引き[[#This Row],[専門街]],専門街[],3,FALSE)</f>
        <v>遊園地</v>
      </c>
      <c r="H233" s="8" t="str">
        <f>VLOOKUP(逆引き[[#This Row],[専門街]],専門街[],4,FALSE)</f>
        <v>宝石店</v>
      </c>
      <c r="I233" s="10">
        <f>VLOOKUP(逆引き[[#This Row],[専門街]],専門街[],5,FALSE)</f>
        <v>2.1</v>
      </c>
      <c r="J233" s="10">
        <f>VLOOKUP(逆引き[[#This Row],[専門街]],専門街[],6,FALSE)</f>
        <v>0.35</v>
      </c>
      <c r="K233" s="8" t="str">
        <f>VLOOKUP(逆引き[[#This Row],[専門街]],専門街[],7,FALSE)&amp;"マス"</f>
        <v>56マス</v>
      </c>
    </row>
    <row r="234" spans="3:11" hidden="1">
      <c r="C234" t="s">
        <v>101</v>
      </c>
      <c r="D234">
        <v>5</v>
      </c>
      <c r="E234" t="s">
        <v>262</v>
      </c>
      <c r="F234" s="8" t="str">
        <f>VLOOKUP(逆引き[[#This Row],[専門街]],専門街[],2,FALSE)</f>
        <v>デパート</v>
      </c>
      <c r="G234" s="8" t="str">
        <f>VLOOKUP(逆引き[[#This Row],[専門街]],専門街[],3,FALSE)</f>
        <v>金トロフィ像</v>
      </c>
      <c r="H234" s="8" t="str">
        <f>VLOOKUP(逆引き[[#This Row],[専門街]],専門街[],4,FALSE)</f>
        <v>映画館</v>
      </c>
      <c r="I234" s="10">
        <f>VLOOKUP(逆引き[[#This Row],[専門街]],専門街[],5,FALSE)</f>
        <v>1.5</v>
      </c>
      <c r="J234" s="10">
        <f>VLOOKUP(逆引き[[#This Row],[専門街]],専門街[],6,FALSE)</f>
        <v>0.6</v>
      </c>
      <c r="K234" s="8" t="str">
        <f>VLOOKUP(逆引き[[#This Row],[専門街]],専門街[],7,FALSE)&amp;"マス"</f>
        <v>25マス</v>
      </c>
    </row>
    <row r="235" spans="3:11" hidden="1">
      <c r="C235" t="s">
        <v>101</v>
      </c>
      <c r="D235">
        <v>6</v>
      </c>
      <c r="E235" t="s">
        <v>270</v>
      </c>
      <c r="F235" s="8" t="str">
        <f>VLOOKUP(逆引き[[#This Row],[専門街]],専門街[],2,FALSE)</f>
        <v>映画館</v>
      </c>
      <c r="G235" s="8" t="str">
        <f>VLOOKUP(逆引き[[#This Row],[専門街]],専門街[],3,FALSE)</f>
        <v>遊園地</v>
      </c>
      <c r="H235" s="8" t="str">
        <f>VLOOKUP(逆引き[[#This Row],[専門街]],専門街[],4,FALSE)</f>
        <v>ライブ会場</v>
      </c>
      <c r="I235" s="10">
        <f>VLOOKUP(逆引き[[#This Row],[専門街]],専門街[],5,FALSE)</f>
        <v>2.1</v>
      </c>
      <c r="J235" s="10">
        <f>VLOOKUP(逆引き[[#This Row],[専門街]],専門街[],6,FALSE)</f>
        <v>0.45</v>
      </c>
      <c r="K235" s="8" t="str">
        <f>VLOOKUP(逆引き[[#This Row],[専門街]],専門街[],7,FALSE)&amp;"マス"</f>
        <v>68マス</v>
      </c>
    </row>
    <row r="236" spans="3:11" hidden="1">
      <c r="C236" t="s">
        <v>101</v>
      </c>
      <c r="D236">
        <v>7</v>
      </c>
      <c r="E236" t="s">
        <v>277</v>
      </c>
      <c r="F236" s="8" t="str">
        <f>VLOOKUP(逆引き[[#This Row],[専門街]],専門街[],2,FALSE)</f>
        <v>遊園地</v>
      </c>
      <c r="G236" s="8" t="str">
        <f>VLOOKUP(逆引き[[#This Row],[専門街]],専門街[],3,FALSE)</f>
        <v>動物園</v>
      </c>
      <c r="H236" s="8" t="str">
        <f>VLOOKUP(逆引き[[#This Row],[専門街]],専門街[],4,FALSE)</f>
        <v>映画館</v>
      </c>
      <c r="I236" s="10">
        <f>VLOOKUP(逆引き[[#This Row],[専門街]],専門街[],5,FALSE)</f>
        <v>2.1</v>
      </c>
      <c r="J236" s="10">
        <f>VLOOKUP(逆引き[[#This Row],[専門街]],専門街[],6,FALSE)</f>
        <v>0.45</v>
      </c>
      <c r="K236" s="8" t="str">
        <f>VLOOKUP(逆引き[[#This Row],[専門街]],専門街[],7,FALSE)&amp;"マス"</f>
        <v>88マス</v>
      </c>
    </row>
    <row r="237" spans="3:11" hidden="1">
      <c r="C237" t="s">
        <v>101</v>
      </c>
      <c r="D237">
        <v>8</v>
      </c>
      <c r="E237" t="s">
        <v>290</v>
      </c>
      <c r="F237" s="8" t="str">
        <f>VLOOKUP(逆引き[[#This Row],[専門街]],専門街[],2,FALSE)</f>
        <v>カイロマン像</v>
      </c>
      <c r="G237" s="8" t="str">
        <f>VLOOKUP(逆引き[[#This Row],[専門街]],専門街[],3,FALSE)</f>
        <v>金トロフィ像</v>
      </c>
      <c r="H237" s="8" t="str">
        <f>VLOOKUP(逆引き[[#This Row],[専門街]],専門街[],4,FALSE)</f>
        <v>映画館</v>
      </c>
      <c r="I237" s="10">
        <f>VLOOKUP(逆引き[[#This Row],[専門街]],専門街[],5,FALSE)</f>
        <v>1.9</v>
      </c>
      <c r="J237" s="10">
        <f>VLOOKUP(逆引き[[#This Row],[専門街]],専門街[],6,FALSE)</f>
        <v>0.65</v>
      </c>
      <c r="K237" s="8" t="str">
        <f>VLOOKUP(逆引き[[#This Row],[専門街]],専門街[],7,FALSE)&amp;"マス"</f>
        <v>18マス</v>
      </c>
    </row>
    <row r="238" spans="3:11" hidden="1">
      <c r="C238" t="s">
        <v>162</v>
      </c>
      <c r="D238">
        <v>1</v>
      </c>
      <c r="E238" t="s">
        <v>161</v>
      </c>
      <c r="F238" s="8" t="str">
        <f>VLOOKUP(逆引き[[#This Row],[専門街]],専門街[],2,FALSE)</f>
        <v>屋外プール</v>
      </c>
      <c r="G238" s="8" t="str">
        <f>VLOOKUP(逆引き[[#This Row],[専門街]],専門街[],3,FALSE)</f>
        <v>水族館</v>
      </c>
      <c r="H238" s="8" t="str">
        <f>VLOOKUP(逆引き[[#This Row],[専門街]],専門街[],4,FALSE)</f>
        <v>魚屋</v>
      </c>
      <c r="I238" s="10">
        <f>VLOOKUP(逆引き[[#This Row],[専門街]],専門街[],5,FALSE)</f>
        <v>1.65</v>
      </c>
      <c r="J238" s="10">
        <f>VLOOKUP(逆引き[[#This Row],[専門街]],専門街[],6,FALSE)</f>
        <v>0.25</v>
      </c>
      <c r="K238" s="8" t="str">
        <f>VLOOKUP(逆引き[[#This Row],[専門街]],専門街[],7,FALSE)&amp;"マス"</f>
        <v>56マス</v>
      </c>
    </row>
    <row r="239" spans="3:11" hidden="1">
      <c r="C239" t="s">
        <v>162</v>
      </c>
      <c r="D239">
        <v>2</v>
      </c>
      <c r="E239" t="s">
        <v>221</v>
      </c>
      <c r="F239" s="8" t="str">
        <f>VLOOKUP(逆引き[[#This Row],[専門街]],専門街[],2,FALSE)</f>
        <v>屋外プール</v>
      </c>
      <c r="G239" s="8" t="str">
        <f>VLOOKUP(逆引き[[#This Row],[専門街]],専門街[],3,FALSE)</f>
        <v>海の家</v>
      </c>
      <c r="H239" s="8" t="str">
        <f>VLOOKUP(逆引き[[#This Row],[専門街]],専門街[],4,FALSE)</f>
        <v>温水プール</v>
      </c>
      <c r="I239" s="10">
        <f>VLOOKUP(逆引き[[#This Row],[専門街]],専門街[],5,FALSE)</f>
        <v>1.85</v>
      </c>
      <c r="J239" s="10">
        <f>VLOOKUP(逆引き[[#This Row],[専門街]],専門街[],6,FALSE)</f>
        <v>0.3</v>
      </c>
      <c r="K239" s="8" t="str">
        <f>VLOOKUP(逆引き[[#This Row],[専門街]],専門街[],7,FALSE)&amp;"マス"</f>
        <v>28マス</v>
      </c>
    </row>
    <row r="240" spans="3:11" hidden="1">
      <c r="C240" t="s">
        <v>79</v>
      </c>
      <c r="D240">
        <v>1</v>
      </c>
      <c r="E240" t="s">
        <v>77</v>
      </c>
      <c r="F240" s="8" t="str">
        <f>VLOOKUP(逆引き[[#This Row],[専門街]],専門街[],2,FALSE)</f>
        <v>消火栓</v>
      </c>
      <c r="G240" s="8" t="str">
        <f>VLOOKUP(逆引き[[#This Row],[専門街]],専門街[],3,FALSE)</f>
        <v>つり堀</v>
      </c>
      <c r="H240" s="8" t="str">
        <f>VLOOKUP(逆引き[[#This Row],[専門街]],専門街[],4,FALSE)</f>
        <v>温水プール</v>
      </c>
      <c r="I240" s="10">
        <f>VLOOKUP(逆引き[[#This Row],[専門街]],専門街[],5,FALSE)</f>
        <v>0.9</v>
      </c>
      <c r="J240" s="10">
        <f>VLOOKUP(逆引き[[#This Row],[専門街]],専門街[],6,FALSE)</f>
        <v>0.45</v>
      </c>
      <c r="K240" s="8" t="str">
        <f>VLOOKUP(逆引き[[#This Row],[専門街]],専門街[],7,FALSE)&amp;"マス"</f>
        <v>13マス</v>
      </c>
    </row>
    <row r="241" spans="3:11" hidden="1">
      <c r="C241" t="s">
        <v>79</v>
      </c>
      <c r="D241">
        <v>2</v>
      </c>
      <c r="E241" t="s">
        <v>123</v>
      </c>
      <c r="F241" s="8" t="str">
        <f>VLOOKUP(逆引き[[#This Row],[専門街]],専門街[],2,FALSE)</f>
        <v>温水プール</v>
      </c>
      <c r="G241" s="8" t="str">
        <f>VLOOKUP(逆引き[[#This Row],[専門街]],専門街[],3,FALSE)</f>
        <v>スポーツジム</v>
      </c>
      <c r="H241" s="8" t="str">
        <f>VLOOKUP(逆引き[[#This Row],[専門街]],専門街[],4,FALSE)</f>
        <v>薬局</v>
      </c>
      <c r="I241" s="10">
        <f>VLOOKUP(逆引き[[#This Row],[専門街]],専門街[],5,FALSE)</f>
        <v>1.65</v>
      </c>
      <c r="J241" s="10">
        <f>VLOOKUP(逆引き[[#This Row],[専門街]],専門街[],6,FALSE)</f>
        <v>0.25</v>
      </c>
      <c r="K241" s="8" t="str">
        <f>VLOOKUP(逆引き[[#This Row],[専門街]],専門街[],7,FALSE)&amp;"マス"</f>
        <v>24マス</v>
      </c>
    </row>
    <row r="242" spans="3:11" hidden="1">
      <c r="C242" t="s">
        <v>79</v>
      </c>
      <c r="D242">
        <v>3</v>
      </c>
      <c r="E242" t="s">
        <v>141</v>
      </c>
      <c r="F242" s="8" t="str">
        <f>VLOOKUP(逆引き[[#This Row],[専門街]],専門街[],2,FALSE)</f>
        <v>温水プール</v>
      </c>
      <c r="G242" s="8" t="str">
        <f>VLOOKUP(逆引き[[#This Row],[専門街]],専門街[],3,FALSE)</f>
        <v>クリーニング店</v>
      </c>
      <c r="H242" s="8" t="str">
        <f>VLOOKUP(逆引き[[#This Row],[専門街]],専門街[],4,FALSE)</f>
        <v>銭湯</v>
      </c>
      <c r="I242" s="10">
        <f>VLOOKUP(逆引き[[#This Row],[専門街]],専門街[],5,FALSE)</f>
        <v>1.25</v>
      </c>
      <c r="J242" s="10">
        <f>VLOOKUP(逆引き[[#This Row],[専門街]],専門街[],6,FALSE)</f>
        <v>0.3</v>
      </c>
      <c r="K242" s="8" t="str">
        <f>VLOOKUP(逆引き[[#This Row],[専門街]],専門街[],7,FALSE)&amp;"マス"</f>
        <v>12マス</v>
      </c>
    </row>
    <row r="243" spans="3:11" hidden="1">
      <c r="C243" t="s">
        <v>79</v>
      </c>
      <c r="D243">
        <v>4</v>
      </c>
      <c r="E243" t="s">
        <v>221</v>
      </c>
      <c r="F243" s="8" t="str">
        <f>VLOOKUP(逆引き[[#This Row],[専門街]],専門街[],2,FALSE)</f>
        <v>屋外プール</v>
      </c>
      <c r="G243" s="8" t="str">
        <f>VLOOKUP(逆引き[[#This Row],[専門街]],専門街[],3,FALSE)</f>
        <v>海の家</v>
      </c>
      <c r="H243" s="8" t="str">
        <f>VLOOKUP(逆引き[[#This Row],[専門街]],専門街[],4,FALSE)</f>
        <v>温水プール</v>
      </c>
      <c r="I243" s="10">
        <f>VLOOKUP(逆引き[[#This Row],[専門街]],専門街[],5,FALSE)</f>
        <v>1.85</v>
      </c>
      <c r="J243" s="10">
        <f>VLOOKUP(逆引き[[#This Row],[専門街]],専門街[],6,FALSE)</f>
        <v>0.3</v>
      </c>
      <c r="K243" s="8" t="str">
        <f>VLOOKUP(逆引き[[#This Row],[専門街]],専門街[],7,FALSE)&amp;"マス"</f>
        <v>28マス</v>
      </c>
    </row>
    <row r="244" spans="3:11" hidden="1">
      <c r="C244" t="s">
        <v>96</v>
      </c>
      <c r="D244">
        <v>1</v>
      </c>
      <c r="E244" t="s">
        <v>94</v>
      </c>
      <c r="F244" s="8" t="str">
        <f>VLOOKUP(逆引き[[#This Row],[専門街]],専門街[],2,FALSE)</f>
        <v>魚屋</v>
      </c>
      <c r="G244" s="8" t="str">
        <f>VLOOKUP(逆引き[[#This Row],[専門街]],専門街[],3,FALSE)</f>
        <v>岩</v>
      </c>
      <c r="H244" s="8" t="str">
        <f>VLOOKUP(逆引き[[#This Row],[専門街]],専門街[],4,FALSE)</f>
        <v>温泉旅館</v>
      </c>
      <c r="I244" s="10">
        <f>VLOOKUP(逆引き[[#This Row],[専門街]],専門街[],5,FALSE)</f>
        <v>1.1000000000000001</v>
      </c>
      <c r="J244" s="10">
        <f>VLOOKUP(逆引き[[#This Row],[専門街]],専門街[],6,FALSE)</f>
        <v>0.25</v>
      </c>
      <c r="K244" s="8" t="str">
        <f>VLOOKUP(逆引き[[#This Row],[専門街]],専門街[],7,FALSE)&amp;"マス"</f>
        <v>21マス</v>
      </c>
    </row>
    <row r="245" spans="3:11" hidden="1">
      <c r="C245" t="s">
        <v>96</v>
      </c>
      <c r="D245">
        <v>2</v>
      </c>
      <c r="E245" t="s">
        <v>111</v>
      </c>
      <c r="F245" s="8" t="str">
        <f>VLOOKUP(逆引き[[#This Row],[専門街]],専門街[],2,FALSE)</f>
        <v>銭湯</v>
      </c>
      <c r="G245" s="8" t="str">
        <f>VLOOKUP(逆引き[[#This Row],[専門街]],専門街[],3,FALSE)</f>
        <v>日帰り温泉</v>
      </c>
      <c r="H245" s="8" t="str">
        <f>VLOOKUP(逆引き[[#This Row],[専門街]],専門街[],4,FALSE)</f>
        <v>温泉旅館</v>
      </c>
      <c r="I245" s="10">
        <f>VLOOKUP(逆引き[[#This Row],[専門街]],専門街[],5,FALSE)</f>
        <v>1.25</v>
      </c>
      <c r="J245" s="10">
        <f>VLOOKUP(逆引き[[#This Row],[専門街]],専門街[],6,FALSE)</f>
        <v>0.3</v>
      </c>
      <c r="K245" s="8" t="str">
        <f>VLOOKUP(逆引き[[#This Row],[専門街]],専門街[],7,FALSE)&amp;"マス"</f>
        <v>28マス</v>
      </c>
    </row>
    <row r="246" spans="3:11" hidden="1">
      <c r="C246" t="s">
        <v>96</v>
      </c>
      <c r="D246">
        <v>3</v>
      </c>
      <c r="E246" t="s">
        <v>169</v>
      </c>
      <c r="F246" s="8" t="str">
        <f>VLOOKUP(逆引き[[#This Row],[専門街]],専門街[],2,FALSE)</f>
        <v>温泉旅館</v>
      </c>
      <c r="G246" s="8" t="str">
        <f>VLOOKUP(逆引き[[#This Row],[専門街]],専門街[],3,FALSE)</f>
        <v>寺院</v>
      </c>
      <c r="H246" s="8" t="str">
        <f>VLOOKUP(逆引き[[#This Row],[専門街]],専門街[],4,FALSE)</f>
        <v>お土産屋</v>
      </c>
      <c r="I246" s="10">
        <f>VLOOKUP(逆引き[[#This Row],[専門街]],専門街[],5,FALSE)</f>
        <v>1.85</v>
      </c>
      <c r="J246" s="10">
        <f>VLOOKUP(逆引き[[#This Row],[専門街]],専門街[],6,FALSE)</f>
        <v>0.3</v>
      </c>
      <c r="K246" s="8" t="str">
        <f>VLOOKUP(逆引き[[#This Row],[専門街]],専門街[],7,FALSE)&amp;"マス"</f>
        <v>24マス</v>
      </c>
    </row>
    <row r="247" spans="3:11" hidden="1">
      <c r="C247" t="s">
        <v>96</v>
      </c>
      <c r="D247">
        <v>4</v>
      </c>
      <c r="E247" t="s">
        <v>297</v>
      </c>
      <c r="F247" s="8" t="str">
        <f>VLOOKUP(逆引き[[#This Row],[専門街]],専門街[],2,FALSE)</f>
        <v>ソフ子姫像</v>
      </c>
      <c r="G247" s="8" t="str">
        <f>VLOOKUP(逆引き[[#This Row],[専門街]],専門街[],3,FALSE)</f>
        <v>金トロフィ像</v>
      </c>
      <c r="H247" s="8" t="str">
        <f>VLOOKUP(逆引き[[#This Row],[専門街]],専門街[],4,FALSE)</f>
        <v>温泉旅館</v>
      </c>
      <c r="I247" s="10">
        <f>VLOOKUP(逆引き[[#This Row],[専門街]],専門街[],5,FALSE)</f>
        <v>2.1</v>
      </c>
      <c r="J247" s="10">
        <f>VLOOKUP(逆引き[[#This Row],[専門街]],専門街[],6,FALSE)</f>
        <v>0.45</v>
      </c>
      <c r="K247" s="8" t="str">
        <f>VLOOKUP(逆引き[[#This Row],[専門街]],専門街[],7,FALSE)&amp;"マス"</f>
        <v>18マス</v>
      </c>
    </row>
    <row r="248" spans="3:11" hidden="1">
      <c r="C248" t="s">
        <v>96</v>
      </c>
      <c r="D248">
        <v>5</v>
      </c>
      <c r="E248" t="s">
        <v>319</v>
      </c>
      <c r="F248" s="8" t="str">
        <f>VLOOKUP(逆引き[[#This Row],[専門街]],専門街[],2,FALSE)</f>
        <v>通年スキー場</v>
      </c>
      <c r="G248" s="8" t="str">
        <f>VLOOKUP(逆引き[[#This Row],[専門街]],専門街[],3,FALSE)</f>
        <v>温泉旅館</v>
      </c>
      <c r="H248" s="8" t="str">
        <f>VLOOKUP(逆引き[[#This Row],[専門街]],専門街[],4,FALSE)</f>
        <v>牧場</v>
      </c>
      <c r="I248" s="10">
        <f>VLOOKUP(逆引き[[#This Row],[専門街]],専門街[],5,FALSE)</f>
        <v>1.9</v>
      </c>
      <c r="J248" s="10">
        <f>VLOOKUP(逆引き[[#This Row],[専門街]],専門街[],6,FALSE)</f>
        <v>0.65</v>
      </c>
      <c r="K248" s="8" t="str">
        <f>VLOOKUP(逆引き[[#This Row],[専門街]],専門街[],7,FALSE)&amp;"マス"</f>
        <v>88マス</v>
      </c>
    </row>
    <row r="249" spans="3:11" hidden="1">
      <c r="C249" t="s">
        <v>149</v>
      </c>
      <c r="D249">
        <v>1</v>
      </c>
      <c r="E249" t="s">
        <v>148</v>
      </c>
      <c r="F249" s="8" t="str">
        <f>VLOOKUP(逆引き[[#This Row],[専門街]],専門街[],2,FALSE)</f>
        <v>家具屋</v>
      </c>
      <c r="G249" s="8" t="str">
        <f>VLOOKUP(逆引き[[#This Row],[専門街]],専門街[],3,FALSE)</f>
        <v>消火栓</v>
      </c>
      <c r="H249" s="8" t="str">
        <f>VLOOKUP(逆引き[[#This Row],[専門街]],専門街[],4,FALSE)</f>
        <v>果樹林</v>
      </c>
      <c r="I249" s="10">
        <f>VLOOKUP(逆引き[[#This Row],[専門街]],専門街[],5,FALSE)</f>
        <v>1.65</v>
      </c>
      <c r="J249" s="10">
        <f>VLOOKUP(逆引き[[#This Row],[専門街]],専門街[],6,FALSE)</f>
        <v>0.25</v>
      </c>
      <c r="K249" s="8" t="str">
        <f>VLOOKUP(逆引き[[#This Row],[専門街]],専門街[],7,FALSE)&amp;"マス"</f>
        <v>9マス</v>
      </c>
    </row>
    <row r="250" spans="3:11" hidden="1">
      <c r="C250" t="s">
        <v>149</v>
      </c>
      <c r="D250">
        <v>2</v>
      </c>
      <c r="E250" t="s">
        <v>175</v>
      </c>
      <c r="F250" s="8" t="str">
        <f>VLOOKUP(逆引き[[#This Row],[専門街]],専門街[],2,FALSE)</f>
        <v>工務店</v>
      </c>
      <c r="G250" s="8" t="str">
        <f>VLOOKUP(逆引き[[#This Row],[専門街]],専門街[],3,FALSE)</f>
        <v>不動産屋</v>
      </c>
      <c r="H250" s="8" t="str">
        <f>VLOOKUP(逆引き[[#This Row],[専門街]],専門街[],4,FALSE)</f>
        <v>家具屋</v>
      </c>
      <c r="I250" s="10">
        <f>VLOOKUP(逆引き[[#This Row],[専門街]],専門街[],5,FALSE)</f>
        <v>1.85</v>
      </c>
      <c r="J250" s="10">
        <f>VLOOKUP(逆引き[[#This Row],[専門街]],専門街[],6,FALSE)</f>
        <v>0.3</v>
      </c>
      <c r="K250" s="8" t="str">
        <f>VLOOKUP(逆引き[[#This Row],[専門街]],専門街[],7,FALSE)&amp;"マス"</f>
        <v>12マス</v>
      </c>
    </row>
    <row r="251" spans="3:11" hidden="1">
      <c r="C251" t="s">
        <v>149</v>
      </c>
      <c r="D251">
        <v>3</v>
      </c>
      <c r="E251" t="s">
        <v>227</v>
      </c>
      <c r="F251" s="8" t="str">
        <f>VLOOKUP(逆引き[[#This Row],[専門街]],専門街[],2,FALSE)</f>
        <v>デパート</v>
      </c>
      <c r="G251" s="8" t="str">
        <f>VLOOKUP(逆引き[[#This Row],[専門街]],専門街[],3,FALSE)</f>
        <v>家具屋</v>
      </c>
      <c r="H251" s="8" t="str">
        <f>VLOOKUP(逆引き[[#This Row],[専門街]],専門街[],4,FALSE)</f>
        <v>家電量販店</v>
      </c>
      <c r="I251" s="10">
        <f>VLOOKUP(逆引き[[#This Row],[専門街]],専門街[],5,FALSE)</f>
        <v>2.1</v>
      </c>
      <c r="J251" s="10">
        <f>VLOOKUP(逆引き[[#This Row],[専門街]],専門街[],6,FALSE)</f>
        <v>0.35</v>
      </c>
      <c r="K251" s="8" t="str">
        <f>VLOOKUP(逆引き[[#This Row],[専門街]],専門街[],7,FALSE)&amp;"マス"</f>
        <v>28マス</v>
      </c>
    </row>
    <row r="252" spans="3:11" hidden="1">
      <c r="C252" t="s">
        <v>149</v>
      </c>
      <c r="D252">
        <v>4</v>
      </c>
      <c r="E252" t="s">
        <v>247</v>
      </c>
      <c r="F252" s="8" t="str">
        <f>VLOOKUP(逆引き[[#This Row],[専門街]],専門街[],2,FALSE)</f>
        <v>家具屋</v>
      </c>
      <c r="G252" s="8" t="str">
        <f>VLOOKUP(逆引き[[#This Row],[専門街]],専門街[],3,FALSE)</f>
        <v>地下鉄</v>
      </c>
      <c r="H252" s="8" t="str">
        <f>VLOOKUP(逆引き[[#This Row],[専門街]],専門街[],4,FALSE)</f>
        <v>クリーニング店</v>
      </c>
      <c r="I252" s="10">
        <f>VLOOKUP(逆引き[[#This Row],[専門街]],専門街[],5,FALSE)</f>
        <v>1.7</v>
      </c>
      <c r="J252" s="10">
        <f>VLOOKUP(逆引き[[#This Row],[専門街]],専門街[],6,FALSE)</f>
        <v>0.4</v>
      </c>
      <c r="K252" s="8" t="str">
        <f>VLOOKUP(逆引き[[#This Row],[専門街]],専門街[],7,FALSE)&amp;"マス"</f>
        <v>8マス</v>
      </c>
    </row>
    <row r="253" spans="3:11">
      <c r="C253" t="s">
        <v>38</v>
      </c>
      <c r="D253">
        <v>1</v>
      </c>
      <c r="E253" t="s">
        <v>35</v>
      </c>
      <c r="F253" s="8" t="str">
        <f>VLOOKUP(逆引き[[#This Row],[専門街]],専門街[],2,FALSE)</f>
        <v>PCショップ</v>
      </c>
      <c r="G253" s="8" t="str">
        <f>VLOOKUP(逆引き[[#This Row],[専門街]],専門街[],3,FALSE)</f>
        <v>携帯ショップ</v>
      </c>
      <c r="H253" s="8" t="str">
        <f>VLOOKUP(逆引き[[#This Row],[専門街]],専門街[],4,FALSE)</f>
        <v>家電量販店</v>
      </c>
      <c r="I253" s="10">
        <f>VLOOKUP(逆引き[[#This Row],[専門街]],専門街[],5,FALSE)</f>
        <v>1.5</v>
      </c>
      <c r="J253" s="10">
        <f>VLOOKUP(逆引き[[#This Row],[専門街]],専門街[],6,FALSE)</f>
        <v>0.2</v>
      </c>
      <c r="K253" s="8" t="str">
        <f>VLOOKUP(逆引き[[#This Row],[専門街]],専門街[],7,FALSE)&amp;"マス"</f>
        <v>36マス</v>
      </c>
    </row>
    <row r="254" spans="3:11">
      <c r="C254" t="s">
        <v>38</v>
      </c>
      <c r="D254">
        <v>2</v>
      </c>
      <c r="E254" t="s">
        <v>99</v>
      </c>
      <c r="F254" s="8" t="str">
        <f>VLOOKUP(逆引き[[#This Row],[専門街]],専門街[],2,FALSE)</f>
        <v>ゲームショップ</v>
      </c>
      <c r="G254" s="8" t="str">
        <f>VLOOKUP(逆引き[[#This Row],[専門街]],専門街[],3,FALSE)</f>
        <v>家電量販店</v>
      </c>
      <c r="H254" s="8" t="str">
        <f>VLOOKUP(逆引き[[#This Row],[専門街]],専門街[],4,FALSE)</f>
        <v>おもちゃ屋</v>
      </c>
      <c r="I254" s="10">
        <f>VLOOKUP(逆引き[[#This Row],[専門街]],専門街[],5,FALSE)</f>
        <v>0.9</v>
      </c>
      <c r="J254" s="10">
        <f>VLOOKUP(逆引き[[#This Row],[専門街]],専門街[],6,FALSE)</f>
        <v>0.45</v>
      </c>
      <c r="K254" s="8" t="str">
        <f>VLOOKUP(逆引き[[#This Row],[専門街]],専門街[],7,FALSE)&amp;"マス"</f>
        <v>24マス</v>
      </c>
    </row>
    <row r="255" spans="3:11">
      <c r="C255" t="s">
        <v>38</v>
      </c>
      <c r="D255">
        <v>3</v>
      </c>
      <c r="E255" t="s">
        <v>132</v>
      </c>
      <c r="F255" s="8" t="str">
        <f>VLOOKUP(逆引き[[#This Row],[専門街]],専門街[],2,FALSE)</f>
        <v>電柱</v>
      </c>
      <c r="G255" s="8" t="str">
        <f>VLOOKUP(逆引き[[#This Row],[専門街]],専門街[],3,FALSE)</f>
        <v>電波塔</v>
      </c>
      <c r="H255" s="8" t="str">
        <f>VLOOKUP(逆引き[[#This Row],[専門街]],専門街[],4,FALSE)</f>
        <v>家電量販店</v>
      </c>
      <c r="I255" s="10">
        <f>VLOOKUP(逆引き[[#This Row],[専門街]],専門街[],5,FALSE)</f>
        <v>1.65</v>
      </c>
      <c r="J255" s="10">
        <f>VLOOKUP(逆引き[[#This Row],[専門街]],専門街[],6,FALSE)</f>
        <v>0.25</v>
      </c>
      <c r="K255" s="8" t="str">
        <f>VLOOKUP(逆引き[[#This Row],[専門街]],専門街[],7,FALSE)&amp;"マス"</f>
        <v>33マス</v>
      </c>
    </row>
    <row r="256" spans="3:11">
      <c r="C256" t="s">
        <v>38</v>
      </c>
      <c r="D256">
        <v>4</v>
      </c>
      <c r="E256" t="s">
        <v>135</v>
      </c>
      <c r="F256" s="8" t="str">
        <f>VLOOKUP(逆引き[[#This Row],[専門街]],専門街[],2,FALSE)</f>
        <v>警備会社</v>
      </c>
      <c r="G256" s="8" t="str">
        <f>VLOOKUP(逆引き[[#This Row],[専門街]],専門街[],3,FALSE)</f>
        <v>家電量販店</v>
      </c>
      <c r="H256" s="8" t="str">
        <f>VLOOKUP(逆引き[[#This Row],[専門街]],専門街[],4,FALSE)</f>
        <v>銀行</v>
      </c>
      <c r="I256" s="10">
        <f>VLOOKUP(逆引き[[#This Row],[専門街]],専門街[],5,FALSE)</f>
        <v>1.25</v>
      </c>
      <c r="J256" s="10">
        <f>VLOOKUP(逆引き[[#This Row],[専門街]],専門街[],6,FALSE)</f>
        <v>0.3</v>
      </c>
      <c r="K256" s="8" t="str">
        <f>VLOOKUP(逆引き[[#This Row],[専門街]],専門街[],7,FALSE)&amp;"マス"</f>
        <v>36マス</v>
      </c>
    </row>
    <row r="257" spans="3:11">
      <c r="C257" t="s">
        <v>38</v>
      </c>
      <c r="D257">
        <v>5</v>
      </c>
      <c r="E257" t="s">
        <v>142</v>
      </c>
      <c r="F257" s="8" t="str">
        <f>VLOOKUP(逆引き[[#This Row],[専門街]],専門街[],2,FALSE)</f>
        <v>美容室</v>
      </c>
      <c r="G257" s="8" t="str">
        <f>VLOOKUP(逆引き[[#This Row],[専門街]],専門街[],3,FALSE)</f>
        <v>家電量販店</v>
      </c>
      <c r="H257" s="8" t="str">
        <f>VLOOKUP(逆引き[[#This Row],[専門街]],専門街[],4,FALSE)</f>
        <v>本屋</v>
      </c>
      <c r="I257" s="10">
        <f>VLOOKUP(逆引き[[#This Row],[専門街]],専門街[],5,FALSE)</f>
        <v>1.65</v>
      </c>
      <c r="J257" s="10">
        <f>VLOOKUP(逆引き[[#This Row],[専門街]],専門街[],6,FALSE)</f>
        <v>0.25</v>
      </c>
      <c r="K257" s="8" t="str">
        <f>VLOOKUP(逆引き[[#This Row],[専門街]],専門街[],7,FALSE)&amp;"マス"</f>
        <v>24マス</v>
      </c>
    </row>
    <row r="258" spans="3:11">
      <c r="C258" t="s">
        <v>38</v>
      </c>
      <c r="D258">
        <v>6</v>
      </c>
      <c r="E258" t="s">
        <v>227</v>
      </c>
      <c r="F258" s="8" t="str">
        <f>VLOOKUP(逆引き[[#This Row],[専門街]],専門街[],2,FALSE)</f>
        <v>デパート</v>
      </c>
      <c r="G258" s="8" t="str">
        <f>VLOOKUP(逆引き[[#This Row],[専門街]],専門街[],3,FALSE)</f>
        <v>家具屋</v>
      </c>
      <c r="H258" s="8" t="str">
        <f>VLOOKUP(逆引き[[#This Row],[専門街]],専門街[],4,FALSE)</f>
        <v>家電量販店</v>
      </c>
      <c r="I258" s="10">
        <f>VLOOKUP(逆引き[[#This Row],[専門街]],専門街[],5,FALSE)</f>
        <v>2.1</v>
      </c>
      <c r="J258" s="10">
        <f>VLOOKUP(逆引き[[#This Row],[専門街]],専門街[],6,FALSE)</f>
        <v>0.35</v>
      </c>
      <c r="K258" s="8" t="str">
        <f>VLOOKUP(逆引き[[#This Row],[専門街]],専門街[],7,FALSE)&amp;"マス"</f>
        <v>28マス</v>
      </c>
    </row>
    <row r="259" spans="3:11">
      <c r="C259" t="s">
        <v>38</v>
      </c>
      <c r="D259">
        <v>7</v>
      </c>
      <c r="E259" t="s">
        <v>295</v>
      </c>
      <c r="F259" s="8" t="str">
        <f>VLOOKUP(逆引き[[#This Row],[専門街]],専門街[],2,FALSE)</f>
        <v>クマックス像</v>
      </c>
      <c r="G259" s="8" t="str">
        <f>VLOOKUP(逆引き[[#This Row],[専門街]],専門街[],3,FALSE)</f>
        <v>金トロフィ像</v>
      </c>
      <c r="H259" s="8" t="str">
        <f>VLOOKUP(逆引き[[#This Row],[専門街]],専門街[],4,FALSE)</f>
        <v>家電量販店</v>
      </c>
      <c r="I259" s="10">
        <f>VLOOKUP(逆引き[[#This Row],[専門街]],専門街[],5,FALSE)</f>
        <v>1.9</v>
      </c>
      <c r="J259" s="10">
        <f>VLOOKUP(逆引き[[#This Row],[専門街]],専門街[],6,FALSE)</f>
        <v>0.65</v>
      </c>
      <c r="K259" s="8" t="str">
        <f>VLOOKUP(逆引き[[#This Row],[専門街]],専門街[],7,FALSE)&amp;"マス"</f>
        <v>18マス</v>
      </c>
    </row>
    <row r="260" spans="3:11" hidden="1">
      <c r="C260" t="s">
        <v>150</v>
      </c>
      <c r="D260">
        <v>1</v>
      </c>
      <c r="E260" t="s">
        <v>148</v>
      </c>
      <c r="F260" s="8" t="str">
        <f>VLOOKUP(逆引き[[#This Row],[専門街]],専門街[],2,FALSE)</f>
        <v>家具屋</v>
      </c>
      <c r="G260" s="8" t="str">
        <f>VLOOKUP(逆引き[[#This Row],[専門街]],専門街[],3,FALSE)</f>
        <v>消火栓</v>
      </c>
      <c r="H260" s="8" t="str">
        <f>VLOOKUP(逆引き[[#This Row],[専門街]],専門街[],4,FALSE)</f>
        <v>果樹林</v>
      </c>
      <c r="I260" s="10">
        <f>VLOOKUP(逆引き[[#This Row],[専門街]],専門街[],5,FALSE)</f>
        <v>1.65</v>
      </c>
      <c r="J260" s="10">
        <f>VLOOKUP(逆引き[[#This Row],[専門街]],専門街[],6,FALSE)</f>
        <v>0.25</v>
      </c>
      <c r="K260" s="8" t="str">
        <f>VLOOKUP(逆引き[[#This Row],[専門街]],専門街[],7,FALSE)&amp;"マス"</f>
        <v>9マス</v>
      </c>
    </row>
    <row r="261" spans="3:11" hidden="1">
      <c r="C261" t="s">
        <v>206</v>
      </c>
      <c r="D261">
        <v>1</v>
      </c>
      <c r="E261" t="s">
        <v>204</v>
      </c>
      <c r="F261" s="8" t="str">
        <f>VLOOKUP(逆引き[[#This Row],[専門街]],専門街[],2,FALSE)</f>
        <v>サボテン</v>
      </c>
      <c r="G261" s="8" t="str">
        <f>VLOOKUP(逆引き[[#This Row],[専門街]],専門街[],3,FALSE)</f>
        <v>花壇</v>
      </c>
      <c r="H261" s="8" t="str">
        <f>VLOOKUP(逆引き[[#This Row],[専門街]],専門街[],4,FALSE)</f>
        <v>ロケット会場</v>
      </c>
      <c r="I261" s="10">
        <f>VLOOKUP(逆引き[[#This Row],[専門街]],専門街[],5,FALSE)</f>
        <v>1.85</v>
      </c>
      <c r="J261" s="10">
        <f>VLOOKUP(逆引き[[#This Row],[専門街]],専門街[],6,FALSE)</f>
        <v>0.3</v>
      </c>
      <c r="K261" s="8" t="str">
        <f>VLOOKUP(逆引き[[#This Row],[専門街]],専門街[],7,FALSE)&amp;"マス"</f>
        <v>18マス</v>
      </c>
    </row>
    <row r="262" spans="3:11" hidden="1">
      <c r="C262" t="s">
        <v>46</v>
      </c>
      <c r="D262">
        <v>1</v>
      </c>
      <c r="E262" t="s">
        <v>45</v>
      </c>
      <c r="F262" s="8" t="str">
        <f>VLOOKUP(逆引き[[#This Row],[専門街]],専門街[],2,FALSE)</f>
        <v>海の家</v>
      </c>
      <c r="G262" s="8" t="str">
        <f>VLOOKUP(逆引き[[#This Row],[専門街]],専門街[],3,FALSE)</f>
        <v>船着場</v>
      </c>
      <c r="H262" s="8" t="str">
        <f>VLOOKUP(逆引き[[#This Row],[専門街]],専門街[],4,FALSE)</f>
        <v>魚屋</v>
      </c>
      <c r="I262" s="10">
        <f>VLOOKUP(逆引き[[#This Row],[専門街]],専門街[],5,FALSE)</f>
        <v>0.9</v>
      </c>
      <c r="J262" s="10">
        <f>VLOOKUP(逆引き[[#This Row],[専門街]],専門街[],6,FALSE)</f>
        <v>0.45</v>
      </c>
      <c r="K262" s="8" t="str">
        <f>VLOOKUP(逆引き[[#This Row],[専門街]],専門街[],7,FALSE)&amp;"マス"</f>
        <v>12マス</v>
      </c>
    </row>
    <row r="263" spans="3:11" hidden="1">
      <c r="C263" t="s">
        <v>46</v>
      </c>
      <c r="D263">
        <v>2</v>
      </c>
      <c r="E263" t="s">
        <v>202</v>
      </c>
      <c r="F263" s="8" t="str">
        <f>VLOOKUP(逆引き[[#This Row],[専門街]],専門街[],2,FALSE)</f>
        <v>焼肉屋</v>
      </c>
      <c r="G263" s="8" t="str">
        <f>VLOOKUP(逆引き[[#This Row],[専門街]],専門街[],3,FALSE)</f>
        <v>キャンプ場</v>
      </c>
      <c r="H263" s="8" t="str">
        <f>VLOOKUP(逆引き[[#This Row],[専門街]],専門街[],4,FALSE)</f>
        <v>海の家</v>
      </c>
      <c r="I263" s="10">
        <f>VLOOKUP(逆引き[[#This Row],[専門街]],専門街[],5,FALSE)</f>
        <v>1.25</v>
      </c>
      <c r="J263" s="10">
        <f>VLOOKUP(逆引き[[#This Row],[専門街]],専門街[],6,FALSE)</f>
        <v>0.55000000000000004</v>
      </c>
      <c r="K263" s="8" t="str">
        <f>VLOOKUP(逆引き[[#This Row],[専門街]],専門街[],7,FALSE)&amp;"マス"</f>
        <v>28マス</v>
      </c>
    </row>
    <row r="264" spans="3:11" hidden="1">
      <c r="C264" t="s">
        <v>46</v>
      </c>
      <c r="D264">
        <v>3</v>
      </c>
      <c r="E264" t="s">
        <v>207</v>
      </c>
      <c r="F264" s="8" t="str">
        <f>VLOOKUP(逆引き[[#This Row],[専門街]],専門街[],2,FALSE)</f>
        <v>居酒屋</v>
      </c>
      <c r="G264" s="8" t="str">
        <f>VLOOKUP(逆引き[[#This Row],[専門街]],専門街[],3,FALSE)</f>
        <v>海の家</v>
      </c>
      <c r="H264" s="8" t="str">
        <f>VLOOKUP(逆引き[[#This Row],[専門街]],専門街[],4,FALSE)</f>
        <v>お城</v>
      </c>
      <c r="I264" s="10">
        <f>VLOOKUP(逆引き[[#This Row],[専門街]],専門街[],5,FALSE)</f>
        <v>1.45</v>
      </c>
      <c r="J264" s="10">
        <f>VLOOKUP(逆引き[[#This Row],[専門街]],専門街[],6,FALSE)</f>
        <v>0.35</v>
      </c>
      <c r="K264" s="8" t="str">
        <f>VLOOKUP(逆引き[[#This Row],[専門街]],専門街[],7,FALSE)&amp;"マス"</f>
        <v>28マス</v>
      </c>
    </row>
    <row r="265" spans="3:11" hidden="1">
      <c r="C265" t="s">
        <v>46</v>
      </c>
      <c r="D265">
        <v>4</v>
      </c>
      <c r="E265" t="s">
        <v>221</v>
      </c>
      <c r="F265" s="8" t="str">
        <f>VLOOKUP(逆引き[[#This Row],[専門街]],専門街[],2,FALSE)</f>
        <v>屋外プール</v>
      </c>
      <c r="G265" s="8" t="str">
        <f>VLOOKUP(逆引き[[#This Row],[専門街]],専門街[],3,FALSE)</f>
        <v>海の家</v>
      </c>
      <c r="H265" s="8" t="str">
        <f>VLOOKUP(逆引き[[#This Row],[専門街]],専門街[],4,FALSE)</f>
        <v>温水プール</v>
      </c>
      <c r="I265" s="10">
        <f>VLOOKUP(逆引き[[#This Row],[専門街]],専門街[],5,FALSE)</f>
        <v>1.85</v>
      </c>
      <c r="J265" s="10">
        <f>VLOOKUP(逆引き[[#This Row],[専門街]],専門街[],6,FALSE)</f>
        <v>0.3</v>
      </c>
      <c r="K265" s="8" t="str">
        <f>VLOOKUP(逆引き[[#This Row],[専門街]],専門街[],7,FALSE)&amp;"マス"</f>
        <v>28マス</v>
      </c>
    </row>
    <row r="266" spans="3:11" hidden="1">
      <c r="C266" t="s">
        <v>46</v>
      </c>
      <c r="D266">
        <v>5</v>
      </c>
      <c r="E266" t="s">
        <v>261</v>
      </c>
      <c r="F266" s="8" t="str">
        <f>VLOOKUP(逆引き[[#This Row],[専門街]],専門街[],2,FALSE)</f>
        <v>海の家</v>
      </c>
      <c r="G266" s="8" t="str">
        <f>VLOOKUP(逆引き[[#This Row],[専門街]],専門街[],3,FALSE)</f>
        <v>金トロフィ像</v>
      </c>
      <c r="H266" s="8" t="str">
        <f>VLOOKUP(逆引き[[#This Row],[専門街]],専門街[],4,FALSE)</f>
        <v>遊園地</v>
      </c>
      <c r="I266" s="10">
        <f>VLOOKUP(逆引き[[#This Row],[専門街]],専門街[],5,FALSE)</f>
        <v>2.1</v>
      </c>
      <c r="J266" s="10">
        <f>VLOOKUP(逆引き[[#This Row],[専門街]],専門街[],6,FALSE)</f>
        <v>0.35</v>
      </c>
      <c r="K266" s="8" t="str">
        <f>VLOOKUP(逆引き[[#This Row],[専門街]],専門街[],7,FALSE)&amp;"マス"</f>
        <v>45マス</v>
      </c>
    </row>
    <row r="267" spans="3:11" hidden="1">
      <c r="C267" t="s">
        <v>49</v>
      </c>
      <c r="D267">
        <v>1</v>
      </c>
      <c r="E267" t="s">
        <v>48</v>
      </c>
      <c r="F267" s="8" t="str">
        <f>VLOOKUP(逆引き[[#This Row],[専門街]],専門街[],2,FALSE)</f>
        <v>学校</v>
      </c>
      <c r="G267" s="8" t="str">
        <f>VLOOKUP(逆引き[[#This Row],[専門街]],専門街[],3,FALSE)</f>
        <v>牛丼屋</v>
      </c>
      <c r="H267" s="8" t="str">
        <f>VLOOKUP(逆引き[[#This Row],[専門街]],専門街[],4,FALSE)</f>
        <v>ファミレス</v>
      </c>
      <c r="I267" s="10">
        <f>VLOOKUP(逆引き[[#This Row],[専門街]],専門街[],5,FALSE)</f>
        <v>0.9</v>
      </c>
      <c r="J267" s="10">
        <f>VLOOKUP(逆引き[[#This Row],[専門街]],専門街[],6,FALSE)</f>
        <v>0.45</v>
      </c>
      <c r="K267" s="8" t="str">
        <f>VLOOKUP(逆引き[[#This Row],[専門街]],専門街[],7,FALSE)&amp;"マス"</f>
        <v>48マス</v>
      </c>
    </row>
    <row r="268" spans="3:11" hidden="1">
      <c r="C268" t="s">
        <v>49</v>
      </c>
      <c r="D268">
        <v>2</v>
      </c>
      <c r="E268" t="s">
        <v>56</v>
      </c>
      <c r="F268" s="8" t="str">
        <f>VLOOKUP(逆引き[[#This Row],[専門街]],専門街[],2,FALSE)</f>
        <v>ごみ箱</v>
      </c>
      <c r="G268" s="8" t="str">
        <f>VLOOKUP(逆引き[[#This Row],[専門街]],専門街[],3,FALSE)</f>
        <v>コンビニ</v>
      </c>
      <c r="H268" s="8" t="str">
        <f>VLOOKUP(逆引き[[#This Row],[専門街]],専門街[],4,FALSE)</f>
        <v>学校</v>
      </c>
      <c r="I268" s="10">
        <f>VLOOKUP(逆引き[[#This Row],[専門街]],専門街[],5,FALSE)</f>
        <v>1.1000000000000001</v>
      </c>
      <c r="J268" s="10">
        <f>VLOOKUP(逆引き[[#This Row],[専門街]],専門街[],6,FALSE)</f>
        <v>0.25</v>
      </c>
      <c r="K268" s="8" t="str">
        <f>VLOOKUP(逆引き[[#This Row],[専門街]],専門街[],7,FALSE)&amp;"マス"</f>
        <v>41マス</v>
      </c>
    </row>
    <row r="269" spans="3:11" hidden="1">
      <c r="C269" t="s">
        <v>49</v>
      </c>
      <c r="D269">
        <v>3</v>
      </c>
      <c r="E269" t="s">
        <v>80</v>
      </c>
      <c r="F269" s="8" t="str">
        <f>VLOOKUP(逆引き[[#This Row],[専門街]],専門街[],2,FALSE)</f>
        <v>クリーニング店</v>
      </c>
      <c r="G269" s="8" t="str">
        <f>VLOOKUP(逆引き[[#This Row],[専門街]],専門街[],3,FALSE)</f>
        <v>学校</v>
      </c>
      <c r="H269" s="8" t="str">
        <f>VLOOKUP(逆引き[[#This Row],[専門街]],専門街[],4,FALSE)</f>
        <v>公園</v>
      </c>
      <c r="I269" s="10">
        <f>VLOOKUP(逆引き[[#This Row],[専門街]],専門街[],5,FALSE)</f>
        <v>1.1000000000000001</v>
      </c>
      <c r="J269" s="10">
        <f>VLOOKUP(逆引き[[#This Row],[専門街]],専門街[],6,FALSE)</f>
        <v>0.25</v>
      </c>
      <c r="K269" s="8" t="str">
        <f>VLOOKUP(逆引き[[#This Row],[専門街]],専門街[],7,FALSE)&amp;"マス"</f>
        <v>44マス</v>
      </c>
    </row>
    <row r="270" spans="3:11" hidden="1">
      <c r="C270" t="s">
        <v>49</v>
      </c>
      <c r="D270">
        <v>4</v>
      </c>
      <c r="E270" t="s">
        <v>105</v>
      </c>
      <c r="F270" s="8" t="str">
        <f>VLOOKUP(逆引き[[#This Row],[専門街]],専門街[],2,FALSE)</f>
        <v>学校</v>
      </c>
      <c r="G270" s="8" t="str">
        <f>VLOOKUP(逆引き[[#This Row],[専門街]],専門街[],3,FALSE)</f>
        <v>学習塾</v>
      </c>
      <c r="H270" s="8" t="str">
        <f>VLOOKUP(逆引き[[#This Row],[専門街]],専門街[],4,FALSE)</f>
        <v>本屋</v>
      </c>
      <c r="I270" s="10">
        <f>VLOOKUP(逆引き[[#This Row],[専門街]],専門街[],5,FALSE)</f>
        <v>1.65</v>
      </c>
      <c r="J270" s="10">
        <f>VLOOKUP(逆引き[[#This Row],[専門街]],専門街[],6,FALSE)</f>
        <v>0.25</v>
      </c>
      <c r="K270" s="8" t="str">
        <f>VLOOKUP(逆引き[[#This Row],[専門街]],専門街[],7,FALSE)&amp;"マス"</f>
        <v>44マス</v>
      </c>
    </row>
    <row r="271" spans="3:11" hidden="1">
      <c r="C271" t="s">
        <v>49</v>
      </c>
      <c r="D271">
        <v>5</v>
      </c>
      <c r="E271" t="s">
        <v>121</v>
      </c>
      <c r="F271" s="8" t="str">
        <f>VLOOKUP(逆引き[[#This Row],[専門街]],専門街[],2,FALSE)</f>
        <v>本屋</v>
      </c>
      <c r="G271" s="8" t="str">
        <f>VLOOKUP(逆引き[[#This Row],[専門街]],専門街[],3,FALSE)</f>
        <v>博物館</v>
      </c>
      <c r="H271" s="8" t="str">
        <f>VLOOKUP(逆引き[[#This Row],[専門街]],専門街[],4,FALSE)</f>
        <v>学校</v>
      </c>
      <c r="I271" s="10">
        <f>VLOOKUP(逆引き[[#This Row],[専門街]],専門街[],5,FALSE)</f>
        <v>1.65</v>
      </c>
      <c r="J271" s="10">
        <f>VLOOKUP(逆引き[[#This Row],[専門街]],専門街[],6,FALSE)</f>
        <v>0.25</v>
      </c>
      <c r="K271" s="8" t="str">
        <f>VLOOKUP(逆引き[[#This Row],[専門街]],専門街[],7,FALSE)&amp;"マス"</f>
        <v>48マス</v>
      </c>
    </row>
    <row r="272" spans="3:11" hidden="1">
      <c r="C272" t="s">
        <v>49</v>
      </c>
      <c r="D272">
        <v>6</v>
      </c>
      <c r="E272" t="s">
        <v>156</v>
      </c>
      <c r="F272" s="8" t="str">
        <f>VLOOKUP(逆引き[[#This Row],[専門街]],専門街[],2,FALSE)</f>
        <v>スポーツ用品店</v>
      </c>
      <c r="G272" s="8" t="str">
        <f>VLOOKUP(逆引き[[#This Row],[専門街]],専門街[],3,FALSE)</f>
        <v>学校</v>
      </c>
      <c r="H272" s="8" t="str">
        <f>VLOOKUP(逆引き[[#This Row],[専門街]],専門街[],4,FALSE)</f>
        <v>駄菓子屋</v>
      </c>
      <c r="I272" s="10">
        <f>VLOOKUP(逆引き[[#This Row],[専門街]],専門街[],5,FALSE)</f>
        <v>1.65</v>
      </c>
      <c r="J272" s="10">
        <f>VLOOKUP(逆引き[[#This Row],[専門街]],専門街[],6,FALSE)</f>
        <v>0.25</v>
      </c>
      <c r="K272" s="8" t="str">
        <f>VLOOKUP(逆引き[[#This Row],[専門街]],専門街[],7,FALSE)&amp;"マス"</f>
        <v>44マス</v>
      </c>
    </row>
    <row r="273" spans="3:11" hidden="1">
      <c r="C273" t="s">
        <v>49</v>
      </c>
      <c r="D273">
        <v>7</v>
      </c>
      <c r="E273" t="s">
        <v>182</v>
      </c>
      <c r="F273" s="8" t="str">
        <f>VLOOKUP(逆引き[[#This Row],[専門街]],専門街[],2,FALSE)</f>
        <v>バイクショップ</v>
      </c>
      <c r="G273" s="8" t="str">
        <f>VLOOKUP(逆引き[[#This Row],[専門街]],専門街[],3,FALSE)</f>
        <v>カーディーラー</v>
      </c>
      <c r="H273" s="8" t="str">
        <f>VLOOKUP(逆引き[[#This Row],[専門街]],専門街[],4,FALSE)</f>
        <v>学校</v>
      </c>
      <c r="I273" s="10">
        <f>VLOOKUP(逆引き[[#This Row],[専門街]],専門街[],5,FALSE)</f>
        <v>1.25</v>
      </c>
      <c r="J273" s="10">
        <f>VLOOKUP(逆引き[[#This Row],[専門街]],専門街[],6,FALSE)</f>
        <v>0.55000000000000004</v>
      </c>
      <c r="K273" s="8" t="str">
        <f>VLOOKUP(逆引き[[#This Row],[専門街]],専門街[],7,FALSE)&amp;"マス"</f>
        <v>60マス</v>
      </c>
    </row>
    <row r="274" spans="3:11" hidden="1">
      <c r="C274" t="s">
        <v>49</v>
      </c>
      <c r="D274">
        <v>8</v>
      </c>
      <c r="E274" t="s">
        <v>223</v>
      </c>
      <c r="F274" s="8" t="str">
        <f>VLOOKUP(逆引き[[#This Row],[専門街]],専門街[],2,FALSE)</f>
        <v>プラネタリウム</v>
      </c>
      <c r="G274" s="8" t="str">
        <f>VLOOKUP(逆引き[[#This Row],[専門街]],専門街[],3,FALSE)</f>
        <v>学校</v>
      </c>
      <c r="H274" s="8" t="str">
        <f>VLOOKUP(逆引き[[#This Row],[専門街]],専門街[],4,FALSE)</f>
        <v>博物館</v>
      </c>
      <c r="I274" s="10">
        <f>VLOOKUP(逆引き[[#This Row],[専門街]],専門街[],5,FALSE)</f>
        <v>1.25</v>
      </c>
      <c r="J274" s="10">
        <f>VLOOKUP(逆引き[[#This Row],[専門街]],専門街[],6,FALSE)</f>
        <v>0.55000000000000004</v>
      </c>
      <c r="K274" s="8" t="str">
        <f>VLOOKUP(逆引き[[#This Row],[専門街]],専門街[],7,FALSE)&amp;"マス"</f>
        <v>60マス</v>
      </c>
    </row>
    <row r="275" spans="3:11" hidden="1">
      <c r="C275" t="s">
        <v>49</v>
      </c>
      <c r="D275">
        <v>9</v>
      </c>
      <c r="E275" t="s">
        <v>236</v>
      </c>
      <c r="F275" s="8" t="str">
        <f>VLOOKUP(逆引き[[#This Row],[専門街]],専門街[],2,FALSE)</f>
        <v>電波塔</v>
      </c>
      <c r="G275" s="8" t="str">
        <f>VLOOKUP(逆引き[[#This Row],[専門街]],専門街[],3,FALSE)</f>
        <v>病院</v>
      </c>
      <c r="H275" s="8" t="str">
        <f>VLOOKUP(逆引き[[#This Row],[専門街]],専門街[],4,FALSE)</f>
        <v>学校</v>
      </c>
      <c r="I275" s="10">
        <f>VLOOKUP(逆引き[[#This Row],[専門街]],専門街[],5,FALSE)</f>
        <v>1.7</v>
      </c>
      <c r="J275" s="10">
        <f>VLOOKUP(逆引き[[#This Row],[専門街]],専門街[],6,FALSE)</f>
        <v>0.4</v>
      </c>
      <c r="K275" s="8" t="str">
        <f>VLOOKUP(逆引き[[#This Row],[専門街]],専門街[],7,FALSE)&amp;"マス"</f>
        <v>68マス</v>
      </c>
    </row>
    <row r="276" spans="3:11" hidden="1">
      <c r="C276" t="s">
        <v>49</v>
      </c>
      <c r="D276">
        <v>10</v>
      </c>
      <c r="E276" t="s">
        <v>245</v>
      </c>
      <c r="F276" s="8" t="str">
        <f>VLOOKUP(逆引き[[#This Row],[専門街]],専門街[],2,FALSE)</f>
        <v>薬局</v>
      </c>
      <c r="G276" s="8" t="str">
        <f>VLOOKUP(逆引き[[#This Row],[専門街]],専門街[],3,FALSE)</f>
        <v>学校</v>
      </c>
      <c r="H276" s="8" t="str">
        <f>VLOOKUP(逆引き[[#This Row],[専門街]],専門街[],4,FALSE)</f>
        <v>地下鉄</v>
      </c>
      <c r="I276" s="10">
        <f>VLOOKUP(逆引き[[#This Row],[専門街]],専門街[],5,FALSE)</f>
        <v>1.5</v>
      </c>
      <c r="J276" s="10">
        <f>VLOOKUP(逆引き[[#This Row],[専門街]],専門街[],6,FALSE)</f>
        <v>0.6</v>
      </c>
      <c r="K276" s="8" t="str">
        <f>VLOOKUP(逆引き[[#This Row],[専門街]],専門街[],7,FALSE)&amp;"マス"</f>
        <v>40マス</v>
      </c>
    </row>
    <row r="277" spans="3:11" hidden="1">
      <c r="C277" t="s">
        <v>49</v>
      </c>
      <c r="D277">
        <v>11</v>
      </c>
      <c r="E277" t="s">
        <v>305</v>
      </c>
      <c r="F277" s="8" t="str">
        <f>VLOOKUP(逆引き[[#This Row],[専門街]],専門街[],2,FALSE)</f>
        <v>ひつじ像</v>
      </c>
      <c r="G277" s="8" t="str">
        <f>VLOOKUP(逆引き[[#This Row],[専門街]],専門街[],3,FALSE)</f>
        <v>金トロフィ像</v>
      </c>
      <c r="H277" s="8" t="str">
        <f>VLOOKUP(逆引き[[#This Row],[専門街]],専門街[],4,FALSE)</f>
        <v>学校</v>
      </c>
      <c r="I277" s="10">
        <f>VLOOKUP(逆引き[[#This Row],[専門街]],専門街[],5,FALSE)</f>
        <v>2.5</v>
      </c>
      <c r="J277" s="10">
        <f>VLOOKUP(逆引き[[#This Row],[専門街]],専門街[],6,FALSE)</f>
        <v>0.4</v>
      </c>
      <c r="K277" s="8" t="str">
        <f>VLOOKUP(逆引き[[#This Row],[専門街]],専門街[],7,FALSE)&amp;"マス"</f>
        <v>38マス</v>
      </c>
    </row>
    <row r="278" spans="3:11" hidden="1">
      <c r="C278" t="s">
        <v>106</v>
      </c>
      <c r="D278">
        <v>1</v>
      </c>
      <c r="E278" t="s">
        <v>105</v>
      </c>
      <c r="F278" s="8" t="str">
        <f>VLOOKUP(逆引き[[#This Row],[専門街]],専門街[],2,FALSE)</f>
        <v>学校</v>
      </c>
      <c r="G278" s="8" t="str">
        <f>VLOOKUP(逆引き[[#This Row],[専門街]],専門街[],3,FALSE)</f>
        <v>学習塾</v>
      </c>
      <c r="H278" s="8" t="str">
        <f>VLOOKUP(逆引き[[#This Row],[専門街]],専門街[],4,FALSE)</f>
        <v>本屋</v>
      </c>
      <c r="I278" s="10">
        <f>VLOOKUP(逆引き[[#This Row],[専門街]],専門街[],5,FALSE)</f>
        <v>1.65</v>
      </c>
      <c r="J278" s="10">
        <f>VLOOKUP(逆引き[[#This Row],[専門街]],専門街[],6,FALSE)</f>
        <v>0.25</v>
      </c>
      <c r="K278" s="8" t="str">
        <f>VLOOKUP(逆引き[[#This Row],[専門街]],専門街[],7,FALSE)&amp;"マス"</f>
        <v>44マス</v>
      </c>
    </row>
    <row r="279" spans="3:11" hidden="1">
      <c r="C279" t="s">
        <v>106</v>
      </c>
      <c r="D279">
        <v>2</v>
      </c>
      <c r="E279" t="s">
        <v>241</v>
      </c>
      <c r="F279" s="8" t="str">
        <f>VLOOKUP(逆引き[[#This Row],[専門街]],専門街[],2,FALSE)</f>
        <v>学習塾</v>
      </c>
      <c r="G279" s="8" t="str">
        <f>VLOOKUP(逆引き[[#This Row],[専門街]],専門街[],3,FALSE)</f>
        <v>スポーツジム</v>
      </c>
      <c r="H279" s="8" t="str">
        <f>VLOOKUP(逆引き[[#This Row],[専門街]],専門街[],4,FALSE)</f>
        <v>競技場</v>
      </c>
      <c r="I279" s="10">
        <f>VLOOKUP(逆引き[[#This Row],[専門街]],専門街[],5,FALSE)</f>
        <v>1.7</v>
      </c>
      <c r="J279" s="10">
        <f>VLOOKUP(逆引き[[#This Row],[専門街]],専門街[],6,FALSE)</f>
        <v>0.4</v>
      </c>
      <c r="K279" s="8" t="str">
        <f>VLOOKUP(逆引き[[#This Row],[専門街]],専門街[],7,FALSE)&amp;"マス"</f>
        <v>56マス</v>
      </c>
    </row>
    <row r="280" spans="3:11" hidden="1">
      <c r="C280" t="s">
        <v>24</v>
      </c>
      <c r="D280">
        <v>1</v>
      </c>
      <c r="E280" t="s">
        <v>23</v>
      </c>
      <c r="F280" s="8" t="str">
        <f>VLOOKUP(逆引き[[#This Row],[専門街]],専門街[],2,FALSE)</f>
        <v>楽器屋</v>
      </c>
      <c r="G280" s="8" t="str">
        <f>VLOOKUP(逆引き[[#This Row],[専門街]],専門街[],3,FALSE)</f>
        <v>お花屋</v>
      </c>
      <c r="H280" s="8" t="str">
        <f>VLOOKUP(逆引き[[#This Row],[専門街]],専門街[],4,FALSE)</f>
        <v>ケーキ屋</v>
      </c>
      <c r="I280" s="10">
        <f>VLOOKUP(逆引き[[#This Row],[専門街]],専門街[],5,FALSE)</f>
        <v>1.5</v>
      </c>
      <c r="J280" s="10">
        <f>VLOOKUP(逆引き[[#This Row],[専門街]],専門街[],6,FALSE)</f>
        <v>0.2</v>
      </c>
      <c r="K280" s="8" t="str">
        <f>VLOOKUP(逆引き[[#This Row],[専門街]],専門街[],7,FALSE)&amp;"マス"</f>
        <v>12マス</v>
      </c>
    </row>
    <row r="281" spans="3:11" hidden="1">
      <c r="C281" t="s">
        <v>24</v>
      </c>
      <c r="D281">
        <v>2</v>
      </c>
      <c r="E281" t="s">
        <v>98</v>
      </c>
      <c r="F281" s="8" t="str">
        <f>VLOOKUP(逆引き[[#This Row],[専門街]],専門街[],2,FALSE)</f>
        <v>楽器屋</v>
      </c>
      <c r="G281" s="8" t="str">
        <f>VLOOKUP(逆引き[[#This Row],[専門街]],専門街[],3,FALSE)</f>
        <v>携帯ショップ</v>
      </c>
      <c r="H281" s="8" t="str">
        <f>VLOOKUP(逆引き[[#This Row],[専門街]],専門街[],4,FALSE)</f>
        <v>銭湯</v>
      </c>
      <c r="I281" s="10">
        <f>VLOOKUP(逆引き[[#This Row],[専門街]],専門街[],5,FALSE)</f>
        <v>1.5</v>
      </c>
      <c r="J281" s="10">
        <f>VLOOKUP(逆引き[[#This Row],[専門街]],専門街[],6,FALSE)</f>
        <v>0.2</v>
      </c>
      <c r="K281" s="8" t="str">
        <f>VLOOKUP(逆引き[[#This Row],[専門街]],専門街[],7,FALSE)&amp;"マス"</f>
        <v>12マス</v>
      </c>
    </row>
    <row r="282" spans="3:11" hidden="1">
      <c r="C282" t="s">
        <v>24</v>
      </c>
      <c r="D282">
        <v>3</v>
      </c>
      <c r="E282" t="s">
        <v>127</v>
      </c>
      <c r="F282" s="8" t="str">
        <f>VLOOKUP(逆引き[[#This Row],[専門街]],専門街[],2,FALSE)</f>
        <v>楽器屋</v>
      </c>
      <c r="G282" s="8" t="str">
        <f>VLOOKUP(逆引き[[#This Row],[専門街]],専門街[],3,FALSE)</f>
        <v>ライブ会場</v>
      </c>
      <c r="H282" s="8" t="str">
        <f>VLOOKUP(逆引き[[#This Row],[専門街]],専門街[],4,FALSE)</f>
        <v>レンタルビデオ</v>
      </c>
      <c r="I282" s="10">
        <f>VLOOKUP(逆引き[[#This Row],[専門街]],専門街[],5,FALSE)</f>
        <v>1.05</v>
      </c>
      <c r="J282" s="10">
        <f>VLOOKUP(逆引き[[#This Row],[専門街]],専門街[],6,FALSE)</f>
        <v>0.5</v>
      </c>
      <c r="K282" s="8" t="str">
        <f>VLOOKUP(逆引き[[#This Row],[専門街]],専門街[],7,FALSE)&amp;"マス"</f>
        <v>24マス</v>
      </c>
    </row>
    <row r="283" spans="3:11" hidden="1">
      <c r="C283" t="s">
        <v>95</v>
      </c>
      <c r="D283">
        <v>1</v>
      </c>
      <c r="E283" t="s">
        <v>94</v>
      </c>
      <c r="F283" s="8" t="str">
        <f>VLOOKUP(逆引き[[#This Row],[専門街]],専門街[],2,FALSE)</f>
        <v>魚屋</v>
      </c>
      <c r="G283" s="8" t="str">
        <f>VLOOKUP(逆引き[[#This Row],[専門街]],専門街[],3,FALSE)</f>
        <v>岩</v>
      </c>
      <c r="H283" s="8" t="str">
        <f>VLOOKUP(逆引き[[#This Row],[専門街]],専門街[],4,FALSE)</f>
        <v>温泉旅館</v>
      </c>
      <c r="I283" s="10">
        <f>VLOOKUP(逆引き[[#This Row],[専門街]],専門街[],5,FALSE)</f>
        <v>1.1000000000000001</v>
      </c>
      <c r="J283" s="10">
        <f>VLOOKUP(逆引き[[#This Row],[専門街]],専門街[],6,FALSE)</f>
        <v>0.25</v>
      </c>
      <c r="K283" s="8" t="str">
        <f>VLOOKUP(逆引き[[#This Row],[専門街]],専門街[],7,FALSE)&amp;"マス"</f>
        <v>21マス</v>
      </c>
    </row>
    <row r="284" spans="3:11" hidden="1">
      <c r="C284" t="s">
        <v>12</v>
      </c>
      <c r="D284">
        <v>1</v>
      </c>
      <c r="E284" t="s">
        <v>11</v>
      </c>
      <c r="F284" s="8" t="str">
        <f>VLOOKUP(逆引き[[#This Row],[専門街]],専門街[],2,FALSE)</f>
        <v>牛丼屋</v>
      </c>
      <c r="G284" s="8" t="str">
        <f>VLOOKUP(逆引き[[#This Row],[専門街]],専門街[],3,FALSE)</f>
        <v>定食屋</v>
      </c>
      <c r="H284" s="8" t="str">
        <f>VLOOKUP(逆引き[[#This Row],[専門街]],専門街[],4,FALSE)</f>
        <v>ファーストフード</v>
      </c>
      <c r="I284" s="10">
        <f>VLOOKUP(逆引き[[#This Row],[専門街]],専門街[],5,FALSE)</f>
        <v>1.5</v>
      </c>
      <c r="J284" s="10">
        <f>VLOOKUP(逆引き[[#This Row],[専門街]],専門街[],6,FALSE)</f>
        <v>0.2</v>
      </c>
      <c r="K284" s="8" t="str">
        <f>VLOOKUP(逆引き[[#This Row],[専門街]],専門街[],7,FALSE)&amp;"マス"</f>
        <v>12マス</v>
      </c>
    </row>
    <row r="285" spans="3:11" hidden="1">
      <c r="C285" t="s">
        <v>12</v>
      </c>
      <c r="D285">
        <v>2</v>
      </c>
      <c r="E285" t="s">
        <v>48</v>
      </c>
      <c r="F285" s="8" t="str">
        <f>VLOOKUP(逆引き[[#This Row],[専門街]],専門街[],2,FALSE)</f>
        <v>学校</v>
      </c>
      <c r="G285" s="8" t="str">
        <f>VLOOKUP(逆引き[[#This Row],[専門街]],専門街[],3,FALSE)</f>
        <v>牛丼屋</v>
      </c>
      <c r="H285" s="8" t="str">
        <f>VLOOKUP(逆引き[[#This Row],[専門街]],専門街[],4,FALSE)</f>
        <v>ファミレス</v>
      </c>
      <c r="I285" s="10">
        <f>VLOOKUP(逆引き[[#This Row],[専門街]],専門街[],5,FALSE)</f>
        <v>0.9</v>
      </c>
      <c r="J285" s="10">
        <f>VLOOKUP(逆引き[[#This Row],[専門街]],専門街[],6,FALSE)</f>
        <v>0.45</v>
      </c>
      <c r="K285" s="8" t="str">
        <f>VLOOKUP(逆引き[[#This Row],[専門街]],専門街[],7,FALSE)&amp;"マス"</f>
        <v>48マス</v>
      </c>
    </row>
    <row r="286" spans="3:11" hidden="1">
      <c r="C286" t="s">
        <v>12</v>
      </c>
      <c r="D286">
        <v>3</v>
      </c>
      <c r="E286" t="s">
        <v>138</v>
      </c>
      <c r="F286" s="8" t="str">
        <f>VLOOKUP(逆引き[[#This Row],[専門街]],専門街[],2,FALSE)</f>
        <v>ボーリング場</v>
      </c>
      <c r="G286" s="8" t="str">
        <f>VLOOKUP(逆引き[[#This Row],[専門街]],専門街[],3,FALSE)</f>
        <v>牛丼屋</v>
      </c>
      <c r="H286" s="8" t="str">
        <f>VLOOKUP(逆引き[[#This Row],[専門街]],専門街[],4,FALSE)</f>
        <v>美容室</v>
      </c>
      <c r="I286" s="10">
        <f>VLOOKUP(逆引き[[#This Row],[専門街]],専門街[],5,FALSE)</f>
        <v>1.05</v>
      </c>
      <c r="J286" s="10">
        <f>VLOOKUP(逆引き[[#This Row],[専門街]],専門街[],6,FALSE)</f>
        <v>0.5</v>
      </c>
      <c r="K286" s="8" t="str">
        <f>VLOOKUP(逆引き[[#This Row],[専門街]],専門街[],7,FALSE)&amp;"マス"</f>
        <v>12マス</v>
      </c>
    </row>
    <row r="287" spans="3:11" hidden="1">
      <c r="C287" t="s">
        <v>12</v>
      </c>
      <c r="D287">
        <v>4</v>
      </c>
      <c r="E287" t="s">
        <v>214</v>
      </c>
      <c r="F287" s="8" t="str">
        <f>VLOOKUP(逆引き[[#This Row],[専門街]],専門街[],2,FALSE)</f>
        <v>展望タワー</v>
      </c>
      <c r="G287" s="8" t="str">
        <f>VLOOKUP(逆引き[[#This Row],[専門街]],専門街[],3,FALSE)</f>
        <v>銅トロフィ像</v>
      </c>
      <c r="H287" s="8" t="str">
        <f>VLOOKUP(逆引き[[#This Row],[専門街]],専門街[],4,FALSE)</f>
        <v>牛丼屋</v>
      </c>
      <c r="I287" s="10">
        <f>VLOOKUP(逆引き[[#This Row],[専門街]],専門街[],5,FALSE)</f>
        <v>1.45</v>
      </c>
      <c r="J287" s="10">
        <f>VLOOKUP(逆引き[[#This Row],[専門街]],専門街[],6,FALSE)</f>
        <v>0.35</v>
      </c>
      <c r="K287" s="8" t="str">
        <f>VLOOKUP(逆引き[[#This Row],[専門街]],専門街[],7,FALSE)&amp;"マス"</f>
        <v>9マス</v>
      </c>
    </row>
    <row r="288" spans="3:11" hidden="1">
      <c r="C288" t="s">
        <v>76</v>
      </c>
      <c r="D288">
        <v>1</v>
      </c>
      <c r="E288" t="s">
        <v>73</v>
      </c>
      <c r="F288" s="8" t="str">
        <f>VLOOKUP(逆引き[[#This Row],[専門街]],専門街[],2,FALSE)</f>
        <v>宝くじ屋</v>
      </c>
      <c r="G288" s="8" t="str">
        <f>VLOOKUP(逆引き[[#This Row],[専門街]],専門街[],3,FALSE)</f>
        <v>すし屋</v>
      </c>
      <c r="H288" s="8" t="str">
        <f>VLOOKUP(逆引き[[#This Row],[専門街]],専門街[],4,FALSE)</f>
        <v>居酒屋</v>
      </c>
      <c r="I288" s="10">
        <f>VLOOKUP(逆引き[[#This Row],[専門街]],専門街[],5,FALSE)</f>
        <v>1.1000000000000001</v>
      </c>
      <c r="J288" s="10">
        <f>VLOOKUP(逆引き[[#This Row],[専門街]],専門街[],6,FALSE)</f>
        <v>0.25</v>
      </c>
      <c r="K288" s="8" t="str">
        <f>VLOOKUP(逆引き[[#This Row],[専門街]],専門街[],7,FALSE)&amp;"マス"</f>
        <v>9マス</v>
      </c>
    </row>
    <row r="289" spans="3:11" hidden="1">
      <c r="C289" t="s">
        <v>76</v>
      </c>
      <c r="D289">
        <v>2</v>
      </c>
      <c r="E289" t="s">
        <v>119</v>
      </c>
      <c r="F289" s="8" t="str">
        <f>VLOOKUP(逆引き[[#This Row],[専門街]],専門街[],2,FALSE)</f>
        <v>居酒屋</v>
      </c>
      <c r="G289" s="8" t="str">
        <f>VLOOKUP(逆引き[[#This Row],[専門街]],専門街[],3,FALSE)</f>
        <v>すし屋</v>
      </c>
      <c r="H289" s="8" t="str">
        <f>VLOOKUP(逆引き[[#This Row],[専門街]],専門街[],4,FALSE)</f>
        <v>ラーメン屋</v>
      </c>
      <c r="I289" s="10">
        <f>VLOOKUP(逆引き[[#This Row],[専門街]],専門街[],5,FALSE)</f>
        <v>1.25</v>
      </c>
      <c r="J289" s="10">
        <f>VLOOKUP(逆引き[[#This Row],[専門街]],専門街[],6,FALSE)</f>
        <v>0.3</v>
      </c>
      <c r="K289" s="8" t="str">
        <f>VLOOKUP(逆引き[[#This Row],[専門街]],専門街[],7,FALSE)&amp;"マス"</f>
        <v>12マス</v>
      </c>
    </row>
    <row r="290" spans="3:11" hidden="1">
      <c r="C290" t="s">
        <v>76</v>
      </c>
      <c r="D290">
        <v>3</v>
      </c>
      <c r="E290" t="s">
        <v>200</v>
      </c>
      <c r="F290" s="8" t="str">
        <f>VLOOKUP(逆引き[[#This Row],[専門街]],専門街[],2,FALSE)</f>
        <v>クラブ</v>
      </c>
      <c r="G290" s="8" t="str">
        <f>VLOOKUP(逆引き[[#This Row],[専門街]],専門街[],3,FALSE)</f>
        <v>居酒屋</v>
      </c>
      <c r="H290" s="8" t="str">
        <f>VLOOKUP(逆引き[[#This Row],[専門街]],専門街[],4,FALSE)</f>
        <v>薬局</v>
      </c>
      <c r="I290" s="10">
        <f>VLOOKUP(逆引き[[#This Row],[専門街]],専門街[],5,FALSE)</f>
        <v>1.85</v>
      </c>
      <c r="J290" s="10">
        <f>VLOOKUP(逆引き[[#This Row],[専門街]],専門街[],6,FALSE)</f>
        <v>0.3</v>
      </c>
      <c r="K290" s="8" t="str">
        <f>VLOOKUP(逆引き[[#This Row],[専門街]],専門街[],7,FALSE)&amp;"マス"</f>
        <v>12マス</v>
      </c>
    </row>
    <row r="291" spans="3:11" hidden="1">
      <c r="C291" t="s">
        <v>76</v>
      </c>
      <c r="D291">
        <v>4</v>
      </c>
      <c r="E291" t="s">
        <v>203</v>
      </c>
      <c r="F291" s="8" t="str">
        <f>VLOOKUP(逆引き[[#This Row],[専門街]],専門街[],2,FALSE)</f>
        <v>靴屋</v>
      </c>
      <c r="G291" s="8" t="str">
        <f>VLOOKUP(逆引き[[#This Row],[専門街]],専門街[],3,FALSE)</f>
        <v>オフィス</v>
      </c>
      <c r="H291" s="8" t="str">
        <f>VLOOKUP(逆引き[[#This Row],[専門街]],専門街[],4,FALSE)</f>
        <v>居酒屋</v>
      </c>
      <c r="I291" s="10">
        <f>VLOOKUP(逆引き[[#This Row],[専門街]],専門街[],5,FALSE)</f>
        <v>1.25</v>
      </c>
      <c r="J291" s="10">
        <f>VLOOKUP(逆引き[[#This Row],[専門街]],専門街[],6,FALSE)</f>
        <v>0.5</v>
      </c>
      <c r="K291" s="8" t="str">
        <f>VLOOKUP(逆引き[[#This Row],[専門街]],専門街[],7,FALSE)&amp;"マス"</f>
        <v>12マス</v>
      </c>
    </row>
    <row r="292" spans="3:11" hidden="1">
      <c r="C292" t="s">
        <v>76</v>
      </c>
      <c r="D292">
        <v>5</v>
      </c>
      <c r="E292" t="s">
        <v>207</v>
      </c>
      <c r="F292" s="8" t="str">
        <f>VLOOKUP(逆引き[[#This Row],[専門街]],専門街[],2,FALSE)</f>
        <v>居酒屋</v>
      </c>
      <c r="G292" s="8" t="str">
        <f>VLOOKUP(逆引き[[#This Row],[専門街]],専門街[],3,FALSE)</f>
        <v>海の家</v>
      </c>
      <c r="H292" s="8" t="str">
        <f>VLOOKUP(逆引き[[#This Row],[専門街]],専門街[],4,FALSE)</f>
        <v>お城</v>
      </c>
      <c r="I292" s="10">
        <f>VLOOKUP(逆引き[[#This Row],[専門街]],専門街[],5,FALSE)</f>
        <v>1.45</v>
      </c>
      <c r="J292" s="10">
        <f>VLOOKUP(逆引き[[#This Row],[専門街]],専門街[],6,FALSE)</f>
        <v>0.35</v>
      </c>
      <c r="K292" s="8" t="str">
        <f>VLOOKUP(逆引き[[#This Row],[専門街]],専門街[],7,FALSE)&amp;"マス"</f>
        <v>28マス</v>
      </c>
    </row>
    <row r="293" spans="3:11" hidden="1">
      <c r="C293" t="s">
        <v>76</v>
      </c>
      <c r="D293">
        <v>6</v>
      </c>
      <c r="E293" t="s">
        <v>229</v>
      </c>
      <c r="F293" s="8" t="str">
        <f>VLOOKUP(逆引き[[#This Row],[専門街]],専門街[],2,FALSE)</f>
        <v>クラブ</v>
      </c>
      <c r="G293" s="8" t="str">
        <f>VLOOKUP(逆引き[[#This Row],[専門街]],専門街[],3,FALSE)</f>
        <v>カジノ</v>
      </c>
      <c r="H293" s="8" t="str">
        <f>VLOOKUP(逆引き[[#This Row],[専門街]],専門街[],4,FALSE)</f>
        <v>居酒屋</v>
      </c>
      <c r="I293" s="10">
        <f>VLOOKUP(逆引き[[#This Row],[専門街]],専門街[],5,FALSE)</f>
        <v>1.5</v>
      </c>
      <c r="J293" s="10">
        <f>VLOOKUP(逆引き[[#This Row],[専門街]],専門街[],6,FALSE)</f>
        <v>0.6</v>
      </c>
      <c r="K293" s="8" t="str">
        <f>VLOOKUP(逆引き[[#This Row],[専門街]],専門街[],7,FALSE)&amp;"マス"</f>
        <v>12マス</v>
      </c>
    </row>
    <row r="294" spans="3:11" hidden="1">
      <c r="C294" t="s">
        <v>76</v>
      </c>
      <c r="D294">
        <v>7</v>
      </c>
      <c r="E294" t="s">
        <v>323</v>
      </c>
      <c r="F294" s="8" t="str">
        <f>VLOOKUP(逆引き[[#This Row],[専門街]],専門街[],2,FALSE)</f>
        <v>ゴルフコース場</v>
      </c>
      <c r="G294" s="8" t="str">
        <f>VLOOKUP(逆引き[[#This Row],[専門街]],専門街[],3,FALSE)</f>
        <v>カイロ親父像</v>
      </c>
      <c r="H294" s="8" t="str">
        <f>VLOOKUP(逆引き[[#This Row],[専門街]],専門街[],4,FALSE)</f>
        <v>居酒屋</v>
      </c>
      <c r="I294" s="10">
        <f>VLOOKUP(逆引き[[#This Row],[専門街]],専門街[],5,FALSE)</f>
        <v>2.1</v>
      </c>
      <c r="J294" s="10">
        <f>VLOOKUP(逆引き[[#This Row],[専門街]],専門街[],6,FALSE)</f>
        <v>0.45</v>
      </c>
      <c r="K294" s="8" t="str">
        <f>VLOOKUP(逆引き[[#This Row],[専門街]],専門街[],7,FALSE)&amp;"マス"</f>
        <v>41マス</v>
      </c>
    </row>
    <row r="295" spans="3:11" hidden="1">
      <c r="C295" t="s">
        <v>18</v>
      </c>
      <c r="D295">
        <v>1</v>
      </c>
      <c r="E295" t="s">
        <v>15</v>
      </c>
      <c r="F295" s="8" t="str">
        <f>VLOOKUP(逆引き[[#This Row],[専門街]],専門街[],2,FALSE)</f>
        <v>スーパーマーケット</v>
      </c>
      <c r="G295" s="8" t="str">
        <f>VLOOKUP(逆引き[[#This Row],[専門街]],専門街[],3,FALSE)</f>
        <v>八百屋</v>
      </c>
      <c r="H295" s="8" t="str">
        <f>VLOOKUP(逆引き[[#This Row],[専門街]],専門街[],4,FALSE)</f>
        <v>魚屋</v>
      </c>
      <c r="I295" s="10">
        <f>VLOOKUP(逆引き[[#This Row],[専門街]],専門街[],5,FALSE)</f>
        <v>0.9</v>
      </c>
      <c r="J295" s="10">
        <f>VLOOKUP(逆引き[[#This Row],[専門街]],専門街[],6,FALSE)</f>
        <v>0.45</v>
      </c>
      <c r="K295" s="8" t="str">
        <f>VLOOKUP(逆引き[[#This Row],[専門街]],専門街[],7,FALSE)&amp;"マス"</f>
        <v>12マス</v>
      </c>
    </row>
    <row r="296" spans="3:11" hidden="1">
      <c r="C296" t="s">
        <v>18</v>
      </c>
      <c r="D296">
        <v>2</v>
      </c>
      <c r="E296" t="s">
        <v>45</v>
      </c>
      <c r="F296" s="8" t="str">
        <f>VLOOKUP(逆引き[[#This Row],[専門街]],専門街[],2,FALSE)</f>
        <v>海の家</v>
      </c>
      <c r="G296" s="8" t="str">
        <f>VLOOKUP(逆引き[[#This Row],[専門街]],専門街[],3,FALSE)</f>
        <v>船着場</v>
      </c>
      <c r="H296" s="8" t="str">
        <f>VLOOKUP(逆引き[[#This Row],[専門街]],専門街[],4,FALSE)</f>
        <v>魚屋</v>
      </c>
      <c r="I296" s="10">
        <f>VLOOKUP(逆引き[[#This Row],[専門街]],専門街[],5,FALSE)</f>
        <v>0.9</v>
      </c>
      <c r="J296" s="10">
        <f>VLOOKUP(逆引き[[#This Row],[専門街]],専門街[],6,FALSE)</f>
        <v>0.45</v>
      </c>
      <c r="K296" s="8" t="str">
        <f>VLOOKUP(逆引き[[#This Row],[専門街]],専門街[],7,FALSE)&amp;"マス"</f>
        <v>12マス</v>
      </c>
    </row>
    <row r="297" spans="3:11" hidden="1">
      <c r="C297" t="s">
        <v>18</v>
      </c>
      <c r="D297">
        <v>3</v>
      </c>
      <c r="E297" t="s">
        <v>53</v>
      </c>
      <c r="F297" s="8" t="str">
        <f>VLOOKUP(逆引き[[#This Row],[専門街]],専門街[],2,FALSE)</f>
        <v>つり堀</v>
      </c>
      <c r="G297" s="8" t="str">
        <f>VLOOKUP(逆引き[[#This Row],[専門街]],専門街[],3,FALSE)</f>
        <v>魚屋</v>
      </c>
      <c r="H297" s="8" t="str">
        <f>VLOOKUP(逆引き[[#This Row],[専門街]],専門街[],4,FALSE)</f>
        <v>水族館</v>
      </c>
      <c r="I297" s="10">
        <f>VLOOKUP(逆引き[[#This Row],[専門街]],専門街[],5,FALSE)</f>
        <v>1.1000000000000001</v>
      </c>
      <c r="J297" s="10">
        <f>VLOOKUP(逆引き[[#This Row],[専門街]],専門街[],6,FALSE)</f>
        <v>0.25</v>
      </c>
      <c r="K297" s="8" t="str">
        <f>VLOOKUP(逆引き[[#This Row],[専門街]],専門街[],7,FALSE)&amp;"マス"</f>
        <v>48マス</v>
      </c>
    </row>
    <row r="298" spans="3:11" hidden="1">
      <c r="C298" t="s">
        <v>18</v>
      </c>
      <c r="D298">
        <v>4</v>
      </c>
      <c r="E298" t="s">
        <v>94</v>
      </c>
      <c r="F298" s="8" t="str">
        <f>VLOOKUP(逆引き[[#This Row],[専門街]],専門街[],2,FALSE)</f>
        <v>魚屋</v>
      </c>
      <c r="G298" s="8" t="str">
        <f>VLOOKUP(逆引き[[#This Row],[専門街]],専門街[],3,FALSE)</f>
        <v>岩</v>
      </c>
      <c r="H298" s="8" t="str">
        <f>VLOOKUP(逆引き[[#This Row],[専門街]],専門街[],4,FALSE)</f>
        <v>温泉旅館</v>
      </c>
      <c r="I298" s="10">
        <f>VLOOKUP(逆引き[[#This Row],[専門街]],専門街[],5,FALSE)</f>
        <v>1.1000000000000001</v>
      </c>
      <c r="J298" s="10">
        <f>VLOOKUP(逆引き[[#This Row],[専門街]],専門街[],6,FALSE)</f>
        <v>0.25</v>
      </c>
      <c r="K298" s="8" t="str">
        <f>VLOOKUP(逆引き[[#This Row],[専門街]],専門街[],7,FALSE)&amp;"マス"</f>
        <v>21マス</v>
      </c>
    </row>
    <row r="299" spans="3:11" hidden="1">
      <c r="C299" t="s">
        <v>18</v>
      </c>
      <c r="D299">
        <v>5</v>
      </c>
      <c r="E299" t="s">
        <v>97</v>
      </c>
      <c r="F299" s="8" t="str">
        <f>VLOOKUP(逆引き[[#This Row],[専門街]],専門街[],2,FALSE)</f>
        <v>八百屋</v>
      </c>
      <c r="G299" s="8" t="str">
        <f>VLOOKUP(逆引き[[#This Row],[専門街]],専門街[],3,FALSE)</f>
        <v>定食屋</v>
      </c>
      <c r="H299" s="8" t="str">
        <f>VLOOKUP(逆引き[[#This Row],[専門街]],専門街[],4,FALSE)</f>
        <v>魚屋</v>
      </c>
      <c r="I299" s="10">
        <f>VLOOKUP(逆引き[[#This Row],[専門街]],専門街[],5,FALSE)</f>
        <v>1.5</v>
      </c>
      <c r="J299" s="10">
        <f>VLOOKUP(逆引き[[#This Row],[専門街]],専門街[],6,FALSE)</f>
        <v>0.2</v>
      </c>
      <c r="K299" s="8" t="str">
        <f>VLOOKUP(逆引き[[#This Row],[専門街]],専門街[],7,FALSE)&amp;"マス"</f>
        <v>12マス</v>
      </c>
    </row>
    <row r="300" spans="3:11" hidden="1">
      <c r="C300" t="s">
        <v>18</v>
      </c>
      <c r="D300">
        <v>6</v>
      </c>
      <c r="E300" t="s">
        <v>161</v>
      </c>
      <c r="F300" s="8" t="str">
        <f>VLOOKUP(逆引き[[#This Row],[専門街]],専門街[],2,FALSE)</f>
        <v>屋外プール</v>
      </c>
      <c r="G300" s="8" t="str">
        <f>VLOOKUP(逆引き[[#This Row],[専門街]],専門街[],3,FALSE)</f>
        <v>水族館</v>
      </c>
      <c r="H300" s="8" t="str">
        <f>VLOOKUP(逆引き[[#This Row],[専門街]],専門街[],4,FALSE)</f>
        <v>魚屋</v>
      </c>
      <c r="I300" s="10">
        <f>VLOOKUP(逆引き[[#This Row],[専門街]],専門街[],5,FALSE)</f>
        <v>1.65</v>
      </c>
      <c r="J300" s="10">
        <f>VLOOKUP(逆引き[[#This Row],[専門街]],専門街[],6,FALSE)</f>
        <v>0.25</v>
      </c>
      <c r="K300" s="8" t="str">
        <f>VLOOKUP(逆引き[[#This Row],[専門街]],専門街[],7,FALSE)&amp;"マス"</f>
        <v>56マス</v>
      </c>
    </row>
    <row r="301" spans="3:11" hidden="1">
      <c r="C301" t="s">
        <v>147</v>
      </c>
      <c r="D301">
        <v>1</v>
      </c>
      <c r="E301" t="s">
        <v>146</v>
      </c>
      <c r="F301" s="8" t="str">
        <f>VLOOKUP(逆引き[[#This Row],[専門街]],専門街[],2,FALSE)</f>
        <v>ドーナツ屋</v>
      </c>
      <c r="G301" s="8" t="str">
        <f>VLOOKUP(逆引き[[#This Row],[専門街]],専門街[],3,FALSE)</f>
        <v>消火栓</v>
      </c>
      <c r="H301" s="8" t="str">
        <f>VLOOKUP(逆引き[[#This Row],[専門街]],専門街[],4,FALSE)</f>
        <v>競技場</v>
      </c>
      <c r="I301" s="10">
        <f>VLOOKUP(逆引き[[#This Row],[専門街]],専門街[],5,FALSE)</f>
        <v>1.25</v>
      </c>
      <c r="J301" s="10">
        <f>VLOOKUP(逆引き[[#This Row],[専門街]],専門街[],6,FALSE)</f>
        <v>0.3</v>
      </c>
      <c r="K301" s="8" t="str">
        <f>VLOOKUP(逆引き[[#This Row],[専門街]],専門街[],7,FALSE)&amp;"マス"</f>
        <v>41マス</v>
      </c>
    </row>
    <row r="302" spans="3:11" hidden="1">
      <c r="C302" t="s">
        <v>147</v>
      </c>
      <c r="D302">
        <v>2</v>
      </c>
      <c r="E302" t="s">
        <v>225</v>
      </c>
      <c r="F302" s="8" t="str">
        <f>VLOOKUP(逆引き[[#This Row],[専門街]],専門街[],2,FALSE)</f>
        <v>競技場</v>
      </c>
      <c r="G302" s="8" t="str">
        <f>VLOOKUP(逆引き[[#This Row],[専門街]],専門街[],3,FALSE)</f>
        <v>野球場</v>
      </c>
      <c r="H302" s="8" t="str">
        <f>VLOOKUP(逆引き[[#This Row],[専門街]],専門街[],4,FALSE)</f>
        <v>スポーツジム</v>
      </c>
      <c r="I302" s="10">
        <f>VLOOKUP(逆引き[[#This Row],[専門街]],専門街[],5,FALSE)</f>
        <v>2.1</v>
      </c>
      <c r="J302" s="10">
        <f>VLOOKUP(逆引き[[#This Row],[専門街]],専門街[],6,FALSE)</f>
        <v>0.35</v>
      </c>
      <c r="K302" s="8" t="str">
        <f>VLOOKUP(逆引き[[#This Row],[専門街]],専門街[],7,FALSE)&amp;"マス"</f>
        <v>88マス</v>
      </c>
    </row>
    <row r="303" spans="3:11" hidden="1">
      <c r="C303" t="s">
        <v>147</v>
      </c>
      <c r="D303">
        <v>3</v>
      </c>
      <c r="E303" t="s">
        <v>239</v>
      </c>
      <c r="F303" s="8" t="str">
        <f>VLOOKUP(逆引き[[#This Row],[専門街]],専門街[],2,FALSE)</f>
        <v>自転車屋</v>
      </c>
      <c r="G303" s="8" t="str">
        <f>VLOOKUP(逆引き[[#This Row],[専門街]],専門街[],3,FALSE)</f>
        <v>スポーツジム</v>
      </c>
      <c r="H303" s="8" t="str">
        <f>VLOOKUP(逆引き[[#This Row],[専門街]],専門街[],4,FALSE)</f>
        <v>競技場</v>
      </c>
      <c r="I303" s="10">
        <f>VLOOKUP(逆引き[[#This Row],[専門街]],専門街[],5,FALSE)</f>
        <v>1.5</v>
      </c>
      <c r="J303" s="10">
        <f>VLOOKUP(逆引き[[#This Row],[専門街]],専門街[],6,FALSE)</f>
        <v>0.6</v>
      </c>
      <c r="K303" s="8" t="str">
        <f>VLOOKUP(逆引き[[#This Row],[専門街]],専門街[],7,FALSE)&amp;"マス"</f>
        <v>56マス</v>
      </c>
    </row>
    <row r="304" spans="3:11" hidden="1">
      <c r="C304" t="s">
        <v>147</v>
      </c>
      <c r="D304">
        <v>4</v>
      </c>
      <c r="E304" t="s">
        <v>241</v>
      </c>
      <c r="F304" s="8" t="str">
        <f>VLOOKUP(逆引き[[#This Row],[専門街]],専門街[],2,FALSE)</f>
        <v>学習塾</v>
      </c>
      <c r="G304" s="8" t="str">
        <f>VLOOKUP(逆引き[[#This Row],[専門街]],専門街[],3,FALSE)</f>
        <v>スポーツジム</v>
      </c>
      <c r="H304" s="8" t="str">
        <f>VLOOKUP(逆引き[[#This Row],[専門街]],専門街[],4,FALSE)</f>
        <v>競技場</v>
      </c>
      <c r="I304" s="10">
        <f>VLOOKUP(逆引き[[#This Row],[専門街]],専門街[],5,FALSE)</f>
        <v>1.7</v>
      </c>
      <c r="J304" s="10">
        <f>VLOOKUP(逆引き[[#This Row],[専門街]],専門街[],6,FALSE)</f>
        <v>0.4</v>
      </c>
      <c r="K304" s="8" t="str">
        <f>VLOOKUP(逆引き[[#This Row],[専門街]],専門街[],7,FALSE)&amp;"マス"</f>
        <v>56マス</v>
      </c>
    </row>
    <row r="305" spans="3:11" hidden="1">
      <c r="C305" t="s">
        <v>147</v>
      </c>
      <c r="D305">
        <v>5</v>
      </c>
      <c r="E305" t="s">
        <v>307</v>
      </c>
      <c r="F305" s="8" t="str">
        <f>VLOOKUP(逆引き[[#This Row],[専門街]],専門街[],2,FALSE)</f>
        <v>マダコ星人像</v>
      </c>
      <c r="G305" s="8" t="str">
        <f>VLOOKUP(逆引き[[#This Row],[専門街]],専門街[],3,FALSE)</f>
        <v>金トロフィ像</v>
      </c>
      <c r="H305" s="8" t="str">
        <f>VLOOKUP(逆引き[[#This Row],[専門街]],専門街[],4,FALSE)</f>
        <v>競技場</v>
      </c>
      <c r="I305" s="10">
        <f>VLOOKUP(逆引き[[#This Row],[専門街]],専門街[],5,FALSE)</f>
        <v>1.9</v>
      </c>
      <c r="J305" s="10">
        <f>VLOOKUP(逆引き[[#This Row],[専門街]],専門街[],6,FALSE)</f>
        <v>0.65</v>
      </c>
      <c r="K305" s="8" t="str">
        <f>VLOOKUP(逆引き[[#This Row],[専門街]],専門街[],7,FALSE)&amp;"マス"</f>
        <v>38マス</v>
      </c>
    </row>
    <row r="306" spans="3:11" hidden="1">
      <c r="C306" t="s">
        <v>322</v>
      </c>
      <c r="D306">
        <v>1</v>
      </c>
      <c r="E306" t="s">
        <v>321</v>
      </c>
      <c r="F306" s="8" t="str">
        <f>VLOOKUP(逆引き[[#This Row],[専門街]],専門街[],2,FALSE)</f>
        <v>競馬場</v>
      </c>
      <c r="G306" s="8" t="str">
        <f>VLOOKUP(逆引き[[#This Row],[専門街]],専門街[],3,FALSE)</f>
        <v>牧場</v>
      </c>
      <c r="H306" s="8" t="str">
        <f>VLOOKUP(逆引き[[#This Row],[専門街]],専門街[],4,FALSE)</f>
        <v>動物園</v>
      </c>
      <c r="I306" s="10">
        <f>VLOOKUP(逆引き[[#This Row],[専門街]],専門街[],5,FALSE)</f>
        <v>2.1</v>
      </c>
      <c r="J306" s="10">
        <f>VLOOKUP(逆引き[[#This Row],[専門街]],専門街[],6,FALSE)</f>
        <v>0.45</v>
      </c>
      <c r="K306" s="8" t="str">
        <f>VLOOKUP(逆引き[[#This Row],[専門街]],専門街[],7,FALSE)&amp;"マス"</f>
        <v>108マス</v>
      </c>
    </row>
    <row r="307" spans="3:11" hidden="1">
      <c r="C307" t="s">
        <v>322</v>
      </c>
      <c r="D307">
        <v>2</v>
      </c>
      <c r="E307" t="s">
        <v>324</v>
      </c>
      <c r="F307" s="8" t="str">
        <f>VLOOKUP(逆引き[[#This Row],[専門街]],専門街[],2,FALSE)</f>
        <v>競馬場</v>
      </c>
      <c r="G307" s="8" t="str">
        <f>VLOOKUP(逆引き[[#This Row],[専門街]],専門街[],3,FALSE)</f>
        <v>アブファラ像</v>
      </c>
      <c r="H307" s="8" t="str">
        <f>VLOOKUP(逆引き[[#This Row],[専門街]],専門街[],4,FALSE)</f>
        <v>カジノ</v>
      </c>
      <c r="I307" s="10">
        <f>VLOOKUP(逆引き[[#This Row],[専門街]],専門街[],5,FALSE)</f>
        <v>2.1</v>
      </c>
      <c r="J307" s="10">
        <f>VLOOKUP(逆引き[[#This Row],[専門街]],専門街[],6,FALSE)</f>
        <v>0.45</v>
      </c>
      <c r="K307" s="8" t="str">
        <f>VLOOKUP(逆引き[[#This Row],[専門街]],専門街[],7,FALSE)&amp;"マス"</f>
        <v>41マス</v>
      </c>
    </row>
    <row r="308" spans="3:11" hidden="1">
      <c r="C308" t="s">
        <v>155</v>
      </c>
      <c r="D308">
        <v>1</v>
      </c>
      <c r="E308" t="s">
        <v>154</v>
      </c>
      <c r="F308" s="8" t="str">
        <f>VLOOKUP(逆引き[[#This Row],[専門街]],専門街[],2,FALSE)</f>
        <v>つり堀</v>
      </c>
      <c r="G308" s="8" t="str">
        <f>VLOOKUP(逆引き[[#This Row],[専門街]],専門街[],3,FALSE)</f>
        <v>金トロフィ像</v>
      </c>
      <c r="H308" s="8" t="str">
        <f>VLOOKUP(逆引き[[#This Row],[専門街]],専門街[],4,FALSE)</f>
        <v>噴水</v>
      </c>
      <c r="I308" s="10">
        <f>VLOOKUP(逆引き[[#This Row],[専門街]],専門街[],5,FALSE)</f>
        <v>1.05</v>
      </c>
      <c r="J308" s="10">
        <f>VLOOKUP(逆引き[[#This Row],[専門街]],専門街[],6,FALSE)</f>
        <v>0.5</v>
      </c>
      <c r="K308" s="8" t="str">
        <f>VLOOKUP(逆引き[[#This Row],[専門街]],専門街[],7,FALSE)&amp;"マス"</f>
        <v>10マス</v>
      </c>
    </row>
    <row r="309" spans="3:11" hidden="1">
      <c r="C309" t="s">
        <v>155</v>
      </c>
      <c r="D309">
        <v>2</v>
      </c>
      <c r="E309" t="s">
        <v>260</v>
      </c>
      <c r="F309" s="8" t="str">
        <f>VLOOKUP(逆引き[[#This Row],[専門街]],専門街[],2,FALSE)</f>
        <v>日帰り温泉</v>
      </c>
      <c r="G309" s="8" t="str">
        <f>VLOOKUP(逆引き[[#This Row],[専門街]],専門街[],3,FALSE)</f>
        <v>金トロフィ像</v>
      </c>
      <c r="H309" s="8" t="str">
        <f>VLOOKUP(逆引き[[#This Row],[専門街]],専門街[],4,FALSE)</f>
        <v>牧場</v>
      </c>
      <c r="I309" s="10">
        <f>VLOOKUP(逆引き[[#This Row],[専門街]],専門街[],5,FALSE)</f>
        <v>1.7</v>
      </c>
      <c r="J309" s="10">
        <f>VLOOKUP(逆引き[[#This Row],[専門街]],専門街[],6,FALSE)</f>
        <v>0.4</v>
      </c>
      <c r="K309" s="8" t="str">
        <f>VLOOKUP(逆引き[[#This Row],[専門街]],専門街[],7,FALSE)&amp;"マス"</f>
        <v>45マス</v>
      </c>
    </row>
    <row r="310" spans="3:11" hidden="1">
      <c r="C310" t="s">
        <v>155</v>
      </c>
      <c r="D310">
        <v>3</v>
      </c>
      <c r="E310" t="s">
        <v>261</v>
      </c>
      <c r="F310" s="8" t="str">
        <f>VLOOKUP(逆引き[[#This Row],[専門街]],専門街[],2,FALSE)</f>
        <v>海の家</v>
      </c>
      <c r="G310" s="8" t="str">
        <f>VLOOKUP(逆引き[[#This Row],[専門街]],専門街[],3,FALSE)</f>
        <v>金トロフィ像</v>
      </c>
      <c r="H310" s="8" t="str">
        <f>VLOOKUP(逆引き[[#This Row],[専門街]],専門街[],4,FALSE)</f>
        <v>遊園地</v>
      </c>
      <c r="I310" s="10">
        <f>VLOOKUP(逆引き[[#This Row],[専門街]],専門街[],5,FALSE)</f>
        <v>2.1</v>
      </c>
      <c r="J310" s="10">
        <f>VLOOKUP(逆引き[[#This Row],[専門街]],専門街[],6,FALSE)</f>
        <v>0.35</v>
      </c>
      <c r="K310" s="8" t="str">
        <f>VLOOKUP(逆引き[[#This Row],[専門街]],専門街[],7,FALSE)&amp;"マス"</f>
        <v>45マス</v>
      </c>
    </row>
    <row r="311" spans="3:11" hidden="1">
      <c r="C311" t="s">
        <v>155</v>
      </c>
      <c r="D311">
        <v>4</v>
      </c>
      <c r="E311" t="s">
        <v>262</v>
      </c>
      <c r="F311" s="8" t="str">
        <f>VLOOKUP(逆引き[[#This Row],[専門街]],専門街[],2,FALSE)</f>
        <v>デパート</v>
      </c>
      <c r="G311" s="8" t="str">
        <f>VLOOKUP(逆引き[[#This Row],[専門街]],専門街[],3,FALSE)</f>
        <v>金トロフィ像</v>
      </c>
      <c r="H311" s="8" t="str">
        <f>VLOOKUP(逆引き[[#This Row],[専門街]],専門街[],4,FALSE)</f>
        <v>映画館</v>
      </c>
      <c r="I311" s="10">
        <f>VLOOKUP(逆引き[[#This Row],[専門街]],専門街[],5,FALSE)</f>
        <v>1.5</v>
      </c>
      <c r="J311" s="10">
        <f>VLOOKUP(逆引き[[#This Row],[専門街]],専門街[],6,FALSE)</f>
        <v>0.6</v>
      </c>
      <c r="K311" s="8" t="str">
        <f>VLOOKUP(逆引き[[#This Row],[専門街]],専門街[],7,FALSE)&amp;"マス"</f>
        <v>25マス</v>
      </c>
    </row>
    <row r="312" spans="3:11" hidden="1">
      <c r="C312" t="s">
        <v>155</v>
      </c>
      <c r="D312">
        <v>5</v>
      </c>
      <c r="E312" t="s">
        <v>266</v>
      </c>
      <c r="F312" s="8" t="str">
        <f>VLOOKUP(逆引き[[#This Row],[専門街]],専門街[],2,FALSE)</f>
        <v>ゴルフ練習場</v>
      </c>
      <c r="G312" s="8" t="str">
        <f>VLOOKUP(逆引き[[#This Row],[専門街]],専門街[],3,FALSE)</f>
        <v>金トロフィ像</v>
      </c>
      <c r="H312" s="8" t="str">
        <f>VLOOKUP(逆引き[[#This Row],[専門街]],専門街[],4,FALSE)</f>
        <v>ドーナツ屋</v>
      </c>
      <c r="I312" s="10">
        <f>VLOOKUP(逆引き[[#This Row],[専門街]],専門街[],5,FALSE)</f>
        <v>1.7</v>
      </c>
      <c r="J312" s="10">
        <f>VLOOKUP(逆引き[[#This Row],[専門街]],専門街[],6,FALSE)</f>
        <v>0.4</v>
      </c>
      <c r="K312" s="8" t="str">
        <f>VLOOKUP(逆引き[[#This Row],[専門街]],専門街[],7,FALSE)&amp;"マス"</f>
        <v>13マス</v>
      </c>
    </row>
    <row r="313" spans="3:11" hidden="1">
      <c r="C313" t="s">
        <v>155</v>
      </c>
      <c r="D313">
        <v>6</v>
      </c>
      <c r="E313" t="s">
        <v>283</v>
      </c>
      <c r="F313" s="8" t="str">
        <f>VLOOKUP(逆引き[[#This Row],[専門街]],専門街[],2,FALSE)</f>
        <v>キャッスル</v>
      </c>
      <c r="G313" s="8" t="str">
        <f>VLOOKUP(逆引き[[#This Row],[専門街]],専門街[],3,FALSE)</f>
        <v>金トロフィ像</v>
      </c>
      <c r="H313" s="8" t="str">
        <f>VLOOKUP(逆引き[[#This Row],[専門街]],専門街[],4,FALSE)</f>
        <v>三ツ星ホテル</v>
      </c>
      <c r="I313" s="10">
        <f>VLOOKUP(逆引き[[#This Row],[専門街]],専門街[],5,FALSE)</f>
        <v>2.1</v>
      </c>
      <c r="J313" s="10">
        <f>VLOOKUP(逆引き[[#This Row],[専門街]],専門街[],6,FALSE)</f>
        <v>0.45</v>
      </c>
      <c r="K313" s="8" t="str">
        <f>VLOOKUP(逆引き[[#This Row],[専門街]],専門街[],7,FALSE)&amp;"マス"</f>
        <v>33マス</v>
      </c>
    </row>
    <row r="314" spans="3:11" hidden="1">
      <c r="C314" t="s">
        <v>155</v>
      </c>
      <c r="D314">
        <v>7</v>
      </c>
      <c r="E314" t="s">
        <v>284</v>
      </c>
      <c r="F314" s="8" t="str">
        <f>VLOOKUP(逆引き[[#This Row],[専門街]],専門街[],2,FALSE)</f>
        <v>三ツ星ホテル</v>
      </c>
      <c r="G314" s="8" t="str">
        <f>VLOOKUP(逆引き[[#This Row],[専門街]],専門街[],3,FALSE)</f>
        <v>金トロフィ像</v>
      </c>
      <c r="H314" s="8" t="str">
        <f>VLOOKUP(逆引き[[#This Row],[専門街]],専門街[],4,FALSE)</f>
        <v>しだれ桜</v>
      </c>
      <c r="I314" s="10">
        <f>VLOOKUP(逆引き[[#This Row],[専門街]],専門街[],5,FALSE)</f>
        <v>2.5</v>
      </c>
      <c r="J314" s="10">
        <f>VLOOKUP(逆引き[[#This Row],[専門街]],専門街[],6,FALSE)</f>
        <v>0.4</v>
      </c>
      <c r="K314" s="8" t="str">
        <f>VLOOKUP(逆引き[[#This Row],[専門街]],専門街[],7,FALSE)&amp;"マス"</f>
        <v>21マス</v>
      </c>
    </row>
    <row r="315" spans="3:11" hidden="1">
      <c r="C315" t="s">
        <v>155</v>
      </c>
      <c r="D315">
        <v>8</v>
      </c>
      <c r="E315" t="s">
        <v>285</v>
      </c>
      <c r="F315" s="8" t="str">
        <f>VLOOKUP(逆引き[[#This Row],[専門街]],専門街[],2,FALSE)</f>
        <v>電波塔</v>
      </c>
      <c r="G315" s="8" t="str">
        <f>VLOOKUP(逆引き[[#This Row],[専門街]],専門街[],3,FALSE)</f>
        <v>金トロフィ像</v>
      </c>
      <c r="H315" s="8" t="str">
        <f>VLOOKUP(逆引き[[#This Row],[専門街]],専門街[],4,FALSE)</f>
        <v>すし屋</v>
      </c>
      <c r="I315" s="10">
        <f>VLOOKUP(逆引き[[#This Row],[専門街]],専門街[],5,FALSE)</f>
        <v>1.9</v>
      </c>
      <c r="J315" s="10">
        <f>VLOOKUP(逆引き[[#This Row],[専門街]],専門街[],6,FALSE)</f>
        <v>0.65</v>
      </c>
      <c r="K315" s="8" t="str">
        <f>VLOOKUP(逆引き[[#This Row],[専門街]],専門街[],7,FALSE)&amp;"マス"</f>
        <v>21マス</v>
      </c>
    </row>
    <row r="316" spans="3:11" hidden="1">
      <c r="C316" t="s">
        <v>155</v>
      </c>
      <c r="D316">
        <v>9</v>
      </c>
      <c r="E316" t="s">
        <v>286</v>
      </c>
      <c r="F316" s="8" t="str">
        <f>VLOOKUP(逆引き[[#This Row],[専門街]],専門街[],2,FALSE)</f>
        <v>ルン子像</v>
      </c>
      <c r="G316" s="8" t="str">
        <f>VLOOKUP(逆引き[[#This Row],[専門街]],専門街[],3,FALSE)</f>
        <v>金トロフィ像</v>
      </c>
      <c r="H316" s="8" t="str">
        <f>VLOOKUP(逆引き[[#This Row],[専門街]],専門街[],4,FALSE)</f>
        <v>三重塔</v>
      </c>
      <c r="I316" s="10">
        <f>VLOOKUP(逆引き[[#This Row],[専門街]],専門街[],5,FALSE)</f>
        <v>2.1</v>
      </c>
      <c r="J316" s="10">
        <f>VLOOKUP(逆引き[[#This Row],[専門街]],専門街[],6,FALSE)</f>
        <v>0.45</v>
      </c>
      <c r="K316" s="8" t="str">
        <f>VLOOKUP(逆引き[[#This Row],[専門街]],専門街[],7,FALSE)&amp;"マス"</f>
        <v>18マス</v>
      </c>
    </row>
    <row r="317" spans="3:11" hidden="1">
      <c r="C317" t="s">
        <v>155</v>
      </c>
      <c r="D317">
        <v>10</v>
      </c>
      <c r="E317" t="s">
        <v>288</v>
      </c>
      <c r="F317" s="8" t="str">
        <f>VLOOKUP(逆引き[[#This Row],[専門街]],専門街[],2,FALSE)</f>
        <v>アブファラ像</v>
      </c>
      <c r="G317" s="8" t="str">
        <f>VLOOKUP(逆引き[[#This Row],[専門街]],専門街[],3,FALSE)</f>
        <v>金トロフィ像</v>
      </c>
      <c r="H317" s="8" t="str">
        <f>VLOOKUP(逆引き[[#This Row],[専門街]],専門街[],4,FALSE)</f>
        <v>カイロビル</v>
      </c>
      <c r="I317" s="10">
        <f>VLOOKUP(逆引き[[#This Row],[専門街]],専門街[],5,FALSE)</f>
        <v>2.5</v>
      </c>
      <c r="J317" s="10">
        <f>VLOOKUP(逆引き[[#This Row],[専門街]],専門街[],6,FALSE)</f>
        <v>0.4</v>
      </c>
      <c r="K317" s="8" t="str">
        <f>VLOOKUP(逆引き[[#This Row],[専門街]],専門街[],7,FALSE)&amp;"マス"</f>
        <v>18マス</v>
      </c>
    </row>
    <row r="318" spans="3:11" hidden="1">
      <c r="C318" t="s">
        <v>155</v>
      </c>
      <c r="D318">
        <v>11</v>
      </c>
      <c r="E318" t="s">
        <v>290</v>
      </c>
      <c r="F318" s="8" t="str">
        <f>VLOOKUP(逆引き[[#This Row],[専門街]],専門街[],2,FALSE)</f>
        <v>カイロマン像</v>
      </c>
      <c r="G318" s="8" t="str">
        <f>VLOOKUP(逆引き[[#This Row],[専門街]],専門街[],3,FALSE)</f>
        <v>金トロフィ像</v>
      </c>
      <c r="H318" s="8" t="str">
        <f>VLOOKUP(逆引き[[#This Row],[専門街]],専門街[],4,FALSE)</f>
        <v>映画館</v>
      </c>
      <c r="I318" s="10">
        <f>VLOOKUP(逆引き[[#This Row],[専門街]],専門街[],5,FALSE)</f>
        <v>1.9</v>
      </c>
      <c r="J318" s="10">
        <f>VLOOKUP(逆引き[[#This Row],[専門街]],専門街[],6,FALSE)</f>
        <v>0.65</v>
      </c>
      <c r="K318" s="8" t="str">
        <f>VLOOKUP(逆引き[[#This Row],[専門街]],専門街[],7,FALSE)&amp;"マス"</f>
        <v>18マス</v>
      </c>
    </row>
    <row r="319" spans="3:11" hidden="1">
      <c r="C319" t="s">
        <v>155</v>
      </c>
      <c r="D319">
        <v>12</v>
      </c>
      <c r="E319" t="s">
        <v>292</v>
      </c>
      <c r="F319" s="8" t="str">
        <f>VLOOKUP(逆引き[[#This Row],[専門街]],専門街[],2,FALSE)</f>
        <v>カイロ犬像</v>
      </c>
      <c r="G319" s="8" t="str">
        <f>VLOOKUP(逆引き[[#This Row],[専門街]],専門街[],3,FALSE)</f>
        <v>金トロフィ像</v>
      </c>
      <c r="H319" s="8" t="str">
        <f>VLOOKUP(逆引き[[#This Row],[専門街]],専門街[],4,FALSE)</f>
        <v>病院</v>
      </c>
      <c r="I319" s="10">
        <f>VLOOKUP(逆引き[[#This Row],[専門街]],専門街[],5,FALSE)</f>
        <v>2.1</v>
      </c>
      <c r="J319" s="10">
        <f>VLOOKUP(逆引き[[#This Row],[専門街]],専門街[],6,FALSE)</f>
        <v>0.45</v>
      </c>
      <c r="K319" s="8" t="str">
        <f>VLOOKUP(逆引き[[#This Row],[専門街]],専門街[],7,FALSE)&amp;"マス"</f>
        <v>18マス</v>
      </c>
    </row>
    <row r="320" spans="3:11" hidden="1">
      <c r="C320" t="s">
        <v>155</v>
      </c>
      <c r="D320">
        <v>13</v>
      </c>
      <c r="E320" t="s">
        <v>293</v>
      </c>
      <c r="F320" s="8" t="str">
        <f>VLOOKUP(逆引き[[#This Row],[専門街]],専門街[],2,FALSE)</f>
        <v>カイロ親父像</v>
      </c>
      <c r="G320" s="8" t="str">
        <f>VLOOKUP(逆引き[[#This Row],[専門街]],専門街[],3,FALSE)</f>
        <v>金トロフィ像</v>
      </c>
      <c r="H320" s="8" t="str">
        <f>VLOOKUP(逆引き[[#This Row],[専門街]],専門街[],4,FALSE)</f>
        <v>テレビ局</v>
      </c>
      <c r="I320" s="10">
        <f>VLOOKUP(逆引き[[#This Row],[専門街]],専門街[],5,FALSE)</f>
        <v>2.5</v>
      </c>
      <c r="J320" s="10">
        <f>VLOOKUP(逆引き[[#This Row],[専門街]],専門街[],6,FALSE)</f>
        <v>0.4</v>
      </c>
      <c r="K320" s="8" t="str">
        <f>VLOOKUP(逆引き[[#This Row],[専門街]],専門街[],7,FALSE)&amp;"マス"</f>
        <v>18マス</v>
      </c>
    </row>
    <row r="321" spans="3:11" hidden="1">
      <c r="C321" t="s">
        <v>155</v>
      </c>
      <c r="D321">
        <v>14</v>
      </c>
      <c r="E321" t="s">
        <v>295</v>
      </c>
      <c r="F321" s="8" t="str">
        <f>VLOOKUP(逆引き[[#This Row],[専門街]],専門街[],2,FALSE)</f>
        <v>クマックス像</v>
      </c>
      <c r="G321" s="8" t="str">
        <f>VLOOKUP(逆引き[[#This Row],[専門街]],専門街[],3,FALSE)</f>
        <v>金トロフィ像</v>
      </c>
      <c r="H321" s="8" t="str">
        <f>VLOOKUP(逆引き[[#This Row],[専門街]],専門街[],4,FALSE)</f>
        <v>家電量販店</v>
      </c>
      <c r="I321" s="10">
        <f>VLOOKUP(逆引き[[#This Row],[専門街]],専門街[],5,FALSE)</f>
        <v>1.9</v>
      </c>
      <c r="J321" s="10">
        <f>VLOOKUP(逆引き[[#This Row],[専門街]],専門街[],6,FALSE)</f>
        <v>0.65</v>
      </c>
      <c r="K321" s="8" t="str">
        <f>VLOOKUP(逆引き[[#This Row],[専門街]],専門街[],7,FALSE)&amp;"マス"</f>
        <v>18マス</v>
      </c>
    </row>
    <row r="322" spans="3:11" hidden="1">
      <c r="C322" t="s">
        <v>155</v>
      </c>
      <c r="D322">
        <v>15</v>
      </c>
      <c r="E322" t="s">
        <v>297</v>
      </c>
      <c r="F322" s="8" t="str">
        <f>VLOOKUP(逆引き[[#This Row],[専門街]],専門街[],2,FALSE)</f>
        <v>ソフ子姫像</v>
      </c>
      <c r="G322" s="8" t="str">
        <f>VLOOKUP(逆引き[[#This Row],[専門街]],専門街[],3,FALSE)</f>
        <v>金トロフィ像</v>
      </c>
      <c r="H322" s="8" t="str">
        <f>VLOOKUP(逆引き[[#This Row],[専門街]],専門街[],4,FALSE)</f>
        <v>温泉旅館</v>
      </c>
      <c r="I322" s="10">
        <f>VLOOKUP(逆引き[[#This Row],[専門街]],専門街[],5,FALSE)</f>
        <v>2.1</v>
      </c>
      <c r="J322" s="10">
        <f>VLOOKUP(逆引き[[#This Row],[専門街]],専門街[],6,FALSE)</f>
        <v>0.45</v>
      </c>
      <c r="K322" s="8" t="str">
        <f>VLOOKUP(逆引き[[#This Row],[専門街]],専門街[],7,FALSE)&amp;"マス"</f>
        <v>18マス</v>
      </c>
    </row>
    <row r="323" spans="3:11" hidden="1">
      <c r="C323" t="s">
        <v>155</v>
      </c>
      <c r="D323">
        <v>16</v>
      </c>
      <c r="E323" t="s">
        <v>299</v>
      </c>
      <c r="F323" s="8" t="str">
        <f>VLOOKUP(逆引き[[#This Row],[専門街]],専門街[],2,FALSE)</f>
        <v>チンパンG像</v>
      </c>
      <c r="G323" s="8" t="str">
        <f>VLOOKUP(逆引き[[#This Row],[専門街]],専門街[],3,FALSE)</f>
        <v>金トロフィ像</v>
      </c>
      <c r="H323" s="8" t="str">
        <f>VLOOKUP(逆引き[[#This Row],[専門街]],専門街[],4,FALSE)</f>
        <v>スポーツジム</v>
      </c>
      <c r="I323" s="10">
        <f>VLOOKUP(逆引き[[#This Row],[専門街]],専門街[],5,FALSE)</f>
        <v>2.5</v>
      </c>
      <c r="J323" s="10">
        <f>VLOOKUP(逆引き[[#This Row],[専門街]],専門街[],6,FALSE)</f>
        <v>0.4</v>
      </c>
      <c r="K323" s="8" t="str">
        <f>VLOOKUP(逆引き[[#This Row],[専門街]],専門街[],7,FALSE)&amp;"マス"</f>
        <v>18マス</v>
      </c>
    </row>
    <row r="324" spans="3:11" hidden="1">
      <c r="C324" t="s">
        <v>155</v>
      </c>
      <c r="D324">
        <v>17</v>
      </c>
      <c r="E324" t="s">
        <v>301</v>
      </c>
      <c r="F324" s="8" t="str">
        <f>VLOOKUP(逆引き[[#This Row],[専門街]],専門街[],2,FALSE)</f>
        <v>パンプキン像</v>
      </c>
      <c r="G324" s="8" t="str">
        <f>VLOOKUP(逆引き[[#This Row],[専門街]],専門街[],3,FALSE)</f>
        <v>金トロフィ像</v>
      </c>
      <c r="H324" s="8" t="str">
        <f>VLOOKUP(逆引き[[#This Row],[専門街]],専門街[],4,FALSE)</f>
        <v>カーディーラー</v>
      </c>
      <c r="I324" s="10">
        <f>VLOOKUP(逆引き[[#This Row],[専門街]],専門街[],5,FALSE)</f>
        <v>1.9</v>
      </c>
      <c r="J324" s="10">
        <f>VLOOKUP(逆引き[[#This Row],[専門街]],専門街[],6,FALSE)</f>
        <v>0.65</v>
      </c>
      <c r="K324" s="8" t="str">
        <f>VLOOKUP(逆引き[[#This Row],[専門街]],専門街[],7,FALSE)&amp;"マス"</f>
        <v>18マス</v>
      </c>
    </row>
    <row r="325" spans="3:11" hidden="1">
      <c r="C325" t="s">
        <v>155</v>
      </c>
      <c r="D325">
        <v>18</v>
      </c>
      <c r="E325" t="s">
        <v>303</v>
      </c>
      <c r="F325" s="8" t="str">
        <f>VLOOKUP(逆引き[[#This Row],[専門街]],専門街[],2,FALSE)</f>
        <v>ひしょ子像</v>
      </c>
      <c r="G325" s="8" t="str">
        <f>VLOOKUP(逆引き[[#This Row],[専門街]],専門街[],3,FALSE)</f>
        <v>金トロフィ像</v>
      </c>
      <c r="H325" s="8" t="str">
        <f>VLOOKUP(逆引き[[#This Row],[専門街]],専門街[],4,FALSE)</f>
        <v>遊園地</v>
      </c>
      <c r="I325" s="10">
        <f>VLOOKUP(逆引き[[#This Row],[専門街]],専門街[],5,FALSE)</f>
        <v>2.1</v>
      </c>
      <c r="J325" s="10">
        <f>VLOOKUP(逆引き[[#This Row],[専門街]],専門街[],6,FALSE)</f>
        <v>0.45</v>
      </c>
      <c r="K325" s="8" t="str">
        <f>VLOOKUP(逆引き[[#This Row],[専門街]],専門街[],7,FALSE)&amp;"マス"</f>
        <v>38マス</v>
      </c>
    </row>
    <row r="326" spans="3:11" hidden="1">
      <c r="C326" t="s">
        <v>155</v>
      </c>
      <c r="D326">
        <v>19</v>
      </c>
      <c r="E326" t="s">
        <v>305</v>
      </c>
      <c r="F326" s="8" t="str">
        <f>VLOOKUP(逆引き[[#This Row],[専門街]],専門街[],2,FALSE)</f>
        <v>ひつじ像</v>
      </c>
      <c r="G326" s="8" t="str">
        <f>VLOOKUP(逆引き[[#This Row],[専門街]],専門街[],3,FALSE)</f>
        <v>金トロフィ像</v>
      </c>
      <c r="H326" s="8" t="str">
        <f>VLOOKUP(逆引き[[#This Row],[専門街]],専門街[],4,FALSE)</f>
        <v>学校</v>
      </c>
      <c r="I326" s="10">
        <f>VLOOKUP(逆引き[[#This Row],[専門街]],専門街[],5,FALSE)</f>
        <v>2.5</v>
      </c>
      <c r="J326" s="10">
        <f>VLOOKUP(逆引き[[#This Row],[専門街]],専門街[],6,FALSE)</f>
        <v>0.4</v>
      </c>
      <c r="K326" s="8" t="str">
        <f>VLOOKUP(逆引き[[#This Row],[専門街]],専門街[],7,FALSE)&amp;"マス"</f>
        <v>38マス</v>
      </c>
    </row>
    <row r="327" spans="3:11" hidden="1">
      <c r="C327" t="s">
        <v>155</v>
      </c>
      <c r="D327">
        <v>20</v>
      </c>
      <c r="E327" t="s">
        <v>307</v>
      </c>
      <c r="F327" s="8" t="str">
        <f>VLOOKUP(逆引き[[#This Row],[専門街]],専門街[],2,FALSE)</f>
        <v>マダコ星人像</v>
      </c>
      <c r="G327" s="8" t="str">
        <f>VLOOKUP(逆引き[[#This Row],[専門街]],専門街[],3,FALSE)</f>
        <v>金トロフィ像</v>
      </c>
      <c r="H327" s="8" t="str">
        <f>VLOOKUP(逆引き[[#This Row],[専門街]],専門街[],4,FALSE)</f>
        <v>競技場</v>
      </c>
      <c r="I327" s="10">
        <f>VLOOKUP(逆引き[[#This Row],[専門街]],専門街[],5,FALSE)</f>
        <v>1.9</v>
      </c>
      <c r="J327" s="10">
        <f>VLOOKUP(逆引き[[#This Row],[専門街]],専門街[],6,FALSE)</f>
        <v>0.65</v>
      </c>
      <c r="K327" s="8" t="str">
        <f>VLOOKUP(逆引き[[#This Row],[専門街]],専門街[],7,FALSE)&amp;"マス"</f>
        <v>38マス</v>
      </c>
    </row>
    <row r="328" spans="3:11" hidden="1">
      <c r="C328" t="s">
        <v>155</v>
      </c>
      <c r="D328">
        <v>21</v>
      </c>
      <c r="E328" t="s">
        <v>309</v>
      </c>
      <c r="F328" s="8" t="str">
        <f>VLOOKUP(逆引き[[#This Row],[専門街]],専門街[],2,FALSE)</f>
        <v>みな子像</v>
      </c>
      <c r="G328" s="8" t="str">
        <f>VLOOKUP(逆引き[[#This Row],[専門街]],専門街[],3,FALSE)</f>
        <v>金トロフィ像</v>
      </c>
      <c r="H328" s="8" t="str">
        <f>VLOOKUP(逆引き[[#This Row],[専門街]],専門街[],4,FALSE)</f>
        <v>水族館</v>
      </c>
      <c r="I328" s="10">
        <f>VLOOKUP(逆引き[[#This Row],[専門街]],専門街[],5,FALSE)</f>
        <v>2.1</v>
      </c>
      <c r="J328" s="10">
        <f>VLOOKUP(逆引き[[#This Row],[専門街]],専門街[],6,FALSE)</f>
        <v>0.45</v>
      </c>
      <c r="K328" s="8" t="str">
        <f>VLOOKUP(逆引き[[#This Row],[専門街]],専門街[],7,FALSE)&amp;"マス"</f>
        <v>38マス</v>
      </c>
    </row>
    <row r="329" spans="3:11" hidden="1">
      <c r="C329" t="s">
        <v>155</v>
      </c>
      <c r="D329">
        <v>22</v>
      </c>
      <c r="E329" t="s">
        <v>311</v>
      </c>
      <c r="F329" s="8" t="str">
        <f>VLOOKUP(逆引き[[#This Row],[専門街]],専門街[],2,FALSE)</f>
        <v>ワイロくん像</v>
      </c>
      <c r="G329" s="8" t="str">
        <f>VLOOKUP(逆引き[[#This Row],[専門街]],専門街[],3,FALSE)</f>
        <v>金トロフィ像</v>
      </c>
      <c r="H329" s="8" t="str">
        <f>VLOOKUP(逆引き[[#This Row],[専門街]],専門街[],4,FALSE)</f>
        <v>牧場</v>
      </c>
      <c r="I329" s="10">
        <f>VLOOKUP(逆引き[[#This Row],[専門街]],専門街[],5,FALSE)</f>
        <v>2.5</v>
      </c>
      <c r="J329" s="10">
        <f>VLOOKUP(逆引き[[#This Row],[専門街]],専門街[],6,FALSE)</f>
        <v>0.4</v>
      </c>
      <c r="K329" s="8" t="str">
        <f>VLOOKUP(逆引き[[#This Row],[専門街]],専門街[],7,FALSE)&amp;"マス"</f>
        <v>38マス</v>
      </c>
    </row>
    <row r="330" spans="3:11" hidden="1">
      <c r="C330" t="s">
        <v>155</v>
      </c>
      <c r="D330">
        <v>23</v>
      </c>
      <c r="E330" t="s">
        <v>313</v>
      </c>
      <c r="F330" s="8" t="str">
        <f>VLOOKUP(逆引き[[#This Row],[専門街]],専門街[],2,FALSE)</f>
        <v>宇佐美像</v>
      </c>
      <c r="G330" s="8" t="str">
        <f>VLOOKUP(逆引き[[#This Row],[専門街]],専門街[],3,FALSE)</f>
        <v>金トロフィ像</v>
      </c>
      <c r="H330" s="8" t="str">
        <f>VLOOKUP(逆引き[[#This Row],[専門街]],専門街[],4,FALSE)</f>
        <v>野球場</v>
      </c>
      <c r="I330" s="10">
        <f>VLOOKUP(逆引き[[#This Row],[専門街]],専門街[],5,FALSE)</f>
        <v>1.9</v>
      </c>
      <c r="J330" s="10">
        <f>VLOOKUP(逆引き[[#This Row],[専門街]],専門街[],6,FALSE)</f>
        <v>0.65</v>
      </c>
      <c r="K330" s="8" t="str">
        <f>VLOOKUP(逆引き[[#This Row],[専門街]],専門街[],7,FALSE)&amp;"マス"</f>
        <v>38マス</v>
      </c>
    </row>
    <row r="331" spans="3:11" hidden="1">
      <c r="C331" t="s">
        <v>155</v>
      </c>
      <c r="D331">
        <v>24</v>
      </c>
      <c r="E331" t="s">
        <v>315</v>
      </c>
      <c r="F331" s="8" t="str">
        <f>VLOOKUP(逆引き[[#This Row],[専門街]],専門街[],2,FALSE)</f>
        <v>天使カイロ像</v>
      </c>
      <c r="G331" s="8" t="str">
        <f>VLOOKUP(逆引き[[#This Row],[専門街]],専門街[],3,FALSE)</f>
        <v>金トロフィ像</v>
      </c>
      <c r="H331" s="8" t="str">
        <f>VLOOKUP(逆引き[[#This Row],[専門街]],専門街[],4,FALSE)</f>
        <v>動物園</v>
      </c>
      <c r="I331" s="10">
        <f>VLOOKUP(逆引き[[#This Row],[専門街]],専門街[],5,FALSE)</f>
        <v>2.1</v>
      </c>
      <c r="J331" s="10">
        <f>VLOOKUP(逆引き[[#This Row],[専門街]],専門街[],6,FALSE)</f>
        <v>0.45</v>
      </c>
      <c r="K331" s="8" t="str">
        <f>VLOOKUP(逆引き[[#This Row],[専門街]],専門街[],7,FALSE)&amp;"マス"</f>
        <v>38マス</v>
      </c>
    </row>
    <row r="332" spans="3:11" hidden="1">
      <c r="C332" t="s">
        <v>218</v>
      </c>
      <c r="D332">
        <v>1</v>
      </c>
      <c r="E332" t="s">
        <v>217</v>
      </c>
      <c r="F332" s="8" t="str">
        <f>VLOOKUP(逆引き[[#This Row],[専門街]],専門街[],2,FALSE)</f>
        <v>ファーストフード</v>
      </c>
      <c r="G332" s="8" t="str">
        <f>VLOOKUP(逆引き[[#This Row],[専門街]],専門街[],3,FALSE)</f>
        <v>銀トロフィ像</v>
      </c>
      <c r="H332" s="8" t="str">
        <f>VLOOKUP(逆引き[[#This Row],[専門街]],専門街[],4,FALSE)</f>
        <v>スポーツジム</v>
      </c>
      <c r="I332" s="10">
        <f>VLOOKUP(逆引き[[#This Row],[専門街]],専門街[],5,FALSE)</f>
        <v>1.25</v>
      </c>
      <c r="J332" s="10">
        <f>VLOOKUP(逆引き[[#This Row],[専門街]],専門街[],6,FALSE)</f>
        <v>0.55000000000000004</v>
      </c>
      <c r="K332" s="8" t="str">
        <f>VLOOKUP(逆引き[[#This Row],[専門街]],専門街[],7,FALSE)&amp;"マス"</f>
        <v>21マス</v>
      </c>
    </row>
    <row r="333" spans="3:11" hidden="1">
      <c r="C333" t="s">
        <v>218</v>
      </c>
      <c r="D333">
        <v>2</v>
      </c>
      <c r="E333" t="s">
        <v>219</v>
      </c>
      <c r="F333" s="8" t="str">
        <f>VLOOKUP(逆引き[[#This Row],[専門街]],専門街[],2,FALSE)</f>
        <v>駐車場</v>
      </c>
      <c r="G333" s="8" t="str">
        <f>VLOOKUP(逆引き[[#This Row],[専門街]],専門街[],3,FALSE)</f>
        <v>銀トロフィ像</v>
      </c>
      <c r="H333" s="8" t="str">
        <f>VLOOKUP(逆引き[[#This Row],[専門街]],専門街[],4,FALSE)</f>
        <v>カーディーラー</v>
      </c>
      <c r="I333" s="10">
        <f>VLOOKUP(逆引き[[#This Row],[専門街]],専門街[],5,FALSE)</f>
        <v>1.85</v>
      </c>
      <c r="J333" s="10">
        <f>VLOOKUP(逆引き[[#This Row],[専門街]],専門街[],6,FALSE)</f>
        <v>0.3</v>
      </c>
      <c r="K333" s="8" t="str">
        <f>VLOOKUP(逆引き[[#This Row],[専門街]],専門街[],7,FALSE)&amp;"マス"</f>
        <v>21マス</v>
      </c>
    </row>
    <row r="334" spans="3:11" hidden="1">
      <c r="C334" t="s">
        <v>218</v>
      </c>
      <c r="D334">
        <v>3</v>
      </c>
      <c r="E334" t="s">
        <v>220</v>
      </c>
      <c r="F334" s="8" t="str">
        <f>VLOOKUP(逆引き[[#This Row],[専門街]],専門街[],2,FALSE)</f>
        <v>ファミレス</v>
      </c>
      <c r="G334" s="8" t="str">
        <f>VLOOKUP(逆引き[[#This Row],[専門街]],専門街[],3,FALSE)</f>
        <v>銀トロフィ像</v>
      </c>
      <c r="H334" s="8" t="str">
        <f>VLOOKUP(逆引き[[#This Row],[専門街]],専門街[],4,FALSE)</f>
        <v>博物館</v>
      </c>
      <c r="I334" s="10">
        <f>VLOOKUP(逆引き[[#This Row],[専門街]],専門街[],5,FALSE)</f>
        <v>1.25</v>
      </c>
      <c r="J334" s="10">
        <f>VLOOKUP(逆引き[[#This Row],[専門街]],専門街[],6,FALSE)</f>
        <v>0.55000000000000004</v>
      </c>
      <c r="K334" s="8" t="str">
        <f>VLOOKUP(逆引き[[#This Row],[専門街]],専門街[],7,FALSE)&amp;"マス"</f>
        <v>17マス</v>
      </c>
    </row>
    <row r="335" spans="3:11" hidden="1">
      <c r="C335" t="s">
        <v>218</v>
      </c>
      <c r="D335">
        <v>4</v>
      </c>
      <c r="E335" t="s">
        <v>255</v>
      </c>
      <c r="F335" s="8" t="str">
        <f>VLOOKUP(逆引き[[#This Row],[専門街]],専門街[],2,FALSE)</f>
        <v>コンビニ</v>
      </c>
      <c r="G335" s="8" t="str">
        <f>VLOOKUP(逆引き[[#This Row],[専門街]],専門街[],3,FALSE)</f>
        <v>銀トロフィ像</v>
      </c>
      <c r="H335" s="8" t="str">
        <f>VLOOKUP(逆引き[[#This Row],[専門街]],専門街[],4,FALSE)</f>
        <v>カジノ</v>
      </c>
      <c r="I335" s="10">
        <f>VLOOKUP(逆引き[[#This Row],[専門街]],専門街[],5,FALSE)</f>
        <v>2.1</v>
      </c>
      <c r="J335" s="10">
        <f>VLOOKUP(逆引き[[#This Row],[専門街]],専門街[],6,FALSE)</f>
        <v>0.35</v>
      </c>
      <c r="K335" s="8" t="str">
        <f>VLOOKUP(逆引き[[#This Row],[専門街]],専門街[],7,FALSE)&amp;"マス"</f>
        <v>9マス</v>
      </c>
    </row>
    <row r="336" spans="3:11" hidden="1">
      <c r="C336" t="s">
        <v>218</v>
      </c>
      <c r="D336">
        <v>5</v>
      </c>
      <c r="E336" t="s">
        <v>256</v>
      </c>
      <c r="F336" s="8" t="str">
        <f>VLOOKUP(逆引き[[#This Row],[専門街]],専門街[],2,FALSE)</f>
        <v>バス停</v>
      </c>
      <c r="G336" s="8" t="str">
        <f>VLOOKUP(逆引き[[#This Row],[専門街]],専門街[],3,FALSE)</f>
        <v>銀トロフィ像</v>
      </c>
      <c r="H336" s="8" t="str">
        <f>VLOOKUP(逆引き[[#This Row],[専門街]],専門街[],4,FALSE)</f>
        <v>デパート</v>
      </c>
      <c r="I336" s="10">
        <f>VLOOKUP(逆引き[[#This Row],[専門街]],専門街[],5,FALSE)</f>
        <v>1.7</v>
      </c>
      <c r="J336" s="10">
        <f>VLOOKUP(逆引き[[#This Row],[専門街]],専門街[],6,FALSE)</f>
        <v>0.4</v>
      </c>
      <c r="K336" s="8" t="str">
        <f>VLOOKUP(逆引き[[#This Row],[専門街]],専門街[],7,FALSE)&amp;"マス"</f>
        <v>9マス</v>
      </c>
    </row>
    <row r="337" spans="3:11" hidden="1">
      <c r="C337" t="s">
        <v>218</v>
      </c>
      <c r="D337">
        <v>6</v>
      </c>
      <c r="E337" t="s">
        <v>258</v>
      </c>
      <c r="F337" s="8" t="str">
        <f>VLOOKUP(逆引き[[#This Row],[専門街]],専門街[],2,FALSE)</f>
        <v>博物館</v>
      </c>
      <c r="G337" s="8" t="str">
        <f>VLOOKUP(逆引き[[#This Row],[専門街]],専門街[],3,FALSE)</f>
        <v>銀トロフィ像</v>
      </c>
      <c r="H337" s="8" t="str">
        <f>VLOOKUP(逆引き[[#This Row],[専門街]],専門街[],4,FALSE)</f>
        <v>お城</v>
      </c>
      <c r="I337" s="10">
        <f>VLOOKUP(逆引き[[#This Row],[専門街]],専門街[],5,FALSE)</f>
        <v>1.7</v>
      </c>
      <c r="J337" s="10">
        <f>VLOOKUP(逆引き[[#This Row],[専門街]],専門街[],6,FALSE)</f>
        <v>0.4</v>
      </c>
      <c r="K337" s="8" t="str">
        <f>VLOOKUP(逆引き[[#This Row],[専門街]],専門街[],7,FALSE)&amp;"マス"</f>
        <v>25マス</v>
      </c>
    </row>
    <row r="338" spans="3:11" hidden="1">
      <c r="C338" t="s">
        <v>218</v>
      </c>
      <c r="D338">
        <v>7</v>
      </c>
      <c r="E338" t="s">
        <v>259</v>
      </c>
      <c r="F338" s="8" t="str">
        <f>VLOOKUP(逆引き[[#This Row],[専門街]],専門街[],2,FALSE)</f>
        <v>バイクショップ</v>
      </c>
      <c r="G338" s="8" t="str">
        <f>VLOOKUP(逆引き[[#This Row],[専門街]],専門街[],3,FALSE)</f>
        <v>銀トロフィ像</v>
      </c>
      <c r="H338" s="8" t="str">
        <f>VLOOKUP(逆引き[[#This Row],[専門街]],専門街[],4,FALSE)</f>
        <v>カイロビル</v>
      </c>
      <c r="I338" s="10">
        <f>VLOOKUP(逆引き[[#This Row],[専門街]],専門街[],5,FALSE)</f>
        <v>2.1</v>
      </c>
      <c r="J338" s="10">
        <f>VLOOKUP(逆引き[[#This Row],[専門街]],専門街[],6,FALSE)</f>
        <v>0.35</v>
      </c>
      <c r="K338" s="8" t="str">
        <f>VLOOKUP(逆引き[[#This Row],[専門街]],専門街[],7,FALSE)&amp;"マス"</f>
        <v>25マス</v>
      </c>
    </row>
    <row r="339" spans="3:11" hidden="1">
      <c r="C339" t="s">
        <v>137</v>
      </c>
      <c r="D339">
        <v>1</v>
      </c>
      <c r="E339" t="s">
        <v>135</v>
      </c>
      <c r="F339" s="8" t="str">
        <f>VLOOKUP(逆引き[[#This Row],[専門街]],専門街[],2,FALSE)</f>
        <v>警備会社</v>
      </c>
      <c r="G339" s="8" t="str">
        <f>VLOOKUP(逆引き[[#This Row],[専門街]],専門街[],3,FALSE)</f>
        <v>家電量販店</v>
      </c>
      <c r="H339" s="8" t="str">
        <f>VLOOKUP(逆引き[[#This Row],[専門街]],専門街[],4,FALSE)</f>
        <v>銀行</v>
      </c>
      <c r="I339" s="10">
        <f>VLOOKUP(逆引き[[#This Row],[専門街]],専門街[],5,FALSE)</f>
        <v>1.25</v>
      </c>
      <c r="J339" s="10">
        <f>VLOOKUP(逆引き[[#This Row],[専門街]],専門街[],6,FALSE)</f>
        <v>0.3</v>
      </c>
      <c r="K339" s="8" t="str">
        <f>VLOOKUP(逆引き[[#This Row],[専門街]],専門街[],7,FALSE)&amp;"マス"</f>
        <v>36マス</v>
      </c>
    </row>
    <row r="340" spans="3:11" hidden="1">
      <c r="C340" t="s">
        <v>137</v>
      </c>
      <c r="D340">
        <v>2</v>
      </c>
      <c r="E340" t="s">
        <v>177</v>
      </c>
      <c r="F340" s="8" t="str">
        <f>VLOOKUP(逆引き[[#This Row],[専門街]],専門街[],2,FALSE)</f>
        <v>宝石店</v>
      </c>
      <c r="G340" s="8" t="str">
        <f>VLOOKUP(逆引き[[#This Row],[専門街]],専門街[],3,FALSE)</f>
        <v>三ツ星ホテル</v>
      </c>
      <c r="H340" s="8" t="str">
        <f>VLOOKUP(逆引き[[#This Row],[専門街]],専門街[],4,FALSE)</f>
        <v>銀行</v>
      </c>
      <c r="I340" s="10">
        <f>VLOOKUP(逆引き[[#This Row],[専門街]],専門街[],5,FALSE)</f>
        <v>1.85</v>
      </c>
      <c r="J340" s="10">
        <f>VLOOKUP(逆引き[[#This Row],[専門街]],専門街[],6,FALSE)</f>
        <v>0.3</v>
      </c>
      <c r="K340" s="8" t="str">
        <f>VLOOKUP(逆引き[[#This Row],[専門街]],専門街[],7,FALSE)&amp;"マス"</f>
        <v>36マス</v>
      </c>
    </row>
    <row r="341" spans="3:11" hidden="1">
      <c r="C341" t="s">
        <v>137</v>
      </c>
      <c r="D341">
        <v>3</v>
      </c>
      <c r="E341" t="s">
        <v>233</v>
      </c>
      <c r="F341" s="8" t="str">
        <f>VLOOKUP(逆引き[[#This Row],[専門街]],専門街[],2,FALSE)</f>
        <v>高層ビル</v>
      </c>
      <c r="G341" s="8" t="str">
        <f>VLOOKUP(逆引き[[#This Row],[専門街]],専門街[],3,FALSE)</f>
        <v>超高層ビル</v>
      </c>
      <c r="H341" s="8" t="str">
        <f>VLOOKUP(逆引き[[#This Row],[専門街]],専門街[],4,FALSE)</f>
        <v>銀行</v>
      </c>
      <c r="I341" s="10">
        <f>VLOOKUP(逆引き[[#This Row],[専門街]],専門街[],5,FALSE)</f>
        <v>1.7</v>
      </c>
      <c r="J341" s="10">
        <f>VLOOKUP(逆引き[[#This Row],[専門街]],専門街[],6,FALSE)</f>
        <v>0.4</v>
      </c>
      <c r="K341" s="8" t="str">
        <f>VLOOKUP(逆引き[[#This Row],[専門街]],専門街[],7,FALSE)&amp;"マス"</f>
        <v>68マス</v>
      </c>
    </row>
    <row r="342" spans="3:11" hidden="1">
      <c r="C342" t="s">
        <v>164</v>
      </c>
      <c r="D342">
        <v>1</v>
      </c>
      <c r="E342" t="s">
        <v>163</v>
      </c>
      <c r="F342" s="8" t="str">
        <f>VLOOKUP(逆引き[[#This Row],[専門街]],専門街[],2,FALSE)</f>
        <v>ブティック</v>
      </c>
      <c r="G342" s="8" t="str">
        <f>VLOOKUP(逆引き[[#This Row],[専門街]],専門街[],3,FALSE)</f>
        <v>靴屋</v>
      </c>
      <c r="H342" s="8" t="str">
        <f>VLOOKUP(逆引き[[#This Row],[専門街]],専門街[],4,FALSE)</f>
        <v>美容室</v>
      </c>
      <c r="I342" s="10">
        <f>VLOOKUP(逆引き[[#This Row],[専門街]],専門街[],5,FALSE)</f>
        <v>1.45</v>
      </c>
      <c r="J342" s="10">
        <f>VLOOKUP(逆引き[[#This Row],[専門街]],専門街[],6,FALSE)</f>
        <v>0.35</v>
      </c>
      <c r="K342" s="8" t="str">
        <f>VLOOKUP(逆引き[[#This Row],[専門街]],専門街[],7,FALSE)&amp;"マス"</f>
        <v>12マス</v>
      </c>
    </row>
    <row r="343" spans="3:11" hidden="1">
      <c r="C343" t="s">
        <v>164</v>
      </c>
      <c r="D343">
        <v>2</v>
      </c>
      <c r="E343" t="s">
        <v>203</v>
      </c>
      <c r="F343" s="8" t="str">
        <f>VLOOKUP(逆引き[[#This Row],[専門街]],専門街[],2,FALSE)</f>
        <v>靴屋</v>
      </c>
      <c r="G343" s="8" t="str">
        <f>VLOOKUP(逆引き[[#This Row],[専門街]],専門街[],3,FALSE)</f>
        <v>オフィス</v>
      </c>
      <c r="H343" s="8" t="str">
        <f>VLOOKUP(逆引き[[#This Row],[専門街]],専門街[],4,FALSE)</f>
        <v>居酒屋</v>
      </c>
      <c r="I343" s="10">
        <f>VLOOKUP(逆引き[[#This Row],[専門街]],専門街[],5,FALSE)</f>
        <v>1.25</v>
      </c>
      <c r="J343" s="10">
        <f>VLOOKUP(逆引き[[#This Row],[専門街]],専門街[],6,FALSE)</f>
        <v>0.5</v>
      </c>
      <c r="K343" s="8" t="str">
        <f>VLOOKUP(逆引き[[#This Row],[専門街]],専門街[],7,FALSE)&amp;"マス"</f>
        <v>12マス</v>
      </c>
    </row>
    <row r="344" spans="3:11" hidden="1">
      <c r="C344" t="s">
        <v>164</v>
      </c>
      <c r="D344">
        <v>3</v>
      </c>
      <c r="E344" t="s">
        <v>222</v>
      </c>
      <c r="F344" s="8" t="str">
        <f>VLOOKUP(逆引き[[#This Row],[専門街]],専門街[],2,FALSE)</f>
        <v>スポーツ用品店</v>
      </c>
      <c r="G344" s="8" t="str">
        <f>VLOOKUP(逆引き[[#This Row],[専門街]],専門街[],3,FALSE)</f>
        <v>靴屋</v>
      </c>
      <c r="H344" s="8" t="str">
        <f>VLOOKUP(逆引き[[#This Row],[専門街]],専門街[],4,FALSE)</f>
        <v>ブティック</v>
      </c>
      <c r="I344" s="10">
        <f>VLOOKUP(逆引き[[#This Row],[専門街]],専門街[],5,FALSE)</f>
        <v>1.85</v>
      </c>
      <c r="J344" s="10">
        <f>VLOOKUP(逆引き[[#This Row],[専門街]],専門街[],6,FALSE)</f>
        <v>0.3</v>
      </c>
      <c r="K344" s="8" t="str">
        <f>VLOOKUP(逆引き[[#This Row],[専門街]],専門街[],7,FALSE)&amp;"マス"</f>
        <v>12マス</v>
      </c>
    </row>
    <row r="345" spans="3:11">
      <c r="C345" t="s">
        <v>37</v>
      </c>
      <c r="D345">
        <v>1</v>
      </c>
      <c r="E345" t="s">
        <v>35</v>
      </c>
      <c r="F345" s="8" t="str">
        <f>VLOOKUP(逆引き[[#This Row],[専門街]],専門街[],2,FALSE)</f>
        <v>PCショップ</v>
      </c>
      <c r="G345" s="8" t="str">
        <f>VLOOKUP(逆引き[[#This Row],[専門街]],専門街[],3,FALSE)</f>
        <v>携帯ショップ</v>
      </c>
      <c r="H345" s="8" t="str">
        <f>VLOOKUP(逆引き[[#This Row],[専門街]],専門街[],4,FALSE)</f>
        <v>家電量販店</v>
      </c>
      <c r="I345" s="10">
        <f>VLOOKUP(逆引き[[#This Row],[専門街]],専門街[],5,FALSE)</f>
        <v>1.5</v>
      </c>
      <c r="J345" s="10">
        <f>VLOOKUP(逆引き[[#This Row],[専門街]],専門街[],6,FALSE)</f>
        <v>0.2</v>
      </c>
      <c r="K345" s="8" t="str">
        <f>VLOOKUP(逆引き[[#This Row],[専門街]],専門街[],7,FALSE)&amp;"マス"</f>
        <v>36マス</v>
      </c>
    </row>
    <row r="346" spans="3:11">
      <c r="C346" t="s">
        <v>37</v>
      </c>
      <c r="D346">
        <v>2</v>
      </c>
      <c r="E346" t="s">
        <v>52</v>
      </c>
      <c r="F346" s="8" t="str">
        <f>VLOOKUP(逆引き[[#This Row],[専門街]],専門街[],2,FALSE)</f>
        <v>ゲームショップ</v>
      </c>
      <c r="G346" s="8" t="str">
        <f>VLOOKUP(逆引き[[#This Row],[専門街]],専門街[],3,FALSE)</f>
        <v>携帯ショップ</v>
      </c>
      <c r="H346" s="8" t="str">
        <f>VLOOKUP(逆引き[[#This Row],[専門街]],専門街[],4,FALSE)</f>
        <v>PCショップ</v>
      </c>
      <c r="I346" s="10">
        <f>VLOOKUP(逆引き[[#This Row],[専門街]],専門街[],5,FALSE)</f>
        <v>1.5</v>
      </c>
      <c r="J346" s="10">
        <f>VLOOKUP(逆引き[[#This Row],[専門街]],専門街[],6,FALSE)</f>
        <v>0.2</v>
      </c>
      <c r="K346" s="8" t="str">
        <f>VLOOKUP(逆引き[[#This Row],[専門街]],専門街[],7,FALSE)&amp;"マス"</f>
        <v>24マス</v>
      </c>
    </row>
    <row r="347" spans="3:11">
      <c r="C347" t="s">
        <v>37</v>
      </c>
      <c r="D347">
        <v>3</v>
      </c>
      <c r="E347" t="s">
        <v>58</v>
      </c>
      <c r="F347" s="8" t="str">
        <f>VLOOKUP(逆引き[[#This Row],[専門街]],専門街[],2,FALSE)</f>
        <v>電話ボックス</v>
      </c>
      <c r="G347" s="8" t="str">
        <f>VLOOKUP(逆引き[[#This Row],[専門街]],専門街[],3,FALSE)</f>
        <v>PCショップ</v>
      </c>
      <c r="H347" s="8" t="str">
        <f>VLOOKUP(逆引き[[#This Row],[専門街]],専門街[],4,FALSE)</f>
        <v>携帯ショップ</v>
      </c>
      <c r="I347" s="10">
        <f>VLOOKUP(逆引き[[#This Row],[専門街]],専門街[],5,FALSE)</f>
        <v>1.5</v>
      </c>
      <c r="J347" s="10">
        <f>VLOOKUP(逆引き[[#This Row],[専門街]],専門街[],6,FALSE)</f>
        <v>0.2</v>
      </c>
      <c r="K347" s="8" t="str">
        <f>VLOOKUP(逆引き[[#This Row],[専門街]],専門街[],7,FALSE)&amp;"マス"</f>
        <v>21マス</v>
      </c>
    </row>
    <row r="348" spans="3:11">
      <c r="C348" t="s">
        <v>37</v>
      </c>
      <c r="D348">
        <v>4</v>
      </c>
      <c r="E348" t="s">
        <v>98</v>
      </c>
      <c r="F348" s="8" t="str">
        <f>VLOOKUP(逆引き[[#This Row],[専門街]],専門街[],2,FALSE)</f>
        <v>楽器屋</v>
      </c>
      <c r="G348" s="8" t="str">
        <f>VLOOKUP(逆引き[[#This Row],[専門街]],専門街[],3,FALSE)</f>
        <v>携帯ショップ</v>
      </c>
      <c r="H348" s="8" t="str">
        <f>VLOOKUP(逆引き[[#This Row],[専門街]],専門街[],4,FALSE)</f>
        <v>銭湯</v>
      </c>
      <c r="I348" s="10">
        <f>VLOOKUP(逆引き[[#This Row],[専門街]],専門街[],5,FALSE)</f>
        <v>1.5</v>
      </c>
      <c r="J348" s="10">
        <f>VLOOKUP(逆引き[[#This Row],[専門街]],専門街[],6,FALSE)</f>
        <v>0.2</v>
      </c>
      <c r="K348" s="8" t="str">
        <f>VLOOKUP(逆引き[[#This Row],[専門街]],専門街[],7,FALSE)&amp;"マス"</f>
        <v>12マス</v>
      </c>
    </row>
    <row r="349" spans="3:11">
      <c r="C349" t="s">
        <v>37</v>
      </c>
      <c r="D349">
        <v>5</v>
      </c>
      <c r="E349" t="s">
        <v>240</v>
      </c>
      <c r="F349" s="8" t="str">
        <f>VLOOKUP(逆引き[[#This Row],[専門街]],専門街[],2,FALSE)</f>
        <v>ライブ会場</v>
      </c>
      <c r="G349" s="8" t="str">
        <f>VLOOKUP(逆引き[[#This Row],[専門街]],専門街[],3,FALSE)</f>
        <v>携帯ショップ</v>
      </c>
      <c r="H349" s="8" t="str">
        <f>VLOOKUP(逆引き[[#This Row],[専門街]],専門街[],4,FALSE)</f>
        <v>電波塔</v>
      </c>
      <c r="I349" s="10">
        <f>VLOOKUP(逆引き[[#This Row],[専門街]],専門街[],5,FALSE)</f>
        <v>1.7</v>
      </c>
      <c r="J349" s="10">
        <f>VLOOKUP(逆引き[[#This Row],[専門街]],専門街[],6,FALSE)</f>
        <v>0.4</v>
      </c>
      <c r="K349" s="8" t="str">
        <f>VLOOKUP(逆引き[[#This Row],[専門街]],専門街[],7,FALSE)&amp;"マス"</f>
        <v>36マス</v>
      </c>
    </row>
    <row r="350" spans="3:11" hidden="1">
      <c r="C350" t="s">
        <v>136</v>
      </c>
      <c r="D350">
        <v>1</v>
      </c>
      <c r="E350" t="s">
        <v>135</v>
      </c>
      <c r="F350" s="8" t="str">
        <f>VLOOKUP(逆引き[[#This Row],[専門街]],専門街[],2,FALSE)</f>
        <v>警備会社</v>
      </c>
      <c r="G350" s="8" t="str">
        <f>VLOOKUP(逆引き[[#This Row],[専門街]],専門街[],3,FALSE)</f>
        <v>家電量販店</v>
      </c>
      <c r="H350" s="8" t="str">
        <f>VLOOKUP(逆引き[[#This Row],[専門街]],専門街[],4,FALSE)</f>
        <v>銀行</v>
      </c>
      <c r="I350" s="10">
        <f>VLOOKUP(逆引き[[#This Row],[専門街]],専門街[],5,FALSE)</f>
        <v>1.25</v>
      </c>
      <c r="J350" s="10">
        <f>VLOOKUP(逆引き[[#This Row],[専門街]],専門街[],6,FALSE)</f>
        <v>0.3</v>
      </c>
      <c r="K350" s="8" t="str">
        <f>VLOOKUP(逆引き[[#This Row],[専門街]],専門街[],7,FALSE)&amp;"マス"</f>
        <v>36マス</v>
      </c>
    </row>
    <row r="351" spans="3:11" hidden="1">
      <c r="C351" t="s">
        <v>136</v>
      </c>
      <c r="D351">
        <v>2</v>
      </c>
      <c r="E351" t="s">
        <v>174</v>
      </c>
      <c r="F351" s="8" t="str">
        <f>VLOOKUP(逆引き[[#This Row],[専門街]],専門街[],2,FALSE)</f>
        <v>警備会社</v>
      </c>
      <c r="G351" s="8" t="str">
        <f>VLOOKUP(逆引き[[#This Row],[専門街]],専門街[],3,FALSE)</f>
        <v>スポーツジム</v>
      </c>
      <c r="H351" s="8" t="str">
        <f>VLOOKUP(逆引き[[#This Row],[専門街]],専門街[],4,FALSE)</f>
        <v>キャンプ場</v>
      </c>
      <c r="I351" s="10">
        <f>VLOOKUP(逆引き[[#This Row],[専門街]],専門街[],5,FALSE)</f>
        <v>1.45</v>
      </c>
      <c r="J351" s="10">
        <f>VLOOKUP(逆引き[[#This Row],[専門街]],専門街[],6,FALSE)</f>
        <v>0.35</v>
      </c>
      <c r="K351" s="8" t="str">
        <f>VLOOKUP(逆引き[[#This Row],[専門街]],専門街[],7,FALSE)&amp;"マス"</f>
        <v>36マス</v>
      </c>
    </row>
    <row r="352" spans="3:11" hidden="1">
      <c r="C352" t="s">
        <v>136</v>
      </c>
      <c r="D352">
        <v>3</v>
      </c>
      <c r="E352" t="s">
        <v>195</v>
      </c>
      <c r="F352" s="8" t="str">
        <f>VLOOKUP(逆引き[[#This Row],[専門街]],専門街[],2,FALSE)</f>
        <v>宝石店</v>
      </c>
      <c r="G352" s="8" t="str">
        <f>VLOOKUP(逆引き[[#This Row],[専門街]],専門街[],3,FALSE)</f>
        <v>警備会社</v>
      </c>
      <c r="H352" s="8" t="str">
        <f>VLOOKUP(逆引き[[#This Row],[専門街]],専門街[],4,FALSE)</f>
        <v>三ツ星ホテル</v>
      </c>
      <c r="I352" s="10">
        <f>VLOOKUP(逆引き[[#This Row],[専門街]],専門街[],5,FALSE)</f>
        <v>1.85</v>
      </c>
      <c r="J352" s="10">
        <f>VLOOKUP(逆引き[[#This Row],[専門街]],専門街[],6,FALSE)</f>
        <v>0.3</v>
      </c>
      <c r="K352" s="8" t="str">
        <f>VLOOKUP(逆引き[[#This Row],[専門街]],専門街[],7,FALSE)&amp;"マス"</f>
        <v>24マス</v>
      </c>
    </row>
    <row r="353" spans="3:11" hidden="1">
      <c r="C353" t="s">
        <v>136</v>
      </c>
      <c r="D353">
        <v>4</v>
      </c>
      <c r="E353" t="s">
        <v>243</v>
      </c>
      <c r="F353" s="8" t="str">
        <f>VLOOKUP(逆引き[[#This Row],[専門街]],専門街[],2,FALSE)</f>
        <v>神社</v>
      </c>
      <c r="G353" s="8" t="str">
        <f>VLOOKUP(逆引き[[#This Row],[専門街]],専門街[],3,FALSE)</f>
        <v>国際空港</v>
      </c>
      <c r="H353" s="8" t="str">
        <f>VLOOKUP(逆引き[[#This Row],[専門街]],専門街[],4,FALSE)</f>
        <v>警備会社</v>
      </c>
      <c r="I353" s="10">
        <f>VLOOKUP(逆引き[[#This Row],[専門街]],専門街[],5,FALSE)</f>
        <v>1.5</v>
      </c>
      <c r="J353" s="10">
        <f>VLOOKUP(逆引き[[#This Row],[専門街]],専門街[],6,FALSE)</f>
        <v>0.6</v>
      </c>
      <c r="K353" s="8" t="str">
        <f>VLOOKUP(逆引き[[#This Row],[専門街]],専門街[],7,FALSE)&amp;"マス"</f>
        <v>88マス</v>
      </c>
    </row>
    <row r="354" spans="3:11" hidden="1">
      <c r="C354" t="s">
        <v>136</v>
      </c>
      <c r="D354">
        <v>5</v>
      </c>
      <c r="E354" t="s">
        <v>251</v>
      </c>
      <c r="F354" s="8" t="str">
        <f>VLOOKUP(逆引き[[#This Row],[専門街]],専門街[],2,FALSE)</f>
        <v>ヘリポート</v>
      </c>
      <c r="G354" s="8" t="str">
        <f>VLOOKUP(逆引き[[#This Row],[専門街]],専門街[],3,FALSE)</f>
        <v>警備会社</v>
      </c>
      <c r="H354" s="8" t="str">
        <f>VLOOKUP(逆引き[[#This Row],[専門街]],専門街[],4,FALSE)</f>
        <v>PCショップ</v>
      </c>
      <c r="I354" s="10">
        <f>VLOOKUP(逆引き[[#This Row],[専門街]],専門街[],5,FALSE)</f>
        <v>1.5</v>
      </c>
      <c r="J354" s="10">
        <f>VLOOKUP(逆引き[[#This Row],[専門街]],専門街[],6,FALSE)</f>
        <v>0.6</v>
      </c>
      <c r="K354" s="8" t="str">
        <f>VLOOKUP(逆引き[[#This Row],[専門街]],専門街[],7,FALSE)&amp;"マス"</f>
        <v>36マス</v>
      </c>
    </row>
    <row r="355" spans="3:11" hidden="1">
      <c r="C355" t="s">
        <v>67</v>
      </c>
      <c r="D355">
        <v>1</v>
      </c>
      <c r="E355" t="s">
        <v>66</v>
      </c>
      <c r="F355" s="8" t="str">
        <f>VLOOKUP(逆引き[[#This Row],[専門街]],専門街[],2,FALSE)</f>
        <v>犬の像</v>
      </c>
      <c r="G355" s="8" t="str">
        <f>VLOOKUP(逆引き[[#This Row],[専門街]],専門街[],3,FALSE)</f>
        <v>美容室</v>
      </c>
      <c r="H355" s="8" t="str">
        <f>VLOOKUP(逆引き[[#This Row],[専門街]],専門街[],4,FALSE)</f>
        <v>ペットショップ</v>
      </c>
      <c r="I355" s="10">
        <f>VLOOKUP(逆引き[[#This Row],[専門街]],専門街[],5,FALSE)</f>
        <v>1.5</v>
      </c>
      <c r="J355" s="10">
        <f>VLOOKUP(逆引き[[#This Row],[専門街]],専門街[],6,FALSE)</f>
        <v>0.2</v>
      </c>
      <c r="K355" s="8" t="str">
        <f>VLOOKUP(逆引き[[#This Row],[専門街]],専門街[],7,FALSE)&amp;"マス"</f>
        <v>9マス</v>
      </c>
    </row>
    <row r="356" spans="3:11" hidden="1">
      <c r="C356" t="s">
        <v>1</v>
      </c>
      <c r="D356">
        <v>1</v>
      </c>
      <c r="E356" t="s">
        <v>0</v>
      </c>
      <c r="F356" s="8" t="str">
        <f>VLOOKUP(逆引き[[#This Row],[専門街]],専門街[],2,FALSE)</f>
        <v>公園</v>
      </c>
      <c r="G356" s="8" t="str">
        <f>VLOOKUP(逆引き[[#This Row],[専門街]],専門街[],3,FALSE)</f>
        <v>お弁当屋</v>
      </c>
      <c r="H356" s="8" t="str">
        <f>VLOOKUP(逆引き[[#This Row],[専門街]],専門街[],4,FALSE)</f>
        <v>パン屋</v>
      </c>
      <c r="I356" s="10">
        <f>VLOOKUP(逆引き[[#This Row],[専門街]],専門街[],5,FALSE)</f>
        <v>1.5</v>
      </c>
      <c r="J356" s="10">
        <f>VLOOKUP(逆引き[[#This Row],[専門街]],専門街[],6,FALSE)</f>
        <v>0.2</v>
      </c>
      <c r="K356" s="8" t="str">
        <f>VLOOKUP(逆引き[[#This Row],[専門街]],専門街[],7,FALSE)&amp;"マス"</f>
        <v>12マス</v>
      </c>
    </row>
    <row r="357" spans="3:11" hidden="1">
      <c r="C357" t="s">
        <v>1</v>
      </c>
      <c r="D357">
        <v>2</v>
      </c>
      <c r="E357" t="s">
        <v>26</v>
      </c>
      <c r="F357" s="8" t="str">
        <f>VLOOKUP(逆引き[[#This Row],[専門街]],専門街[],2,FALSE)</f>
        <v>公園</v>
      </c>
      <c r="G357" s="8" t="str">
        <f>VLOOKUP(逆引き[[#This Row],[専門街]],専門街[],3,FALSE)</f>
        <v>ゲームショップ</v>
      </c>
      <c r="H357" s="8" t="str">
        <f>VLOOKUP(逆引き[[#This Row],[専門街]],専門街[],4,FALSE)</f>
        <v>おもちゃ屋</v>
      </c>
      <c r="I357" s="10">
        <f>VLOOKUP(逆引き[[#This Row],[専門街]],専門街[],5,FALSE)</f>
        <v>0.9</v>
      </c>
      <c r="J357" s="10">
        <f>VLOOKUP(逆引き[[#This Row],[専門街]],専門街[],6,FALSE)</f>
        <v>0.45</v>
      </c>
      <c r="K357" s="8" t="str">
        <f>VLOOKUP(逆引き[[#This Row],[専門街]],専門街[],7,FALSE)&amp;"マス"</f>
        <v>12マス</v>
      </c>
    </row>
    <row r="358" spans="3:11" hidden="1">
      <c r="C358" t="s">
        <v>1</v>
      </c>
      <c r="D358">
        <v>3</v>
      </c>
      <c r="E358" t="s">
        <v>80</v>
      </c>
      <c r="F358" s="8" t="str">
        <f>VLOOKUP(逆引き[[#This Row],[専門街]],専門街[],2,FALSE)</f>
        <v>クリーニング店</v>
      </c>
      <c r="G358" s="8" t="str">
        <f>VLOOKUP(逆引き[[#This Row],[専門街]],専門街[],3,FALSE)</f>
        <v>学校</v>
      </c>
      <c r="H358" s="8" t="str">
        <f>VLOOKUP(逆引き[[#This Row],[専門街]],専門街[],4,FALSE)</f>
        <v>公園</v>
      </c>
      <c r="I358" s="10">
        <f>VLOOKUP(逆引き[[#This Row],[専門街]],専門街[],5,FALSE)</f>
        <v>1.1000000000000001</v>
      </c>
      <c r="J358" s="10">
        <f>VLOOKUP(逆引き[[#This Row],[専門街]],専門街[],6,FALSE)</f>
        <v>0.25</v>
      </c>
      <c r="K358" s="8" t="str">
        <f>VLOOKUP(逆引き[[#This Row],[専門街]],専門街[],7,FALSE)&amp;"マス"</f>
        <v>44マス</v>
      </c>
    </row>
    <row r="359" spans="3:11" hidden="1">
      <c r="C359" t="s">
        <v>1</v>
      </c>
      <c r="D359">
        <v>4</v>
      </c>
      <c r="E359" t="s">
        <v>124</v>
      </c>
      <c r="F359" s="8" t="str">
        <f>VLOOKUP(逆引き[[#This Row],[専門街]],専門街[],2,FALSE)</f>
        <v>牧場</v>
      </c>
      <c r="G359" s="8" t="str">
        <f>VLOOKUP(逆引き[[#This Row],[専門街]],専門街[],3,FALSE)</f>
        <v>公園</v>
      </c>
      <c r="H359" s="8" t="str">
        <f>VLOOKUP(逆引き[[#This Row],[専門街]],専門街[],4,FALSE)</f>
        <v>キャンプ場</v>
      </c>
      <c r="I359" s="10">
        <f>VLOOKUP(逆引き[[#This Row],[専門街]],専門街[],5,FALSE)</f>
        <v>1.05</v>
      </c>
      <c r="J359" s="10">
        <f>VLOOKUP(逆引き[[#This Row],[専門街]],専門街[],6,FALSE)</f>
        <v>0.5</v>
      </c>
      <c r="K359" s="8" t="str">
        <f>VLOOKUP(逆引き[[#This Row],[専門街]],専門街[],7,FALSE)&amp;"マス"</f>
        <v>56マス</v>
      </c>
    </row>
    <row r="360" spans="3:11" hidden="1">
      <c r="C360" t="s">
        <v>188</v>
      </c>
      <c r="D360">
        <v>1</v>
      </c>
      <c r="E360" t="s">
        <v>187</v>
      </c>
      <c r="F360" s="8" t="str">
        <f>VLOOKUP(逆引き[[#This Row],[専門街]],専門街[],2,FALSE)</f>
        <v>公共トイレ</v>
      </c>
      <c r="G360" s="8" t="str">
        <f>VLOOKUP(逆引き[[#This Row],[専門街]],専門街[],3,FALSE)</f>
        <v>カイロ像</v>
      </c>
      <c r="H360" s="8" t="str">
        <f>VLOOKUP(逆引き[[#This Row],[専門街]],専門街[],4,FALSE)</f>
        <v>遊園地</v>
      </c>
      <c r="I360" s="10">
        <f>VLOOKUP(逆引き[[#This Row],[専門街]],専門街[],5,FALSE)</f>
        <v>1.45</v>
      </c>
      <c r="J360" s="10">
        <f>VLOOKUP(逆引き[[#This Row],[専門街]],専門街[],6,FALSE)</f>
        <v>0.35</v>
      </c>
      <c r="K360" s="8" t="str">
        <f>VLOOKUP(逆引き[[#This Row],[専門街]],専門街[],7,FALSE)&amp;"マス"</f>
        <v>41マス</v>
      </c>
    </row>
    <row r="361" spans="3:11" hidden="1">
      <c r="C361" t="s">
        <v>176</v>
      </c>
      <c r="D361">
        <v>1</v>
      </c>
      <c r="E361" t="s">
        <v>175</v>
      </c>
      <c r="F361" s="8" t="str">
        <f>VLOOKUP(逆引き[[#This Row],[専門街]],専門街[],2,FALSE)</f>
        <v>工務店</v>
      </c>
      <c r="G361" s="8" t="str">
        <f>VLOOKUP(逆引き[[#This Row],[専門街]],専門街[],3,FALSE)</f>
        <v>不動産屋</v>
      </c>
      <c r="H361" s="8" t="str">
        <f>VLOOKUP(逆引き[[#This Row],[専門街]],専門街[],4,FALSE)</f>
        <v>家具屋</v>
      </c>
      <c r="I361" s="10">
        <f>VLOOKUP(逆引き[[#This Row],[専門街]],専門街[],5,FALSE)</f>
        <v>1.85</v>
      </c>
      <c r="J361" s="10">
        <f>VLOOKUP(逆引き[[#This Row],[専門街]],専門街[],6,FALSE)</f>
        <v>0.3</v>
      </c>
      <c r="K361" s="8" t="str">
        <f>VLOOKUP(逆引き[[#This Row],[専門街]],専門街[],7,FALSE)&amp;"マス"</f>
        <v>12マス</v>
      </c>
    </row>
    <row r="362" spans="3:11" hidden="1">
      <c r="C362" t="s">
        <v>176</v>
      </c>
      <c r="D362">
        <v>2</v>
      </c>
      <c r="E362" t="s">
        <v>196</v>
      </c>
      <c r="F362" s="8" t="str">
        <f>VLOOKUP(逆引き[[#This Row],[専門街]],専門街[],2,FALSE)</f>
        <v>工務店</v>
      </c>
      <c r="G362" s="8" t="str">
        <f>VLOOKUP(逆引き[[#This Row],[専門街]],専門街[],3,FALSE)</f>
        <v>自転車屋</v>
      </c>
      <c r="H362" s="8" t="str">
        <f>VLOOKUP(逆引き[[#This Row],[専門街]],専門街[],4,FALSE)</f>
        <v>ロケット会場</v>
      </c>
      <c r="I362" s="10">
        <f>VLOOKUP(逆引き[[#This Row],[専門街]],専門街[],5,FALSE)</f>
        <v>1.85</v>
      </c>
      <c r="J362" s="10">
        <f>VLOOKUP(逆引き[[#This Row],[専門街]],専門街[],6,FALSE)</f>
        <v>0.3</v>
      </c>
      <c r="K362" s="8" t="str">
        <f>VLOOKUP(逆引き[[#This Row],[専門街]],専門街[],7,FALSE)&amp;"マス"</f>
        <v>24マス</v>
      </c>
    </row>
    <row r="363" spans="3:11" hidden="1">
      <c r="C363" t="s">
        <v>280</v>
      </c>
      <c r="D363">
        <v>1</v>
      </c>
      <c r="E363" t="s">
        <v>279</v>
      </c>
      <c r="F363" s="8" t="str">
        <f>VLOOKUP(逆引き[[#This Row],[専門街]],専門街[],2,FALSE)</f>
        <v>高層オフィス</v>
      </c>
      <c r="G363" s="8" t="str">
        <f>VLOOKUP(逆引き[[#This Row],[専門街]],専門街[],3,FALSE)</f>
        <v>しだれ桜</v>
      </c>
      <c r="H363" s="8" t="str">
        <f>VLOOKUP(逆引き[[#This Row],[専門街]],専門街[],4,FALSE)</f>
        <v>高層ビル</v>
      </c>
      <c r="I363" s="10">
        <f>VLOOKUP(逆引き[[#This Row],[専門街]],専門街[],5,FALSE)</f>
        <v>1.9</v>
      </c>
      <c r="J363" s="10">
        <f>VLOOKUP(逆引き[[#This Row],[専門街]],専門街[],6,FALSE)</f>
        <v>0.65</v>
      </c>
      <c r="K363" s="8" t="str">
        <f>VLOOKUP(逆引き[[#This Row],[専門街]],専門街[],7,FALSE)&amp;"マス"</f>
        <v>36マス</v>
      </c>
    </row>
    <row r="364" spans="3:11" hidden="1">
      <c r="C364" t="s">
        <v>280</v>
      </c>
      <c r="D364">
        <v>2</v>
      </c>
      <c r="E364" t="s">
        <v>282</v>
      </c>
      <c r="F364" s="8" t="str">
        <f>VLOOKUP(逆引き[[#This Row],[専門街]],専門街[],2,FALSE)</f>
        <v>地下鉄</v>
      </c>
      <c r="G364" s="8" t="str">
        <f>VLOOKUP(逆引き[[#This Row],[専門街]],専門街[],3,FALSE)</f>
        <v>高層オフィス</v>
      </c>
      <c r="H364" s="8" t="str">
        <f>VLOOKUP(逆引き[[#This Row],[専門街]],専門街[],4,FALSE)</f>
        <v>高層ビル</v>
      </c>
      <c r="I364" s="10">
        <f>VLOOKUP(逆引き[[#This Row],[専門街]],専門街[],5,FALSE)</f>
        <v>2.5</v>
      </c>
      <c r="J364" s="10">
        <f>VLOOKUP(逆引き[[#This Row],[専門街]],専門街[],6,FALSE)</f>
        <v>0.4</v>
      </c>
      <c r="K364" s="8" t="str">
        <f>VLOOKUP(逆引き[[#This Row],[専門街]],専門街[],7,FALSE)&amp;"マス"</f>
        <v>32マス</v>
      </c>
    </row>
    <row r="365" spans="3:11" hidden="1">
      <c r="C365" t="s">
        <v>234</v>
      </c>
      <c r="D365">
        <v>1</v>
      </c>
      <c r="E365" t="s">
        <v>233</v>
      </c>
      <c r="F365" s="8" t="str">
        <f>VLOOKUP(逆引き[[#This Row],[専門街]],専門街[],2,FALSE)</f>
        <v>高層ビル</v>
      </c>
      <c r="G365" s="8" t="str">
        <f>VLOOKUP(逆引き[[#This Row],[専門街]],専門街[],3,FALSE)</f>
        <v>超高層ビル</v>
      </c>
      <c r="H365" s="8" t="str">
        <f>VLOOKUP(逆引き[[#This Row],[専門街]],専門街[],4,FALSE)</f>
        <v>銀行</v>
      </c>
      <c r="I365" s="10">
        <f>VLOOKUP(逆引き[[#This Row],[専門街]],専門街[],5,FALSE)</f>
        <v>1.7</v>
      </c>
      <c r="J365" s="10">
        <f>VLOOKUP(逆引き[[#This Row],[専門街]],専門街[],6,FALSE)</f>
        <v>0.4</v>
      </c>
      <c r="K365" s="8" t="str">
        <f>VLOOKUP(逆引き[[#This Row],[専門街]],専門街[],7,FALSE)&amp;"マス"</f>
        <v>68マス</v>
      </c>
    </row>
    <row r="366" spans="3:11" hidden="1">
      <c r="C366" t="s">
        <v>234</v>
      </c>
      <c r="D366">
        <v>2</v>
      </c>
      <c r="E366" t="s">
        <v>273</v>
      </c>
      <c r="F366" s="8" t="str">
        <f>VLOOKUP(逆引き[[#This Row],[専門街]],専門街[],2,FALSE)</f>
        <v>高層ビル</v>
      </c>
      <c r="G366" s="8" t="str">
        <f>VLOOKUP(逆引き[[#This Row],[専門街]],専門街[],3,FALSE)</f>
        <v>超高層ビル</v>
      </c>
      <c r="H366" s="8" t="str">
        <f>VLOOKUP(逆引き[[#This Row],[専門街]],専門街[],4,FALSE)</f>
        <v>カイロビル</v>
      </c>
      <c r="I366" s="10">
        <f>VLOOKUP(逆引き[[#This Row],[専門街]],専門街[],5,FALSE)</f>
        <v>2.1</v>
      </c>
      <c r="J366" s="10">
        <f>VLOOKUP(逆引き[[#This Row],[専門街]],専門街[],6,FALSE)</f>
        <v>0.45</v>
      </c>
      <c r="K366" s="8" t="str">
        <f>VLOOKUP(逆引き[[#This Row],[専門街]],専門街[],7,FALSE)&amp;"マス"</f>
        <v>68マス</v>
      </c>
    </row>
    <row r="367" spans="3:11" hidden="1">
      <c r="C367" t="s">
        <v>234</v>
      </c>
      <c r="D367">
        <v>3</v>
      </c>
      <c r="E367" t="s">
        <v>278</v>
      </c>
      <c r="F367" s="8" t="str">
        <f>VLOOKUP(逆引き[[#This Row],[専門街]],専門街[],2,FALSE)</f>
        <v>国際空港</v>
      </c>
      <c r="G367" s="8" t="str">
        <f>VLOOKUP(逆引き[[#This Row],[専門街]],専門街[],3,FALSE)</f>
        <v>テレビ局</v>
      </c>
      <c r="H367" s="8" t="str">
        <f>VLOOKUP(逆引き[[#This Row],[専門街]],専門街[],4,FALSE)</f>
        <v>超高層ビル</v>
      </c>
      <c r="I367" s="10">
        <f>VLOOKUP(逆引き[[#This Row],[専門街]],専門街[],5,FALSE)</f>
        <v>2.1</v>
      </c>
      <c r="J367" s="10">
        <f>VLOOKUP(逆引き[[#This Row],[専門街]],専門街[],6,FALSE)</f>
        <v>0.45</v>
      </c>
      <c r="K367" s="8" t="str">
        <f>VLOOKUP(逆引き[[#This Row],[専門街]],専門街[],7,FALSE)&amp;"マス"</f>
        <v>132マス</v>
      </c>
    </row>
    <row r="368" spans="3:11" hidden="1">
      <c r="C368" t="s">
        <v>234</v>
      </c>
      <c r="D368">
        <v>4</v>
      </c>
      <c r="E368" t="s">
        <v>279</v>
      </c>
      <c r="F368" s="8" t="str">
        <f>VLOOKUP(逆引き[[#This Row],[専門街]],専門街[],2,FALSE)</f>
        <v>高層オフィス</v>
      </c>
      <c r="G368" s="8" t="str">
        <f>VLOOKUP(逆引き[[#This Row],[専門街]],専門街[],3,FALSE)</f>
        <v>しだれ桜</v>
      </c>
      <c r="H368" s="8" t="str">
        <f>VLOOKUP(逆引き[[#This Row],[専門街]],専門街[],4,FALSE)</f>
        <v>高層ビル</v>
      </c>
      <c r="I368" s="10">
        <f>VLOOKUP(逆引き[[#This Row],[専門街]],専門街[],5,FALSE)</f>
        <v>1.9</v>
      </c>
      <c r="J368" s="10">
        <f>VLOOKUP(逆引き[[#This Row],[専門街]],専門街[],6,FALSE)</f>
        <v>0.65</v>
      </c>
      <c r="K368" s="8" t="str">
        <f>VLOOKUP(逆引き[[#This Row],[専門街]],専門街[],7,FALSE)&amp;"マス"</f>
        <v>36マス</v>
      </c>
    </row>
    <row r="369" spans="3:11" hidden="1">
      <c r="C369" t="s">
        <v>234</v>
      </c>
      <c r="D369">
        <v>5</v>
      </c>
      <c r="E369" t="s">
        <v>282</v>
      </c>
      <c r="F369" s="8" t="str">
        <f>VLOOKUP(逆引き[[#This Row],[専門街]],専門街[],2,FALSE)</f>
        <v>地下鉄</v>
      </c>
      <c r="G369" s="8" t="str">
        <f>VLOOKUP(逆引き[[#This Row],[専門街]],専門街[],3,FALSE)</f>
        <v>高層オフィス</v>
      </c>
      <c r="H369" s="8" t="str">
        <f>VLOOKUP(逆引き[[#This Row],[専門街]],専門街[],4,FALSE)</f>
        <v>高層ビル</v>
      </c>
      <c r="I369" s="10">
        <f>VLOOKUP(逆引き[[#This Row],[専門街]],専門街[],5,FALSE)</f>
        <v>2.5</v>
      </c>
      <c r="J369" s="10">
        <f>VLOOKUP(逆引き[[#This Row],[専門街]],専門街[],6,FALSE)</f>
        <v>0.4</v>
      </c>
      <c r="K369" s="8" t="str">
        <f>VLOOKUP(逆引き[[#This Row],[専門街]],専門街[],7,FALSE)&amp;"マス"</f>
        <v>32マス</v>
      </c>
    </row>
    <row r="370" spans="3:11" hidden="1">
      <c r="C370" t="s">
        <v>244</v>
      </c>
      <c r="D370">
        <v>1</v>
      </c>
      <c r="E370" t="s">
        <v>243</v>
      </c>
      <c r="F370" s="8" t="str">
        <f>VLOOKUP(逆引き[[#This Row],[専門街]],専門街[],2,FALSE)</f>
        <v>神社</v>
      </c>
      <c r="G370" s="8" t="str">
        <f>VLOOKUP(逆引き[[#This Row],[専門街]],専門街[],3,FALSE)</f>
        <v>国際空港</v>
      </c>
      <c r="H370" s="8" t="str">
        <f>VLOOKUP(逆引き[[#This Row],[専門街]],専門街[],4,FALSE)</f>
        <v>警備会社</v>
      </c>
      <c r="I370" s="10">
        <f>VLOOKUP(逆引き[[#This Row],[専門街]],専門街[],5,FALSE)</f>
        <v>1.5</v>
      </c>
      <c r="J370" s="10">
        <f>VLOOKUP(逆引き[[#This Row],[専門街]],専門街[],6,FALSE)</f>
        <v>0.6</v>
      </c>
      <c r="K370" s="8" t="str">
        <f>VLOOKUP(逆引き[[#This Row],[専門街]],専門街[],7,FALSE)&amp;"マス"</f>
        <v>88マス</v>
      </c>
    </row>
    <row r="371" spans="3:11" hidden="1">
      <c r="C371" t="s">
        <v>244</v>
      </c>
      <c r="D371">
        <v>2</v>
      </c>
      <c r="E371" t="s">
        <v>276</v>
      </c>
      <c r="F371" s="8" t="str">
        <f>VLOOKUP(逆引き[[#This Row],[専門街]],専門街[],2,FALSE)</f>
        <v>ロケット会場</v>
      </c>
      <c r="G371" s="8" t="str">
        <f>VLOOKUP(逆引き[[#This Row],[専門街]],専門街[],3,FALSE)</f>
        <v>ヘリポート</v>
      </c>
      <c r="H371" s="8" t="str">
        <f>VLOOKUP(逆引き[[#This Row],[専門街]],専門街[],4,FALSE)</f>
        <v>国際空港</v>
      </c>
      <c r="I371" s="10">
        <f>VLOOKUP(逆引き[[#This Row],[専門街]],専門街[],5,FALSE)</f>
        <v>1.9</v>
      </c>
      <c r="J371" s="10">
        <f>VLOOKUP(逆引き[[#This Row],[専門街]],専門街[],6,FALSE)</f>
        <v>0.65</v>
      </c>
      <c r="K371" s="8" t="str">
        <f>VLOOKUP(逆引き[[#This Row],[専門街]],専門街[],7,FALSE)&amp;"マス"</f>
        <v>112マス</v>
      </c>
    </row>
    <row r="372" spans="3:11" hidden="1">
      <c r="C372" t="s">
        <v>244</v>
      </c>
      <c r="D372">
        <v>3</v>
      </c>
      <c r="E372" t="s">
        <v>278</v>
      </c>
      <c r="F372" s="8" t="str">
        <f>VLOOKUP(逆引き[[#This Row],[専門街]],専門街[],2,FALSE)</f>
        <v>国際空港</v>
      </c>
      <c r="G372" s="8" t="str">
        <f>VLOOKUP(逆引き[[#This Row],[専門街]],専門街[],3,FALSE)</f>
        <v>テレビ局</v>
      </c>
      <c r="H372" s="8" t="str">
        <f>VLOOKUP(逆引き[[#This Row],[専門街]],専門街[],4,FALSE)</f>
        <v>超高層ビル</v>
      </c>
      <c r="I372" s="10">
        <f>VLOOKUP(逆引き[[#This Row],[専門街]],専門街[],5,FALSE)</f>
        <v>2.1</v>
      </c>
      <c r="J372" s="10">
        <f>VLOOKUP(逆引き[[#This Row],[専門街]],専門街[],6,FALSE)</f>
        <v>0.45</v>
      </c>
      <c r="K372" s="8" t="str">
        <f>VLOOKUP(逆引き[[#This Row],[専門街]],専門街[],7,FALSE)&amp;"マス"</f>
        <v>132マス</v>
      </c>
    </row>
    <row r="373" spans="3:11" hidden="1">
      <c r="C373" t="s">
        <v>244</v>
      </c>
      <c r="D373">
        <v>4</v>
      </c>
      <c r="E373" t="s">
        <v>325</v>
      </c>
      <c r="F373" s="8" t="str">
        <f>VLOOKUP(逆引き[[#This Row],[専門街]],専門街[],2,FALSE)</f>
        <v>通年スキー場</v>
      </c>
      <c r="G373" s="8" t="str">
        <f>VLOOKUP(逆引き[[#This Row],[専門街]],専門街[],3,FALSE)</f>
        <v>ワイロくん像</v>
      </c>
      <c r="H373" s="8" t="str">
        <f>VLOOKUP(逆引き[[#This Row],[専門街]],専門街[],4,FALSE)</f>
        <v>国際空港</v>
      </c>
      <c r="I373" s="10">
        <f>VLOOKUP(逆引き[[#This Row],[専門街]],専門街[],5,FALSE)</f>
        <v>1.9</v>
      </c>
      <c r="J373" s="10">
        <f>VLOOKUP(逆引き[[#This Row],[専門街]],専門街[],6,FALSE)</f>
        <v>0.65</v>
      </c>
      <c r="K373" s="8" t="str">
        <f>VLOOKUP(逆引き[[#This Row],[専門街]],専門街[],7,FALSE)&amp;"マス"</f>
        <v>117マス</v>
      </c>
    </row>
    <row r="374" spans="3:11" hidden="1">
      <c r="C374" t="s">
        <v>178</v>
      </c>
      <c r="D374">
        <v>1</v>
      </c>
      <c r="E374" t="s">
        <v>177</v>
      </c>
      <c r="F374" s="8" t="str">
        <f>VLOOKUP(逆引き[[#This Row],[専門街]],専門街[],2,FALSE)</f>
        <v>宝石店</v>
      </c>
      <c r="G374" s="8" t="str">
        <f>VLOOKUP(逆引き[[#This Row],[専門街]],専門街[],3,FALSE)</f>
        <v>三ツ星ホテル</v>
      </c>
      <c r="H374" s="8" t="str">
        <f>VLOOKUP(逆引き[[#This Row],[専門街]],専門街[],4,FALSE)</f>
        <v>銀行</v>
      </c>
      <c r="I374" s="10">
        <f>VLOOKUP(逆引き[[#This Row],[専門街]],専門街[],5,FALSE)</f>
        <v>1.85</v>
      </c>
      <c r="J374" s="10">
        <f>VLOOKUP(逆引き[[#This Row],[専門街]],専門街[],6,FALSE)</f>
        <v>0.3</v>
      </c>
      <c r="K374" s="8" t="str">
        <f>VLOOKUP(逆引き[[#This Row],[専門街]],専門街[],7,FALSE)&amp;"マス"</f>
        <v>36マス</v>
      </c>
    </row>
    <row r="375" spans="3:11" hidden="1">
      <c r="C375" t="s">
        <v>178</v>
      </c>
      <c r="D375">
        <v>2</v>
      </c>
      <c r="E375" t="s">
        <v>195</v>
      </c>
      <c r="F375" s="8" t="str">
        <f>VLOOKUP(逆引き[[#This Row],[専門街]],専門街[],2,FALSE)</f>
        <v>宝石店</v>
      </c>
      <c r="G375" s="8" t="str">
        <f>VLOOKUP(逆引き[[#This Row],[専門街]],専門街[],3,FALSE)</f>
        <v>警備会社</v>
      </c>
      <c r="H375" s="8" t="str">
        <f>VLOOKUP(逆引き[[#This Row],[専門街]],専門街[],4,FALSE)</f>
        <v>三ツ星ホテル</v>
      </c>
      <c r="I375" s="10">
        <f>VLOOKUP(逆引き[[#This Row],[専門街]],専門街[],5,FALSE)</f>
        <v>1.85</v>
      </c>
      <c r="J375" s="10">
        <f>VLOOKUP(逆引き[[#This Row],[専門街]],専門街[],6,FALSE)</f>
        <v>0.3</v>
      </c>
      <c r="K375" s="8" t="str">
        <f>VLOOKUP(逆引き[[#This Row],[専門街]],専門街[],7,FALSE)&amp;"マス"</f>
        <v>24マス</v>
      </c>
    </row>
    <row r="376" spans="3:11" hidden="1">
      <c r="C376" t="s">
        <v>178</v>
      </c>
      <c r="D376">
        <v>3</v>
      </c>
      <c r="E376" t="s">
        <v>283</v>
      </c>
      <c r="F376" s="8" t="str">
        <f>VLOOKUP(逆引き[[#This Row],[専門街]],専門街[],2,FALSE)</f>
        <v>キャッスル</v>
      </c>
      <c r="G376" s="8" t="str">
        <f>VLOOKUP(逆引き[[#This Row],[専門街]],専門街[],3,FALSE)</f>
        <v>金トロフィ像</v>
      </c>
      <c r="H376" s="8" t="str">
        <f>VLOOKUP(逆引き[[#This Row],[専門街]],専門街[],4,FALSE)</f>
        <v>三ツ星ホテル</v>
      </c>
      <c r="I376" s="10">
        <f>VLOOKUP(逆引き[[#This Row],[専門街]],専門街[],5,FALSE)</f>
        <v>2.1</v>
      </c>
      <c r="J376" s="10">
        <f>VLOOKUP(逆引き[[#This Row],[専門街]],専門街[],6,FALSE)</f>
        <v>0.45</v>
      </c>
      <c r="K376" s="8" t="str">
        <f>VLOOKUP(逆引き[[#This Row],[専門街]],専門街[],7,FALSE)&amp;"マス"</f>
        <v>33マス</v>
      </c>
    </row>
    <row r="377" spans="3:11" hidden="1">
      <c r="C377" t="s">
        <v>178</v>
      </c>
      <c r="D377">
        <v>4</v>
      </c>
      <c r="E377" t="s">
        <v>284</v>
      </c>
      <c r="F377" s="8" t="str">
        <f>VLOOKUP(逆引き[[#This Row],[専門街]],専門街[],2,FALSE)</f>
        <v>三ツ星ホテル</v>
      </c>
      <c r="G377" s="8" t="str">
        <f>VLOOKUP(逆引き[[#This Row],[専門街]],専門街[],3,FALSE)</f>
        <v>金トロフィ像</v>
      </c>
      <c r="H377" s="8" t="str">
        <f>VLOOKUP(逆引き[[#This Row],[専門街]],専門街[],4,FALSE)</f>
        <v>しだれ桜</v>
      </c>
      <c r="I377" s="10">
        <f>VLOOKUP(逆引き[[#This Row],[専門街]],専門街[],5,FALSE)</f>
        <v>2.5</v>
      </c>
      <c r="J377" s="10">
        <f>VLOOKUP(逆引き[[#This Row],[専門街]],専門街[],6,FALSE)</f>
        <v>0.4</v>
      </c>
      <c r="K377" s="8" t="str">
        <f>VLOOKUP(逆引き[[#This Row],[専門街]],専門街[],7,FALSE)&amp;"マス"</f>
        <v>21マス</v>
      </c>
    </row>
    <row r="378" spans="3:11" hidden="1">
      <c r="C378" t="s">
        <v>231</v>
      </c>
      <c r="D378">
        <v>1</v>
      </c>
      <c r="E378" t="s">
        <v>230</v>
      </c>
      <c r="F378" s="8" t="str">
        <f>VLOOKUP(逆引き[[#This Row],[専門街]],専門街[],2,FALSE)</f>
        <v>三重塔</v>
      </c>
      <c r="G378" s="8" t="str">
        <f>VLOOKUP(逆引き[[#This Row],[専門街]],専門街[],3,FALSE)</f>
        <v>神社</v>
      </c>
      <c r="H378" s="8" t="str">
        <f>VLOOKUP(逆引き[[#This Row],[専門街]],専門街[],4,FALSE)</f>
        <v>大仏様</v>
      </c>
      <c r="I378" s="10">
        <f>VLOOKUP(逆引き[[#This Row],[専門街]],専門街[],5,FALSE)</f>
        <v>1.7</v>
      </c>
      <c r="J378" s="10">
        <f>VLOOKUP(逆引き[[#This Row],[専門街]],専門街[],6,FALSE)</f>
        <v>0.4</v>
      </c>
      <c r="K378" s="8" t="str">
        <f>VLOOKUP(逆引き[[#This Row],[専門街]],専門街[],7,FALSE)&amp;"マス"</f>
        <v>24マス</v>
      </c>
    </row>
    <row r="379" spans="3:11" hidden="1">
      <c r="C379" t="s">
        <v>231</v>
      </c>
      <c r="D379">
        <v>2</v>
      </c>
      <c r="E379" t="s">
        <v>248</v>
      </c>
      <c r="F379" s="8" t="str">
        <f>VLOOKUP(逆引き[[#This Row],[専門街]],専門街[],2,FALSE)</f>
        <v>お土産屋</v>
      </c>
      <c r="G379" s="8" t="str">
        <f>VLOOKUP(逆引き[[#This Row],[専門街]],専門街[],3,FALSE)</f>
        <v>地下鉄</v>
      </c>
      <c r="H379" s="8" t="str">
        <f>VLOOKUP(逆引き[[#This Row],[専門街]],専門街[],4,FALSE)</f>
        <v>三重塔</v>
      </c>
      <c r="I379" s="10">
        <f>VLOOKUP(逆引き[[#This Row],[専門街]],専門街[],5,FALSE)</f>
        <v>2.1</v>
      </c>
      <c r="J379" s="10">
        <f>VLOOKUP(逆引き[[#This Row],[専門街]],専門街[],6,FALSE)</f>
        <v>0.35</v>
      </c>
      <c r="K379" s="8" t="str">
        <f>VLOOKUP(逆引き[[#This Row],[専門街]],専門街[],7,FALSE)&amp;"マス"</f>
        <v>20マス</v>
      </c>
    </row>
    <row r="380" spans="3:11" hidden="1">
      <c r="C380" t="s">
        <v>231</v>
      </c>
      <c r="D380">
        <v>3</v>
      </c>
      <c r="E380" t="s">
        <v>286</v>
      </c>
      <c r="F380" s="8" t="str">
        <f>VLOOKUP(逆引き[[#This Row],[専門街]],専門街[],2,FALSE)</f>
        <v>ルン子像</v>
      </c>
      <c r="G380" s="8" t="str">
        <f>VLOOKUP(逆引き[[#This Row],[専門街]],専門街[],3,FALSE)</f>
        <v>金トロフィ像</v>
      </c>
      <c r="H380" s="8" t="str">
        <f>VLOOKUP(逆引き[[#This Row],[専門街]],専門街[],4,FALSE)</f>
        <v>三重塔</v>
      </c>
      <c r="I380" s="10">
        <f>VLOOKUP(逆引き[[#This Row],[専門街]],専門街[],5,FALSE)</f>
        <v>2.1</v>
      </c>
      <c r="J380" s="10">
        <f>VLOOKUP(逆引き[[#This Row],[専門街]],専門街[],6,FALSE)</f>
        <v>0.45</v>
      </c>
      <c r="K380" s="8" t="str">
        <f>VLOOKUP(逆引き[[#This Row],[専門街]],専門街[],7,FALSE)&amp;"マス"</f>
        <v>18マス</v>
      </c>
    </row>
    <row r="381" spans="3:11" hidden="1">
      <c r="C381" t="s">
        <v>88</v>
      </c>
      <c r="D381">
        <v>1</v>
      </c>
      <c r="E381" t="s">
        <v>87</v>
      </c>
      <c r="F381" s="8" t="str">
        <f>VLOOKUP(逆引き[[#This Row],[専門街]],専門街[],2,FALSE)</f>
        <v>ペットショップ</v>
      </c>
      <c r="G381" s="8" t="str">
        <f>VLOOKUP(逆引き[[#This Row],[専門街]],専門街[],3,FALSE)</f>
        <v>山</v>
      </c>
      <c r="H381" s="8" t="str">
        <f>VLOOKUP(逆引き[[#This Row],[専門街]],専門街[],4,FALSE)</f>
        <v>つり堀</v>
      </c>
      <c r="I381" s="10">
        <f>VLOOKUP(逆引き[[#This Row],[専門街]],専門街[],5,FALSE)</f>
        <v>1.5</v>
      </c>
      <c r="J381" s="10">
        <f>VLOOKUP(逆引き[[#This Row],[専門街]],専門街[],6,FALSE)</f>
        <v>0.2</v>
      </c>
      <c r="K381" s="8" t="str">
        <f>VLOOKUP(逆引き[[#This Row],[専門街]],専門街[],7,FALSE)&amp;"マス"</f>
        <v>48マス</v>
      </c>
    </row>
    <row r="382" spans="3:11" hidden="1">
      <c r="C382" t="s">
        <v>88</v>
      </c>
      <c r="D382">
        <v>2</v>
      </c>
      <c r="E382" t="s">
        <v>134</v>
      </c>
      <c r="F382" s="8" t="str">
        <f>VLOOKUP(逆引き[[#This Row],[専門街]],専門街[],2,FALSE)</f>
        <v>パン屋</v>
      </c>
      <c r="G382" s="8" t="str">
        <f>VLOOKUP(逆引き[[#This Row],[専門街]],専門街[],3,FALSE)</f>
        <v>山</v>
      </c>
      <c r="H382" s="8" t="str">
        <f>VLOOKUP(逆引き[[#This Row],[専門街]],専門街[],4,FALSE)</f>
        <v>農家</v>
      </c>
      <c r="I382" s="10">
        <f>VLOOKUP(逆引き[[#This Row],[専門街]],専門街[],5,FALSE)</f>
        <v>1.05</v>
      </c>
      <c r="J382" s="10">
        <f>VLOOKUP(逆引き[[#This Row],[専門街]],専門街[],6,FALSE)</f>
        <v>0.5</v>
      </c>
      <c r="K382" s="8" t="str">
        <f>VLOOKUP(逆引き[[#This Row],[専門街]],専門街[],7,FALSE)&amp;"マス"</f>
        <v>56マス</v>
      </c>
    </row>
    <row r="383" spans="3:11" hidden="1">
      <c r="C383" t="s">
        <v>88</v>
      </c>
      <c r="D383">
        <v>3</v>
      </c>
      <c r="E383" t="s">
        <v>139</v>
      </c>
      <c r="F383" s="8" t="str">
        <f>VLOOKUP(逆引き[[#This Row],[専門街]],専門街[],2,FALSE)</f>
        <v>スーパーマーケット</v>
      </c>
      <c r="G383" s="8" t="str">
        <f>VLOOKUP(逆引き[[#This Row],[専門街]],専門街[],3,FALSE)</f>
        <v>山</v>
      </c>
      <c r="H383" s="8" t="str">
        <f>VLOOKUP(逆引き[[#This Row],[専門街]],専門街[],4,FALSE)</f>
        <v>農家</v>
      </c>
      <c r="I383" s="10">
        <f>VLOOKUP(逆引き[[#This Row],[専門街]],専門街[],5,FALSE)</f>
        <v>1.25</v>
      </c>
      <c r="J383" s="10">
        <f>VLOOKUP(逆引き[[#This Row],[専門街]],専門街[],6,FALSE)</f>
        <v>0.3</v>
      </c>
      <c r="K383" s="8" t="str">
        <f>VLOOKUP(逆引き[[#This Row],[専門街]],専門街[],7,FALSE)&amp;"マス"</f>
        <v>56マス</v>
      </c>
    </row>
    <row r="384" spans="3:11" hidden="1">
      <c r="C384" t="s">
        <v>88</v>
      </c>
      <c r="D384">
        <v>4</v>
      </c>
      <c r="E384" t="s">
        <v>152</v>
      </c>
      <c r="F384" s="8" t="str">
        <f>VLOOKUP(逆引き[[#This Row],[専門街]],専門街[],2,FALSE)</f>
        <v>キャンプ場</v>
      </c>
      <c r="G384" s="8" t="str">
        <f>VLOOKUP(逆引き[[#This Row],[専門街]],専門街[],3,FALSE)</f>
        <v>山</v>
      </c>
      <c r="H384" s="8" t="str">
        <f>VLOOKUP(逆引き[[#This Row],[専門街]],専門街[],4,FALSE)</f>
        <v>駐車場</v>
      </c>
      <c r="I384" s="10">
        <f>VLOOKUP(逆引き[[#This Row],[専門街]],専門街[],5,FALSE)</f>
        <v>1.65</v>
      </c>
      <c r="J384" s="10">
        <f>VLOOKUP(逆引き[[#This Row],[専門街]],専門街[],6,FALSE)</f>
        <v>0.25</v>
      </c>
      <c r="K384" s="8" t="str">
        <f>VLOOKUP(逆引き[[#This Row],[専門街]],専門街[],7,FALSE)&amp;"マス"</f>
        <v>56マス</v>
      </c>
    </row>
    <row r="385" spans="3:11" hidden="1">
      <c r="C385" t="s">
        <v>170</v>
      </c>
      <c r="D385">
        <v>1</v>
      </c>
      <c r="E385" t="s">
        <v>169</v>
      </c>
      <c r="F385" s="8" t="str">
        <f>VLOOKUP(逆引き[[#This Row],[専門街]],専門街[],2,FALSE)</f>
        <v>温泉旅館</v>
      </c>
      <c r="G385" s="8" t="str">
        <f>VLOOKUP(逆引き[[#This Row],[専門街]],専門街[],3,FALSE)</f>
        <v>寺院</v>
      </c>
      <c r="H385" s="8" t="str">
        <f>VLOOKUP(逆引き[[#This Row],[専門街]],専門街[],4,FALSE)</f>
        <v>お土産屋</v>
      </c>
      <c r="I385" s="10">
        <f>VLOOKUP(逆引き[[#This Row],[専門街]],専門街[],5,FALSE)</f>
        <v>1.85</v>
      </c>
      <c r="J385" s="10">
        <f>VLOOKUP(逆引き[[#This Row],[専門街]],専門街[],6,FALSE)</f>
        <v>0.3</v>
      </c>
      <c r="K385" s="8" t="str">
        <f>VLOOKUP(逆引き[[#This Row],[専門街]],専門街[],7,FALSE)&amp;"マス"</f>
        <v>24マス</v>
      </c>
    </row>
    <row r="386" spans="3:11" hidden="1">
      <c r="C386" t="s">
        <v>170</v>
      </c>
      <c r="D386">
        <v>2</v>
      </c>
      <c r="E386" t="s">
        <v>215</v>
      </c>
      <c r="F386" s="8" t="str">
        <f>VLOOKUP(逆引き[[#This Row],[専門街]],専門街[],2,FALSE)</f>
        <v>寺院</v>
      </c>
      <c r="G386" s="8" t="str">
        <f>VLOOKUP(逆引き[[#This Row],[専門街]],専門街[],3,FALSE)</f>
        <v>銅トロフィ像</v>
      </c>
      <c r="H386" s="8" t="str">
        <f>VLOOKUP(逆引き[[#This Row],[専門街]],専門街[],4,FALSE)</f>
        <v>コンビニ</v>
      </c>
      <c r="I386" s="10">
        <f>VLOOKUP(逆引き[[#This Row],[専門街]],専門街[],5,FALSE)</f>
        <v>1.85</v>
      </c>
      <c r="J386" s="10">
        <f>VLOOKUP(逆引き[[#This Row],[専門街]],専門街[],6,FALSE)</f>
        <v>0.3</v>
      </c>
      <c r="K386" s="8" t="str">
        <f>VLOOKUP(逆引き[[#This Row],[専門街]],専門街[],7,FALSE)&amp;"マス"</f>
        <v>9マス</v>
      </c>
    </row>
    <row r="387" spans="3:11" hidden="1">
      <c r="C387" t="s">
        <v>71</v>
      </c>
      <c r="D387">
        <v>1</v>
      </c>
      <c r="E387" t="s">
        <v>70</v>
      </c>
      <c r="F387" s="8" t="str">
        <f>VLOOKUP(逆引き[[#This Row],[専門街]],専門街[],2,FALSE)</f>
        <v>時計台</v>
      </c>
      <c r="G387" s="8" t="str">
        <f>VLOOKUP(逆引き[[#This Row],[専門街]],専門街[],3,FALSE)</f>
        <v>地域センター</v>
      </c>
      <c r="H387" s="8" t="str">
        <f>VLOOKUP(逆引き[[#This Row],[専門街]],専門街[],4,FALSE)</f>
        <v>神社</v>
      </c>
      <c r="I387" s="10">
        <f>VLOOKUP(逆引き[[#This Row],[専門街]],専門街[],5,FALSE)</f>
        <v>0.9</v>
      </c>
      <c r="J387" s="10">
        <f>VLOOKUP(逆引き[[#This Row],[専門街]],専門街[],6,FALSE)</f>
        <v>0.45</v>
      </c>
      <c r="K387" s="8" t="str">
        <f>VLOOKUP(逆引き[[#This Row],[専門街]],専門街[],7,FALSE)&amp;"マス"</f>
        <v>9マス</v>
      </c>
    </row>
    <row r="388" spans="3:11" hidden="1">
      <c r="C388" t="s">
        <v>71</v>
      </c>
      <c r="D388">
        <v>2</v>
      </c>
      <c r="E388" t="s">
        <v>90</v>
      </c>
      <c r="F388" s="8" t="str">
        <f>VLOOKUP(逆引き[[#This Row],[専門街]],専門街[],2,FALSE)</f>
        <v>ファミレス</v>
      </c>
      <c r="G388" s="8" t="str">
        <f>VLOOKUP(逆引き[[#This Row],[専門街]],専門街[],3,FALSE)</f>
        <v>コーヒーショップ</v>
      </c>
      <c r="H388" s="8" t="str">
        <f>VLOOKUP(逆引き[[#This Row],[専門街]],専門街[],4,FALSE)</f>
        <v>時計台</v>
      </c>
      <c r="I388" s="10">
        <f>VLOOKUP(逆引き[[#This Row],[専門街]],専門街[],5,FALSE)</f>
        <v>1.5</v>
      </c>
      <c r="J388" s="10">
        <f>VLOOKUP(逆引き[[#This Row],[専門街]],専門街[],6,FALSE)</f>
        <v>0.25</v>
      </c>
      <c r="K388" s="8" t="str">
        <f>VLOOKUP(逆引き[[#This Row],[専門街]],専門街[],7,FALSE)&amp;"マス"</f>
        <v>13マス</v>
      </c>
    </row>
    <row r="389" spans="3:11" hidden="1">
      <c r="C389" t="s">
        <v>167</v>
      </c>
      <c r="D389">
        <v>1</v>
      </c>
      <c r="E389" t="s">
        <v>166</v>
      </c>
      <c r="F389" s="8" t="str">
        <f>VLOOKUP(逆引き[[#This Row],[専門街]],専門街[],2,FALSE)</f>
        <v>自転車屋</v>
      </c>
      <c r="G389" s="8" t="str">
        <f>VLOOKUP(逆引き[[#This Row],[専門街]],専門街[],3,FALSE)</f>
        <v>バイクショップ</v>
      </c>
      <c r="H389" s="8" t="str">
        <f>VLOOKUP(逆引き[[#This Row],[専門街]],専門街[],4,FALSE)</f>
        <v>カーディーラー</v>
      </c>
      <c r="I389" s="10">
        <f>VLOOKUP(逆引き[[#This Row],[専門街]],専門街[],5,FALSE)</f>
        <v>1.25</v>
      </c>
      <c r="J389" s="10">
        <f>VLOOKUP(逆引き[[#This Row],[専門街]],専門街[],6,FALSE)</f>
        <v>0.55000000000000004</v>
      </c>
      <c r="K389" s="8" t="str">
        <f>VLOOKUP(逆引き[[#This Row],[専門街]],専門街[],7,FALSE)&amp;"マス"</f>
        <v>28マス</v>
      </c>
    </row>
    <row r="390" spans="3:11" hidden="1">
      <c r="C390" t="s">
        <v>167</v>
      </c>
      <c r="D390">
        <v>2</v>
      </c>
      <c r="E390" t="s">
        <v>196</v>
      </c>
      <c r="F390" s="8" t="str">
        <f>VLOOKUP(逆引き[[#This Row],[専門街]],専門街[],2,FALSE)</f>
        <v>工務店</v>
      </c>
      <c r="G390" s="8" t="str">
        <f>VLOOKUP(逆引き[[#This Row],[専門街]],専門街[],3,FALSE)</f>
        <v>自転車屋</v>
      </c>
      <c r="H390" s="8" t="str">
        <f>VLOOKUP(逆引き[[#This Row],[専門街]],専門街[],4,FALSE)</f>
        <v>ロケット会場</v>
      </c>
      <c r="I390" s="10">
        <f>VLOOKUP(逆引き[[#This Row],[専門街]],専門街[],5,FALSE)</f>
        <v>1.85</v>
      </c>
      <c r="J390" s="10">
        <f>VLOOKUP(逆引き[[#This Row],[専門街]],専門街[],6,FALSE)</f>
        <v>0.3</v>
      </c>
      <c r="K390" s="8" t="str">
        <f>VLOOKUP(逆引き[[#This Row],[専門街]],専門街[],7,FALSE)&amp;"マス"</f>
        <v>24マス</v>
      </c>
    </row>
    <row r="391" spans="3:11" hidden="1">
      <c r="C391" t="s">
        <v>167</v>
      </c>
      <c r="D391">
        <v>3</v>
      </c>
      <c r="E391" t="s">
        <v>239</v>
      </c>
      <c r="F391" s="8" t="str">
        <f>VLOOKUP(逆引き[[#This Row],[専門街]],専門街[],2,FALSE)</f>
        <v>自転車屋</v>
      </c>
      <c r="G391" s="8" t="str">
        <f>VLOOKUP(逆引き[[#This Row],[専門街]],専門街[],3,FALSE)</f>
        <v>スポーツジム</v>
      </c>
      <c r="H391" s="8" t="str">
        <f>VLOOKUP(逆引き[[#This Row],[専門街]],専門街[],4,FALSE)</f>
        <v>競技場</v>
      </c>
      <c r="I391" s="10">
        <f>VLOOKUP(逆引き[[#This Row],[専門街]],専門街[],5,FALSE)</f>
        <v>1.5</v>
      </c>
      <c r="J391" s="10">
        <f>VLOOKUP(逆引き[[#This Row],[専門街]],専門街[],6,FALSE)</f>
        <v>0.6</v>
      </c>
      <c r="K391" s="8" t="str">
        <f>VLOOKUP(逆引き[[#This Row],[専門街]],専門街[],7,FALSE)&amp;"マス"</f>
        <v>56マス</v>
      </c>
    </row>
    <row r="392" spans="3:11" hidden="1">
      <c r="C392" t="s">
        <v>130</v>
      </c>
      <c r="D392">
        <v>1</v>
      </c>
      <c r="E392" t="s">
        <v>129</v>
      </c>
      <c r="F392" s="8" t="str">
        <f>VLOOKUP(逆引き[[#This Row],[専門街]],専門街[],2,FALSE)</f>
        <v>自動販売機</v>
      </c>
      <c r="G392" s="8" t="str">
        <f>VLOOKUP(逆引き[[#This Row],[専門街]],専門街[],3,FALSE)</f>
        <v>農家</v>
      </c>
      <c r="H392" s="8" t="str">
        <f>VLOOKUP(逆引き[[#This Row],[専門街]],専門街[],4,FALSE)</f>
        <v>千年松</v>
      </c>
      <c r="I392" s="10">
        <f>VLOOKUP(逆引き[[#This Row],[専門街]],専門街[],5,FALSE)</f>
        <v>1.05</v>
      </c>
      <c r="J392" s="10">
        <f>VLOOKUP(逆引き[[#This Row],[専門街]],専門街[],6,FALSE)</f>
        <v>0.5</v>
      </c>
      <c r="K392" s="8" t="str">
        <f>VLOOKUP(逆引き[[#This Row],[専門街]],専門街[],7,FALSE)&amp;"マス"</f>
        <v>21マス</v>
      </c>
    </row>
    <row r="393" spans="3:11" hidden="1">
      <c r="C393" t="s">
        <v>78</v>
      </c>
      <c r="D393">
        <v>1</v>
      </c>
      <c r="E393" t="s">
        <v>77</v>
      </c>
      <c r="F393" s="8" t="str">
        <f>VLOOKUP(逆引き[[#This Row],[専門街]],専門街[],2,FALSE)</f>
        <v>消火栓</v>
      </c>
      <c r="G393" s="8" t="str">
        <f>VLOOKUP(逆引き[[#This Row],[専門街]],専門街[],3,FALSE)</f>
        <v>つり堀</v>
      </c>
      <c r="H393" s="8" t="str">
        <f>VLOOKUP(逆引き[[#This Row],[専門街]],専門街[],4,FALSE)</f>
        <v>温水プール</v>
      </c>
      <c r="I393" s="10">
        <f>VLOOKUP(逆引き[[#This Row],[専門街]],専門街[],5,FALSE)</f>
        <v>0.9</v>
      </c>
      <c r="J393" s="10">
        <f>VLOOKUP(逆引き[[#This Row],[専門街]],専門街[],6,FALSE)</f>
        <v>0.45</v>
      </c>
      <c r="K393" s="8" t="str">
        <f>VLOOKUP(逆引き[[#This Row],[専門街]],専門街[],7,FALSE)&amp;"マス"</f>
        <v>13マス</v>
      </c>
    </row>
    <row r="394" spans="3:11" hidden="1">
      <c r="C394" t="s">
        <v>78</v>
      </c>
      <c r="D394">
        <v>2</v>
      </c>
      <c r="E394" t="s">
        <v>146</v>
      </c>
      <c r="F394" s="8" t="str">
        <f>VLOOKUP(逆引き[[#This Row],[専門街]],専門街[],2,FALSE)</f>
        <v>ドーナツ屋</v>
      </c>
      <c r="G394" s="8" t="str">
        <f>VLOOKUP(逆引き[[#This Row],[専門街]],専門街[],3,FALSE)</f>
        <v>消火栓</v>
      </c>
      <c r="H394" s="8" t="str">
        <f>VLOOKUP(逆引き[[#This Row],[専門街]],専門街[],4,FALSE)</f>
        <v>競技場</v>
      </c>
      <c r="I394" s="10">
        <f>VLOOKUP(逆引き[[#This Row],[専門街]],専門街[],5,FALSE)</f>
        <v>1.25</v>
      </c>
      <c r="J394" s="10">
        <f>VLOOKUP(逆引き[[#This Row],[専門街]],専門街[],6,FALSE)</f>
        <v>0.3</v>
      </c>
      <c r="K394" s="8" t="str">
        <f>VLOOKUP(逆引き[[#This Row],[専門街]],専門街[],7,FALSE)&amp;"マス"</f>
        <v>41マス</v>
      </c>
    </row>
    <row r="395" spans="3:11" hidden="1">
      <c r="C395" t="s">
        <v>78</v>
      </c>
      <c r="D395">
        <v>3</v>
      </c>
      <c r="E395" t="s">
        <v>148</v>
      </c>
      <c r="F395" s="8" t="str">
        <f>VLOOKUP(逆引き[[#This Row],[専門街]],専門街[],2,FALSE)</f>
        <v>家具屋</v>
      </c>
      <c r="G395" s="8" t="str">
        <f>VLOOKUP(逆引き[[#This Row],[専門街]],専門街[],3,FALSE)</f>
        <v>消火栓</v>
      </c>
      <c r="H395" s="8" t="str">
        <f>VLOOKUP(逆引き[[#This Row],[専門街]],専門街[],4,FALSE)</f>
        <v>果樹林</v>
      </c>
      <c r="I395" s="10">
        <f>VLOOKUP(逆引き[[#This Row],[専門街]],専門街[],5,FALSE)</f>
        <v>1.65</v>
      </c>
      <c r="J395" s="10">
        <f>VLOOKUP(逆引き[[#This Row],[専門街]],専門街[],6,FALSE)</f>
        <v>0.25</v>
      </c>
      <c r="K395" s="8" t="str">
        <f>VLOOKUP(逆引き[[#This Row],[専門街]],専門街[],7,FALSE)&amp;"マス"</f>
        <v>9マス</v>
      </c>
    </row>
    <row r="396" spans="3:11" hidden="1">
      <c r="C396" t="s">
        <v>110</v>
      </c>
      <c r="D396">
        <v>1</v>
      </c>
      <c r="E396" t="s">
        <v>109</v>
      </c>
      <c r="F396" s="8" t="str">
        <f>VLOOKUP(逆引き[[#This Row],[専門街]],専門街[],2,FALSE)</f>
        <v>すし屋</v>
      </c>
      <c r="G396" s="8" t="str">
        <f>VLOOKUP(逆引き[[#This Row],[専門街]],専門街[],3,FALSE)</f>
        <v>焼肉屋</v>
      </c>
      <c r="H396" s="8" t="str">
        <f>VLOOKUP(逆引き[[#This Row],[専門街]],専門街[],4,FALSE)</f>
        <v>ピザ屋</v>
      </c>
      <c r="I396" s="10">
        <f>VLOOKUP(逆引き[[#This Row],[専門街]],専門街[],5,FALSE)</f>
        <v>1.65</v>
      </c>
      <c r="J396" s="10">
        <f>VLOOKUP(逆引き[[#This Row],[専門街]],専門街[],6,FALSE)</f>
        <v>0.25</v>
      </c>
      <c r="K396" s="8" t="str">
        <f>VLOOKUP(逆引き[[#This Row],[専門街]],専門街[],7,FALSE)&amp;"マス"</f>
        <v>12マス</v>
      </c>
    </row>
    <row r="397" spans="3:11" hidden="1">
      <c r="C397" t="s">
        <v>110</v>
      </c>
      <c r="D397">
        <v>2</v>
      </c>
      <c r="E397" t="s">
        <v>202</v>
      </c>
      <c r="F397" s="8" t="str">
        <f>VLOOKUP(逆引き[[#This Row],[専門街]],専門街[],2,FALSE)</f>
        <v>焼肉屋</v>
      </c>
      <c r="G397" s="8" t="str">
        <f>VLOOKUP(逆引き[[#This Row],[専門街]],専門街[],3,FALSE)</f>
        <v>キャンプ場</v>
      </c>
      <c r="H397" s="8" t="str">
        <f>VLOOKUP(逆引き[[#This Row],[専門街]],専門街[],4,FALSE)</f>
        <v>海の家</v>
      </c>
      <c r="I397" s="10">
        <f>VLOOKUP(逆引き[[#This Row],[専門街]],専門街[],5,FALSE)</f>
        <v>1.25</v>
      </c>
      <c r="J397" s="10">
        <f>VLOOKUP(逆引き[[#This Row],[専門街]],専門街[],6,FALSE)</f>
        <v>0.55000000000000004</v>
      </c>
      <c r="K397" s="8" t="str">
        <f>VLOOKUP(逆引き[[#This Row],[専門街]],専門街[],7,FALSE)&amp;"マス"</f>
        <v>28マス</v>
      </c>
    </row>
    <row r="398" spans="3:11" hidden="1">
      <c r="C398" t="s">
        <v>43</v>
      </c>
      <c r="D398">
        <v>1</v>
      </c>
      <c r="E398" t="s">
        <v>41</v>
      </c>
      <c r="F398" s="8" t="str">
        <f>VLOOKUP(逆引き[[#This Row],[専門街]],専門街[],2,FALSE)</f>
        <v>駄菓子屋</v>
      </c>
      <c r="G398" s="8" t="str">
        <f>VLOOKUP(逆引き[[#This Row],[専門街]],専門街[],3,FALSE)</f>
        <v>神社</v>
      </c>
      <c r="H398" s="8" t="str">
        <f>VLOOKUP(逆引き[[#This Row],[専門街]],専門街[],4,FALSE)</f>
        <v>銭湯</v>
      </c>
      <c r="I398" s="10">
        <f>VLOOKUP(逆引き[[#This Row],[専門街]],専門街[],5,FALSE)</f>
        <v>1.1000000000000001</v>
      </c>
      <c r="J398" s="10">
        <f>VLOOKUP(逆引き[[#This Row],[専門街]],専門街[],6,FALSE)</f>
        <v>0.25</v>
      </c>
      <c r="K398" s="8" t="str">
        <f>VLOOKUP(逆引き[[#This Row],[専門街]],専門街[],7,FALSE)&amp;"マス"</f>
        <v>12マス</v>
      </c>
    </row>
    <row r="399" spans="3:11" hidden="1">
      <c r="C399" t="s">
        <v>43</v>
      </c>
      <c r="D399">
        <v>2</v>
      </c>
      <c r="E399" t="s">
        <v>70</v>
      </c>
      <c r="F399" s="8" t="str">
        <f>VLOOKUP(逆引き[[#This Row],[専門街]],専門街[],2,FALSE)</f>
        <v>時計台</v>
      </c>
      <c r="G399" s="8" t="str">
        <f>VLOOKUP(逆引き[[#This Row],[専門街]],専門街[],3,FALSE)</f>
        <v>地域センター</v>
      </c>
      <c r="H399" s="8" t="str">
        <f>VLOOKUP(逆引き[[#This Row],[専門街]],専門街[],4,FALSE)</f>
        <v>神社</v>
      </c>
      <c r="I399" s="10">
        <f>VLOOKUP(逆引き[[#This Row],[専門街]],専門街[],5,FALSE)</f>
        <v>0.9</v>
      </c>
      <c r="J399" s="10">
        <f>VLOOKUP(逆引き[[#This Row],[専門街]],専門街[],6,FALSE)</f>
        <v>0.45</v>
      </c>
      <c r="K399" s="8" t="str">
        <f>VLOOKUP(逆引き[[#This Row],[専門街]],専門街[],7,FALSE)&amp;"マス"</f>
        <v>9マス</v>
      </c>
    </row>
    <row r="400" spans="3:11" hidden="1">
      <c r="C400" t="s">
        <v>43</v>
      </c>
      <c r="D400">
        <v>3</v>
      </c>
      <c r="E400" t="s">
        <v>191</v>
      </c>
      <c r="F400" s="8" t="str">
        <f>VLOOKUP(逆引き[[#This Row],[専門街]],専門街[],2,FALSE)</f>
        <v>大仏様</v>
      </c>
      <c r="G400" s="8" t="str">
        <f>VLOOKUP(逆引き[[#This Row],[専門街]],専門街[],3,FALSE)</f>
        <v>農家</v>
      </c>
      <c r="H400" s="8" t="str">
        <f>VLOOKUP(逆引き[[#This Row],[専門街]],専門街[],4,FALSE)</f>
        <v>神社</v>
      </c>
      <c r="I400" s="10">
        <f>VLOOKUP(逆引き[[#This Row],[専門街]],専門街[],5,FALSE)</f>
        <v>1.45</v>
      </c>
      <c r="J400" s="10">
        <f>VLOOKUP(逆引き[[#This Row],[専門街]],専門街[],6,FALSE)</f>
        <v>0.35</v>
      </c>
      <c r="K400" s="8" t="str">
        <f>VLOOKUP(逆引き[[#This Row],[専門街]],専門街[],7,FALSE)&amp;"マス"</f>
        <v>24マス</v>
      </c>
    </row>
    <row r="401" spans="3:11" hidden="1">
      <c r="C401" t="s">
        <v>43</v>
      </c>
      <c r="D401">
        <v>4</v>
      </c>
      <c r="E401" t="s">
        <v>230</v>
      </c>
      <c r="F401" s="8" t="str">
        <f>VLOOKUP(逆引き[[#This Row],[専門街]],専門街[],2,FALSE)</f>
        <v>三重塔</v>
      </c>
      <c r="G401" s="8" t="str">
        <f>VLOOKUP(逆引き[[#This Row],[専門街]],専門街[],3,FALSE)</f>
        <v>神社</v>
      </c>
      <c r="H401" s="8" t="str">
        <f>VLOOKUP(逆引き[[#This Row],[専門街]],専門街[],4,FALSE)</f>
        <v>大仏様</v>
      </c>
      <c r="I401" s="10">
        <f>VLOOKUP(逆引き[[#This Row],[専門街]],専門街[],5,FALSE)</f>
        <v>1.7</v>
      </c>
      <c r="J401" s="10">
        <f>VLOOKUP(逆引き[[#This Row],[専門街]],専門街[],6,FALSE)</f>
        <v>0.4</v>
      </c>
      <c r="K401" s="8" t="str">
        <f>VLOOKUP(逆引き[[#This Row],[専門街]],専門街[],7,FALSE)&amp;"マス"</f>
        <v>24マス</v>
      </c>
    </row>
    <row r="402" spans="3:11" hidden="1">
      <c r="C402" t="s">
        <v>43</v>
      </c>
      <c r="D402">
        <v>5</v>
      </c>
      <c r="E402" t="s">
        <v>243</v>
      </c>
      <c r="F402" s="8" t="str">
        <f>VLOOKUP(逆引き[[#This Row],[専門街]],専門街[],2,FALSE)</f>
        <v>神社</v>
      </c>
      <c r="G402" s="8" t="str">
        <f>VLOOKUP(逆引き[[#This Row],[専門街]],専門街[],3,FALSE)</f>
        <v>国際空港</v>
      </c>
      <c r="H402" s="8" t="str">
        <f>VLOOKUP(逆引き[[#This Row],[専門街]],専門街[],4,FALSE)</f>
        <v>警備会社</v>
      </c>
      <c r="I402" s="10">
        <f>VLOOKUP(逆引き[[#This Row],[専門街]],専門街[],5,FALSE)</f>
        <v>1.5</v>
      </c>
      <c r="J402" s="10">
        <f>VLOOKUP(逆引き[[#This Row],[専門街]],専門街[],6,FALSE)</f>
        <v>0.6</v>
      </c>
      <c r="K402" s="8" t="str">
        <f>VLOOKUP(逆引き[[#This Row],[専門街]],専門街[],7,FALSE)&amp;"マス"</f>
        <v>88マス</v>
      </c>
    </row>
    <row r="403" spans="3:11" hidden="1">
      <c r="C403" t="s">
        <v>159</v>
      </c>
      <c r="D403">
        <v>1</v>
      </c>
      <c r="E403" t="s">
        <v>158</v>
      </c>
      <c r="F403" s="8" t="str">
        <f>VLOOKUP(逆引き[[#This Row],[専門街]],専門街[],2,FALSE)</f>
        <v>診療所</v>
      </c>
      <c r="G403" s="8" t="str">
        <f>VLOOKUP(逆引き[[#This Row],[専門街]],専門街[],3,FALSE)</f>
        <v>薬局</v>
      </c>
      <c r="H403" s="8" t="str">
        <f>VLOOKUP(逆引き[[#This Row],[専門街]],専門街[],4,FALSE)</f>
        <v>コンビニ</v>
      </c>
      <c r="I403" s="10">
        <f>VLOOKUP(逆引き[[#This Row],[専門街]],専門街[],5,FALSE)</f>
        <v>1.05</v>
      </c>
      <c r="J403" s="10">
        <f>VLOOKUP(逆引き[[#This Row],[専門街]],専門街[],6,FALSE)</f>
        <v>0.5</v>
      </c>
      <c r="K403" s="8" t="str">
        <f>VLOOKUP(逆引き[[#This Row],[専門街]],専門街[],7,FALSE)&amp;"マス"</f>
        <v>12マス</v>
      </c>
    </row>
    <row r="404" spans="3:11" hidden="1">
      <c r="C404" t="s">
        <v>159</v>
      </c>
      <c r="D404">
        <v>2</v>
      </c>
      <c r="E404" t="s">
        <v>160</v>
      </c>
      <c r="F404" s="8" t="str">
        <f>VLOOKUP(逆引き[[#This Row],[専門街]],専門街[],2,FALSE)</f>
        <v>診療所</v>
      </c>
      <c r="G404" s="8" t="str">
        <f>VLOOKUP(逆引き[[#This Row],[専門街]],専門街[],3,FALSE)</f>
        <v>日帰り温泉</v>
      </c>
      <c r="H404" s="8" t="str">
        <f>VLOOKUP(逆引き[[#This Row],[専門街]],専門街[],4,FALSE)</f>
        <v>銭湯</v>
      </c>
      <c r="I404" s="10">
        <f>VLOOKUP(逆引き[[#This Row],[専門街]],専門街[],5,FALSE)</f>
        <v>1.05</v>
      </c>
      <c r="J404" s="10">
        <f>VLOOKUP(逆引き[[#This Row],[専門街]],専門街[],6,FALSE)</f>
        <v>0.5</v>
      </c>
      <c r="K404" s="8" t="str">
        <f>VLOOKUP(逆引き[[#This Row],[専門街]],専門街[],7,FALSE)&amp;"マス"</f>
        <v>16マス</v>
      </c>
    </row>
    <row r="405" spans="3:11" hidden="1">
      <c r="C405" t="s">
        <v>55</v>
      </c>
      <c r="D405">
        <v>1</v>
      </c>
      <c r="E405" t="s">
        <v>53</v>
      </c>
      <c r="F405" s="8" t="str">
        <f>VLOOKUP(逆引き[[#This Row],[専門街]],専門街[],2,FALSE)</f>
        <v>つり堀</v>
      </c>
      <c r="G405" s="8" t="str">
        <f>VLOOKUP(逆引き[[#This Row],[専門街]],専門街[],3,FALSE)</f>
        <v>魚屋</v>
      </c>
      <c r="H405" s="8" t="str">
        <f>VLOOKUP(逆引き[[#This Row],[専門街]],専門街[],4,FALSE)</f>
        <v>水族館</v>
      </c>
      <c r="I405" s="10">
        <f>VLOOKUP(逆引き[[#This Row],[専門街]],専門街[],5,FALSE)</f>
        <v>1.1000000000000001</v>
      </c>
      <c r="J405" s="10">
        <f>VLOOKUP(逆引き[[#This Row],[専門街]],専門街[],6,FALSE)</f>
        <v>0.25</v>
      </c>
      <c r="K405" s="8" t="str">
        <f>VLOOKUP(逆引き[[#This Row],[専門街]],専門街[],7,FALSE)&amp;"マス"</f>
        <v>48マス</v>
      </c>
    </row>
    <row r="406" spans="3:11" hidden="1">
      <c r="C406" t="s">
        <v>55</v>
      </c>
      <c r="D406">
        <v>2</v>
      </c>
      <c r="E406" t="s">
        <v>161</v>
      </c>
      <c r="F406" s="8" t="str">
        <f>VLOOKUP(逆引き[[#This Row],[専門街]],専門街[],2,FALSE)</f>
        <v>屋外プール</v>
      </c>
      <c r="G406" s="8" t="str">
        <f>VLOOKUP(逆引き[[#This Row],[専門街]],専門街[],3,FALSE)</f>
        <v>水族館</v>
      </c>
      <c r="H406" s="8" t="str">
        <f>VLOOKUP(逆引き[[#This Row],[専門街]],専門街[],4,FALSE)</f>
        <v>魚屋</v>
      </c>
      <c r="I406" s="10">
        <f>VLOOKUP(逆引き[[#This Row],[専門街]],専門街[],5,FALSE)</f>
        <v>1.65</v>
      </c>
      <c r="J406" s="10">
        <f>VLOOKUP(逆引き[[#This Row],[専門街]],専門街[],6,FALSE)</f>
        <v>0.25</v>
      </c>
      <c r="K406" s="8" t="str">
        <f>VLOOKUP(逆引き[[#This Row],[専門街]],専門街[],7,FALSE)&amp;"マス"</f>
        <v>56マス</v>
      </c>
    </row>
    <row r="407" spans="3:11" hidden="1">
      <c r="C407" t="s">
        <v>55</v>
      </c>
      <c r="D407">
        <v>3</v>
      </c>
      <c r="E407" t="s">
        <v>173</v>
      </c>
      <c r="F407" s="8" t="str">
        <f>VLOOKUP(逆引き[[#This Row],[専門街]],専門街[],2,FALSE)</f>
        <v>博物館</v>
      </c>
      <c r="G407" s="8" t="str">
        <f>VLOOKUP(逆引き[[#This Row],[専門街]],専門街[],3,FALSE)</f>
        <v>水族館</v>
      </c>
      <c r="H407" s="8" t="str">
        <f>VLOOKUP(逆引き[[#This Row],[専門街]],専門街[],4,FALSE)</f>
        <v>映画館</v>
      </c>
      <c r="I407" s="10">
        <f>VLOOKUP(逆引き[[#This Row],[専門街]],専門街[],5,FALSE)</f>
        <v>1.25</v>
      </c>
      <c r="J407" s="10">
        <f>VLOOKUP(逆引き[[#This Row],[専門街]],専門街[],6,FALSE)</f>
        <v>0.55000000000000004</v>
      </c>
      <c r="K407" s="8" t="str">
        <f>VLOOKUP(逆引き[[#This Row],[専門街]],専門街[],7,FALSE)&amp;"マス"</f>
        <v>60マス</v>
      </c>
    </row>
    <row r="408" spans="3:11" hidden="1">
      <c r="C408" t="s">
        <v>55</v>
      </c>
      <c r="D408">
        <v>4</v>
      </c>
      <c r="E408" t="s">
        <v>198</v>
      </c>
      <c r="F408" s="8" t="str">
        <f>VLOOKUP(逆引き[[#This Row],[専門街]],専門街[],2,FALSE)</f>
        <v>ゲームセンター</v>
      </c>
      <c r="G408" s="8" t="str">
        <f>VLOOKUP(逆引き[[#This Row],[専門街]],専門街[],3,FALSE)</f>
        <v>水族館</v>
      </c>
      <c r="H408" s="8" t="str">
        <f>VLOOKUP(逆引き[[#This Row],[専門街]],専門街[],4,FALSE)</f>
        <v>ボーリング場</v>
      </c>
      <c r="I408" s="10">
        <f>VLOOKUP(逆引き[[#This Row],[専門街]],専門街[],5,FALSE)</f>
        <v>1.25</v>
      </c>
      <c r="J408" s="10">
        <f>VLOOKUP(逆引き[[#This Row],[専門街]],専門街[],6,FALSE)</f>
        <v>0.55000000000000004</v>
      </c>
      <c r="K408" s="8" t="str">
        <f>VLOOKUP(逆引き[[#This Row],[専門街]],専門街[],7,FALSE)&amp;"マス"</f>
        <v>44マス</v>
      </c>
    </row>
    <row r="409" spans="3:11" hidden="1">
      <c r="C409" t="s">
        <v>55</v>
      </c>
      <c r="D409">
        <v>5</v>
      </c>
      <c r="E409" t="s">
        <v>271</v>
      </c>
      <c r="F409" s="8" t="str">
        <f>VLOOKUP(逆引き[[#This Row],[専門街]],専門街[],2,FALSE)</f>
        <v>水族館</v>
      </c>
      <c r="G409" s="8" t="str">
        <f>VLOOKUP(逆引き[[#This Row],[専門街]],専門街[],3,FALSE)</f>
        <v>動物園</v>
      </c>
      <c r="H409" s="8" t="str">
        <f>VLOOKUP(逆引き[[#This Row],[専門街]],専門街[],4,FALSE)</f>
        <v>牧場</v>
      </c>
      <c r="I409" s="10">
        <f>VLOOKUP(逆引き[[#This Row],[専門街]],専門街[],5,FALSE)</f>
        <v>1.9</v>
      </c>
      <c r="J409" s="10">
        <f>VLOOKUP(逆引き[[#This Row],[専門街]],専門街[],6,FALSE)</f>
        <v>0.65</v>
      </c>
      <c r="K409" s="8" t="str">
        <f>VLOOKUP(逆引き[[#This Row],[専門街]],専門街[],7,FALSE)&amp;"マス"</f>
        <v>108マス</v>
      </c>
    </row>
    <row r="410" spans="3:11" hidden="1">
      <c r="C410" t="s">
        <v>55</v>
      </c>
      <c r="D410">
        <v>6</v>
      </c>
      <c r="E410" t="s">
        <v>309</v>
      </c>
      <c r="F410" s="8" t="str">
        <f>VLOOKUP(逆引き[[#This Row],[専門街]],専門街[],2,FALSE)</f>
        <v>みな子像</v>
      </c>
      <c r="G410" s="8" t="str">
        <f>VLOOKUP(逆引き[[#This Row],[専門街]],専門街[],3,FALSE)</f>
        <v>金トロフィ像</v>
      </c>
      <c r="H410" s="8" t="str">
        <f>VLOOKUP(逆引き[[#This Row],[専門街]],専門街[],4,FALSE)</f>
        <v>水族館</v>
      </c>
      <c r="I410" s="10">
        <f>VLOOKUP(逆引き[[#This Row],[専門街]],専門街[],5,FALSE)</f>
        <v>2.1</v>
      </c>
      <c r="J410" s="10">
        <f>VLOOKUP(逆引き[[#This Row],[専門街]],専門街[],6,FALSE)</f>
        <v>0.45</v>
      </c>
      <c r="K410" s="8" t="str">
        <f>VLOOKUP(逆引き[[#This Row],[専門街]],専門街[],7,FALSE)&amp;"マス"</f>
        <v>38マス</v>
      </c>
    </row>
    <row r="411" spans="3:11" hidden="1">
      <c r="C411" t="s">
        <v>55</v>
      </c>
      <c r="D411">
        <v>7</v>
      </c>
      <c r="E411" t="s">
        <v>318</v>
      </c>
      <c r="F411" s="8" t="str">
        <f>VLOOKUP(逆引き[[#This Row],[専門街]],専門街[],2,FALSE)</f>
        <v>サファリパーク</v>
      </c>
      <c r="G411" s="8" t="str">
        <f>VLOOKUP(逆引き[[#This Row],[専門街]],専門街[],3,FALSE)</f>
        <v>動物園</v>
      </c>
      <c r="H411" s="8" t="str">
        <f>VLOOKUP(逆引き[[#This Row],[専門街]],専門街[],4,FALSE)</f>
        <v>水族館</v>
      </c>
      <c r="I411" s="10">
        <f>VLOOKUP(逆引き[[#This Row],[専門街]],専門街[],5,FALSE)</f>
        <v>2.5</v>
      </c>
      <c r="J411" s="10">
        <f>VLOOKUP(逆引き[[#This Row],[専門街]],専門街[],6,FALSE)</f>
        <v>0.4</v>
      </c>
      <c r="K411" s="8" t="str">
        <f>VLOOKUP(逆引き[[#This Row],[専門街]],専門街[],7,FALSE)&amp;"マス"</f>
        <v>108マス</v>
      </c>
    </row>
    <row r="412" spans="3:11" hidden="1">
      <c r="C412" t="s">
        <v>131</v>
      </c>
      <c r="D412">
        <v>1</v>
      </c>
      <c r="E412" t="s">
        <v>129</v>
      </c>
      <c r="F412" s="8" t="str">
        <f>VLOOKUP(逆引き[[#This Row],[専門街]],専門街[],2,FALSE)</f>
        <v>自動販売機</v>
      </c>
      <c r="G412" s="8" t="str">
        <f>VLOOKUP(逆引き[[#This Row],[専門街]],専門街[],3,FALSE)</f>
        <v>農家</v>
      </c>
      <c r="H412" s="8" t="str">
        <f>VLOOKUP(逆引き[[#This Row],[専門街]],専門街[],4,FALSE)</f>
        <v>千年松</v>
      </c>
      <c r="I412" s="10">
        <f>VLOOKUP(逆引き[[#This Row],[専門街]],専門街[],5,FALSE)</f>
        <v>1.05</v>
      </c>
      <c r="J412" s="10">
        <f>VLOOKUP(逆引き[[#This Row],[専門街]],専門街[],6,FALSE)</f>
        <v>0.5</v>
      </c>
      <c r="K412" s="8" t="str">
        <f>VLOOKUP(逆引き[[#This Row],[専門街]],専門街[],7,FALSE)&amp;"マス"</f>
        <v>21マス</v>
      </c>
    </row>
    <row r="413" spans="3:11" hidden="1">
      <c r="C413" t="s">
        <v>550</v>
      </c>
      <c r="D413">
        <v>1</v>
      </c>
      <c r="E413" t="s">
        <v>45</v>
      </c>
      <c r="F413" s="8" t="str">
        <f>VLOOKUP(逆引き[[#This Row],[専門街]],専門街[],2,FALSE)</f>
        <v>海の家</v>
      </c>
      <c r="G413" s="8" t="str">
        <f>VLOOKUP(逆引き[[#This Row],[専門街]],専門街[],3,FALSE)</f>
        <v>船着場</v>
      </c>
      <c r="H413" s="8" t="str">
        <f>VLOOKUP(逆引き[[#This Row],[専門街]],専門街[],4,FALSE)</f>
        <v>魚屋</v>
      </c>
      <c r="I413" s="10">
        <f>VLOOKUP(逆引き[[#This Row],[専門街]],専門街[],5,FALSE)</f>
        <v>0.9</v>
      </c>
      <c r="J413" s="10">
        <f>VLOOKUP(逆引き[[#This Row],[専門街]],専門街[],6,FALSE)</f>
        <v>0.45</v>
      </c>
      <c r="K413" s="8" t="str">
        <f>VLOOKUP(逆引き[[#This Row],[専門街]],専門街[],7,FALSE)&amp;"マス"</f>
        <v>12マス</v>
      </c>
    </row>
    <row r="414" spans="3:11" hidden="1">
      <c r="C414" t="s">
        <v>550</v>
      </c>
      <c r="D414">
        <v>2</v>
      </c>
      <c r="E414" t="s">
        <v>151</v>
      </c>
      <c r="F414" s="8" t="str">
        <f>VLOOKUP(逆引き[[#This Row],[専門街]],専門街[],2,FALSE)</f>
        <v>船着場</v>
      </c>
      <c r="G414" s="8" t="str">
        <f>VLOOKUP(逆引き[[#This Row],[専門街]],専門街[],3,FALSE)</f>
        <v>つり堀</v>
      </c>
      <c r="H414" s="8" t="str">
        <f>VLOOKUP(逆引き[[#This Row],[専門街]],専門街[],4,FALSE)</f>
        <v>すし屋</v>
      </c>
      <c r="I414" s="10">
        <f>VLOOKUP(逆引き[[#This Row],[専門街]],専門街[],5,FALSE)</f>
        <v>1.25</v>
      </c>
      <c r="J414" s="10">
        <f>VLOOKUP(逆引き[[#This Row],[専門街]],専門街[],6,FALSE)</f>
        <v>0.3</v>
      </c>
      <c r="K414" s="8" t="str">
        <f>VLOOKUP(逆引き[[#This Row],[専門街]],専門街[],7,FALSE)&amp;"マス"</f>
        <v>12マス</v>
      </c>
    </row>
    <row r="415" spans="3:11" hidden="1">
      <c r="C415" t="s">
        <v>44</v>
      </c>
      <c r="D415">
        <v>1</v>
      </c>
      <c r="E415" t="s">
        <v>41</v>
      </c>
      <c r="F415" s="8" t="str">
        <f>VLOOKUP(逆引き[[#This Row],[専門街]],専門街[],2,FALSE)</f>
        <v>駄菓子屋</v>
      </c>
      <c r="G415" s="8" t="str">
        <f>VLOOKUP(逆引き[[#This Row],[専門街]],専門街[],3,FALSE)</f>
        <v>神社</v>
      </c>
      <c r="H415" s="8" t="str">
        <f>VLOOKUP(逆引き[[#This Row],[専門街]],専門街[],4,FALSE)</f>
        <v>銭湯</v>
      </c>
      <c r="I415" s="10">
        <f>VLOOKUP(逆引き[[#This Row],[専門街]],専門街[],5,FALSE)</f>
        <v>1.1000000000000001</v>
      </c>
      <c r="J415" s="10">
        <f>VLOOKUP(逆引き[[#This Row],[専門街]],専門街[],6,FALSE)</f>
        <v>0.25</v>
      </c>
      <c r="K415" s="8" t="str">
        <f>VLOOKUP(逆引き[[#This Row],[専門街]],専門街[],7,FALSE)&amp;"マス"</f>
        <v>12マス</v>
      </c>
    </row>
    <row r="416" spans="3:11" hidden="1">
      <c r="C416" t="s">
        <v>44</v>
      </c>
      <c r="D416">
        <v>2</v>
      </c>
      <c r="E416" t="s">
        <v>98</v>
      </c>
      <c r="F416" s="8" t="str">
        <f>VLOOKUP(逆引き[[#This Row],[専門街]],専門街[],2,FALSE)</f>
        <v>楽器屋</v>
      </c>
      <c r="G416" s="8" t="str">
        <f>VLOOKUP(逆引き[[#This Row],[専門街]],専門街[],3,FALSE)</f>
        <v>携帯ショップ</v>
      </c>
      <c r="H416" s="8" t="str">
        <f>VLOOKUP(逆引き[[#This Row],[専門街]],専門街[],4,FALSE)</f>
        <v>銭湯</v>
      </c>
      <c r="I416" s="10">
        <f>VLOOKUP(逆引き[[#This Row],[専門街]],専門街[],5,FALSE)</f>
        <v>1.5</v>
      </c>
      <c r="J416" s="10">
        <f>VLOOKUP(逆引き[[#This Row],[専門街]],専門街[],6,FALSE)</f>
        <v>0.2</v>
      </c>
      <c r="K416" s="8" t="str">
        <f>VLOOKUP(逆引き[[#This Row],[専門街]],専門街[],7,FALSE)&amp;"マス"</f>
        <v>12マス</v>
      </c>
    </row>
    <row r="417" spans="3:11" hidden="1">
      <c r="C417" t="s">
        <v>44</v>
      </c>
      <c r="D417">
        <v>3</v>
      </c>
      <c r="E417" t="s">
        <v>103</v>
      </c>
      <c r="F417" s="8" t="str">
        <f>VLOOKUP(逆引き[[#This Row],[専門街]],専門街[],2,FALSE)</f>
        <v>ラーメン屋</v>
      </c>
      <c r="G417" s="8" t="str">
        <f>VLOOKUP(逆引き[[#This Row],[専門街]],専門街[],3,FALSE)</f>
        <v>銭湯</v>
      </c>
      <c r="H417" s="8" t="str">
        <f>VLOOKUP(逆引き[[#This Row],[専門街]],専門街[],4,FALSE)</f>
        <v>電柱</v>
      </c>
      <c r="I417" s="10">
        <f>VLOOKUP(逆引き[[#This Row],[専門街]],専門街[],5,FALSE)</f>
        <v>1.1000000000000001</v>
      </c>
      <c r="J417" s="10">
        <f>VLOOKUP(逆引き[[#This Row],[専門街]],専門街[],6,FALSE)</f>
        <v>0.25</v>
      </c>
      <c r="K417" s="8" t="str">
        <f>VLOOKUP(逆引き[[#This Row],[専門街]],専門街[],7,FALSE)&amp;"マス"</f>
        <v>9マス</v>
      </c>
    </row>
    <row r="418" spans="3:11" hidden="1">
      <c r="C418" t="s">
        <v>44</v>
      </c>
      <c r="D418">
        <v>4</v>
      </c>
      <c r="E418" t="s">
        <v>111</v>
      </c>
      <c r="F418" s="8" t="str">
        <f>VLOOKUP(逆引き[[#This Row],[専門街]],専門街[],2,FALSE)</f>
        <v>銭湯</v>
      </c>
      <c r="G418" s="8" t="str">
        <f>VLOOKUP(逆引き[[#This Row],[専門街]],専門街[],3,FALSE)</f>
        <v>日帰り温泉</v>
      </c>
      <c r="H418" s="8" t="str">
        <f>VLOOKUP(逆引き[[#This Row],[専門街]],専門街[],4,FALSE)</f>
        <v>温泉旅館</v>
      </c>
      <c r="I418" s="10">
        <f>VLOOKUP(逆引き[[#This Row],[専門街]],専門街[],5,FALSE)</f>
        <v>1.25</v>
      </c>
      <c r="J418" s="10">
        <f>VLOOKUP(逆引き[[#This Row],[専門街]],専門街[],6,FALSE)</f>
        <v>0.3</v>
      </c>
      <c r="K418" s="8" t="str">
        <f>VLOOKUP(逆引き[[#This Row],[専門街]],専門街[],7,FALSE)&amp;"マス"</f>
        <v>28マス</v>
      </c>
    </row>
    <row r="419" spans="3:11" hidden="1">
      <c r="C419" t="s">
        <v>44</v>
      </c>
      <c r="D419">
        <v>5</v>
      </c>
      <c r="E419" t="s">
        <v>113</v>
      </c>
      <c r="F419" s="8" t="str">
        <f>VLOOKUP(逆引き[[#This Row],[専門街]],専門街[],2,FALSE)</f>
        <v>病院</v>
      </c>
      <c r="G419" s="8" t="str">
        <f>VLOOKUP(逆引き[[#This Row],[専門街]],専門街[],3,FALSE)</f>
        <v>スポーツジム</v>
      </c>
      <c r="H419" s="8" t="str">
        <f>VLOOKUP(逆引き[[#This Row],[専門街]],専門街[],4,FALSE)</f>
        <v>銭湯</v>
      </c>
      <c r="I419" s="10">
        <f>VLOOKUP(逆引き[[#This Row],[専門街]],専門街[],5,FALSE)</f>
        <v>1.25</v>
      </c>
      <c r="J419" s="10">
        <f>VLOOKUP(逆引き[[#This Row],[専門街]],専門街[],6,FALSE)</f>
        <v>0.3</v>
      </c>
      <c r="K419" s="8" t="str">
        <f>VLOOKUP(逆引き[[#This Row],[専門街]],専門街[],7,FALSE)&amp;"マス"</f>
        <v>36マス</v>
      </c>
    </row>
    <row r="420" spans="3:11" hidden="1">
      <c r="C420" t="s">
        <v>44</v>
      </c>
      <c r="D420">
        <v>6</v>
      </c>
      <c r="E420" t="s">
        <v>141</v>
      </c>
      <c r="F420" s="8" t="str">
        <f>VLOOKUP(逆引き[[#This Row],[専門街]],専門街[],2,FALSE)</f>
        <v>温水プール</v>
      </c>
      <c r="G420" s="8" t="str">
        <f>VLOOKUP(逆引き[[#This Row],[専門街]],専門街[],3,FALSE)</f>
        <v>クリーニング店</v>
      </c>
      <c r="H420" s="8" t="str">
        <f>VLOOKUP(逆引き[[#This Row],[専門街]],専門街[],4,FALSE)</f>
        <v>銭湯</v>
      </c>
      <c r="I420" s="10">
        <f>VLOOKUP(逆引き[[#This Row],[専門街]],専門街[],5,FALSE)</f>
        <v>1.25</v>
      </c>
      <c r="J420" s="10">
        <f>VLOOKUP(逆引き[[#This Row],[専門街]],専門街[],6,FALSE)</f>
        <v>0.3</v>
      </c>
      <c r="K420" s="8" t="str">
        <f>VLOOKUP(逆引き[[#This Row],[専門街]],専門街[],7,FALSE)&amp;"マス"</f>
        <v>12マス</v>
      </c>
    </row>
    <row r="421" spans="3:11" hidden="1">
      <c r="C421" t="s">
        <v>44</v>
      </c>
      <c r="D421">
        <v>7</v>
      </c>
      <c r="E421" t="s">
        <v>160</v>
      </c>
      <c r="F421" s="8" t="str">
        <f>VLOOKUP(逆引き[[#This Row],[専門街]],専門街[],2,FALSE)</f>
        <v>診療所</v>
      </c>
      <c r="G421" s="8" t="str">
        <f>VLOOKUP(逆引き[[#This Row],[専門街]],専門街[],3,FALSE)</f>
        <v>日帰り温泉</v>
      </c>
      <c r="H421" s="8" t="str">
        <f>VLOOKUP(逆引き[[#This Row],[専門街]],専門街[],4,FALSE)</f>
        <v>銭湯</v>
      </c>
      <c r="I421" s="10">
        <f>VLOOKUP(逆引き[[#This Row],[専門街]],専門街[],5,FALSE)</f>
        <v>1.05</v>
      </c>
      <c r="J421" s="10">
        <f>VLOOKUP(逆引き[[#This Row],[専門街]],専門街[],6,FALSE)</f>
        <v>0.5</v>
      </c>
      <c r="K421" s="8" t="str">
        <f>VLOOKUP(逆引き[[#This Row],[専門街]],専門街[],7,FALSE)&amp;"マス"</f>
        <v>16マス</v>
      </c>
    </row>
    <row r="422" spans="3:11" hidden="1">
      <c r="C422" t="s">
        <v>44</v>
      </c>
      <c r="D422">
        <v>8</v>
      </c>
      <c r="E422" t="s">
        <v>213</v>
      </c>
      <c r="F422" s="8" t="str">
        <f>VLOOKUP(逆引き[[#This Row],[専門街]],専門街[],2,FALSE)</f>
        <v>展望タワー</v>
      </c>
      <c r="G422" s="8" t="str">
        <f>VLOOKUP(逆引き[[#This Row],[専門街]],専門街[],3,FALSE)</f>
        <v>銅トロフィ像</v>
      </c>
      <c r="H422" s="8" t="str">
        <f>VLOOKUP(逆引き[[#This Row],[専門街]],専門街[],4,FALSE)</f>
        <v>銭湯</v>
      </c>
      <c r="I422" s="10">
        <f>VLOOKUP(逆引き[[#This Row],[専門街]],専門街[],5,FALSE)</f>
        <v>1.25</v>
      </c>
      <c r="J422" s="10">
        <f>VLOOKUP(逆引き[[#This Row],[専門街]],専門街[],6,FALSE)</f>
        <v>0.55000000000000004</v>
      </c>
      <c r="K422" s="8" t="str">
        <f>VLOOKUP(逆引き[[#This Row],[専門街]],専門街[],7,FALSE)&amp;"マス"</f>
        <v>9マス</v>
      </c>
    </row>
    <row r="423" spans="3:11" hidden="1">
      <c r="C423" t="s">
        <v>42</v>
      </c>
      <c r="D423">
        <v>1</v>
      </c>
      <c r="E423" t="s">
        <v>41</v>
      </c>
      <c r="F423" s="8" t="str">
        <f>VLOOKUP(逆引き[[#This Row],[専門街]],専門街[],2,FALSE)</f>
        <v>駄菓子屋</v>
      </c>
      <c r="G423" s="8" t="str">
        <f>VLOOKUP(逆引き[[#This Row],[専門街]],専門街[],3,FALSE)</f>
        <v>神社</v>
      </c>
      <c r="H423" s="8" t="str">
        <f>VLOOKUP(逆引き[[#This Row],[専門街]],専門街[],4,FALSE)</f>
        <v>銭湯</v>
      </c>
      <c r="I423" s="10">
        <f>VLOOKUP(逆引き[[#This Row],[専門街]],専門街[],5,FALSE)</f>
        <v>1.1000000000000001</v>
      </c>
      <c r="J423" s="10">
        <f>VLOOKUP(逆引き[[#This Row],[専門街]],専門街[],6,FALSE)</f>
        <v>0.25</v>
      </c>
      <c r="K423" s="8" t="str">
        <f>VLOOKUP(逆引き[[#This Row],[専門街]],専門街[],7,FALSE)&amp;"マス"</f>
        <v>12マス</v>
      </c>
    </row>
    <row r="424" spans="3:11" hidden="1">
      <c r="C424" t="s">
        <v>42</v>
      </c>
      <c r="D424">
        <v>2</v>
      </c>
      <c r="E424" t="s">
        <v>156</v>
      </c>
      <c r="F424" s="8" t="str">
        <f>VLOOKUP(逆引き[[#This Row],[専門街]],専門街[],2,FALSE)</f>
        <v>スポーツ用品店</v>
      </c>
      <c r="G424" s="8" t="str">
        <f>VLOOKUP(逆引き[[#This Row],[専門街]],専門街[],3,FALSE)</f>
        <v>学校</v>
      </c>
      <c r="H424" s="8" t="str">
        <f>VLOOKUP(逆引き[[#This Row],[専門街]],専門街[],4,FALSE)</f>
        <v>駄菓子屋</v>
      </c>
      <c r="I424" s="10">
        <f>VLOOKUP(逆引き[[#This Row],[専門街]],専門街[],5,FALSE)</f>
        <v>1.65</v>
      </c>
      <c r="J424" s="10">
        <f>VLOOKUP(逆引き[[#This Row],[専門街]],専門街[],6,FALSE)</f>
        <v>0.25</v>
      </c>
      <c r="K424" s="8" t="str">
        <f>VLOOKUP(逆引き[[#This Row],[専門街]],専門街[],7,FALSE)&amp;"マス"</f>
        <v>44マス</v>
      </c>
    </row>
    <row r="425" spans="3:11" hidden="1">
      <c r="C425" t="s">
        <v>42</v>
      </c>
      <c r="D425">
        <v>3</v>
      </c>
      <c r="E425" t="s">
        <v>209</v>
      </c>
      <c r="F425" s="8" t="str">
        <f>VLOOKUP(逆引き[[#This Row],[専門街]],専門街[],2,FALSE)</f>
        <v>駄菓子屋</v>
      </c>
      <c r="G425" s="8" t="str">
        <f>VLOOKUP(逆引き[[#This Row],[専門街]],専門街[],3,FALSE)</f>
        <v>大仏様</v>
      </c>
      <c r="H425" s="8" t="str">
        <f>VLOOKUP(逆引き[[#This Row],[専門街]],専門街[],4,FALSE)</f>
        <v>お土産屋</v>
      </c>
      <c r="I425" s="10">
        <f>VLOOKUP(逆引き[[#This Row],[専門街]],専門街[],5,FALSE)</f>
        <v>1.25</v>
      </c>
      <c r="J425" s="10">
        <f>VLOOKUP(逆引き[[#This Row],[専門街]],専門街[],6,FALSE)</f>
        <v>0.55000000000000004</v>
      </c>
      <c r="K425" s="8" t="str">
        <f>VLOOKUP(逆引き[[#This Row],[専門街]],専門街[],7,FALSE)&amp;"マス"</f>
        <v>12マス</v>
      </c>
    </row>
    <row r="426" spans="3:11" hidden="1">
      <c r="C426" t="s">
        <v>192</v>
      </c>
      <c r="D426">
        <v>1</v>
      </c>
      <c r="E426" t="s">
        <v>191</v>
      </c>
      <c r="F426" s="8" t="str">
        <f>VLOOKUP(逆引き[[#This Row],[専門街]],専門街[],2,FALSE)</f>
        <v>大仏様</v>
      </c>
      <c r="G426" s="8" t="str">
        <f>VLOOKUP(逆引き[[#This Row],[専門街]],専門街[],3,FALSE)</f>
        <v>農家</v>
      </c>
      <c r="H426" s="8" t="str">
        <f>VLOOKUP(逆引き[[#This Row],[専門街]],専門街[],4,FALSE)</f>
        <v>神社</v>
      </c>
      <c r="I426" s="10">
        <f>VLOOKUP(逆引き[[#This Row],[専門街]],専門街[],5,FALSE)</f>
        <v>1.45</v>
      </c>
      <c r="J426" s="10">
        <f>VLOOKUP(逆引き[[#This Row],[専門街]],専門街[],6,FALSE)</f>
        <v>0.35</v>
      </c>
      <c r="K426" s="8" t="str">
        <f>VLOOKUP(逆引き[[#This Row],[専門街]],専門街[],7,FALSE)&amp;"マス"</f>
        <v>24マス</v>
      </c>
    </row>
    <row r="427" spans="3:11" hidden="1">
      <c r="C427" t="s">
        <v>192</v>
      </c>
      <c r="D427">
        <v>2</v>
      </c>
      <c r="E427" t="s">
        <v>209</v>
      </c>
      <c r="F427" s="8" t="str">
        <f>VLOOKUP(逆引き[[#This Row],[専門街]],専門街[],2,FALSE)</f>
        <v>駄菓子屋</v>
      </c>
      <c r="G427" s="8" t="str">
        <f>VLOOKUP(逆引き[[#This Row],[専門街]],専門街[],3,FALSE)</f>
        <v>大仏様</v>
      </c>
      <c r="H427" s="8" t="str">
        <f>VLOOKUP(逆引き[[#This Row],[専門街]],専門街[],4,FALSE)</f>
        <v>お土産屋</v>
      </c>
      <c r="I427" s="10">
        <f>VLOOKUP(逆引き[[#This Row],[専門街]],専門街[],5,FALSE)</f>
        <v>1.25</v>
      </c>
      <c r="J427" s="10">
        <f>VLOOKUP(逆引き[[#This Row],[専門街]],専門街[],6,FALSE)</f>
        <v>0.55000000000000004</v>
      </c>
      <c r="K427" s="8" t="str">
        <f>VLOOKUP(逆引き[[#This Row],[専門街]],専門街[],7,FALSE)&amp;"マス"</f>
        <v>12マス</v>
      </c>
    </row>
    <row r="428" spans="3:11" hidden="1">
      <c r="C428" t="s">
        <v>192</v>
      </c>
      <c r="D428">
        <v>3</v>
      </c>
      <c r="E428" t="s">
        <v>230</v>
      </c>
      <c r="F428" s="8" t="str">
        <f>VLOOKUP(逆引き[[#This Row],[専門街]],専門街[],2,FALSE)</f>
        <v>三重塔</v>
      </c>
      <c r="G428" s="8" t="str">
        <f>VLOOKUP(逆引き[[#This Row],[専門街]],専門街[],3,FALSE)</f>
        <v>神社</v>
      </c>
      <c r="H428" s="8" t="str">
        <f>VLOOKUP(逆引き[[#This Row],[専門街]],専門街[],4,FALSE)</f>
        <v>大仏様</v>
      </c>
      <c r="I428" s="10">
        <f>VLOOKUP(逆引き[[#This Row],[専門街]],専門街[],5,FALSE)</f>
        <v>1.7</v>
      </c>
      <c r="J428" s="10">
        <f>VLOOKUP(逆引き[[#This Row],[専門街]],専門街[],6,FALSE)</f>
        <v>0.4</v>
      </c>
      <c r="K428" s="8" t="str">
        <f>VLOOKUP(逆引き[[#This Row],[専門街]],専門街[],7,FALSE)&amp;"マス"</f>
        <v>24マス</v>
      </c>
    </row>
    <row r="429" spans="3:11" hidden="1">
      <c r="C429" t="s">
        <v>72</v>
      </c>
      <c r="D429">
        <v>1</v>
      </c>
      <c r="E429" t="s">
        <v>70</v>
      </c>
      <c r="F429" s="8" t="str">
        <f>VLOOKUP(逆引き[[#This Row],[専門街]],専門街[],2,FALSE)</f>
        <v>時計台</v>
      </c>
      <c r="G429" s="8" t="str">
        <f>VLOOKUP(逆引き[[#This Row],[専門街]],専門街[],3,FALSE)</f>
        <v>地域センター</v>
      </c>
      <c r="H429" s="8" t="str">
        <f>VLOOKUP(逆引き[[#This Row],[専門街]],専門街[],4,FALSE)</f>
        <v>神社</v>
      </c>
      <c r="I429" s="10">
        <f>VLOOKUP(逆引き[[#This Row],[専門街]],専門街[],5,FALSE)</f>
        <v>0.9</v>
      </c>
      <c r="J429" s="10">
        <f>VLOOKUP(逆引き[[#This Row],[専門街]],専門街[],6,FALSE)</f>
        <v>0.45</v>
      </c>
      <c r="K429" s="8" t="str">
        <f>VLOOKUP(逆引き[[#This Row],[専門街]],専門街[],7,FALSE)&amp;"マス"</f>
        <v>9マス</v>
      </c>
    </row>
    <row r="430" spans="3:11" hidden="1">
      <c r="C430" t="s">
        <v>72</v>
      </c>
      <c r="D430">
        <v>2</v>
      </c>
      <c r="E430" t="s">
        <v>107</v>
      </c>
      <c r="F430" s="8" t="str">
        <f>VLOOKUP(逆引き[[#This Row],[専門街]],専門街[],2,FALSE)</f>
        <v>スーパーマーケット</v>
      </c>
      <c r="G430" s="8" t="str">
        <f>VLOOKUP(逆引き[[#This Row],[専門街]],専門街[],3,FALSE)</f>
        <v>クリーニング店</v>
      </c>
      <c r="H430" s="8" t="str">
        <f>VLOOKUP(逆引き[[#This Row],[専門街]],専門街[],4,FALSE)</f>
        <v>地域センター</v>
      </c>
      <c r="I430" s="10">
        <f>VLOOKUP(逆引き[[#This Row],[専門街]],専門街[],5,FALSE)</f>
        <v>1.05</v>
      </c>
      <c r="J430" s="10">
        <f>VLOOKUP(逆引き[[#This Row],[専門街]],専門街[],6,FALSE)</f>
        <v>0.5</v>
      </c>
      <c r="K430" s="8" t="str">
        <f>VLOOKUP(逆引き[[#This Row],[専門街]],専門街[],7,FALSE)&amp;"マス"</f>
        <v>12マス</v>
      </c>
    </row>
    <row r="431" spans="3:11" hidden="1">
      <c r="C431" t="s">
        <v>72</v>
      </c>
      <c r="D431">
        <v>3</v>
      </c>
      <c r="E431" t="s">
        <v>143</v>
      </c>
      <c r="F431" s="8" t="str">
        <f>VLOOKUP(逆引き[[#This Row],[専門街]],専門街[],2,FALSE)</f>
        <v>不動産屋</v>
      </c>
      <c r="G431" s="8" t="str">
        <f>VLOOKUP(逆引き[[#This Row],[専門街]],専門街[],3,FALSE)</f>
        <v>案内所</v>
      </c>
      <c r="H431" s="8" t="str">
        <f>VLOOKUP(逆引き[[#This Row],[専門街]],専門街[],4,FALSE)</f>
        <v>地域センター</v>
      </c>
      <c r="I431" s="10">
        <f>VLOOKUP(逆引き[[#This Row],[専門街]],専門街[],5,FALSE)</f>
        <v>1.05</v>
      </c>
      <c r="J431" s="10">
        <f>VLOOKUP(逆引き[[#This Row],[専門街]],専門街[],6,FALSE)</f>
        <v>0.5</v>
      </c>
      <c r="K431" s="8" t="str">
        <f>VLOOKUP(逆引き[[#This Row],[専門街]],専門街[],7,FALSE)&amp;"マス"</f>
        <v>9マス</v>
      </c>
    </row>
    <row r="432" spans="3:11" hidden="1">
      <c r="C432" t="s">
        <v>72</v>
      </c>
      <c r="D432">
        <v>4</v>
      </c>
      <c r="E432" t="s">
        <v>186</v>
      </c>
      <c r="F432" s="8" t="str">
        <f>VLOOKUP(逆引き[[#This Row],[専門街]],専門街[],2,FALSE)</f>
        <v>案内所</v>
      </c>
      <c r="G432" s="8" t="str">
        <f>VLOOKUP(逆引き[[#This Row],[専門街]],専門街[],3,FALSE)</f>
        <v>地域センター</v>
      </c>
      <c r="H432" s="8" t="str">
        <f>VLOOKUP(逆引き[[#This Row],[専門街]],専門街[],4,FALSE)</f>
        <v>電波塔</v>
      </c>
      <c r="I432" s="10">
        <f>VLOOKUP(逆引き[[#This Row],[専門街]],専門街[],5,FALSE)</f>
        <v>1.85</v>
      </c>
      <c r="J432" s="10">
        <f>VLOOKUP(逆引き[[#This Row],[専門街]],専門街[],6,FALSE)</f>
        <v>0.3</v>
      </c>
      <c r="K432" s="8" t="str">
        <f>VLOOKUP(逆引き[[#This Row],[専門街]],専門街[],7,FALSE)&amp;"マス"</f>
        <v>21マス</v>
      </c>
    </row>
    <row r="433" spans="3:11" hidden="1">
      <c r="C433" t="s">
        <v>72</v>
      </c>
      <c r="D433">
        <v>5</v>
      </c>
      <c r="E433" t="s">
        <v>249</v>
      </c>
      <c r="F433" s="8" t="str">
        <f>VLOOKUP(逆引き[[#This Row],[専門街]],専門街[],2,FALSE)</f>
        <v>地域センター</v>
      </c>
      <c r="G433" s="8" t="str">
        <f>VLOOKUP(逆引き[[#This Row],[専門街]],専門街[],3,FALSE)</f>
        <v>病院</v>
      </c>
      <c r="H433" s="8" t="str">
        <f>VLOOKUP(逆引き[[#This Row],[専門街]],専門街[],4,FALSE)</f>
        <v>地下鉄</v>
      </c>
      <c r="I433" s="10">
        <f>VLOOKUP(逆引き[[#This Row],[専門街]],専門街[],5,FALSE)</f>
        <v>1.5</v>
      </c>
      <c r="J433" s="10">
        <f>VLOOKUP(逆引き[[#This Row],[専門街]],専門街[],6,FALSE)</f>
        <v>0.6</v>
      </c>
      <c r="K433" s="8" t="str">
        <f>VLOOKUP(逆引き[[#This Row],[専門街]],専門街[],7,FALSE)&amp;"マス"</f>
        <v>20マス</v>
      </c>
    </row>
    <row r="434" spans="3:11" hidden="1">
      <c r="C434" t="s">
        <v>246</v>
      </c>
      <c r="D434">
        <v>1</v>
      </c>
      <c r="E434" t="s">
        <v>245</v>
      </c>
      <c r="F434" s="8" t="str">
        <f>VLOOKUP(逆引き[[#This Row],[専門街]],専門街[],2,FALSE)</f>
        <v>薬局</v>
      </c>
      <c r="G434" s="8" t="str">
        <f>VLOOKUP(逆引き[[#This Row],[専門街]],専門街[],3,FALSE)</f>
        <v>学校</v>
      </c>
      <c r="H434" s="8" t="str">
        <f>VLOOKUP(逆引き[[#This Row],[専門街]],専門街[],4,FALSE)</f>
        <v>地下鉄</v>
      </c>
      <c r="I434" s="10">
        <f>VLOOKUP(逆引き[[#This Row],[専門街]],専門街[],5,FALSE)</f>
        <v>1.5</v>
      </c>
      <c r="J434" s="10">
        <f>VLOOKUP(逆引き[[#This Row],[専門街]],専門街[],6,FALSE)</f>
        <v>0.6</v>
      </c>
      <c r="K434" s="8" t="str">
        <f>VLOOKUP(逆引き[[#This Row],[専門街]],専門街[],7,FALSE)&amp;"マス"</f>
        <v>40マス</v>
      </c>
    </row>
    <row r="435" spans="3:11" hidden="1">
      <c r="C435" t="s">
        <v>246</v>
      </c>
      <c r="D435">
        <v>2</v>
      </c>
      <c r="E435" t="s">
        <v>247</v>
      </c>
      <c r="F435" s="8" t="str">
        <f>VLOOKUP(逆引き[[#This Row],[専門街]],専門街[],2,FALSE)</f>
        <v>家具屋</v>
      </c>
      <c r="G435" s="8" t="str">
        <f>VLOOKUP(逆引き[[#This Row],[専門街]],専門街[],3,FALSE)</f>
        <v>地下鉄</v>
      </c>
      <c r="H435" s="8" t="str">
        <f>VLOOKUP(逆引き[[#This Row],[専門街]],専門街[],4,FALSE)</f>
        <v>クリーニング店</v>
      </c>
      <c r="I435" s="10">
        <f>VLOOKUP(逆引き[[#This Row],[専門街]],専門街[],5,FALSE)</f>
        <v>1.7</v>
      </c>
      <c r="J435" s="10">
        <f>VLOOKUP(逆引き[[#This Row],[専門街]],専門街[],6,FALSE)</f>
        <v>0.4</v>
      </c>
      <c r="K435" s="8" t="str">
        <f>VLOOKUP(逆引き[[#This Row],[専門街]],専門街[],7,FALSE)&amp;"マス"</f>
        <v>8マス</v>
      </c>
    </row>
    <row r="436" spans="3:11" hidden="1">
      <c r="C436" t="s">
        <v>246</v>
      </c>
      <c r="D436">
        <v>3</v>
      </c>
      <c r="E436" t="s">
        <v>248</v>
      </c>
      <c r="F436" s="8" t="str">
        <f>VLOOKUP(逆引き[[#This Row],[専門街]],専門街[],2,FALSE)</f>
        <v>お土産屋</v>
      </c>
      <c r="G436" s="8" t="str">
        <f>VLOOKUP(逆引き[[#This Row],[専門街]],専門街[],3,FALSE)</f>
        <v>地下鉄</v>
      </c>
      <c r="H436" s="8" t="str">
        <f>VLOOKUP(逆引き[[#This Row],[専門街]],専門街[],4,FALSE)</f>
        <v>三重塔</v>
      </c>
      <c r="I436" s="10">
        <f>VLOOKUP(逆引き[[#This Row],[専門街]],専門街[],5,FALSE)</f>
        <v>2.1</v>
      </c>
      <c r="J436" s="10">
        <f>VLOOKUP(逆引き[[#This Row],[専門街]],専門街[],6,FALSE)</f>
        <v>0.35</v>
      </c>
      <c r="K436" s="8" t="str">
        <f>VLOOKUP(逆引き[[#This Row],[専門街]],専門街[],7,FALSE)&amp;"マス"</f>
        <v>20マス</v>
      </c>
    </row>
    <row r="437" spans="3:11" hidden="1">
      <c r="C437" t="s">
        <v>246</v>
      </c>
      <c r="D437">
        <v>4</v>
      </c>
      <c r="E437" t="s">
        <v>249</v>
      </c>
      <c r="F437" s="8" t="str">
        <f>VLOOKUP(逆引き[[#This Row],[専門街]],専門街[],2,FALSE)</f>
        <v>地域センター</v>
      </c>
      <c r="G437" s="8" t="str">
        <f>VLOOKUP(逆引き[[#This Row],[専門街]],専門街[],3,FALSE)</f>
        <v>病院</v>
      </c>
      <c r="H437" s="8" t="str">
        <f>VLOOKUP(逆引き[[#This Row],[専門街]],専門街[],4,FALSE)</f>
        <v>地下鉄</v>
      </c>
      <c r="I437" s="10">
        <f>VLOOKUP(逆引き[[#This Row],[専門街]],専門街[],5,FALSE)</f>
        <v>1.5</v>
      </c>
      <c r="J437" s="10">
        <f>VLOOKUP(逆引き[[#This Row],[専門街]],専門街[],6,FALSE)</f>
        <v>0.6</v>
      </c>
      <c r="K437" s="8" t="str">
        <f>VLOOKUP(逆引き[[#This Row],[専門街]],専門街[],7,FALSE)&amp;"マス"</f>
        <v>20マス</v>
      </c>
    </row>
    <row r="438" spans="3:11" hidden="1">
      <c r="C438" t="s">
        <v>246</v>
      </c>
      <c r="D438">
        <v>5</v>
      </c>
      <c r="E438" t="s">
        <v>282</v>
      </c>
      <c r="F438" s="8" t="str">
        <f>VLOOKUP(逆引き[[#This Row],[専門街]],専門街[],2,FALSE)</f>
        <v>地下鉄</v>
      </c>
      <c r="G438" s="8" t="str">
        <f>VLOOKUP(逆引き[[#This Row],[専門街]],専門街[],3,FALSE)</f>
        <v>高層オフィス</v>
      </c>
      <c r="H438" s="8" t="str">
        <f>VLOOKUP(逆引き[[#This Row],[専門街]],専門街[],4,FALSE)</f>
        <v>高層ビル</v>
      </c>
      <c r="I438" s="10">
        <f>VLOOKUP(逆引き[[#This Row],[専門街]],専門街[],5,FALSE)</f>
        <v>2.5</v>
      </c>
      <c r="J438" s="10">
        <f>VLOOKUP(逆引き[[#This Row],[専門街]],専門街[],6,FALSE)</f>
        <v>0.4</v>
      </c>
      <c r="K438" s="8" t="str">
        <f>VLOOKUP(逆引き[[#This Row],[専門街]],専門街[],7,FALSE)&amp;"マス"</f>
        <v>32マス</v>
      </c>
    </row>
    <row r="439" spans="3:11" hidden="1">
      <c r="C439" t="s">
        <v>153</v>
      </c>
      <c r="D439">
        <v>1</v>
      </c>
      <c r="E439" t="s">
        <v>152</v>
      </c>
      <c r="F439" s="8" t="str">
        <f>VLOOKUP(逆引き[[#This Row],[専門街]],専門街[],2,FALSE)</f>
        <v>キャンプ場</v>
      </c>
      <c r="G439" s="8" t="str">
        <f>VLOOKUP(逆引き[[#This Row],[専門街]],専門街[],3,FALSE)</f>
        <v>山</v>
      </c>
      <c r="H439" s="8" t="str">
        <f>VLOOKUP(逆引き[[#This Row],[専門街]],専門街[],4,FALSE)</f>
        <v>駐車場</v>
      </c>
      <c r="I439" s="10">
        <f>VLOOKUP(逆引き[[#This Row],[専門街]],専門街[],5,FALSE)</f>
        <v>1.65</v>
      </c>
      <c r="J439" s="10">
        <f>VLOOKUP(逆引き[[#This Row],[専門街]],専門街[],6,FALSE)</f>
        <v>0.25</v>
      </c>
      <c r="K439" s="8" t="str">
        <f>VLOOKUP(逆引き[[#This Row],[専門街]],専門街[],7,FALSE)&amp;"マス"</f>
        <v>56マス</v>
      </c>
    </row>
    <row r="440" spans="3:11" hidden="1">
      <c r="C440" t="s">
        <v>153</v>
      </c>
      <c r="D440">
        <v>2</v>
      </c>
      <c r="E440" t="s">
        <v>219</v>
      </c>
      <c r="F440" s="8" t="str">
        <f>VLOOKUP(逆引き[[#This Row],[専門街]],専門街[],2,FALSE)</f>
        <v>駐車場</v>
      </c>
      <c r="G440" s="8" t="str">
        <f>VLOOKUP(逆引き[[#This Row],[専門街]],専門街[],3,FALSE)</f>
        <v>銀トロフィ像</v>
      </c>
      <c r="H440" s="8" t="str">
        <f>VLOOKUP(逆引き[[#This Row],[専門街]],専門街[],4,FALSE)</f>
        <v>カーディーラー</v>
      </c>
      <c r="I440" s="10">
        <f>VLOOKUP(逆引き[[#This Row],[専門街]],専門街[],5,FALSE)</f>
        <v>1.85</v>
      </c>
      <c r="J440" s="10">
        <f>VLOOKUP(逆引き[[#This Row],[専門街]],専門街[],6,FALSE)</f>
        <v>0.3</v>
      </c>
      <c r="K440" s="8" t="str">
        <f>VLOOKUP(逆引き[[#This Row],[専門街]],専門街[],7,FALSE)&amp;"マス"</f>
        <v>21マス</v>
      </c>
    </row>
    <row r="441" spans="3:11" hidden="1">
      <c r="C441" t="s">
        <v>153</v>
      </c>
      <c r="D441">
        <v>3</v>
      </c>
      <c r="E441" t="s">
        <v>250</v>
      </c>
      <c r="F441" s="8" t="str">
        <f>VLOOKUP(逆引き[[#This Row],[専門街]],専門街[],2,FALSE)</f>
        <v>ライブ会場</v>
      </c>
      <c r="G441" s="8" t="str">
        <f>VLOOKUP(逆引き[[#This Row],[専門街]],専門街[],3,FALSE)</f>
        <v>駐車場</v>
      </c>
      <c r="H441" s="8" t="str">
        <f>VLOOKUP(逆引き[[#This Row],[専門街]],専門街[],4,FALSE)</f>
        <v>野球場</v>
      </c>
      <c r="I441" s="10">
        <f>VLOOKUP(逆引き[[#This Row],[専門街]],専門街[],5,FALSE)</f>
        <v>1.5</v>
      </c>
      <c r="J441" s="10">
        <f>VLOOKUP(逆引き[[#This Row],[専門街]],専門街[],6,FALSE)</f>
        <v>0.6</v>
      </c>
      <c r="K441" s="8" t="str">
        <f>VLOOKUP(逆引き[[#This Row],[専門街]],専門街[],7,FALSE)&amp;"マス"</f>
        <v>56マス</v>
      </c>
    </row>
    <row r="442" spans="3:11" hidden="1">
      <c r="C442" t="s">
        <v>235</v>
      </c>
      <c r="D442">
        <v>1</v>
      </c>
      <c r="E442" t="s">
        <v>233</v>
      </c>
      <c r="F442" s="8" t="str">
        <f>VLOOKUP(逆引き[[#This Row],[専門街]],専門街[],2,FALSE)</f>
        <v>高層ビル</v>
      </c>
      <c r="G442" s="8" t="str">
        <f>VLOOKUP(逆引き[[#This Row],[専門街]],専門街[],3,FALSE)</f>
        <v>超高層ビル</v>
      </c>
      <c r="H442" s="8" t="str">
        <f>VLOOKUP(逆引き[[#This Row],[専門街]],専門街[],4,FALSE)</f>
        <v>銀行</v>
      </c>
      <c r="I442" s="10">
        <f>VLOOKUP(逆引き[[#This Row],[専門街]],専門街[],5,FALSE)</f>
        <v>1.7</v>
      </c>
      <c r="J442" s="10">
        <f>VLOOKUP(逆引き[[#This Row],[専門街]],専門街[],6,FALSE)</f>
        <v>0.4</v>
      </c>
      <c r="K442" s="8" t="str">
        <f>VLOOKUP(逆引き[[#This Row],[専門街]],専門街[],7,FALSE)&amp;"マス"</f>
        <v>68マス</v>
      </c>
    </row>
    <row r="443" spans="3:11" hidden="1">
      <c r="C443" t="s">
        <v>235</v>
      </c>
      <c r="D443">
        <v>2</v>
      </c>
      <c r="E443" t="s">
        <v>273</v>
      </c>
      <c r="F443" s="8" t="str">
        <f>VLOOKUP(逆引き[[#This Row],[専門街]],専門街[],2,FALSE)</f>
        <v>高層ビル</v>
      </c>
      <c r="G443" s="8" t="str">
        <f>VLOOKUP(逆引き[[#This Row],[専門街]],専門街[],3,FALSE)</f>
        <v>超高層ビル</v>
      </c>
      <c r="H443" s="8" t="str">
        <f>VLOOKUP(逆引き[[#This Row],[専門街]],専門街[],4,FALSE)</f>
        <v>カイロビル</v>
      </c>
      <c r="I443" s="10">
        <f>VLOOKUP(逆引き[[#This Row],[専門街]],専門街[],5,FALSE)</f>
        <v>2.1</v>
      </c>
      <c r="J443" s="10">
        <f>VLOOKUP(逆引き[[#This Row],[専門街]],専門街[],6,FALSE)</f>
        <v>0.45</v>
      </c>
      <c r="K443" s="8" t="str">
        <f>VLOOKUP(逆引き[[#This Row],[専門街]],専門街[],7,FALSE)&amp;"マス"</f>
        <v>68マス</v>
      </c>
    </row>
    <row r="444" spans="3:11" hidden="1">
      <c r="C444" t="s">
        <v>235</v>
      </c>
      <c r="D444">
        <v>3</v>
      </c>
      <c r="E444" t="s">
        <v>278</v>
      </c>
      <c r="F444" s="8" t="str">
        <f>VLOOKUP(逆引き[[#This Row],[専門街]],専門街[],2,FALSE)</f>
        <v>国際空港</v>
      </c>
      <c r="G444" s="8" t="str">
        <f>VLOOKUP(逆引き[[#This Row],[専門街]],専門街[],3,FALSE)</f>
        <v>テレビ局</v>
      </c>
      <c r="H444" s="8" t="str">
        <f>VLOOKUP(逆引き[[#This Row],[専門街]],専門街[],4,FALSE)</f>
        <v>超高層ビル</v>
      </c>
      <c r="I444" s="10">
        <f>VLOOKUP(逆引き[[#This Row],[専門街]],専門街[],5,FALSE)</f>
        <v>2.1</v>
      </c>
      <c r="J444" s="10">
        <f>VLOOKUP(逆引き[[#This Row],[専門街]],専門街[],6,FALSE)</f>
        <v>0.45</v>
      </c>
      <c r="K444" s="8" t="str">
        <f>VLOOKUP(逆引き[[#This Row],[専門街]],専門街[],7,FALSE)&amp;"マス"</f>
        <v>132マス</v>
      </c>
    </row>
    <row r="445" spans="3:11" hidden="1">
      <c r="C445" t="s">
        <v>320</v>
      </c>
      <c r="D445">
        <v>1</v>
      </c>
      <c r="E445" t="s">
        <v>319</v>
      </c>
      <c r="F445" s="8" t="str">
        <f>VLOOKUP(逆引き[[#This Row],[専門街]],専門街[],2,FALSE)</f>
        <v>通年スキー場</v>
      </c>
      <c r="G445" s="8" t="str">
        <f>VLOOKUP(逆引き[[#This Row],[専門街]],専門街[],3,FALSE)</f>
        <v>温泉旅館</v>
      </c>
      <c r="H445" s="8" t="str">
        <f>VLOOKUP(逆引き[[#This Row],[専門街]],専門街[],4,FALSE)</f>
        <v>牧場</v>
      </c>
      <c r="I445" s="10">
        <f>VLOOKUP(逆引き[[#This Row],[専門街]],専門街[],5,FALSE)</f>
        <v>1.9</v>
      </c>
      <c r="J445" s="10">
        <f>VLOOKUP(逆引き[[#This Row],[専門街]],専門街[],6,FALSE)</f>
        <v>0.65</v>
      </c>
      <c r="K445" s="8" t="str">
        <f>VLOOKUP(逆引き[[#This Row],[専門街]],専門街[],7,FALSE)&amp;"マス"</f>
        <v>88マス</v>
      </c>
    </row>
    <row r="446" spans="3:11" hidden="1">
      <c r="C446" t="s">
        <v>320</v>
      </c>
      <c r="D446">
        <v>2</v>
      </c>
      <c r="E446" t="s">
        <v>325</v>
      </c>
      <c r="F446" s="8" t="str">
        <f>VLOOKUP(逆引き[[#This Row],[専門街]],専門街[],2,FALSE)</f>
        <v>通年スキー場</v>
      </c>
      <c r="G446" s="8" t="str">
        <f>VLOOKUP(逆引き[[#This Row],[専門街]],専門街[],3,FALSE)</f>
        <v>ワイロくん像</v>
      </c>
      <c r="H446" s="8" t="str">
        <f>VLOOKUP(逆引き[[#This Row],[専門街]],専門街[],4,FALSE)</f>
        <v>国際空港</v>
      </c>
      <c r="I446" s="10">
        <f>VLOOKUP(逆引き[[#This Row],[専門街]],専門街[],5,FALSE)</f>
        <v>1.9</v>
      </c>
      <c r="J446" s="10">
        <f>VLOOKUP(逆引き[[#This Row],[専門街]],専門街[],6,FALSE)</f>
        <v>0.65</v>
      </c>
      <c r="K446" s="8" t="str">
        <f>VLOOKUP(逆引き[[#This Row],[専門街]],専門街[],7,FALSE)&amp;"マス"</f>
        <v>117マス</v>
      </c>
    </row>
    <row r="447" spans="3:11" hidden="1">
      <c r="C447" t="s">
        <v>13</v>
      </c>
      <c r="D447">
        <v>1</v>
      </c>
      <c r="E447" t="s">
        <v>11</v>
      </c>
      <c r="F447" s="8" t="str">
        <f>VLOOKUP(逆引き[[#This Row],[専門街]],専門街[],2,FALSE)</f>
        <v>牛丼屋</v>
      </c>
      <c r="G447" s="8" t="str">
        <f>VLOOKUP(逆引き[[#This Row],[専門街]],専門街[],3,FALSE)</f>
        <v>定食屋</v>
      </c>
      <c r="H447" s="8" t="str">
        <f>VLOOKUP(逆引き[[#This Row],[専門街]],専門街[],4,FALSE)</f>
        <v>ファーストフード</v>
      </c>
      <c r="I447" s="10">
        <f>VLOOKUP(逆引き[[#This Row],[専門街]],専門街[],5,FALSE)</f>
        <v>1.5</v>
      </c>
      <c r="J447" s="10">
        <f>VLOOKUP(逆引き[[#This Row],[専門街]],専門街[],6,FALSE)</f>
        <v>0.2</v>
      </c>
      <c r="K447" s="8" t="str">
        <f>VLOOKUP(逆引き[[#This Row],[専門街]],専門街[],7,FALSE)&amp;"マス"</f>
        <v>12マス</v>
      </c>
    </row>
    <row r="448" spans="3:11" hidden="1">
      <c r="C448" t="s">
        <v>13</v>
      </c>
      <c r="D448">
        <v>2</v>
      </c>
      <c r="E448" t="s">
        <v>97</v>
      </c>
      <c r="F448" s="8" t="str">
        <f>VLOOKUP(逆引き[[#This Row],[専門街]],専門街[],2,FALSE)</f>
        <v>八百屋</v>
      </c>
      <c r="G448" s="8" t="str">
        <f>VLOOKUP(逆引き[[#This Row],[専門街]],専門街[],3,FALSE)</f>
        <v>定食屋</v>
      </c>
      <c r="H448" s="8" t="str">
        <f>VLOOKUP(逆引き[[#This Row],[専門街]],専門街[],4,FALSE)</f>
        <v>魚屋</v>
      </c>
      <c r="I448" s="10">
        <f>VLOOKUP(逆引き[[#This Row],[専門街]],専門街[],5,FALSE)</f>
        <v>1.5</v>
      </c>
      <c r="J448" s="10">
        <f>VLOOKUP(逆引き[[#This Row],[専門街]],専門街[],6,FALSE)</f>
        <v>0.2</v>
      </c>
      <c r="K448" s="8" t="str">
        <f>VLOOKUP(逆引き[[#This Row],[専門街]],専門街[],7,FALSE)&amp;"マス"</f>
        <v>12マス</v>
      </c>
    </row>
    <row r="449" spans="3:11" hidden="1">
      <c r="C449" t="s">
        <v>13</v>
      </c>
      <c r="D449">
        <v>3</v>
      </c>
      <c r="E449" t="s">
        <v>210</v>
      </c>
      <c r="F449" s="8" t="str">
        <f>VLOOKUP(逆引き[[#This Row],[専門街]],専門街[],2,FALSE)</f>
        <v>展望タワー</v>
      </c>
      <c r="G449" s="8" t="str">
        <f>VLOOKUP(逆引き[[#This Row],[専門街]],専門街[],3,FALSE)</f>
        <v>銅トロフィ像</v>
      </c>
      <c r="H449" s="8" t="str">
        <f>VLOOKUP(逆引き[[#This Row],[専門街]],専門街[],4,FALSE)</f>
        <v>定食屋</v>
      </c>
      <c r="I449" s="10">
        <f>VLOOKUP(逆引き[[#This Row],[専門街]],専門街[],5,FALSE)</f>
        <v>1.85</v>
      </c>
      <c r="J449" s="10">
        <f>VLOOKUP(逆引き[[#This Row],[専門街]],専門街[],6,FALSE)</f>
        <v>0.3</v>
      </c>
      <c r="K449" s="8" t="str">
        <f>VLOOKUP(逆引き[[#This Row],[専門街]],専門街[],7,FALSE)&amp;"マス"</f>
        <v>9マス</v>
      </c>
    </row>
    <row r="450" spans="3:11" hidden="1">
      <c r="C450" t="s">
        <v>316</v>
      </c>
      <c r="D450">
        <v>1</v>
      </c>
      <c r="E450" t="s">
        <v>315</v>
      </c>
      <c r="F450" s="8" t="str">
        <f>VLOOKUP(逆引き[[#This Row],[専門街]],専門街[],2,FALSE)</f>
        <v>天使カイロ像</v>
      </c>
      <c r="G450" s="8" t="str">
        <f>VLOOKUP(逆引き[[#This Row],[専門街]],専門街[],3,FALSE)</f>
        <v>金トロフィ像</v>
      </c>
      <c r="H450" s="8" t="str">
        <f>VLOOKUP(逆引き[[#This Row],[専門街]],専門街[],4,FALSE)</f>
        <v>動物園</v>
      </c>
      <c r="I450" s="10">
        <f>VLOOKUP(逆引き[[#This Row],[専門街]],専門街[],5,FALSE)</f>
        <v>2.1</v>
      </c>
      <c r="J450" s="10">
        <f>VLOOKUP(逆引き[[#This Row],[専門街]],専門街[],6,FALSE)</f>
        <v>0.45</v>
      </c>
      <c r="K450" s="8" t="str">
        <f>VLOOKUP(逆引き[[#This Row],[専門街]],専門街[],7,FALSE)&amp;"マス"</f>
        <v>38マス</v>
      </c>
    </row>
    <row r="451" spans="3:11" hidden="1">
      <c r="C451" t="s">
        <v>211</v>
      </c>
      <c r="D451">
        <v>1</v>
      </c>
      <c r="E451" t="s">
        <v>210</v>
      </c>
      <c r="F451" s="8" t="str">
        <f>VLOOKUP(逆引き[[#This Row],[専門街]],専門街[],2,FALSE)</f>
        <v>展望タワー</v>
      </c>
      <c r="G451" s="8" t="str">
        <f>VLOOKUP(逆引き[[#This Row],[専門街]],専門街[],3,FALSE)</f>
        <v>銅トロフィ像</v>
      </c>
      <c r="H451" s="8" t="str">
        <f>VLOOKUP(逆引き[[#This Row],[専門街]],専門街[],4,FALSE)</f>
        <v>定食屋</v>
      </c>
      <c r="I451" s="10">
        <f>VLOOKUP(逆引き[[#This Row],[専門街]],専門街[],5,FALSE)</f>
        <v>1.85</v>
      </c>
      <c r="J451" s="10">
        <f>VLOOKUP(逆引き[[#This Row],[専門街]],専門街[],6,FALSE)</f>
        <v>0.3</v>
      </c>
      <c r="K451" s="8" t="str">
        <f>VLOOKUP(逆引き[[#This Row],[専門街]],専門街[],7,FALSE)&amp;"マス"</f>
        <v>9マス</v>
      </c>
    </row>
    <row r="452" spans="3:11" hidden="1">
      <c r="C452" t="s">
        <v>211</v>
      </c>
      <c r="D452">
        <v>2</v>
      </c>
      <c r="E452" t="s">
        <v>213</v>
      </c>
      <c r="F452" s="8" t="str">
        <f>VLOOKUP(逆引き[[#This Row],[専門街]],専門街[],2,FALSE)</f>
        <v>展望タワー</v>
      </c>
      <c r="G452" s="8" t="str">
        <f>VLOOKUP(逆引き[[#This Row],[専門街]],専門街[],3,FALSE)</f>
        <v>銅トロフィ像</v>
      </c>
      <c r="H452" s="8" t="str">
        <f>VLOOKUP(逆引き[[#This Row],[専門街]],専門街[],4,FALSE)</f>
        <v>銭湯</v>
      </c>
      <c r="I452" s="10">
        <f>VLOOKUP(逆引き[[#This Row],[専門街]],専門街[],5,FALSE)</f>
        <v>1.25</v>
      </c>
      <c r="J452" s="10">
        <f>VLOOKUP(逆引き[[#This Row],[専門街]],専門街[],6,FALSE)</f>
        <v>0.55000000000000004</v>
      </c>
      <c r="K452" s="8" t="str">
        <f>VLOOKUP(逆引き[[#This Row],[専門街]],専門街[],7,FALSE)&amp;"マス"</f>
        <v>9マス</v>
      </c>
    </row>
    <row r="453" spans="3:11" hidden="1">
      <c r="C453" t="s">
        <v>211</v>
      </c>
      <c r="D453">
        <v>3</v>
      </c>
      <c r="E453" t="s">
        <v>214</v>
      </c>
      <c r="F453" s="8" t="str">
        <f>VLOOKUP(逆引き[[#This Row],[専門街]],専門街[],2,FALSE)</f>
        <v>展望タワー</v>
      </c>
      <c r="G453" s="8" t="str">
        <f>VLOOKUP(逆引き[[#This Row],[専門街]],専門街[],3,FALSE)</f>
        <v>銅トロフィ像</v>
      </c>
      <c r="H453" s="8" t="str">
        <f>VLOOKUP(逆引き[[#This Row],[専門街]],専門街[],4,FALSE)</f>
        <v>牛丼屋</v>
      </c>
      <c r="I453" s="10">
        <f>VLOOKUP(逆引き[[#This Row],[専門街]],専門街[],5,FALSE)</f>
        <v>1.45</v>
      </c>
      <c r="J453" s="10">
        <f>VLOOKUP(逆引き[[#This Row],[専門街]],専門街[],6,FALSE)</f>
        <v>0.35</v>
      </c>
      <c r="K453" s="8" t="str">
        <f>VLOOKUP(逆引き[[#This Row],[専門街]],専門街[],7,FALSE)&amp;"マス"</f>
        <v>9マス</v>
      </c>
    </row>
    <row r="454" spans="3:11" hidden="1">
      <c r="C454" t="s">
        <v>211</v>
      </c>
      <c r="D454">
        <v>4</v>
      </c>
      <c r="E454" t="s">
        <v>216</v>
      </c>
      <c r="F454" s="8" t="str">
        <f>VLOOKUP(逆引き[[#This Row],[専門街]],専門街[],2,FALSE)</f>
        <v>展望タワー</v>
      </c>
      <c r="G454" s="8" t="str">
        <f>VLOOKUP(逆引き[[#This Row],[専門街]],専門街[],3,FALSE)</f>
        <v>銅トロフィ像</v>
      </c>
      <c r="H454" s="8" t="str">
        <f>VLOOKUP(逆引き[[#This Row],[専門街]],専門街[],4,FALSE)</f>
        <v>クレープ店</v>
      </c>
      <c r="I454" s="10">
        <f>VLOOKUP(逆引き[[#This Row],[専門街]],専門街[],5,FALSE)</f>
        <v>1.25</v>
      </c>
      <c r="J454" s="10">
        <f>VLOOKUP(逆引き[[#This Row],[専門街]],専門街[],6,FALSE)</f>
        <v>0.55000000000000004</v>
      </c>
      <c r="K454" s="8" t="str">
        <f>VLOOKUP(逆引き[[#This Row],[専門街]],専門街[],7,FALSE)&amp;"マス"</f>
        <v>9マス</v>
      </c>
    </row>
    <row r="455" spans="3:11" hidden="1">
      <c r="C455" t="s">
        <v>211</v>
      </c>
      <c r="D455">
        <v>5</v>
      </c>
      <c r="E455" t="s">
        <v>253</v>
      </c>
      <c r="F455" s="8" t="str">
        <f>VLOOKUP(逆引き[[#This Row],[専門街]],専門街[],2,FALSE)</f>
        <v>展望タワー</v>
      </c>
      <c r="G455" s="8" t="str">
        <f>VLOOKUP(逆引き[[#This Row],[専門街]],専門街[],3,FALSE)</f>
        <v>銅トロフィ像</v>
      </c>
      <c r="H455" s="8" t="str">
        <f>VLOOKUP(逆引き[[#This Row],[専門街]],専門街[],4,FALSE)</f>
        <v>すし屋</v>
      </c>
      <c r="I455" s="10">
        <f>VLOOKUP(逆引き[[#This Row],[専門街]],専門街[],5,FALSE)</f>
        <v>1.7</v>
      </c>
      <c r="J455" s="10">
        <f>VLOOKUP(逆引き[[#This Row],[専門街]],専門街[],6,FALSE)</f>
        <v>0.4</v>
      </c>
      <c r="K455" s="8" t="str">
        <f>VLOOKUP(逆引き[[#This Row],[専門街]],専門街[],7,FALSE)&amp;"マス"</f>
        <v>9マス</v>
      </c>
    </row>
    <row r="456" spans="3:11" hidden="1">
      <c r="C456" t="s">
        <v>211</v>
      </c>
      <c r="D456">
        <v>6</v>
      </c>
      <c r="E456" t="s">
        <v>254</v>
      </c>
      <c r="F456" s="8" t="str">
        <f>VLOOKUP(逆引き[[#This Row],[専門街]],専門街[],2,FALSE)</f>
        <v>展望タワー</v>
      </c>
      <c r="G456" s="8" t="str">
        <f>VLOOKUP(逆引き[[#This Row],[専門街]],専門街[],3,FALSE)</f>
        <v>銅トロフィ像</v>
      </c>
      <c r="H456" s="8" t="str">
        <f>VLOOKUP(逆引き[[#This Row],[専門街]],専門街[],4,FALSE)</f>
        <v>カジノ</v>
      </c>
      <c r="I456" s="10">
        <f>VLOOKUP(逆引き[[#This Row],[専門街]],専門街[],5,FALSE)</f>
        <v>1.7</v>
      </c>
      <c r="J456" s="10">
        <f>VLOOKUP(逆引き[[#This Row],[専門街]],専門街[],6,FALSE)</f>
        <v>0.4</v>
      </c>
      <c r="K456" s="8" t="str">
        <f>VLOOKUP(逆引き[[#This Row],[専門街]],専門街[],7,FALSE)&amp;"マス"</f>
        <v>9マス</v>
      </c>
    </row>
    <row r="457" spans="3:11" hidden="1">
      <c r="C457" t="s">
        <v>104</v>
      </c>
      <c r="D457">
        <v>1</v>
      </c>
      <c r="E457" t="s">
        <v>103</v>
      </c>
      <c r="F457" s="8" t="str">
        <f>VLOOKUP(逆引き[[#This Row],[専門街]],専門街[],2,FALSE)</f>
        <v>ラーメン屋</v>
      </c>
      <c r="G457" s="8" t="str">
        <f>VLOOKUP(逆引き[[#This Row],[専門街]],専門街[],3,FALSE)</f>
        <v>銭湯</v>
      </c>
      <c r="H457" s="8" t="str">
        <f>VLOOKUP(逆引き[[#This Row],[専門街]],専門街[],4,FALSE)</f>
        <v>電柱</v>
      </c>
      <c r="I457" s="10">
        <f>VLOOKUP(逆引き[[#This Row],[専門街]],専門街[],5,FALSE)</f>
        <v>1.1000000000000001</v>
      </c>
      <c r="J457" s="10">
        <f>VLOOKUP(逆引き[[#This Row],[専門街]],専門街[],6,FALSE)</f>
        <v>0.25</v>
      </c>
      <c r="K457" s="8" t="str">
        <f>VLOOKUP(逆引き[[#This Row],[専門街]],専門街[],7,FALSE)&amp;"マス"</f>
        <v>9マス</v>
      </c>
    </row>
    <row r="458" spans="3:11" hidden="1">
      <c r="C458" t="s">
        <v>104</v>
      </c>
      <c r="D458">
        <v>2</v>
      </c>
      <c r="E458" t="s">
        <v>132</v>
      </c>
      <c r="F458" s="8" t="str">
        <f>VLOOKUP(逆引き[[#This Row],[専門街]],専門街[],2,FALSE)</f>
        <v>電柱</v>
      </c>
      <c r="G458" s="8" t="str">
        <f>VLOOKUP(逆引き[[#This Row],[専門街]],専門街[],3,FALSE)</f>
        <v>電波塔</v>
      </c>
      <c r="H458" s="8" t="str">
        <f>VLOOKUP(逆引き[[#This Row],[専門街]],専門街[],4,FALSE)</f>
        <v>家電量販店</v>
      </c>
      <c r="I458" s="10">
        <f>VLOOKUP(逆引き[[#This Row],[専門街]],専門街[],5,FALSE)</f>
        <v>1.65</v>
      </c>
      <c r="J458" s="10">
        <f>VLOOKUP(逆引き[[#This Row],[専門街]],専門街[],6,FALSE)</f>
        <v>0.25</v>
      </c>
      <c r="K458" s="8" t="str">
        <f>VLOOKUP(逆引き[[#This Row],[専門街]],専門街[],7,FALSE)&amp;"マス"</f>
        <v>33マス</v>
      </c>
    </row>
    <row r="459" spans="3:11" hidden="1">
      <c r="C459" t="s">
        <v>133</v>
      </c>
      <c r="D459">
        <v>1</v>
      </c>
      <c r="E459" t="s">
        <v>132</v>
      </c>
      <c r="F459" s="8" t="str">
        <f>VLOOKUP(逆引き[[#This Row],[専門街]],専門街[],2,FALSE)</f>
        <v>電柱</v>
      </c>
      <c r="G459" s="8" t="str">
        <f>VLOOKUP(逆引き[[#This Row],[専門街]],専門街[],3,FALSE)</f>
        <v>電波塔</v>
      </c>
      <c r="H459" s="8" t="str">
        <f>VLOOKUP(逆引き[[#This Row],[専門街]],専門街[],4,FALSE)</f>
        <v>家電量販店</v>
      </c>
      <c r="I459" s="10">
        <f>VLOOKUP(逆引き[[#This Row],[専門街]],専門街[],5,FALSE)</f>
        <v>1.65</v>
      </c>
      <c r="J459" s="10">
        <f>VLOOKUP(逆引き[[#This Row],[専門街]],専門街[],6,FALSE)</f>
        <v>0.25</v>
      </c>
      <c r="K459" s="8" t="str">
        <f>VLOOKUP(逆引き[[#This Row],[専門街]],専門街[],7,FALSE)&amp;"マス"</f>
        <v>33マス</v>
      </c>
    </row>
    <row r="460" spans="3:11" hidden="1">
      <c r="C460" t="s">
        <v>133</v>
      </c>
      <c r="D460">
        <v>2</v>
      </c>
      <c r="E460" t="s">
        <v>186</v>
      </c>
      <c r="F460" s="8" t="str">
        <f>VLOOKUP(逆引き[[#This Row],[専門街]],専門街[],2,FALSE)</f>
        <v>案内所</v>
      </c>
      <c r="G460" s="8" t="str">
        <f>VLOOKUP(逆引き[[#This Row],[専門街]],専門街[],3,FALSE)</f>
        <v>地域センター</v>
      </c>
      <c r="H460" s="8" t="str">
        <f>VLOOKUP(逆引き[[#This Row],[専門街]],専門街[],4,FALSE)</f>
        <v>電波塔</v>
      </c>
      <c r="I460" s="10">
        <f>VLOOKUP(逆引き[[#This Row],[専門街]],専門街[],5,FALSE)</f>
        <v>1.85</v>
      </c>
      <c r="J460" s="10">
        <f>VLOOKUP(逆引き[[#This Row],[専門街]],専門街[],6,FALSE)</f>
        <v>0.3</v>
      </c>
      <c r="K460" s="8" t="str">
        <f>VLOOKUP(逆引き[[#This Row],[専門街]],専門街[],7,FALSE)&amp;"マス"</f>
        <v>21マス</v>
      </c>
    </row>
    <row r="461" spans="3:11" hidden="1">
      <c r="C461" t="s">
        <v>133</v>
      </c>
      <c r="D461">
        <v>3</v>
      </c>
      <c r="E461" t="s">
        <v>236</v>
      </c>
      <c r="F461" s="8" t="str">
        <f>VLOOKUP(逆引き[[#This Row],[専門街]],専門街[],2,FALSE)</f>
        <v>電波塔</v>
      </c>
      <c r="G461" s="8" t="str">
        <f>VLOOKUP(逆引き[[#This Row],[専門街]],専門街[],3,FALSE)</f>
        <v>病院</v>
      </c>
      <c r="H461" s="8" t="str">
        <f>VLOOKUP(逆引き[[#This Row],[専門街]],専門街[],4,FALSE)</f>
        <v>学校</v>
      </c>
      <c r="I461" s="10">
        <f>VLOOKUP(逆引き[[#This Row],[専門街]],専門街[],5,FALSE)</f>
        <v>1.7</v>
      </c>
      <c r="J461" s="10">
        <f>VLOOKUP(逆引き[[#This Row],[専門街]],専門街[],6,FALSE)</f>
        <v>0.4</v>
      </c>
      <c r="K461" s="8" t="str">
        <f>VLOOKUP(逆引き[[#This Row],[専門街]],専門街[],7,FALSE)&amp;"マス"</f>
        <v>68マス</v>
      </c>
    </row>
    <row r="462" spans="3:11" hidden="1">
      <c r="C462" t="s">
        <v>133</v>
      </c>
      <c r="D462">
        <v>4</v>
      </c>
      <c r="E462" t="s">
        <v>240</v>
      </c>
      <c r="F462" s="8" t="str">
        <f>VLOOKUP(逆引き[[#This Row],[専門街]],専門街[],2,FALSE)</f>
        <v>ライブ会場</v>
      </c>
      <c r="G462" s="8" t="str">
        <f>VLOOKUP(逆引き[[#This Row],[専門街]],専門街[],3,FALSE)</f>
        <v>携帯ショップ</v>
      </c>
      <c r="H462" s="8" t="str">
        <f>VLOOKUP(逆引き[[#This Row],[専門街]],専門街[],4,FALSE)</f>
        <v>電波塔</v>
      </c>
      <c r="I462" s="10">
        <f>VLOOKUP(逆引き[[#This Row],[専門街]],専門街[],5,FALSE)</f>
        <v>1.7</v>
      </c>
      <c r="J462" s="10">
        <f>VLOOKUP(逆引き[[#This Row],[専門街]],専門街[],6,FALSE)</f>
        <v>0.4</v>
      </c>
      <c r="K462" s="8" t="str">
        <f>VLOOKUP(逆引き[[#This Row],[専門街]],専門街[],7,FALSE)&amp;"マス"</f>
        <v>36マス</v>
      </c>
    </row>
    <row r="463" spans="3:11" hidden="1">
      <c r="C463" t="s">
        <v>133</v>
      </c>
      <c r="D463">
        <v>5</v>
      </c>
      <c r="E463" t="s">
        <v>198</v>
      </c>
      <c r="F463" s="8" t="str">
        <f>VLOOKUP(逆引き[[#This Row],[専門街]],専門街[],2,FALSE)</f>
        <v>ゲームセンター</v>
      </c>
      <c r="G463" s="8" t="str">
        <f>VLOOKUP(逆引き[[#This Row],[専門街]],専門街[],3,FALSE)</f>
        <v>水族館</v>
      </c>
      <c r="H463" s="8" t="str">
        <f>VLOOKUP(逆引き[[#This Row],[専門街]],専門街[],4,FALSE)</f>
        <v>ボーリング場</v>
      </c>
      <c r="I463" s="10">
        <f>VLOOKUP(逆引き[[#This Row],[専門街]],専門街[],5,FALSE)</f>
        <v>1.25</v>
      </c>
      <c r="J463" s="10">
        <f>VLOOKUP(逆引き[[#This Row],[専門街]],専門街[],6,FALSE)</f>
        <v>0.55000000000000004</v>
      </c>
      <c r="K463" s="8" t="str">
        <f>VLOOKUP(逆引き[[#This Row],[専門街]],専門街[],7,FALSE)&amp;"マス"</f>
        <v>44マス</v>
      </c>
    </row>
    <row r="464" spans="3:11" hidden="1">
      <c r="C464" t="s">
        <v>133</v>
      </c>
      <c r="D464">
        <v>6</v>
      </c>
      <c r="E464" t="s">
        <v>285</v>
      </c>
      <c r="F464" s="8" t="str">
        <f>VLOOKUP(逆引き[[#This Row],[専門街]],専門街[],2,FALSE)</f>
        <v>電波塔</v>
      </c>
      <c r="G464" s="8" t="str">
        <f>VLOOKUP(逆引き[[#This Row],[専門街]],専門街[],3,FALSE)</f>
        <v>金トロフィ像</v>
      </c>
      <c r="H464" s="8" t="str">
        <f>VLOOKUP(逆引き[[#This Row],[専門街]],専門街[],4,FALSE)</f>
        <v>すし屋</v>
      </c>
      <c r="I464" s="10">
        <f>VLOOKUP(逆引き[[#This Row],[専門街]],専門街[],5,FALSE)</f>
        <v>1.9</v>
      </c>
      <c r="J464" s="10">
        <f>VLOOKUP(逆引き[[#This Row],[専門街]],専門街[],6,FALSE)</f>
        <v>0.65</v>
      </c>
      <c r="K464" s="8" t="str">
        <f>VLOOKUP(逆引き[[#This Row],[専門街]],専門街[],7,FALSE)&amp;"マス"</f>
        <v>21マス</v>
      </c>
    </row>
    <row r="465" spans="3:11" hidden="1">
      <c r="C465" t="s">
        <v>59</v>
      </c>
      <c r="D465">
        <v>1</v>
      </c>
      <c r="E465" t="s">
        <v>58</v>
      </c>
      <c r="F465" s="8" t="str">
        <f>VLOOKUP(逆引き[[#This Row],[専門街]],専門街[],2,FALSE)</f>
        <v>電話ボックス</v>
      </c>
      <c r="G465" s="8" t="str">
        <f>VLOOKUP(逆引き[[#This Row],[専門街]],専門街[],3,FALSE)</f>
        <v>PCショップ</v>
      </c>
      <c r="H465" s="8" t="str">
        <f>VLOOKUP(逆引き[[#This Row],[専門街]],専門街[],4,FALSE)</f>
        <v>携帯ショップ</v>
      </c>
      <c r="I465" s="10">
        <f>VLOOKUP(逆引き[[#This Row],[専門街]],専門街[],5,FALSE)</f>
        <v>1.5</v>
      </c>
      <c r="J465" s="10">
        <f>VLOOKUP(逆引き[[#This Row],[専門街]],専門街[],6,FALSE)</f>
        <v>0.2</v>
      </c>
      <c r="K465" s="8" t="str">
        <f>VLOOKUP(逆引き[[#This Row],[専門街]],専門街[],7,FALSE)&amp;"マス"</f>
        <v>21マス</v>
      </c>
    </row>
    <row r="466" spans="3:11" hidden="1">
      <c r="C466" t="s">
        <v>65</v>
      </c>
      <c r="D466">
        <v>1</v>
      </c>
      <c r="E466" t="s">
        <v>63</v>
      </c>
      <c r="F466" s="8" t="str">
        <f>VLOOKUP(逆引き[[#This Row],[専門街]],専門街[],2,FALSE)</f>
        <v>噴水</v>
      </c>
      <c r="G466" s="8" t="str">
        <f>VLOOKUP(逆引き[[#This Row],[専門街]],専門街[],3,FALSE)</f>
        <v>クレープ店</v>
      </c>
      <c r="H466" s="8" t="str">
        <f>VLOOKUP(逆引き[[#This Row],[専門街]],専門街[],4,FALSE)</f>
        <v>動物園</v>
      </c>
      <c r="I466" s="10">
        <f>VLOOKUP(逆引き[[#This Row],[専門街]],専門街[],5,FALSE)</f>
        <v>1.1000000000000001</v>
      </c>
      <c r="J466" s="10">
        <f>VLOOKUP(逆引き[[#This Row],[専門街]],専門街[],6,FALSE)</f>
        <v>0.25</v>
      </c>
      <c r="K466" s="8" t="str">
        <f>VLOOKUP(逆引き[[#This Row],[専門街]],専門街[],7,FALSE)&amp;"マス"</f>
        <v>41マス</v>
      </c>
    </row>
    <row r="467" spans="3:11" hidden="1">
      <c r="C467" t="s">
        <v>65</v>
      </c>
      <c r="D467">
        <v>2</v>
      </c>
      <c r="E467" t="s">
        <v>183</v>
      </c>
      <c r="F467" s="8" t="str">
        <f>VLOOKUP(逆引き[[#This Row],[専門街]],専門街[],2,FALSE)</f>
        <v>ペットショップ</v>
      </c>
      <c r="G467" s="8" t="str">
        <f>VLOOKUP(逆引き[[#This Row],[専門街]],専門街[],3,FALSE)</f>
        <v>牧場</v>
      </c>
      <c r="H467" s="8" t="str">
        <f>VLOOKUP(逆引き[[#This Row],[専門街]],専門街[],4,FALSE)</f>
        <v>動物園</v>
      </c>
      <c r="I467" s="10">
        <f>VLOOKUP(逆引き[[#This Row],[専門街]],専門街[],5,FALSE)</f>
        <v>1.25</v>
      </c>
      <c r="J467" s="10">
        <f>VLOOKUP(逆引き[[#This Row],[専門街]],専門街[],6,FALSE)</f>
        <v>0.55000000000000004</v>
      </c>
      <c r="K467" s="8" t="str">
        <f>VLOOKUP(逆引き[[#This Row],[専門街]],専門街[],7,FALSE)&amp;"マス"</f>
        <v>76マス</v>
      </c>
    </row>
    <row r="468" spans="3:11" hidden="1">
      <c r="C468" t="s">
        <v>65</v>
      </c>
      <c r="D468">
        <v>3</v>
      </c>
      <c r="E468" t="s">
        <v>271</v>
      </c>
      <c r="F468" s="8" t="str">
        <f>VLOOKUP(逆引き[[#This Row],[専門街]],専門街[],2,FALSE)</f>
        <v>水族館</v>
      </c>
      <c r="G468" s="8" t="str">
        <f>VLOOKUP(逆引き[[#This Row],[専門街]],専門街[],3,FALSE)</f>
        <v>動物園</v>
      </c>
      <c r="H468" s="8" t="str">
        <f>VLOOKUP(逆引き[[#This Row],[専門街]],専門街[],4,FALSE)</f>
        <v>牧場</v>
      </c>
      <c r="I468" s="10">
        <f>VLOOKUP(逆引き[[#This Row],[専門街]],専門街[],5,FALSE)</f>
        <v>1.9</v>
      </c>
      <c r="J468" s="10">
        <f>VLOOKUP(逆引き[[#This Row],[専門街]],専門街[],6,FALSE)</f>
        <v>0.65</v>
      </c>
      <c r="K468" s="8" t="str">
        <f>VLOOKUP(逆引き[[#This Row],[専門街]],専門街[],7,FALSE)&amp;"マス"</f>
        <v>108マス</v>
      </c>
    </row>
    <row r="469" spans="3:11" hidden="1">
      <c r="C469" t="s">
        <v>65</v>
      </c>
      <c r="D469">
        <v>4</v>
      </c>
      <c r="E469" t="s">
        <v>277</v>
      </c>
      <c r="F469" s="8" t="str">
        <f>VLOOKUP(逆引き[[#This Row],[専門街]],専門街[],2,FALSE)</f>
        <v>遊園地</v>
      </c>
      <c r="G469" s="8" t="str">
        <f>VLOOKUP(逆引き[[#This Row],[専門街]],専門街[],3,FALSE)</f>
        <v>動物園</v>
      </c>
      <c r="H469" s="8" t="str">
        <f>VLOOKUP(逆引き[[#This Row],[専門街]],専門街[],4,FALSE)</f>
        <v>映画館</v>
      </c>
      <c r="I469" s="10">
        <f>VLOOKUP(逆引き[[#This Row],[専門街]],専門街[],5,FALSE)</f>
        <v>2.1</v>
      </c>
      <c r="J469" s="10">
        <f>VLOOKUP(逆引き[[#This Row],[専門街]],専門街[],6,FALSE)</f>
        <v>0.45</v>
      </c>
      <c r="K469" s="8" t="str">
        <f>VLOOKUP(逆引き[[#This Row],[専門街]],専門街[],7,FALSE)&amp;"マス"</f>
        <v>88マス</v>
      </c>
    </row>
    <row r="470" spans="3:11" hidden="1">
      <c r="C470" t="s">
        <v>65</v>
      </c>
      <c r="D470">
        <v>5</v>
      </c>
      <c r="E470" t="s">
        <v>315</v>
      </c>
      <c r="F470" s="8" t="str">
        <f>VLOOKUP(逆引き[[#This Row],[専門街]],専門街[],2,FALSE)</f>
        <v>天使カイロ像</v>
      </c>
      <c r="G470" s="8" t="str">
        <f>VLOOKUP(逆引き[[#This Row],[専門街]],専門街[],3,FALSE)</f>
        <v>金トロフィ像</v>
      </c>
      <c r="H470" s="8" t="str">
        <f>VLOOKUP(逆引き[[#This Row],[専門街]],専門街[],4,FALSE)</f>
        <v>動物園</v>
      </c>
      <c r="I470" s="10">
        <f>VLOOKUP(逆引き[[#This Row],[専門街]],専門街[],5,FALSE)</f>
        <v>2.1</v>
      </c>
      <c r="J470" s="10">
        <f>VLOOKUP(逆引き[[#This Row],[専門街]],専門街[],6,FALSE)</f>
        <v>0.45</v>
      </c>
      <c r="K470" s="8" t="str">
        <f>VLOOKUP(逆引き[[#This Row],[専門街]],専門街[],7,FALSE)&amp;"マス"</f>
        <v>38マス</v>
      </c>
    </row>
    <row r="471" spans="3:11" hidden="1">
      <c r="C471" t="s">
        <v>65</v>
      </c>
      <c r="D471">
        <v>6</v>
      </c>
      <c r="E471" t="s">
        <v>318</v>
      </c>
      <c r="F471" s="8" t="str">
        <f>VLOOKUP(逆引き[[#This Row],[専門街]],専門街[],2,FALSE)</f>
        <v>サファリパーク</v>
      </c>
      <c r="G471" s="8" t="str">
        <f>VLOOKUP(逆引き[[#This Row],[専門街]],専門街[],3,FALSE)</f>
        <v>動物園</v>
      </c>
      <c r="H471" s="8" t="str">
        <f>VLOOKUP(逆引き[[#This Row],[専門街]],専門街[],4,FALSE)</f>
        <v>水族館</v>
      </c>
      <c r="I471" s="10">
        <f>VLOOKUP(逆引き[[#This Row],[専門街]],専門街[],5,FALSE)</f>
        <v>2.5</v>
      </c>
      <c r="J471" s="10">
        <f>VLOOKUP(逆引き[[#This Row],[専門街]],専門街[],6,FALSE)</f>
        <v>0.4</v>
      </c>
      <c r="K471" s="8" t="str">
        <f>VLOOKUP(逆引き[[#This Row],[専門街]],専門街[],7,FALSE)&amp;"マス"</f>
        <v>108マス</v>
      </c>
    </row>
    <row r="472" spans="3:11" hidden="1">
      <c r="C472" t="s">
        <v>65</v>
      </c>
      <c r="D472">
        <v>7</v>
      </c>
      <c r="E472" t="s">
        <v>321</v>
      </c>
      <c r="F472" s="8" t="str">
        <f>VLOOKUP(逆引き[[#This Row],[専門街]],専門街[],2,FALSE)</f>
        <v>競馬場</v>
      </c>
      <c r="G472" s="8" t="str">
        <f>VLOOKUP(逆引き[[#This Row],[専門街]],専門街[],3,FALSE)</f>
        <v>牧場</v>
      </c>
      <c r="H472" s="8" t="str">
        <f>VLOOKUP(逆引き[[#This Row],[専門街]],専門街[],4,FALSE)</f>
        <v>動物園</v>
      </c>
      <c r="I472" s="10">
        <f>VLOOKUP(逆引き[[#This Row],[専門街]],専門街[],5,FALSE)</f>
        <v>2.1</v>
      </c>
      <c r="J472" s="10">
        <f>VLOOKUP(逆引き[[#This Row],[専門街]],専門街[],6,FALSE)</f>
        <v>0.45</v>
      </c>
      <c r="K472" s="8" t="str">
        <f>VLOOKUP(逆引き[[#This Row],[専門街]],専門街[],7,FALSE)&amp;"マス"</f>
        <v>108マス</v>
      </c>
    </row>
    <row r="473" spans="3:11" hidden="1">
      <c r="C473" t="s">
        <v>212</v>
      </c>
      <c r="D473">
        <v>1</v>
      </c>
      <c r="E473" t="s">
        <v>210</v>
      </c>
      <c r="F473" s="8" t="str">
        <f>VLOOKUP(逆引き[[#This Row],[専門街]],専門街[],2,FALSE)</f>
        <v>展望タワー</v>
      </c>
      <c r="G473" s="8" t="str">
        <f>VLOOKUP(逆引き[[#This Row],[専門街]],専門街[],3,FALSE)</f>
        <v>銅トロフィ像</v>
      </c>
      <c r="H473" s="8" t="str">
        <f>VLOOKUP(逆引き[[#This Row],[専門街]],専門街[],4,FALSE)</f>
        <v>定食屋</v>
      </c>
      <c r="I473" s="10">
        <f>VLOOKUP(逆引き[[#This Row],[専門街]],専門街[],5,FALSE)</f>
        <v>1.85</v>
      </c>
      <c r="J473" s="10">
        <f>VLOOKUP(逆引き[[#This Row],[専門街]],専門街[],6,FALSE)</f>
        <v>0.3</v>
      </c>
      <c r="K473" s="8" t="str">
        <f>VLOOKUP(逆引き[[#This Row],[専門街]],専門街[],7,FALSE)&amp;"マス"</f>
        <v>9マス</v>
      </c>
    </row>
    <row r="474" spans="3:11" hidden="1">
      <c r="C474" t="s">
        <v>212</v>
      </c>
      <c r="D474">
        <v>2</v>
      </c>
      <c r="E474" t="s">
        <v>213</v>
      </c>
      <c r="F474" s="8" t="str">
        <f>VLOOKUP(逆引き[[#This Row],[専門街]],専門街[],2,FALSE)</f>
        <v>展望タワー</v>
      </c>
      <c r="G474" s="8" t="str">
        <f>VLOOKUP(逆引き[[#This Row],[専門街]],専門街[],3,FALSE)</f>
        <v>銅トロフィ像</v>
      </c>
      <c r="H474" s="8" t="str">
        <f>VLOOKUP(逆引き[[#This Row],[専門街]],専門街[],4,FALSE)</f>
        <v>銭湯</v>
      </c>
      <c r="I474" s="10">
        <f>VLOOKUP(逆引き[[#This Row],[専門街]],専門街[],5,FALSE)</f>
        <v>1.25</v>
      </c>
      <c r="J474" s="10">
        <f>VLOOKUP(逆引き[[#This Row],[専門街]],専門街[],6,FALSE)</f>
        <v>0.55000000000000004</v>
      </c>
      <c r="K474" s="8" t="str">
        <f>VLOOKUP(逆引き[[#This Row],[専門街]],専門街[],7,FALSE)&amp;"マス"</f>
        <v>9マス</v>
      </c>
    </row>
    <row r="475" spans="3:11" hidden="1">
      <c r="C475" t="s">
        <v>212</v>
      </c>
      <c r="D475">
        <v>3</v>
      </c>
      <c r="E475" t="s">
        <v>214</v>
      </c>
      <c r="F475" s="8" t="str">
        <f>VLOOKUP(逆引き[[#This Row],[専門街]],専門街[],2,FALSE)</f>
        <v>展望タワー</v>
      </c>
      <c r="G475" s="8" t="str">
        <f>VLOOKUP(逆引き[[#This Row],[専門街]],専門街[],3,FALSE)</f>
        <v>銅トロフィ像</v>
      </c>
      <c r="H475" s="8" t="str">
        <f>VLOOKUP(逆引き[[#This Row],[専門街]],専門街[],4,FALSE)</f>
        <v>牛丼屋</v>
      </c>
      <c r="I475" s="10">
        <f>VLOOKUP(逆引き[[#This Row],[専門街]],専門街[],5,FALSE)</f>
        <v>1.45</v>
      </c>
      <c r="J475" s="10">
        <f>VLOOKUP(逆引き[[#This Row],[専門街]],専門街[],6,FALSE)</f>
        <v>0.35</v>
      </c>
      <c r="K475" s="8" t="str">
        <f>VLOOKUP(逆引き[[#This Row],[専門街]],専門街[],7,FALSE)&amp;"マス"</f>
        <v>9マス</v>
      </c>
    </row>
    <row r="476" spans="3:11" hidden="1">
      <c r="C476" t="s">
        <v>212</v>
      </c>
      <c r="D476">
        <v>4</v>
      </c>
      <c r="E476" t="s">
        <v>215</v>
      </c>
      <c r="F476" s="8" t="str">
        <f>VLOOKUP(逆引き[[#This Row],[専門街]],専門街[],2,FALSE)</f>
        <v>寺院</v>
      </c>
      <c r="G476" s="8" t="str">
        <f>VLOOKUP(逆引き[[#This Row],[専門街]],専門街[],3,FALSE)</f>
        <v>銅トロフィ像</v>
      </c>
      <c r="H476" s="8" t="str">
        <f>VLOOKUP(逆引き[[#This Row],[専門街]],専門街[],4,FALSE)</f>
        <v>コンビニ</v>
      </c>
      <c r="I476" s="10">
        <f>VLOOKUP(逆引き[[#This Row],[専門街]],専門街[],5,FALSE)</f>
        <v>1.85</v>
      </c>
      <c r="J476" s="10">
        <f>VLOOKUP(逆引き[[#This Row],[専門街]],専門街[],6,FALSE)</f>
        <v>0.3</v>
      </c>
      <c r="K476" s="8" t="str">
        <f>VLOOKUP(逆引き[[#This Row],[専門街]],専門街[],7,FALSE)&amp;"マス"</f>
        <v>9マス</v>
      </c>
    </row>
    <row r="477" spans="3:11" hidden="1">
      <c r="C477" t="s">
        <v>212</v>
      </c>
      <c r="D477">
        <v>5</v>
      </c>
      <c r="E477" t="s">
        <v>216</v>
      </c>
      <c r="F477" s="8" t="str">
        <f>VLOOKUP(逆引き[[#This Row],[専門街]],専門街[],2,FALSE)</f>
        <v>展望タワー</v>
      </c>
      <c r="G477" s="8" t="str">
        <f>VLOOKUP(逆引き[[#This Row],[専門街]],専門街[],3,FALSE)</f>
        <v>銅トロフィ像</v>
      </c>
      <c r="H477" s="8" t="str">
        <f>VLOOKUP(逆引き[[#This Row],[専門街]],専門街[],4,FALSE)</f>
        <v>クレープ店</v>
      </c>
      <c r="I477" s="10">
        <f>VLOOKUP(逆引き[[#This Row],[専門街]],専門街[],5,FALSE)</f>
        <v>1.25</v>
      </c>
      <c r="J477" s="10">
        <f>VLOOKUP(逆引き[[#This Row],[専門街]],専門街[],6,FALSE)</f>
        <v>0.55000000000000004</v>
      </c>
      <c r="K477" s="8" t="str">
        <f>VLOOKUP(逆引き[[#This Row],[専門街]],専門街[],7,FALSE)&amp;"マス"</f>
        <v>9マス</v>
      </c>
    </row>
    <row r="478" spans="3:11" hidden="1">
      <c r="C478" t="s">
        <v>212</v>
      </c>
      <c r="D478">
        <v>6</v>
      </c>
      <c r="E478" t="s">
        <v>253</v>
      </c>
      <c r="F478" s="8" t="str">
        <f>VLOOKUP(逆引き[[#This Row],[専門街]],専門街[],2,FALSE)</f>
        <v>展望タワー</v>
      </c>
      <c r="G478" s="8" t="str">
        <f>VLOOKUP(逆引き[[#This Row],[専門街]],専門街[],3,FALSE)</f>
        <v>銅トロフィ像</v>
      </c>
      <c r="H478" s="8" t="str">
        <f>VLOOKUP(逆引き[[#This Row],[専門街]],専門街[],4,FALSE)</f>
        <v>すし屋</v>
      </c>
      <c r="I478" s="10">
        <f>VLOOKUP(逆引き[[#This Row],[専門街]],専門街[],5,FALSE)</f>
        <v>1.7</v>
      </c>
      <c r="J478" s="10">
        <f>VLOOKUP(逆引き[[#This Row],[専門街]],専門街[],6,FALSE)</f>
        <v>0.4</v>
      </c>
      <c r="K478" s="8" t="str">
        <f>VLOOKUP(逆引き[[#This Row],[専門街]],専門街[],7,FALSE)&amp;"マス"</f>
        <v>9マス</v>
      </c>
    </row>
    <row r="479" spans="3:11" hidden="1">
      <c r="C479" t="s">
        <v>212</v>
      </c>
      <c r="D479">
        <v>7</v>
      </c>
      <c r="E479" t="s">
        <v>254</v>
      </c>
      <c r="F479" s="8" t="str">
        <f>VLOOKUP(逆引き[[#This Row],[専門街]],専門街[],2,FALSE)</f>
        <v>展望タワー</v>
      </c>
      <c r="G479" s="8" t="str">
        <f>VLOOKUP(逆引き[[#This Row],[専門街]],専門街[],3,FALSE)</f>
        <v>銅トロフィ像</v>
      </c>
      <c r="H479" s="8" t="str">
        <f>VLOOKUP(逆引き[[#This Row],[専門街]],専門街[],4,FALSE)</f>
        <v>カジノ</v>
      </c>
      <c r="I479" s="10">
        <f>VLOOKUP(逆引き[[#This Row],[専門街]],専門街[],5,FALSE)</f>
        <v>1.7</v>
      </c>
      <c r="J479" s="10">
        <f>VLOOKUP(逆引き[[#This Row],[専門街]],専門街[],6,FALSE)</f>
        <v>0.4</v>
      </c>
      <c r="K479" s="8" t="str">
        <f>VLOOKUP(逆引き[[#This Row],[専門街]],専門街[],7,FALSE)&amp;"マス"</f>
        <v>9マス</v>
      </c>
    </row>
    <row r="480" spans="3:11" hidden="1">
      <c r="C480" t="s">
        <v>112</v>
      </c>
      <c r="D480">
        <v>1</v>
      </c>
      <c r="E480" t="s">
        <v>111</v>
      </c>
      <c r="F480" s="8" t="str">
        <f>VLOOKUP(逆引き[[#This Row],[専門街]],専門街[],2,FALSE)</f>
        <v>銭湯</v>
      </c>
      <c r="G480" s="8" t="str">
        <f>VLOOKUP(逆引き[[#This Row],[専門街]],専門街[],3,FALSE)</f>
        <v>日帰り温泉</v>
      </c>
      <c r="H480" s="8" t="str">
        <f>VLOOKUP(逆引き[[#This Row],[専門街]],専門街[],4,FALSE)</f>
        <v>温泉旅館</v>
      </c>
      <c r="I480" s="10">
        <f>VLOOKUP(逆引き[[#This Row],[専門街]],専門街[],5,FALSE)</f>
        <v>1.25</v>
      </c>
      <c r="J480" s="10">
        <f>VLOOKUP(逆引き[[#This Row],[専門街]],専門街[],6,FALSE)</f>
        <v>0.3</v>
      </c>
      <c r="K480" s="8" t="str">
        <f>VLOOKUP(逆引き[[#This Row],[専門街]],専門街[],7,FALSE)&amp;"マス"</f>
        <v>28マス</v>
      </c>
    </row>
    <row r="481" spans="3:11" hidden="1">
      <c r="C481" t="s">
        <v>112</v>
      </c>
      <c r="D481">
        <v>2</v>
      </c>
      <c r="E481" t="s">
        <v>140</v>
      </c>
      <c r="F481" s="8" t="str">
        <f>VLOOKUP(逆引き[[#This Row],[専門街]],専門街[],2,FALSE)</f>
        <v>農家</v>
      </c>
      <c r="G481" s="8" t="str">
        <f>VLOOKUP(逆引き[[#This Row],[専門街]],専門街[],3,FALSE)</f>
        <v>八百屋</v>
      </c>
      <c r="H481" s="8" t="str">
        <f>VLOOKUP(逆引き[[#This Row],[専門街]],専門街[],4,FALSE)</f>
        <v>日帰り温泉</v>
      </c>
      <c r="I481" s="10">
        <f>VLOOKUP(逆引き[[#This Row],[専門街]],専門街[],5,FALSE)</f>
        <v>1.25</v>
      </c>
      <c r="J481" s="10">
        <f>VLOOKUP(逆引き[[#This Row],[専門街]],専門街[],6,FALSE)</f>
        <v>0.3</v>
      </c>
      <c r="K481" s="8" t="str">
        <f>VLOOKUP(逆引き[[#This Row],[専門街]],専門街[],7,FALSE)&amp;"マス"</f>
        <v>28マス</v>
      </c>
    </row>
    <row r="482" spans="3:11" hidden="1">
      <c r="C482" t="s">
        <v>112</v>
      </c>
      <c r="D482">
        <v>3</v>
      </c>
      <c r="E482" t="s">
        <v>160</v>
      </c>
      <c r="F482" s="8" t="str">
        <f>VLOOKUP(逆引き[[#This Row],[専門街]],専門街[],2,FALSE)</f>
        <v>診療所</v>
      </c>
      <c r="G482" s="8" t="str">
        <f>VLOOKUP(逆引き[[#This Row],[専門街]],専門街[],3,FALSE)</f>
        <v>日帰り温泉</v>
      </c>
      <c r="H482" s="8" t="str">
        <f>VLOOKUP(逆引き[[#This Row],[専門街]],専門街[],4,FALSE)</f>
        <v>銭湯</v>
      </c>
      <c r="I482" s="10">
        <f>VLOOKUP(逆引き[[#This Row],[専門街]],専門街[],5,FALSE)</f>
        <v>1.05</v>
      </c>
      <c r="J482" s="10">
        <f>VLOOKUP(逆引き[[#This Row],[専門街]],専門街[],6,FALSE)</f>
        <v>0.5</v>
      </c>
      <c r="K482" s="8" t="str">
        <f>VLOOKUP(逆引き[[#This Row],[専門街]],専門街[],7,FALSE)&amp;"マス"</f>
        <v>16マス</v>
      </c>
    </row>
    <row r="483" spans="3:11" hidden="1">
      <c r="C483" t="s">
        <v>112</v>
      </c>
      <c r="D483">
        <v>4</v>
      </c>
      <c r="E483" t="s">
        <v>260</v>
      </c>
      <c r="F483" s="8" t="str">
        <f>VLOOKUP(逆引き[[#This Row],[専門街]],専門街[],2,FALSE)</f>
        <v>日帰り温泉</v>
      </c>
      <c r="G483" s="8" t="str">
        <f>VLOOKUP(逆引き[[#This Row],[専門街]],専門街[],3,FALSE)</f>
        <v>金トロフィ像</v>
      </c>
      <c r="H483" s="8" t="str">
        <f>VLOOKUP(逆引き[[#This Row],[専門街]],専門街[],4,FALSE)</f>
        <v>牧場</v>
      </c>
      <c r="I483" s="10">
        <f>VLOOKUP(逆引き[[#This Row],[専門街]],専門街[],5,FALSE)</f>
        <v>1.7</v>
      </c>
      <c r="J483" s="10">
        <f>VLOOKUP(逆引き[[#This Row],[専門街]],専門街[],6,FALSE)</f>
        <v>0.4</v>
      </c>
      <c r="K483" s="8" t="str">
        <f>VLOOKUP(逆引き[[#This Row],[専門街]],専門街[],7,FALSE)&amp;"マス"</f>
        <v>45マス</v>
      </c>
    </row>
    <row r="484" spans="3:11" hidden="1">
      <c r="C484" t="s">
        <v>86</v>
      </c>
      <c r="D484">
        <v>1</v>
      </c>
      <c r="E484" t="s">
        <v>84</v>
      </c>
      <c r="F484" s="8" t="str">
        <f>VLOOKUP(逆引き[[#This Row],[専門街]],専門街[],2,FALSE)</f>
        <v>あじさい</v>
      </c>
      <c r="G484" s="8" t="str">
        <f>VLOOKUP(逆引き[[#This Row],[専門街]],専門街[],3,FALSE)</f>
        <v>お弁当屋</v>
      </c>
      <c r="H484" s="8" t="str">
        <f>VLOOKUP(逆引き[[#This Row],[専門街]],専門街[],4,FALSE)</f>
        <v>農家</v>
      </c>
      <c r="I484" s="10">
        <f>VLOOKUP(逆引き[[#This Row],[専門街]],専門街[],5,FALSE)</f>
        <v>1.1000000000000001</v>
      </c>
      <c r="J484" s="10">
        <f>VLOOKUP(逆引き[[#This Row],[専門街]],専門街[],6,FALSE)</f>
        <v>0.2</v>
      </c>
      <c r="K484" s="8" t="str">
        <f>VLOOKUP(逆引き[[#This Row],[専門街]],専門街[],7,FALSE)&amp;"マス"</f>
        <v>21マス</v>
      </c>
    </row>
    <row r="485" spans="3:11" hidden="1">
      <c r="C485" t="s">
        <v>86</v>
      </c>
      <c r="D485">
        <v>2</v>
      </c>
      <c r="E485" t="s">
        <v>129</v>
      </c>
      <c r="F485" s="8" t="str">
        <f>VLOOKUP(逆引き[[#This Row],[専門街]],専門街[],2,FALSE)</f>
        <v>自動販売機</v>
      </c>
      <c r="G485" s="8" t="str">
        <f>VLOOKUP(逆引き[[#This Row],[専門街]],専門街[],3,FALSE)</f>
        <v>農家</v>
      </c>
      <c r="H485" s="8" t="str">
        <f>VLOOKUP(逆引き[[#This Row],[専門街]],専門街[],4,FALSE)</f>
        <v>千年松</v>
      </c>
      <c r="I485" s="10">
        <f>VLOOKUP(逆引き[[#This Row],[専門街]],専門街[],5,FALSE)</f>
        <v>1.05</v>
      </c>
      <c r="J485" s="10">
        <f>VLOOKUP(逆引き[[#This Row],[専門街]],専門街[],6,FALSE)</f>
        <v>0.5</v>
      </c>
      <c r="K485" s="8" t="str">
        <f>VLOOKUP(逆引き[[#This Row],[専門街]],専門街[],7,FALSE)&amp;"マス"</f>
        <v>21マス</v>
      </c>
    </row>
    <row r="486" spans="3:11" hidden="1">
      <c r="C486" t="s">
        <v>86</v>
      </c>
      <c r="D486">
        <v>3</v>
      </c>
      <c r="E486" t="s">
        <v>134</v>
      </c>
      <c r="F486" s="8" t="str">
        <f>VLOOKUP(逆引き[[#This Row],[専門街]],専門街[],2,FALSE)</f>
        <v>パン屋</v>
      </c>
      <c r="G486" s="8" t="str">
        <f>VLOOKUP(逆引き[[#This Row],[専門街]],専門街[],3,FALSE)</f>
        <v>山</v>
      </c>
      <c r="H486" s="8" t="str">
        <f>VLOOKUP(逆引き[[#This Row],[専門街]],専門街[],4,FALSE)</f>
        <v>農家</v>
      </c>
      <c r="I486" s="10">
        <f>VLOOKUP(逆引き[[#This Row],[専門街]],専門街[],5,FALSE)</f>
        <v>1.05</v>
      </c>
      <c r="J486" s="10">
        <f>VLOOKUP(逆引き[[#This Row],[専門街]],専門街[],6,FALSE)</f>
        <v>0.5</v>
      </c>
      <c r="K486" s="8" t="str">
        <f>VLOOKUP(逆引き[[#This Row],[専門街]],専門街[],7,FALSE)&amp;"マス"</f>
        <v>56マス</v>
      </c>
    </row>
    <row r="487" spans="3:11" hidden="1">
      <c r="C487" t="s">
        <v>86</v>
      </c>
      <c r="D487">
        <v>4</v>
      </c>
      <c r="E487" t="s">
        <v>139</v>
      </c>
      <c r="F487" s="8" t="str">
        <f>VLOOKUP(逆引き[[#This Row],[専門街]],専門街[],2,FALSE)</f>
        <v>スーパーマーケット</v>
      </c>
      <c r="G487" s="8" t="str">
        <f>VLOOKUP(逆引き[[#This Row],[専門街]],専門街[],3,FALSE)</f>
        <v>山</v>
      </c>
      <c r="H487" s="8" t="str">
        <f>VLOOKUP(逆引き[[#This Row],[専門街]],専門街[],4,FALSE)</f>
        <v>農家</v>
      </c>
      <c r="I487" s="10">
        <f>VLOOKUP(逆引き[[#This Row],[専門街]],専門街[],5,FALSE)</f>
        <v>1.25</v>
      </c>
      <c r="J487" s="10">
        <f>VLOOKUP(逆引き[[#This Row],[専門街]],専門街[],6,FALSE)</f>
        <v>0.3</v>
      </c>
      <c r="K487" s="8" t="str">
        <f>VLOOKUP(逆引き[[#This Row],[専門街]],専門街[],7,FALSE)&amp;"マス"</f>
        <v>56マス</v>
      </c>
    </row>
    <row r="488" spans="3:11" hidden="1">
      <c r="C488" t="s">
        <v>86</v>
      </c>
      <c r="D488">
        <v>5</v>
      </c>
      <c r="E488" t="s">
        <v>140</v>
      </c>
      <c r="F488" s="8" t="str">
        <f>VLOOKUP(逆引き[[#This Row],[専門街]],専門街[],2,FALSE)</f>
        <v>農家</v>
      </c>
      <c r="G488" s="8" t="str">
        <f>VLOOKUP(逆引き[[#This Row],[専門街]],専門街[],3,FALSE)</f>
        <v>八百屋</v>
      </c>
      <c r="H488" s="8" t="str">
        <f>VLOOKUP(逆引き[[#This Row],[専門街]],専門街[],4,FALSE)</f>
        <v>日帰り温泉</v>
      </c>
      <c r="I488" s="10">
        <f>VLOOKUP(逆引き[[#This Row],[専門街]],専門街[],5,FALSE)</f>
        <v>1.25</v>
      </c>
      <c r="J488" s="10">
        <f>VLOOKUP(逆引き[[#This Row],[専門街]],専門街[],6,FALSE)</f>
        <v>0.3</v>
      </c>
      <c r="K488" s="8" t="str">
        <f>VLOOKUP(逆引き[[#This Row],[専門街]],専門街[],7,FALSE)&amp;"マス"</f>
        <v>28マス</v>
      </c>
    </row>
    <row r="489" spans="3:11" hidden="1">
      <c r="C489" t="s">
        <v>86</v>
      </c>
      <c r="D489">
        <v>6</v>
      </c>
      <c r="E489" t="s">
        <v>172</v>
      </c>
      <c r="F489" s="8" t="str">
        <f>VLOOKUP(逆引き[[#This Row],[専門街]],専門街[],2,FALSE)</f>
        <v>農家</v>
      </c>
      <c r="G489" s="8" t="str">
        <f>VLOOKUP(逆引き[[#This Row],[専門街]],専門街[],3,FALSE)</f>
        <v>牧場</v>
      </c>
      <c r="H489" s="8" t="str">
        <f>VLOOKUP(逆引き[[#This Row],[専門街]],専門街[],4,FALSE)</f>
        <v>つり堀</v>
      </c>
      <c r="I489" s="10">
        <f>VLOOKUP(逆引き[[#This Row],[専門街]],専門街[],5,FALSE)</f>
        <v>1.45</v>
      </c>
      <c r="J489" s="10">
        <f>VLOOKUP(逆引き[[#This Row],[専門街]],専門街[],6,FALSE)</f>
        <v>0.35</v>
      </c>
      <c r="K489" s="8" t="str">
        <f>VLOOKUP(逆引き[[#This Row],[専門街]],専門街[],7,FALSE)&amp;"マス"</f>
        <v>60マス</v>
      </c>
    </row>
    <row r="490" spans="3:11" hidden="1">
      <c r="C490" t="s">
        <v>86</v>
      </c>
      <c r="D490">
        <v>7</v>
      </c>
      <c r="E490" t="s">
        <v>191</v>
      </c>
      <c r="F490" s="8" t="str">
        <f>VLOOKUP(逆引き[[#This Row],[専門街]],専門街[],2,FALSE)</f>
        <v>大仏様</v>
      </c>
      <c r="G490" s="8" t="str">
        <f>VLOOKUP(逆引き[[#This Row],[専門街]],専門街[],3,FALSE)</f>
        <v>農家</v>
      </c>
      <c r="H490" s="8" t="str">
        <f>VLOOKUP(逆引き[[#This Row],[専門街]],専門街[],4,FALSE)</f>
        <v>神社</v>
      </c>
      <c r="I490" s="10">
        <f>VLOOKUP(逆引き[[#This Row],[専門街]],専門街[],5,FALSE)</f>
        <v>1.45</v>
      </c>
      <c r="J490" s="10">
        <f>VLOOKUP(逆引き[[#This Row],[専門街]],専門街[],6,FALSE)</f>
        <v>0.35</v>
      </c>
      <c r="K490" s="8" t="str">
        <f>VLOOKUP(逆引き[[#This Row],[専門街]],専門街[],7,FALSE)&amp;"マス"</f>
        <v>24マス</v>
      </c>
    </row>
    <row r="491" spans="3:11" hidden="1">
      <c r="C491" t="s">
        <v>86</v>
      </c>
      <c r="D491">
        <v>8</v>
      </c>
      <c r="E491" t="s">
        <v>199</v>
      </c>
      <c r="F491" s="8" t="str">
        <f>VLOOKUP(逆引き[[#This Row],[専門街]],専門街[],2,FALSE)</f>
        <v>ケーキ屋</v>
      </c>
      <c r="G491" s="8" t="str">
        <f>VLOOKUP(逆引き[[#This Row],[専門街]],専門街[],3,FALSE)</f>
        <v>牧場</v>
      </c>
      <c r="H491" s="8" t="str">
        <f>VLOOKUP(逆引き[[#This Row],[専門街]],専門街[],4,FALSE)</f>
        <v>農家</v>
      </c>
      <c r="I491" s="10">
        <f>VLOOKUP(逆引き[[#This Row],[専門街]],専門街[],5,FALSE)</f>
        <v>1.85</v>
      </c>
      <c r="J491" s="10">
        <f>VLOOKUP(逆引き[[#This Row],[専門街]],専門街[],6,FALSE)</f>
        <v>0.3</v>
      </c>
      <c r="K491" s="8" t="str">
        <f>VLOOKUP(逆引き[[#This Row],[専門街]],専門街[],7,FALSE)&amp;"マス"</f>
        <v>56マス</v>
      </c>
    </row>
    <row r="492" spans="3:11" hidden="1">
      <c r="C492" t="s">
        <v>122</v>
      </c>
      <c r="D492">
        <v>1</v>
      </c>
      <c r="E492" t="s">
        <v>121</v>
      </c>
      <c r="F492" s="8" t="str">
        <f>VLOOKUP(逆引き[[#This Row],[専門街]],専門街[],2,FALSE)</f>
        <v>本屋</v>
      </c>
      <c r="G492" s="8" t="str">
        <f>VLOOKUP(逆引き[[#This Row],[専門街]],専門街[],3,FALSE)</f>
        <v>博物館</v>
      </c>
      <c r="H492" s="8" t="str">
        <f>VLOOKUP(逆引き[[#This Row],[専門街]],専門街[],4,FALSE)</f>
        <v>学校</v>
      </c>
      <c r="I492" s="10">
        <f>VLOOKUP(逆引き[[#This Row],[専門街]],専門街[],5,FALSE)</f>
        <v>1.65</v>
      </c>
      <c r="J492" s="10">
        <f>VLOOKUP(逆引き[[#This Row],[専門街]],専門街[],6,FALSE)</f>
        <v>0.25</v>
      </c>
      <c r="K492" s="8" t="str">
        <f>VLOOKUP(逆引き[[#This Row],[専門街]],専門街[],7,FALSE)&amp;"マス"</f>
        <v>48マス</v>
      </c>
    </row>
    <row r="493" spans="3:11" hidden="1">
      <c r="C493" t="s">
        <v>122</v>
      </c>
      <c r="D493">
        <v>2</v>
      </c>
      <c r="E493" t="s">
        <v>173</v>
      </c>
      <c r="F493" s="8" t="str">
        <f>VLOOKUP(逆引き[[#This Row],[専門街]],専門街[],2,FALSE)</f>
        <v>博物館</v>
      </c>
      <c r="G493" s="8" t="str">
        <f>VLOOKUP(逆引き[[#This Row],[専門街]],専門街[],3,FALSE)</f>
        <v>水族館</v>
      </c>
      <c r="H493" s="8" t="str">
        <f>VLOOKUP(逆引き[[#This Row],[専門街]],専門街[],4,FALSE)</f>
        <v>映画館</v>
      </c>
      <c r="I493" s="10">
        <f>VLOOKUP(逆引き[[#This Row],[専門街]],専門街[],5,FALSE)</f>
        <v>1.25</v>
      </c>
      <c r="J493" s="10">
        <f>VLOOKUP(逆引き[[#This Row],[専門街]],専門街[],6,FALSE)</f>
        <v>0.55000000000000004</v>
      </c>
      <c r="K493" s="8" t="str">
        <f>VLOOKUP(逆引き[[#This Row],[専門街]],専門街[],7,FALSE)&amp;"マス"</f>
        <v>60マス</v>
      </c>
    </row>
    <row r="494" spans="3:11" hidden="1">
      <c r="C494" t="s">
        <v>122</v>
      </c>
      <c r="D494">
        <v>3</v>
      </c>
      <c r="E494" t="s">
        <v>181</v>
      </c>
      <c r="F494" s="8" t="str">
        <f>VLOOKUP(逆引き[[#This Row],[専門街]],専門街[],2,FALSE)</f>
        <v>宝石店</v>
      </c>
      <c r="G494" s="8" t="str">
        <f>VLOOKUP(逆引き[[#This Row],[専門街]],専門街[],3,FALSE)</f>
        <v>博物館</v>
      </c>
      <c r="H494" s="8" t="str">
        <f>VLOOKUP(逆引き[[#This Row],[専門街]],専門街[],4,FALSE)</f>
        <v>映画館</v>
      </c>
      <c r="I494" s="10">
        <f>VLOOKUP(逆引き[[#This Row],[専門街]],専門街[],5,FALSE)</f>
        <v>1.25</v>
      </c>
      <c r="J494" s="10">
        <f>VLOOKUP(逆引き[[#This Row],[専門街]],専門街[],6,FALSE)</f>
        <v>0.55000000000000004</v>
      </c>
      <c r="K494" s="8" t="str">
        <f>VLOOKUP(逆引き[[#This Row],[専門街]],専門街[],7,FALSE)&amp;"マス"</f>
        <v>28マス</v>
      </c>
    </row>
    <row r="495" spans="3:11" hidden="1">
      <c r="C495" t="s">
        <v>122</v>
      </c>
      <c r="D495">
        <v>4</v>
      </c>
      <c r="E495" t="s">
        <v>220</v>
      </c>
      <c r="F495" s="8" t="str">
        <f>VLOOKUP(逆引き[[#This Row],[専門街]],専門街[],2,FALSE)</f>
        <v>ファミレス</v>
      </c>
      <c r="G495" s="8" t="str">
        <f>VLOOKUP(逆引き[[#This Row],[専門街]],専門街[],3,FALSE)</f>
        <v>銀トロフィ像</v>
      </c>
      <c r="H495" s="8" t="str">
        <f>VLOOKUP(逆引き[[#This Row],[専門街]],専門街[],4,FALSE)</f>
        <v>博物館</v>
      </c>
      <c r="I495" s="10">
        <f>VLOOKUP(逆引き[[#This Row],[専門街]],専門街[],5,FALSE)</f>
        <v>1.25</v>
      </c>
      <c r="J495" s="10">
        <f>VLOOKUP(逆引き[[#This Row],[専門街]],専門街[],6,FALSE)</f>
        <v>0.55000000000000004</v>
      </c>
      <c r="K495" s="8" t="str">
        <f>VLOOKUP(逆引き[[#This Row],[専門街]],専門街[],7,FALSE)&amp;"マス"</f>
        <v>17マス</v>
      </c>
    </row>
    <row r="496" spans="3:11" hidden="1">
      <c r="C496" t="s">
        <v>122</v>
      </c>
      <c r="D496">
        <v>5</v>
      </c>
      <c r="E496" t="s">
        <v>223</v>
      </c>
      <c r="F496" s="8" t="str">
        <f>VLOOKUP(逆引き[[#This Row],[専門街]],専門街[],2,FALSE)</f>
        <v>プラネタリウム</v>
      </c>
      <c r="G496" s="8" t="str">
        <f>VLOOKUP(逆引き[[#This Row],[専門街]],専門街[],3,FALSE)</f>
        <v>学校</v>
      </c>
      <c r="H496" s="8" t="str">
        <f>VLOOKUP(逆引き[[#This Row],[専門街]],専門街[],4,FALSE)</f>
        <v>博物館</v>
      </c>
      <c r="I496" s="10">
        <f>VLOOKUP(逆引き[[#This Row],[専門街]],専門街[],5,FALSE)</f>
        <v>1.25</v>
      </c>
      <c r="J496" s="10">
        <f>VLOOKUP(逆引き[[#This Row],[専門街]],専門街[],6,FALSE)</f>
        <v>0.55000000000000004</v>
      </c>
      <c r="K496" s="8" t="str">
        <f>VLOOKUP(逆引き[[#This Row],[専門街]],専門街[],7,FALSE)&amp;"マス"</f>
        <v>60マス</v>
      </c>
    </row>
    <row r="497" spans="3:11" hidden="1">
      <c r="C497" t="s">
        <v>122</v>
      </c>
      <c r="D497">
        <v>6</v>
      </c>
      <c r="E497" t="s">
        <v>258</v>
      </c>
      <c r="F497" s="8" t="str">
        <f>VLOOKUP(逆引き[[#This Row],[専門街]],専門街[],2,FALSE)</f>
        <v>博物館</v>
      </c>
      <c r="G497" s="8" t="str">
        <f>VLOOKUP(逆引き[[#This Row],[専門街]],専門街[],3,FALSE)</f>
        <v>銀トロフィ像</v>
      </c>
      <c r="H497" s="8" t="str">
        <f>VLOOKUP(逆引き[[#This Row],[専門街]],専門街[],4,FALSE)</f>
        <v>お城</v>
      </c>
      <c r="I497" s="10">
        <f>VLOOKUP(逆引き[[#This Row],[専門街]],専門街[],5,FALSE)</f>
        <v>1.7</v>
      </c>
      <c r="J497" s="10">
        <f>VLOOKUP(逆引き[[#This Row],[専門街]],専門街[],6,FALSE)</f>
        <v>0.4</v>
      </c>
      <c r="K497" s="8" t="str">
        <f>VLOOKUP(逆引き[[#This Row],[専門街]],専門街[],7,FALSE)&amp;"マス"</f>
        <v>25マス</v>
      </c>
    </row>
    <row r="498" spans="3:11" hidden="1">
      <c r="C498" t="s">
        <v>17</v>
      </c>
      <c r="D498">
        <v>1</v>
      </c>
      <c r="E498" t="s">
        <v>15</v>
      </c>
      <c r="F498" s="8" t="str">
        <f>VLOOKUP(逆引き[[#This Row],[専門街]],専門街[],2,FALSE)</f>
        <v>スーパーマーケット</v>
      </c>
      <c r="G498" s="8" t="str">
        <f>VLOOKUP(逆引き[[#This Row],[専門街]],専門街[],3,FALSE)</f>
        <v>八百屋</v>
      </c>
      <c r="H498" s="8" t="str">
        <f>VLOOKUP(逆引き[[#This Row],[専門街]],専門街[],4,FALSE)</f>
        <v>魚屋</v>
      </c>
      <c r="I498" s="10">
        <f>VLOOKUP(逆引き[[#This Row],[専門街]],専門街[],5,FALSE)</f>
        <v>0.9</v>
      </c>
      <c r="J498" s="10">
        <f>VLOOKUP(逆引き[[#This Row],[専門街]],専門街[],6,FALSE)</f>
        <v>0.45</v>
      </c>
      <c r="K498" s="8" t="str">
        <f>VLOOKUP(逆引き[[#This Row],[専門街]],専門街[],7,FALSE)&amp;"マス"</f>
        <v>12マス</v>
      </c>
    </row>
    <row r="499" spans="3:11" hidden="1">
      <c r="C499" t="s">
        <v>17</v>
      </c>
      <c r="D499">
        <v>2</v>
      </c>
      <c r="E499" t="s">
        <v>47</v>
      </c>
      <c r="F499" s="8" t="str">
        <f>VLOOKUP(逆引き[[#This Row],[専門街]],専門街[],2,FALSE)</f>
        <v>ケーキ屋</v>
      </c>
      <c r="G499" s="8" t="str">
        <f>VLOOKUP(逆引き[[#This Row],[専門街]],専門街[],3,FALSE)</f>
        <v>八百屋</v>
      </c>
      <c r="H499" s="8" t="str">
        <f>VLOOKUP(逆引き[[#This Row],[専門街]],専門街[],4,FALSE)</f>
        <v>お花屋</v>
      </c>
      <c r="I499" s="10">
        <f>VLOOKUP(逆引き[[#This Row],[専門街]],専門街[],5,FALSE)</f>
        <v>1.5</v>
      </c>
      <c r="J499" s="10">
        <f>VLOOKUP(逆引き[[#This Row],[専門街]],専門街[],6,FALSE)</f>
        <v>0.2</v>
      </c>
      <c r="K499" s="8" t="str">
        <f>VLOOKUP(逆引き[[#This Row],[専門街]],専門街[],7,FALSE)&amp;"マス"</f>
        <v>12マス</v>
      </c>
    </row>
    <row r="500" spans="3:11" hidden="1">
      <c r="C500" t="s">
        <v>17</v>
      </c>
      <c r="D500">
        <v>3</v>
      </c>
      <c r="E500" t="s">
        <v>97</v>
      </c>
      <c r="F500" s="8" t="str">
        <f>VLOOKUP(逆引き[[#This Row],[専門街]],専門街[],2,FALSE)</f>
        <v>八百屋</v>
      </c>
      <c r="G500" s="8" t="str">
        <f>VLOOKUP(逆引き[[#This Row],[専門街]],専門街[],3,FALSE)</f>
        <v>定食屋</v>
      </c>
      <c r="H500" s="8" t="str">
        <f>VLOOKUP(逆引き[[#This Row],[専門街]],専門街[],4,FALSE)</f>
        <v>魚屋</v>
      </c>
      <c r="I500" s="10">
        <f>VLOOKUP(逆引き[[#This Row],[専門街]],専門街[],5,FALSE)</f>
        <v>1.5</v>
      </c>
      <c r="J500" s="10">
        <f>VLOOKUP(逆引き[[#This Row],[専門街]],専門街[],6,FALSE)</f>
        <v>0.2</v>
      </c>
      <c r="K500" s="8" t="str">
        <f>VLOOKUP(逆引き[[#This Row],[専門街]],専門街[],7,FALSE)&amp;"マス"</f>
        <v>12マス</v>
      </c>
    </row>
    <row r="501" spans="3:11" hidden="1">
      <c r="C501" t="s">
        <v>17</v>
      </c>
      <c r="D501">
        <v>4</v>
      </c>
      <c r="E501" t="s">
        <v>140</v>
      </c>
      <c r="F501" s="8" t="str">
        <f>VLOOKUP(逆引き[[#This Row],[専門街]],専門街[],2,FALSE)</f>
        <v>農家</v>
      </c>
      <c r="G501" s="8" t="str">
        <f>VLOOKUP(逆引き[[#This Row],[専門街]],専門街[],3,FALSE)</f>
        <v>八百屋</v>
      </c>
      <c r="H501" s="8" t="str">
        <f>VLOOKUP(逆引き[[#This Row],[専門街]],専門街[],4,FALSE)</f>
        <v>日帰り温泉</v>
      </c>
      <c r="I501" s="10">
        <f>VLOOKUP(逆引き[[#This Row],[専門街]],専門街[],5,FALSE)</f>
        <v>1.25</v>
      </c>
      <c r="J501" s="10">
        <f>VLOOKUP(逆引き[[#This Row],[専門街]],専門街[],6,FALSE)</f>
        <v>0.3</v>
      </c>
      <c r="K501" s="8" t="str">
        <f>VLOOKUP(逆引き[[#This Row],[専門街]],専門街[],7,FALSE)&amp;"マス"</f>
        <v>28マス</v>
      </c>
    </row>
    <row r="502" spans="3:11" hidden="1">
      <c r="C502" t="s">
        <v>68</v>
      </c>
      <c r="D502">
        <v>1</v>
      </c>
      <c r="E502" t="s">
        <v>66</v>
      </c>
      <c r="F502" s="8" t="str">
        <f>VLOOKUP(逆引き[[#This Row],[専門街]],専門街[],2,FALSE)</f>
        <v>犬の像</v>
      </c>
      <c r="G502" s="8" t="str">
        <f>VLOOKUP(逆引き[[#This Row],[専門街]],専門街[],3,FALSE)</f>
        <v>美容室</v>
      </c>
      <c r="H502" s="8" t="str">
        <f>VLOOKUP(逆引き[[#This Row],[専門街]],専門街[],4,FALSE)</f>
        <v>ペットショップ</v>
      </c>
      <c r="I502" s="10">
        <f>VLOOKUP(逆引き[[#This Row],[専門街]],専門街[],5,FALSE)</f>
        <v>1.5</v>
      </c>
      <c r="J502" s="10">
        <f>VLOOKUP(逆引き[[#This Row],[専門街]],専門街[],6,FALSE)</f>
        <v>0.2</v>
      </c>
      <c r="K502" s="8" t="str">
        <f>VLOOKUP(逆引き[[#This Row],[専門街]],専門街[],7,FALSE)&amp;"マス"</f>
        <v>9マス</v>
      </c>
    </row>
    <row r="503" spans="3:11" hidden="1">
      <c r="C503" t="s">
        <v>68</v>
      </c>
      <c r="D503">
        <v>2</v>
      </c>
      <c r="E503" t="s">
        <v>138</v>
      </c>
      <c r="F503" s="8" t="str">
        <f>VLOOKUP(逆引き[[#This Row],[専門街]],専門街[],2,FALSE)</f>
        <v>ボーリング場</v>
      </c>
      <c r="G503" s="8" t="str">
        <f>VLOOKUP(逆引き[[#This Row],[専門街]],専門街[],3,FALSE)</f>
        <v>牛丼屋</v>
      </c>
      <c r="H503" s="8" t="str">
        <f>VLOOKUP(逆引き[[#This Row],[専門街]],専門街[],4,FALSE)</f>
        <v>美容室</v>
      </c>
      <c r="I503" s="10">
        <f>VLOOKUP(逆引き[[#This Row],[専門街]],専門街[],5,FALSE)</f>
        <v>1.05</v>
      </c>
      <c r="J503" s="10">
        <f>VLOOKUP(逆引き[[#This Row],[専門街]],専門街[],6,FALSE)</f>
        <v>0.5</v>
      </c>
      <c r="K503" s="8" t="str">
        <f>VLOOKUP(逆引き[[#This Row],[専門街]],専門街[],7,FALSE)&amp;"マス"</f>
        <v>12マス</v>
      </c>
    </row>
    <row r="504" spans="3:11" hidden="1">
      <c r="C504" t="s">
        <v>68</v>
      </c>
      <c r="D504">
        <v>3</v>
      </c>
      <c r="E504" t="s">
        <v>142</v>
      </c>
      <c r="F504" s="8" t="str">
        <f>VLOOKUP(逆引き[[#This Row],[専門街]],専門街[],2,FALSE)</f>
        <v>美容室</v>
      </c>
      <c r="G504" s="8" t="str">
        <f>VLOOKUP(逆引き[[#This Row],[専門街]],専門街[],3,FALSE)</f>
        <v>家電量販店</v>
      </c>
      <c r="H504" s="8" t="str">
        <f>VLOOKUP(逆引き[[#This Row],[専門街]],専門街[],4,FALSE)</f>
        <v>本屋</v>
      </c>
      <c r="I504" s="10">
        <f>VLOOKUP(逆引き[[#This Row],[専門街]],専門街[],5,FALSE)</f>
        <v>1.65</v>
      </c>
      <c r="J504" s="10">
        <f>VLOOKUP(逆引き[[#This Row],[専門街]],専門街[],6,FALSE)</f>
        <v>0.25</v>
      </c>
      <c r="K504" s="8" t="str">
        <f>VLOOKUP(逆引き[[#This Row],[専門街]],専門街[],7,FALSE)&amp;"マス"</f>
        <v>24マス</v>
      </c>
    </row>
    <row r="505" spans="3:11" hidden="1">
      <c r="C505" t="s">
        <v>68</v>
      </c>
      <c r="D505">
        <v>4</v>
      </c>
      <c r="E505" t="s">
        <v>163</v>
      </c>
      <c r="F505" s="8" t="str">
        <f>VLOOKUP(逆引き[[#This Row],[専門街]],専門街[],2,FALSE)</f>
        <v>ブティック</v>
      </c>
      <c r="G505" s="8" t="str">
        <f>VLOOKUP(逆引き[[#This Row],[専門街]],専門街[],3,FALSE)</f>
        <v>靴屋</v>
      </c>
      <c r="H505" s="8" t="str">
        <f>VLOOKUP(逆引き[[#This Row],[専門街]],専門街[],4,FALSE)</f>
        <v>美容室</v>
      </c>
      <c r="I505" s="10">
        <f>VLOOKUP(逆引き[[#This Row],[専門街]],専門街[],5,FALSE)</f>
        <v>1.45</v>
      </c>
      <c r="J505" s="10">
        <f>VLOOKUP(逆引き[[#This Row],[専門街]],専門街[],6,FALSE)</f>
        <v>0.35</v>
      </c>
      <c r="K505" s="8" t="str">
        <f>VLOOKUP(逆引き[[#This Row],[専門街]],専門街[],7,FALSE)&amp;"マス"</f>
        <v>12マス</v>
      </c>
    </row>
    <row r="506" spans="3:11" hidden="1">
      <c r="C506" t="s">
        <v>114</v>
      </c>
      <c r="D506">
        <v>1</v>
      </c>
      <c r="E506" t="s">
        <v>113</v>
      </c>
      <c r="F506" s="8" t="str">
        <f>VLOOKUP(逆引き[[#This Row],[専門街]],専門街[],2,FALSE)</f>
        <v>病院</v>
      </c>
      <c r="G506" s="8" t="str">
        <f>VLOOKUP(逆引き[[#This Row],[専門街]],専門街[],3,FALSE)</f>
        <v>スポーツジム</v>
      </c>
      <c r="H506" s="8" t="str">
        <f>VLOOKUP(逆引き[[#This Row],[専門街]],専門街[],4,FALSE)</f>
        <v>銭湯</v>
      </c>
      <c r="I506" s="10">
        <f>VLOOKUP(逆引き[[#This Row],[専門街]],専門街[],5,FALSE)</f>
        <v>1.25</v>
      </c>
      <c r="J506" s="10">
        <f>VLOOKUP(逆引き[[#This Row],[専門街]],専門街[],6,FALSE)</f>
        <v>0.3</v>
      </c>
      <c r="K506" s="8" t="str">
        <f>VLOOKUP(逆引き[[#This Row],[専門街]],専門街[],7,FALSE)&amp;"マス"</f>
        <v>36マス</v>
      </c>
    </row>
    <row r="507" spans="3:11" hidden="1">
      <c r="C507" t="s">
        <v>114</v>
      </c>
      <c r="D507">
        <v>2</v>
      </c>
      <c r="E507" t="s">
        <v>165</v>
      </c>
      <c r="F507" s="8" t="str">
        <f>VLOOKUP(逆引き[[#This Row],[専門街]],専門街[],2,FALSE)</f>
        <v>病院</v>
      </c>
      <c r="G507" s="8" t="str">
        <f>VLOOKUP(逆引き[[#This Row],[専門街]],専門街[],3,FALSE)</f>
        <v>薬局</v>
      </c>
      <c r="H507" s="8" t="str">
        <f>VLOOKUP(逆引き[[#This Row],[専門街]],専門街[],4,FALSE)</f>
        <v>コンビニ</v>
      </c>
      <c r="I507" s="10">
        <f>VLOOKUP(逆引き[[#This Row],[専門街]],専門街[],5,FALSE)</f>
        <v>1.45</v>
      </c>
      <c r="J507" s="10">
        <f>VLOOKUP(逆引き[[#This Row],[専門街]],専門街[],6,FALSE)</f>
        <v>0.35</v>
      </c>
      <c r="K507" s="8" t="str">
        <f>VLOOKUP(逆引き[[#This Row],[専門街]],専門街[],7,FALSE)&amp;"マス"</f>
        <v>24マス</v>
      </c>
    </row>
    <row r="508" spans="3:11" hidden="1">
      <c r="C508" t="s">
        <v>114</v>
      </c>
      <c r="D508">
        <v>3</v>
      </c>
      <c r="E508" t="s">
        <v>184</v>
      </c>
      <c r="F508" s="8" t="str">
        <f>VLOOKUP(逆引き[[#This Row],[専門街]],専門街[],2,FALSE)</f>
        <v>オフィス</v>
      </c>
      <c r="G508" s="8" t="str">
        <f>VLOOKUP(逆引き[[#This Row],[専門街]],専門街[],3,FALSE)</f>
        <v>クリーニング店</v>
      </c>
      <c r="H508" s="8" t="str">
        <f>VLOOKUP(逆引き[[#This Row],[専門街]],専門街[],4,FALSE)</f>
        <v>病院</v>
      </c>
      <c r="I508" s="10">
        <f>VLOOKUP(逆引き[[#This Row],[専門街]],専門街[],5,FALSE)</f>
        <v>1.85</v>
      </c>
      <c r="J508" s="10">
        <f>VLOOKUP(逆引き[[#This Row],[専門街]],専門街[],6,FALSE)</f>
        <v>0.3</v>
      </c>
      <c r="K508" s="8" t="str">
        <f>VLOOKUP(逆引き[[#This Row],[専門街]],専門街[],7,FALSE)&amp;"マス"</f>
        <v>24マス</v>
      </c>
    </row>
    <row r="509" spans="3:11" hidden="1">
      <c r="C509" t="s">
        <v>114</v>
      </c>
      <c r="D509">
        <v>4</v>
      </c>
      <c r="E509" t="s">
        <v>236</v>
      </c>
      <c r="F509" s="8" t="str">
        <f>VLOOKUP(逆引き[[#This Row],[専門街]],専門街[],2,FALSE)</f>
        <v>電波塔</v>
      </c>
      <c r="G509" s="8" t="str">
        <f>VLOOKUP(逆引き[[#This Row],[専門街]],専門街[],3,FALSE)</f>
        <v>病院</v>
      </c>
      <c r="H509" s="8" t="str">
        <f>VLOOKUP(逆引き[[#This Row],[専門街]],専門街[],4,FALSE)</f>
        <v>学校</v>
      </c>
      <c r="I509" s="10">
        <f>VLOOKUP(逆引き[[#This Row],[専門街]],専門街[],5,FALSE)</f>
        <v>1.7</v>
      </c>
      <c r="J509" s="10">
        <f>VLOOKUP(逆引き[[#This Row],[専門街]],専門街[],6,FALSE)</f>
        <v>0.4</v>
      </c>
      <c r="K509" s="8" t="str">
        <f>VLOOKUP(逆引き[[#This Row],[専門街]],専門街[],7,FALSE)&amp;"マス"</f>
        <v>68マス</v>
      </c>
    </row>
    <row r="510" spans="3:11" hidden="1">
      <c r="C510" t="s">
        <v>114</v>
      </c>
      <c r="D510">
        <v>5</v>
      </c>
      <c r="E510" t="s">
        <v>249</v>
      </c>
      <c r="F510" s="8" t="str">
        <f>VLOOKUP(逆引き[[#This Row],[専門街]],専門街[],2,FALSE)</f>
        <v>地域センター</v>
      </c>
      <c r="G510" s="8" t="str">
        <f>VLOOKUP(逆引き[[#This Row],[専門街]],専門街[],3,FALSE)</f>
        <v>病院</v>
      </c>
      <c r="H510" s="8" t="str">
        <f>VLOOKUP(逆引き[[#This Row],[専門街]],専門街[],4,FALSE)</f>
        <v>地下鉄</v>
      </c>
      <c r="I510" s="10">
        <f>VLOOKUP(逆引き[[#This Row],[専門街]],専門街[],5,FALSE)</f>
        <v>1.5</v>
      </c>
      <c r="J510" s="10">
        <f>VLOOKUP(逆引き[[#This Row],[専門街]],専門街[],6,FALSE)</f>
        <v>0.6</v>
      </c>
      <c r="K510" s="8" t="str">
        <f>VLOOKUP(逆引き[[#This Row],[専門街]],専門街[],7,FALSE)&amp;"マス"</f>
        <v>20マス</v>
      </c>
    </row>
    <row r="511" spans="3:11" hidden="1">
      <c r="C511" t="s">
        <v>114</v>
      </c>
      <c r="D511">
        <v>6</v>
      </c>
      <c r="E511" t="s">
        <v>292</v>
      </c>
      <c r="F511" s="8" t="str">
        <f>VLOOKUP(逆引き[[#This Row],[専門街]],専門街[],2,FALSE)</f>
        <v>カイロ犬像</v>
      </c>
      <c r="G511" s="8" t="str">
        <f>VLOOKUP(逆引き[[#This Row],[専門街]],専門街[],3,FALSE)</f>
        <v>金トロフィ像</v>
      </c>
      <c r="H511" s="8" t="str">
        <f>VLOOKUP(逆引き[[#This Row],[専門街]],専門街[],4,FALSE)</f>
        <v>病院</v>
      </c>
      <c r="I511" s="10">
        <f>VLOOKUP(逆引き[[#This Row],[専門街]],専門街[],5,FALSE)</f>
        <v>2.1</v>
      </c>
      <c r="J511" s="10">
        <f>VLOOKUP(逆引き[[#This Row],[専門街]],専門街[],6,FALSE)</f>
        <v>0.45</v>
      </c>
      <c r="K511" s="8" t="str">
        <f>VLOOKUP(逆引き[[#This Row],[専門街]],専門街[],7,FALSE)&amp;"マス"</f>
        <v>18マス</v>
      </c>
    </row>
    <row r="512" spans="3:11" hidden="1">
      <c r="C512" t="s">
        <v>144</v>
      </c>
      <c r="D512">
        <v>1</v>
      </c>
      <c r="E512" t="s">
        <v>143</v>
      </c>
      <c r="F512" s="8" t="str">
        <f>VLOOKUP(逆引き[[#This Row],[専門街]],専門街[],2,FALSE)</f>
        <v>不動産屋</v>
      </c>
      <c r="G512" s="8" t="str">
        <f>VLOOKUP(逆引き[[#This Row],[専門街]],専門街[],3,FALSE)</f>
        <v>案内所</v>
      </c>
      <c r="H512" s="8" t="str">
        <f>VLOOKUP(逆引き[[#This Row],[専門街]],専門街[],4,FALSE)</f>
        <v>地域センター</v>
      </c>
      <c r="I512" s="10">
        <f>VLOOKUP(逆引き[[#This Row],[専門街]],専門街[],5,FALSE)</f>
        <v>1.05</v>
      </c>
      <c r="J512" s="10">
        <f>VLOOKUP(逆引き[[#This Row],[専門街]],専門街[],6,FALSE)</f>
        <v>0.5</v>
      </c>
      <c r="K512" s="8" t="str">
        <f>VLOOKUP(逆引き[[#This Row],[専門街]],専門街[],7,FALSE)&amp;"マス"</f>
        <v>9マス</v>
      </c>
    </row>
    <row r="513" spans="3:11" hidden="1">
      <c r="C513" t="s">
        <v>144</v>
      </c>
      <c r="D513">
        <v>2</v>
      </c>
      <c r="E513" t="s">
        <v>175</v>
      </c>
      <c r="F513" s="8" t="str">
        <f>VLOOKUP(逆引き[[#This Row],[専門街]],専門街[],2,FALSE)</f>
        <v>工務店</v>
      </c>
      <c r="G513" s="8" t="str">
        <f>VLOOKUP(逆引き[[#This Row],[専門街]],専門街[],3,FALSE)</f>
        <v>不動産屋</v>
      </c>
      <c r="H513" s="8" t="str">
        <f>VLOOKUP(逆引き[[#This Row],[専門街]],専門街[],4,FALSE)</f>
        <v>家具屋</v>
      </c>
      <c r="I513" s="10">
        <f>VLOOKUP(逆引き[[#This Row],[専門街]],専門街[],5,FALSE)</f>
        <v>1.85</v>
      </c>
      <c r="J513" s="10">
        <f>VLOOKUP(逆引き[[#This Row],[専門街]],専門街[],6,FALSE)</f>
        <v>0.3</v>
      </c>
      <c r="K513" s="8" t="str">
        <f>VLOOKUP(逆引き[[#This Row],[専門街]],専門街[],7,FALSE)&amp;"マス"</f>
        <v>12マス</v>
      </c>
    </row>
    <row r="514" spans="3:11" hidden="1">
      <c r="C514" t="s">
        <v>64</v>
      </c>
      <c r="D514">
        <v>1</v>
      </c>
      <c r="E514" t="s">
        <v>63</v>
      </c>
      <c r="F514" s="8" t="str">
        <f>VLOOKUP(逆引き[[#This Row],[専門街]],専門街[],2,FALSE)</f>
        <v>噴水</v>
      </c>
      <c r="G514" s="8" t="str">
        <f>VLOOKUP(逆引き[[#This Row],[専門街]],専門街[],3,FALSE)</f>
        <v>クレープ店</v>
      </c>
      <c r="H514" s="8" t="str">
        <f>VLOOKUP(逆引き[[#This Row],[専門街]],専門街[],4,FALSE)</f>
        <v>動物園</v>
      </c>
      <c r="I514" s="10">
        <f>VLOOKUP(逆引き[[#This Row],[専門街]],専門街[],5,FALSE)</f>
        <v>1.1000000000000001</v>
      </c>
      <c r="J514" s="10">
        <f>VLOOKUP(逆引き[[#This Row],[専門街]],専門街[],6,FALSE)</f>
        <v>0.25</v>
      </c>
      <c r="K514" s="8" t="str">
        <f>VLOOKUP(逆引き[[#This Row],[専門街]],専門街[],7,FALSE)&amp;"マス"</f>
        <v>41マス</v>
      </c>
    </row>
    <row r="515" spans="3:11" hidden="1">
      <c r="C515" t="s">
        <v>64</v>
      </c>
      <c r="D515">
        <v>2</v>
      </c>
      <c r="E515" t="s">
        <v>154</v>
      </c>
      <c r="F515" s="8" t="str">
        <f>VLOOKUP(逆引き[[#This Row],[専門街]],専門街[],2,FALSE)</f>
        <v>つり堀</v>
      </c>
      <c r="G515" s="8" t="str">
        <f>VLOOKUP(逆引き[[#This Row],[専門街]],専門街[],3,FALSE)</f>
        <v>金トロフィ像</v>
      </c>
      <c r="H515" s="8" t="str">
        <f>VLOOKUP(逆引き[[#This Row],[専門街]],専門街[],4,FALSE)</f>
        <v>噴水</v>
      </c>
      <c r="I515" s="10">
        <f>VLOOKUP(逆引き[[#This Row],[専門街]],専門街[],5,FALSE)</f>
        <v>1.05</v>
      </c>
      <c r="J515" s="10">
        <f>VLOOKUP(逆引き[[#This Row],[専門街]],専門街[],6,FALSE)</f>
        <v>0.5</v>
      </c>
      <c r="K515" s="8" t="str">
        <f>VLOOKUP(逆引き[[#This Row],[専門街]],専門街[],7,FALSE)&amp;"マス"</f>
        <v>10マス</v>
      </c>
    </row>
    <row r="516" spans="3:11" hidden="1">
      <c r="C516" t="s">
        <v>74</v>
      </c>
      <c r="D516">
        <v>1</v>
      </c>
      <c r="E516" t="s">
        <v>73</v>
      </c>
      <c r="F516" s="8" t="str">
        <f>VLOOKUP(逆引き[[#This Row],[専門街]],専門街[],2,FALSE)</f>
        <v>宝くじ屋</v>
      </c>
      <c r="G516" s="8" t="str">
        <f>VLOOKUP(逆引き[[#This Row],[専門街]],専門街[],3,FALSE)</f>
        <v>すし屋</v>
      </c>
      <c r="H516" s="8" t="str">
        <f>VLOOKUP(逆引き[[#This Row],[専門街]],専門街[],4,FALSE)</f>
        <v>居酒屋</v>
      </c>
      <c r="I516" s="10">
        <f>VLOOKUP(逆引き[[#This Row],[専門街]],専門街[],5,FALSE)</f>
        <v>1.1000000000000001</v>
      </c>
      <c r="J516" s="10">
        <f>VLOOKUP(逆引き[[#This Row],[専門街]],専門街[],6,FALSE)</f>
        <v>0.25</v>
      </c>
      <c r="K516" s="8" t="str">
        <f>VLOOKUP(逆引き[[#This Row],[専門街]],専門街[],7,FALSE)&amp;"マス"</f>
        <v>9マス</v>
      </c>
    </row>
    <row r="517" spans="3:11" hidden="1">
      <c r="C517" t="s">
        <v>118</v>
      </c>
      <c r="D517">
        <v>1</v>
      </c>
      <c r="E517" t="s">
        <v>116</v>
      </c>
      <c r="F517" s="8" t="str">
        <f>VLOOKUP(逆引き[[#This Row],[専門街]],専門街[],2,FALSE)</f>
        <v>スーパーマーケット</v>
      </c>
      <c r="G517" s="8" t="str">
        <f>VLOOKUP(逆引き[[#This Row],[専門街]],専門街[],3,FALSE)</f>
        <v>ブティック</v>
      </c>
      <c r="H517" s="8" t="str">
        <f>VLOOKUP(逆引き[[#This Row],[専門街]],専門街[],4,FALSE)</f>
        <v>宝石店</v>
      </c>
      <c r="I517" s="10">
        <f>VLOOKUP(逆引き[[#This Row],[専門街]],専門街[],5,FALSE)</f>
        <v>1.05</v>
      </c>
      <c r="J517" s="10">
        <f>VLOOKUP(逆引き[[#This Row],[専門街]],専門街[],6,FALSE)</f>
        <v>0.5</v>
      </c>
      <c r="K517" s="8" t="str">
        <f>VLOOKUP(逆引き[[#This Row],[専門街]],専門街[],7,FALSE)&amp;"マス"</f>
        <v>12マス</v>
      </c>
    </row>
    <row r="518" spans="3:11" hidden="1">
      <c r="C518" t="s">
        <v>118</v>
      </c>
      <c r="D518">
        <v>2</v>
      </c>
      <c r="E518" t="s">
        <v>177</v>
      </c>
      <c r="F518" s="8" t="str">
        <f>VLOOKUP(逆引き[[#This Row],[専門街]],専門街[],2,FALSE)</f>
        <v>宝石店</v>
      </c>
      <c r="G518" s="8" t="str">
        <f>VLOOKUP(逆引き[[#This Row],[専門街]],専門街[],3,FALSE)</f>
        <v>三ツ星ホテル</v>
      </c>
      <c r="H518" s="8" t="str">
        <f>VLOOKUP(逆引き[[#This Row],[専門街]],専門街[],4,FALSE)</f>
        <v>銀行</v>
      </c>
      <c r="I518" s="10">
        <f>VLOOKUP(逆引き[[#This Row],[専門街]],専門街[],5,FALSE)</f>
        <v>1.85</v>
      </c>
      <c r="J518" s="10">
        <f>VLOOKUP(逆引き[[#This Row],[専門街]],専門街[],6,FALSE)</f>
        <v>0.3</v>
      </c>
      <c r="K518" s="8" t="str">
        <f>VLOOKUP(逆引き[[#This Row],[専門街]],専門街[],7,FALSE)&amp;"マス"</f>
        <v>36マス</v>
      </c>
    </row>
    <row r="519" spans="3:11" hidden="1">
      <c r="C519" t="s">
        <v>118</v>
      </c>
      <c r="D519">
        <v>3</v>
      </c>
      <c r="E519" t="s">
        <v>181</v>
      </c>
      <c r="F519" s="8" t="str">
        <f>VLOOKUP(逆引き[[#This Row],[専門街]],専門街[],2,FALSE)</f>
        <v>宝石店</v>
      </c>
      <c r="G519" s="8" t="str">
        <f>VLOOKUP(逆引き[[#This Row],[専門街]],専門街[],3,FALSE)</f>
        <v>博物館</v>
      </c>
      <c r="H519" s="8" t="str">
        <f>VLOOKUP(逆引き[[#This Row],[専門街]],専門街[],4,FALSE)</f>
        <v>映画館</v>
      </c>
      <c r="I519" s="10">
        <f>VLOOKUP(逆引き[[#This Row],[専門街]],専門街[],5,FALSE)</f>
        <v>1.25</v>
      </c>
      <c r="J519" s="10">
        <f>VLOOKUP(逆引き[[#This Row],[専門街]],専門街[],6,FALSE)</f>
        <v>0.55000000000000004</v>
      </c>
      <c r="K519" s="8" t="str">
        <f>VLOOKUP(逆引き[[#This Row],[専門街]],専門街[],7,FALSE)&amp;"マス"</f>
        <v>28マス</v>
      </c>
    </row>
    <row r="520" spans="3:11" hidden="1">
      <c r="C520" t="s">
        <v>118</v>
      </c>
      <c r="D520">
        <v>4</v>
      </c>
      <c r="E520" t="s">
        <v>195</v>
      </c>
      <c r="F520" s="8" t="str">
        <f>VLOOKUP(逆引き[[#This Row],[専門街]],専門街[],2,FALSE)</f>
        <v>宝石店</v>
      </c>
      <c r="G520" s="8" t="str">
        <f>VLOOKUP(逆引き[[#This Row],[専門街]],専門街[],3,FALSE)</f>
        <v>警備会社</v>
      </c>
      <c r="H520" s="8" t="str">
        <f>VLOOKUP(逆引き[[#This Row],[専門街]],専門街[],4,FALSE)</f>
        <v>三ツ星ホテル</v>
      </c>
      <c r="I520" s="10">
        <f>VLOOKUP(逆引き[[#This Row],[専門街]],専門街[],5,FALSE)</f>
        <v>1.85</v>
      </c>
      <c r="J520" s="10">
        <f>VLOOKUP(逆引き[[#This Row],[専門街]],専門街[],6,FALSE)</f>
        <v>0.3</v>
      </c>
      <c r="K520" s="8" t="str">
        <f>VLOOKUP(逆引き[[#This Row],[専門街]],専門街[],7,FALSE)&amp;"マス"</f>
        <v>24マス</v>
      </c>
    </row>
    <row r="521" spans="3:11" hidden="1">
      <c r="C521" t="s">
        <v>118</v>
      </c>
      <c r="D521">
        <v>5</v>
      </c>
      <c r="E521" t="s">
        <v>237</v>
      </c>
      <c r="F521" s="8" t="str">
        <f>VLOOKUP(逆引き[[#This Row],[専門街]],専門街[],2,FALSE)</f>
        <v>映画館</v>
      </c>
      <c r="G521" s="8" t="str">
        <f>VLOOKUP(逆引き[[#This Row],[専門街]],専門街[],3,FALSE)</f>
        <v>遊園地</v>
      </c>
      <c r="H521" s="8" t="str">
        <f>VLOOKUP(逆引き[[#This Row],[専門街]],専門街[],4,FALSE)</f>
        <v>宝石店</v>
      </c>
      <c r="I521" s="10">
        <f>VLOOKUP(逆引き[[#This Row],[専門街]],専門街[],5,FALSE)</f>
        <v>2.1</v>
      </c>
      <c r="J521" s="10">
        <f>VLOOKUP(逆引き[[#This Row],[専門街]],専門街[],6,FALSE)</f>
        <v>0.35</v>
      </c>
      <c r="K521" s="8" t="str">
        <f>VLOOKUP(逆引き[[#This Row],[専門街]],専門街[],7,FALSE)&amp;"マス"</f>
        <v>56マス</v>
      </c>
    </row>
    <row r="522" spans="3:11" hidden="1">
      <c r="C522" t="s">
        <v>93</v>
      </c>
      <c r="D522">
        <v>1</v>
      </c>
      <c r="E522" t="s">
        <v>91</v>
      </c>
      <c r="F522" s="8" t="str">
        <f>VLOOKUP(逆引き[[#This Row],[専門街]],専門街[],2,FALSE)</f>
        <v>お花屋</v>
      </c>
      <c r="G522" s="8" t="str">
        <f>VLOOKUP(逆引き[[#This Row],[専門街]],専門街[],3,FALSE)</f>
        <v>ひまわり</v>
      </c>
      <c r="H522" s="8" t="str">
        <f>VLOOKUP(逆引き[[#This Row],[専門街]],専門街[],4,FALSE)</f>
        <v>牧場</v>
      </c>
      <c r="I522" s="10">
        <f>VLOOKUP(逆引き[[#This Row],[専門街]],専門街[],5,FALSE)</f>
        <v>0.9</v>
      </c>
      <c r="J522" s="10">
        <f>VLOOKUP(逆引き[[#This Row],[専門街]],専門街[],6,FALSE)</f>
        <v>0.45</v>
      </c>
      <c r="K522" s="8" t="str">
        <f>VLOOKUP(逆引き[[#This Row],[専門街]],専門街[],7,FALSE)&amp;"マス"</f>
        <v>41マス</v>
      </c>
    </row>
    <row r="523" spans="3:11" hidden="1">
      <c r="C523" t="s">
        <v>93</v>
      </c>
      <c r="D523">
        <v>2</v>
      </c>
      <c r="E523" t="s">
        <v>124</v>
      </c>
      <c r="F523" s="8" t="str">
        <f>VLOOKUP(逆引き[[#This Row],[専門街]],専門街[],2,FALSE)</f>
        <v>牧場</v>
      </c>
      <c r="G523" s="8" t="str">
        <f>VLOOKUP(逆引き[[#This Row],[専門街]],専門街[],3,FALSE)</f>
        <v>公園</v>
      </c>
      <c r="H523" s="8" t="str">
        <f>VLOOKUP(逆引き[[#This Row],[専門街]],専門街[],4,FALSE)</f>
        <v>キャンプ場</v>
      </c>
      <c r="I523" s="10">
        <f>VLOOKUP(逆引き[[#This Row],[専門街]],専門街[],5,FALSE)</f>
        <v>1.05</v>
      </c>
      <c r="J523" s="10">
        <f>VLOOKUP(逆引き[[#This Row],[専門街]],専門街[],6,FALSE)</f>
        <v>0.5</v>
      </c>
      <c r="K523" s="8" t="str">
        <f>VLOOKUP(逆引き[[#This Row],[専門街]],専門街[],7,FALSE)&amp;"マス"</f>
        <v>56マス</v>
      </c>
    </row>
    <row r="524" spans="3:11" hidden="1">
      <c r="C524" t="s">
        <v>93</v>
      </c>
      <c r="D524">
        <v>3</v>
      </c>
      <c r="E524" t="s">
        <v>126</v>
      </c>
      <c r="F524" s="8" t="str">
        <f>VLOOKUP(逆引き[[#This Row],[専門街]],専門街[],2,FALSE)</f>
        <v>ドーナツ屋</v>
      </c>
      <c r="G524" s="8" t="str">
        <f>VLOOKUP(逆引き[[#This Row],[専門街]],専門街[],3,FALSE)</f>
        <v>牧場</v>
      </c>
      <c r="H524" s="8" t="str">
        <f>VLOOKUP(逆引き[[#This Row],[専門街]],専門街[],4,FALSE)</f>
        <v>クレープ店</v>
      </c>
      <c r="I524" s="10">
        <f>VLOOKUP(逆引き[[#This Row],[専門街]],専門街[],5,FALSE)</f>
        <v>1.65</v>
      </c>
      <c r="J524" s="10">
        <f>VLOOKUP(逆引き[[#This Row],[専門街]],専門街[],6,FALSE)</f>
        <v>0.25</v>
      </c>
      <c r="K524" s="8" t="str">
        <f>VLOOKUP(逆引き[[#This Row],[専門街]],専門街[],7,FALSE)&amp;"マス"</f>
        <v>44マス</v>
      </c>
    </row>
    <row r="525" spans="3:11" hidden="1">
      <c r="C525" t="s">
        <v>93</v>
      </c>
      <c r="D525">
        <v>4</v>
      </c>
      <c r="E525" t="s">
        <v>172</v>
      </c>
      <c r="F525" s="8" t="str">
        <f>VLOOKUP(逆引き[[#This Row],[専門街]],専門街[],2,FALSE)</f>
        <v>農家</v>
      </c>
      <c r="G525" s="8" t="str">
        <f>VLOOKUP(逆引き[[#This Row],[専門街]],専門街[],3,FALSE)</f>
        <v>牧場</v>
      </c>
      <c r="H525" s="8" t="str">
        <f>VLOOKUP(逆引き[[#This Row],[専門街]],専門街[],4,FALSE)</f>
        <v>つり堀</v>
      </c>
      <c r="I525" s="10">
        <f>VLOOKUP(逆引き[[#This Row],[専門街]],専門街[],5,FALSE)</f>
        <v>1.45</v>
      </c>
      <c r="J525" s="10">
        <f>VLOOKUP(逆引き[[#This Row],[専門街]],専門街[],6,FALSE)</f>
        <v>0.35</v>
      </c>
      <c r="K525" s="8" t="str">
        <f>VLOOKUP(逆引き[[#This Row],[専門街]],専門街[],7,FALSE)&amp;"マス"</f>
        <v>60マス</v>
      </c>
    </row>
    <row r="526" spans="3:11" hidden="1">
      <c r="C526" t="s">
        <v>93</v>
      </c>
      <c r="D526">
        <v>5</v>
      </c>
      <c r="E526" t="s">
        <v>183</v>
      </c>
      <c r="F526" s="8" t="str">
        <f>VLOOKUP(逆引き[[#This Row],[専門街]],専門街[],2,FALSE)</f>
        <v>ペットショップ</v>
      </c>
      <c r="G526" s="8" t="str">
        <f>VLOOKUP(逆引き[[#This Row],[専門街]],専門街[],3,FALSE)</f>
        <v>牧場</v>
      </c>
      <c r="H526" s="8" t="str">
        <f>VLOOKUP(逆引き[[#This Row],[専門街]],専門街[],4,FALSE)</f>
        <v>動物園</v>
      </c>
      <c r="I526" s="10">
        <f>VLOOKUP(逆引き[[#This Row],[専門街]],専門街[],5,FALSE)</f>
        <v>1.25</v>
      </c>
      <c r="J526" s="10">
        <f>VLOOKUP(逆引き[[#This Row],[専門街]],専門街[],6,FALSE)</f>
        <v>0.55000000000000004</v>
      </c>
      <c r="K526" s="8" t="str">
        <f>VLOOKUP(逆引き[[#This Row],[専門街]],専門街[],7,FALSE)&amp;"マス"</f>
        <v>76マス</v>
      </c>
    </row>
    <row r="527" spans="3:11" hidden="1">
      <c r="C527" t="s">
        <v>93</v>
      </c>
      <c r="D527">
        <v>6</v>
      </c>
      <c r="E527" t="s">
        <v>199</v>
      </c>
      <c r="F527" s="8" t="str">
        <f>VLOOKUP(逆引き[[#This Row],[専門街]],専門街[],2,FALSE)</f>
        <v>ケーキ屋</v>
      </c>
      <c r="G527" s="8" t="str">
        <f>VLOOKUP(逆引き[[#This Row],[専門街]],専門街[],3,FALSE)</f>
        <v>牧場</v>
      </c>
      <c r="H527" s="8" t="str">
        <f>VLOOKUP(逆引き[[#This Row],[専門街]],専門街[],4,FALSE)</f>
        <v>農家</v>
      </c>
      <c r="I527" s="10">
        <f>VLOOKUP(逆引き[[#This Row],[専門街]],専門街[],5,FALSE)</f>
        <v>1.85</v>
      </c>
      <c r="J527" s="10">
        <f>VLOOKUP(逆引き[[#This Row],[専門街]],専門街[],6,FALSE)</f>
        <v>0.3</v>
      </c>
      <c r="K527" s="8" t="str">
        <f>VLOOKUP(逆引き[[#This Row],[専門街]],専門街[],7,FALSE)&amp;"マス"</f>
        <v>56マス</v>
      </c>
    </row>
    <row r="528" spans="3:11" hidden="1">
      <c r="C528" t="s">
        <v>93</v>
      </c>
      <c r="D528">
        <v>7</v>
      </c>
      <c r="E528" t="s">
        <v>260</v>
      </c>
      <c r="F528" s="8" t="str">
        <f>VLOOKUP(逆引き[[#This Row],[専門街]],専門街[],2,FALSE)</f>
        <v>日帰り温泉</v>
      </c>
      <c r="G528" s="8" t="str">
        <f>VLOOKUP(逆引き[[#This Row],[専門街]],専門街[],3,FALSE)</f>
        <v>金トロフィ像</v>
      </c>
      <c r="H528" s="8" t="str">
        <f>VLOOKUP(逆引き[[#This Row],[専門街]],専門街[],4,FALSE)</f>
        <v>牧場</v>
      </c>
      <c r="I528" s="10">
        <f>VLOOKUP(逆引き[[#This Row],[専門街]],専門街[],5,FALSE)</f>
        <v>1.7</v>
      </c>
      <c r="J528" s="10">
        <f>VLOOKUP(逆引き[[#This Row],[専門街]],専門街[],6,FALSE)</f>
        <v>0.4</v>
      </c>
      <c r="K528" s="8" t="str">
        <f>VLOOKUP(逆引き[[#This Row],[専門街]],専門街[],7,FALSE)&amp;"マス"</f>
        <v>45マス</v>
      </c>
    </row>
    <row r="529" spans="3:11" hidden="1">
      <c r="C529" t="s">
        <v>93</v>
      </c>
      <c r="D529">
        <v>8</v>
      </c>
      <c r="E529" t="s">
        <v>271</v>
      </c>
      <c r="F529" s="8" t="str">
        <f>VLOOKUP(逆引き[[#This Row],[専門街]],専門街[],2,FALSE)</f>
        <v>水族館</v>
      </c>
      <c r="G529" s="8" t="str">
        <f>VLOOKUP(逆引き[[#This Row],[専門街]],専門街[],3,FALSE)</f>
        <v>動物園</v>
      </c>
      <c r="H529" s="8" t="str">
        <f>VLOOKUP(逆引き[[#This Row],[専門街]],専門街[],4,FALSE)</f>
        <v>牧場</v>
      </c>
      <c r="I529" s="10">
        <f>VLOOKUP(逆引き[[#This Row],[専門街]],専門街[],5,FALSE)</f>
        <v>1.9</v>
      </c>
      <c r="J529" s="10">
        <f>VLOOKUP(逆引き[[#This Row],[専門街]],専門街[],6,FALSE)</f>
        <v>0.65</v>
      </c>
      <c r="K529" s="8" t="str">
        <f>VLOOKUP(逆引き[[#This Row],[専門街]],専門街[],7,FALSE)&amp;"マス"</f>
        <v>108マス</v>
      </c>
    </row>
    <row r="530" spans="3:11" hidden="1">
      <c r="C530" t="s">
        <v>93</v>
      </c>
      <c r="D530">
        <v>9</v>
      </c>
      <c r="E530" t="s">
        <v>311</v>
      </c>
      <c r="F530" s="8" t="str">
        <f>VLOOKUP(逆引き[[#This Row],[専門街]],専門街[],2,FALSE)</f>
        <v>ワイロくん像</v>
      </c>
      <c r="G530" s="8" t="str">
        <f>VLOOKUP(逆引き[[#This Row],[専門街]],専門街[],3,FALSE)</f>
        <v>金トロフィ像</v>
      </c>
      <c r="H530" s="8" t="str">
        <f>VLOOKUP(逆引き[[#This Row],[専門街]],専門街[],4,FALSE)</f>
        <v>牧場</v>
      </c>
      <c r="I530" s="10">
        <f>VLOOKUP(逆引き[[#This Row],[専門街]],専門街[],5,FALSE)</f>
        <v>2.5</v>
      </c>
      <c r="J530" s="10">
        <f>VLOOKUP(逆引き[[#This Row],[専門街]],専門街[],6,FALSE)</f>
        <v>0.4</v>
      </c>
      <c r="K530" s="8" t="str">
        <f>VLOOKUP(逆引き[[#This Row],[専門街]],専門街[],7,FALSE)&amp;"マス"</f>
        <v>38マス</v>
      </c>
    </row>
    <row r="531" spans="3:11" hidden="1">
      <c r="C531" t="s">
        <v>93</v>
      </c>
      <c r="D531">
        <v>10</v>
      </c>
      <c r="E531" t="s">
        <v>319</v>
      </c>
      <c r="F531" s="8" t="str">
        <f>VLOOKUP(逆引き[[#This Row],[専門街]],専門街[],2,FALSE)</f>
        <v>通年スキー場</v>
      </c>
      <c r="G531" s="8" t="str">
        <f>VLOOKUP(逆引き[[#This Row],[専門街]],専門街[],3,FALSE)</f>
        <v>温泉旅館</v>
      </c>
      <c r="H531" s="8" t="str">
        <f>VLOOKUP(逆引き[[#This Row],[専門街]],専門街[],4,FALSE)</f>
        <v>牧場</v>
      </c>
      <c r="I531" s="10">
        <f>VLOOKUP(逆引き[[#This Row],[専門街]],専門街[],5,FALSE)</f>
        <v>1.9</v>
      </c>
      <c r="J531" s="10">
        <f>VLOOKUP(逆引き[[#This Row],[専門街]],専門街[],6,FALSE)</f>
        <v>0.65</v>
      </c>
      <c r="K531" s="8" t="str">
        <f>VLOOKUP(逆引き[[#This Row],[専門街]],専門街[],7,FALSE)&amp;"マス"</f>
        <v>88マス</v>
      </c>
    </row>
    <row r="532" spans="3:11" hidden="1">
      <c r="C532" t="s">
        <v>93</v>
      </c>
      <c r="D532">
        <v>11</v>
      </c>
      <c r="E532" t="s">
        <v>321</v>
      </c>
      <c r="F532" s="8" t="str">
        <f>VLOOKUP(逆引き[[#This Row],[専門街]],専門街[],2,FALSE)</f>
        <v>競馬場</v>
      </c>
      <c r="G532" s="8" t="str">
        <f>VLOOKUP(逆引き[[#This Row],[専門街]],専門街[],3,FALSE)</f>
        <v>牧場</v>
      </c>
      <c r="H532" s="8" t="str">
        <f>VLOOKUP(逆引き[[#This Row],[専門街]],専門街[],4,FALSE)</f>
        <v>動物園</v>
      </c>
      <c r="I532" s="10">
        <f>VLOOKUP(逆引き[[#This Row],[専門街]],専門街[],5,FALSE)</f>
        <v>2.1</v>
      </c>
      <c r="J532" s="10">
        <f>VLOOKUP(逆引き[[#This Row],[専門街]],専門街[],6,FALSE)</f>
        <v>0.45</v>
      </c>
      <c r="K532" s="8" t="str">
        <f>VLOOKUP(逆引き[[#This Row],[専門街]],専門街[],7,FALSE)&amp;"マス"</f>
        <v>108マス</v>
      </c>
    </row>
    <row r="533" spans="3:11" hidden="1">
      <c r="C533" t="s">
        <v>33</v>
      </c>
      <c r="D533">
        <v>1</v>
      </c>
      <c r="E533" t="s">
        <v>32</v>
      </c>
      <c r="F533" s="8" t="str">
        <f>VLOOKUP(逆引き[[#This Row],[専門街]],専門街[],2,FALSE)</f>
        <v>本屋</v>
      </c>
      <c r="G533" s="8" t="str">
        <f>VLOOKUP(逆引き[[#This Row],[専門街]],専門街[],3,FALSE)</f>
        <v>コーヒーショップ</v>
      </c>
      <c r="H533" s="8" t="str">
        <f>VLOOKUP(逆引き[[#This Row],[専門街]],専門街[],4,FALSE)</f>
        <v>お花屋</v>
      </c>
      <c r="I533" s="10">
        <f>VLOOKUP(逆引き[[#This Row],[専門街]],専門街[],5,FALSE)</f>
        <v>1.5</v>
      </c>
      <c r="J533" s="10">
        <f>VLOOKUP(逆引き[[#This Row],[専門街]],専門街[],6,FALSE)</f>
        <v>0.2</v>
      </c>
      <c r="K533" s="8" t="str">
        <f>VLOOKUP(逆引き[[#This Row],[専門街]],専門街[],7,FALSE)&amp;"マス"</f>
        <v>12マス</v>
      </c>
    </row>
    <row r="534" spans="3:11" hidden="1">
      <c r="C534" t="s">
        <v>33</v>
      </c>
      <c r="D534">
        <v>2</v>
      </c>
      <c r="E534" t="s">
        <v>102</v>
      </c>
      <c r="F534" s="8" t="str">
        <f>VLOOKUP(逆引き[[#This Row],[専門街]],専門街[],2,FALSE)</f>
        <v>本屋</v>
      </c>
      <c r="G534" s="8" t="str">
        <f>VLOOKUP(逆引き[[#This Row],[専門街]],専門街[],3,FALSE)</f>
        <v>コーヒーショップ</v>
      </c>
      <c r="H534" s="8" t="str">
        <f>VLOOKUP(逆引き[[#This Row],[専門街]],専門街[],4,FALSE)</f>
        <v>ベンチ</v>
      </c>
      <c r="I534" s="10">
        <f>VLOOKUP(逆引き[[#This Row],[専門街]],専門街[],5,FALSE)</f>
        <v>1.1000000000000001</v>
      </c>
      <c r="J534" s="10">
        <f>VLOOKUP(逆引き[[#This Row],[専門街]],専門街[],6,FALSE)</f>
        <v>0.25</v>
      </c>
      <c r="K534" s="8" t="str">
        <f>VLOOKUP(逆引き[[#This Row],[専門街]],専門街[],7,FALSE)&amp;"マス"</f>
        <v>9マス</v>
      </c>
    </row>
    <row r="535" spans="3:11" hidden="1">
      <c r="C535" t="s">
        <v>33</v>
      </c>
      <c r="D535">
        <v>3</v>
      </c>
      <c r="E535" t="s">
        <v>105</v>
      </c>
      <c r="F535" s="8" t="str">
        <f>VLOOKUP(逆引き[[#This Row],[専門街]],専門街[],2,FALSE)</f>
        <v>学校</v>
      </c>
      <c r="G535" s="8" t="str">
        <f>VLOOKUP(逆引き[[#This Row],[専門街]],専門街[],3,FALSE)</f>
        <v>学習塾</v>
      </c>
      <c r="H535" s="8" t="str">
        <f>VLOOKUP(逆引き[[#This Row],[専門街]],専門街[],4,FALSE)</f>
        <v>本屋</v>
      </c>
      <c r="I535" s="10">
        <f>VLOOKUP(逆引き[[#This Row],[専門街]],専門街[],5,FALSE)</f>
        <v>1.65</v>
      </c>
      <c r="J535" s="10">
        <f>VLOOKUP(逆引き[[#This Row],[専門街]],専門街[],6,FALSE)</f>
        <v>0.25</v>
      </c>
      <c r="K535" s="8" t="str">
        <f>VLOOKUP(逆引き[[#This Row],[専門街]],専門街[],7,FALSE)&amp;"マス"</f>
        <v>44マス</v>
      </c>
    </row>
    <row r="536" spans="3:11" hidden="1">
      <c r="C536" t="s">
        <v>33</v>
      </c>
      <c r="D536">
        <v>4</v>
      </c>
      <c r="E536" t="s">
        <v>121</v>
      </c>
      <c r="F536" s="8" t="str">
        <f>VLOOKUP(逆引き[[#This Row],[専門街]],専門街[],2,FALSE)</f>
        <v>本屋</v>
      </c>
      <c r="G536" s="8" t="str">
        <f>VLOOKUP(逆引き[[#This Row],[専門街]],専門街[],3,FALSE)</f>
        <v>博物館</v>
      </c>
      <c r="H536" s="8" t="str">
        <f>VLOOKUP(逆引き[[#This Row],[専門街]],専門街[],4,FALSE)</f>
        <v>学校</v>
      </c>
      <c r="I536" s="10">
        <f>VLOOKUP(逆引き[[#This Row],[専門街]],専門街[],5,FALSE)</f>
        <v>1.65</v>
      </c>
      <c r="J536" s="10">
        <f>VLOOKUP(逆引き[[#This Row],[専門街]],専門街[],6,FALSE)</f>
        <v>0.25</v>
      </c>
      <c r="K536" s="8" t="str">
        <f>VLOOKUP(逆引き[[#This Row],[専門街]],専門街[],7,FALSE)&amp;"マス"</f>
        <v>48マス</v>
      </c>
    </row>
    <row r="537" spans="3:11" hidden="1">
      <c r="C537" t="s">
        <v>33</v>
      </c>
      <c r="D537">
        <v>5</v>
      </c>
      <c r="E537" t="s">
        <v>142</v>
      </c>
      <c r="F537" s="8" t="str">
        <f>VLOOKUP(逆引き[[#This Row],[専門街]],専門街[],2,FALSE)</f>
        <v>美容室</v>
      </c>
      <c r="G537" s="8" t="str">
        <f>VLOOKUP(逆引き[[#This Row],[専門街]],専門街[],3,FALSE)</f>
        <v>家電量販店</v>
      </c>
      <c r="H537" s="8" t="str">
        <f>VLOOKUP(逆引き[[#This Row],[専門街]],専門街[],4,FALSE)</f>
        <v>本屋</v>
      </c>
      <c r="I537" s="10">
        <f>VLOOKUP(逆引き[[#This Row],[専門街]],専門街[],5,FALSE)</f>
        <v>1.65</v>
      </c>
      <c r="J537" s="10">
        <f>VLOOKUP(逆引き[[#This Row],[専門街]],専門街[],6,FALSE)</f>
        <v>0.25</v>
      </c>
      <c r="K537" s="8" t="str">
        <f>VLOOKUP(逆引き[[#This Row],[専門街]],専門街[],7,FALSE)&amp;"マス"</f>
        <v>24マス</v>
      </c>
    </row>
    <row r="538" spans="3:11" hidden="1">
      <c r="C538" t="s">
        <v>226</v>
      </c>
      <c r="D538">
        <v>1</v>
      </c>
      <c r="E538" t="s">
        <v>225</v>
      </c>
      <c r="F538" s="8" t="str">
        <f>VLOOKUP(逆引き[[#This Row],[専門街]],専門街[],2,FALSE)</f>
        <v>競技場</v>
      </c>
      <c r="G538" s="8" t="str">
        <f>VLOOKUP(逆引き[[#This Row],[専門街]],専門街[],3,FALSE)</f>
        <v>野球場</v>
      </c>
      <c r="H538" s="8" t="str">
        <f>VLOOKUP(逆引き[[#This Row],[専門街]],専門街[],4,FALSE)</f>
        <v>スポーツジム</v>
      </c>
      <c r="I538" s="10">
        <f>VLOOKUP(逆引き[[#This Row],[専門街]],専門街[],5,FALSE)</f>
        <v>2.1</v>
      </c>
      <c r="J538" s="10">
        <f>VLOOKUP(逆引き[[#This Row],[専門街]],専門街[],6,FALSE)</f>
        <v>0.35</v>
      </c>
      <c r="K538" s="8" t="str">
        <f>VLOOKUP(逆引き[[#This Row],[専門街]],専門街[],7,FALSE)&amp;"マス"</f>
        <v>88マス</v>
      </c>
    </row>
    <row r="539" spans="3:11" hidden="1">
      <c r="C539" t="s">
        <v>226</v>
      </c>
      <c r="D539">
        <v>2</v>
      </c>
      <c r="E539" t="s">
        <v>250</v>
      </c>
      <c r="F539" s="8" t="str">
        <f>VLOOKUP(逆引き[[#This Row],[専門街]],専門街[],2,FALSE)</f>
        <v>ライブ会場</v>
      </c>
      <c r="G539" s="8" t="str">
        <f>VLOOKUP(逆引き[[#This Row],[専門街]],専門街[],3,FALSE)</f>
        <v>駐車場</v>
      </c>
      <c r="H539" s="8" t="str">
        <f>VLOOKUP(逆引き[[#This Row],[専門街]],専門街[],4,FALSE)</f>
        <v>野球場</v>
      </c>
      <c r="I539" s="10">
        <f>VLOOKUP(逆引き[[#This Row],[専門街]],専門街[],5,FALSE)</f>
        <v>1.5</v>
      </c>
      <c r="J539" s="10">
        <f>VLOOKUP(逆引き[[#This Row],[専門街]],専門街[],6,FALSE)</f>
        <v>0.6</v>
      </c>
      <c r="K539" s="8" t="str">
        <f>VLOOKUP(逆引き[[#This Row],[専門街]],専門街[],7,FALSE)&amp;"マス"</f>
        <v>56マス</v>
      </c>
    </row>
    <row r="540" spans="3:11" hidden="1">
      <c r="C540" t="s">
        <v>226</v>
      </c>
      <c r="D540">
        <v>3</v>
      </c>
      <c r="E540" t="s">
        <v>313</v>
      </c>
      <c r="F540" s="8" t="str">
        <f>VLOOKUP(逆引き[[#This Row],[専門街]],専門街[],2,FALSE)</f>
        <v>宇佐美像</v>
      </c>
      <c r="G540" s="8" t="str">
        <f>VLOOKUP(逆引き[[#This Row],[専門街]],専門街[],3,FALSE)</f>
        <v>金トロフィ像</v>
      </c>
      <c r="H540" s="8" t="str">
        <f>VLOOKUP(逆引き[[#This Row],[専門街]],専門街[],4,FALSE)</f>
        <v>野球場</v>
      </c>
      <c r="I540" s="10">
        <f>VLOOKUP(逆引き[[#This Row],[専門街]],専門街[],5,FALSE)</f>
        <v>1.9</v>
      </c>
      <c r="J540" s="10">
        <f>VLOOKUP(逆引き[[#This Row],[専門街]],専門街[],6,FALSE)</f>
        <v>0.65</v>
      </c>
      <c r="K540" s="8" t="str">
        <f>VLOOKUP(逆引き[[#This Row],[専門街]],専門街[],7,FALSE)&amp;"マス"</f>
        <v>38マス</v>
      </c>
    </row>
    <row r="541" spans="3:11" hidden="1">
      <c r="C541" t="s">
        <v>31</v>
      </c>
      <c r="D541">
        <v>1</v>
      </c>
      <c r="E541" t="s">
        <v>29</v>
      </c>
      <c r="F541" s="8" t="str">
        <f>VLOOKUP(逆引き[[#This Row],[専門街]],専門街[],2,FALSE)</f>
        <v>スーパーマーケット</v>
      </c>
      <c r="G541" s="8" t="str">
        <f>VLOOKUP(逆引き[[#This Row],[専門街]],専門街[],3,FALSE)</f>
        <v>コンビニ</v>
      </c>
      <c r="H541" s="8" t="str">
        <f>VLOOKUP(逆引き[[#This Row],[専門街]],専門街[],4,FALSE)</f>
        <v>薬局</v>
      </c>
      <c r="I541" s="10">
        <f>VLOOKUP(逆引き[[#This Row],[専門街]],専門街[],5,FALSE)</f>
        <v>0.9</v>
      </c>
      <c r="J541" s="10">
        <f>VLOOKUP(逆引き[[#This Row],[専門街]],専門街[],6,FALSE)</f>
        <v>0.45</v>
      </c>
      <c r="K541" s="8" t="str">
        <f>VLOOKUP(逆引き[[#This Row],[専門街]],専門街[],7,FALSE)&amp;"マス"</f>
        <v>12マス</v>
      </c>
    </row>
    <row r="542" spans="3:11" hidden="1">
      <c r="C542" t="s">
        <v>31</v>
      </c>
      <c r="D542">
        <v>2</v>
      </c>
      <c r="E542" t="s">
        <v>120</v>
      </c>
      <c r="F542" s="8" t="str">
        <f>VLOOKUP(逆引き[[#This Row],[専門街]],専門街[],2,FALSE)</f>
        <v>ブティック</v>
      </c>
      <c r="G542" s="8" t="str">
        <f>VLOOKUP(逆引き[[#This Row],[専門街]],専門街[],3,FALSE)</f>
        <v>ケーキ屋</v>
      </c>
      <c r="H542" s="8" t="str">
        <f>VLOOKUP(逆引き[[#This Row],[専門街]],専門街[],4,FALSE)</f>
        <v>薬局</v>
      </c>
      <c r="I542" s="10">
        <f>VLOOKUP(逆引き[[#This Row],[専門街]],専門街[],5,FALSE)</f>
        <v>1.65</v>
      </c>
      <c r="J542" s="10">
        <f>VLOOKUP(逆引き[[#This Row],[専門街]],専門街[],6,FALSE)</f>
        <v>0.25</v>
      </c>
      <c r="K542" s="8" t="str">
        <f>VLOOKUP(逆引き[[#This Row],[専門街]],専門街[],7,FALSE)&amp;"マス"</f>
        <v>12マス</v>
      </c>
    </row>
    <row r="543" spans="3:11" hidden="1">
      <c r="C543" t="s">
        <v>31</v>
      </c>
      <c r="D543">
        <v>3</v>
      </c>
      <c r="E543" t="s">
        <v>123</v>
      </c>
      <c r="F543" s="8" t="str">
        <f>VLOOKUP(逆引き[[#This Row],[専門街]],専門街[],2,FALSE)</f>
        <v>温水プール</v>
      </c>
      <c r="G543" s="8" t="str">
        <f>VLOOKUP(逆引き[[#This Row],[専門街]],専門街[],3,FALSE)</f>
        <v>スポーツジム</v>
      </c>
      <c r="H543" s="8" t="str">
        <f>VLOOKUP(逆引き[[#This Row],[専門街]],専門街[],4,FALSE)</f>
        <v>薬局</v>
      </c>
      <c r="I543" s="10">
        <f>VLOOKUP(逆引き[[#This Row],[専門街]],専門街[],5,FALSE)</f>
        <v>1.65</v>
      </c>
      <c r="J543" s="10">
        <f>VLOOKUP(逆引き[[#This Row],[専門街]],専門街[],6,FALSE)</f>
        <v>0.25</v>
      </c>
      <c r="K543" s="8" t="str">
        <f>VLOOKUP(逆引き[[#This Row],[専門街]],専門街[],7,FALSE)&amp;"マス"</f>
        <v>24マス</v>
      </c>
    </row>
    <row r="544" spans="3:11" hidden="1">
      <c r="C544" t="s">
        <v>31</v>
      </c>
      <c r="D544">
        <v>4</v>
      </c>
      <c r="E544" t="s">
        <v>158</v>
      </c>
      <c r="F544" s="8" t="str">
        <f>VLOOKUP(逆引き[[#This Row],[専門街]],専門街[],2,FALSE)</f>
        <v>診療所</v>
      </c>
      <c r="G544" s="8" t="str">
        <f>VLOOKUP(逆引き[[#This Row],[専門街]],専門街[],3,FALSE)</f>
        <v>薬局</v>
      </c>
      <c r="H544" s="8" t="str">
        <f>VLOOKUP(逆引き[[#This Row],[専門街]],専門街[],4,FALSE)</f>
        <v>コンビニ</v>
      </c>
      <c r="I544" s="10">
        <f>VLOOKUP(逆引き[[#This Row],[専門街]],専門街[],5,FALSE)</f>
        <v>1.05</v>
      </c>
      <c r="J544" s="10">
        <f>VLOOKUP(逆引き[[#This Row],[専門街]],専門街[],6,FALSE)</f>
        <v>0.5</v>
      </c>
      <c r="K544" s="8" t="str">
        <f>VLOOKUP(逆引き[[#This Row],[専門街]],専門街[],7,FALSE)&amp;"マス"</f>
        <v>12マス</v>
      </c>
    </row>
    <row r="545" spans="3:11" hidden="1">
      <c r="C545" t="s">
        <v>31</v>
      </c>
      <c r="D545">
        <v>5</v>
      </c>
      <c r="E545" t="s">
        <v>165</v>
      </c>
      <c r="F545" s="8" t="str">
        <f>VLOOKUP(逆引き[[#This Row],[専門街]],専門街[],2,FALSE)</f>
        <v>病院</v>
      </c>
      <c r="G545" s="8" t="str">
        <f>VLOOKUP(逆引き[[#This Row],[専門街]],専門街[],3,FALSE)</f>
        <v>薬局</v>
      </c>
      <c r="H545" s="8" t="str">
        <f>VLOOKUP(逆引き[[#This Row],[専門街]],専門街[],4,FALSE)</f>
        <v>コンビニ</v>
      </c>
      <c r="I545" s="10">
        <f>VLOOKUP(逆引き[[#This Row],[専門街]],専門街[],5,FALSE)</f>
        <v>1.45</v>
      </c>
      <c r="J545" s="10">
        <f>VLOOKUP(逆引き[[#This Row],[専門街]],専門街[],6,FALSE)</f>
        <v>0.35</v>
      </c>
      <c r="K545" s="8" t="str">
        <f>VLOOKUP(逆引き[[#This Row],[専門街]],専門街[],7,FALSE)&amp;"マス"</f>
        <v>24マス</v>
      </c>
    </row>
    <row r="546" spans="3:11" hidden="1">
      <c r="C546" t="s">
        <v>31</v>
      </c>
      <c r="D546">
        <v>6</v>
      </c>
      <c r="E546" t="s">
        <v>200</v>
      </c>
      <c r="F546" s="8" t="str">
        <f>VLOOKUP(逆引き[[#This Row],[専門街]],専門街[],2,FALSE)</f>
        <v>クラブ</v>
      </c>
      <c r="G546" s="8" t="str">
        <f>VLOOKUP(逆引き[[#This Row],[専門街]],専門街[],3,FALSE)</f>
        <v>居酒屋</v>
      </c>
      <c r="H546" s="8" t="str">
        <f>VLOOKUP(逆引き[[#This Row],[専門街]],専門街[],4,FALSE)</f>
        <v>薬局</v>
      </c>
      <c r="I546" s="10">
        <f>VLOOKUP(逆引き[[#This Row],[専門街]],専門街[],5,FALSE)</f>
        <v>1.85</v>
      </c>
      <c r="J546" s="10">
        <f>VLOOKUP(逆引き[[#This Row],[専門街]],専門街[],6,FALSE)</f>
        <v>0.3</v>
      </c>
      <c r="K546" s="8" t="str">
        <f>VLOOKUP(逆引き[[#This Row],[専門街]],専門街[],7,FALSE)&amp;"マス"</f>
        <v>12マス</v>
      </c>
    </row>
    <row r="547" spans="3:11" hidden="1">
      <c r="C547" t="s">
        <v>31</v>
      </c>
      <c r="D547">
        <v>7</v>
      </c>
      <c r="E547" t="s">
        <v>245</v>
      </c>
      <c r="F547" s="8" t="str">
        <f>VLOOKUP(逆引き[[#This Row],[専門街]],専門街[],2,FALSE)</f>
        <v>薬局</v>
      </c>
      <c r="G547" s="8" t="str">
        <f>VLOOKUP(逆引き[[#This Row],[専門街]],専門街[],3,FALSE)</f>
        <v>学校</v>
      </c>
      <c r="H547" s="8" t="str">
        <f>VLOOKUP(逆引き[[#This Row],[専門街]],専門街[],4,FALSE)</f>
        <v>地下鉄</v>
      </c>
      <c r="I547" s="10">
        <f>VLOOKUP(逆引き[[#This Row],[専門街]],専門街[],5,FALSE)</f>
        <v>1.5</v>
      </c>
      <c r="J547" s="10">
        <f>VLOOKUP(逆引き[[#This Row],[専門街]],専門街[],6,FALSE)</f>
        <v>0.6</v>
      </c>
      <c r="K547" s="8" t="str">
        <f>VLOOKUP(逆引き[[#This Row],[専門街]],専門街[],7,FALSE)&amp;"マス"</f>
        <v>40マス</v>
      </c>
    </row>
    <row r="548" spans="3:11" hidden="1">
      <c r="C548" t="s">
        <v>190</v>
      </c>
      <c r="D548">
        <v>1</v>
      </c>
      <c r="E548" t="s">
        <v>187</v>
      </c>
      <c r="F548" s="8" t="str">
        <f>VLOOKUP(逆引き[[#This Row],[専門街]],専門街[],2,FALSE)</f>
        <v>公共トイレ</v>
      </c>
      <c r="G548" s="8" t="str">
        <f>VLOOKUP(逆引き[[#This Row],[専門街]],専門街[],3,FALSE)</f>
        <v>カイロ像</v>
      </c>
      <c r="H548" s="8" t="str">
        <f>VLOOKUP(逆引き[[#This Row],[専門街]],専門街[],4,FALSE)</f>
        <v>遊園地</v>
      </c>
      <c r="I548" s="10">
        <f>VLOOKUP(逆引き[[#This Row],[専門街]],専門街[],5,FALSE)</f>
        <v>1.45</v>
      </c>
      <c r="J548" s="10">
        <f>VLOOKUP(逆引き[[#This Row],[専門街]],専門街[],6,FALSE)</f>
        <v>0.35</v>
      </c>
      <c r="K548" s="8" t="str">
        <f>VLOOKUP(逆引き[[#This Row],[専門街]],専門街[],7,FALSE)&amp;"マス"</f>
        <v>41マス</v>
      </c>
    </row>
    <row r="549" spans="3:11" hidden="1">
      <c r="C549" t="s">
        <v>190</v>
      </c>
      <c r="D549">
        <v>2</v>
      </c>
      <c r="E549" t="s">
        <v>237</v>
      </c>
      <c r="F549" s="8" t="str">
        <f>VLOOKUP(逆引き[[#This Row],[専門街]],専門街[],2,FALSE)</f>
        <v>映画館</v>
      </c>
      <c r="G549" s="8" t="str">
        <f>VLOOKUP(逆引き[[#This Row],[専門街]],専門街[],3,FALSE)</f>
        <v>遊園地</v>
      </c>
      <c r="H549" s="8" t="str">
        <f>VLOOKUP(逆引き[[#This Row],[専門街]],専門街[],4,FALSE)</f>
        <v>宝石店</v>
      </c>
      <c r="I549" s="10">
        <f>VLOOKUP(逆引き[[#This Row],[専門街]],専門街[],5,FALSE)</f>
        <v>2.1</v>
      </c>
      <c r="J549" s="10">
        <f>VLOOKUP(逆引き[[#This Row],[専門街]],専門街[],6,FALSE)</f>
        <v>0.35</v>
      </c>
      <c r="K549" s="8" t="str">
        <f>VLOOKUP(逆引き[[#This Row],[専門街]],専門街[],7,FALSE)&amp;"マス"</f>
        <v>56マス</v>
      </c>
    </row>
    <row r="550" spans="3:11" hidden="1">
      <c r="C550" t="s">
        <v>190</v>
      </c>
      <c r="D550">
        <v>3</v>
      </c>
      <c r="E550" t="s">
        <v>261</v>
      </c>
      <c r="F550" s="8" t="str">
        <f>VLOOKUP(逆引き[[#This Row],[専門街]],専門街[],2,FALSE)</f>
        <v>海の家</v>
      </c>
      <c r="G550" s="8" t="str">
        <f>VLOOKUP(逆引き[[#This Row],[専門街]],専門街[],3,FALSE)</f>
        <v>金トロフィ像</v>
      </c>
      <c r="H550" s="8" t="str">
        <f>VLOOKUP(逆引き[[#This Row],[専門街]],専門街[],4,FALSE)</f>
        <v>遊園地</v>
      </c>
      <c r="I550" s="10">
        <f>VLOOKUP(逆引き[[#This Row],[専門街]],専門街[],5,FALSE)</f>
        <v>2.1</v>
      </c>
      <c r="J550" s="10">
        <f>VLOOKUP(逆引き[[#This Row],[専門街]],専門街[],6,FALSE)</f>
        <v>0.35</v>
      </c>
      <c r="K550" s="8" t="str">
        <f>VLOOKUP(逆引き[[#This Row],[専門街]],専門街[],7,FALSE)&amp;"マス"</f>
        <v>45マス</v>
      </c>
    </row>
    <row r="551" spans="3:11" hidden="1">
      <c r="C551" t="s">
        <v>190</v>
      </c>
      <c r="D551">
        <v>4</v>
      </c>
      <c r="E551" t="s">
        <v>270</v>
      </c>
      <c r="F551" s="8" t="str">
        <f>VLOOKUP(逆引き[[#This Row],[専門街]],専門街[],2,FALSE)</f>
        <v>映画館</v>
      </c>
      <c r="G551" s="8" t="str">
        <f>VLOOKUP(逆引き[[#This Row],[専門街]],専門街[],3,FALSE)</f>
        <v>遊園地</v>
      </c>
      <c r="H551" s="8" t="str">
        <f>VLOOKUP(逆引き[[#This Row],[専門街]],専門街[],4,FALSE)</f>
        <v>ライブ会場</v>
      </c>
      <c r="I551" s="10">
        <f>VLOOKUP(逆引き[[#This Row],[専門街]],専門街[],5,FALSE)</f>
        <v>2.1</v>
      </c>
      <c r="J551" s="10">
        <f>VLOOKUP(逆引き[[#This Row],[専門街]],専門街[],6,FALSE)</f>
        <v>0.45</v>
      </c>
      <c r="K551" s="8" t="str">
        <f>VLOOKUP(逆引き[[#This Row],[専門街]],専門街[],7,FALSE)&amp;"マス"</f>
        <v>68マス</v>
      </c>
    </row>
    <row r="552" spans="3:11" hidden="1">
      <c r="C552" t="s">
        <v>190</v>
      </c>
      <c r="D552">
        <v>5</v>
      </c>
      <c r="E552" t="s">
        <v>277</v>
      </c>
      <c r="F552" s="8" t="str">
        <f>VLOOKUP(逆引き[[#This Row],[専門街]],専門街[],2,FALSE)</f>
        <v>遊園地</v>
      </c>
      <c r="G552" s="8" t="str">
        <f>VLOOKUP(逆引き[[#This Row],[専門街]],専門街[],3,FALSE)</f>
        <v>動物園</v>
      </c>
      <c r="H552" s="8" t="str">
        <f>VLOOKUP(逆引き[[#This Row],[専門街]],専門街[],4,FALSE)</f>
        <v>映画館</v>
      </c>
      <c r="I552" s="10">
        <f>VLOOKUP(逆引き[[#This Row],[専門街]],専門街[],5,FALSE)</f>
        <v>2.1</v>
      </c>
      <c r="J552" s="10">
        <f>VLOOKUP(逆引き[[#This Row],[専門街]],専門街[],6,FALSE)</f>
        <v>0.45</v>
      </c>
      <c r="K552" s="8" t="str">
        <f>VLOOKUP(逆引き[[#This Row],[専門街]],専門街[],7,FALSE)&amp;"マス"</f>
        <v>88マス</v>
      </c>
    </row>
    <row r="553" spans="3:11" hidden="1">
      <c r="C553" t="s">
        <v>190</v>
      </c>
      <c r="D553">
        <v>6</v>
      </c>
      <c r="E553" t="s">
        <v>303</v>
      </c>
      <c r="F553" s="8" t="str">
        <f>VLOOKUP(逆引き[[#This Row],[専門街]],専門街[],2,FALSE)</f>
        <v>ひしょ子像</v>
      </c>
      <c r="G553" s="8" t="str">
        <f>VLOOKUP(逆引き[[#This Row],[専門街]],専門街[],3,FALSE)</f>
        <v>金トロフィ像</v>
      </c>
      <c r="H553" s="8" t="str">
        <f>VLOOKUP(逆引き[[#This Row],[専門街]],専門街[],4,FALSE)</f>
        <v>遊園地</v>
      </c>
      <c r="I553" s="10">
        <f>VLOOKUP(逆引き[[#This Row],[専門街]],専門街[],5,FALSE)</f>
        <v>2.1</v>
      </c>
      <c r="J553" s="10">
        <f>VLOOKUP(逆引き[[#This Row],[専門街]],専門街[],6,FALSE)</f>
        <v>0.45</v>
      </c>
      <c r="K553" s="8" t="str">
        <f>VLOOKUP(逆引き[[#This Row],[専門街]],専門街[],7,FALSE)&amp;"マス"</f>
        <v>38マス</v>
      </c>
    </row>
    <row r="554" spans="3:11" hidden="1">
      <c r="C554" t="s">
        <v>355</v>
      </c>
      <c r="D554">
        <v>1</v>
      </c>
      <c r="E554" t="s">
        <v>148</v>
      </c>
      <c r="F554" s="8" t="str">
        <f>VLOOKUP(逆引き[[#This Row],[専門街]],専門街[],2,FALSE)</f>
        <v>家具屋</v>
      </c>
      <c r="G554" s="8" t="str">
        <f>VLOOKUP(逆引き[[#This Row],[専門街]],専門街[],3,FALSE)</f>
        <v>消火栓</v>
      </c>
      <c r="H554" s="8" t="str">
        <f>VLOOKUP(逆引き[[#This Row],[専門街]],専門街[],4,FALSE)</f>
        <v>果樹林</v>
      </c>
      <c r="I554" s="10">
        <f>VLOOKUP(逆引き[[#This Row],[専門街]],専門街[],5,FALSE)</f>
        <v>1.65</v>
      </c>
      <c r="J554" s="10">
        <f>VLOOKUP(逆引き[[#This Row],[専門街]],専門街[],6,FALSE)</f>
        <v>0.25</v>
      </c>
      <c r="K554" s="8" t="str">
        <f>VLOOKUP(逆引き[[#This Row],[専門街]],専門街[],7,FALSE)&amp;"マス"</f>
        <v>9マス</v>
      </c>
    </row>
  </sheetData>
  <phoneticPr fontId="1"/>
  <conditionalFormatting sqref="F2:H554">
    <cfRule type="expression" dxfId="18" priority="2">
      <formula>NOT(IFERROR(MATCH(F2,$A:$A,0)&gt;0,FALSE))</formula>
    </cfRule>
  </conditionalFormatting>
  <conditionalFormatting sqref="C2:C554">
    <cfRule type="expression" dxfId="17" priority="1">
      <formula>IFERROR(MATCH(C2,$A:$A,0)&gt;0,FALSE)</formula>
    </cfRule>
  </conditionalFormatting>
  <dataValidations count="1">
    <dataValidation type="list" allowBlank="1" showInputMessage="1" showErrorMessage="1" sqref="A2:A30">
      <formula1>施設サイズ!A:A</formula1>
    </dataValidation>
  </dataValidation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>
      <selection activeCell="A24" sqref="A24"/>
    </sheetView>
  </sheetViews>
  <sheetFormatPr defaultRowHeight="13.2"/>
  <cols>
    <col min="4" max="4" width="14.77734375" customWidth="1"/>
    <col min="5" max="5" width="17.5546875" customWidth="1"/>
    <col min="7" max="7" width="14.6640625" customWidth="1"/>
    <col min="8" max="8" width="10.77734375" customWidth="1"/>
  </cols>
  <sheetData>
    <row r="1" spans="1:9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</row>
    <row r="2" spans="1:9">
      <c r="A2" t="s">
        <v>185</v>
      </c>
      <c r="B2">
        <v>35</v>
      </c>
      <c r="C2">
        <v>-20</v>
      </c>
      <c r="D2" t="s">
        <v>341</v>
      </c>
      <c r="E2" t="s">
        <v>342</v>
      </c>
      <c r="F2" t="s">
        <v>343</v>
      </c>
      <c r="G2" t="s">
        <v>342</v>
      </c>
      <c r="H2" t="s">
        <v>342</v>
      </c>
      <c r="I2" t="s">
        <v>344</v>
      </c>
    </row>
    <row r="3" spans="1:9">
      <c r="A3" t="s">
        <v>280</v>
      </c>
      <c r="B3">
        <v>96</v>
      </c>
      <c r="C3">
        <v>-40</v>
      </c>
      <c r="D3" t="s">
        <v>345</v>
      </c>
      <c r="E3" t="s">
        <v>342</v>
      </c>
      <c r="F3" t="s">
        <v>346</v>
      </c>
      <c r="G3" t="s">
        <v>342</v>
      </c>
      <c r="H3" t="s">
        <v>342</v>
      </c>
      <c r="I3" t="s">
        <v>347</v>
      </c>
    </row>
    <row r="4" spans="1:9">
      <c r="A4" t="s">
        <v>348</v>
      </c>
      <c r="B4">
        <v>2</v>
      </c>
      <c r="C4">
        <v>10</v>
      </c>
      <c r="D4" t="s">
        <v>342</v>
      </c>
      <c r="E4" t="s">
        <v>342</v>
      </c>
      <c r="F4" t="s">
        <v>349</v>
      </c>
      <c r="G4" t="s">
        <v>342</v>
      </c>
      <c r="H4" t="s">
        <v>342</v>
      </c>
      <c r="I4" t="s">
        <v>350</v>
      </c>
    </row>
    <row r="5" spans="1:9">
      <c r="A5" t="s">
        <v>206</v>
      </c>
      <c r="B5">
        <v>2</v>
      </c>
      <c r="C5">
        <v>10</v>
      </c>
      <c r="D5" t="s">
        <v>342</v>
      </c>
      <c r="E5" t="s">
        <v>342</v>
      </c>
      <c r="F5" t="s">
        <v>349</v>
      </c>
      <c r="G5" t="s">
        <v>342</v>
      </c>
      <c r="H5" t="s">
        <v>342</v>
      </c>
      <c r="I5" t="s">
        <v>350</v>
      </c>
    </row>
    <row r="6" spans="1:9">
      <c r="A6" t="s">
        <v>205</v>
      </c>
      <c r="B6">
        <v>2</v>
      </c>
      <c r="C6">
        <v>10</v>
      </c>
      <c r="D6" t="s">
        <v>342</v>
      </c>
      <c r="E6" t="s">
        <v>342</v>
      </c>
      <c r="F6" t="s">
        <v>349</v>
      </c>
      <c r="G6" t="s">
        <v>342</v>
      </c>
      <c r="H6" t="s">
        <v>342</v>
      </c>
      <c r="I6" t="s">
        <v>350</v>
      </c>
    </row>
    <row r="7" spans="1:9">
      <c r="A7" t="s">
        <v>351</v>
      </c>
      <c r="B7">
        <v>1</v>
      </c>
      <c r="C7">
        <v>10</v>
      </c>
      <c r="D7" t="s">
        <v>342</v>
      </c>
      <c r="E7" t="s">
        <v>342</v>
      </c>
      <c r="F7" t="s">
        <v>349</v>
      </c>
      <c r="G7" t="s">
        <v>342</v>
      </c>
      <c r="H7" t="s">
        <v>342</v>
      </c>
      <c r="I7" t="s">
        <v>350</v>
      </c>
    </row>
    <row r="8" spans="1:9">
      <c r="A8" t="s">
        <v>95</v>
      </c>
      <c r="B8">
        <v>2</v>
      </c>
      <c r="C8">
        <v>10</v>
      </c>
      <c r="D8" t="s">
        <v>342</v>
      </c>
      <c r="E8" t="s">
        <v>342</v>
      </c>
      <c r="F8" t="s">
        <v>349</v>
      </c>
      <c r="G8" t="s">
        <v>342</v>
      </c>
      <c r="H8" t="s">
        <v>342</v>
      </c>
      <c r="I8" t="s">
        <v>350</v>
      </c>
    </row>
    <row r="9" spans="1:9">
      <c r="A9" t="s">
        <v>352</v>
      </c>
      <c r="B9">
        <v>2</v>
      </c>
      <c r="C9">
        <v>10</v>
      </c>
      <c r="D9" t="s">
        <v>342</v>
      </c>
      <c r="E9" t="s">
        <v>342</v>
      </c>
      <c r="F9" t="s">
        <v>349</v>
      </c>
      <c r="G9" t="s">
        <v>342</v>
      </c>
      <c r="H9" t="s">
        <v>342</v>
      </c>
      <c r="I9" t="s">
        <v>350</v>
      </c>
    </row>
    <row r="10" spans="1:9">
      <c r="A10" t="s">
        <v>353</v>
      </c>
      <c r="B10">
        <v>2</v>
      </c>
      <c r="C10">
        <v>10</v>
      </c>
      <c r="D10" t="s">
        <v>342</v>
      </c>
      <c r="E10" t="s">
        <v>342</v>
      </c>
      <c r="F10" t="s">
        <v>349</v>
      </c>
      <c r="G10" t="s">
        <v>342</v>
      </c>
      <c r="H10" t="s">
        <v>342</v>
      </c>
      <c r="I10" t="s">
        <v>350</v>
      </c>
    </row>
    <row r="11" spans="1:9">
      <c r="A11" t="s">
        <v>354</v>
      </c>
      <c r="B11">
        <v>2</v>
      </c>
      <c r="C11">
        <v>10</v>
      </c>
      <c r="D11" t="s">
        <v>342</v>
      </c>
      <c r="E11" t="s">
        <v>342</v>
      </c>
      <c r="F11" t="s">
        <v>349</v>
      </c>
      <c r="G11" t="s">
        <v>342</v>
      </c>
      <c r="H11" t="s">
        <v>342</v>
      </c>
      <c r="I11" t="s">
        <v>350</v>
      </c>
    </row>
    <row r="12" spans="1:9">
      <c r="A12" t="s">
        <v>355</v>
      </c>
      <c r="B12">
        <v>2</v>
      </c>
      <c r="C12">
        <v>12</v>
      </c>
      <c r="D12" t="s">
        <v>342</v>
      </c>
      <c r="E12" t="s">
        <v>342</v>
      </c>
      <c r="F12" t="s">
        <v>349</v>
      </c>
      <c r="G12" t="s">
        <v>342</v>
      </c>
      <c r="H12" t="s">
        <v>342</v>
      </c>
      <c r="I12" t="s">
        <v>344</v>
      </c>
    </row>
    <row r="13" spans="1:9">
      <c r="A13" t="s">
        <v>92</v>
      </c>
      <c r="B13">
        <v>2</v>
      </c>
      <c r="C13">
        <v>12</v>
      </c>
      <c r="D13" t="s">
        <v>342</v>
      </c>
      <c r="E13" t="s">
        <v>342</v>
      </c>
      <c r="F13" t="s">
        <v>356</v>
      </c>
      <c r="G13" t="s">
        <v>342</v>
      </c>
      <c r="H13" t="s">
        <v>342</v>
      </c>
      <c r="I13" t="s">
        <v>350</v>
      </c>
    </row>
    <row r="14" spans="1:9">
      <c r="A14" t="s">
        <v>357</v>
      </c>
      <c r="B14">
        <v>10</v>
      </c>
      <c r="C14">
        <v>4</v>
      </c>
      <c r="D14" t="s">
        <v>342</v>
      </c>
      <c r="E14" t="s">
        <v>342</v>
      </c>
      <c r="F14" t="s">
        <v>356</v>
      </c>
      <c r="G14" t="s">
        <v>342</v>
      </c>
      <c r="H14" t="s">
        <v>342</v>
      </c>
      <c r="I14" t="s">
        <v>350</v>
      </c>
    </row>
    <row r="15" spans="1:9">
      <c r="A15" t="s">
        <v>85</v>
      </c>
      <c r="B15">
        <v>2</v>
      </c>
      <c r="C15">
        <v>12</v>
      </c>
      <c r="D15" t="s">
        <v>342</v>
      </c>
      <c r="E15" t="s">
        <v>342</v>
      </c>
      <c r="F15" t="s">
        <v>356</v>
      </c>
      <c r="G15" t="s">
        <v>342</v>
      </c>
      <c r="H15" t="s">
        <v>342</v>
      </c>
      <c r="I15" t="s">
        <v>350</v>
      </c>
    </row>
    <row r="16" spans="1:9">
      <c r="A16" t="s">
        <v>358</v>
      </c>
      <c r="B16">
        <v>4</v>
      </c>
      <c r="C16">
        <v>13</v>
      </c>
      <c r="D16" t="s">
        <v>342</v>
      </c>
      <c r="E16" t="s">
        <v>342</v>
      </c>
      <c r="F16" t="s">
        <v>359</v>
      </c>
      <c r="G16" t="s">
        <v>342</v>
      </c>
      <c r="H16" t="s">
        <v>342</v>
      </c>
      <c r="I16" t="s">
        <v>350</v>
      </c>
    </row>
    <row r="17" spans="1:9">
      <c r="A17" t="s">
        <v>360</v>
      </c>
      <c r="B17">
        <v>6</v>
      </c>
      <c r="C17">
        <v>17</v>
      </c>
      <c r="D17" t="s">
        <v>342</v>
      </c>
      <c r="E17" t="s">
        <v>342</v>
      </c>
      <c r="F17" t="s">
        <v>343</v>
      </c>
      <c r="G17" t="s">
        <v>342</v>
      </c>
      <c r="H17" t="s">
        <v>342</v>
      </c>
      <c r="I17" t="s">
        <v>350</v>
      </c>
    </row>
    <row r="18" spans="1:9">
      <c r="A18" t="s">
        <v>361</v>
      </c>
      <c r="B18">
        <v>6</v>
      </c>
      <c r="C18">
        <v>17</v>
      </c>
      <c r="D18" t="s">
        <v>342</v>
      </c>
      <c r="E18" t="s">
        <v>342</v>
      </c>
      <c r="F18" t="s">
        <v>343</v>
      </c>
      <c r="G18" t="s">
        <v>342</v>
      </c>
      <c r="H18" t="s">
        <v>342</v>
      </c>
      <c r="I18" t="s">
        <v>350</v>
      </c>
    </row>
    <row r="19" spans="1:9">
      <c r="A19" t="s">
        <v>62</v>
      </c>
      <c r="B19">
        <v>10</v>
      </c>
      <c r="C19">
        <v>25</v>
      </c>
      <c r="D19" t="s">
        <v>342</v>
      </c>
      <c r="E19" t="s">
        <v>342</v>
      </c>
      <c r="F19" t="s">
        <v>343</v>
      </c>
      <c r="G19" t="s">
        <v>342</v>
      </c>
      <c r="H19" t="s">
        <v>342</v>
      </c>
      <c r="I19" t="s">
        <v>344</v>
      </c>
    </row>
    <row r="20" spans="1:9">
      <c r="A20" t="s">
        <v>150</v>
      </c>
      <c r="B20">
        <v>12</v>
      </c>
      <c r="C20">
        <v>25</v>
      </c>
      <c r="D20" t="s">
        <v>342</v>
      </c>
      <c r="E20" t="s">
        <v>342</v>
      </c>
      <c r="F20" t="s">
        <v>343</v>
      </c>
      <c r="G20" t="s">
        <v>342</v>
      </c>
      <c r="H20" t="s">
        <v>342</v>
      </c>
      <c r="I20" t="s">
        <v>344</v>
      </c>
    </row>
    <row r="21" spans="1:9">
      <c r="A21" t="s">
        <v>88</v>
      </c>
      <c r="B21">
        <v>10</v>
      </c>
      <c r="C21">
        <v>37</v>
      </c>
      <c r="D21" t="s">
        <v>342</v>
      </c>
      <c r="E21" t="s">
        <v>342</v>
      </c>
      <c r="F21" t="s">
        <v>343</v>
      </c>
      <c r="G21" t="s">
        <v>342</v>
      </c>
      <c r="H21" t="s">
        <v>342</v>
      </c>
      <c r="I21" t="s">
        <v>362</v>
      </c>
    </row>
    <row r="22" spans="1:9">
      <c r="A22" t="s">
        <v>363</v>
      </c>
      <c r="B22">
        <v>33</v>
      </c>
      <c r="C22">
        <v>16</v>
      </c>
      <c r="D22" t="s">
        <v>342</v>
      </c>
      <c r="E22" t="s">
        <v>342</v>
      </c>
      <c r="F22" t="s">
        <v>364</v>
      </c>
      <c r="G22" t="s">
        <v>342</v>
      </c>
      <c r="H22" t="s">
        <v>342</v>
      </c>
      <c r="I22" t="s">
        <v>344</v>
      </c>
    </row>
    <row r="23" spans="1:9">
      <c r="A23" t="s">
        <v>131</v>
      </c>
      <c r="B23">
        <v>18</v>
      </c>
      <c r="C23">
        <v>39</v>
      </c>
      <c r="D23" t="s">
        <v>342</v>
      </c>
      <c r="E23" t="s">
        <v>342</v>
      </c>
      <c r="F23" t="s">
        <v>365</v>
      </c>
      <c r="G23" t="s">
        <v>342</v>
      </c>
      <c r="H23" t="s">
        <v>342</v>
      </c>
      <c r="I23" t="s">
        <v>344</v>
      </c>
    </row>
    <row r="24" spans="1:9">
      <c r="A24" t="s">
        <v>281</v>
      </c>
      <c r="B24">
        <v>16</v>
      </c>
      <c r="C24">
        <v>39</v>
      </c>
      <c r="D24" t="s">
        <v>342</v>
      </c>
      <c r="E24" t="s">
        <v>342</v>
      </c>
      <c r="F24" t="s">
        <v>365</v>
      </c>
      <c r="G24" t="s">
        <v>342</v>
      </c>
      <c r="H24" t="s">
        <v>342</v>
      </c>
      <c r="I24" t="s">
        <v>344</v>
      </c>
    </row>
    <row r="25" spans="1:9">
      <c r="A25" t="s">
        <v>104</v>
      </c>
      <c r="B25">
        <v>4</v>
      </c>
      <c r="C25">
        <v>12</v>
      </c>
      <c r="D25" t="s">
        <v>342</v>
      </c>
      <c r="E25" t="s">
        <v>342</v>
      </c>
      <c r="F25" t="s">
        <v>349</v>
      </c>
      <c r="G25" t="s">
        <v>342</v>
      </c>
      <c r="H25" t="s">
        <v>342</v>
      </c>
      <c r="I25" t="s">
        <v>350</v>
      </c>
    </row>
    <row r="26" spans="1:9">
      <c r="A26" t="s">
        <v>71</v>
      </c>
      <c r="B26">
        <v>6</v>
      </c>
      <c r="C26">
        <v>5</v>
      </c>
      <c r="D26" t="s">
        <v>342</v>
      </c>
      <c r="E26" t="s">
        <v>342</v>
      </c>
      <c r="F26" t="s">
        <v>349</v>
      </c>
      <c r="G26" t="s">
        <v>342</v>
      </c>
      <c r="H26" t="s">
        <v>342</v>
      </c>
      <c r="I26" t="s">
        <v>350</v>
      </c>
    </row>
    <row r="27" spans="1:9">
      <c r="A27" t="s">
        <v>78</v>
      </c>
      <c r="B27">
        <v>6</v>
      </c>
      <c r="C27">
        <v>17</v>
      </c>
      <c r="D27" t="s">
        <v>342</v>
      </c>
      <c r="E27" t="s">
        <v>342</v>
      </c>
      <c r="F27" t="s">
        <v>349</v>
      </c>
      <c r="G27" t="s">
        <v>342</v>
      </c>
      <c r="H27" t="s">
        <v>342</v>
      </c>
      <c r="I27" t="s">
        <v>350</v>
      </c>
    </row>
    <row r="28" spans="1:9">
      <c r="A28" t="s">
        <v>57</v>
      </c>
      <c r="B28">
        <v>8</v>
      </c>
      <c r="C28">
        <v>1</v>
      </c>
      <c r="D28" t="s">
        <v>341</v>
      </c>
      <c r="E28" t="s">
        <v>366</v>
      </c>
      <c r="F28" t="s">
        <v>349</v>
      </c>
      <c r="G28" t="s">
        <v>342</v>
      </c>
      <c r="H28" t="s">
        <v>367</v>
      </c>
      <c r="I28" t="s">
        <v>350</v>
      </c>
    </row>
    <row r="29" spans="1:9">
      <c r="A29" t="s">
        <v>130</v>
      </c>
      <c r="B29">
        <v>4</v>
      </c>
      <c r="C29">
        <v>3</v>
      </c>
      <c r="D29" t="s">
        <v>368</v>
      </c>
      <c r="E29" t="s">
        <v>369</v>
      </c>
      <c r="F29" t="s">
        <v>349</v>
      </c>
      <c r="G29" t="s">
        <v>342</v>
      </c>
      <c r="H29" t="s">
        <v>370</v>
      </c>
      <c r="I29" t="s">
        <v>350</v>
      </c>
    </row>
    <row r="30" spans="1:9">
      <c r="A30" t="s">
        <v>188</v>
      </c>
      <c r="B30">
        <v>5</v>
      </c>
      <c r="C30">
        <v>1</v>
      </c>
      <c r="D30" t="s">
        <v>341</v>
      </c>
      <c r="E30" t="s">
        <v>366</v>
      </c>
      <c r="F30" t="s">
        <v>349</v>
      </c>
      <c r="G30" t="s">
        <v>342</v>
      </c>
      <c r="H30" t="s">
        <v>371</v>
      </c>
      <c r="I30" t="s">
        <v>350</v>
      </c>
    </row>
    <row r="31" spans="1:9">
      <c r="A31" t="s">
        <v>61</v>
      </c>
      <c r="B31">
        <v>7</v>
      </c>
      <c r="C31">
        <v>3</v>
      </c>
      <c r="D31" t="s">
        <v>342</v>
      </c>
      <c r="E31" t="s">
        <v>366</v>
      </c>
      <c r="F31" t="s">
        <v>349</v>
      </c>
      <c r="G31" t="s">
        <v>342</v>
      </c>
      <c r="H31" t="s">
        <v>367</v>
      </c>
      <c r="I31" t="s">
        <v>350</v>
      </c>
    </row>
    <row r="32" spans="1:9">
      <c r="A32" t="s">
        <v>64</v>
      </c>
      <c r="B32">
        <v>10</v>
      </c>
      <c r="C32">
        <v>12</v>
      </c>
      <c r="D32" t="s">
        <v>342</v>
      </c>
      <c r="E32" t="s">
        <v>342</v>
      </c>
      <c r="F32" t="s">
        <v>356</v>
      </c>
      <c r="G32" t="s">
        <v>342</v>
      </c>
      <c r="H32" t="s">
        <v>342</v>
      </c>
      <c r="I32" t="s">
        <v>350</v>
      </c>
    </row>
    <row r="33" spans="1:9">
      <c r="A33" t="s">
        <v>67</v>
      </c>
      <c r="B33">
        <v>9</v>
      </c>
      <c r="C33">
        <v>2</v>
      </c>
      <c r="D33" t="s">
        <v>341</v>
      </c>
      <c r="E33" t="s">
        <v>366</v>
      </c>
      <c r="F33" t="s">
        <v>356</v>
      </c>
      <c r="G33" t="s">
        <v>342</v>
      </c>
      <c r="H33" t="s">
        <v>372</v>
      </c>
      <c r="I33" t="s">
        <v>350</v>
      </c>
    </row>
    <row r="34" spans="1:9">
      <c r="A34" t="s">
        <v>59</v>
      </c>
      <c r="B34">
        <v>12</v>
      </c>
      <c r="C34">
        <v>2</v>
      </c>
      <c r="D34" t="s">
        <v>368</v>
      </c>
      <c r="E34" t="s">
        <v>373</v>
      </c>
      <c r="F34" t="s">
        <v>356</v>
      </c>
      <c r="G34" t="s">
        <v>342</v>
      </c>
      <c r="H34" t="s">
        <v>374</v>
      </c>
      <c r="I34" t="s">
        <v>350</v>
      </c>
    </row>
    <row r="35" spans="1:9">
      <c r="A35" t="s">
        <v>74</v>
      </c>
      <c r="B35">
        <v>10</v>
      </c>
      <c r="C35">
        <v>2</v>
      </c>
      <c r="D35" t="s">
        <v>375</v>
      </c>
      <c r="E35" t="s">
        <v>373</v>
      </c>
      <c r="F35" t="s">
        <v>356</v>
      </c>
      <c r="G35" t="s">
        <v>342</v>
      </c>
      <c r="H35" t="s">
        <v>374</v>
      </c>
      <c r="I35" t="s">
        <v>350</v>
      </c>
    </row>
    <row r="36" spans="1:9">
      <c r="A36" t="s">
        <v>1</v>
      </c>
      <c r="B36">
        <v>7</v>
      </c>
      <c r="C36">
        <v>10</v>
      </c>
      <c r="D36" t="s">
        <v>368</v>
      </c>
      <c r="E36" t="s">
        <v>376</v>
      </c>
      <c r="F36" t="s">
        <v>356</v>
      </c>
      <c r="G36" t="s">
        <v>342</v>
      </c>
      <c r="H36" t="s">
        <v>377</v>
      </c>
      <c r="I36" t="s">
        <v>344</v>
      </c>
    </row>
    <row r="37" spans="1:9">
      <c r="A37" t="s">
        <v>145</v>
      </c>
      <c r="B37">
        <v>19</v>
      </c>
      <c r="C37">
        <v>2</v>
      </c>
      <c r="D37" t="s">
        <v>368</v>
      </c>
      <c r="E37" t="s">
        <v>378</v>
      </c>
      <c r="F37" t="s">
        <v>359</v>
      </c>
      <c r="G37" t="s">
        <v>342</v>
      </c>
      <c r="H37" t="s">
        <v>379</v>
      </c>
      <c r="I37" t="s">
        <v>350</v>
      </c>
    </row>
    <row r="38" spans="1:9">
      <c r="A38" t="s">
        <v>43</v>
      </c>
      <c r="B38">
        <v>30</v>
      </c>
      <c r="C38">
        <v>1</v>
      </c>
      <c r="D38" t="s">
        <v>380</v>
      </c>
      <c r="E38" t="s">
        <v>376</v>
      </c>
      <c r="F38" t="s">
        <v>343</v>
      </c>
      <c r="G38" t="s">
        <v>381</v>
      </c>
      <c r="H38" t="s">
        <v>382</v>
      </c>
      <c r="I38" t="s">
        <v>344</v>
      </c>
    </row>
    <row r="39" spans="1:9">
      <c r="A39" t="s">
        <v>170</v>
      </c>
      <c r="B39">
        <v>27</v>
      </c>
      <c r="C39">
        <v>1</v>
      </c>
      <c r="D39" t="s">
        <v>393</v>
      </c>
      <c r="E39" t="s">
        <v>376</v>
      </c>
      <c r="F39" t="s">
        <v>343</v>
      </c>
      <c r="G39" t="s">
        <v>383</v>
      </c>
      <c r="H39" t="s">
        <v>382</v>
      </c>
      <c r="I39" t="s">
        <v>344</v>
      </c>
    </row>
    <row r="40" spans="1:9">
      <c r="A40" t="s">
        <v>192</v>
      </c>
      <c r="B40">
        <v>80</v>
      </c>
      <c r="C40">
        <v>25</v>
      </c>
      <c r="D40" t="s">
        <v>384</v>
      </c>
      <c r="E40" t="s">
        <v>376</v>
      </c>
      <c r="F40" t="s">
        <v>364</v>
      </c>
      <c r="G40" t="s">
        <v>385</v>
      </c>
      <c r="H40" t="s">
        <v>386</v>
      </c>
      <c r="I40" t="s">
        <v>344</v>
      </c>
    </row>
    <row r="41" spans="1:9">
      <c r="A41" t="s">
        <v>189</v>
      </c>
      <c r="B41">
        <v>112</v>
      </c>
      <c r="C41">
        <v>25</v>
      </c>
      <c r="D41" t="s">
        <v>384</v>
      </c>
      <c r="E41" t="s">
        <v>376</v>
      </c>
      <c r="F41" t="s">
        <v>364</v>
      </c>
      <c r="G41" t="s">
        <v>385</v>
      </c>
      <c r="H41" t="s">
        <v>387</v>
      </c>
      <c r="I41" t="s">
        <v>344</v>
      </c>
    </row>
    <row r="42" spans="1:9">
      <c r="A42" t="s">
        <v>231</v>
      </c>
      <c r="B42">
        <v>83</v>
      </c>
      <c r="C42">
        <v>-5</v>
      </c>
      <c r="D42" t="s">
        <v>388</v>
      </c>
      <c r="E42" t="s">
        <v>376</v>
      </c>
      <c r="F42" t="s">
        <v>365</v>
      </c>
      <c r="G42" t="s">
        <v>389</v>
      </c>
      <c r="H42" t="s">
        <v>390</v>
      </c>
      <c r="I42" t="s">
        <v>347</v>
      </c>
    </row>
    <row r="43" spans="1:9">
      <c r="A43" t="s">
        <v>212</v>
      </c>
      <c r="B43">
        <v>38</v>
      </c>
      <c r="C43">
        <v>20</v>
      </c>
      <c r="D43" t="s">
        <v>342</v>
      </c>
      <c r="E43" t="s">
        <v>342</v>
      </c>
      <c r="F43" t="s">
        <v>343</v>
      </c>
      <c r="G43" t="s">
        <v>342</v>
      </c>
      <c r="H43" t="s">
        <v>342</v>
      </c>
      <c r="I43" t="s">
        <v>350</v>
      </c>
    </row>
    <row r="44" spans="1:9">
      <c r="A44" t="s">
        <v>218</v>
      </c>
      <c r="B44">
        <v>49</v>
      </c>
      <c r="C44">
        <v>30</v>
      </c>
      <c r="D44" t="s">
        <v>342</v>
      </c>
      <c r="E44" t="s">
        <v>342</v>
      </c>
      <c r="F44" t="s">
        <v>364</v>
      </c>
      <c r="G44" t="s">
        <v>342</v>
      </c>
      <c r="H44" t="s">
        <v>342</v>
      </c>
      <c r="I44" t="s">
        <v>350</v>
      </c>
    </row>
    <row r="45" spans="1:9">
      <c r="A45" t="s">
        <v>155</v>
      </c>
      <c r="B45">
        <v>57</v>
      </c>
      <c r="C45">
        <v>37</v>
      </c>
      <c r="D45" t="s">
        <v>342</v>
      </c>
      <c r="E45" t="s">
        <v>342</v>
      </c>
      <c r="F45" t="s">
        <v>365</v>
      </c>
      <c r="G45" t="s">
        <v>342</v>
      </c>
      <c r="H45" t="s">
        <v>342</v>
      </c>
      <c r="I45" t="s">
        <v>350</v>
      </c>
    </row>
    <row r="46" spans="1:9">
      <c r="A46" t="s">
        <v>296</v>
      </c>
      <c r="B46">
        <v>78</v>
      </c>
      <c r="C46">
        <v>50</v>
      </c>
      <c r="D46" t="s">
        <v>342</v>
      </c>
      <c r="E46" t="s">
        <v>342</v>
      </c>
      <c r="F46" t="s">
        <v>346</v>
      </c>
      <c r="G46" t="s">
        <v>342</v>
      </c>
      <c r="H46" t="s">
        <v>342</v>
      </c>
      <c r="I46" t="s">
        <v>350</v>
      </c>
    </row>
    <row r="47" spans="1:9">
      <c r="A47" t="s">
        <v>287</v>
      </c>
      <c r="B47">
        <v>76</v>
      </c>
      <c r="C47">
        <v>50</v>
      </c>
      <c r="D47" t="s">
        <v>342</v>
      </c>
      <c r="E47" t="s">
        <v>342</v>
      </c>
      <c r="F47" t="s">
        <v>346</v>
      </c>
      <c r="G47" t="s">
        <v>342</v>
      </c>
      <c r="H47" t="s">
        <v>342</v>
      </c>
      <c r="I47" t="s">
        <v>350</v>
      </c>
    </row>
    <row r="48" spans="1:9">
      <c r="A48" t="s">
        <v>289</v>
      </c>
      <c r="B48">
        <v>98</v>
      </c>
      <c r="C48">
        <v>25</v>
      </c>
      <c r="D48" t="s">
        <v>342</v>
      </c>
      <c r="E48" t="s">
        <v>342</v>
      </c>
      <c r="F48" t="s">
        <v>346</v>
      </c>
      <c r="G48" t="s">
        <v>342</v>
      </c>
      <c r="H48" t="s">
        <v>342</v>
      </c>
      <c r="I48" t="s">
        <v>350</v>
      </c>
    </row>
    <row r="49" spans="1:9">
      <c r="A49" t="s">
        <v>291</v>
      </c>
      <c r="B49">
        <v>100</v>
      </c>
      <c r="C49">
        <v>25</v>
      </c>
      <c r="D49" t="s">
        <v>342</v>
      </c>
      <c r="E49" t="s">
        <v>342</v>
      </c>
      <c r="F49" t="s">
        <v>346</v>
      </c>
      <c r="G49" t="s">
        <v>342</v>
      </c>
      <c r="H49" t="s">
        <v>342</v>
      </c>
      <c r="I49" t="s">
        <v>350</v>
      </c>
    </row>
    <row r="50" spans="1:9">
      <c r="A50" t="s">
        <v>269</v>
      </c>
      <c r="B50">
        <v>80</v>
      </c>
      <c r="C50">
        <v>50</v>
      </c>
      <c r="D50" t="s">
        <v>342</v>
      </c>
      <c r="E50" t="s">
        <v>342</v>
      </c>
      <c r="F50" t="s">
        <v>346</v>
      </c>
      <c r="G50" t="s">
        <v>342</v>
      </c>
      <c r="H50" t="s">
        <v>342</v>
      </c>
      <c r="I50" t="s">
        <v>350</v>
      </c>
    </row>
    <row r="51" spans="1:9">
      <c r="A51" t="s">
        <v>294</v>
      </c>
      <c r="B51">
        <v>76</v>
      </c>
      <c r="C51">
        <v>25</v>
      </c>
      <c r="D51" t="s">
        <v>342</v>
      </c>
      <c r="E51" t="s">
        <v>342</v>
      </c>
      <c r="F51" t="s">
        <v>346</v>
      </c>
      <c r="G51" t="s">
        <v>342</v>
      </c>
      <c r="H51" t="s">
        <v>342</v>
      </c>
      <c r="I51" t="s">
        <v>350</v>
      </c>
    </row>
    <row r="52" spans="1:9">
      <c r="A52" t="s">
        <v>308</v>
      </c>
      <c r="B52">
        <v>84</v>
      </c>
      <c r="C52">
        <v>25</v>
      </c>
      <c r="D52" t="s">
        <v>342</v>
      </c>
      <c r="E52" t="s">
        <v>342</v>
      </c>
      <c r="F52" t="s">
        <v>346</v>
      </c>
      <c r="G52" t="s">
        <v>342</v>
      </c>
      <c r="H52" t="s">
        <v>342</v>
      </c>
      <c r="I52" t="s">
        <v>391</v>
      </c>
    </row>
    <row r="53" spans="1:9">
      <c r="A53" t="s">
        <v>314</v>
      </c>
      <c r="B53">
        <v>88</v>
      </c>
      <c r="C53">
        <v>40</v>
      </c>
      <c r="D53" t="s">
        <v>342</v>
      </c>
      <c r="E53" t="s">
        <v>342</v>
      </c>
      <c r="F53" t="s">
        <v>346</v>
      </c>
      <c r="G53" t="s">
        <v>342</v>
      </c>
      <c r="H53" t="s">
        <v>342</v>
      </c>
      <c r="I53" t="s">
        <v>391</v>
      </c>
    </row>
    <row r="54" spans="1:9">
      <c r="A54" t="s">
        <v>310</v>
      </c>
      <c r="B54">
        <v>82</v>
      </c>
      <c r="C54">
        <v>25</v>
      </c>
      <c r="D54" t="s">
        <v>342</v>
      </c>
      <c r="E54" t="s">
        <v>342</v>
      </c>
      <c r="F54" t="s">
        <v>346</v>
      </c>
      <c r="G54" t="s">
        <v>342</v>
      </c>
      <c r="H54" t="s">
        <v>342</v>
      </c>
      <c r="I54" t="s">
        <v>350</v>
      </c>
    </row>
    <row r="55" spans="1:9">
      <c r="A55" t="s">
        <v>312</v>
      </c>
      <c r="B55">
        <v>108</v>
      </c>
      <c r="C55">
        <v>10</v>
      </c>
      <c r="D55" t="s">
        <v>342</v>
      </c>
      <c r="E55" t="s">
        <v>342</v>
      </c>
      <c r="F55" t="s">
        <v>346</v>
      </c>
      <c r="G55" t="s">
        <v>342</v>
      </c>
      <c r="H55" t="s">
        <v>342</v>
      </c>
      <c r="I55" t="s">
        <v>350</v>
      </c>
    </row>
    <row r="56" spans="1:9">
      <c r="A56" t="s">
        <v>300</v>
      </c>
      <c r="B56">
        <v>84</v>
      </c>
      <c r="C56">
        <v>40</v>
      </c>
      <c r="D56" t="s">
        <v>342</v>
      </c>
      <c r="E56" t="s">
        <v>342</v>
      </c>
      <c r="F56" t="s">
        <v>346</v>
      </c>
      <c r="G56" t="s">
        <v>342</v>
      </c>
      <c r="H56" t="s">
        <v>342</v>
      </c>
      <c r="I56" t="s">
        <v>350</v>
      </c>
    </row>
    <row r="57" spans="1:9">
      <c r="A57" t="s">
        <v>298</v>
      </c>
      <c r="B57">
        <v>86</v>
      </c>
      <c r="C57">
        <v>75</v>
      </c>
      <c r="D57" t="s">
        <v>342</v>
      </c>
      <c r="E57" t="s">
        <v>342</v>
      </c>
      <c r="F57" t="s">
        <v>346</v>
      </c>
      <c r="G57" t="s">
        <v>342</v>
      </c>
      <c r="H57" t="s">
        <v>342</v>
      </c>
      <c r="I57" t="s">
        <v>350</v>
      </c>
    </row>
    <row r="58" spans="1:9">
      <c r="A58" t="s">
        <v>306</v>
      </c>
      <c r="B58">
        <v>76</v>
      </c>
      <c r="C58">
        <v>60</v>
      </c>
      <c r="D58" t="s">
        <v>342</v>
      </c>
      <c r="E58" t="s">
        <v>342</v>
      </c>
      <c r="F58" t="s">
        <v>346</v>
      </c>
      <c r="G58" t="s">
        <v>342</v>
      </c>
      <c r="H58" t="s">
        <v>342</v>
      </c>
      <c r="I58" t="s">
        <v>350</v>
      </c>
    </row>
    <row r="59" spans="1:9">
      <c r="A59" t="s">
        <v>316</v>
      </c>
      <c r="B59">
        <v>76</v>
      </c>
      <c r="C59">
        <v>65</v>
      </c>
      <c r="D59" t="s">
        <v>342</v>
      </c>
      <c r="E59" t="s">
        <v>342</v>
      </c>
      <c r="F59" t="s">
        <v>346</v>
      </c>
      <c r="G59" t="s">
        <v>342</v>
      </c>
      <c r="H59" t="s">
        <v>342</v>
      </c>
      <c r="I59" t="s">
        <v>350</v>
      </c>
    </row>
    <row r="60" spans="1:9">
      <c r="A60" t="s">
        <v>304</v>
      </c>
      <c r="B60">
        <v>80</v>
      </c>
      <c r="C60">
        <v>50</v>
      </c>
      <c r="D60" t="s">
        <v>342</v>
      </c>
      <c r="E60" t="s">
        <v>342</v>
      </c>
      <c r="F60" t="s">
        <v>346</v>
      </c>
      <c r="G60" t="s">
        <v>342</v>
      </c>
      <c r="H60" t="s">
        <v>342</v>
      </c>
      <c r="I60" t="s">
        <v>350</v>
      </c>
    </row>
    <row r="61" spans="1:9">
      <c r="A61" t="s">
        <v>302</v>
      </c>
      <c r="B61">
        <v>92</v>
      </c>
      <c r="C61">
        <v>25</v>
      </c>
      <c r="D61" t="s">
        <v>342</v>
      </c>
      <c r="E61" t="s">
        <v>342</v>
      </c>
      <c r="F61" t="s">
        <v>346</v>
      </c>
      <c r="G61" t="s">
        <v>342</v>
      </c>
      <c r="H61" t="s">
        <v>342</v>
      </c>
      <c r="I61" t="s">
        <v>350</v>
      </c>
    </row>
    <row r="62" spans="1:9">
      <c r="A62" t="s">
        <v>392</v>
      </c>
      <c r="B62">
        <v>76</v>
      </c>
      <c r="C62">
        <v>65</v>
      </c>
      <c r="D62" t="s">
        <v>342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workbookViewId="0">
      <selection activeCell="B20" sqref="B20"/>
    </sheetView>
  </sheetViews>
  <sheetFormatPr defaultRowHeight="13.2"/>
  <cols>
    <col min="1" max="1" width="18.109375" bestFit="1" customWidth="1"/>
    <col min="2" max="2" width="20.44140625" bestFit="1" customWidth="1"/>
    <col min="3" max="3" width="20" bestFit="1" customWidth="1"/>
    <col min="4" max="4" width="9.109375" bestFit="1" customWidth="1"/>
    <col min="5" max="5" width="16.88671875" bestFit="1" customWidth="1"/>
    <col min="6" max="6" width="12.109375" bestFit="1" customWidth="1"/>
    <col min="7" max="7" width="9.6640625" bestFit="1" customWidth="1"/>
    <col min="8" max="8" width="8" bestFit="1" customWidth="1"/>
  </cols>
  <sheetData>
    <row r="1" spans="1:8">
      <c r="A1" t="s">
        <v>332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394</v>
      </c>
    </row>
    <row r="2" spans="1:8">
      <c r="A2" t="s">
        <v>476</v>
      </c>
      <c r="B2" t="s">
        <v>380</v>
      </c>
      <c r="C2" t="s">
        <v>395</v>
      </c>
      <c r="D2" t="s">
        <v>349</v>
      </c>
      <c r="E2" t="s">
        <v>342</v>
      </c>
      <c r="F2" t="s">
        <v>396</v>
      </c>
      <c r="G2" t="s">
        <v>344</v>
      </c>
      <c r="H2" t="s">
        <v>477</v>
      </c>
    </row>
    <row r="3" spans="1:8">
      <c r="A3" t="s">
        <v>2</v>
      </c>
      <c r="B3" t="s">
        <v>384</v>
      </c>
      <c r="C3" t="s">
        <v>395</v>
      </c>
      <c r="D3" t="s">
        <v>349</v>
      </c>
      <c r="E3" t="s">
        <v>342</v>
      </c>
      <c r="F3" t="s">
        <v>397</v>
      </c>
      <c r="G3" t="s">
        <v>344</v>
      </c>
      <c r="H3" t="s">
        <v>477</v>
      </c>
    </row>
    <row r="4" spans="1:8">
      <c r="A4" t="s">
        <v>3</v>
      </c>
      <c r="B4" t="s">
        <v>388</v>
      </c>
      <c r="C4" t="s">
        <v>395</v>
      </c>
      <c r="D4" t="s">
        <v>349</v>
      </c>
      <c r="E4" t="s">
        <v>342</v>
      </c>
      <c r="F4" t="s">
        <v>398</v>
      </c>
      <c r="G4" t="s">
        <v>344</v>
      </c>
      <c r="H4" t="s">
        <v>477</v>
      </c>
    </row>
    <row r="5" spans="1:8">
      <c r="A5" t="s">
        <v>18</v>
      </c>
      <c r="B5" t="s">
        <v>384</v>
      </c>
      <c r="C5" t="s">
        <v>395</v>
      </c>
      <c r="D5" t="s">
        <v>349</v>
      </c>
      <c r="E5" t="s">
        <v>399</v>
      </c>
      <c r="F5" t="s">
        <v>400</v>
      </c>
      <c r="G5" t="s">
        <v>344</v>
      </c>
      <c r="H5" t="s">
        <v>477</v>
      </c>
    </row>
    <row r="6" spans="1:8">
      <c r="A6" t="s">
        <v>17</v>
      </c>
      <c r="B6" t="s">
        <v>384</v>
      </c>
      <c r="C6" t="s">
        <v>395</v>
      </c>
      <c r="D6" t="s">
        <v>349</v>
      </c>
      <c r="E6" t="s">
        <v>342</v>
      </c>
      <c r="F6" t="s">
        <v>401</v>
      </c>
      <c r="G6" t="s">
        <v>344</v>
      </c>
      <c r="H6" t="s">
        <v>477</v>
      </c>
    </row>
    <row r="7" spans="1:8">
      <c r="A7" t="s">
        <v>25</v>
      </c>
      <c r="B7" t="s">
        <v>402</v>
      </c>
      <c r="C7" t="s">
        <v>403</v>
      </c>
      <c r="D7" t="s">
        <v>349</v>
      </c>
      <c r="E7" t="s">
        <v>342</v>
      </c>
      <c r="F7" t="s">
        <v>404</v>
      </c>
      <c r="G7" t="s">
        <v>344</v>
      </c>
      <c r="H7" t="s">
        <v>477</v>
      </c>
    </row>
    <row r="8" spans="1:8">
      <c r="A8" t="s">
        <v>20</v>
      </c>
      <c r="B8" t="s">
        <v>380</v>
      </c>
      <c r="C8" t="s">
        <v>405</v>
      </c>
      <c r="D8" t="s">
        <v>349</v>
      </c>
      <c r="E8" t="s">
        <v>342</v>
      </c>
      <c r="F8" t="s">
        <v>406</v>
      </c>
      <c r="G8" t="s">
        <v>344</v>
      </c>
      <c r="H8" t="s">
        <v>477</v>
      </c>
    </row>
    <row r="9" spans="1:8">
      <c r="A9" t="s">
        <v>171</v>
      </c>
      <c r="B9" t="s">
        <v>380</v>
      </c>
      <c r="C9" t="s">
        <v>403</v>
      </c>
      <c r="D9" t="s">
        <v>349</v>
      </c>
      <c r="E9" t="s">
        <v>407</v>
      </c>
      <c r="F9" t="s">
        <v>372</v>
      </c>
      <c r="G9" t="s">
        <v>344</v>
      </c>
      <c r="H9" t="s">
        <v>477</v>
      </c>
    </row>
    <row r="10" spans="1:8">
      <c r="A10" t="s">
        <v>44</v>
      </c>
      <c r="B10" t="s">
        <v>470</v>
      </c>
      <c r="C10" t="s">
        <v>403</v>
      </c>
      <c r="D10" t="s">
        <v>349</v>
      </c>
      <c r="E10" t="s">
        <v>342</v>
      </c>
      <c r="F10" t="s">
        <v>372</v>
      </c>
      <c r="G10" t="s">
        <v>344</v>
      </c>
      <c r="H10" t="s">
        <v>477</v>
      </c>
    </row>
    <row r="11" spans="1:8">
      <c r="A11" t="s">
        <v>153</v>
      </c>
      <c r="B11" t="s">
        <v>380</v>
      </c>
      <c r="C11" t="s">
        <v>376</v>
      </c>
      <c r="D11" t="s">
        <v>349</v>
      </c>
      <c r="E11" t="s">
        <v>408</v>
      </c>
      <c r="F11" t="s">
        <v>372</v>
      </c>
      <c r="G11" t="s">
        <v>344</v>
      </c>
      <c r="H11" t="s">
        <v>477</v>
      </c>
    </row>
    <row r="12" spans="1:8">
      <c r="A12" t="s">
        <v>9</v>
      </c>
      <c r="B12" t="s">
        <v>380</v>
      </c>
      <c r="C12" t="s">
        <v>395</v>
      </c>
      <c r="D12" t="s">
        <v>356</v>
      </c>
      <c r="E12" t="s">
        <v>342</v>
      </c>
      <c r="F12" t="s">
        <v>409</v>
      </c>
      <c r="G12" t="s">
        <v>344</v>
      </c>
      <c r="H12" t="s">
        <v>477</v>
      </c>
    </row>
    <row r="13" spans="1:8">
      <c r="A13" t="s">
        <v>37</v>
      </c>
      <c r="B13" t="s">
        <v>402</v>
      </c>
      <c r="C13" t="s">
        <v>405</v>
      </c>
      <c r="D13" t="s">
        <v>356</v>
      </c>
      <c r="E13" t="s">
        <v>342</v>
      </c>
      <c r="F13" t="s">
        <v>410</v>
      </c>
      <c r="G13" t="s">
        <v>344</v>
      </c>
      <c r="H13" t="s">
        <v>477</v>
      </c>
    </row>
    <row r="14" spans="1:8">
      <c r="A14" t="s">
        <v>34</v>
      </c>
      <c r="B14" t="s">
        <v>380</v>
      </c>
      <c r="C14" t="s">
        <v>395</v>
      </c>
      <c r="D14" t="s">
        <v>356</v>
      </c>
      <c r="E14" t="s">
        <v>342</v>
      </c>
      <c r="F14" t="s">
        <v>411</v>
      </c>
      <c r="G14" t="s">
        <v>344</v>
      </c>
      <c r="H14" t="s">
        <v>477</v>
      </c>
    </row>
    <row r="15" spans="1:8">
      <c r="A15" t="s">
        <v>28</v>
      </c>
      <c r="B15" t="s">
        <v>380</v>
      </c>
      <c r="C15" t="s">
        <v>405</v>
      </c>
      <c r="D15" t="s">
        <v>356</v>
      </c>
      <c r="E15" t="s">
        <v>385</v>
      </c>
      <c r="F15" t="s">
        <v>372</v>
      </c>
      <c r="G15" t="s">
        <v>344</v>
      </c>
      <c r="H15" t="s">
        <v>477</v>
      </c>
    </row>
    <row r="16" spans="1:8">
      <c r="A16" t="s">
        <v>12</v>
      </c>
      <c r="B16" t="s">
        <v>471</v>
      </c>
      <c r="C16" t="s">
        <v>395</v>
      </c>
      <c r="D16" t="s">
        <v>356</v>
      </c>
      <c r="E16" t="s">
        <v>342</v>
      </c>
      <c r="F16" t="s">
        <v>370</v>
      </c>
      <c r="G16" t="s">
        <v>344</v>
      </c>
      <c r="H16" t="s">
        <v>477</v>
      </c>
    </row>
    <row r="17" spans="1:8">
      <c r="A17" t="s">
        <v>6</v>
      </c>
      <c r="B17" t="s">
        <v>412</v>
      </c>
      <c r="C17" t="s">
        <v>395</v>
      </c>
      <c r="D17" t="s">
        <v>356</v>
      </c>
      <c r="E17" t="s">
        <v>342</v>
      </c>
      <c r="F17" t="s">
        <v>413</v>
      </c>
      <c r="G17" t="s">
        <v>344</v>
      </c>
      <c r="H17" t="s">
        <v>477</v>
      </c>
    </row>
    <row r="18" spans="1:8">
      <c r="A18" t="s">
        <v>50</v>
      </c>
      <c r="B18" t="s">
        <v>472</v>
      </c>
      <c r="C18" t="s">
        <v>395</v>
      </c>
      <c r="D18" t="s">
        <v>356</v>
      </c>
      <c r="E18" t="s">
        <v>342</v>
      </c>
      <c r="F18" t="s">
        <v>372</v>
      </c>
      <c r="G18" t="s">
        <v>414</v>
      </c>
      <c r="H18" t="s">
        <v>477</v>
      </c>
    </row>
    <row r="19" spans="1:8">
      <c r="A19" t="s">
        <v>7</v>
      </c>
      <c r="B19" t="s">
        <v>380</v>
      </c>
      <c r="C19" t="s">
        <v>395</v>
      </c>
      <c r="D19" t="s">
        <v>356</v>
      </c>
      <c r="E19" t="s">
        <v>342</v>
      </c>
      <c r="F19" t="s">
        <v>401</v>
      </c>
      <c r="G19" t="s">
        <v>344</v>
      </c>
      <c r="H19" t="s">
        <v>477</v>
      </c>
    </row>
    <row r="20" spans="1:8">
      <c r="A20" t="s">
        <v>69</v>
      </c>
      <c r="B20" t="s">
        <v>402</v>
      </c>
      <c r="C20" t="s">
        <v>405</v>
      </c>
      <c r="D20" t="s">
        <v>356</v>
      </c>
      <c r="E20" t="s">
        <v>415</v>
      </c>
      <c r="F20" t="s">
        <v>372</v>
      </c>
      <c r="G20" t="s">
        <v>344</v>
      </c>
      <c r="H20" t="s">
        <v>477</v>
      </c>
    </row>
    <row r="21" spans="1:8">
      <c r="A21" t="s">
        <v>33</v>
      </c>
      <c r="B21" t="s">
        <v>384</v>
      </c>
      <c r="C21" t="s">
        <v>376</v>
      </c>
      <c r="D21" t="s">
        <v>356</v>
      </c>
      <c r="E21" t="s">
        <v>416</v>
      </c>
      <c r="F21" t="s">
        <v>410</v>
      </c>
      <c r="G21" t="s">
        <v>344</v>
      </c>
      <c r="H21" t="s">
        <v>477</v>
      </c>
    </row>
    <row r="22" spans="1:8">
      <c r="A22" t="s">
        <v>157</v>
      </c>
      <c r="B22" t="s">
        <v>402</v>
      </c>
      <c r="C22" t="s">
        <v>403</v>
      </c>
      <c r="D22" t="s">
        <v>356</v>
      </c>
      <c r="E22" t="s">
        <v>342</v>
      </c>
      <c r="F22" t="s">
        <v>417</v>
      </c>
      <c r="G22" t="s">
        <v>418</v>
      </c>
      <c r="H22" t="s">
        <v>477</v>
      </c>
    </row>
    <row r="23" spans="1:8">
      <c r="A23" t="s">
        <v>27</v>
      </c>
      <c r="B23" t="s">
        <v>473</v>
      </c>
      <c r="C23" t="s">
        <v>405</v>
      </c>
      <c r="D23" t="s">
        <v>359</v>
      </c>
      <c r="E23" t="s">
        <v>342</v>
      </c>
      <c r="F23" t="s">
        <v>419</v>
      </c>
      <c r="G23" t="s">
        <v>344</v>
      </c>
      <c r="H23" t="s">
        <v>477</v>
      </c>
    </row>
    <row r="24" spans="1:8">
      <c r="A24" t="s">
        <v>40</v>
      </c>
      <c r="B24" t="s">
        <v>384</v>
      </c>
      <c r="C24" t="s">
        <v>405</v>
      </c>
      <c r="D24" t="s">
        <v>359</v>
      </c>
      <c r="E24" t="s">
        <v>342</v>
      </c>
      <c r="F24" t="s">
        <v>420</v>
      </c>
      <c r="G24" t="s">
        <v>344</v>
      </c>
      <c r="H24" t="s">
        <v>477</v>
      </c>
    </row>
    <row r="25" spans="1:8">
      <c r="A25" t="s">
        <v>16</v>
      </c>
      <c r="B25" t="s">
        <v>421</v>
      </c>
      <c r="C25" t="s">
        <v>395</v>
      </c>
      <c r="D25" t="s">
        <v>359</v>
      </c>
      <c r="E25" t="s">
        <v>342</v>
      </c>
      <c r="F25" t="s">
        <v>372</v>
      </c>
      <c r="G25" t="s">
        <v>344</v>
      </c>
      <c r="H25" t="s">
        <v>477</v>
      </c>
    </row>
    <row r="26" spans="1:8">
      <c r="A26" t="s">
        <v>13</v>
      </c>
      <c r="B26" t="s">
        <v>384</v>
      </c>
      <c r="C26" t="s">
        <v>395</v>
      </c>
      <c r="D26" t="s">
        <v>359</v>
      </c>
      <c r="E26" t="s">
        <v>342</v>
      </c>
      <c r="F26" t="s">
        <v>422</v>
      </c>
      <c r="G26" t="s">
        <v>344</v>
      </c>
      <c r="H26" t="s">
        <v>477</v>
      </c>
    </row>
    <row r="27" spans="1:8">
      <c r="A27" t="s">
        <v>14</v>
      </c>
      <c r="B27" t="s">
        <v>473</v>
      </c>
      <c r="C27" t="s">
        <v>395</v>
      </c>
      <c r="D27" t="s">
        <v>359</v>
      </c>
      <c r="E27" t="s">
        <v>342</v>
      </c>
      <c r="F27" t="s">
        <v>423</v>
      </c>
      <c r="G27" t="s">
        <v>344</v>
      </c>
      <c r="H27" t="s">
        <v>477</v>
      </c>
    </row>
    <row r="28" spans="1:8">
      <c r="A28" t="s">
        <v>76</v>
      </c>
      <c r="B28" t="s">
        <v>474</v>
      </c>
      <c r="C28" t="s">
        <v>395</v>
      </c>
      <c r="D28" t="s">
        <v>359</v>
      </c>
      <c r="E28" t="s">
        <v>424</v>
      </c>
      <c r="F28" t="s">
        <v>425</v>
      </c>
      <c r="G28" t="s">
        <v>344</v>
      </c>
      <c r="H28" t="s">
        <v>477</v>
      </c>
    </row>
    <row r="29" spans="1:8">
      <c r="A29" t="s">
        <v>10</v>
      </c>
      <c r="B29" t="s">
        <v>421</v>
      </c>
      <c r="C29" t="s">
        <v>395</v>
      </c>
      <c r="D29" t="s">
        <v>359</v>
      </c>
      <c r="E29" t="s">
        <v>426</v>
      </c>
      <c r="F29" t="s">
        <v>427</v>
      </c>
      <c r="G29" t="s">
        <v>344</v>
      </c>
      <c r="H29" t="s">
        <v>477</v>
      </c>
    </row>
    <row r="30" spans="1:8">
      <c r="A30" t="s">
        <v>176</v>
      </c>
      <c r="B30" t="s">
        <v>421</v>
      </c>
      <c r="C30" t="s">
        <v>403</v>
      </c>
      <c r="D30" t="s">
        <v>359</v>
      </c>
      <c r="E30" t="s">
        <v>428</v>
      </c>
      <c r="F30" t="s">
        <v>429</v>
      </c>
      <c r="G30" t="s">
        <v>344</v>
      </c>
      <c r="H30" t="s">
        <v>477</v>
      </c>
    </row>
    <row r="31" spans="1:8">
      <c r="A31" t="s">
        <v>24</v>
      </c>
      <c r="B31" t="s">
        <v>402</v>
      </c>
      <c r="C31" t="s">
        <v>376</v>
      </c>
      <c r="D31" t="s">
        <v>359</v>
      </c>
      <c r="E31" t="s">
        <v>430</v>
      </c>
      <c r="F31" t="s">
        <v>431</v>
      </c>
      <c r="G31" t="s">
        <v>344</v>
      </c>
      <c r="H31" t="s">
        <v>477</v>
      </c>
    </row>
    <row r="32" spans="1:8">
      <c r="A32" t="s">
        <v>46</v>
      </c>
      <c r="B32" t="s">
        <v>474</v>
      </c>
      <c r="C32" t="s">
        <v>405</v>
      </c>
      <c r="D32" t="s">
        <v>359</v>
      </c>
      <c r="E32" t="s">
        <v>432</v>
      </c>
      <c r="F32" t="s">
        <v>423</v>
      </c>
      <c r="G32" t="s">
        <v>414</v>
      </c>
      <c r="H32" t="s">
        <v>477</v>
      </c>
    </row>
    <row r="33" spans="1:8">
      <c r="A33" t="s">
        <v>5</v>
      </c>
      <c r="B33" t="s">
        <v>475</v>
      </c>
      <c r="C33" t="s">
        <v>395</v>
      </c>
      <c r="D33" t="s">
        <v>359</v>
      </c>
      <c r="E33" t="s">
        <v>342</v>
      </c>
      <c r="F33" t="s">
        <v>433</v>
      </c>
      <c r="G33" t="s">
        <v>344</v>
      </c>
      <c r="H33" t="s">
        <v>477</v>
      </c>
    </row>
    <row r="34" spans="1:8">
      <c r="A34" t="s">
        <v>31</v>
      </c>
      <c r="B34" t="s">
        <v>384</v>
      </c>
      <c r="C34" t="s">
        <v>403</v>
      </c>
      <c r="D34" t="s">
        <v>359</v>
      </c>
      <c r="E34" t="s">
        <v>342</v>
      </c>
      <c r="F34" t="s">
        <v>434</v>
      </c>
      <c r="G34" t="s">
        <v>344</v>
      </c>
      <c r="H34" t="s">
        <v>477</v>
      </c>
    </row>
    <row r="35" spans="1:8">
      <c r="A35" t="s">
        <v>68</v>
      </c>
      <c r="B35" t="s">
        <v>402</v>
      </c>
      <c r="C35" t="s">
        <v>403</v>
      </c>
      <c r="D35" t="s">
        <v>359</v>
      </c>
      <c r="E35" t="s">
        <v>416</v>
      </c>
      <c r="F35" t="s">
        <v>435</v>
      </c>
      <c r="G35" t="s">
        <v>344</v>
      </c>
      <c r="H35" t="s">
        <v>477</v>
      </c>
    </row>
    <row r="36" spans="1:8">
      <c r="A36" t="s">
        <v>81</v>
      </c>
      <c r="B36" t="s">
        <v>384</v>
      </c>
      <c r="C36" t="s">
        <v>403</v>
      </c>
      <c r="D36" t="s">
        <v>359</v>
      </c>
      <c r="E36" t="s">
        <v>342</v>
      </c>
      <c r="F36" t="s">
        <v>436</v>
      </c>
      <c r="G36" t="s">
        <v>344</v>
      </c>
      <c r="H36" t="s">
        <v>477</v>
      </c>
    </row>
    <row r="37" spans="1:8">
      <c r="A37" t="s">
        <v>54</v>
      </c>
      <c r="B37" t="s">
        <v>380</v>
      </c>
      <c r="C37" t="s">
        <v>405</v>
      </c>
      <c r="D37" t="s">
        <v>359</v>
      </c>
      <c r="E37" t="s">
        <v>342</v>
      </c>
      <c r="F37" t="s">
        <v>437</v>
      </c>
      <c r="G37" t="s">
        <v>414</v>
      </c>
      <c r="H37" t="s">
        <v>477</v>
      </c>
    </row>
    <row r="38" spans="1:8">
      <c r="A38" t="s">
        <v>72</v>
      </c>
      <c r="B38" t="s">
        <v>388</v>
      </c>
      <c r="C38" t="s">
        <v>376</v>
      </c>
      <c r="D38" t="s">
        <v>359</v>
      </c>
      <c r="E38" t="s">
        <v>342</v>
      </c>
      <c r="F38" t="s">
        <v>438</v>
      </c>
      <c r="G38" t="s">
        <v>418</v>
      </c>
      <c r="H38" t="s">
        <v>477</v>
      </c>
    </row>
    <row r="39" spans="1:8">
      <c r="A39" t="s">
        <v>110</v>
      </c>
      <c r="B39" t="s">
        <v>421</v>
      </c>
      <c r="C39" t="s">
        <v>395</v>
      </c>
      <c r="D39" t="s">
        <v>343</v>
      </c>
      <c r="E39" t="s">
        <v>439</v>
      </c>
      <c r="F39" t="s">
        <v>440</v>
      </c>
      <c r="G39" t="s">
        <v>344</v>
      </c>
      <c r="H39" t="s">
        <v>477</v>
      </c>
    </row>
    <row r="40" spans="1:8">
      <c r="A40" t="s">
        <v>21</v>
      </c>
      <c r="B40" t="s">
        <v>472</v>
      </c>
      <c r="C40" t="s">
        <v>405</v>
      </c>
      <c r="D40" t="s">
        <v>343</v>
      </c>
      <c r="E40" t="s">
        <v>342</v>
      </c>
      <c r="F40" t="s">
        <v>441</v>
      </c>
      <c r="G40" t="s">
        <v>344</v>
      </c>
      <c r="H40" t="s">
        <v>477</v>
      </c>
    </row>
    <row r="41" spans="1:8">
      <c r="A41" t="s">
        <v>118</v>
      </c>
      <c r="B41" t="s">
        <v>402</v>
      </c>
      <c r="C41" t="s">
        <v>442</v>
      </c>
      <c r="D41" t="s">
        <v>343</v>
      </c>
      <c r="E41" t="s">
        <v>342</v>
      </c>
      <c r="F41" t="s">
        <v>443</v>
      </c>
      <c r="G41" t="s">
        <v>344</v>
      </c>
      <c r="H41" t="s">
        <v>477</v>
      </c>
    </row>
    <row r="42" spans="1:8">
      <c r="A42" t="s">
        <v>22</v>
      </c>
      <c r="B42" t="s">
        <v>474</v>
      </c>
      <c r="C42" t="s">
        <v>405</v>
      </c>
      <c r="D42" t="s">
        <v>343</v>
      </c>
      <c r="E42" t="s">
        <v>342</v>
      </c>
      <c r="F42" t="s">
        <v>444</v>
      </c>
      <c r="G42" t="s">
        <v>344</v>
      </c>
      <c r="H42" t="s">
        <v>477</v>
      </c>
    </row>
    <row r="43" spans="1:8">
      <c r="A43" t="s">
        <v>30</v>
      </c>
      <c r="B43" t="s">
        <v>388</v>
      </c>
      <c r="C43" t="s">
        <v>395</v>
      </c>
      <c r="D43" t="s">
        <v>343</v>
      </c>
      <c r="E43" t="s">
        <v>342</v>
      </c>
      <c r="F43" t="s">
        <v>445</v>
      </c>
      <c r="G43" t="s">
        <v>344</v>
      </c>
      <c r="H43" t="s">
        <v>477</v>
      </c>
    </row>
    <row r="44" spans="1:8">
      <c r="A44" t="s">
        <v>79</v>
      </c>
      <c r="B44" t="s">
        <v>421</v>
      </c>
      <c r="C44" t="s">
        <v>405</v>
      </c>
      <c r="D44" t="s">
        <v>343</v>
      </c>
      <c r="E44" t="s">
        <v>342</v>
      </c>
      <c r="F44" t="s">
        <v>446</v>
      </c>
      <c r="G44" t="s">
        <v>344</v>
      </c>
      <c r="H44" t="s">
        <v>477</v>
      </c>
    </row>
    <row r="45" spans="1:8">
      <c r="A45" t="s">
        <v>164</v>
      </c>
      <c r="B45" t="s">
        <v>402</v>
      </c>
      <c r="C45" t="s">
        <v>403</v>
      </c>
      <c r="D45" t="s">
        <v>343</v>
      </c>
      <c r="E45" t="s">
        <v>342</v>
      </c>
      <c r="F45" t="s">
        <v>447</v>
      </c>
      <c r="G45" t="s">
        <v>344</v>
      </c>
      <c r="H45" t="s">
        <v>477</v>
      </c>
    </row>
    <row r="46" spans="1:8">
      <c r="A46" t="s">
        <v>228</v>
      </c>
      <c r="B46" t="s">
        <v>380</v>
      </c>
      <c r="C46" t="s">
        <v>403</v>
      </c>
      <c r="D46" t="s">
        <v>343</v>
      </c>
      <c r="E46" t="s">
        <v>448</v>
      </c>
      <c r="F46" t="s">
        <v>372</v>
      </c>
      <c r="G46" t="s">
        <v>414</v>
      </c>
      <c r="H46" t="s">
        <v>477</v>
      </c>
    </row>
    <row r="47" spans="1:8">
      <c r="A47" t="s">
        <v>136</v>
      </c>
      <c r="B47" t="s">
        <v>421</v>
      </c>
      <c r="C47" t="s">
        <v>376</v>
      </c>
      <c r="D47" t="s">
        <v>343</v>
      </c>
      <c r="E47" t="s">
        <v>449</v>
      </c>
      <c r="F47" t="s">
        <v>450</v>
      </c>
      <c r="G47" t="s">
        <v>344</v>
      </c>
      <c r="H47" t="s">
        <v>477</v>
      </c>
    </row>
    <row r="48" spans="1:8">
      <c r="A48" t="s">
        <v>106</v>
      </c>
      <c r="B48" t="s">
        <v>388</v>
      </c>
      <c r="C48" t="s">
        <v>376</v>
      </c>
      <c r="D48" t="s">
        <v>343</v>
      </c>
      <c r="E48" t="s">
        <v>451</v>
      </c>
      <c r="F48" t="s">
        <v>452</v>
      </c>
      <c r="G48" t="s">
        <v>344</v>
      </c>
      <c r="H48" t="s">
        <v>477</v>
      </c>
    </row>
    <row r="49" spans="1:8">
      <c r="A49" t="s">
        <v>75</v>
      </c>
      <c r="B49" t="s">
        <v>453</v>
      </c>
      <c r="C49" t="s">
        <v>395</v>
      </c>
      <c r="D49" t="s">
        <v>343</v>
      </c>
      <c r="E49" t="s">
        <v>342</v>
      </c>
      <c r="F49" t="s">
        <v>445</v>
      </c>
      <c r="G49" t="s">
        <v>344</v>
      </c>
      <c r="H49" t="s">
        <v>477</v>
      </c>
    </row>
    <row r="50" spans="1:8">
      <c r="A50" t="s">
        <v>83</v>
      </c>
      <c r="B50" t="s">
        <v>474</v>
      </c>
      <c r="C50" t="s">
        <v>454</v>
      </c>
      <c r="D50" t="s">
        <v>343</v>
      </c>
      <c r="E50" t="s">
        <v>455</v>
      </c>
      <c r="F50" t="s">
        <v>440</v>
      </c>
      <c r="G50" t="s">
        <v>414</v>
      </c>
      <c r="H50" t="s">
        <v>477</v>
      </c>
    </row>
    <row r="51" spans="1:8">
      <c r="A51" t="s">
        <v>112</v>
      </c>
      <c r="B51" t="s">
        <v>388</v>
      </c>
      <c r="C51" t="s">
        <v>405</v>
      </c>
      <c r="D51" t="s">
        <v>343</v>
      </c>
      <c r="E51" t="s">
        <v>342</v>
      </c>
      <c r="F51" t="s">
        <v>372</v>
      </c>
      <c r="G51" t="s">
        <v>414</v>
      </c>
      <c r="H51" t="s">
        <v>477</v>
      </c>
    </row>
    <row r="52" spans="1:8">
      <c r="A52" t="s">
        <v>144</v>
      </c>
      <c r="B52" t="s">
        <v>380</v>
      </c>
      <c r="C52" t="s">
        <v>403</v>
      </c>
      <c r="D52" t="s">
        <v>343</v>
      </c>
      <c r="E52" t="s">
        <v>342</v>
      </c>
      <c r="F52" t="s">
        <v>456</v>
      </c>
      <c r="G52" t="s">
        <v>344</v>
      </c>
      <c r="H52" t="s">
        <v>477</v>
      </c>
    </row>
    <row r="53" spans="1:8">
      <c r="A53" t="s">
        <v>122</v>
      </c>
      <c r="B53" t="s">
        <v>380</v>
      </c>
      <c r="C53" t="s">
        <v>376</v>
      </c>
      <c r="D53" t="s">
        <v>343</v>
      </c>
      <c r="E53" t="s">
        <v>342</v>
      </c>
      <c r="F53" t="s">
        <v>457</v>
      </c>
      <c r="G53" t="s">
        <v>458</v>
      </c>
      <c r="H53" t="s">
        <v>477</v>
      </c>
    </row>
    <row r="54" spans="1:8">
      <c r="A54" t="s">
        <v>264</v>
      </c>
      <c r="B54" t="s">
        <v>421</v>
      </c>
      <c r="C54" t="s">
        <v>405</v>
      </c>
      <c r="D54" t="s">
        <v>343</v>
      </c>
      <c r="E54" t="s">
        <v>459</v>
      </c>
      <c r="F54" t="s">
        <v>460</v>
      </c>
      <c r="G54" t="s">
        <v>458</v>
      </c>
      <c r="H54" t="s">
        <v>477</v>
      </c>
    </row>
    <row r="55" spans="1:8">
      <c r="A55" t="s">
        <v>167</v>
      </c>
      <c r="B55" t="s">
        <v>380</v>
      </c>
      <c r="C55" t="s">
        <v>403</v>
      </c>
      <c r="D55" t="s">
        <v>343</v>
      </c>
      <c r="E55" t="s">
        <v>461</v>
      </c>
      <c r="F55" t="s">
        <v>457</v>
      </c>
      <c r="G55" t="s">
        <v>418</v>
      </c>
      <c r="H55" t="s">
        <v>477</v>
      </c>
    </row>
    <row r="56" spans="1:8">
      <c r="A56" t="s">
        <v>159</v>
      </c>
      <c r="B56" t="s">
        <v>384</v>
      </c>
      <c r="C56" t="s">
        <v>376</v>
      </c>
      <c r="D56" t="s">
        <v>343</v>
      </c>
      <c r="E56" t="s">
        <v>462</v>
      </c>
      <c r="F56" t="s">
        <v>463</v>
      </c>
      <c r="G56" t="s">
        <v>418</v>
      </c>
      <c r="H56" t="s">
        <v>477</v>
      </c>
    </row>
    <row r="57" spans="1:8">
      <c r="A57" t="s">
        <v>149</v>
      </c>
      <c r="B57" t="s">
        <v>380</v>
      </c>
      <c r="C57" t="s">
        <v>403</v>
      </c>
      <c r="D57" t="s">
        <v>364</v>
      </c>
      <c r="E57" t="s">
        <v>342</v>
      </c>
      <c r="F57" t="s">
        <v>390</v>
      </c>
      <c r="G57" t="s">
        <v>418</v>
      </c>
      <c r="H57" t="s">
        <v>477</v>
      </c>
    </row>
    <row r="58" spans="1:8">
      <c r="A58" t="s">
        <v>117</v>
      </c>
      <c r="B58" t="s">
        <v>402</v>
      </c>
      <c r="C58" t="s">
        <v>403</v>
      </c>
      <c r="D58" t="s">
        <v>364</v>
      </c>
      <c r="E58" t="s">
        <v>342</v>
      </c>
      <c r="F58" t="s">
        <v>464</v>
      </c>
      <c r="G58" t="s">
        <v>418</v>
      </c>
      <c r="H58" t="s">
        <v>477</v>
      </c>
    </row>
    <row r="59" spans="1:8">
      <c r="A59" t="s">
        <v>201</v>
      </c>
      <c r="B59" t="s">
        <v>474</v>
      </c>
      <c r="C59" t="s">
        <v>403</v>
      </c>
      <c r="D59" t="s">
        <v>364</v>
      </c>
      <c r="E59" t="s">
        <v>465</v>
      </c>
      <c r="F59" t="s">
        <v>466</v>
      </c>
      <c r="G59" t="s">
        <v>418</v>
      </c>
      <c r="H59" t="s">
        <v>477</v>
      </c>
    </row>
    <row r="60" spans="1:8">
      <c r="A60" t="s">
        <v>180</v>
      </c>
      <c r="B60" t="s">
        <v>380</v>
      </c>
      <c r="C60" t="s">
        <v>405</v>
      </c>
      <c r="D60" t="s">
        <v>364</v>
      </c>
      <c r="E60" t="s">
        <v>467</v>
      </c>
      <c r="F60" t="s">
        <v>468</v>
      </c>
      <c r="G60" t="s">
        <v>418</v>
      </c>
      <c r="H60" t="s">
        <v>477</v>
      </c>
    </row>
    <row r="61" spans="1:8">
      <c r="A61" t="s">
        <v>211</v>
      </c>
      <c r="B61" t="s">
        <v>388</v>
      </c>
      <c r="C61" t="s">
        <v>376</v>
      </c>
      <c r="D61" t="s">
        <v>364</v>
      </c>
      <c r="E61" t="s">
        <v>342</v>
      </c>
      <c r="F61" t="s">
        <v>469</v>
      </c>
      <c r="G61" t="s">
        <v>418</v>
      </c>
      <c r="H61" t="s">
        <v>477</v>
      </c>
    </row>
    <row r="62" spans="1:8">
      <c r="A62" t="s">
        <v>137</v>
      </c>
      <c r="B62" t="s">
        <v>380</v>
      </c>
      <c r="C62" t="s">
        <v>403</v>
      </c>
      <c r="D62" t="s">
        <v>359</v>
      </c>
      <c r="E62" t="s">
        <v>342</v>
      </c>
      <c r="F62" t="s">
        <v>478</v>
      </c>
      <c r="G62" t="s">
        <v>347</v>
      </c>
      <c r="H62" t="s">
        <v>545</v>
      </c>
    </row>
    <row r="63" spans="1:8">
      <c r="A63" t="s">
        <v>86</v>
      </c>
      <c r="B63" t="s">
        <v>380</v>
      </c>
      <c r="C63" t="s">
        <v>395</v>
      </c>
      <c r="D63" t="s">
        <v>343</v>
      </c>
      <c r="E63" t="s">
        <v>479</v>
      </c>
      <c r="F63" t="s">
        <v>450</v>
      </c>
      <c r="G63" t="s">
        <v>347</v>
      </c>
      <c r="H63" t="s">
        <v>545</v>
      </c>
    </row>
    <row r="64" spans="1:8">
      <c r="A64" t="s">
        <v>115</v>
      </c>
      <c r="B64" t="s">
        <v>380</v>
      </c>
      <c r="C64" t="s">
        <v>405</v>
      </c>
      <c r="D64" t="s">
        <v>343</v>
      </c>
      <c r="E64" t="s">
        <v>480</v>
      </c>
      <c r="F64" t="s">
        <v>481</v>
      </c>
      <c r="G64" t="s">
        <v>347</v>
      </c>
      <c r="H64" t="s">
        <v>545</v>
      </c>
    </row>
    <row r="65" spans="1:8">
      <c r="A65" t="s">
        <v>125</v>
      </c>
      <c r="B65" t="s">
        <v>380</v>
      </c>
      <c r="C65" t="s">
        <v>405</v>
      </c>
      <c r="D65" t="s">
        <v>343</v>
      </c>
      <c r="E65" t="s">
        <v>482</v>
      </c>
      <c r="F65" t="s">
        <v>446</v>
      </c>
      <c r="G65" t="s">
        <v>347</v>
      </c>
      <c r="H65" t="s">
        <v>545</v>
      </c>
    </row>
    <row r="66" spans="1:8">
      <c r="A66" t="s">
        <v>101</v>
      </c>
      <c r="B66" t="s">
        <v>380</v>
      </c>
      <c r="C66" t="s">
        <v>405</v>
      </c>
      <c r="D66" t="s">
        <v>343</v>
      </c>
      <c r="E66" t="s">
        <v>342</v>
      </c>
      <c r="F66" t="s">
        <v>483</v>
      </c>
      <c r="G66" t="s">
        <v>347</v>
      </c>
      <c r="H66" t="s">
        <v>545</v>
      </c>
    </row>
    <row r="67" spans="1:8">
      <c r="A67" t="s">
        <v>38</v>
      </c>
      <c r="B67" t="s">
        <v>388</v>
      </c>
      <c r="C67" t="s">
        <v>403</v>
      </c>
      <c r="D67" t="s">
        <v>343</v>
      </c>
      <c r="E67" t="s">
        <v>342</v>
      </c>
      <c r="F67" t="s">
        <v>484</v>
      </c>
      <c r="G67" t="s">
        <v>347</v>
      </c>
      <c r="H67" t="s">
        <v>545</v>
      </c>
    </row>
    <row r="68" spans="1:8">
      <c r="A68" t="s">
        <v>36</v>
      </c>
      <c r="B68" t="s">
        <v>543</v>
      </c>
      <c r="C68" t="s">
        <v>403</v>
      </c>
      <c r="D68" t="s">
        <v>343</v>
      </c>
      <c r="E68" t="s">
        <v>485</v>
      </c>
      <c r="F68" t="s">
        <v>486</v>
      </c>
      <c r="G68" t="s">
        <v>347</v>
      </c>
      <c r="H68" t="s">
        <v>545</v>
      </c>
    </row>
    <row r="69" spans="1:8">
      <c r="A69" t="s">
        <v>49</v>
      </c>
      <c r="B69" t="s">
        <v>384</v>
      </c>
      <c r="C69" t="s">
        <v>376</v>
      </c>
      <c r="D69" t="s">
        <v>343</v>
      </c>
      <c r="E69" t="s">
        <v>487</v>
      </c>
      <c r="F69" t="s">
        <v>488</v>
      </c>
      <c r="G69" t="s">
        <v>362</v>
      </c>
      <c r="H69" t="s">
        <v>545</v>
      </c>
    </row>
    <row r="70" spans="1:8">
      <c r="A70" t="s">
        <v>168</v>
      </c>
      <c r="B70" t="s">
        <v>544</v>
      </c>
      <c r="C70" t="s">
        <v>403</v>
      </c>
      <c r="D70" t="s">
        <v>364</v>
      </c>
      <c r="E70" t="s">
        <v>489</v>
      </c>
      <c r="F70" t="s">
        <v>490</v>
      </c>
      <c r="G70" t="s">
        <v>347</v>
      </c>
      <c r="H70" t="s">
        <v>545</v>
      </c>
    </row>
    <row r="71" spans="1:8">
      <c r="A71" t="s">
        <v>96</v>
      </c>
      <c r="B71" t="s">
        <v>421</v>
      </c>
      <c r="C71" t="s">
        <v>403</v>
      </c>
      <c r="D71" t="s">
        <v>364</v>
      </c>
      <c r="E71" t="s">
        <v>491</v>
      </c>
      <c r="F71" t="s">
        <v>372</v>
      </c>
      <c r="G71" t="s">
        <v>347</v>
      </c>
      <c r="H71" t="s">
        <v>545</v>
      </c>
    </row>
    <row r="72" spans="1:8">
      <c r="A72" t="s">
        <v>114</v>
      </c>
      <c r="B72" t="s">
        <v>421</v>
      </c>
      <c r="C72" t="s">
        <v>403</v>
      </c>
      <c r="D72" t="s">
        <v>364</v>
      </c>
      <c r="E72" t="s">
        <v>492</v>
      </c>
      <c r="F72" t="s">
        <v>493</v>
      </c>
      <c r="G72" t="s">
        <v>347</v>
      </c>
      <c r="H72" t="s">
        <v>545</v>
      </c>
    </row>
    <row r="73" spans="1:8">
      <c r="A73" t="s">
        <v>178</v>
      </c>
      <c r="B73" t="s">
        <v>402</v>
      </c>
      <c r="C73" t="s">
        <v>403</v>
      </c>
      <c r="D73" t="s">
        <v>364</v>
      </c>
      <c r="E73" t="s">
        <v>494</v>
      </c>
      <c r="F73" t="s">
        <v>495</v>
      </c>
      <c r="G73" t="s">
        <v>347</v>
      </c>
      <c r="H73" t="s">
        <v>545</v>
      </c>
    </row>
    <row r="74" spans="1:8">
      <c r="A74" t="s">
        <v>93</v>
      </c>
      <c r="B74" t="s">
        <v>402</v>
      </c>
      <c r="C74" t="s">
        <v>405</v>
      </c>
      <c r="D74" t="s">
        <v>364</v>
      </c>
      <c r="E74" t="s">
        <v>496</v>
      </c>
      <c r="F74" t="s">
        <v>497</v>
      </c>
      <c r="G74" t="s">
        <v>362</v>
      </c>
      <c r="H74" t="s">
        <v>545</v>
      </c>
    </row>
    <row r="75" spans="1:8">
      <c r="A75" t="s">
        <v>55</v>
      </c>
      <c r="B75" t="s">
        <v>380</v>
      </c>
      <c r="C75" t="s">
        <v>405</v>
      </c>
      <c r="D75" t="s">
        <v>364</v>
      </c>
      <c r="E75" t="s">
        <v>498</v>
      </c>
      <c r="F75" t="s">
        <v>499</v>
      </c>
      <c r="G75" t="s">
        <v>362</v>
      </c>
      <c r="H75" t="s">
        <v>545</v>
      </c>
    </row>
    <row r="76" spans="1:8">
      <c r="A76" t="s">
        <v>226</v>
      </c>
      <c r="B76" t="s">
        <v>421</v>
      </c>
      <c r="C76" t="s">
        <v>405</v>
      </c>
      <c r="D76" t="s">
        <v>364</v>
      </c>
      <c r="E76" t="s">
        <v>500</v>
      </c>
      <c r="F76" t="s">
        <v>501</v>
      </c>
      <c r="G76" t="s">
        <v>362</v>
      </c>
      <c r="H76" t="s">
        <v>545</v>
      </c>
    </row>
    <row r="77" spans="1:8">
      <c r="A77" t="s">
        <v>234</v>
      </c>
      <c r="B77" t="s">
        <v>421</v>
      </c>
      <c r="C77" t="s">
        <v>376</v>
      </c>
      <c r="D77" t="s">
        <v>365</v>
      </c>
      <c r="E77" t="s">
        <v>502</v>
      </c>
      <c r="F77" t="s">
        <v>503</v>
      </c>
      <c r="G77" t="s">
        <v>347</v>
      </c>
      <c r="H77" t="s">
        <v>545</v>
      </c>
    </row>
    <row r="78" spans="1:8">
      <c r="A78" t="s">
        <v>208</v>
      </c>
      <c r="B78" t="s">
        <v>544</v>
      </c>
      <c r="C78" t="s">
        <v>376</v>
      </c>
      <c r="D78" t="s">
        <v>365</v>
      </c>
      <c r="E78" t="s">
        <v>500</v>
      </c>
      <c r="F78" t="s">
        <v>504</v>
      </c>
      <c r="G78" t="s">
        <v>347</v>
      </c>
      <c r="H78" t="s">
        <v>545</v>
      </c>
    </row>
    <row r="79" spans="1:8">
      <c r="A79" t="s">
        <v>272</v>
      </c>
      <c r="B79" t="s">
        <v>384</v>
      </c>
      <c r="C79" t="s">
        <v>405</v>
      </c>
      <c r="D79" t="s">
        <v>365</v>
      </c>
      <c r="E79" t="s">
        <v>342</v>
      </c>
      <c r="F79" t="s">
        <v>505</v>
      </c>
      <c r="G79" t="s">
        <v>347</v>
      </c>
      <c r="H79" t="s">
        <v>545</v>
      </c>
    </row>
    <row r="80" spans="1:8">
      <c r="A80" t="s">
        <v>128</v>
      </c>
      <c r="B80" t="s">
        <v>388</v>
      </c>
      <c r="C80" t="s">
        <v>405</v>
      </c>
      <c r="D80" t="s">
        <v>365</v>
      </c>
      <c r="E80" t="s">
        <v>506</v>
      </c>
      <c r="F80" t="s">
        <v>507</v>
      </c>
      <c r="G80" t="s">
        <v>347</v>
      </c>
      <c r="H80" t="s">
        <v>545</v>
      </c>
    </row>
    <row r="81" spans="1:8">
      <c r="A81" t="s">
        <v>133</v>
      </c>
      <c r="B81" t="s">
        <v>473</v>
      </c>
      <c r="C81" t="s">
        <v>405</v>
      </c>
      <c r="D81" t="s">
        <v>365</v>
      </c>
      <c r="E81" t="s">
        <v>508</v>
      </c>
      <c r="F81" t="s">
        <v>509</v>
      </c>
      <c r="G81" t="s">
        <v>347</v>
      </c>
      <c r="H81" t="s">
        <v>545</v>
      </c>
    </row>
    <row r="82" spans="1:8">
      <c r="A82" t="s">
        <v>194</v>
      </c>
      <c r="B82" t="s">
        <v>475</v>
      </c>
      <c r="C82" t="s">
        <v>405</v>
      </c>
      <c r="D82" t="s">
        <v>365</v>
      </c>
      <c r="E82" t="s">
        <v>510</v>
      </c>
      <c r="F82" t="s">
        <v>511</v>
      </c>
      <c r="G82" t="s">
        <v>347</v>
      </c>
      <c r="H82" t="s">
        <v>545</v>
      </c>
    </row>
    <row r="83" spans="1:8">
      <c r="A83" t="s">
        <v>190</v>
      </c>
      <c r="B83" t="s">
        <v>380</v>
      </c>
      <c r="C83" t="s">
        <v>405</v>
      </c>
      <c r="D83" t="s">
        <v>365</v>
      </c>
      <c r="E83" t="s">
        <v>512</v>
      </c>
      <c r="F83" t="s">
        <v>513</v>
      </c>
      <c r="G83" t="s">
        <v>362</v>
      </c>
      <c r="H83" t="s">
        <v>545</v>
      </c>
    </row>
    <row r="84" spans="1:8">
      <c r="A84" t="s">
        <v>65</v>
      </c>
      <c r="B84" t="s">
        <v>380</v>
      </c>
      <c r="C84" t="s">
        <v>405</v>
      </c>
      <c r="D84" t="s">
        <v>365</v>
      </c>
      <c r="E84" t="s">
        <v>514</v>
      </c>
      <c r="F84" t="s">
        <v>515</v>
      </c>
      <c r="G84" t="s">
        <v>362</v>
      </c>
      <c r="H84" t="s">
        <v>545</v>
      </c>
    </row>
    <row r="85" spans="1:8">
      <c r="A85" t="s">
        <v>147</v>
      </c>
      <c r="B85" t="s">
        <v>421</v>
      </c>
      <c r="C85" t="s">
        <v>405</v>
      </c>
      <c r="D85" t="s">
        <v>365</v>
      </c>
      <c r="E85" t="s">
        <v>342</v>
      </c>
      <c r="F85" t="s">
        <v>513</v>
      </c>
      <c r="G85" t="s">
        <v>362</v>
      </c>
      <c r="H85" t="s">
        <v>545</v>
      </c>
    </row>
    <row r="86" spans="1:8">
      <c r="A86" t="s">
        <v>275</v>
      </c>
      <c r="B86" t="s">
        <v>516</v>
      </c>
      <c r="C86" t="s">
        <v>405</v>
      </c>
      <c r="D86" t="s">
        <v>346</v>
      </c>
      <c r="E86" t="s">
        <v>517</v>
      </c>
      <c r="F86" t="s">
        <v>518</v>
      </c>
      <c r="G86" t="s">
        <v>347</v>
      </c>
      <c r="H86" t="s">
        <v>545</v>
      </c>
    </row>
    <row r="87" spans="1:8">
      <c r="A87" t="s">
        <v>252</v>
      </c>
      <c r="B87" t="s">
        <v>375</v>
      </c>
      <c r="C87" t="s">
        <v>376</v>
      </c>
      <c r="D87" t="s">
        <v>346</v>
      </c>
      <c r="E87" t="s">
        <v>519</v>
      </c>
      <c r="F87" t="s">
        <v>520</v>
      </c>
      <c r="G87" t="s">
        <v>347</v>
      </c>
      <c r="H87" t="s">
        <v>545</v>
      </c>
    </row>
    <row r="88" spans="1:8">
      <c r="A88" t="s">
        <v>197</v>
      </c>
      <c r="B88" t="s">
        <v>516</v>
      </c>
      <c r="C88" t="s">
        <v>376</v>
      </c>
      <c r="D88" t="s">
        <v>346</v>
      </c>
      <c r="E88" t="s">
        <v>521</v>
      </c>
      <c r="F88" t="s">
        <v>522</v>
      </c>
      <c r="G88" t="s">
        <v>347</v>
      </c>
      <c r="H88" t="s">
        <v>545</v>
      </c>
    </row>
    <row r="89" spans="1:8">
      <c r="A89" t="s">
        <v>235</v>
      </c>
      <c r="B89" t="s">
        <v>516</v>
      </c>
      <c r="C89" t="s">
        <v>403</v>
      </c>
      <c r="D89" t="s">
        <v>346</v>
      </c>
      <c r="E89" t="s">
        <v>523</v>
      </c>
      <c r="F89" t="s">
        <v>522</v>
      </c>
      <c r="G89" t="s">
        <v>362</v>
      </c>
      <c r="H89" t="s">
        <v>545</v>
      </c>
    </row>
    <row r="90" spans="1:8">
      <c r="A90" t="s">
        <v>244</v>
      </c>
      <c r="B90" t="s">
        <v>524</v>
      </c>
      <c r="C90" t="s">
        <v>376</v>
      </c>
      <c r="D90" t="s">
        <v>346</v>
      </c>
      <c r="E90" t="s">
        <v>525</v>
      </c>
      <c r="F90" t="s">
        <v>526</v>
      </c>
      <c r="G90" t="s">
        <v>527</v>
      </c>
      <c r="H90" t="s">
        <v>545</v>
      </c>
    </row>
    <row r="91" spans="1:8">
      <c r="A91" t="s">
        <v>162</v>
      </c>
      <c r="B91" t="s">
        <v>380</v>
      </c>
      <c r="C91" t="s">
        <v>403</v>
      </c>
      <c r="D91" t="s">
        <v>343</v>
      </c>
      <c r="E91" t="s">
        <v>342</v>
      </c>
      <c r="F91" t="s">
        <v>528</v>
      </c>
      <c r="G91" t="s">
        <v>347</v>
      </c>
      <c r="H91" t="s">
        <v>545</v>
      </c>
    </row>
    <row r="92" spans="1:8">
      <c r="A92" t="s">
        <v>224</v>
      </c>
      <c r="E92" t="s">
        <v>342</v>
      </c>
      <c r="F92" t="s">
        <v>529</v>
      </c>
      <c r="G92" t="s">
        <v>347</v>
      </c>
      <c r="H92" t="s">
        <v>545</v>
      </c>
    </row>
    <row r="93" spans="1:8">
      <c r="A93" t="s">
        <v>530</v>
      </c>
      <c r="F93" t="s">
        <v>531</v>
      </c>
      <c r="G93" t="s">
        <v>347</v>
      </c>
      <c r="H93" t="s">
        <v>545</v>
      </c>
    </row>
    <row r="94" spans="1:8">
      <c r="A94" t="s">
        <v>532</v>
      </c>
      <c r="F94" t="s">
        <v>533</v>
      </c>
      <c r="G94" t="s">
        <v>347</v>
      </c>
      <c r="H94" t="s">
        <v>545</v>
      </c>
    </row>
    <row r="95" spans="1:8">
      <c r="A95" t="s">
        <v>534</v>
      </c>
      <c r="E95" t="s">
        <v>535</v>
      </c>
      <c r="F95" t="s">
        <v>536</v>
      </c>
      <c r="G95" t="s">
        <v>347</v>
      </c>
      <c r="H95" t="s">
        <v>545</v>
      </c>
    </row>
    <row r="96" spans="1:8">
      <c r="A96" t="s">
        <v>265</v>
      </c>
      <c r="E96" t="s">
        <v>537</v>
      </c>
      <c r="F96" t="s">
        <v>538</v>
      </c>
      <c r="G96" t="s">
        <v>362</v>
      </c>
      <c r="H96" t="s">
        <v>545</v>
      </c>
    </row>
    <row r="97" spans="1:8">
      <c r="A97" t="s">
        <v>268</v>
      </c>
      <c r="E97" t="s">
        <v>512</v>
      </c>
      <c r="F97" t="s">
        <v>539</v>
      </c>
      <c r="G97" t="s">
        <v>362</v>
      </c>
      <c r="H97" t="s">
        <v>545</v>
      </c>
    </row>
    <row r="98" spans="1:8">
      <c r="A98" t="s">
        <v>320</v>
      </c>
      <c r="F98" t="s">
        <v>540</v>
      </c>
      <c r="G98" t="s">
        <v>362</v>
      </c>
      <c r="H98" t="s">
        <v>545</v>
      </c>
    </row>
    <row r="99" spans="1:8">
      <c r="A99" t="s">
        <v>322</v>
      </c>
      <c r="E99" t="s">
        <v>541</v>
      </c>
      <c r="F99" t="s">
        <v>542</v>
      </c>
      <c r="G99" t="s">
        <v>362</v>
      </c>
      <c r="H99" t="s">
        <v>545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182"/>
  <sheetViews>
    <sheetView workbookViewId="0">
      <selection activeCell="G8" sqref="G8"/>
    </sheetView>
  </sheetViews>
  <sheetFormatPr defaultRowHeight="13.2"/>
  <cols>
    <col min="1" max="1" width="18.33203125" bestFit="1" customWidth="1"/>
    <col min="2" max="2" width="18.109375" bestFit="1" customWidth="1"/>
    <col min="3" max="3" width="15.109375" bestFit="1" customWidth="1"/>
    <col min="4" max="4" width="15.33203125" bestFit="1" customWidth="1"/>
    <col min="5" max="5" width="14.5546875" bestFit="1" customWidth="1"/>
    <col min="6" max="6" width="19.109375" bestFit="1" customWidth="1"/>
  </cols>
  <sheetData>
    <row r="1" spans="1:7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546</v>
      </c>
    </row>
    <row r="2" spans="1:7">
      <c r="A2" t="s">
        <v>0</v>
      </c>
      <c r="B2" t="s">
        <v>1</v>
      </c>
      <c r="C2" t="s">
        <v>2</v>
      </c>
      <c r="D2" t="s">
        <v>3</v>
      </c>
      <c r="E2" s="1">
        <v>1.5</v>
      </c>
      <c r="F2" s="1">
        <v>0.2</v>
      </c>
      <c r="G2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" spans="1:7">
      <c r="A3" t="s">
        <v>4</v>
      </c>
      <c r="B3" t="s">
        <v>5</v>
      </c>
      <c r="C3" t="s">
        <v>6</v>
      </c>
      <c r="D3" t="s">
        <v>7</v>
      </c>
      <c r="E3" s="1">
        <v>0.9</v>
      </c>
      <c r="F3" s="1">
        <v>0.45</v>
      </c>
      <c r="G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" spans="1:7">
      <c r="A4" t="s">
        <v>8</v>
      </c>
      <c r="B4" t="s">
        <v>9</v>
      </c>
      <c r="C4" t="s">
        <v>10</v>
      </c>
      <c r="D4" t="s">
        <v>7</v>
      </c>
      <c r="E4" s="1">
        <v>1.1000000000000001</v>
      </c>
      <c r="F4" s="1">
        <v>0.25</v>
      </c>
      <c r="G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" spans="1:7">
      <c r="A5" t="s">
        <v>11</v>
      </c>
      <c r="B5" t="s">
        <v>12</v>
      </c>
      <c r="C5" t="s">
        <v>13</v>
      </c>
      <c r="D5" t="s">
        <v>14</v>
      </c>
      <c r="E5" s="1">
        <v>1.5</v>
      </c>
      <c r="F5" s="1">
        <v>0.2</v>
      </c>
      <c r="G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" spans="1:7">
      <c r="A6" t="s">
        <v>15</v>
      </c>
      <c r="B6" t="s">
        <v>16</v>
      </c>
      <c r="C6" t="s">
        <v>17</v>
      </c>
      <c r="D6" t="s">
        <v>18</v>
      </c>
      <c r="E6" s="1">
        <v>0.9</v>
      </c>
      <c r="F6" s="1">
        <v>0.45</v>
      </c>
      <c r="G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" spans="1:7">
      <c r="A7" t="s">
        <v>19</v>
      </c>
      <c r="B7" t="s">
        <v>20</v>
      </c>
      <c r="C7" t="s">
        <v>21</v>
      </c>
      <c r="D7" t="s">
        <v>22</v>
      </c>
      <c r="E7" s="1">
        <v>1.1000000000000001</v>
      </c>
      <c r="F7" s="1">
        <v>0.25</v>
      </c>
      <c r="G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" spans="1:7">
      <c r="A8" t="s">
        <v>23</v>
      </c>
      <c r="B8" t="s">
        <v>24</v>
      </c>
      <c r="C8" t="s">
        <v>25</v>
      </c>
      <c r="D8" t="s">
        <v>5</v>
      </c>
      <c r="E8" s="1">
        <v>1.5</v>
      </c>
      <c r="F8" s="1">
        <v>0.2</v>
      </c>
      <c r="G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9" spans="1:7">
      <c r="A9" t="s">
        <v>26</v>
      </c>
      <c r="B9" t="s">
        <v>1</v>
      </c>
      <c r="C9" t="s">
        <v>27</v>
      </c>
      <c r="D9" t="s">
        <v>28</v>
      </c>
      <c r="E9" s="1">
        <v>0.9</v>
      </c>
      <c r="F9" s="1">
        <v>0.45</v>
      </c>
      <c r="G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" spans="1:7">
      <c r="A10" t="s">
        <v>29</v>
      </c>
      <c r="B10" t="s">
        <v>16</v>
      </c>
      <c r="C10" t="s">
        <v>30</v>
      </c>
      <c r="D10" t="s">
        <v>31</v>
      </c>
      <c r="E10" s="1">
        <v>0.9</v>
      </c>
      <c r="F10" s="1">
        <v>0.45</v>
      </c>
      <c r="G1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" spans="1:7">
      <c r="A11" t="s">
        <v>32</v>
      </c>
      <c r="B11" t="s">
        <v>33</v>
      </c>
      <c r="C11" t="s">
        <v>34</v>
      </c>
      <c r="D11" t="s">
        <v>25</v>
      </c>
      <c r="E11" s="1">
        <v>1.5</v>
      </c>
      <c r="F11" s="1">
        <v>0.2</v>
      </c>
      <c r="G1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2" spans="1:7">
      <c r="A12" t="s">
        <v>35</v>
      </c>
      <c r="B12" t="s">
        <v>36</v>
      </c>
      <c r="C12" t="s">
        <v>37</v>
      </c>
      <c r="D12" t="s">
        <v>38</v>
      </c>
      <c r="E12" s="1">
        <v>1.5</v>
      </c>
      <c r="F12" s="1">
        <v>0.2</v>
      </c>
      <c r="G12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3" spans="1:7">
      <c r="A13" t="s">
        <v>39</v>
      </c>
      <c r="B13" t="s">
        <v>40</v>
      </c>
      <c r="C13" t="s">
        <v>27</v>
      </c>
      <c r="D13" t="s">
        <v>28</v>
      </c>
      <c r="E13" s="1">
        <v>0.9</v>
      </c>
      <c r="F13" s="1">
        <v>0.45</v>
      </c>
      <c r="G1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4" spans="1:7">
      <c r="A14" t="s">
        <v>41</v>
      </c>
      <c r="B14" t="s">
        <v>42</v>
      </c>
      <c r="C14" t="s">
        <v>43</v>
      </c>
      <c r="D14" t="s">
        <v>44</v>
      </c>
      <c r="E14" s="1">
        <v>1.1000000000000001</v>
      </c>
      <c r="F14" s="1">
        <v>0.25</v>
      </c>
      <c r="G1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5" spans="1:7">
      <c r="A15" t="s">
        <v>45</v>
      </c>
      <c r="B15" t="s">
        <v>46</v>
      </c>
      <c r="C15" t="s">
        <v>551</v>
      </c>
      <c r="D15" t="s">
        <v>18</v>
      </c>
      <c r="E15" s="1">
        <v>0.9</v>
      </c>
      <c r="F15" s="1">
        <v>0.45</v>
      </c>
      <c r="G1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6" spans="1:7">
      <c r="A16" t="s">
        <v>47</v>
      </c>
      <c r="B16" t="s">
        <v>5</v>
      </c>
      <c r="C16" t="s">
        <v>17</v>
      </c>
      <c r="D16" t="s">
        <v>25</v>
      </c>
      <c r="E16" s="1">
        <v>1.5</v>
      </c>
      <c r="F16" s="1">
        <v>0.2</v>
      </c>
      <c r="G1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7" spans="1:7">
      <c r="A17" t="s">
        <v>48</v>
      </c>
      <c r="B17" t="s">
        <v>49</v>
      </c>
      <c r="C17" t="s">
        <v>12</v>
      </c>
      <c r="D17" t="s">
        <v>50</v>
      </c>
      <c r="E17" s="1">
        <v>0.9</v>
      </c>
      <c r="F17" s="1">
        <v>0.45</v>
      </c>
      <c r="G17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8" spans="1:7">
      <c r="A18" t="s">
        <v>51</v>
      </c>
      <c r="B18" t="s">
        <v>2</v>
      </c>
      <c r="C18" t="s">
        <v>3</v>
      </c>
      <c r="D18" t="s">
        <v>34</v>
      </c>
      <c r="E18" s="1">
        <v>1.1000000000000001</v>
      </c>
      <c r="F18" s="1">
        <v>0.25</v>
      </c>
      <c r="G1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9" spans="1:7">
      <c r="A19" t="s">
        <v>52</v>
      </c>
      <c r="B19" t="s">
        <v>27</v>
      </c>
      <c r="C19" t="s">
        <v>37</v>
      </c>
      <c r="D19" t="s">
        <v>36</v>
      </c>
      <c r="E19" s="1">
        <v>1.5</v>
      </c>
      <c r="F19" s="1">
        <v>0.2</v>
      </c>
      <c r="G1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20" spans="1:7">
      <c r="A20" t="s">
        <v>53</v>
      </c>
      <c r="B20" t="s">
        <v>54</v>
      </c>
      <c r="C20" t="s">
        <v>18</v>
      </c>
      <c r="D20" t="s">
        <v>55</v>
      </c>
      <c r="E20" s="1">
        <v>1.1000000000000001</v>
      </c>
      <c r="F20" s="1">
        <v>0.25</v>
      </c>
      <c r="G20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21" spans="1:7">
      <c r="A21" t="s">
        <v>56</v>
      </c>
      <c r="B21" t="s">
        <v>57</v>
      </c>
      <c r="C21" t="s">
        <v>30</v>
      </c>
      <c r="D21" t="s">
        <v>49</v>
      </c>
      <c r="E21" s="1">
        <v>1.1000000000000001</v>
      </c>
      <c r="F21" s="1">
        <v>0.25</v>
      </c>
      <c r="G2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22" spans="1:7">
      <c r="A22" t="s">
        <v>58</v>
      </c>
      <c r="B22" t="s">
        <v>59</v>
      </c>
      <c r="C22" t="s">
        <v>36</v>
      </c>
      <c r="D22" t="s">
        <v>37</v>
      </c>
      <c r="E22" s="1">
        <v>1.5</v>
      </c>
      <c r="F22" s="1">
        <v>0.2</v>
      </c>
      <c r="G22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23" spans="1:7">
      <c r="A23" t="s">
        <v>60</v>
      </c>
      <c r="B23" t="s">
        <v>61</v>
      </c>
      <c r="C23" t="s">
        <v>62</v>
      </c>
      <c r="D23" t="s">
        <v>14</v>
      </c>
      <c r="E23" s="1">
        <v>0.9</v>
      </c>
      <c r="F23" s="1">
        <v>0.45</v>
      </c>
      <c r="G23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4" spans="1:7">
      <c r="A24" t="s">
        <v>63</v>
      </c>
      <c r="B24" t="s">
        <v>64</v>
      </c>
      <c r="C24" t="s">
        <v>6</v>
      </c>
      <c r="D24" t="s">
        <v>65</v>
      </c>
      <c r="E24" s="1">
        <v>1.1000000000000001</v>
      </c>
      <c r="F24" s="1">
        <v>0.25</v>
      </c>
      <c r="G24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25" spans="1:7">
      <c r="A25" t="s">
        <v>66</v>
      </c>
      <c r="B25" t="s">
        <v>67</v>
      </c>
      <c r="C25" t="s">
        <v>68</v>
      </c>
      <c r="D25" t="s">
        <v>69</v>
      </c>
      <c r="E25" s="1">
        <v>1.5</v>
      </c>
      <c r="F25" s="1">
        <v>0.2</v>
      </c>
      <c r="G2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6" spans="1:7">
      <c r="A26" t="s">
        <v>70</v>
      </c>
      <c r="B26" t="s">
        <v>71</v>
      </c>
      <c r="C26" t="s">
        <v>72</v>
      </c>
      <c r="D26" t="s">
        <v>43</v>
      </c>
      <c r="E26" s="1">
        <v>0.9</v>
      </c>
      <c r="F26" s="1">
        <v>0.45</v>
      </c>
      <c r="G2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7" spans="1:7">
      <c r="A27" t="s">
        <v>73</v>
      </c>
      <c r="B27" t="s">
        <v>74</v>
      </c>
      <c r="C27" t="s">
        <v>75</v>
      </c>
      <c r="D27" t="s">
        <v>76</v>
      </c>
      <c r="E27" s="1">
        <v>1.1000000000000001</v>
      </c>
      <c r="F27" s="1">
        <v>0.25</v>
      </c>
      <c r="G2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28" spans="1:7">
      <c r="A28" t="s">
        <v>77</v>
      </c>
      <c r="B28" t="s">
        <v>78</v>
      </c>
      <c r="C28" t="s">
        <v>54</v>
      </c>
      <c r="D28" t="s">
        <v>79</v>
      </c>
      <c r="E28" s="1">
        <v>0.9</v>
      </c>
      <c r="F28" s="1">
        <v>0.45</v>
      </c>
      <c r="G28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29" spans="1:7">
      <c r="A29" t="s">
        <v>80</v>
      </c>
      <c r="B29" t="s">
        <v>81</v>
      </c>
      <c r="C29" t="s">
        <v>49</v>
      </c>
      <c r="D29" t="s">
        <v>1</v>
      </c>
      <c r="E29" s="1">
        <v>1.1000000000000001</v>
      </c>
      <c r="F29" s="1">
        <v>0.25</v>
      </c>
      <c r="G29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30" spans="1:7">
      <c r="A30" t="s">
        <v>82</v>
      </c>
      <c r="B30" t="s">
        <v>10</v>
      </c>
      <c r="C30" t="s">
        <v>83</v>
      </c>
      <c r="D30" t="s">
        <v>14</v>
      </c>
      <c r="E30" s="1">
        <v>1.5</v>
      </c>
      <c r="F30" s="1">
        <v>0.2</v>
      </c>
      <c r="G30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31" spans="1:7">
      <c r="A31" t="s">
        <v>84</v>
      </c>
      <c r="B31" t="s">
        <v>85</v>
      </c>
      <c r="C31" t="s">
        <v>2</v>
      </c>
      <c r="D31" t="s">
        <v>86</v>
      </c>
      <c r="E31" s="1">
        <v>1.1000000000000001</v>
      </c>
      <c r="F31" s="1">
        <v>0.2</v>
      </c>
      <c r="G31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32" spans="1:7">
      <c r="A32" t="s">
        <v>87</v>
      </c>
      <c r="B32" t="s">
        <v>69</v>
      </c>
      <c r="C32" t="s">
        <v>88</v>
      </c>
      <c r="D32" t="s">
        <v>54</v>
      </c>
      <c r="E32" s="1">
        <v>1.5</v>
      </c>
      <c r="F32" s="1">
        <v>0.2</v>
      </c>
      <c r="G32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33" spans="1:7">
      <c r="A33" t="s">
        <v>89</v>
      </c>
      <c r="B33" t="s">
        <v>20</v>
      </c>
      <c r="C33" t="s">
        <v>83</v>
      </c>
      <c r="D33" t="s">
        <v>36</v>
      </c>
      <c r="E33" s="1">
        <v>1.5</v>
      </c>
      <c r="F33" s="1">
        <v>0.2</v>
      </c>
      <c r="G33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34" spans="1:7">
      <c r="A34" t="s">
        <v>90</v>
      </c>
      <c r="B34" t="s">
        <v>50</v>
      </c>
      <c r="C34" t="s">
        <v>34</v>
      </c>
      <c r="D34" t="s">
        <v>71</v>
      </c>
      <c r="E34" s="1">
        <v>1.5</v>
      </c>
      <c r="F34" s="1">
        <v>0.25</v>
      </c>
      <c r="G34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35" spans="1:7">
      <c r="A35" t="s">
        <v>91</v>
      </c>
      <c r="B35" t="s">
        <v>25</v>
      </c>
      <c r="C35" t="s">
        <v>92</v>
      </c>
      <c r="D35" t="s">
        <v>93</v>
      </c>
      <c r="E35" s="1">
        <v>0.9</v>
      </c>
      <c r="F35" s="1">
        <v>0.45</v>
      </c>
      <c r="G35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36" spans="1:7">
      <c r="A36" t="s">
        <v>94</v>
      </c>
      <c r="B36" t="s">
        <v>18</v>
      </c>
      <c r="C36" t="s">
        <v>95</v>
      </c>
      <c r="D36" t="s">
        <v>96</v>
      </c>
      <c r="E36" s="1">
        <v>1.1000000000000001</v>
      </c>
      <c r="F36" s="1">
        <v>0.25</v>
      </c>
      <c r="G36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37" spans="1:7">
      <c r="A37" t="s">
        <v>97</v>
      </c>
      <c r="B37" t="s">
        <v>17</v>
      </c>
      <c r="C37" t="s">
        <v>13</v>
      </c>
      <c r="D37" t="s">
        <v>18</v>
      </c>
      <c r="E37" s="1">
        <v>1.5</v>
      </c>
      <c r="F37" s="1">
        <v>0.2</v>
      </c>
      <c r="G3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8" spans="1:7">
      <c r="A38" t="s">
        <v>98</v>
      </c>
      <c r="B38" t="s">
        <v>24</v>
      </c>
      <c r="C38" t="s">
        <v>37</v>
      </c>
      <c r="D38" t="s">
        <v>44</v>
      </c>
      <c r="E38" s="1">
        <v>1.5</v>
      </c>
      <c r="F38" s="1">
        <v>0.2</v>
      </c>
      <c r="G3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39" spans="1:7">
      <c r="A39" t="s">
        <v>99</v>
      </c>
      <c r="B39" t="s">
        <v>27</v>
      </c>
      <c r="C39" t="s">
        <v>38</v>
      </c>
      <c r="D39" t="s">
        <v>28</v>
      </c>
      <c r="E39" s="1">
        <v>0.9</v>
      </c>
      <c r="F39" s="1">
        <v>0.45</v>
      </c>
      <c r="G3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0" spans="1:7">
      <c r="A40" t="s">
        <v>100</v>
      </c>
      <c r="B40" t="s">
        <v>40</v>
      </c>
      <c r="C40" t="s">
        <v>101</v>
      </c>
      <c r="D40" t="s">
        <v>20</v>
      </c>
      <c r="E40" s="1">
        <v>1.1000000000000001</v>
      </c>
      <c r="F40" s="1">
        <v>0.25</v>
      </c>
      <c r="G40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1" spans="1:7">
      <c r="A41" t="s">
        <v>102</v>
      </c>
      <c r="B41" t="s">
        <v>33</v>
      </c>
      <c r="C41" t="s">
        <v>34</v>
      </c>
      <c r="D41" t="s">
        <v>61</v>
      </c>
      <c r="E41" s="1">
        <v>1.1000000000000001</v>
      </c>
      <c r="F41" s="1">
        <v>0.25</v>
      </c>
      <c r="G41" s="8">
        <f>VLOOKUP(専門街[[#This Row],[施設1]],施設サイズ[],3,FALSE)+VLOOKUP(専門街[[#This Row],[施設2]],施設サイズ[],3,FALSE)+VLOOKUP(専門街[[#This Row],[施設3]],施設サイズ[],3,FALSE)</f>
        <v>9</v>
      </c>
    </row>
    <row r="42" spans="1:7">
      <c r="A42" t="s">
        <v>103</v>
      </c>
      <c r="B42" t="s">
        <v>9</v>
      </c>
      <c r="C42" t="s">
        <v>44</v>
      </c>
      <c r="D42" t="s">
        <v>104</v>
      </c>
      <c r="E42" s="1">
        <v>1.1000000000000001</v>
      </c>
      <c r="F42" s="1">
        <v>0.25</v>
      </c>
      <c r="G42" s="8">
        <f>VLOOKUP(専門街[[#This Row],[施設1]],施設サイズ[],3,FALSE)+VLOOKUP(専門街[[#This Row],[施設2]],施設サイズ[],3,FALSE)+VLOOKUP(専門街[[#This Row],[施設3]],施設サイズ[],3,FALSE)</f>
        <v>9</v>
      </c>
    </row>
    <row r="43" spans="1:7">
      <c r="A43" t="s">
        <v>105</v>
      </c>
      <c r="B43" t="s">
        <v>49</v>
      </c>
      <c r="C43" t="s">
        <v>106</v>
      </c>
      <c r="D43" t="s">
        <v>33</v>
      </c>
      <c r="E43" s="1">
        <v>1.65</v>
      </c>
      <c r="F43" s="1">
        <v>0.25</v>
      </c>
      <c r="G43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44" spans="1:7">
      <c r="A44" t="s">
        <v>107</v>
      </c>
      <c r="B44" t="s">
        <v>16</v>
      </c>
      <c r="C44" t="s">
        <v>81</v>
      </c>
      <c r="D44" t="s">
        <v>72</v>
      </c>
      <c r="E44" s="1">
        <v>1.05</v>
      </c>
      <c r="F44" s="1">
        <v>0.5</v>
      </c>
      <c r="G4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5" spans="1:7">
      <c r="A45" t="s">
        <v>108</v>
      </c>
      <c r="B45" t="s">
        <v>27</v>
      </c>
      <c r="C45" t="s">
        <v>36</v>
      </c>
      <c r="D45" t="s">
        <v>22</v>
      </c>
      <c r="E45" s="1">
        <v>1.25</v>
      </c>
      <c r="F45" s="1">
        <v>0.3</v>
      </c>
      <c r="G4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46" spans="1:7">
      <c r="A46" t="s">
        <v>109</v>
      </c>
      <c r="B46" t="s">
        <v>75</v>
      </c>
      <c r="C46" t="s">
        <v>110</v>
      </c>
      <c r="D46" t="s">
        <v>10</v>
      </c>
      <c r="E46" s="1">
        <v>1.65</v>
      </c>
      <c r="F46" s="1">
        <v>0.25</v>
      </c>
      <c r="G4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47" spans="1:7">
      <c r="A47" t="s">
        <v>111</v>
      </c>
      <c r="B47" t="s">
        <v>44</v>
      </c>
      <c r="C47" t="s">
        <v>112</v>
      </c>
      <c r="D47" t="s">
        <v>96</v>
      </c>
      <c r="E47" s="1">
        <v>1.25</v>
      </c>
      <c r="F47" s="1">
        <v>0.3</v>
      </c>
      <c r="G47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48" spans="1:7">
      <c r="A48" t="s">
        <v>113</v>
      </c>
      <c r="B48" t="s">
        <v>114</v>
      </c>
      <c r="C48" t="s">
        <v>115</v>
      </c>
      <c r="D48" t="s">
        <v>44</v>
      </c>
      <c r="E48" s="1">
        <v>1.25</v>
      </c>
      <c r="F48" s="1">
        <v>0.3</v>
      </c>
      <c r="G48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49" spans="1:7">
      <c r="A49" t="s">
        <v>116</v>
      </c>
      <c r="B49" t="s">
        <v>16</v>
      </c>
      <c r="C49" t="s">
        <v>117</v>
      </c>
      <c r="D49" t="s">
        <v>118</v>
      </c>
      <c r="E49" s="1">
        <v>1.05</v>
      </c>
      <c r="F49" s="1">
        <v>0.5</v>
      </c>
      <c r="G4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0" spans="1:7">
      <c r="A50" t="s">
        <v>119</v>
      </c>
      <c r="B50" t="s">
        <v>76</v>
      </c>
      <c r="C50" t="s">
        <v>75</v>
      </c>
      <c r="D50" t="s">
        <v>9</v>
      </c>
      <c r="E50" s="1">
        <v>1.25</v>
      </c>
      <c r="F50" s="1">
        <v>0.3</v>
      </c>
      <c r="G5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1" spans="1:7">
      <c r="A51" t="s">
        <v>120</v>
      </c>
      <c r="B51" t="s">
        <v>117</v>
      </c>
      <c r="C51" t="s">
        <v>5</v>
      </c>
      <c r="D51" t="s">
        <v>31</v>
      </c>
      <c r="E51" s="1">
        <v>1.65</v>
      </c>
      <c r="F51" s="1">
        <v>0.25</v>
      </c>
      <c r="G5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52" spans="1:7">
      <c r="A52" t="s">
        <v>121</v>
      </c>
      <c r="B52" t="s">
        <v>33</v>
      </c>
      <c r="C52" t="s">
        <v>122</v>
      </c>
      <c r="D52" t="s">
        <v>49</v>
      </c>
      <c r="E52" s="1">
        <v>1.65</v>
      </c>
      <c r="F52" s="1">
        <v>0.25</v>
      </c>
      <c r="G52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53" spans="1:7">
      <c r="A53" t="s">
        <v>123</v>
      </c>
      <c r="B53" t="s">
        <v>79</v>
      </c>
      <c r="C53" t="s">
        <v>115</v>
      </c>
      <c r="D53" t="s">
        <v>31</v>
      </c>
      <c r="E53" s="1">
        <v>1.65</v>
      </c>
      <c r="F53" s="1">
        <v>0.25</v>
      </c>
      <c r="G53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54" spans="1:7">
      <c r="A54" t="s">
        <v>124</v>
      </c>
      <c r="B54" t="s">
        <v>93</v>
      </c>
      <c r="C54" t="s">
        <v>1</v>
      </c>
      <c r="D54" t="s">
        <v>125</v>
      </c>
      <c r="E54" s="1">
        <v>1.05</v>
      </c>
      <c r="F54" s="1">
        <v>0.5</v>
      </c>
      <c r="G54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55" spans="1:7">
      <c r="A55" t="s">
        <v>126</v>
      </c>
      <c r="B55" t="s">
        <v>7</v>
      </c>
      <c r="C55" t="s">
        <v>93</v>
      </c>
      <c r="D55" t="s">
        <v>6</v>
      </c>
      <c r="E55" s="1">
        <v>1.65</v>
      </c>
      <c r="F55" s="1">
        <v>0.25</v>
      </c>
      <c r="G55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56" spans="1:7">
      <c r="A56" t="s">
        <v>127</v>
      </c>
      <c r="B56" t="s">
        <v>24</v>
      </c>
      <c r="C56" t="s">
        <v>128</v>
      </c>
      <c r="D56" t="s">
        <v>20</v>
      </c>
      <c r="E56" s="1">
        <v>1.05</v>
      </c>
      <c r="F56" s="1">
        <v>0.5</v>
      </c>
      <c r="G56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57" spans="1:7">
      <c r="A57" t="s">
        <v>129</v>
      </c>
      <c r="B57" t="s">
        <v>130</v>
      </c>
      <c r="C57" t="s">
        <v>86</v>
      </c>
      <c r="D57" t="s">
        <v>131</v>
      </c>
      <c r="E57" s="1">
        <v>1.05</v>
      </c>
      <c r="F57" s="1">
        <v>0.5</v>
      </c>
      <c r="G57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58" spans="1:7">
      <c r="A58" t="s">
        <v>132</v>
      </c>
      <c r="B58" t="s">
        <v>104</v>
      </c>
      <c r="C58" t="s">
        <v>133</v>
      </c>
      <c r="D58" t="s">
        <v>38</v>
      </c>
      <c r="E58" s="1">
        <v>1.65</v>
      </c>
      <c r="F58" s="1">
        <v>0.25</v>
      </c>
      <c r="G58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59" spans="1:7">
      <c r="A59" t="s">
        <v>134</v>
      </c>
      <c r="B59" t="s">
        <v>3</v>
      </c>
      <c r="C59" t="s">
        <v>88</v>
      </c>
      <c r="D59" t="s">
        <v>86</v>
      </c>
      <c r="E59" s="1">
        <v>1.05</v>
      </c>
      <c r="F59" s="1">
        <v>0.5</v>
      </c>
      <c r="G59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60" spans="1:7">
      <c r="A60" t="s">
        <v>135</v>
      </c>
      <c r="B60" t="s">
        <v>136</v>
      </c>
      <c r="C60" t="s">
        <v>38</v>
      </c>
      <c r="D60" t="s">
        <v>137</v>
      </c>
      <c r="E60" s="1">
        <v>1.25</v>
      </c>
      <c r="F60" s="1">
        <v>0.3</v>
      </c>
      <c r="G60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61" spans="1:7">
      <c r="A61" t="s">
        <v>138</v>
      </c>
      <c r="B61" t="s">
        <v>21</v>
      </c>
      <c r="C61" t="s">
        <v>12</v>
      </c>
      <c r="D61" t="s">
        <v>68</v>
      </c>
      <c r="E61" s="1">
        <v>1.05</v>
      </c>
      <c r="F61" s="1">
        <v>0.5</v>
      </c>
      <c r="G61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2" spans="1:7">
      <c r="A62" t="s">
        <v>139</v>
      </c>
      <c r="B62" t="s">
        <v>16</v>
      </c>
      <c r="C62" t="s">
        <v>88</v>
      </c>
      <c r="D62" t="s">
        <v>86</v>
      </c>
      <c r="E62" s="1">
        <v>1.25</v>
      </c>
      <c r="F62" s="1">
        <v>0.3</v>
      </c>
      <c r="G62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63" spans="1:7">
      <c r="A63" t="s">
        <v>140</v>
      </c>
      <c r="B63" t="s">
        <v>86</v>
      </c>
      <c r="C63" t="s">
        <v>17</v>
      </c>
      <c r="D63" t="s">
        <v>112</v>
      </c>
      <c r="E63" s="1">
        <v>1.25</v>
      </c>
      <c r="F63" s="1">
        <v>0.3</v>
      </c>
      <c r="G63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64" spans="1:7">
      <c r="A64" t="s">
        <v>141</v>
      </c>
      <c r="B64" t="s">
        <v>79</v>
      </c>
      <c r="C64" t="s">
        <v>81</v>
      </c>
      <c r="D64" t="s">
        <v>44</v>
      </c>
      <c r="E64" s="1">
        <v>1.25</v>
      </c>
      <c r="F64" s="1">
        <v>0.3</v>
      </c>
      <c r="G64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65" spans="1:7">
      <c r="A65" t="s">
        <v>142</v>
      </c>
      <c r="B65" t="s">
        <v>68</v>
      </c>
      <c r="C65" t="s">
        <v>38</v>
      </c>
      <c r="D65" t="s">
        <v>33</v>
      </c>
      <c r="E65" s="1">
        <v>1.65</v>
      </c>
      <c r="F65" s="1">
        <v>0.25</v>
      </c>
      <c r="G6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66" spans="1:7">
      <c r="A66" t="s">
        <v>143</v>
      </c>
      <c r="B66" t="s">
        <v>144</v>
      </c>
      <c r="C66" t="s">
        <v>145</v>
      </c>
      <c r="D66" t="s">
        <v>72</v>
      </c>
      <c r="E66" s="1">
        <v>1.05</v>
      </c>
      <c r="F66" s="1">
        <v>0.5</v>
      </c>
      <c r="G6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67" spans="1:7">
      <c r="A67" t="s">
        <v>146</v>
      </c>
      <c r="B67" t="s">
        <v>7</v>
      </c>
      <c r="C67" t="s">
        <v>78</v>
      </c>
      <c r="D67" t="s">
        <v>147</v>
      </c>
      <c r="E67" s="1">
        <v>1.25</v>
      </c>
      <c r="F67" s="1">
        <v>0.3</v>
      </c>
      <c r="G67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68" spans="1:7">
      <c r="A68" t="s">
        <v>148</v>
      </c>
      <c r="B68" t="s">
        <v>149</v>
      </c>
      <c r="C68" t="s">
        <v>78</v>
      </c>
      <c r="D68" t="s">
        <v>150</v>
      </c>
      <c r="E68" s="1">
        <v>1.65</v>
      </c>
      <c r="F68" s="1">
        <v>0.25</v>
      </c>
      <c r="G6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69" spans="1:7">
      <c r="A69" t="s">
        <v>151</v>
      </c>
      <c r="B69" t="s">
        <v>551</v>
      </c>
      <c r="C69" t="s">
        <v>54</v>
      </c>
      <c r="D69" t="s">
        <v>75</v>
      </c>
      <c r="E69" s="1">
        <v>1.25</v>
      </c>
      <c r="F69" s="1">
        <v>0.3</v>
      </c>
      <c r="G69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0" spans="1:7">
      <c r="A70" t="s">
        <v>152</v>
      </c>
      <c r="B70" t="s">
        <v>125</v>
      </c>
      <c r="C70" t="s">
        <v>88</v>
      </c>
      <c r="D70" t="s">
        <v>153</v>
      </c>
      <c r="E70" s="1">
        <v>1.65</v>
      </c>
      <c r="F70" s="1">
        <v>0.25</v>
      </c>
      <c r="G70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71" spans="1:7">
      <c r="A71" t="s">
        <v>154</v>
      </c>
      <c r="B71" t="s">
        <v>54</v>
      </c>
      <c r="C71" t="s">
        <v>155</v>
      </c>
      <c r="D71" t="s">
        <v>64</v>
      </c>
      <c r="E71" s="1">
        <v>1.05</v>
      </c>
      <c r="F71" s="1">
        <v>0.5</v>
      </c>
      <c r="G71" s="8">
        <f>VLOOKUP(専門街[[#This Row],[施設1]],施設サイズ[],3,FALSE)+VLOOKUP(専門街[[#This Row],[施設2]],施設サイズ[],3,FALSE)+VLOOKUP(専門街[[#This Row],[施設3]],施設サイズ[],3,FALSE)</f>
        <v>10</v>
      </c>
    </row>
    <row r="72" spans="1:7">
      <c r="A72" t="s">
        <v>156</v>
      </c>
      <c r="B72" t="s">
        <v>157</v>
      </c>
      <c r="C72" t="s">
        <v>49</v>
      </c>
      <c r="D72" t="s">
        <v>42</v>
      </c>
      <c r="E72" s="1">
        <v>1.65</v>
      </c>
      <c r="F72" s="1">
        <v>0.25</v>
      </c>
      <c r="G72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73" spans="1:7">
      <c r="A73" t="s">
        <v>158</v>
      </c>
      <c r="B73" t="s">
        <v>159</v>
      </c>
      <c r="C73" t="s">
        <v>31</v>
      </c>
      <c r="D73" t="s">
        <v>30</v>
      </c>
      <c r="E73" s="1">
        <v>1.05</v>
      </c>
      <c r="F73" s="1">
        <v>0.5</v>
      </c>
      <c r="G7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4" spans="1:7">
      <c r="A74" t="s">
        <v>160</v>
      </c>
      <c r="B74" t="s">
        <v>159</v>
      </c>
      <c r="C74" t="s">
        <v>112</v>
      </c>
      <c r="D74" t="s">
        <v>44</v>
      </c>
      <c r="E74" s="1">
        <v>1.05</v>
      </c>
      <c r="F74" s="1">
        <v>0.5</v>
      </c>
      <c r="G74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75" spans="1:7">
      <c r="A75" t="s">
        <v>161</v>
      </c>
      <c r="B75" t="s">
        <v>162</v>
      </c>
      <c r="C75" t="s">
        <v>55</v>
      </c>
      <c r="D75" t="s">
        <v>18</v>
      </c>
      <c r="E75" s="1">
        <v>1.65</v>
      </c>
      <c r="F75" s="1">
        <v>0.25</v>
      </c>
      <c r="G75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76" spans="1:7">
      <c r="A76" t="s">
        <v>163</v>
      </c>
      <c r="B76" t="s">
        <v>117</v>
      </c>
      <c r="C76" t="s">
        <v>164</v>
      </c>
      <c r="D76" t="s">
        <v>68</v>
      </c>
      <c r="E76" s="1">
        <v>1.45</v>
      </c>
      <c r="F76" s="1">
        <v>0.35</v>
      </c>
      <c r="G76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77" spans="1:7">
      <c r="A77" t="s">
        <v>165</v>
      </c>
      <c r="B77" t="s">
        <v>114</v>
      </c>
      <c r="C77" t="s">
        <v>31</v>
      </c>
      <c r="D77" t="s">
        <v>30</v>
      </c>
      <c r="E77" s="1">
        <v>1.45</v>
      </c>
      <c r="F77" s="1">
        <v>0.35</v>
      </c>
      <c r="G77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78" spans="1:7">
      <c r="A78" t="s">
        <v>166</v>
      </c>
      <c r="B78" t="s">
        <v>167</v>
      </c>
      <c r="C78" t="s">
        <v>83</v>
      </c>
      <c r="D78" t="s">
        <v>168</v>
      </c>
      <c r="E78" s="1">
        <v>1.25</v>
      </c>
      <c r="F78" s="1">
        <v>0.55000000000000004</v>
      </c>
      <c r="G78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79" spans="1:7">
      <c r="A79" t="s">
        <v>169</v>
      </c>
      <c r="B79" t="s">
        <v>96</v>
      </c>
      <c r="C79" t="s">
        <v>170</v>
      </c>
      <c r="D79" t="s">
        <v>171</v>
      </c>
      <c r="E79" s="1">
        <v>1.85</v>
      </c>
      <c r="F79" s="1">
        <v>0.3</v>
      </c>
      <c r="G7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80" spans="1:7">
      <c r="A80" t="s">
        <v>172</v>
      </c>
      <c r="B80" t="s">
        <v>86</v>
      </c>
      <c r="C80" t="s">
        <v>93</v>
      </c>
      <c r="D80" t="s">
        <v>54</v>
      </c>
      <c r="E80" s="1">
        <v>1.45</v>
      </c>
      <c r="F80" s="1">
        <v>0.35</v>
      </c>
      <c r="G80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1" spans="1:7">
      <c r="A81" t="s">
        <v>173</v>
      </c>
      <c r="B81" t="s">
        <v>122</v>
      </c>
      <c r="C81" t="s">
        <v>55</v>
      </c>
      <c r="D81" t="s">
        <v>101</v>
      </c>
      <c r="E81" s="1">
        <v>1.25</v>
      </c>
      <c r="F81" s="1">
        <v>0.55000000000000004</v>
      </c>
      <c r="G81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2" spans="1:7">
      <c r="A82" t="s">
        <v>174</v>
      </c>
      <c r="B82" t="s">
        <v>136</v>
      </c>
      <c r="C82" t="s">
        <v>115</v>
      </c>
      <c r="D82" t="s">
        <v>125</v>
      </c>
      <c r="E82" s="1">
        <v>1.45</v>
      </c>
      <c r="F82" s="1">
        <v>0.35</v>
      </c>
      <c r="G82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83" spans="1:7">
      <c r="A83" t="s">
        <v>175</v>
      </c>
      <c r="B83" t="s">
        <v>176</v>
      </c>
      <c r="C83" t="s">
        <v>144</v>
      </c>
      <c r="D83" t="s">
        <v>149</v>
      </c>
      <c r="E83" s="1">
        <v>1.85</v>
      </c>
      <c r="F83" s="1">
        <v>0.3</v>
      </c>
      <c r="G8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4" spans="1:7">
      <c r="A84" t="s">
        <v>177</v>
      </c>
      <c r="B84" t="s">
        <v>118</v>
      </c>
      <c r="C84" t="s">
        <v>178</v>
      </c>
      <c r="D84" t="s">
        <v>137</v>
      </c>
      <c r="E84" s="1">
        <v>1.85</v>
      </c>
      <c r="F84" s="1">
        <v>0.3</v>
      </c>
      <c r="G84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85" spans="1:7">
      <c r="A85" t="s">
        <v>179</v>
      </c>
      <c r="B85" t="s">
        <v>22</v>
      </c>
      <c r="C85" t="s">
        <v>21</v>
      </c>
      <c r="D85" t="s">
        <v>180</v>
      </c>
      <c r="E85" s="1">
        <v>1.85</v>
      </c>
      <c r="F85" s="1">
        <v>0.3</v>
      </c>
      <c r="G85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86" spans="1:7">
      <c r="A86" t="s">
        <v>181</v>
      </c>
      <c r="B86" t="s">
        <v>118</v>
      </c>
      <c r="C86" t="s">
        <v>122</v>
      </c>
      <c r="D86" t="s">
        <v>101</v>
      </c>
      <c r="E86" s="1">
        <v>1.25</v>
      </c>
      <c r="F86" s="1">
        <v>0.55000000000000004</v>
      </c>
      <c r="G86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87" spans="1:7">
      <c r="A87" t="s">
        <v>182</v>
      </c>
      <c r="B87" t="s">
        <v>83</v>
      </c>
      <c r="C87" t="s">
        <v>168</v>
      </c>
      <c r="D87" t="s">
        <v>49</v>
      </c>
      <c r="E87" s="1">
        <v>1.25</v>
      </c>
      <c r="F87" s="1">
        <v>0.55000000000000004</v>
      </c>
      <c r="G87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88" spans="1:7">
      <c r="A88" t="s">
        <v>183</v>
      </c>
      <c r="B88" t="s">
        <v>69</v>
      </c>
      <c r="C88" t="s">
        <v>93</v>
      </c>
      <c r="D88" t="s">
        <v>65</v>
      </c>
      <c r="E88" s="1">
        <v>1.25</v>
      </c>
      <c r="F88" s="1">
        <v>0.55000000000000004</v>
      </c>
      <c r="G88" s="8">
        <f>VLOOKUP(専門街[[#This Row],[施設1]],施設サイズ[],3,FALSE)+VLOOKUP(専門街[[#This Row],[施設2]],施設サイズ[],3,FALSE)+VLOOKUP(専門街[[#This Row],[施設3]],施設サイズ[],3,FALSE)</f>
        <v>76</v>
      </c>
    </row>
    <row r="89" spans="1:7">
      <c r="A89" t="s">
        <v>184</v>
      </c>
      <c r="B89" t="s">
        <v>185</v>
      </c>
      <c r="C89" t="s">
        <v>81</v>
      </c>
      <c r="D89" t="s">
        <v>114</v>
      </c>
      <c r="E89" s="1">
        <v>1.85</v>
      </c>
      <c r="F89" s="1">
        <v>0.3</v>
      </c>
      <c r="G89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0" spans="1:7">
      <c r="A90" t="s">
        <v>186</v>
      </c>
      <c r="B90" t="s">
        <v>145</v>
      </c>
      <c r="C90" t="s">
        <v>72</v>
      </c>
      <c r="D90" t="s">
        <v>133</v>
      </c>
      <c r="E90" s="1">
        <v>1.85</v>
      </c>
      <c r="F90" s="1">
        <v>0.3</v>
      </c>
      <c r="G90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91" spans="1:7">
      <c r="A91" t="s">
        <v>187</v>
      </c>
      <c r="B91" t="s">
        <v>188</v>
      </c>
      <c r="C91" t="s">
        <v>189</v>
      </c>
      <c r="D91" t="s">
        <v>190</v>
      </c>
      <c r="E91" s="1">
        <v>1.45</v>
      </c>
      <c r="F91" s="1">
        <v>0.35</v>
      </c>
      <c r="G9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92" spans="1:7">
      <c r="A92" t="s">
        <v>191</v>
      </c>
      <c r="B92" t="s">
        <v>192</v>
      </c>
      <c r="C92" t="s">
        <v>86</v>
      </c>
      <c r="D92" t="s">
        <v>43</v>
      </c>
      <c r="E92" s="1">
        <v>1.45</v>
      </c>
      <c r="F92" s="1">
        <v>0.35</v>
      </c>
      <c r="G92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3" spans="1:7">
      <c r="A93" t="s">
        <v>193</v>
      </c>
      <c r="B93" t="s">
        <v>28</v>
      </c>
      <c r="C93" t="s">
        <v>36</v>
      </c>
      <c r="D93" t="s">
        <v>194</v>
      </c>
      <c r="E93" s="1">
        <v>1.25</v>
      </c>
      <c r="F93" s="1">
        <v>0.55000000000000004</v>
      </c>
      <c r="G93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94" spans="1:7">
      <c r="A94" t="s">
        <v>195</v>
      </c>
      <c r="B94" t="s">
        <v>118</v>
      </c>
      <c r="C94" t="s">
        <v>136</v>
      </c>
      <c r="D94" t="s">
        <v>178</v>
      </c>
      <c r="E94" s="1">
        <v>1.85</v>
      </c>
      <c r="F94" s="1">
        <v>0.3</v>
      </c>
      <c r="G94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5" spans="1:7">
      <c r="A95" t="s">
        <v>196</v>
      </c>
      <c r="B95" t="s">
        <v>176</v>
      </c>
      <c r="C95" t="s">
        <v>167</v>
      </c>
      <c r="D95" t="s">
        <v>197</v>
      </c>
      <c r="E95" s="1">
        <v>1.85</v>
      </c>
      <c r="F95" s="1">
        <v>0.3</v>
      </c>
      <c r="G95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96" spans="1:7">
      <c r="A96" t="s">
        <v>198</v>
      </c>
      <c r="B96" t="s">
        <v>22</v>
      </c>
      <c r="C96" t="s">
        <v>55</v>
      </c>
      <c r="D96" t="s">
        <v>21</v>
      </c>
      <c r="E96" s="1">
        <v>1.25</v>
      </c>
      <c r="F96" s="1">
        <v>0.55000000000000004</v>
      </c>
      <c r="G96" s="8">
        <f>VLOOKUP(専門街[[#This Row],[施設1]],施設サイズ[],3,FALSE)+VLOOKUP(専門街[[#This Row],[施設2]],施設サイズ[],3,FALSE)+VLOOKUP(専門街[[#This Row],[施設3]],施設サイズ[],3,FALSE)</f>
        <v>44</v>
      </c>
    </row>
    <row r="97" spans="1:7">
      <c r="A97" t="s">
        <v>199</v>
      </c>
      <c r="B97" t="s">
        <v>5</v>
      </c>
      <c r="C97" t="s">
        <v>93</v>
      </c>
      <c r="D97" t="s">
        <v>86</v>
      </c>
      <c r="E97" s="1">
        <v>1.85</v>
      </c>
      <c r="F97" s="1">
        <v>0.3</v>
      </c>
      <c r="G97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98" spans="1:7">
      <c r="A98" t="s">
        <v>200</v>
      </c>
      <c r="B98" t="s">
        <v>201</v>
      </c>
      <c r="C98" t="s">
        <v>76</v>
      </c>
      <c r="D98" t="s">
        <v>31</v>
      </c>
      <c r="E98" s="1">
        <v>1.85</v>
      </c>
      <c r="F98" s="1">
        <v>0.3</v>
      </c>
      <c r="G98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99" spans="1:7">
      <c r="A99" t="s">
        <v>202</v>
      </c>
      <c r="B99" t="s">
        <v>110</v>
      </c>
      <c r="C99" t="s">
        <v>125</v>
      </c>
      <c r="D99" t="s">
        <v>46</v>
      </c>
      <c r="E99" s="1">
        <v>1.25</v>
      </c>
      <c r="F99" s="1">
        <v>0.55000000000000004</v>
      </c>
      <c r="G99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00" spans="1:7">
      <c r="A100" t="s">
        <v>203</v>
      </c>
      <c r="B100" t="s">
        <v>164</v>
      </c>
      <c r="C100" t="s">
        <v>185</v>
      </c>
      <c r="D100" t="s">
        <v>76</v>
      </c>
      <c r="E100" s="1">
        <v>1.25</v>
      </c>
      <c r="F100" s="1">
        <v>0.5</v>
      </c>
      <c r="G100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1" spans="1:7">
      <c r="A101" t="s">
        <v>204</v>
      </c>
      <c r="B101" t="s">
        <v>205</v>
      </c>
      <c r="C101" t="s">
        <v>206</v>
      </c>
      <c r="D101" t="s">
        <v>197</v>
      </c>
      <c r="E101" s="1">
        <v>1.85</v>
      </c>
      <c r="F101" s="1">
        <v>0.3</v>
      </c>
      <c r="G101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02" spans="1:7">
      <c r="A102" t="s">
        <v>207</v>
      </c>
      <c r="B102" t="s">
        <v>76</v>
      </c>
      <c r="C102" t="s">
        <v>46</v>
      </c>
      <c r="D102" t="s">
        <v>208</v>
      </c>
      <c r="E102" s="1">
        <v>1.45</v>
      </c>
      <c r="F102" s="1">
        <v>0.35</v>
      </c>
      <c r="G102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03" spans="1:7">
      <c r="A103" t="s">
        <v>209</v>
      </c>
      <c r="B103" t="s">
        <v>42</v>
      </c>
      <c r="C103" t="s">
        <v>192</v>
      </c>
      <c r="D103" t="s">
        <v>171</v>
      </c>
      <c r="E103" s="1">
        <v>1.25</v>
      </c>
      <c r="F103" s="1">
        <v>0.55000000000000004</v>
      </c>
      <c r="G10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04" spans="1:7">
      <c r="A104" t="s">
        <v>210</v>
      </c>
      <c r="B104" t="s">
        <v>211</v>
      </c>
      <c r="C104" t="s">
        <v>212</v>
      </c>
      <c r="D104" t="s">
        <v>13</v>
      </c>
      <c r="E104" s="1">
        <v>1.85</v>
      </c>
      <c r="F104" s="1">
        <v>0.3</v>
      </c>
      <c r="G104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5" spans="1:7">
      <c r="A105" t="s">
        <v>213</v>
      </c>
      <c r="B105" t="s">
        <v>211</v>
      </c>
      <c r="C105" t="s">
        <v>212</v>
      </c>
      <c r="D105" t="s">
        <v>44</v>
      </c>
      <c r="E105" s="1">
        <v>1.25</v>
      </c>
      <c r="F105" s="1">
        <v>0.55000000000000004</v>
      </c>
      <c r="G10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6" spans="1:7">
      <c r="A106" t="s">
        <v>214</v>
      </c>
      <c r="B106" t="s">
        <v>211</v>
      </c>
      <c r="C106" t="s">
        <v>212</v>
      </c>
      <c r="D106" t="s">
        <v>12</v>
      </c>
      <c r="E106" s="1">
        <v>1.45</v>
      </c>
      <c r="F106" s="1">
        <v>0.35</v>
      </c>
      <c r="G10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7" spans="1:7">
      <c r="A107" t="s">
        <v>215</v>
      </c>
      <c r="B107" t="s">
        <v>170</v>
      </c>
      <c r="C107" t="s">
        <v>212</v>
      </c>
      <c r="D107" t="s">
        <v>30</v>
      </c>
      <c r="E107" s="1">
        <v>1.85</v>
      </c>
      <c r="F107" s="1">
        <v>0.3</v>
      </c>
      <c r="G10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8" spans="1:7">
      <c r="A108" t="s">
        <v>216</v>
      </c>
      <c r="B108" t="s">
        <v>211</v>
      </c>
      <c r="C108" t="s">
        <v>212</v>
      </c>
      <c r="D108" t="s">
        <v>6</v>
      </c>
      <c r="E108" s="1">
        <v>1.25</v>
      </c>
      <c r="F108" s="1">
        <v>0.55000000000000004</v>
      </c>
      <c r="G10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09" spans="1:7">
      <c r="A109" t="s">
        <v>217</v>
      </c>
      <c r="B109" t="s">
        <v>14</v>
      </c>
      <c r="C109" t="s">
        <v>218</v>
      </c>
      <c r="D109" t="s">
        <v>115</v>
      </c>
      <c r="E109" s="1">
        <v>1.25</v>
      </c>
      <c r="F109" s="1">
        <v>0.55000000000000004</v>
      </c>
      <c r="G109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10" spans="1:7">
      <c r="A110" t="s">
        <v>219</v>
      </c>
      <c r="B110" t="s">
        <v>153</v>
      </c>
      <c r="C110" t="s">
        <v>218</v>
      </c>
      <c r="D110" t="s">
        <v>168</v>
      </c>
      <c r="E110" s="1">
        <v>1.85</v>
      </c>
      <c r="F110" s="1">
        <v>0.3</v>
      </c>
      <c r="G110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11" spans="1:7">
      <c r="A111" t="s">
        <v>220</v>
      </c>
      <c r="B111" t="s">
        <v>50</v>
      </c>
      <c r="C111" t="s">
        <v>218</v>
      </c>
      <c r="D111" t="s">
        <v>122</v>
      </c>
      <c r="E111" s="1">
        <v>1.25</v>
      </c>
      <c r="F111" s="1">
        <v>0.55000000000000004</v>
      </c>
      <c r="G111" s="8">
        <f>VLOOKUP(専門街[[#This Row],[施設1]],施設サイズ[],3,FALSE)+VLOOKUP(専門街[[#This Row],[施設2]],施設サイズ[],3,FALSE)+VLOOKUP(専門街[[#This Row],[施設3]],施設サイズ[],3,FALSE)</f>
        <v>17</v>
      </c>
    </row>
    <row r="112" spans="1:7">
      <c r="A112" t="s">
        <v>221</v>
      </c>
      <c r="B112" t="s">
        <v>162</v>
      </c>
      <c r="C112" t="s">
        <v>46</v>
      </c>
      <c r="D112" t="s">
        <v>79</v>
      </c>
      <c r="E112" s="1">
        <v>1.85</v>
      </c>
      <c r="F112" s="1">
        <v>0.3</v>
      </c>
      <c r="G112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13" spans="1:7">
      <c r="A113" t="s">
        <v>222</v>
      </c>
      <c r="B113" t="s">
        <v>157</v>
      </c>
      <c r="C113" t="s">
        <v>164</v>
      </c>
      <c r="D113" t="s">
        <v>117</v>
      </c>
      <c r="E113" s="1">
        <v>1.85</v>
      </c>
      <c r="F113" s="1">
        <v>0.3</v>
      </c>
      <c r="G113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4" spans="1:7">
      <c r="A114" t="s">
        <v>223</v>
      </c>
      <c r="B114" t="s">
        <v>224</v>
      </c>
      <c r="C114" t="s">
        <v>49</v>
      </c>
      <c r="D114" t="s">
        <v>122</v>
      </c>
      <c r="E114" s="1">
        <v>1.25</v>
      </c>
      <c r="F114" s="1">
        <v>0.55000000000000004</v>
      </c>
      <c r="G114" s="8">
        <f>VLOOKUP(専門街[[#This Row],[施設1]],施設サイズ[],3,FALSE)+VLOOKUP(専門街[[#This Row],[施設2]],施設サイズ[],3,FALSE)+VLOOKUP(専門街[[#This Row],[施設3]],施設サイズ[],3,FALSE)</f>
        <v>60</v>
      </c>
    </row>
    <row r="115" spans="1:7">
      <c r="A115" t="s">
        <v>225</v>
      </c>
      <c r="B115" t="s">
        <v>147</v>
      </c>
      <c r="C115" t="s">
        <v>226</v>
      </c>
      <c r="D115" t="s">
        <v>115</v>
      </c>
      <c r="E115" s="1">
        <v>2.1</v>
      </c>
      <c r="F115" s="1">
        <v>0.35</v>
      </c>
      <c r="G115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16" spans="1:7">
      <c r="A116" t="s">
        <v>227</v>
      </c>
      <c r="B116" t="s">
        <v>228</v>
      </c>
      <c r="C116" t="s">
        <v>556</v>
      </c>
      <c r="D116" t="s">
        <v>38</v>
      </c>
      <c r="E116" s="1">
        <v>2.1</v>
      </c>
      <c r="F116" s="1">
        <v>0.35</v>
      </c>
      <c r="G116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17" spans="1:7">
      <c r="A117" t="s">
        <v>229</v>
      </c>
      <c r="B117" t="s">
        <v>201</v>
      </c>
      <c r="C117" t="s">
        <v>180</v>
      </c>
      <c r="D117" t="s">
        <v>76</v>
      </c>
      <c r="E117" s="1">
        <v>1.5</v>
      </c>
      <c r="F117" s="1">
        <v>0.6</v>
      </c>
      <c r="G117" s="8">
        <f>VLOOKUP(専門街[[#This Row],[施設1]],施設サイズ[],3,FALSE)+VLOOKUP(専門街[[#This Row],[施設2]],施設サイズ[],3,FALSE)+VLOOKUP(専門街[[#This Row],[施設3]],施設サイズ[],3,FALSE)</f>
        <v>12</v>
      </c>
    </row>
    <row r="118" spans="1:7">
      <c r="A118" t="s">
        <v>230</v>
      </c>
      <c r="B118" t="s">
        <v>231</v>
      </c>
      <c r="C118" t="s">
        <v>43</v>
      </c>
      <c r="D118" t="s">
        <v>192</v>
      </c>
      <c r="E118" s="1">
        <v>1.7</v>
      </c>
      <c r="F118" s="1">
        <v>0.4</v>
      </c>
      <c r="G118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119" spans="1:7">
      <c r="A119" t="s">
        <v>232</v>
      </c>
      <c r="B119" t="s">
        <v>208</v>
      </c>
      <c r="C119" t="s">
        <v>117</v>
      </c>
      <c r="D119" t="s">
        <v>228</v>
      </c>
      <c r="E119" s="1">
        <v>1.7</v>
      </c>
      <c r="F119" s="1">
        <v>0.4</v>
      </c>
      <c r="G119" s="8">
        <f>VLOOKUP(専門街[[#This Row],[施設1]],施設サイズ[],3,FALSE)+VLOOKUP(専門街[[#This Row],[施設2]],施設サイズ[],3,FALSE)+VLOOKUP(専門街[[#This Row],[施設3]],施設サイズ[],3,FALSE)</f>
        <v>28</v>
      </c>
    </row>
    <row r="120" spans="1:7">
      <c r="A120" t="s">
        <v>233</v>
      </c>
      <c r="B120" t="s">
        <v>234</v>
      </c>
      <c r="C120" t="s">
        <v>235</v>
      </c>
      <c r="D120" t="s">
        <v>137</v>
      </c>
      <c r="E120" s="1">
        <v>1.7</v>
      </c>
      <c r="F120" s="1">
        <v>0.4</v>
      </c>
      <c r="G120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21" spans="1:7">
      <c r="A121" t="s">
        <v>236</v>
      </c>
      <c r="B121" t="s">
        <v>133</v>
      </c>
      <c r="C121" t="s">
        <v>114</v>
      </c>
      <c r="D121" t="s">
        <v>49</v>
      </c>
      <c r="E121" s="1">
        <v>1.7</v>
      </c>
      <c r="F121" s="1">
        <v>0.4</v>
      </c>
      <c r="G121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22" spans="1:7">
      <c r="A122" t="s">
        <v>237</v>
      </c>
      <c r="B122" t="s">
        <v>101</v>
      </c>
      <c r="C122" t="s">
        <v>190</v>
      </c>
      <c r="D122" t="s">
        <v>118</v>
      </c>
      <c r="E122" s="1">
        <v>2.1</v>
      </c>
      <c r="F122" s="1">
        <v>0.35</v>
      </c>
      <c r="G122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3" spans="1:7">
      <c r="A123" t="s">
        <v>238</v>
      </c>
      <c r="B123" t="s">
        <v>189</v>
      </c>
      <c r="C123" t="s">
        <v>27</v>
      </c>
      <c r="D123" t="s">
        <v>194</v>
      </c>
      <c r="E123" s="1">
        <v>1.5</v>
      </c>
      <c r="F123" s="1">
        <v>0.6</v>
      </c>
      <c r="G123" s="8">
        <f>VLOOKUP(専門街[[#This Row],[施設1]],施設サイズ[],3,FALSE)+VLOOKUP(専門街[[#This Row],[施設2]],施設サイズ[],3,FALSE)+VLOOKUP(専門街[[#This Row],[施設3]],施設サイズ[],3,FALSE)</f>
        <v>24</v>
      </c>
    </row>
    <row r="124" spans="1:7">
      <c r="A124" t="s">
        <v>239</v>
      </c>
      <c r="B124" t="s">
        <v>167</v>
      </c>
      <c r="C124" t="s">
        <v>115</v>
      </c>
      <c r="D124" t="s">
        <v>147</v>
      </c>
      <c r="E124" s="1">
        <v>1.5</v>
      </c>
      <c r="F124" s="1">
        <v>0.6</v>
      </c>
      <c r="G124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5" spans="1:7">
      <c r="A125" t="s">
        <v>240</v>
      </c>
      <c r="B125" t="s">
        <v>128</v>
      </c>
      <c r="C125" t="s">
        <v>37</v>
      </c>
      <c r="D125" t="s">
        <v>133</v>
      </c>
      <c r="E125" s="1">
        <v>1.7</v>
      </c>
      <c r="F125" s="1">
        <v>0.4</v>
      </c>
      <c r="G125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26" spans="1:7">
      <c r="A126" t="s">
        <v>241</v>
      </c>
      <c r="B126" t="s">
        <v>106</v>
      </c>
      <c r="C126" t="s">
        <v>115</v>
      </c>
      <c r="D126" t="s">
        <v>147</v>
      </c>
      <c r="E126" s="1">
        <v>1.7</v>
      </c>
      <c r="F126" s="1">
        <v>0.4</v>
      </c>
      <c r="G126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27" spans="1:7">
      <c r="A127" t="s">
        <v>242</v>
      </c>
      <c r="B127" t="s">
        <v>117</v>
      </c>
      <c r="C127" t="s">
        <v>557</v>
      </c>
      <c r="D127" t="s">
        <v>228</v>
      </c>
      <c r="E127" s="1">
        <v>2.1</v>
      </c>
      <c r="F127" s="1">
        <v>0.35</v>
      </c>
      <c r="G127" s="8">
        <f>VLOOKUP(専門街[[#This Row],[施設1]],施設サイズ[],3,FALSE)+VLOOKUP(専門街[[#This Row],[施設2]],施設サイズ[],3,FALSE)+VLOOKUP(専門街[[#This Row],[施設3]],施設サイズ[],3,FALSE)</f>
        <v>16</v>
      </c>
    </row>
    <row r="128" spans="1:7">
      <c r="A128" t="s">
        <v>243</v>
      </c>
      <c r="B128" t="s">
        <v>43</v>
      </c>
      <c r="C128" t="s">
        <v>244</v>
      </c>
      <c r="D128" t="s">
        <v>136</v>
      </c>
      <c r="E128" s="1">
        <v>1.5</v>
      </c>
      <c r="F128" s="1">
        <v>0.6</v>
      </c>
      <c r="G128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29" spans="1:7">
      <c r="A129" t="s">
        <v>245</v>
      </c>
      <c r="B129" t="s">
        <v>31</v>
      </c>
      <c r="C129" t="s">
        <v>49</v>
      </c>
      <c r="D129" t="s">
        <v>246</v>
      </c>
      <c r="E129" s="1">
        <v>1.5</v>
      </c>
      <c r="F129" s="1">
        <v>0.6</v>
      </c>
      <c r="G129" s="8">
        <f>VLOOKUP(専門街[[#This Row],[施設1]],施設サイズ[],3,FALSE)+VLOOKUP(専門街[[#This Row],[施設2]],施設サイズ[],3,FALSE)+VLOOKUP(専門街[[#This Row],[施設3]],施設サイズ[],3,FALSE)</f>
        <v>40</v>
      </c>
    </row>
    <row r="130" spans="1:7">
      <c r="A130" t="s">
        <v>247</v>
      </c>
      <c r="B130" t="s">
        <v>149</v>
      </c>
      <c r="C130" t="s">
        <v>246</v>
      </c>
      <c r="D130" t="s">
        <v>81</v>
      </c>
      <c r="E130" s="1">
        <v>1.7</v>
      </c>
      <c r="F130" s="1">
        <v>0.4</v>
      </c>
      <c r="G130" s="8">
        <f>VLOOKUP(専門街[[#This Row],[施設1]],施設サイズ[],3,FALSE)+VLOOKUP(専門街[[#This Row],[施設2]],施設サイズ[],3,FALSE)+VLOOKUP(専門街[[#This Row],[施設3]],施設サイズ[],3,FALSE)</f>
        <v>8</v>
      </c>
    </row>
    <row r="131" spans="1:7">
      <c r="A131" t="s">
        <v>248</v>
      </c>
      <c r="B131" t="s">
        <v>171</v>
      </c>
      <c r="C131" t="s">
        <v>246</v>
      </c>
      <c r="D131" t="s">
        <v>231</v>
      </c>
      <c r="E131" s="1">
        <v>2.1</v>
      </c>
      <c r="F131" s="1">
        <v>0.35</v>
      </c>
      <c r="G131" s="8">
        <f>VLOOKUP(専門街[[#This Row],[施設1]],施設サイズ[],3,FALSE)+VLOOKUP(専門街[[#This Row],[施設2]],施設サイズ[],3,FALSE)+VLOOKUP(専門街[[#This Row],[施設3]],施設サイズ[],3,FALSE)</f>
        <v>20</v>
      </c>
    </row>
    <row r="132" spans="1:7">
      <c r="A132" t="s">
        <v>249</v>
      </c>
      <c r="B132" t="s">
        <v>72</v>
      </c>
      <c r="C132" t="s">
        <v>114</v>
      </c>
      <c r="D132" t="s">
        <v>246</v>
      </c>
      <c r="E132" s="1">
        <v>1.5</v>
      </c>
      <c r="F132" s="1">
        <v>0.6</v>
      </c>
      <c r="G132" s="8">
        <f>VLOOKUP(専門街[[#This Row],[施設1]],施設サイズ[],3,FALSE)+VLOOKUP(専門街[[#This Row],[施設2]],施設サイズ[],3,FALSE)+VLOOKUP(専門街[[#This Row],[施設3]],施設サイズ[],3,FALSE)</f>
        <v>20</v>
      </c>
    </row>
    <row r="133" spans="1:7">
      <c r="A133" t="s">
        <v>250</v>
      </c>
      <c r="B133" t="s">
        <v>128</v>
      </c>
      <c r="C133" t="s">
        <v>153</v>
      </c>
      <c r="D133" t="s">
        <v>226</v>
      </c>
      <c r="E133" s="1">
        <v>1.5</v>
      </c>
      <c r="F133" s="1">
        <v>0.6</v>
      </c>
      <c r="G133" s="8">
        <f>VLOOKUP(専門街[[#This Row],[施設1]],施設サイズ[],3,FALSE)+VLOOKUP(専門街[[#This Row],[施設2]],施設サイズ[],3,FALSE)+VLOOKUP(専門街[[#This Row],[施設3]],施設サイズ[],3,FALSE)</f>
        <v>56</v>
      </c>
    </row>
    <row r="134" spans="1:7">
      <c r="A134" t="s">
        <v>251</v>
      </c>
      <c r="B134" t="s">
        <v>252</v>
      </c>
      <c r="C134" t="s">
        <v>136</v>
      </c>
      <c r="D134" t="s">
        <v>36</v>
      </c>
      <c r="E134" s="1">
        <v>1.5</v>
      </c>
      <c r="F134" s="1">
        <v>0.6</v>
      </c>
      <c r="G134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35" spans="1:7">
      <c r="A135" t="s">
        <v>253</v>
      </c>
      <c r="B135" t="s">
        <v>211</v>
      </c>
      <c r="C135" t="s">
        <v>212</v>
      </c>
      <c r="D135" t="s">
        <v>75</v>
      </c>
      <c r="E135" s="1">
        <v>1.7</v>
      </c>
      <c r="F135" s="1">
        <v>0.4</v>
      </c>
      <c r="G135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6" spans="1:7">
      <c r="A136" t="s">
        <v>254</v>
      </c>
      <c r="B136" t="s">
        <v>211</v>
      </c>
      <c r="C136" t="s">
        <v>212</v>
      </c>
      <c r="D136" t="s">
        <v>180</v>
      </c>
      <c r="E136" s="1">
        <v>1.7</v>
      </c>
      <c r="F136" s="1">
        <v>0.4</v>
      </c>
      <c r="G136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7" spans="1:7">
      <c r="A137" t="s">
        <v>255</v>
      </c>
      <c r="B137" t="s">
        <v>30</v>
      </c>
      <c r="C137" t="s">
        <v>218</v>
      </c>
      <c r="D137" t="s">
        <v>180</v>
      </c>
      <c r="E137" s="1">
        <v>2.1</v>
      </c>
      <c r="F137" s="1">
        <v>0.35</v>
      </c>
      <c r="G137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8" spans="1:7">
      <c r="A138" t="s">
        <v>256</v>
      </c>
      <c r="B138" t="s">
        <v>257</v>
      </c>
      <c r="C138" t="s">
        <v>218</v>
      </c>
      <c r="D138" t="s">
        <v>228</v>
      </c>
      <c r="E138" s="1">
        <v>1.7</v>
      </c>
      <c r="F138" s="1">
        <v>0.4</v>
      </c>
      <c r="G138" s="8">
        <f>VLOOKUP(専門街[[#This Row],[施設1]],施設サイズ[],3,FALSE)+VLOOKUP(専門街[[#This Row],[施設2]],施設サイズ[],3,FALSE)+VLOOKUP(専門街[[#This Row],[施設3]],施設サイズ[],3,FALSE)</f>
        <v>9</v>
      </c>
    </row>
    <row r="139" spans="1:7">
      <c r="A139" t="s">
        <v>258</v>
      </c>
      <c r="B139" t="s">
        <v>122</v>
      </c>
      <c r="C139" t="s">
        <v>218</v>
      </c>
      <c r="D139" t="s">
        <v>208</v>
      </c>
      <c r="E139" s="1">
        <v>1.7</v>
      </c>
      <c r="F139" s="1">
        <v>0.4</v>
      </c>
      <c r="G139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0" spans="1:7">
      <c r="A140" t="s">
        <v>259</v>
      </c>
      <c r="B140" t="s">
        <v>83</v>
      </c>
      <c r="C140" t="s">
        <v>218</v>
      </c>
      <c r="D140" t="s">
        <v>194</v>
      </c>
      <c r="E140" s="1">
        <v>2.1</v>
      </c>
      <c r="F140" s="1">
        <v>0.35</v>
      </c>
      <c r="G140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1" spans="1:7">
      <c r="A141" t="s">
        <v>260</v>
      </c>
      <c r="B141" t="s">
        <v>112</v>
      </c>
      <c r="C141" t="s">
        <v>155</v>
      </c>
      <c r="D141" t="s">
        <v>93</v>
      </c>
      <c r="E141" s="1">
        <v>1.7</v>
      </c>
      <c r="F141" s="1">
        <v>0.4</v>
      </c>
      <c r="G141" s="8">
        <f>VLOOKUP(専門街[[#This Row],[施設1]],施設サイズ[],3,FALSE)+VLOOKUP(専門街[[#This Row],[施設2]],施設サイズ[],3,FALSE)+VLOOKUP(専門街[[#This Row],[施設3]],施設サイズ[],3,FALSE)</f>
        <v>45</v>
      </c>
    </row>
    <row r="142" spans="1:7">
      <c r="A142" t="s">
        <v>261</v>
      </c>
      <c r="B142" t="s">
        <v>46</v>
      </c>
      <c r="C142" t="s">
        <v>155</v>
      </c>
      <c r="D142" t="s">
        <v>190</v>
      </c>
      <c r="E142" s="1">
        <v>2.1</v>
      </c>
      <c r="F142" s="1">
        <v>0.35</v>
      </c>
      <c r="G142" s="8">
        <f>VLOOKUP(専門街[[#This Row],[施設1]],施設サイズ[],3,FALSE)+VLOOKUP(専門街[[#This Row],[施設2]],施設サイズ[],3,FALSE)+VLOOKUP(専門街[[#This Row],[施設3]],施設サイズ[],3,FALSE)</f>
        <v>45</v>
      </c>
    </row>
    <row r="143" spans="1:7">
      <c r="A143" t="s">
        <v>262</v>
      </c>
      <c r="B143" t="s">
        <v>228</v>
      </c>
      <c r="C143" t="s">
        <v>155</v>
      </c>
      <c r="D143" t="s">
        <v>101</v>
      </c>
      <c r="E143" s="1">
        <v>1.5</v>
      </c>
      <c r="F143" s="1">
        <v>0.6</v>
      </c>
      <c r="G143" s="8">
        <f>VLOOKUP(専門街[[#This Row],[施設1]],施設サイズ[],3,FALSE)+VLOOKUP(専門街[[#This Row],[施設2]],施設サイズ[],3,FALSE)+VLOOKUP(専門街[[#This Row],[施設3]],施設サイズ[],3,FALSE)</f>
        <v>25</v>
      </c>
    </row>
    <row r="144" spans="1:7">
      <c r="A144" t="s">
        <v>263</v>
      </c>
      <c r="B144" t="s">
        <v>264</v>
      </c>
      <c r="C144" t="s">
        <v>265</v>
      </c>
      <c r="D144" t="s">
        <v>157</v>
      </c>
      <c r="E144" s="1">
        <v>1.7</v>
      </c>
      <c r="F144" s="1">
        <v>0.4</v>
      </c>
      <c r="G144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45" spans="1:7">
      <c r="A145" t="s">
        <v>266</v>
      </c>
      <c r="B145" t="s">
        <v>264</v>
      </c>
      <c r="C145" t="s">
        <v>155</v>
      </c>
      <c r="D145" t="s">
        <v>7</v>
      </c>
      <c r="E145" s="1">
        <v>1.7</v>
      </c>
      <c r="F145" s="1">
        <v>0.4</v>
      </c>
      <c r="G145" s="8">
        <f>VLOOKUP(専門街[[#This Row],[施設1]],施設サイズ[],3,FALSE)+VLOOKUP(専門街[[#This Row],[施設2]],施設サイズ[],3,FALSE)+VLOOKUP(専門街[[#This Row],[施設3]],施設サイズ[],3,FALSE)</f>
        <v>13</v>
      </c>
    </row>
    <row r="146" spans="1:7">
      <c r="A146" t="s">
        <v>267</v>
      </c>
      <c r="B146" t="s">
        <v>268</v>
      </c>
      <c r="C146" t="s">
        <v>269</v>
      </c>
      <c r="D146" t="s">
        <v>69</v>
      </c>
      <c r="E146" s="1">
        <v>2.1</v>
      </c>
      <c r="F146" s="1">
        <v>0.35</v>
      </c>
      <c r="G146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47" spans="1:7">
      <c r="A147" t="s">
        <v>270</v>
      </c>
      <c r="B147" t="s">
        <v>101</v>
      </c>
      <c r="C147" t="s">
        <v>190</v>
      </c>
      <c r="D147" t="s">
        <v>128</v>
      </c>
      <c r="E147" s="1">
        <v>2.1</v>
      </c>
      <c r="F147" s="1">
        <v>0.45</v>
      </c>
      <c r="G147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48" spans="1:7">
      <c r="A148" t="s">
        <v>271</v>
      </c>
      <c r="B148" t="s">
        <v>55</v>
      </c>
      <c r="C148" t="s">
        <v>65</v>
      </c>
      <c r="D148" t="s">
        <v>93</v>
      </c>
      <c r="E148" s="1">
        <v>1.9</v>
      </c>
      <c r="F148" s="1">
        <v>0.65</v>
      </c>
      <c r="G148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49" spans="1:7">
      <c r="A149" t="s">
        <v>198</v>
      </c>
      <c r="B149" t="s">
        <v>133</v>
      </c>
      <c r="C149" t="s">
        <v>272</v>
      </c>
      <c r="D149" t="s">
        <v>128</v>
      </c>
      <c r="E149" s="1">
        <v>1.9</v>
      </c>
      <c r="F149" s="1">
        <v>0.65</v>
      </c>
      <c r="G149" s="8">
        <f>VLOOKUP(専門街[[#This Row],[施設1]],施設サイズ[],3,FALSE)+VLOOKUP(専門街[[#This Row],[施設2]],施設サイズ[],3,FALSE)+VLOOKUP(専門街[[#This Row],[施設3]],施設サイズ[],3,FALSE)</f>
        <v>48</v>
      </c>
    </row>
    <row r="150" spans="1:7">
      <c r="A150" t="s">
        <v>273</v>
      </c>
      <c r="B150" t="s">
        <v>234</v>
      </c>
      <c r="C150" t="s">
        <v>235</v>
      </c>
      <c r="D150" t="s">
        <v>194</v>
      </c>
      <c r="E150" s="1">
        <v>2.1</v>
      </c>
      <c r="F150" s="1">
        <v>0.45</v>
      </c>
      <c r="G150" s="8">
        <f>VLOOKUP(専門街[[#This Row],[施設1]],施設サイズ[],3,FALSE)+VLOOKUP(専門街[[#This Row],[施設2]],施設サイズ[],3,FALSE)+VLOOKUP(専門街[[#This Row],[施設3]],施設サイズ[],3,FALSE)</f>
        <v>68</v>
      </c>
    </row>
    <row r="151" spans="1:7">
      <c r="A151" t="s">
        <v>274</v>
      </c>
      <c r="B151" t="s">
        <v>275</v>
      </c>
      <c r="C151" t="s">
        <v>208</v>
      </c>
      <c r="D151" t="s">
        <v>189</v>
      </c>
      <c r="E151" s="1">
        <v>2.5</v>
      </c>
      <c r="F151" s="1">
        <v>0.4</v>
      </c>
      <c r="G151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52" spans="1:7">
      <c r="A152" t="s">
        <v>276</v>
      </c>
      <c r="B152" t="s">
        <v>197</v>
      </c>
      <c r="C152" t="s">
        <v>252</v>
      </c>
      <c r="D152" t="s">
        <v>244</v>
      </c>
      <c r="E152" s="1">
        <v>1.9</v>
      </c>
      <c r="F152" s="1">
        <v>0.65</v>
      </c>
      <c r="G152" s="8">
        <f>VLOOKUP(専門街[[#This Row],[施設1]],施設サイズ[],3,FALSE)+VLOOKUP(専門街[[#This Row],[施設2]],施設サイズ[],3,FALSE)+VLOOKUP(専門街[[#This Row],[施設3]],施設サイズ[],3,FALSE)</f>
        <v>112</v>
      </c>
    </row>
    <row r="153" spans="1:7">
      <c r="A153" t="s">
        <v>277</v>
      </c>
      <c r="B153" t="s">
        <v>190</v>
      </c>
      <c r="C153" t="s">
        <v>65</v>
      </c>
      <c r="D153" t="s">
        <v>101</v>
      </c>
      <c r="E153" s="1">
        <v>2.1</v>
      </c>
      <c r="F153" s="1">
        <v>0.45</v>
      </c>
      <c r="G153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54" spans="1:7">
      <c r="A154" t="s">
        <v>278</v>
      </c>
      <c r="B154" t="s">
        <v>244</v>
      </c>
      <c r="C154" t="s">
        <v>272</v>
      </c>
      <c r="D154" t="s">
        <v>235</v>
      </c>
      <c r="E154" s="1">
        <v>2.1</v>
      </c>
      <c r="F154" s="1">
        <v>0.45</v>
      </c>
      <c r="G154" s="8">
        <f>VLOOKUP(専門街[[#This Row],[施設1]],施設サイズ[],3,FALSE)+VLOOKUP(専門街[[#This Row],[施設2]],施設サイズ[],3,FALSE)+VLOOKUP(専門街[[#This Row],[施設3]],施設サイズ[],3,FALSE)</f>
        <v>132</v>
      </c>
    </row>
    <row r="155" spans="1:7">
      <c r="A155" t="s">
        <v>279</v>
      </c>
      <c r="B155" t="s">
        <v>280</v>
      </c>
      <c r="C155" t="s">
        <v>281</v>
      </c>
      <c r="D155" t="s">
        <v>234</v>
      </c>
      <c r="E155" s="1">
        <v>1.9</v>
      </c>
      <c r="F155" s="1">
        <v>0.65</v>
      </c>
      <c r="G155" s="8">
        <f>VLOOKUP(専門街[[#This Row],[施設1]],施設サイズ[],3,FALSE)+VLOOKUP(専門街[[#This Row],[施設2]],施設サイズ[],3,FALSE)+VLOOKUP(専門街[[#This Row],[施設3]],施設サイズ[],3,FALSE)</f>
        <v>36</v>
      </c>
    </row>
    <row r="156" spans="1:7">
      <c r="A156" t="s">
        <v>282</v>
      </c>
      <c r="B156" t="s">
        <v>246</v>
      </c>
      <c r="C156" t="s">
        <v>280</v>
      </c>
      <c r="D156" t="s">
        <v>234</v>
      </c>
      <c r="E156" s="1">
        <v>2.5</v>
      </c>
      <c r="F156" s="1">
        <v>0.4</v>
      </c>
      <c r="G156" s="8">
        <f>VLOOKUP(専門街[[#This Row],[施設1]],施設サイズ[],3,FALSE)+VLOOKUP(専門街[[#This Row],[施設2]],施設サイズ[],3,FALSE)+VLOOKUP(専門街[[#This Row],[施設3]],施設サイズ[],3,FALSE)</f>
        <v>32</v>
      </c>
    </row>
    <row r="157" spans="1:7">
      <c r="A157" t="s">
        <v>283</v>
      </c>
      <c r="B157" t="s">
        <v>275</v>
      </c>
      <c r="C157" t="s">
        <v>155</v>
      </c>
      <c r="D157" t="s">
        <v>178</v>
      </c>
      <c r="E157" s="1">
        <v>2.1</v>
      </c>
      <c r="F157" s="1">
        <v>0.45</v>
      </c>
      <c r="G157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158" spans="1:7">
      <c r="A158" t="s">
        <v>284</v>
      </c>
      <c r="B158" t="s">
        <v>178</v>
      </c>
      <c r="C158" t="s">
        <v>155</v>
      </c>
      <c r="D158" t="s">
        <v>281</v>
      </c>
      <c r="E158" s="1">
        <v>2.5</v>
      </c>
      <c r="F158" s="1">
        <v>0.4</v>
      </c>
      <c r="G158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59" spans="1:7">
      <c r="A159" t="s">
        <v>285</v>
      </c>
      <c r="B159" t="s">
        <v>133</v>
      </c>
      <c r="C159" t="s">
        <v>155</v>
      </c>
      <c r="D159" t="s">
        <v>75</v>
      </c>
      <c r="E159" s="1">
        <v>1.9</v>
      </c>
      <c r="F159" s="1">
        <v>0.65</v>
      </c>
      <c r="G159" s="8">
        <f>VLOOKUP(専門街[[#This Row],[施設1]],施設サイズ[],3,FALSE)+VLOOKUP(専門街[[#This Row],[施設2]],施設サイズ[],3,FALSE)+VLOOKUP(専門街[[#This Row],[施設3]],施設サイズ[],3,FALSE)</f>
        <v>21</v>
      </c>
    </row>
    <row r="160" spans="1:7">
      <c r="A160" t="s">
        <v>286</v>
      </c>
      <c r="B160" t="s">
        <v>287</v>
      </c>
      <c r="C160" t="s">
        <v>155</v>
      </c>
      <c r="D160" t="s">
        <v>231</v>
      </c>
      <c r="E160" s="1">
        <v>2.1</v>
      </c>
      <c r="F160" s="1">
        <v>0.45</v>
      </c>
      <c r="G160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1" spans="1:7">
      <c r="A161" t="s">
        <v>288</v>
      </c>
      <c r="B161" t="s">
        <v>289</v>
      </c>
      <c r="C161" t="s">
        <v>155</v>
      </c>
      <c r="D161" t="s">
        <v>194</v>
      </c>
      <c r="E161" s="1">
        <v>2.5</v>
      </c>
      <c r="F161" s="1">
        <v>0.4</v>
      </c>
      <c r="G161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2" spans="1:7">
      <c r="A162" t="s">
        <v>290</v>
      </c>
      <c r="B162" t="s">
        <v>291</v>
      </c>
      <c r="C162" t="s">
        <v>155</v>
      </c>
      <c r="D162" t="s">
        <v>101</v>
      </c>
      <c r="E162" s="1">
        <v>1.9</v>
      </c>
      <c r="F162" s="1">
        <v>0.65</v>
      </c>
      <c r="G162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3" spans="1:7">
      <c r="A163" t="s">
        <v>292</v>
      </c>
      <c r="B163" t="s">
        <v>269</v>
      </c>
      <c r="C163" t="s">
        <v>155</v>
      </c>
      <c r="D163" t="s">
        <v>114</v>
      </c>
      <c r="E163" s="1">
        <v>2.1</v>
      </c>
      <c r="F163" s="1">
        <v>0.45</v>
      </c>
      <c r="G163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4" spans="1:7">
      <c r="A164" t="s">
        <v>293</v>
      </c>
      <c r="B164" t="s">
        <v>294</v>
      </c>
      <c r="C164" t="s">
        <v>155</v>
      </c>
      <c r="D164" t="s">
        <v>272</v>
      </c>
      <c r="E164" s="1">
        <v>2.5</v>
      </c>
      <c r="F164" s="1">
        <v>0.4</v>
      </c>
      <c r="G164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5" spans="1:7">
      <c r="A165" t="s">
        <v>295</v>
      </c>
      <c r="B165" t="s">
        <v>296</v>
      </c>
      <c r="C165" t="s">
        <v>155</v>
      </c>
      <c r="D165" t="s">
        <v>38</v>
      </c>
      <c r="E165" s="1">
        <v>1.9</v>
      </c>
      <c r="F165" s="1">
        <v>0.65</v>
      </c>
      <c r="G165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6" spans="1:7">
      <c r="A166" t="s">
        <v>297</v>
      </c>
      <c r="B166" t="s">
        <v>298</v>
      </c>
      <c r="C166" t="s">
        <v>155</v>
      </c>
      <c r="D166" t="s">
        <v>96</v>
      </c>
      <c r="E166" s="1">
        <v>2.1</v>
      </c>
      <c r="F166" s="1">
        <v>0.45</v>
      </c>
      <c r="G166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7" spans="1:7">
      <c r="A167" t="s">
        <v>299</v>
      </c>
      <c r="B167" t="s">
        <v>300</v>
      </c>
      <c r="C167" t="s">
        <v>155</v>
      </c>
      <c r="D167" t="s">
        <v>115</v>
      </c>
      <c r="E167" s="1">
        <v>2.5</v>
      </c>
      <c r="F167" s="1">
        <v>0.4</v>
      </c>
      <c r="G167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8" spans="1:7">
      <c r="A168" t="s">
        <v>301</v>
      </c>
      <c r="B168" t="s">
        <v>302</v>
      </c>
      <c r="C168" t="s">
        <v>155</v>
      </c>
      <c r="D168" t="s">
        <v>168</v>
      </c>
      <c r="E168" s="1">
        <v>1.9</v>
      </c>
      <c r="F168" s="1">
        <v>0.65</v>
      </c>
      <c r="G168" s="8">
        <f>VLOOKUP(専門街[[#This Row],[施設1]],施設サイズ[],3,FALSE)+VLOOKUP(専門街[[#This Row],[施設2]],施設サイズ[],3,FALSE)+VLOOKUP(専門街[[#This Row],[施設3]],施設サイズ[],3,FALSE)</f>
        <v>18</v>
      </c>
    </row>
    <row r="169" spans="1:7">
      <c r="A169" t="s">
        <v>303</v>
      </c>
      <c r="B169" t="s">
        <v>304</v>
      </c>
      <c r="C169" t="s">
        <v>155</v>
      </c>
      <c r="D169" t="s">
        <v>190</v>
      </c>
      <c r="E169" s="1">
        <v>2.1</v>
      </c>
      <c r="F169" s="1">
        <v>0.45</v>
      </c>
      <c r="G169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0" spans="1:7">
      <c r="A170" t="s">
        <v>305</v>
      </c>
      <c r="B170" t="s">
        <v>306</v>
      </c>
      <c r="C170" t="s">
        <v>155</v>
      </c>
      <c r="D170" t="s">
        <v>49</v>
      </c>
      <c r="E170" s="1">
        <v>2.5</v>
      </c>
      <c r="F170" s="1">
        <v>0.4</v>
      </c>
      <c r="G170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1" spans="1:7">
      <c r="A171" t="s">
        <v>307</v>
      </c>
      <c r="B171" t="s">
        <v>308</v>
      </c>
      <c r="C171" t="s">
        <v>155</v>
      </c>
      <c r="D171" t="s">
        <v>147</v>
      </c>
      <c r="E171" s="1">
        <v>1.9</v>
      </c>
      <c r="F171" s="1">
        <v>0.65</v>
      </c>
      <c r="G171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2" spans="1:7">
      <c r="A172" t="s">
        <v>309</v>
      </c>
      <c r="B172" t="s">
        <v>310</v>
      </c>
      <c r="C172" t="s">
        <v>155</v>
      </c>
      <c r="D172" t="s">
        <v>55</v>
      </c>
      <c r="E172" s="1">
        <v>2.1</v>
      </c>
      <c r="F172" s="1">
        <v>0.45</v>
      </c>
      <c r="G172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3" spans="1:7">
      <c r="A173" t="s">
        <v>311</v>
      </c>
      <c r="B173" t="s">
        <v>312</v>
      </c>
      <c r="C173" t="s">
        <v>155</v>
      </c>
      <c r="D173" t="s">
        <v>93</v>
      </c>
      <c r="E173" s="1">
        <v>2.5</v>
      </c>
      <c r="F173" s="1">
        <v>0.4</v>
      </c>
      <c r="G173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4" spans="1:7">
      <c r="A174" t="s">
        <v>313</v>
      </c>
      <c r="B174" t="s">
        <v>314</v>
      </c>
      <c r="C174" t="s">
        <v>155</v>
      </c>
      <c r="D174" t="s">
        <v>226</v>
      </c>
      <c r="E174" s="1">
        <v>1.9</v>
      </c>
      <c r="F174" s="1">
        <v>0.65</v>
      </c>
      <c r="G174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5" spans="1:7">
      <c r="A175" t="s">
        <v>315</v>
      </c>
      <c r="B175" t="s">
        <v>316</v>
      </c>
      <c r="C175" t="s">
        <v>155</v>
      </c>
      <c r="D175" t="s">
        <v>65</v>
      </c>
      <c r="E175" s="1">
        <v>2.1</v>
      </c>
      <c r="F175" s="1">
        <v>0.45</v>
      </c>
      <c r="G175" s="8">
        <f>VLOOKUP(専門街[[#This Row],[施設1]],施設サイズ[],3,FALSE)+VLOOKUP(専門街[[#This Row],[施設2]],施設サイズ[],3,FALSE)+VLOOKUP(専門街[[#This Row],[施設3]],施設サイズ[],3,FALSE)</f>
        <v>38</v>
      </c>
    </row>
    <row r="176" spans="1:7">
      <c r="A176" t="s">
        <v>317</v>
      </c>
      <c r="B176" t="s">
        <v>224</v>
      </c>
      <c r="C176" t="s">
        <v>197</v>
      </c>
      <c r="D176" t="s">
        <v>308</v>
      </c>
      <c r="E176" s="1">
        <v>1.9</v>
      </c>
      <c r="F176" s="1">
        <v>0.65</v>
      </c>
      <c r="G176" s="8">
        <f>VLOOKUP(専門街[[#This Row],[施設1]],施設サイズ[],3,FALSE)+VLOOKUP(専門街[[#This Row],[施設2]],施設サイズ[],3,FALSE)+VLOOKUP(専門街[[#This Row],[施設3]],施設サイズ[],3,FALSE)</f>
        <v>33</v>
      </c>
    </row>
    <row r="177" spans="1:7">
      <c r="A177" t="s">
        <v>318</v>
      </c>
      <c r="B177" t="s">
        <v>268</v>
      </c>
      <c r="C177" t="s">
        <v>65</v>
      </c>
      <c r="D177" t="s">
        <v>55</v>
      </c>
      <c r="E177" s="1">
        <v>2.5</v>
      </c>
      <c r="F177" s="1">
        <v>0.4</v>
      </c>
      <c r="G177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78" spans="1:7">
      <c r="A178" t="s">
        <v>319</v>
      </c>
      <c r="B178" t="s">
        <v>320</v>
      </c>
      <c r="C178" t="s">
        <v>96</v>
      </c>
      <c r="D178" t="s">
        <v>93</v>
      </c>
      <c r="E178" s="1">
        <v>1.9</v>
      </c>
      <c r="F178" s="1">
        <v>0.65</v>
      </c>
      <c r="G178" s="8">
        <f>VLOOKUP(専門街[[#This Row],[施設1]],施設サイズ[],3,FALSE)+VLOOKUP(専門街[[#This Row],[施設2]],施設サイズ[],3,FALSE)+VLOOKUP(専門街[[#This Row],[施設3]],施設サイズ[],3,FALSE)</f>
        <v>88</v>
      </c>
    </row>
    <row r="179" spans="1:7">
      <c r="A179" t="s">
        <v>321</v>
      </c>
      <c r="B179" t="s">
        <v>322</v>
      </c>
      <c r="C179" t="s">
        <v>93</v>
      </c>
      <c r="D179" t="s">
        <v>65</v>
      </c>
      <c r="E179" s="1">
        <v>2.1</v>
      </c>
      <c r="F179" s="1">
        <v>0.45</v>
      </c>
      <c r="G179" s="8">
        <f>VLOOKUP(専門街[[#This Row],[施設1]],施設サイズ[],3,FALSE)+VLOOKUP(専門街[[#This Row],[施設2]],施設サイズ[],3,FALSE)+VLOOKUP(専門街[[#This Row],[施設3]],施設サイズ[],3,FALSE)</f>
        <v>108</v>
      </c>
    </row>
    <row r="180" spans="1:7">
      <c r="A180" t="s">
        <v>323</v>
      </c>
      <c r="B180" t="s">
        <v>265</v>
      </c>
      <c r="C180" t="s">
        <v>294</v>
      </c>
      <c r="D180" t="s">
        <v>76</v>
      </c>
      <c r="E180" s="1">
        <v>2.1</v>
      </c>
      <c r="F180" s="1">
        <v>0.45</v>
      </c>
      <c r="G180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81" spans="1:7">
      <c r="A181" t="s">
        <v>324</v>
      </c>
      <c r="B181" t="s">
        <v>322</v>
      </c>
      <c r="C181" t="s">
        <v>289</v>
      </c>
      <c r="D181" t="s">
        <v>180</v>
      </c>
      <c r="E181" s="1">
        <v>2.1</v>
      </c>
      <c r="F181" s="1">
        <v>0.45</v>
      </c>
      <c r="G181" s="8">
        <f>VLOOKUP(専門街[[#This Row],[施設1]],施設サイズ[],3,FALSE)+VLOOKUP(専門街[[#This Row],[施設2]],施設サイズ[],3,FALSE)+VLOOKUP(専門街[[#This Row],[施設3]],施設サイズ[],3,FALSE)</f>
        <v>41</v>
      </c>
    </row>
    <row r="182" spans="1:7">
      <c r="A182" t="s">
        <v>325</v>
      </c>
      <c r="B182" t="s">
        <v>320</v>
      </c>
      <c r="C182" t="s">
        <v>561</v>
      </c>
      <c r="D182" t="s">
        <v>244</v>
      </c>
      <c r="E182" s="1">
        <v>1.9</v>
      </c>
      <c r="F182" s="1">
        <v>0.65</v>
      </c>
      <c r="G182" s="8">
        <f>VLOOKUP(専門街[[#This Row],[施設1]],施設サイズ[],3,FALSE)+VLOOKUP(専門街[[#This Row],[施設2]],施設サイズ[],3,FALSE)+VLOOKUP(専門街[[#This Row],[施設3]],施設サイズ[],3,FALSE)</f>
        <v>117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C166"/>
  <sheetViews>
    <sheetView workbookViewId="0">
      <selection activeCell="A7" sqref="A7:C7"/>
    </sheetView>
  </sheetViews>
  <sheetFormatPr defaultRowHeight="13.2"/>
  <cols>
    <col min="1" max="1" width="18.109375" bestFit="1" customWidth="1"/>
    <col min="2" max="2" width="9.6640625" bestFit="1" customWidth="1"/>
    <col min="3" max="3" width="9" bestFit="1" customWidth="1"/>
  </cols>
  <sheetData>
    <row r="1" spans="1:7">
      <c r="A1" s="2" t="s">
        <v>558</v>
      </c>
      <c r="B1" s="3" t="s">
        <v>340</v>
      </c>
      <c r="C1" s="2" t="s">
        <v>547</v>
      </c>
    </row>
    <row r="2" spans="1:7">
      <c r="A2" s="2" t="s">
        <v>564</v>
      </c>
      <c r="B2" t="s">
        <v>347</v>
      </c>
      <c r="C2" s="7">
        <f>LEFT(施設サイズ[[#This Row],[サイズ]],1)*RIGHT(施設サイズ[[#This Row],[サイズ]],1)</f>
        <v>16</v>
      </c>
      <c r="F2" s="1"/>
      <c r="G2" s="1"/>
    </row>
    <row r="3" spans="1:7">
      <c r="A3" s="2" t="s">
        <v>559</v>
      </c>
      <c r="B3" s="3" t="s">
        <v>350</v>
      </c>
      <c r="C3" s="5">
        <f>LEFT(施設サイズ[[#This Row],[サイズ]],1)*RIGHT(施設サイズ[[#This Row],[サイズ]],1)</f>
        <v>1</v>
      </c>
      <c r="F3" s="1"/>
      <c r="G3" s="1"/>
    </row>
    <row r="4" spans="1:7">
      <c r="A4" s="2" t="s">
        <v>565</v>
      </c>
      <c r="B4" t="s">
        <v>344</v>
      </c>
      <c r="C4" s="7">
        <f>LEFT(施設サイズ[[#This Row],[サイズ]],1)*RIGHT(施設サイズ[[#This Row],[サイズ]],1)</f>
        <v>4</v>
      </c>
      <c r="F4" s="1"/>
      <c r="G4" s="1"/>
    </row>
    <row r="5" spans="1:7">
      <c r="A5" s="2" t="s">
        <v>563</v>
      </c>
      <c r="B5" s="3" t="s">
        <v>350</v>
      </c>
      <c r="C5" s="5">
        <f>LEFT(施設サイズ[[#This Row],[サイズ]],1)*RIGHT(施設サイズ[[#This Row],[サイズ]],1)</f>
        <v>1</v>
      </c>
      <c r="F5" s="1"/>
      <c r="G5" s="1"/>
    </row>
    <row r="6" spans="1:7">
      <c r="A6" s="2" t="s">
        <v>62</v>
      </c>
      <c r="B6" s="3" t="s">
        <v>344</v>
      </c>
      <c r="C6" s="5">
        <f>LEFT(施設サイズ[[#This Row],[サイズ]],1)*RIGHT(施設サイズ[[#This Row],[サイズ]],1)</f>
        <v>4</v>
      </c>
      <c r="F6" s="1"/>
      <c r="G6" s="1"/>
    </row>
    <row r="7" spans="1:7">
      <c r="A7" s="2" t="s">
        <v>358</v>
      </c>
      <c r="B7" s="3" t="s">
        <v>350</v>
      </c>
      <c r="C7" s="5">
        <f>LEFT(施設サイズ[[#This Row],[サイズ]],1)*RIGHT(施設サイズ[[#This Row],[サイズ]],1)</f>
        <v>1</v>
      </c>
      <c r="F7" s="1"/>
      <c r="G7" s="1"/>
    </row>
    <row r="8" spans="1:7">
      <c r="A8" s="2" t="s">
        <v>185</v>
      </c>
      <c r="B8" s="3" t="s">
        <v>344</v>
      </c>
      <c r="C8" s="5">
        <f>LEFT(施設サイズ[[#This Row],[サイズ]],1)*RIGHT(施設サイズ[[#This Row],[サイズ]],1)</f>
        <v>4</v>
      </c>
      <c r="F8" s="1"/>
      <c r="G8" s="1"/>
    </row>
    <row r="9" spans="1:7">
      <c r="A9" s="2" t="s">
        <v>28</v>
      </c>
      <c r="B9" t="s">
        <v>344</v>
      </c>
      <c r="C9" s="7">
        <f>LEFT(施設サイズ[[#This Row],[サイズ]],1)*RIGHT(施設サイズ[[#This Row],[サイズ]],1)</f>
        <v>4</v>
      </c>
    </row>
    <row r="10" spans="1:7">
      <c r="A10" s="2" t="s">
        <v>25</v>
      </c>
      <c r="B10" t="s">
        <v>344</v>
      </c>
      <c r="C10" s="7">
        <f>LEFT(施設サイズ[[#This Row],[サイズ]],1)*RIGHT(施設サイズ[[#This Row],[サイズ]],1)</f>
        <v>4</v>
      </c>
    </row>
    <row r="11" spans="1:7">
      <c r="A11" s="2" t="s">
        <v>208</v>
      </c>
      <c r="B11" t="s">
        <v>347</v>
      </c>
      <c r="C11" s="7">
        <f>LEFT(施設サイズ[[#This Row],[サイズ]],1)*RIGHT(施設サイズ[[#This Row],[サイズ]],1)</f>
        <v>16</v>
      </c>
    </row>
    <row r="12" spans="1:7">
      <c r="A12" s="2" t="s">
        <v>171</v>
      </c>
      <c r="B12" t="s">
        <v>344</v>
      </c>
      <c r="C12" s="7">
        <f>LEFT(施設サイズ[[#This Row],[サイズ]],1)*RIGHT(施設サイズ[[#This Row],[サイズ]],1)</f>
        <v>4</v>
      </c>
    </row>
    <row r="13" spans="1:7">
      <c r="A13" s="2" t="s">
        <v>2</v>
      </c>
      <c r="B13" t="s">
        <v>344</v>
      </c>
      <c r="C13" s="7">
        <f>LEFT(施設サイズ[[#This Row],[サイズ]],1)*RIGHT(施設サイズ[[#This Row],[サイズ]],1)</f>
        <v>4</v>
      </c>
    </row>
    <row r="14" spans="1:7">
      <c r="A14" s="2" t="s">
        <v>168</v>
      </c>
      <c r="B14" t="s">
        <v>347</v>
      </c>
      <c r="C14" s="7">
        <f>LEFT(施設サイズ[[#This Row],[サイズ]],1)*RIGHT(施設サイズ[[#This Row],[サイズ]],1)</f>
        <v>16</v>
      </c>
    </row>
    <row r="15" spans="1:7">
      <c r="A15" s="2" t="s">
        <v>555</v>
      </c>
      <c r="B15" t="s">
        <v>549</v>
      </c>
      <c r="C15" s="7">
        <f>LEFT(施設サイズ[[#This Row],[サイズ]],1)*RIGHT(施設サイズ[[#This Row],[サイズ]],1)</f>
        <v>0</v>
      </c>
    </row>
    <row r="16" spans="1:7">
      <c r="A16" s="2" t="s">
        <v>194</v>
      </c>
      <c r="B16" t="s">
        <v>347</v>
      </c>
      <c r="C16" s="7">
        <f>LEFT(施設サイズ[[#This Row],[サイズ]],1)*RIGHT(施設サイズ[[#This Row],[サイズ]],1)</f>
        <v>16</v>
      </c>
    </row>
    <row r="17" spans="1:3">
      <c r="A17" s="2" t="s">
        <v>291</v>
      </c>
      <c r="B17" s="3" t="s">
        <v>350</v>
      </c>
      <c r="C17" s="5">
        <f>LEFT(施設サイズ[[#This Row],[サイズ]],1)*RIGHT(施設サイズ[[#This Row],[サイズ]],1)</f>
        <v>1</v>
      </c>
    </row>
    <row r="18" spans="1:3">
      <c r="A18" s="2" t="s">
        <v>269</v>
      </c>
      <c r="B18" s="3" t="s">
        <v>350</v>
      </c>
      <c r="C18" s="5">
        <f>LEFT(施設サイズ[[#This Row],[サイズ]],1)*RIGHT(施設サイズ[[#This Row],[サイズ]],1)</f>
        <v>1</v>
      </c>
    </row>
    <row r="19" spans="1:3">
      <c r="A19" s="2" t="s">
        <v>294</v>
      </c>
      <c r="B19" s="3" t="s">
        <v>350</v>
      </c>
      <c r="C19" s="5">
        <f>LEFT(施設サイズ[[#This Row],[サイズ]],1)*RIGHT(施設サイズ[[#This Row],[サイズ]],1)</f>
        <v>1</v>
      </c>
    </row>
    <row r="20" spans="1:3">
      <c r="A20" s="2" t="s">
        <v>189</v>
      </c>
      <c r="B20" s="3" t="s">
        <v>344</v>
      </c>
      <c r="C20" s="5">
        <f>LEFT(施設サイズ[[#This Row],[サイズ]],1)*RIGHT(施設サイズ[[#This Row],[サイズ]],1)</f>
        <v>4</v>
      </c>
    </row>
    <row r="21" spans="1:3">
      <c r="A21" s="2" t="s">
        <v>180</v>
      </c>
      <c r="B21" s="3" t="s">
        <v>344</v>
      </c>
      <c r="C21" s="7">
        <f>LEFT(施設サイズ[[#This Row],[サイズ]],1)*RIGHT(施設サイズ[[#This Row],[サイズ]],1)</f>
        <v>4</v>
      </c>
    </row>
    <row r="22" spans="1:3">
      <c r="A22" s="2" t="s">
        <v>275</v>
      </c>
      <c r="B22" t="s">
        <v>347</v>
      </c>
      <c r="C22" s="7">
        <f>LEFT(施設サイズ[[#This Row],[サイズ]],1)*RIGHT(施設サイズ[[#This Row],[サイズ]],1)</f>
        <v>16</v>
      </c>
    </row>
    <row r="23" spans="1:3">
      <c r="A23" s="2" t="s">
        <v>125</v>
      </c>
      <c r="B23" t="s">
        <v>347</v>
      </c>
      <c r="C23" s="7">
        <f>LEFT(施設サイズ[[#This Row],[サイズ]],1)*RIGHT(施設サイズ[[#This Row],[サイズ]],1)</f>
        <v>16</v>
      </c>
    </row>
    <row r="24" spans="1:3">
      <c r="A24" s="2" t="s">
        <v>392</v>
      </c>
      <c r="B24" s="3" t="s">
        <v>549</v>
      </c>
      <c r="C24" s="5">
        <f>LEFT(施設サイズ[[#This Row],[サイズ]],1)*RIGHT(施設サイズ[[#This Row],[サイズ]],1)</f>
        <v>0</v>
      </c>
    </row>
    <row r="25" spans="1:3">
      <c r="A25" s="2" t="s">
        <v>296</v>
      </c>
      <c r="B25" s="3" t="s">
        <v>350</v>
      </c>
      <c r="C25" s="5">
        <f>LEFT(施設サイズ[[#This Row],[サイズ]],1)*RIGHT(施設サイズ[[#This Row],[サイズ]],1)</f>
        <v>1</v>
      </c>
    </row>
    <row r="26" spans="1:3">
      <c r="A26" s="2" t="s">
        <v>201</v>
      </c>
      <c r="B26" t="s">
        <v>344</v>
      </c>
      <c r="C26" s="7">
        <f>LEFT(施設サイズ[[#This Row],[サイズ]],1)*RIGHT(施設サイズ[[#This Row],[サイズ]],1)</f>
        <v>4</v>
      </c>
    </row>
    <row r="27" spans="1:3">
      <c r="A27" s="2" t="s">
        <v>81</v>
      </c>
      <c r="B27" t="s">
        <v>344</v>
      </c>
      <c r="C27" s="7">
        <f>LEFT(施設サイズ[[#This Row],[サイズ]],1)*RIGHT(施設サイズ[[#This Row],[サイズ]],1)</f>
        <v>4</v>
      </c>
    </row>
    <row r="28" spans="1:3">
      <c r="A28" s="2" t="s">
        <v>6</v>
      </c>
      <c r="B28" t="s">
        <v>344</v>
      </c>
      <c r="C28" s="7">
        <f>LEFT(施設サイズ[[#This Row],[サイズ]],1)*RIGHT(施設サイズ[[#This Row],[サイズ]],1)</f>
        <v>4</v>
      </c>
    </row>
    <row r="29" spans="1:3">
      <c r="A29" s="2" t="s">
        <v>5</v>
      </c>
      <c r="B29" t="s">
        <v>344</v>
      </c>
      <c r="C29" s="7">
        <f>LEFT(施設サイズ[[#This Row],[サイズ]],1)*RIGHT(施設サイズ[[#This Row],[サイズ]],1)</f>
        <v>4</v>
      </c>
    </row>
    <row r="30" spans="1:3">
      <c r="A30" s="2" t="s">
        <v>27</v>
      </c>
      <c r="B30" t="s">
        <v>344</v>
      </c>
      <c r="C30" s="7">
        <f>LEFT(施設サイズ[[#This Row],[サイズ]],1)*RIGHT(施設サイズ[[#This Row],[サイズ]],1)</f>
        <v>4</v>
      </c>
    </row>
    <row r="31" spans="1:3">
      <c r="A31" s="2" t="s">
        <v>22</v>
      </c>
      <c r="B31" t="s">
        <v>344</v>
      </c>
      <c r="C31" s="7">
        <f>LEFT(施設サイズ[[#This Row],[サイズ]],1)*RIGHT(施設サイズ[[#This Row],[サイズ]],1)</f>
        <v>4</v>
      </c>
    </row>
    <row r="32" spans="1:3">
      <c r="A32" s="2" t="s">
        <v>34</v>
      </c>
      <c r="B32" t="s">
        <v>344</v>
      </c>
      <c r="C32" s="7">
        <f>LEFT(施設サイズ[[#This Row],[サイズ]],1)*RIGHT(施設サイズ[[#This Row],[サイズ]],1)</f>
        <v>4</v>
      </c>
    </row>
    <row r="33" spans="1:3">
      <c r="A33" s="2" t="s">
        <v>57</v>
      </c>
      <c r="B33" s="3" t="s">
        <v>350</v>
      </c>
      <c r="C33" s="5">
        <f>LEFT(施設サイズ[[#This Row],[サイズ]],1)*RIGHT(施設サイズ[[#This Row],[サイズ]],1)</f>
        <v>1</v>
      </c>
    </row>
    <row r="34" spans="1:3">
      <c r="A34" s="2" t="s">
        <v>265</v>
      </c>
      <c r="B34" t="s">
        <v>362</v>
      </c>
      <c r="C34" s="7">
        <f>LEFT(施設サイズ[[#This Row],[サイズ]],1)*RIGHT(施設サイズ[[#This Row],[サイズ]],1)</f>
        <v>36</v>
      </c>
    </row>
    <row r="35" spans="1:3">
      <c r="A35" s="2" t="s">
        <v>264</v>
      </c>
      <c r="B35" t="s">
        <v>560</v>
      </c>
      <c r="C35" s="7">
        <f>LEFT(施設サイズ[[#This Row],[サイズ]],1)*RIGHT(施設サイズ[[#This Row],[サイズ]],1)</f>
        <v>8</v>
      </c>
    </row>
    <row r="36" spans="1:3">
      <c r="A36" s="2" t="s">
        <v>30</v>
      </c>
      <c r="B36" t="s">
        <v>344</v>
      </c>
      <c r="C36" s="7">
        <f>LEFT(施設サイズ[[#This Row],[サイズ]],1)*RIGHT(施設サイズ[[#This Row],[サイズ]],1)</f>
        <v>4</v>
      </c>
    </row>
    <row r="37" spans="1:3">
      <c r="A37" s="2" t="s">
        <v>557</v>
      </c>
      <c r="B37" s="3" t="s">
        <v>344</v>
      </c>
      <c r="C37" s="5">
        <f>LEFT(施設サイズ[[#This Row],[サイズ]],1)*RIGHT(施設サイズ[[#This Row],[サイズ]],1)</f>
        <v>4</v>
      </c>
    </row>
    <row r="38" spans="1:3">
      <c r="A38" s="2" t="s">
        <v>268</v>
      </c>
      <c r="B38" t="s">
        <v>362</v>
      </c>
      <c r="C38" s="7">
        <f>LEFT(施設サイズ[[#This Row],[サイズ]],1)*RIGHT(施設サイズ[[#This Row],[サイズ]],1)</f>
        <v>36</v>
      </c>
    </row>
    <row r="39" spans="1:3">
      <c r="A39" s="2" t="s">
        <v>205</v>
      </c>
      <c r="B39" s="3" t="s">
        <v>350</v>
      </c>
      <c r="C39" s="5">
        <f>LEFT(施設サイズ[[#This Row],[サイズ]],1)*RIGHT(施設サイズ[[#This Row],[サイズ]],1)</f>
        <v>1</v>
      </c>
    </row>
    <row r="40" spans="1:3">
      <c r="A40" s="2" t="s">
        <v>281</v>
      </c>
      <c r="B40" s="3" t="s">
        <v>344</v>
      </c>
      <c r="C40" s="5">
        <f>LEFT(施設サイズ[[#This Row],[サイズ]],1)*RIGHT(施設サイズ[[#This Row],[サイズ]],1)</f>
        <v>4</v>
      </c>
    </row>
    <row r="41" spans="1:3">
      <c r="A41" s="2" t="s">
        <v>16</v>
      </c>
      <c r="B41" t="s">
        <v>344</v>
      </c>
      <c r="C41" s="7">
        <f>LEFT(施設サイズ[[#This Row],[サイズ]],1)*RIGHT(施設サイズ[[#This Row],[サイズ]],1)</f>
        <v>4</v>
      </c>
    </row>
    <row r="42" spans="1:3">
      <c r="A42" s="2" t="s">
        <v>75</v>
      </c>
      <c r="B42" t="s">
        <v>344</v>
      </c>
      <c r="C42" s="7">
        <f>LEFT(施設サイズ[[#This Row],[サイズ]],1)*RIGHT(施設サイズ[[#This Row],[サイズ]],1)</f>
        <v>4</v>
      </c>
    </row>
    <row r="43" spans="1:3">
      <c r="A43" s="2" t="s">
        <v>115</v>
      </c>
      <c r="B43" t="s">
        <v>347</v>
      </c>
      <c r="C43" s="7">
        <f>LEFT(施設サイズ[[#This Row],[サイズ]],1)*RIGHT(施設サイズ[[#This Row],[サイズ]],1)</f>
        <v>16</v>
      </c>
    </row>
    <row r="44" spans="1:3">
      <c r="A44" s="2" t="s">
        <v>157</v>
      </c>
      <c r="B44" t="s">
        <v>344</v>
      </c>
      <c r="C44" s="7">
        <f>LEFT(施設サイズ[[#This Row],[サイズ]],1)*RIGHT(施設サイズ[[#This Row],[サイズ]],1)</f>
        <v>4</v>
      </c>
    </row>
    <row r="45" spans="1:3">
      <c r="A45" s="2" t="s">
        <v>298</v>
      </c>
      <c r="B45" s="3" t="s">
        <v>350</v>
      </c>
      <c r="C45" s="5">
        <f>LEFT(施設サイズ[[#This Row],[サイズ]],1)*RIGHT(施設サイズ[[#This Row],[サイズ]],1)</f>
        <v>1</v>
      </c>
    </row>
    <row r="46" spans="1:3">
      <c r="A46" s="2" t="s">
        <v>554</v>
      </c>
      <c r="B46" t="s">
        <v>549</v>
      </c>
      <c r="C46" s="7">
        <f>LEFT(施設サイズ[[#This Row],[サイズ]],1)*RIGHT(施設サイズ[[#This Row],[サイズ]],1)</f>
        <v>0</v>
      </c>
    </row>
    <row r="47" spans="1:3">
      <c r="A47" s="2" t="s">
        <v>300</v>
      </c>
      <c r="B47" s="3" t="s">
        <v>350</v>
      </c>
      <c r="C47" s="5">
        <f>LEFT(施設サイズ[[#This Row],[サイズ]],1)*RIGHT(施設サイズ[[#This Row],[サイズ]],1)</f>
        <v>1</v>
      </c>
    </row>
    <row r="48" spans="1:3">
      <c r="A48" s="2" t="s">
        <v>348</v>
      </c>
      <c r="B48" s="3" t="s">
        <v>350</v>
      </c>
      <c r="C48" s="5">
        <f>LEFT(施設サイズ[[#This Row],[サイズ]],1)*RIGHT(施設サイズ[[#This Row],[サイズ]],1)</f>
        <v>1</v>
      </c>
    </row>
    <row r="49" spans="1:3">
      <c r="A49" s="2" t="s">
        <v>54</v>
      </c>
      <c r="B49" t="s">
        <v>414</v>
      </c>
      <c r="C49" s="7">
        <f>LEFT(施設サイズ[[#This Row],[サイズ]],1)*RIGHT(施設サイズ[[#This Row],[サイズ]],1)</f>
        <v>8</v>
      </c>
    </row>
    <row r="50" spans="1:3">
      <c r="A50" s="2" t="s">
        <v>228</v>
      </c>
      <c r="B50" t="s">
        <v>414</v>
      </c>
      <c r="C50" s="7">
        <f>LEFT(施設サイズ[[#This Row],[サイズ]],1)*RIGHT(施設サイズ[[#This Row],[サイズ]],1)</f>
        <v>8</v>
      </c>
    </row>
    <row r="51" spans="1:3">
      <c r="A51" s="9" t="s">
        <v>228</v>
      </c>
      <c r="B51" t="s">
        <v>549</v>
      </c>
      <c r="C51" s="7">
        <f>LEFT(施設サイズ[[#This Row],[サイズ]],1)*RIGHT(施設サイズ[[#This Row],[サイズ]],1)</f>
        <v>0</v>
      </c>
    </row>
    <row r="52" spans="1:3">
      <c r="A52" s="2" t="s">
        <v>272</v>
      </c>
      <c r="B52" t="s">
        <v>347</v>
      </c>
      <c r="C52" s="7">
        <f>LEFT(施設サイズ[[#This Row],[サイズ]],1)*RIGHT(施設サイズ[[#This Row],[サイズ]],1)</f>
        <v>16</v>
      </c>
    </row>
    <row r="53" spans="1:3">
      <c r="A53" s="2" t="s">
        <v>7</v>
      </c>
      <c r="B53" t="s">
        <v>344</v>
      </c>
      <c r="C53" s="7">
        <f>LEFT(施設サイズ[[#This Row],[サイズ]],1)*RIGHT(施設サイズ[[#This Row],[サイズ]],1)</f>
        <v>4</v>
      </c>
    </row>
    <row r="54" spans="1:3">
      <c r="A54" s="2" t="s">
        <v>83</v>
      </c>
      <c r="B54" t="s">
        <v>414</v>
      </c>
      <c r="C54" s="7">
        <f>LEFT(施設サイズ[[#This Row],[サイズ]],1)*RIGHT(施設サイズ[[#This Row],[サイズ]],1)</f>
        <v>8</v>
      </c>
    </row>
    <row r="55" spans="1:3">
      <c r="A55" s="2" t="s">
        <v>553</v>
      </c>
      <c r="B55" t="s">
        <v>549</v>
      </c>
      <c r="C55" s="7">
        <f>LEFT(施設サイズ[[#This Row],[サイズ]],1)*RIGHT(施設サイズ[[#This Row],[サイズ]],1)</f>
        <v>0</v>
      </c>
    </row>
    <row r="56" spans="1:3">
      <c r="A56" s="2" t="s">
        <v>302</v>
      </c>
      <c r="B56" s="3" t="s">
        <v>350</v>
      </c>
      <c r="C56" s="5">
        <f>LEFT(施設サイズ[[#This Row],[サイズ]],1)*RIGHT(施設サイズ[[#This Row],[サイズ]],1)</f>
        <v>1</v>
      </c>
    </row>
    <row r="57" spans="1:3">
      <c r="A57" s="2" t="s">
        <v>3</v>
      </c>
      <c r="B57" t="s">
        <v>344</v>
      </c>
      <c r="C57" s="7">
        <f>LEFT(施設サイズ[[#This Row],[サイズ]],1)*RIGHT(施設サイズ[[#This Row],[サイズ]],1)</f>
        <v>4</v>
      </c>
    </row>
    <row r="58" spans="1:3">
      <c r="A58" s="2" t="s">
        <v>10</v>
      </c>
      <c r="B58" t="s">
        <v>344</v>
      </c>
      <c r="C58" s="7">
        <f>LEFT(施設サイズ[[#This Row],[サイズ]],1)*RIGHT(施設サイズ[[#This Row],[サイズ]],1)</f>
        <v>4</v>
      </c>
    </row>
    <row r="59" spans="1:3">
      <c r="A59" s="2" t="s">
        <v>304</v>
      </c>
      <c r="B59" s="3" t="s">
        <v>350</v>
      </c>
      <c r="C59" s="5">
        <f>LEFT(施設サイズ[[#This Row],[サイズ]],1)*RIGHT(施設サイズ[[#This Row],[サイズ]],1)</f>
        <v>1</v>
      </c>
    </row>
    <row r="60" spans="1:3">
      <c r="A60" s="2" t="s">
        <v>306</v>
      </c>
      <c r="B60" s="3" t="s">
        <v>350</v>
      </c>
      <c r="C60" s="5">
        <f>LEFT(施設サイズ[[#This Row],[サイズ]],1)*RIGHT(施設サイズ[[#This Row],[サイズ]],1)</f>
        <v>1</v>
      </c>
    </row>
    <row r="61" spans="1:3">
      <c r="A61" s="2" t="s">
        <v>92</v>
      </c>
      <c r="B61" s="3" t="s">
        <v>350</v>
      </c>
      <c r="C61" s="5">
        <f>LEFT(施設サイズ[[#This Row],[サイズ]],1)*RIGHT(施設サイズ[[#This Row],[サイズ]],1)</f>
        <v>1</v>
      </c>
    </row>
    <row r="62" spans="1:3">
      <c r="A62" s="2" t="s">
        <v>14</v>
      </c>
      <c r="B62" t="s">
        <v>344</v>
      </c>
      <c r="C62" s="7">
        <f>LEFT(施設サイズ[[#This Row],[サイズ]],1)*RIGHT(施設サイズ[[#This Row],[サイズ]],1)</f>
        <v>4</v>
      </c>
    </row>
    <row r="63" spans="1:3">
      <c r="A63" s="2" t="s">
        <v>50</v>
      </c>
      <c r="B63" t="s">
        <v>414</v>
      </c>
      <c r="C63" s="7">
        <f>LEFT(施設サイズ[[#This Row],[サイズ]],1)*RIGHT(施設サイズ[[#This Row],[サイズ]],1)</f>
        <v>8</v>
      </c>
    </row>
    <row r="64" spans="1:3">
      <c r="A64" s="2" t="s">
        <v>117</v>
      </c>
      <c r="B64" t="s">
        <v>344</v>
      </c>
      <c r="C64" s="7">
        <f>LEFT(施設サイズ[[#This Row],[サイズ]],1)*RIGHT(施設サイズ[[#This Row],[サイズ]],1)</f>
        <v>4</v>
      </c>
    </row>
    <row r="65" spans="1:3">
      <c r="A65" s="2" t="s">
        <v>552</v>
      </c>
      <c r="B65" t="s">
        <v>549</v>
      </c>
      <c r="C65" s="7">
        <f>LEFT(施設サイズ[[#This Row],[サイズ]],1)*RIGHT(施設サイズ[[#This Row],[サイズ]],1)</f>
        <v>0</v>
      </c>
    </row>
    <row r="66" spans="1:3">
      <c r="A66" s="2" t="s">
        <v>224</v>
      </c>
      <c r="B66" t="s">
        <v>347</v>
      </c>
      <c r="C66" s="7">
        <f>LEFT(施設サイズ[[#This Row],[サイズ]],1)*RIGHT(施設サイズ[[#This Row],[サイズ]],1)</f>
        <v>16</v>
      </c>
    </row>
    <row r="67" spans="1:3">
      <c r="A67" s="2" t="s">
        <v>562</v>
      </c>
      <c r="B67" t="s">
        <v>344</v>
      </c>
      <c r="C67" s="7">
        <f>LEFT(施設サイズ[[#This Row],[サイズ]],1)*RIGHT(施設サイズ[[#This Row],[サイズ]],1)</f>
        <v>4</v>
      </c>
    </row>
    <row r="68" spans="1:3">
      <c r="A68" s="2" t="s">
        <v>252</v>
      </c>
      <c r="B68" t="s">
        <v>347</v>
      </c>
      <c r="C68" s="7">
        <f>LEFT(施設サイズ[[#This Row],[サイズ]],1)*RIGHT(施設サイズ[[#This Row],[サイズ]],1)</f>
        <v>16</v>
      </c>
    </row>
    <row r="69" spans="1:3">
      <c r="A69" s="2" t="s">
        <v>61</v>
      </c>
      <c r="B69" s="3" t="s">
        <v>350</v>
      </c>
      <c r="C69" s="5">
        <f>LEFT(施設サイズ[[#This Row],[サイズ]],1)*RIGHT(施設サイズ[[#This Row],[サイズ]],1)</f>
        <v>1</v>
      </c>
    </row>
    <row r="70" spans="1:3">
      <c r="A70" s="2" t="s">
        <v>530</v>
      </c>
      <c r="B70" t="s">
        <v>347</v>
      </c>
      <c r="C70" s="7">
        <f>LEFT(施設サイズ[[#This Row],[サイズ]],1)*RIGHT(施設サイズ[[#This Row],[サイズ]],1)</f>
        <v>16</v>
      </c>
    </row>
    <row r="71" spans="1:3">
      <c r="A71" s="2" t="s">
        <v>21</v>
      </c>
      <c r="B71" t="s">
        <v>344</v>
      </c>
      <c r="C71" s="7">
        <f>LEFT(施設サイズ[[#This Row],[サイズ]],1)*RIGHT(施設サイズ[[#This Row],[サイズ]],1)</f>
        <v>4</v>
      </c>
    </row>
    <row r="72" spans="1:3">
      <c r="A72" s="2" t="s">
        <v>308</v>
      </c>
      <c r="B72" s="3" t="s">
        <v>350</v>
      </c>
      <c r="C72" s="5">
        <f>LEFT(施設サイズ[[#This Row],[サイズ]],1)*RIGHT(施設サイズ[[#This Row],[サイズ]],1)</f>
        <v>1</v>
      </c>
    </row>
    <row r="73" spans="1:3">
      <c r="A73" s="2" t="s">
        <v>310</v>
      </c>
      <c r="B73" s="3" t="s">
        <v>350</v>
      </c>
      <c r="C73" s="5">
        <f>LEFT(施設サイズ[[#This Row],[サイズ]],1)*RIGHT(施設サイズ[[#This Row],[サイズ]],1)</f>
        <v>1</v>
      </c>
    </row>
    <row r="74" spans="1:3">
      <c r="A74" s="2" t="s">
        <v>354</v>
      </c>
      <c r="B74" s="3" t="s">
        <v>350</v>
      </c>
      <c r="C74" s="5">
        <f>LEFT(施設サイズ[[#This Row],[サイズ]],1)*RIGHT(施設サイズ[[#This Row],[サイズ]],1)</f>
        <v>1</v>
      </c>
    </row>
    <row r="75" spans="1:3">
      <c r="A75" s="2" t="s">
        <v>361</v>
      </c>
      <c r="B75" s="3" t="s">
        <v>350</v>
      </c>
      <c r="C75" s="5">
        <f>LEFT(施設サイズ[[#This Row],[サイズ]],1)*RIGHT(施設サイズ[[#This Row],[サイズ]],1)</f>
        <v>1</v>
      </c>
    </row>
    <row r="76" spans="1:3">
      <c r="A76" s="2" t="s">
        <v>9</v>
      </c>
      <c r="B76" t="s">
        <v>344</v>
      </c>
      <c r="C76" s="7">
        <f>LEFT(施設サイズ[[#This Row],[サイズ]],1)*RIGHT(施設サイズ[[#This Row],[サイズ]],1)</f>
        <v>4</v>
      </c>
    </row>
    <row r="77" spans="1:3">
      <c r="A77" s="2" t="s">
        <v>128</v>
      </c>
      <c r="B77" t="s">
        <v>347</v>
      </c>
      <c r="C77" s="7">
        <f>LEFT(施設サイズ[[#This Row],[サイズ]],1)*RIGHT(施設サイズ[[#This Row],[サイズ]],1)</f>
        <v>16</v>
      </c>
    </row>
    <row r="78" spans="1:3">
      <c r="A78" s="2" t="s">
        <v>357</v>
      </c>
      <c r="B78" s="3" t="s">
        <v>350</v>
      </c>
      <c r="C78" s="5">
        <f>LEFT(施設サイズ[[#This Row],[サイズ]],1)*RIGHT(施設サイズ[[#This Row],[サイズ]],1)</f>
        <v>1</v>
      </c>
    </row>
    <row r="79" spans="1:3">
      <c r="A79" s="2" t="s">
        <v>287</v>
      </c>
      <c r="B79" s="3" t="s">
        <v>350</v>
      </c>
      <c r="C79" s="5">
        <f>LEFT(施設サイズ[[#This Row],[サイズ]],1)*RIGHT(施設サイズ[[#This Row],[サイズ]],1)</f>
        <v>1</v>
      </c>
    </row>
    <row r="80" spans="1:3">
      <c r="A80" s="2" t="s">
        <v>20</v>
      </c>
      <c r="B80" t="s">
        <v>344</v>
      </c>
      <c r="C80" s="7">
        <f>LEFT(施設サイズ[[#This Row],[サイズ]],1)*RIGHT(施設サイズ[[#This Row],[サイズ]],1)</f>
        <v>4</v>
      </c>
    </row>
    <row r="81" spans="1:29">
      <c r="A81" s="2" t="s">
        <v>197</v>
      </c>
      <c r="B81" t="s">
        <v>347</v>
      </c>
      <c r="C81" s="7">
        <f>LEFT(施設サイズ[[#This Row],[サイズ]],1)*RIGHT(施設サイズ[[#This Row],[サイズ]],1)</f>
        <v>16</v>
      </c>
    </row>
    <row r="82" spans="1:29">
      <c r="A82" s="2" t="s">
        <v>312</v>
      </c>
      <c r="B82" s="3" t="s">
        <v>350</v>
      </c>
      <c r="C82" s="5">
        <f>LEFT(施設サイズ[[#This Row],[サイズ]],1)*RIGHT(施設サイズ[[#This Row],[サイズ]],1)</f>
        <v>1</v>
      </c>
    </row>
    <row r="83" spans="1:29">
      <c r="A83" s="2" t="s">
        <v>145</v>
      </c>
      <c r="B83" s="3" t="s">
        <v>350</v>
      </c>
      <c r="C83" s="5">
        <f>LEFT(施設サイズ[[#This Row],[サイズ]],1)*RIGHT(施設サイズ[[#This Row],[サイズ]],1)</f>
        <v>1</v>
      </c>
    </row>
    <row r="84" spans="1:29">
      <c r="A84" s="2" t="s">
        <v>314</v>
      </c>
      <c r="B84" s="3" t="s">
        <v>350</v>
      </c>
      <c r="C84" s="5">
        <f>LEFT(施設サイズ[[#This Row],[サイズ]],1)*RIGHT(施設サイズ[[#This Row],[サイズ]],1)</f>
        <v>1</v>
      </c>
    </row>
    <row r="85" spans="1:29">
      <c r="A85" s="2" t="s">
        <v>532</v>
      </c>
      <c r="B85" t="s">
        <v>347</v>
      </c>
      <c r="C85" s="7">
        <f>LEFT(施設サイズ[[#This Row],[サイズ]],1)*RIGHT(施設サイズ[[#This Row],[サイズ]],1)</f>
        <v>16</v>
      </c>
    </row>
    <row r="86" spans="1:29">
      <c r="A86" s="2" t="s">
        <v>101</v>
      </c>
      <c r="B86" t="s">
        <v>347</v>
      </c>
      <c r="C86" s="7">
        <f>LEFT(施設サイズ[[#This Row],[サイズ]],1)*RIGHT(施設サイズ[[#This Row],[サイズ]],1)</f>
        <v>16</v>
      </c>
    </row>
    <row r="87" spans="1:29">
      <c r="A87" s="2" t="s">
        <v>162</v>
      </c>
      <c r="B87" t="s">
        <v>347</v>
      </c>
      <c r="C87" s="7">
        <f>LEFT(施設サイズ[[#This Row],[サイズ]],1)*RIGHT(施設サイズ[[#This Row],[サイズ]],1)</f>
        <v>16</v>
      </c>
    </row>
    <row r="88" spans="1:29">
      <c r="A88" s="2" t="s">
        <v>79</v>
      </c>
      <c r="B88" t="s">
        <v>344</v>
      </c>
      <c r="C88" s="7">
        <f>LEFT(施設サイズ[[#This Row],[サイズ]],1)*RIGHT(施設サイズ[[#This Row],[サイズ]],1)</f>
        <v>4</v>
      </c>
    </row>
    <row r="89" spans="1:29">
      <c r="A89" s="2" t="s">
        <v>96</v>
      </c>
      <c r="B89" t="s">
        <v>347</v>
      </c>
      <c r="C89" s="7">
        <f>LEFT(施設サイズ[[#This Row],[サイズ]],1)*RIGHT(施設サイズ[[#This Row],[サイズ]],1)</f>
        <v>16</v>
      </c>
    </row>
    <row r="90" spans="1:29">
      <c r="A90" s="2" t="s">
        <v>149</v>
      </c>
      <c r="B90" t="s">
        <v>344</v>
      </c>
      <c r="C90" s="7">
        <f>LEFT(施設サイズ[[#This Row],[サイズ]],1)*RIGHT(施設サイズ[[#This Row],[サイズ]],1)</f>
        <v>4</v>
      </c>
    </row>
    <row r="91" spans="1:29">
      <c r="A91" s="2" t="s">
        <v>38</v>
      </c>
      <c r="B91" t="s">
        <v>347</v>
      </c>
      <c r="C91" s="7">
        <f>LEFT(施設サイズ[[#This Row],[サイズ]],1)*RIGHT(施設サイズ[[#This Row],[サイズ]],1)</f>
        <v>16</v>
      </c>
    </row>
    <row r="92" spans="1:29">
      <c r="A92" s="2" t="s">
        <v>150</v>
      </c>
      <c r="B92" s="3" t="s">
        <v>344</v>
      </c>
      <c r="C92" s="5">
        <f>LEFT(施設サイズ[[#This Row],[サイズ]],1)*RIGHT(施設サイズ[[#This Row],[サイズ]],1)</f>
        <v>4</v>
      </c>
    </row>
    <row r="93" spans="1:29">
      <c r="A93" s="2" t="s">
        <v>206</v>
      </c>
      <c r="B93" s="3" t="s">
        <v>350</v>
      </c>
      <c r="C93" s="5">
        <f>LEFT(施設サイズ[[#This Row],[サイズ]],1)*RIGHT(施設サイズ[[#This Row],[サイズ]],1)</f>
        <v>1</v>
      </c>
    </row>
    <row r="94" spans="1:29">
      <c r="A94" s="2" t="s">
        <v>46</v>
      </c>
      <c r="B94" t="s">
        <v>414</v>
      </c>
      <c r="C94" s="7">
        <f>LEFT(施設サイズ[[#This Row],[サイズ]],1)*RIGHT(施設サイズ[[#This Row],[サイズ]],1)</f>
        <v>8</v>
      </c>
    </row>
    <row r="95" spans="1:29">
      <c r="A95" s="2" t="s">
        <v>49</v>
      </c>
      <c r="B95" t="s">
        <v>362</v>
      </c>
      <c r="C95" s="7">
        <f>LEFT(施設サイズ[[#This Row],[サイズ]],1)*RIGHT(施設サイズ[[#This Row],[サイズ]],1)</f>
        <v>36</v>
      </c>
      <c r="U95" t="s">
        <v>299</v>
      </c>
      <c r="V95" t="s">
        <v>301</v>
      </c>
      <c r="W95" t="s">
        <v>303</v>
      </c>
      <c r="X95" t="s">
        <v>305</v>
      </c>
      <c r="Y95" t="s">
        <v>307</v>
      </c>
      <c r="Z95" t="s">
        <v>309</v>
      </c>
      <c r="AA95" t="s">
        <v>311</v>
      </c>
      <c r="AB95" t="s">
        <v>313</v>
      </c>
      <c r="AC95" t="s">
        <v>315</v>
      </c>
    </row>
    <row r="96" spans="1:29">
      <c r="A96" s="2" t="s">
        <v>106</v>
      </c>
      <c r="B96" t="s">
        <v>344</v>
      </c>
      <c r="C96" s="7">
        <f>LEFT(施設サイズ[[#This Row],[サイズ]],1)*RIGHT(施設サイズ[[#This Row],[サイズ]],1)</f>
        <v>4</v>
      </c>
    </row>
    <row r="97" spans="1:3">
      <c r="A97" s="2" t="s">
        <v>24</v>
      </c>
      <c r="B97" t="s">
        <v>344</v>
      </c>
      <c r="C97" s="7">
        <f>LEFT(施設サイズ[[#This Row],[サイズ]],1)*RIGHT(施設サイズ[[#This Row],[サイズ]],1)</f>
        <v>4</v>
      </c>
    </row>
    <row r="98" spans="1:3">
      <c r="A98" s="2" t="s">
        <v>95</v>
      </c>
      <c r="B98" s="3" t="s">
        <v>350</v>
      </c>
      <c r="C98" s="5">
        <f>LEFT(施設サイズ[[#This Row],[サイズ]],1)*RIGHT(施設サイズ[[#This Row],[サイズ]],1)</f>
        <v>1</v>
      </c>
    </row>
    <row r="99" spans="1:3">
      <c r="A99" s="2" t="s">
        <v>12</v>
      </c>
      <c r="B99" t="s">
        <v>344</v>
      </c>
      <c r="C99" s="7">
        <f>LEFT(施設サイズ[[#This Row],[サイズ]],1)*RIGHT(施設サイズ[[#This Row],[サイズ]],1)</f>
        <v>4</v>
      </c>
    </row>
    <row r="100" spans="1:3">
      <c r="A100" s="2" t="s">
        <v>76</v>
      </c>
      <c r="B100" t="s">
        <v>344</v>
      </c>
      <c r="C100" s="7">
        <f>LEFT(施設サイズ[[#This Row],[サイズ]],1)*RIGHT(施設サイズ[[#This Row],[サイズ]],1)</f>
        <v>4</v>
      </c>
    </row>
    <row r="101" spans="1:3">
      <c r="A101" s="2" t="s">
        <v>18</v>
      </c>
      <c r="B101" t="s">
        <v>344</v>
      </c>
      <c r="C101" s="7">
        <f>LEFT(施設サイズ[[#This Row],[サイズ]],1)*RIGHT(施設サイズ[[#This Row],[サイズ]],1)</f>
        <v>4</v>
      </c>
    </row>
    <row r="102" spans="1:3">
      <c r="A102" s="2" t="s">
        <v>147</v>
      </c>
      <c r="B102" t="s">
        <v>362</v>
      </c>
      <c r="C102" s="7">
        <f>LEFT(施設サイズ[[#This Row],[サイズ]],1)*RIGHT(施設サイズ[[#This Row],[サイズ]],1)</f>
        <v>36</v>
      </c>
    </row>
    <row r="103" spans="1:3">
      <c r="A103" s="2" t="s">
        <v>322</v>
      </c>
      <c r="B103" t="s">
        <v>362</v>
      </c>
      <c r="C103" s="7">
        <f>LEFT(施設サイズ[[#This Row],[サイズ]],1)*RIGHT(施設サイズ[[#This Row],[サイズ]],1)</f>
        <v>36</v>
      </c>
    </row>
    <row r="104" spans="1:3">
      <c r="A104" s="2" t="s">
        <v>155</v>
      </c>
      <c r="B104" s="3" t="s">
        <v>350</v>
      </c>
      <c r="C104" s="5">
        <f>LEFT(施設サイズ[[#This Row],[サイズ]],1)*RIGHT(施設サイズ[[#This Row],[サイズ]],1)</f>
        <v>1</v>
      </c>
    </row>
    <row r="105" spans="1:3">
      <c r="A105" s="2" t="s">
        <v>218</v>
      </c>
      <c r="B105" s="3" t="s">
        <v>350</v>
      </c>
      <c r="C105" s="5">
        <f>LEFT(施設サイズ[[#This Row],[サイズ]],1)*RIGHT(施設サイズ[[#This Row],[サイズ]],1)</f>
        <v>1</v>
      </c>
    </row>
    <row r="106" spans="1:3">
      <c r="A106" s="2" t="s">
        <v>137</v>
      </c>
      <c r="B106" t="s">
        <v>347</v>
      </c>
      <c r="C106" s="7">
        <f>LEFT(施設サイズ[[#This Row],[サイズ]],1)*RIGHT(施設サイズ[[#This Row],[サイズ]],1)</f>
        <v>16</v>
      </c>
    </row>
    <row r="107" spans="1:3">
      <c r="A107" s="2" t="s">
        <v>164</v>
      </c>
      <c r="B107" t="s">
        <v>344</v>
      </c>
      <c r="C107" s="7">
        <f>LEFT(施設サイズ[[#This Row],[サイズ]],1)*RIGHT(施設サイズ[[#This Row],[サイズ]],1)</f>
        <v>4</v>
      </c>
    </row>
    <row r="108" spans="1:3">
      <c r="A108" s="2" t="s">
        <v>37</v>
      </c>
      <c r="B108" t="s">
        <v>344</v>
      </c>
      <c r="C108" s="7">
        <f>LEFT(施設サイズ[[#This Row],[サイズ]],1)*RIGHT(施設サイズ[[#This Row],[サイズ]],1)</f>
        <v>4</v>
      </c>
    </row>
    <row r="109" spans="1:3">
      <c r="A109" s="2" t="s">
        <v>136</v>
      </c>
      <c r="B109" t="s">
        <v>344</v>
      </c>
      <c r="C109" s="7">
        <f>LEFT(施設サイズ[[#This Row],[サイズ]],1)*RIGHT(施設サイズ[[#This Row],[サイズ]],1)</f>
        <v>4</v>
      </c>
    </row>
    <row r="110" spans="1:3">
      <c r="A110" s="2" t="s">
        <v>67</v>
      </c>
      <c r="B110" s="3" t="s">
        <v>350</v>
      </c>
      <c r="C110" s="5">
        <f>LEFT(施設サイズ[[#This Row],[サイズ]],1)*RIGHT(施設サイズ[[#This Row],[サイズ]],1)</f>
        <v>1</v>
      </c>
    </row>
    <row r="111" spans="1:3">
      <c r="A111" s="2" t="s">
        <v>1</v>
      </c>
      <c r="B111" s="3" t="s">
        <v>344</v>
      </c>
      <c r="C111" s="5">
        <f>LEFT(施設サイズ[[#This Row],[サイズ]],1)*RIGHT(施設サイズ[[#This Row],[サイズ]],1)</f>
        <v>4</v>
      </c>
    </row>
    <row r="112" spans="1:3">
      <c r="A112" s="2" t="s">
        <v>188</v>
      </c>
      <c r="B112" s="3" t="s">
        <v>350</v>
      </c>
      <c r="C112" s="5">
        <f>LEFT(施設サイズ[[#This Row],[サイズ]],1)*RIGHT(施設サイズ[[#This Row],[サイズ]],1)</f>
        <v>1</v>
      </c>
    </row>
    <row r="113" spans="1:3">
      <c r="A113" s="2" t="s">
        <v>176</v>
      </c>
      <c r="B113" t="s">
        <v>344</v>
      </c>
      <c r="C113" s="7">
        <f>LEFT(施設サイズ[[#This Row],[サイズ]],1)*RIGHT(施設サイズ[[#This Row],[サイズ]],1)</f>
        <v>4</v>
      </c>
    </row>
    <row r="114" spans="1:3">
      <c r="A114" s="2" t="s">
        <v>280</v>
      </c>
      <c r="B114" s="3" t="s">
        <v>347</v>
      </c>
      <c r="C114" s="5">
        <f>LEFT(施設サイズ[[#This Row],[サイズ]],1)*RIGHT(施設サイズ[[#This Row],[サイズ]],1)</f>
        <v>16</v>
      </c>
    </row>
    <row r="115" spans="1:3">
      <c r="A115" s="2" t="s">
        <v>234</v>
      </c>
      <c r="B115" t="s">
        <v>347</v>
      </c>
      <c r="C115" s="7">
        <f>LEFT(施設サイズ[[#This Row],[サイズ]],1)*RIGHT(施設サイズ[[#This Row],[サイズ]],1)</f>
        <v>16</v>
      </c>
    </row>
    <row r="116" spans="1:3">
      <c r="A116" s="2" t="s">
        <v>244</v>
      </c>
      <c r="B116" t="s">
        <v>527</v>
      </c>
      <c r="C116" s="7">
        <v>80</v>
      </c>
    </row>
    <row r="117" spans="1:3">
      <c r="A117" s="2" t="s">
        <v>353</v>
      </c>
      <c r="B117" s="3" t="s">
        <v>350</v>
      </c>
      <c r="C117" s="5">
        <f>LEFT(施設サイズ[[#This Row],[サイズ]],1)*RIGHT(施設サイズ[[#This Row],[サイズ]],1)</f>
        <v>1</v>
      </c>
    </row>
    <row r="118" spans="1:3">
      <c r="A118" s="2" t="s">
        <v>178</v>
      </c>
      <c r="B118" t="s">
        <v>347</v>
      </c>
      <c r="C118" s="7">
        <f>LEFT(施設サイズ[[#This Row],[サイズ]],1)*RIGHT(施設サイズ[[#This Row],[サイズ]],1)</f>
        <v>16</v>
      </c>
    </row>
    <row r="119" spans="1:3">
      <c r="A119" s="2" t="s">
        <v>231</v>
      </c>
      <c r="B119" s="3" t="s">
        <v>347</v>
      </c>
      <c r="C119" s="5">
        <f>LEFT(施設サイズ[[#This Row],[サイズ]],1)*RIGHT(施設サイズ[[#This Row],[サイズ]],1)</f>
        <v>16</v>
      </c>
    </row>
    <row r="120" spans="1:3">
      <c r="A120" s="2" t="s">
        <v>88</v>
      </c>
      <c r="B120" s="3" t="s">
        <v>362</v>
      </c>
      <c r="C120" s="5">
        <f>LEFT(施設サイズ[[#This Row],[サイズ]],1)*RIGHT(施設サイズ[[#This Row],[サイズ]],1)</f>
        <v>36</v>
      </c>
    </row>
    <row r="121" spans="1:3">
      <c r="A121" s="2" t="s">
        <v>170</v>
      </c>
      <c r="B121" s="3" t="s">
        <v>344</v>
      </c>
      <c r="C121" s="5">
        <f>LEFT(施設サイズ[[#This Row],[サイズ]],1)*RIGHT(施設サイズ[[#This Row],[サイズ]],1)</f>
        <v>4</v>
      </c>
    </row>
    <row r="122" spans="1:3">
      <c r="A122" s="2" t="s">
        <v>71</v>
      </c>
      <c r="B122" s="3" t="s">
        <v>350</v>
      </c>
      <c r="C122" s="5">
        <f>LEFT(施設サイズ[[#This Row],[サイズ]],1)*RIGHT(施設サイズ[[#This Row],[サイズ]],1)</f>
        <v>1</v>
      </c>
    </row>
    <row r="123" spans="1:3">
      <c r="A123" s="2" t="s">
        <v>167</v>
      </c>
      <c r="B123" s="3" t="s">
        <v>344</v>
      </c>
      <c r="C123" s="7">
        <f>LEFT(施設サイズ[[#This Row],[サイズ]],1)*RIGHT(施設サイズ[[#This Row],[サイズ]],1)</f>
        <v>4</v>
      </c>
    </row>
    <row r="124" spans="1:3">
      <c r="A124" s="2" t="s">
        <v>130</v>
      </c>
      <c r="B124" s="3" t="s">
        <v>350</v>
      </c>
      <c r="C124" s="5">
        <f>LEFT(施設サイズ[[#This Row],[サイズ]],1)*RIGHT(施設サイズ[[#This Row],[サイズ]],1)</f>
        <v>1</v>
      </c>
    </row>
    <row r="125" spans="1:3">
      <c r="A125" s="2" t="s">
        <v>352</v>
      </c>
      <c r="B125" s="3" t="s">
        <v>350</v>
      </c>
      <c r="C125" s="5">
        <f>LEFT(施設サイズ[[#This Row],[サイズ]],1)*RIGHT(施設サイズ[[#This Row],[サイズ]],1)</f>
        <v>1</v>
      </c>
    </row>
    <row r="126" spans="1:3">
      <c r="A126" s="2" t="s">
        <v>351</v>
      </c>
      <c r="B126" s="3" t="s">
        <v>350</v>
      </c>
      <c r="C126" s="5">
        <f>LEFT(施設サイズ[[#This Row],[サイズ]],1)*RIGHT(施設サイズ[[#This Row],[サイズ]],1)</f>
        <v>1</v>
      </c>
    </row>
    <row r="127" spans="1:3">
      <c r="A127" s="2" t="s">
        <v>78</v>
      </c>
      <c r="B127" s="3" t="s">
        <v>350</v>
      </c>
      <c r="C127" s="5">
        <f>LEFT(施設サイズ[[#This Row],[サイズ]],1)*RIGHT(施設サイズ[[#This Row],[サイズ]],1)</f>
        <v>1</v>
      </c>
    </row>
    <row r="128" spans="1:3">
      <c r="A128" s="2" t="s">
        <v>110</v>
      </c>
      <c r="B128" t="s">
        <v>344</v>
      </c>
      <c r="C128" s="7">
        <f>LEFT(施設サイズ[[#This Row],[サイズ]],1)*RIGHT(施設サイズ[[#This Row],[サイズ]],1)</f>
        <v>4</v>
      </c>
    </row>
    <row r="129" spans="1:3">
      <c r="A129" s="2" t="s">
        <v>43</v>
      </c>
      <c r="B129" s="3" t="s">
        <v>344</v>
      </c>
      <c r="C129" s="5">
        <f>LEFT(施設サイズ[[#This Row],[サイズ]],1)*RIGHT(施設サイズ[[#This Row],[サイズ]],1)</f>
        <v>4</v>
      </c>
    </row>
    <row r="130" spans="1:3">
      <c r="A130" s="2" t="s">
        <v>159</v>
      </c>
      <c r="B130" s="3" t="s">
        <v>344</v>
      </c>
      <c r="C130" s="7">
        <f>LEFT(施設サイズ[[#This Row],[サイズ]],1)*RIGHT(施設サイズ[[#This Row],[サイズ]],1)</f>
        <v>4</v>
      </c>
    </row>
    <row r="131" spans="1:3">
      <c r="A131" s="2" t="s">
        <v>55</v>
      </c>
      <c r="B131" t="s">
        <v>362</v>
      </c>
      <c r="C131" s="7">
        <f>LEFT(施設サイズ[[#This Row],[サイズ]],1)*RIGHT(施設サイズ[[#This Row],[サイズ]],1)</f>
        <v>36</v>
      </c>
    </row>
    <row r="132" spans="1:3">
      <c r="A132" s="2" t="s">
        <v>131</v>
      </c>
      <c r="B132" s="3" t="s">
        <v>344</v>
      </c>
      <c r="C132" s="5">
        <f>LEFT(施設サイズ[[#This Row],[サイズ]],1)*RIGHT(施設サイズ[[#This Row],[サイズ]],1)</f>
        <v>4</v>
      </c>
    </row>
    <row r="133" spans="1:3">
      <c r="A133" s="2" t="s">
        <v>44</v>
      </c>
      <c r="B133" t="s">
        <v>344</v>
      </c>
      <c r="C133" s="7">
        <f>LEFT(施設サイズ[[#This Row],[サイズ]],1)*RIGHT(施設サイズ[[#This Row],[サイズ]],1)</f>
        <v>4</v>
      </c>
    </row>
    <row r="134" spans="1:3">
      <c r="A134" s="2" t="s">
        <v>548</v>
      </c>
      <c r="B134" t="s">
        <v>344</v>
      </c>
      <c r="C134" s="7">
        <f>LEFT(施設サイズ[[#This Row],[サイズ]],1)*RIGHT(施設サイズ[[#This Row],[サイズ]],1)</f>
        <v>4</v>
      </c>
    </row>
    <row r="135" spans="1:3">
      <c r="A135" s="2" t="s">
        <v>192</v>
      </c>
      <c r="B135" s="3" t="s">
        <v>344</v>
      </c>
      <c r="C135" s="5">
        <f>LEFT(施設サイズ[[#This Row],[サイズ]],1)*RIGHT(施設サイズ[[#This Row],[サイズ]],1)</f>
        <v>4</v>
      </c>
    </row>
    <row r="136" spans="1:3">
      <c r="A136" s="2" t="s">
        <v>72</v>
      </c>
      <c r="B136" s="3" t="s">
        <v>344</v>
      </c>
      <c r="C136" s="7">
        <f>LEFT(施設サイズ[[#This Row],[サイズ]],1)*RIGHT(施設サイズ[[#This Row],[サイズ]],1)</f>
        <v>4</v>
      </c>
    </row>
    <row r="137" spans="1:3">
      <c r="A137" s="2" t="s">
        <v>360</v>
      </c>
      <c r="B137" s="3" t="s">
        <v>350</v>
      </c>
      <c r="C137" s="5">
        <f>LEFT(施設サイズ[[#This Row],[サイズ]],1)*RIGHT(施設サイズ[[#This Row],[サイズ]],1)</f>
        <v>1</v>
      </c>
    </row>
    <row r="138" spans="1:3">
      <c r="A138" s="2" t="s">
        <v>153</v>
      </c>
      <c r="B138" t="s">
        <v>344</v>
      </c>
      <c r="C138" s="7">
        <f>LEFT(施設サイズ[[#This Row],[サイズ]],1)*RIGHT(施設サイズ[[#This Row],[サイズ]],1)</f>
        <v>4</v>
      </c>
    </row>
    <row r="139" spans="1:3">
      <c r="A139" s="2" t="s">
        <v>235</v>
      </c>
      <c r="B139" t="s">
        <v>362</v>
      </c>
      <c r="C139" s="7">
        <f>LEFT(施設サイズ[[#This Row],[サイズ]],1)*RIGHT(施設サイズ[[#This Row],[サイズ]],1)</f>
        <v>36</v>
      </c>
    </row>
    <row r="140" spans="1:3">
      <c r="A140" s="2" t="s">
        <v>320</v>
      </c>
      <c r="B140" t="s">
        <v>362</v>
      </c>
      <c r="C140" s="7">
        <f>LEFT(施設サイズ[[#This Row],[サイズ]],1)*RIGHT(施設サイズ[[#This Row],[サイズ]],1)</f>
        <v>36</v>
      </c>
    </row>
    <row r="141" spans="1:3">
      <c r="A141" s="2" t="s">
        <v>13</v>
      </c>
      <c r="B141" t="s">
        <v>344</v>
      </c>
      <c r="C141" s="7">
        <f>LEFT(施設サイズ[[#This Row],[サイズ]],1)*RIGHT(施設サイズ[[#This Row],[サイズ]],1)</f>
        <v>4</v>
      </c>
    </row>
    <row r="142" spans="1:3">
      <c r="A142" s="2" t="s">
        <v>316</v>
      </c>
      <c r="B142" s="3" t="s">
        <v>350</v>
      </c>
      <c r="C142" s="5">
        <f>LEFT(施設サイズ[[#This Row],[サイズ]],1)*RIGHT(施設サイズ[[#This Row],[サイズ]],1)</f>
        <v>1</v>
      </c>
    </row>
    <row r="143" spans="1:3">
      <c r="A143" s="2" t="s">
        <v>211</v>
      </c>
      <c r="B143" s="3" t="s">
        <v>344</v>
      </c>
      <c r="C143" s="7">
        <f>LEFT(施設サイズ[[#This Row],[サイズ]],1)*RIGHT(施設サイズ[[#This Row],[サイズ]],1)</f>
        <v>4</v>
      </c>
    </row>
    <row r="144" spans="1:3">
      <c r="A144" s="2" t="s">
        <v>104</v>
      </c>
      <c r="B144" s="3" t="s">
        <v>350</v>
      </c>
      <c r="C144" s="5">
        <f>LEFT(施設サイズ[[#This Row],[サイズ]],1)*RIGHT(施設サイズ[[#This Row],[サイズ]],1)</f>
        <v>1</v>
      </c>
    </row>
    <row r="145" spans="1:3">
      <c r="A145" s="2" t="s">
        <v>133</v>
      </c>
      <c r="B145" t="s">
        <v>347</v>
      </c>
      <c r="C145" s="7">
        <f>LEFT(施設サイズ[[#This Row],[サイズ]],1)*RIGHT(施設サイズ[[#This Row],[サイズ]],1)</f>
        <v>16</v>
      </c>
    </row>
    <row r="146" spans="1:3">
      <c r="A146" s="2" t="s">
        <v>59</v>
      </c>
      <c r="B146" s="3" t="s">
        <v>350</v>
      </c>
      <c r="C146" s="5">
        <f>LEFT(施設サイズ[[#This Row],[サイズ]],1)*RIGHT(施設サイズ[[#This Row],[サイズ]],1)</f>
        <v>1</v>
      </c>
    </row>
    <row r="147" spans="1:3">
      <c r="A147" s="2" t="s">
        <v>65</v>
      </c>
      <c r="B147" t="s">
        <v>362</v>
      </c>
      <c r="C147" s="7">
        <f>LEFT(施設サイズ[[#This Row],[サイズ]],1)*RIGHT(施設サイズ[[#This Row],[サイズ]],1)</f>
        <v>36</v>
      </c>
    </row>
    <row r="148" spans="1:3">
      <c r="A148" s="2" t="s">
        <v>212</v>
      </c>
      <c r="B148" s="3" t="s">
        <v>350</v>
      </c>
      <c r="C148" s="5">
        <f>LEFT(施設サイズ[[#This Row],[サイズ]],1)*RIGHT(施設サイズ[[#This Row],[サイズ]],1)</f>
        <v>1</v>
      </c>
    </row>
    <row r="149" spans="1:3">
      <c r="A149" s="2" t="s">
        <v>112</v>
      </c>
      <c r="B149" t="s">
        <v>414</v>
      </c>
      <c r="C149" s="7">
        <f>LEFT(施設サイズ[[#This Row],[サイズ]],1)*RIGHT(施設サイズ[[#This Row],[サイズ]],1)</f>
        <v>8</v>
      </c>
    </row>
    <row r="150" spans="1:3">
      <c r="A150" s="2" t="s">
        <v>86</v>
      </c>
      <c r="B150" t="s">
        <v>347</v>
      </c>
      <c r="C150" s="7">
        <f>LEFT(施設サイズ[[#This Row],[サイズ]],1)*RIGHT(施設サイズ[[#This Row],[サイズ]],1)</f>
        <v>16</v>
      </c>
    </row>
    <row r="151" spans="1:3">
      <c r="A151" s="2" t="s">
        <v>122</v>
      </c>
      <c r="B151" t="s">
        <v>414</v>
      </c>
      <c r="C151" s="7">
        <f>LEFT(施設サイズ[[#This Row],[サイズ]],1)*RIGHT(施設サイズ[[#This Row],[サイズ]],1)</f>
        <v>8</v>
      </c>
    </row>
    <row r="152" spans="1:3">
      <c r="A152" s="2" t="s">
        <v>17</v>
      </c>
      <c r="B152" t="s">
        <v>344</v>
      </c>
      <c r="C152" s="7">
        <f>LEFT(施設サイズ[[#This Row],[サイズ]],1)*RIGHT(施設サイズ[[#This Row],[サイズ]],1)</f>
        <v>4</v>
      </c>
    </row>
    <row r="153" spans="1:3">
      <c r="A153" s="2" t="s">
        <v>68</v>
      </c>
      <c r="B153" t="s">
        <v>344</v>
      </c>
      <c r="C153" s="7">
        <f>LEFT(施設サイズ[[#This Row],[サイズ]],1)*RIGHT(施設サイズ[[#This Row],[サイズ]],1)</f>
        <v>4</v>
      </c>
    </row>
    <row r="154" spans="1:3">
      <c r="A154" s="2" t="s">
        <v>114</v>
      </c>
      <c r="B154" t="s">
        <v>347</v>
      </c>
      <c r="C154" s="7">
        <f>LEFT(施設サイズ[[#This Row],[サイズ]],1)*RIGHT(施設サイズ[[#This Row],[サイズ]],1)</f>
        <v>16</v>
      </c>
    </row>
    <row r="155" spans="1:3">
      <c r="A155" s="2" t="s">
        <v>144</v>
      </c>
      <c r="B155" t="s">
        <v>344</v>
      </c>
      <c r="C155" s="7">
        <f>LEFT(施設サイズ[[#This Row],[サイズ]],1)*RIGHT(施設サイズ[[#This Row],[サイズ]],1)</f>
        <v>4</v>
      </c>
    </row>
    <row r="156" spans="1:3">
      <c r="A156" s="2" t="s">
        <v>64</v>
      </c>
      <c r="B156" s="3" t="s">
        <v>350</v>
      </c>
      <c r="C156" s="5">
        <f>LEFT(施設サイズ[[#This Row],[サイズ]],1)*RIGHT(施設サイズ[[#This Row],[サイズ]],1)</f>
        <v>1</v>
      </c>
    </row>
    <row r="157" spans="1:3">
      <c r="A157" s="2" t="s">
        <v>534</v>
      </c>
      <c r="B157" t="s">
        <v>347</v>
      </c>
      <c r="C157" s="7">
        <f>LEFT(施設サイズ[[#This Row],[サイズ]],1)*RIGHT(施設サイズ[[#This Row],[サイズ]],1)</f>
        <v>16</v>
      </c>
    </row>
    <row r="158" spans="1:3">
      <c r="A158" s="2" t="s">
        <v>74</v>
      </c>
      <c r="B158" s="3" t="s">
        <v>350</v>
      </c>
      <c r="C158" s="5">
        <f>LEFT(施設サイズ[[#This Row],[サイズ]],1)*RIGHT(施設サイズ[[#This Row],[サイズ]],1)</f>
        <v>1</v>
      </c>
    </row>
    <row r="159" spans="1:3">
      <c r="A159" s="2" t="s">
        <v>118</v>
      </c>
      <c r="B159" t="s">
        <v>344</v>
      </c>
      <c r="C159" s="7">
        <f>LEFT(施設サイズ[[#This Row],[サイズ]],1)*RIGHT(施設サイズ[[#This Row],[サイズ]],1)</f>
        <v>4</v>
      </c>
    </row>
    <row r="160" spans="1:3">
      <c r="A160" s="6" t="s">
        <v>93</v>
      </c>
      <c r="B160" t="s">
        <v>362</v>
      </c>
      <c r="C160" s="7">
        <f>LEFT(施設サイズ[[#This Row],[サイズ]],1)*RIGHT(施設サイズ[[#This Row],[サイズ]],1)</f>
        <v>36</v>
      </c>
    </row>
    <row r="161" spans="1:3">
      <c r="A161" s="4" t="s">
        <v>33</v>
      </c>
      <c r="B161" t="s">
        <v>344</v>
      </c>
      <c r="C161" s="7">
        <f>LEFT(施設サイズ[[#This Row],[サイズ]],1)*RIGHT(施設サイズ[[#This Row],[サイズ]],1)</f>
        <v>4</v>
      </c>
    </row>
    <row r="162" spans="1:3">
      <c r="A162" s="6" t="s">
        <v>226</v>
      </c>
      <c r="B162" t="s">
        <v>362</v>
      </c>
      <c r="C162" s="7">
        <f>LEFT(施設サイズ[[#This Row],[サイズ]],1)*RIGHT(施設サイズ[[#This Row],[サイズ]],1)</f>
        <v>36</v>
      </c>
    </row>
    <row r="163" spans="1:3">
      <c r="A163" s="6" t="s">
        <v>31</v>
      </c>
      <c r="B163" t="s">
        <v>344</v>
      </c>
      <c r="C163" s="7">
        <f>LEFT(施設サイズ[[#This Row],[サイズ]],1)*RIGHT(施設サイズ[[#This Row],[サイズ]],1)</f>
        <v>4</v>
      </c>
    </row>
    <row r="164" spans="1:3">
      <c r="A164" s="6" t="s">
        <v>190</v>
      </c>
      <c r="B164" t="s">
        <v>362</v>
      </c>
      <c r="C164" s="7">
        <f>LEFT(施設サイズ[[#This Row],[サイズ]],1)*RIGHT(施設サイズ[[#This Row],[サイズ]],1)</f>
        <v>36</v>
      </c>
    </row>
    <row r="165" spans="1:3">
      <c r="A165" s="6" t="s">
        <v>355</v>
      </c>
      <c r="B165" s="3" t="s">
        <v>344</v>
      </c>
      <c r="C165" s="5">
        <f>LEFT(施設サイズ[[#This Row],[サイズ]],1)*RIGHT(施設サイズ[[#This Row],[サイズ]],1)</f>
        <v>4</v>
      </c>
    </row>
    <row r="166" spans="1:3">
      <c r="A166" s="6"/>
      <c r="B166" s="3"/>
      <c r="C166" s="5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所持施設から逆引き</vt:lpstr>
      <vt:lpstr>設備効果</vt:lpstr>
      <vt:lpstr>産業効果</vt:lpstr>
      <vt:lpstr>専門街一覧</vt:lpstr>
      <vt:lpstr>施設サイズ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k.tsumura</dc:creator>
  <cp:lastModifiedBy>k.tsumura</cp:lastModifiedBy>
  <dcterms:created xsi:type="dcterms:W3CDTF">2019-12-25T01:30:54Z</dcterms:created>
  <dcterms:modified xsi:type="dcterms:W3CDTF">2020-05-10T21:39:00Z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f2500f64-05b9-4013-b788-5f6327153822</vt:lpwstr>
  </property>
</Properties>
</file>