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CABE8E8F-96FE-4DAD-9A86-E6EE27F6B661}" xr6:coauthVersionLast="47" xr6:coauthVersionMax="47" xr10:uidLastSave="{00000000-0000-0000-0000-000000000000}"/>
  <bookViews>
    <workbookView xWindow="-108" yWindow="-108" windowWidth="23256" windowHeight="12576" activeTab="1" xr2:uid="{29322B14-824C-4AC8-AF49-98F8BCA841E0}"/>
  </bookViews>
  <sheets>
    <sheet name="131_Meal1" sheetId="1" r:id="rId1"/>
    <sheet name="131_Meal2" sheetId="2" r:id="rId2"/>
    <sheet name="131_Meal3" sheetId="3" r:id="rId3"/>
  </sheets>
  <definedNames>
    <definedName name="solver_adj" localSheetId="0" hidden="1">'131_Meal1'!$B$4:$BF$4</definedName>
    <definedName name="solver_adj" localSheetId="1" hidden="1">'131_Meal2'!$B$4:$BF$4</definedName>
    <definedName name="solver_adj" localSheetId="2" hidden="1">'131_Meal3'!$B$4:$BF$4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'131_Meal1'!$BG$14:$BG$27</definedName>
    <definedName name="solver_lhs1" localSheetId="1" hidden="1">'131_Meal2'!$BG$14:$BG$27</definedName>
    <definedName name="solver_lhs1" localSheetId="2" hidden="1">'131_Meal3'!$BG$14:$BG$27</definedName>
    <definedName name="solver_lhs2" localSheetId="0" hidden="1">'131_Meal1'!$BG$14:$BG$27</definedName>
    <definedName name="solver_lhs2" localSheetId="1" hidden="1">'131_Meal2'!$BG$14:$BG$28</definedName>
    <definedName name="solver_lhs2" localSheetId="2" hidden="1">'131_Meal3'!$BG$14:$BG$28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'131_Meal1'!$BI$3</definedName>
    <definedName name="solver_opt" localSheetId="1" hidden="1">'131_Meal2'!$BI$3</definedName>
    <definedName name="solver_opt" localSheetId="2" hidden="1">'131_Meal3'!$BI$3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'131_Meal1'!$BJ$14:$BJ$27</definedName>
    <definedName name="solver_rhs1" localSheetId="1" hidden="1">'131_Meal2'!$BI$14:$BI$27</definedName>
    <definedName name="solver_rhs1" localSheetId="2" hidden="1">'131_Meal3'!$BI$14:$BI$27</definedName>
    <definedName name="solver_rhs2" localSheetId="0" hidden="1">'131_Meal1'!$BI$14:$BI$27</definedName>
    <definedName name="solver_rhs2" localSheetId="1" hidden="1">'131_Meal2'!$BJ$14:$BJ$28</definedName>
    <definedName name="solver_rhs2" localSheetId="2" hidden="1">'131_Meal3'!$BJ$14:$BJ$28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V28" i="2"/>
  <c r="AW28" i="2"/>
  <c r="AX28" i="2"/>
  <c r="AY28" i="2"/>
  <c r="AZ28" i="2"/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E28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BA28" i="2" s="1"/>
  <c r="AZ29" i="1"/>
  <c r="AZ30" i="2" s="1"/>
  <c r="AY29" i="1"/>
  <c r="AY30" i="2" s="1"/>
  <c r="AX29" i="1"/>
  <c r="AX30" i="2" s="1"/>
  <c r="AW29" i="1"/>
  <c r="AW30" i="2" s="1"/>
  <c r="AV29" i="1"/>
  <c r="AV30" i="2" s="1"/>
  <c r="AU29" i="1"/>
  <c r="AU30" i="2" s="1"/>
  <c r="AU28" i="2" s="1"/>
  <c r="AT29" i="1"/>
  <c r="AT30" i="2" s="1"/>
  <c r="AT28" i="2" s="1"/>
  <c r="AS29" i="1"/>
  <c r="AS30" i="2" s="1"/>
  <c r="AS28" i="2" s="1"/>
  <c r="AR29" i="1"/>
  <c r="AR30" i="2" s="1"/>
  <c r="AR28" i="2" s="1"/>
  <c r="AQ29" i="1"/>
  <c r="AQ30" i="2" s="1"/>
  <c r="AQ28" i="2" s="1"/>
  <c r="AP29" i="1"/>
  <c r="AP30" i="2" s="1"/>
  <c r="AP28" i="2" s="1"/>
  <c r="AO29" i="1"/>
  <c r="AO30" i="2" s="1"/>
  <c r="AO28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K28" i="2" s="1"/>
  <c r="AJ29" i="1"/>
  <c r="AJ30" i="2" s="1"/>
  <c r="AJ28" i="2" s="1"/>
  <c r="AI29" i="1"/>
  <c r="AI30" i="2" s="1"/>
  <c r="AI28" i="2" s="1"/>
  <c r="AH29" i="1"/>
  <c r="AH30" i="2" s="1"/>
  <c r="AH28" i="2" s="1"/>
  <c r="AG29" i="1"/>
  <c r="AG30" i="2" s="1"/>
  <c r="AG28" i="2" s="1"/>
  <c r="AF29" i="1"/>
  <c r="AF30" i="2" s="1"/>
  <c r="AF28" i="2" s="1"/>
  <c r="AE29" i="1"/>
  <c r="AE30" i="2" s="1"/>
  <c r="AE28" i="2" s="1"/>
  <c r="AD29" i="1"/>
  <c r="AD30" i="2" s="1"/>
  <c r="AD28" i="2" s="1"/>
  <c r="AC29" i="1"/>
  <c r="AC30" i="2" s="1"/>
  <c r="AC28" i="2" s="1"/>
  <c r="AB29" i="1"/>
  <c r="AB30" i="2" s="1"/>
  <c r="AB28" i="2" s="1"/>
  <c r="AA29" i="1"/>
  <c r="AA30" i="2" s="1"/>
  <c r="AA28" i="2" s="1"/>
  <c r="Z29" i="1"/>
  <c r="Z30" i="2" s="1"/>
  <c r="Z28" i="2" s="1"/>
  <c r="Y29" i="1"/>
  <c r="Y30" i="2" s="1"/>
  <c r="Y28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U28" i="2" s="1"/>
  <c r="T29" i="1"/>
  <c r="T30" i="2" s="1"/>
  <c r="T28" i="2" s="1"/>
  <c r="S29" i="1"/>
  <c r="S30" i="2" s="1"/>
  <c r="S28" i="2" s="1"/>
  <c r="R29" i="1"/>
  <c r="R30" i="2" s="1"/>
  <c r="R28" i="2" s="1"/>
  <c r="Q29" i="1"/>
  <c r="Q30" i="2" s="1"/>
  <c r="Q28" i="2" s="1"/>
  <c r="P29" i="1"/>
  <c r="P30" i="2" s="1"/>
  <c r="P28" i="2" s="1"/>
  <c r="O29" i="1"/>
  <c r="O30" i="2" s="1"/>
  <c r="O28" i="2" s="1"/>
  <c r="N29" i="1"/>
  <c r="N30" i="2" s="1"/>
  <c r="N28" i="2" s="1"/>
  <c r="M29" i="1"/>
  <c r="M30" i="2" s="1"/>
  <c r="M28" i="2" s="1"/>
  <c r="L29" i="1"/>
  <c r="L30" i="2" s="1"/>
  <c r="L28" i="2" s="1"/>
  <c r="K29" i="1"/>
  <c r="K30" i="2" s="1"/>
  <c r="K28" i="2" s="1"/>
  <c r="J29" i="1"/>
  <c r="J30" i="2" s="1"/>
  <c r="J28" i="2" s="1"/>
  <c r="I29" i="1"/>
  <c r="I30" i="2" s="1"/>
  <c r="I28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E28" i="2" s="1"/>
  <c r="D29" i="1"/>
  <c r="D30" i="2" s="1"/>
  <c r="D28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G32" i="2"/>
  <c r="G30" i="3" s="1"/>
  <c r="K32" i="2"/>
  <c r="K30" i="3" s="1"/>
  <c r="S32" i="2"/>
  <c r="S30" i="3" s="1"/>
  <c r="W32" i="2"/>
  <c r="W30" i="3" s="1"/>
  <c r="AA32" i="2"/>
  <c r="AA30" i="3" s="1"/>
  <c r="AI32" i="2"/>
  <c r="AI30" i="3" s="1"/>
  <c r="AM32" i="2"/>
  <c r="AM30" i="3" s="1"/>
  <c r="AQ32" i="2"/>
  <c r="AQ30" i="3" s="1"/>
  <c r="BC32" i="2"/>
  <c r="BC30" i="3" s="1"/>
  <c r="D32" i="2"/>
  <c r="D30" i="3" s="1"/>
  <c r="L32" i="2"/>
  <c r="L30" i="3" s="1"/>
  <c r="P32" i="2"/>
  <c r="P30" i="3" s="1"/>
  <c r="T32" i="2"/>
  <c r="T30" i="3" s="1"/>
  <c r="X32" i="2"/>
  <c r="X30" i="3" s="1"/>
  <c r="AB32" i="2"/>
  <c r="AB30" i="3" s="1"/>
  <c r="AF32" i="2"/>
  <c r="AF30" i="3" s="1"/>
  <c r="AJ32" i="2"/>
  <c r="AJ30" i="3" s="1"/>
  <c r="AN32" i="2"/>
  <c r="AN30" i="3" s="1"/>
  <c r="AR32" i="2"/>
  <c r="AR30" i="3" s="1"/>
  <c r="AV32" i="2"/>
  <c r="AV30" i="3" s="1"/>
  <c r="AZ32" i="2"/>
  <c r="AZ30" i="3" s="1"/>
  <c r="BD32" i="2"/>
  <c r="BD30" i="3" s="1"/>
  <c r="BM3" i="3"/>
  <c r="H32" i="2"/>
  <c r="H30" i="3" s="1"/>
  <c r="O32" i="2"/>
  <c r="O30" i="3" s="1"/>
  <c r="AE32" i="2"/>
  <c r="AE30" i="3" s="1"/>
  <c r="AU32" i="2"/>
  <c r="AU30" i="3" s="1"/>
  <c r="AY32" i="2"/>
  <c r="AY30" i="3" s="1"/>
  <c r="E32" i="2"/>
  <c r="E30" i="3" s="1"/>
  <c r="I32" i="2"/>
  <c r="I30" i="3" s="1"/>
  <c r="M32" i="2"/>
  <c r="M30" i="3" s="1"/>
  <c r="Q32" i="2"/>
  <c r="Q30" i="3" s="1"/>
  <c r="U32" i="2"/>
  <c r="U30" i="3" s="1"/>
  <c r="Y32" i="2"/>
  <c r="Y30" i="3" s="1"/>
  <c r="AC32" i="2"/>
  <c r="AC30" i="3" s="1"/>
  <c r="AG32" i="2"/>
  <c r="AG30" i="3" s="1"/>
  <c r="AK32" i="2"/>
  <c r="AK30" i="3" s="1"/>
  <c r="AO32" i="2"/>
  <c r="AO30" i="3" s="1"/>
  <c r="AS32" i="2"/>
  <c r="AS30" i="3" s="1"/>
  <c r="AW32" i="2"/>
  <c r="AW30" i="3" s="1"/>
  <c r="BA32" i="2"/>
  <c r="BA30" i="3" s="1"/>
  <c r="BE32" i="2"/>
  <c r="BE30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J32" i="2"/>
  <c r="J30" i="3" s="1"/>
  <c r="N32" i="2"/>
  <c r="N30" i="3" s="1"/>
  <c r="R32" i="2"/>
  <c r="R30" i="3" s="1"/>
  <c r="V32" i="2"/>
  <c r="V30" i="3" s="1"/>
  <c r="Z32" i="2"/>
  <c r="Z30" i="3" s="1"/>
  <c r="AD32" i="2"/>
  <c r="AD30" i="3" s="1"/>
  <c r="AH32" i="2"/>
  <c r="AH30" i="3" s="1"/>
  <c r="AL32" i="2"/>
  <c r="AL30" i="3" s="1"/>
  <c r="AP32" i="2"/>
  <c r="AP30" i="3" s="1"/>
  <c r="AT32" i="2"/>
  <c r="AT30" i="3" s="1"/>
  <c r="AX32" i="2"/>
  <c r="AX30" i="3" s="1"/>
  <c r="BB32" i="2"/>
  <c r="BB30" i="3" s="1"/>
  <c r="BF32" i="2"/>
  <c r="BF30" i="3" s="1"/>
  <c r="BM15" i="3"/>
  <c r="BM19" i="3"/>
  <c r="BM23" i="3"/>
  <c r="BM27" i="3"/>
  <c r="T32" i="3"/>
  <c r="B28" i="2"/>
  <c r="BB32" i="3" l="1"/>
  <c r="AL32" i="3"/>
  <c r="V32" i="3"/>
  <c r="F32" i="3"/>
  <c r="AX32" i="3"/>
  <c r="AH32" i="3"/>
  <c r="R32" i="3"/>
  <c r="AT32" i="3"/>
  <c r="AD32" i="3"/>
  <c r="N32" i="3"/>
  <c r="BA32" i="3"/>
  <c r="AK32" i="3"/>
  <c r="U32" i="3"/>
  <c r="E32" i="3"/>
  <c r="BF32" i="3"/>
  <c r="AP32" i="3"/>
  <c r="Z32" i="3"/>
  <c r="J32" i="3"/>
  <c r="AG32" i="3"/>
  <c r="AZ32" i="3"/>
  <c r="BE32" i="3"/>
  <c r="AO32" i="3"/>
  <c r="AJ32" i="3"/>
  <c r="I32" i="3"/>
  <c r="S32" i="3"/>
  <c r="AS32" i="3"/>
  <c r="AC32" i="3"/>
  <c r="AV32" i="3"/>
  <c r="AQ32" i="3"/>
  <c r="AF32" i="3"/>
  <c r="K32" i="3"/>
  <c r="AW32" i="3"/>
  <c r="Y32" i="3"/>
  <c r="Q32" i="3"/>
  <c r="L32" i="3"/>
  <c r="H32" i="3"/>
  <c r="AR32" i="3"/>
  <c r="BD32" i="3"/>
  <c r="D32" i="3"/>
  <c r="AM32" i="3"/>
  <c r="AB32" i="3"/>
  <c r="AN32" i="3"/>
  <c r="X32" i="3"/>
  <c r="AI32" i="3"/>
  <c r="P32" i="3"/>
  <c r="C32" i="3"/>
  <c r="G32" i="3"/>
  <c r="BC32" i="3"/>
  <c r="W32" i="3"/>
  <c r="AA32" i="3"/>
  <c r="AU32" i="3"/>
  <c r="M32" i="3"/>
  <c r="O32" i="3"/>
  <c r="B28" i="3"/>
  <c r="AY32" i="3"/>
  <c r="AE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<sst xmlns="http://schemas.openxmlformats.org/spreadsheetml/2006/main" count="278" uniqueCount="112">
  <si>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</si>
  <si>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</si>
  <si>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</si>
  <si>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</si>
  <si>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</si>
  <si>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</si>
  <si>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</si>
  <si>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</si>
  <si>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</si>
  <si>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</si>
  <si>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</si>
  <si>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</si>
  <si>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</si>
  <si>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</si>
  <si>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</si>
  <si>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</si>
  <si>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</si>
  <si>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</si>
  <si>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</si>
  <si>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</si>
  <si>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</si>
  <si>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</si>
  <si>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</si>
  <si>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</si>
  <si>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</si>
  <si>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</si>
  <si>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</si>
  <si>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</si>
  <si>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</si>
  <si>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</si>
  <si>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</si>
  <si>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</si>
  <si>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</si>
  <si>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</si>
  <si>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</si>
  <si>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</si>
  <si>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</si>
  <si>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</si>
  <si>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</si>
  <si>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</si>
  <si>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</si>
  <si>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</si>
  <si>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</si>
  <si>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</si>
  <si>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</si>
  <si>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</si>
  <si>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</si>
  <si>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(84g)</t>
  </si>
  <si>
    <t>Oysters, about 12 medium (84g)</t>
  </si>
  <si>
    <t>Pollock (84g)</t>
  </si>
  <si>
    <t>Rainbow Trout (84g)</t>
  </si>
  <si>
    <t>Salmon, Atlantic/Coho/Sockeye /Chinook (84g)</t>
  </si>
  <si>
    <t>Salmon, Chum/Pink (84g)</t>
  </si>
  <si>
    <t>Scallops, about 6 large or 14 small (84g)</t>
  </si>
  <si>
    <t>Shrimp (84g)</t>
  </si>
  <si>
    <t>Swordfish (84g)</t>
  </si>
  <si>
    <t>Tilapia (84g)</t>
  </si>
  <si>
    <t>Tuna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</si>
  <si>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</si>
  <si>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</si>
  <si>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</si>
  <si>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</si>
  <si>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</si>
  <si>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</si>
  <si>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</si>
  <si>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</si>
  <si>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</si>
  <si>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</si>
  <si>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</si>
  <si>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</si>
  <si>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</si>
  <si>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</si>
  <si>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</si>
  <si>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</si>
  <si>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Calories</t>
  </si>
  <si>
    <t>Carbohydrate(g)</t>
  </si>
  <si>
    <t>Fat(g)</t>
  </si>
  <si>
    <t>Protein(g)</t>
  </si>
  <si>
    <t>Saturated fat (g)</t>
  </si>
  <si>
    <t>Cholesterol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</si>
  <si>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</si>
  <si>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</si>
  <si>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</si>
  <si>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</si>
  <si>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</si>
  <si>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</si>
  <si>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</si>
  <si>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</si>
  <si>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</si>
  <si>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</si>
  <si>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</si>
  <si>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</si>
  <si>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</si>
  <si>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</si>
  <si>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</si>
  <si>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</si>
  <si>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</si>
  <si>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</si>
  <si>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</si>
  <si>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</si>
  <si>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Meal 2 Nutrient Intake RHS</t>
  </si>
  <si>
    <t>Chlolesterol (mg)</t>
  </si>
  <si>
    <t>Ingredient Used Constraint</t>
  </si>
  <si>
    <t>Ingredient used Meal 2</t>
  </si>
  <si>
    <t>Ingredient used Meal 1+2</t>
  </si>
  <si>
    <t>Total 3 Meals Cost</t>
  </si>
  <si>
    <t>Meal 3 Nutrient Intake RHS</t>
  </si>
  <si>
    <t>Daily Nutrient Intake</t>
  </si>
  <si>
    <t xml:space="preserve">Optimized </t>
  </si>
  <si>
    <t>Ingredient used Meal 3</t>
  </si>
  <si>
    <t>Total Ingredient used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</si>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</sst>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AQ1" activePane="topRight" state="frozen"/>
      <selection pane="topRight" activeCell="BK35" sqref="BK35"/>
    </sheetView>
  </sheetViews>
  <sheetFormatPr defaultRowHeight="14.4" x14ac:dyDescent="0.3"/>
  <cols>
    <col min="1" max="1" width="23.3320312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3320312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3.6179784515415339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1.6488374475058893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0.71258190544475408</v>
      </c>
      <c r="T4" s="12">
        <v>0</v>
      </c>
      <c r="U4" s="12">
        <v>0</v>
      </c>
      <c r="V4" s="12">
        <v>0.20270350155836106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1.2402206581700588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0.72000000000000008</v>
      </c>
      <c r="AO4" s="12">
        <v>0.99364188408129839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131</v>
      </c>
      <c r="B9" s="14" t="s">
        <v>111</v>
      </c>
      <c r="C9" s="14">
        <v>27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1" t="s">
        <v>65</v>
      </c>
      <c r="BJ12" s="72"/>
      <c r="BL12" s="73" t="s">
        <v>66</v>
      </c>
      <c r="BM12" s="74"/>
    </row>
    <row r="13" spans="1:65" s="19" customFormat="1" ht="29.4" thickBot="1" x14ac:dyDescent="0.35">
      <c r="A13" s="16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2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74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399.99999999999989</v>
      </c>
      <c r="BI14" s="41">
        <f t="shared" ref="BI14:BJ27" si="1">0.4*BL14</f>
        <v>400</v>
      </c>
      <c r="BJ14" s="41">
        <f t="shared" si="1"/>
        <v>636</v>
      </c>
      <c r="BL14" s="57">
        <v>1000</v>
      </c>
      <c r="BM14" s="58">
        <v>1590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49.821213034635107</v>
      </c>
      <c r="BI15" s="41">
        <f t="shared" si="1"/>
        <v>20</v>
      </c>
      <c r="BJ15" s="41">
        <f t="shared" si="1"/>
        <v>79.600000000000009</v>
      </c>
      <c r="BL15" s="25">
        <v>50</v>
      </c>
      <c r="BM15" s="26">
        <v>199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6.7226285831345729</v>
      </c>
      <c r="BI16" s="28">
        <f t="shared" si="1"/>
        <v>0</v>
      </c>
      <c r="BJ16" s="28">
        <f t="shared" si="1"/>
        <v>21.200000000000003</v>
      </c>
      <c r="BL16" s="29">
        <v>0</v>
      </c>
      <c r="BM16" s="30">
        <v>53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32</v>
      </c>
      <c r="BI17" s="28">
        <f t="shared" si="1"/>
        <v>24.8</v>
      </c>
      <c r="BJ17" s="28">
        <f t="shared" si="1"/>
        <v>32</v>
      </c>
      <c r="BL17" s="29">
        <v>62</v>
      </c>
      <c r="BM17" s="30">
        <v>80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7.2000000000000011</v>
      </c>
      <c r="BI18" s="28">
        <f t="shared" si="1"/>
        <v>0</v>
      </c>
      <c r="BJ18" s="28">
        <f t="shared" si="1"/>
        <v>7.2</v>
      </c>
      <c r="BL18" s="29">
        <v>0</v>
      </c>
      <c r="BM18" s="30">
        <v>18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39.068330870195055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189.56508684391503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1399.9999999999995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8.4225305453534425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23.999999999999989</v>
      </c>
      <c r="BI23" s="28">
        <f t="shared" si="1"/>
        <v>0</v>
      </c>
      <c r="BJ23" s="28">
        <f t="shared" si="1"/>
        <v>24</v>
      </c>
      <c r="BL23" s="29">
        <v>0</v>
      </c>
      <c r="BM23" s="30">
        <v>60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0.91101927334981847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176.94689068055774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279.99999999999994</v>
      </c>
      <c r="BI26" s="28">
        <f t="shared" si="1"/>
        <v>280</v>
      </c>
      <c r="BJ26" s="28">
        <f t="shared" si="1"/>
        <v>1000</v>
      </c>
      <c r="BL26" s="29">
        <v>700</v>
      </c>
      <c r="BM26" s="30">
        <v>2500</v>
      </c>
    </row>
    <row r="27" spans="1:65" ht="15" thickBot="1" x14ac:dyDescent="0.35">
      <c r="A27" s="32" t="s">
        <v>87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6.5452798876223639</v>
      </c>
      <c r="BI27" s="35">
        <f t="shared" si="1"/>
        <v>3.6</v>
      </c>
      <c r="BJ27" s="35">
        <f t="shared" si="1"/>
        <v>18</v>
      </c>
      <c r="BL27" s="36">
        <v>9</v>
      </c>
      <c r="BM27" s="37">
        <v>45</v>
      </c>
    </row>
    <row r="29" spans="1:65" s="38" customFormat="1" x14ac:dyDescent="0.3">
      <c r="A29" s="38" t="s">
        <v>88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0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tabSelected="1" zoomScale="80" zoomScaleNormal="80" workbookViewId="0">
      <pane xSplit="1" topLeftCell="AX1" activePane="topRight" state="frozen"/>
      <selection pane="topRight" activeCell="BJ30" sqref="BJ30"/>
    </sheetView>
  </sheetViews>
  <sheetFormatPr defaultRowHeight="14.4" x14ac:dyDescent="0.3"/>
  <cols>
    <col min="1" max="1" width="25.664062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664062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89</v>
      </c>
      <c r="AW2" s="2" t="s">
        <v>90</v>
      </c>
      <c r="AX2" s="2" t="s">
        <v>91</v>
      </c>
      <c r="AY2" s="2" t="s">
        <v>92</v>
      </c>
      <c r="AZ2" s="2" t="s">
        <v>93</v>
      </c>
      <c r="BA2" s="2" t="s">
        <v>94</v>
      </c>
      <c r="BB2" s="2" t="s">
        <v>95</v>
      </c>
      <c r="BC2" s="2" t="s">
        <v>96</v>
      </c>
      <c r="BD2" s="2" t="s">
        <v>97</v>
      </c>
      <c r="BE2" s="2" t="s">
        <v>98</v>
      </c>
      <c r="BF2" s="3" t="s">
        <v>99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3.6000862720036082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1.8422568941522766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0.19528118628184235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0.76737175820383419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0.46798057240564017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0.98725859057573584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9.2741409424265134E-2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131</v>
      </c>
      <c r="B9" s="14" t="s">
        <v>111</v>
      </c>
      <c r="C9" s="14">
        <v>27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1" t="s">
        <v>100</v>
      </c>
      <c r="BJ12" s="72"/>
      <c r="BL12" s="75" t="s">
        <v>66</v>
      </c>
      <c r="BM12" s="76"/>
    </row>
    <row r="13" spans="1:65" s="19" customFormat="1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74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299.99999999999972</v>
      </c>
      <c r="BI14" s="41">
        <f>0.5*BL14</f>
        <v>300.00000000000006</v>
      </c>
      <c r="BJ14" s="41">
        <f>0.5*BM14</f>
        <v>595</v>
      </c>
      <c r="BL14" s="62">
        <f>IF('131_Meal1'!BL14-'131_Meal1'!BG14&gt;0, '131_Meal1'!BL14-'131_Meal1'!BG14, 0)</f>
        <v>600.00000000000011</v>
      </c>
      <c r="BM14" s="64">
        <f>'131_Meal1'!BM14-'131_Meal1'!BG14</f>
        <v>1190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40.16381257084339</v>
      </c>
      <c r="BI15" s="41">
        <f>0.5*BL15</f>
        <v>8.939348268244629E-2</v>
      </c>
      <c r="BJ15" s="42">
        <f>0.5*BM15</f>
        <v>74.589393482682453</v>
      </c>
      <c r="BL15" s="63">
        <f>IF('131_Meal1'!BL15-'131_Meal1'!BG15&gt;0, '131_Meal1'!BL15-'131_Meal1'!BG15, 0)</f>
        <v>0.17878696536489258</v>
      </c>
      <c r="BM15" s="63">
        <f>'131_Meal1'!BM15-'131_Meal1'!BG15</f>
        <v>149.17878696536491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4.8828587444720659</v>
      </c>
      <c r="BI16" s="28">
        <f t="shared" ref="BI16:BJ27" si="1">0.5*BL16</f>
        <v>0</v>
      </c>
      <c r="BJ16" s="43">
        <f t="shared" si="1"/>
        <v>23.138685708432714</v>
      </c>
      <c r="BL16" s="63">
        <f>IF('131_Meal1'!BL16-'131_Meal1'!BG16&gt;0, '131_Meal1'!BL16-'131_Meal1'!BG16, 0)</f>
        <v>0</v>
      </c>
      <c r="BM16" s="63">
        <f>'131_Meal1'!BM16-'131_Meal1'!BG16</f>
        <v>46.277371416865428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23.999999999999993</v>
      </c>
      <c r="BI17" s="28">
        <f t="shared" si="1"/>
        <v>15</v>
      </c>
      <c r="BJ17" s="43">
        <f t="shared" si="1"/>
        <v>24</v>
      </c>
      <c r="BL17" s="63">
        <f>IF('131_Meal1'!BL17-'131_Meal1'!BG17&gt;0, '131_Meal1'!BL17-'131_Meal1'!BG17, 0)</f>
        <v>30</v>
      </c>
      <c r="BM17" s="63">
        <f>'131_Meal1'!BM17-'131_Meal1'!BG17</f>
        <v>48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5.4000000000000048</v>
      </c>
      <c r="BI18" s="28">
        <f t="shared" si="1"/>
        <v>0</v>
      </c>
      <c r="BJ18" s="43">
        <f t="shared" si="1"/>
        <v>5.3999999999999995</v>
      </c>
      <c r="BL18" s="63">
        <f>IF('131_Meal1'!BL18-'131_Meal1'!BG18&gt;0, '131_Meal1'!BL18-'131_Meal1'!BG18, 0)</f>
        <v>0</v>
      </c>
      <c r="BM18" s="63">
        <f>'131_Meal1'!BM18-'131_Meal1'!BG18</f>
        <v>10.799999999999999</v>
      </c>
    </row>
    <row r="19" spans="1:65" x14ac:dyDescent="0.3">
      <c r="A19" s="23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37.398167484453012</v>
      </c>
      <c r="BI19" s="28">
        <f t="shared" si="1"/>
        <v>0</v>
      </c>
      <c r="BJ19" s="43">
        <f t="shared" si="1"/>
        <v>130.46583456490248</v>
      </c>
      <c r="BL19" s="63">
        <f>IF('131_Meal1'!BL19-'131_Meal1'!BG19&gt;0, '131_Meal1'!BL19-'131_Meal1'!BG19, 0)</f>
        <v>0</v>
      </c>
      <c r="BM19" s="63">
        <f>'131_Meal1'!BM19-'131_Meal1'!BG19</f>
        <v>260.93166912980496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382.60301457905831</v>
      </c>
      <c r="BI20" s="28">
        <f t="shared" si="1"/>
        <v>80.217456578042487</v>
      </c>
      <c r="BJ20" s="43">
        <f t="shared" si="1"/>
        <v>1055.2174565780424</v>
      </c>
      <c r="BL20" s="63">
        <f>IF('131_Meal1'!BL20-'131_Meal1'!BG20&gt;0, '131_Meal1'!BL20-'131_Meal1'!BG20, 0)</f>
        <v>160.43491315608497</v>
      </c>
      <c r="BM20" s="63">
        <f>'131_Meal1'!BM20-'131_Meal1'!BG20</f>
        <v>2110.4349131560848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1050.0000000000002</v>
      </c>
      <c r="BI21" s="28">
        <f t="shared" si="1"/>
        <v>0</v>
      </c>
      <c r="BJ21" s="43">
        <f t="shared" si="1"/>
        <v>1050.0000000000002</v>
      </c>
      <c r="BL21" s="63">
        <f>IF('131_Meal1'!BL21-'131_Meal1'!BG21&gt;0, '131_Meal1'!BL21-'131_Meal1'!BG21, 0)</f>
        <v>0</v>
      </c>
      <c r="BM21" s="63">
        <f>'131_Meal1'!BM21-'131_Meal1'!BG21</f>
        <v>2100.0000000000005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8.6793067100912431</v>
      </c>
      <c r="BI22" s="28">
        <f t="shared" si="1"/>
        <v>5.7887347273232788</v>
      </c>
      <c r="BJ22" s="43">
        <f t="shared" si="1"/>
        <v>14.788734727323279</v>
      </c>
      <c r="BL22" s="63">
        <f>IF('131_Meal1'!BL22-'131_Meal1'!BG22&gt;0, '131_Meal1'!BL22-'131_Meal1'!BG22, 0)</f>
        <v>11.577469454646558</v>
      </c>
      <c r="BM22" s="63">
        <f>'131_Meal1'!BM22-'131_Meal1'!BG22</f>
        <v>29.577469454646558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18.000000000000018</v>
      </c>
      <c r="BI23" s="28">
        <f t="shared" si="1"/>
        <v>0</v>
      </c>
      <c r="BJ23" s="43">
        <f t="shared" si="1"/>
        <v>18.000000000000007</v>
      </c>
      <c r="BL23" s="63">
        <f>IF('131_Meal1'!BL23-'131_Meal1'!BG23&gt;0, '131_Meal1'!BL23-'131_Meal1'!BG23, 0)</f>
        <v>0</v>
      </c>
      <c r="BM23" s="63">
        <f>'131_Meal1'!BM23-'131_Meal1'!BG23</f>
        <v>36.000000000000014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</v>
      </c>
      <c r="BI24" s="28">
        <f t="shared" si="1"/>
        <v>0</v>
      </c>
      <c r="BJ24" s="43">
        <f t="shared" si="1"/>
        <v>1.0444903633250908</v>
      </c>
      <c r="BL24" s="63">
        <f>IF('131_Meal1'!BL24-'131_Meal1'!BG24&gt;0, '131_Meal1'!BL24-'131_Meal1'!BG24, 0)</f>
        <v>0</v>
      </c>
      <c r="BM24" s="63">
        <f>'131_Meal1'!BM24-'131_Meal1'!BG24</f>
        <v>2.0889807266501816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136.20861458895152</v>
      </c>
      <c r="BI25" s="28">
        <f t="shared" si="1"/>
        <v>0</v>
      </c>
      <c r="BJ25" s="43">
        <f t="shared" si="1"/>
        <v>911.52655465972111</v>
      </c>
      <c r="BL25" s="63">
        <f>IF('131_Meal1'!BL25-'131_Meal1'!BG25&gt;0, '131_Meal1'!BL25-'131_Meal1'!BG25, 0)</f>
        <v>0</v>
      </c>
      <c r="BM25" s="63">
        <f>'131_Meal1'!BM25-'131_Meal1'!BG25</f>
        <v>1823.0531093194422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210.00000000000003</v>
      </c>
      <c r="BI26" s="28">
        <f t="shared" si="1"/>
        <v>210.00000000000003</v>
      </c>
      <c r="BJ26" s="43">
        <f t="shared" si="1"/>
        <v>1110</v>
      </c>
      <c r="BL26" s="63">
        <f>IF('131_Meal1'!BL26-'131_Meal1'!BG26&gt;0, '131_Meal1'!BL26-'131_Meal1'!BG26, 0)</f>
        <v>420.00000000000006</v>
      </c>
      <c r="BM26" s="63">
        <f>'131_Meal1'!BM26-'131_Meal1'!BG26</f>
        <v>2220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8.8709107467426698</v>
      </c>
      <c r="BI27" s="28">
        <f t="shared" si="1"/>
        <v>1.227360056188818</v>
      </c>
      <c r="BJ27" s="43">
        <f t="shared" si="1"/>
        <v>19.227360056188818</v>
      </c>
      <c r="BL27" s="47">
        <f>IF('131_Meal1'!BL27-'131_Meal1'!BG27&gt;0, '131_Meal1'!BL27-'131_Meal1'!BG27, 0)</f>
        <v>2.4547201123776361</v>
      </c>
      <c r="BM27" s="47">
        <f>'131_Meal1'!BM27-'131_Meal1'!BG27</f>
        <v>38.454720112377636</v>
      </c>
    </row>
    <row r="28" spans="1:65" ht="15" thickBot="1" x14ac:dyDescent="0.35">
      <c r="A28" s="44" t="s">
        <v>102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1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45">
        <f t="shared" si="3"/>
        <v>0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88</v>
      </c>
      <c r="B30" s="38">
        <f>'131_Meal1'!B29</f>
        <v>0</v>
      </c>
      <c r="C30" s="38">
        <f>'131_Meal1'!C29</f>
        <v>0</v>
      </c>
      <c r="D30" s="38">
        <f>'131_Meal1'!D29</f>
        <v>0</v>
      </c>
      <c r="E30" s="38">
        <f>'131_Meal1'!E29</f>
        <v>0</v>
      </c>
      <c r="F30" s="38">
        <f>'131_Meal1'!F29</f>
        <v>0</v>
      </c>
      <c r="G30" s="38">
        <f>'131_Meal1'!G29</f>
        <v>0</v>
      </c>
      <c r="H30" s="38">
        <f>'131_Meal1'!H29</f>
        <v>0</v>
      </c>
      <c r="I30" s="38">
        <f>'131_Meal1'!I29</f>
        <v>0</v>
      </c>
      <c r="J30" s="38">
        <f>'131_Meal1'!J29</f>
        <v>0</v>
      </c>
      <c r="K30" s="38">
        <f>'131_Meal1'!K29</f>
        <v>1</v>
      </c>
      <c r="L30" s="38">
        <f>'131_Meal1'!L29</f>
        <v>0</v>
      </c>
      <c r="M30" s="38">
        <f>'131_Meal1'!M29</f>
        <v>0</v>
      </c>
      <c r="N30" s="38">
        <f>'131_Meal1'!N29</f>
        <v>0</v>
      </c>
      <c r="O30" s="38">
        <f>'131_Meal1'!O29</f>
        <v>0</v>
      </c>
      <c r="P30" s="38">
        <f>'131_Meal1'!P29</f>
        <v>0</v>
      </c>
      <c r="Q30" s="38">
        <f>'131_Meal1'!Q29</f>
        <v>0</v>
      </c>
      <c r="R30" s="38">
        <f>'131_Meal1'!R29</f>
        <v>0</v>
      </c>
      <c r="S30" s="38">
        <f>'131_Meal1'!S29</f>
        <v>1</v>
      </c>
      <c r="T30" s="38">
        <f>'131_Meal1'!T29</f>
        <v>0</v>
      </c>
      <c r="U30" s="38">
        <f>'131_Meal1'!U29</f>
        <v>0</v>
      </c>
      <c r="V30" s="38">
        <f>'131_Meal1'!V29</f>
        <v>1</v>
      </c>
      <c r="W30" s="38">
        <f>'131_Meal1'!W29</f>
        <v>0</v>
      </c>
      <c r="X30" s="38">
        <f>'131_Meal1'!X29</f>
        <v>0</v>
      </c>
      <c r="Y30" s="38">
        <f>'131_Meal1'!Y29</f>
        <v>0</v>
      </c>
      <c r="Z30" s="38">
        <f>'131_Meal1'!Z29</f>
        <v>0</v>
      </c>
      <c r="AA30" s="38">
        <f>'131_Meal1'!AA29</f>
        <v>0</v>
      </c>
      <c r="AB30" s="38">
        <f>'131_Meal1'!AB29</f>
        <v>0</v>
      </c>
      <c r="AC30" s="38">
        <f>'131_Meal1'!AC29</f>
        <v>0</v>
      </c>
      <c r="AD30" s="38">
        <f>'131_Meal1'!AD29</f>
        <v>0</v>
      </c>
      <c r="AE30" s="38">
        <f>'131_Meal1'!AE29</f>
        <v>1</v>
      </c>
      <c r="AF30" s="38">
        <f>'131_Meal1'!AF29</f>
        <v>0</v>
      </c>
      <c r="AG30" s="38">
        <f>'131_Meal1'!AG29</f>
        <v>0</v>
      </c>
      <c r="AH30" s="38">
        <f>'131_Meal1'!AH29</f>
        <v>0</v>
      </c>
      <c r="AI30" s="38">
        <f>'131_Meal1'!AI29</f>
        <v>0</v>
      </c>
      <c r="AJ30" s="38">
        <f>'131_Meal1'!AJ29</f>
        <v>0</v>
      </c>
      <c r="AK30" s="38">
        <f>'131_Meal1'!AK29</f>
        <v>0</v>
      </c>
      <c r="AL30" s="38">
        <f>'131_Meal1'!AL29</f>
        <v>0</v>
      </c>
      <c r="AM30" s="38">
        <f>'131_Meal1'!AM29</f>
        <v>0</v>
      </c>
      <c r="AN30" s="38">
        <f>'131_Meal1'!AN29</f>
        <v>1</v>
      </c>
      <c r="AO30" s="38">
        <f>'131_Meal1'!AO29</f>
        <v>1</v>
      </c>
      <c r="AP30" s="38">
        <f>'131_Meal1'!AP29</f>
        <v>0</v>
      </c>
      <c r="AQ30" s="38">
        <f>'131_Meal1'!AQ29</f>
        <v>0</v>
      </c>
      <c r="AR30" s="38">
        <f>'131_Meal1'!AR29</f>
        <v>0</v>
      </c>
      <c r="AS30" s="38">
        <f>'131_Meal1'!AS29</f>
        <v>0</v>
      </c>
      <c r="AT30" s="38">
        <f>'131_Meal1'!AT29</f>
        <v>0</v>
      </c>
      <c r="AU30" s="38">
        <f>'131_Meal1'!AU29</f>
        <v>0</v>
      </c>
      <c r="AV30" s="38">
        <f>'131_Meal1'!AV29</f>
        <v>0</v>
      </c>
      <c r="AW30" s="38">
        <f>'131_Meal1'!AW29</f>
        <v>0</v>
      </c>
      <c r="AX30" s="38">
        <f>'131_Meal1'!AX29</f>
        <v>0</v>
      </c>
      <c r="AY30" s="38">
        <f>'131_Meal1'!AY29</f>
        <v>0</v>
      </c>
      <c r="AZ30" s="38">
        <f>'131_Meal1'!AZ29</f>
        <v>0</v>
      </c>
      <c r="BA30" s="38">
        <f>'131_Meal1'!BA29</f>
        <v>0</v>
      </c>
      <c r="BB30" s="38">
        <f>'131_Meal1'!BB29</f>
        <v>0</v>
      </c>
      <c r="BC30" s="38">
        <f>'131_Meal1'!BC29</f>
        <v>0</v>
      </c>
      <c r="BD30" s="38">
        <f>'131_Meal1'!BD29</f>
        <v>0</v>
      </c>
      <c r="BE30" s="38">
        <f>'131_Meal1'!BE29</f>
        <v>0</v>
      </c>
      <c r="BF30" s="38">
        <f>'131_Meal1'!BF29</f>
        <v>0</v>
      </c>
    </row>
    <row r="31" spans="1:65" s="38" customFormat="1" x14ac:dyDescent="0.3">
      <c r="A31" s="38" t="s">
        <v>103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1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0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0</v>
      </c>
      <c r="AF31" s="38">
        <f t="shared" si="4"/>
        <v>0</v>
      </c>
      <c r="AG31" s="38">
        <f t="shared" si="4"/>
        <v>1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1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0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1</v>
      </c>
      <c r="BF31" s="38">
        <f t="shared" si="4"/>
        <v>0</v>
      </c>
    </row>
    <row r="32" spans="1:65" s="38" customFormat="1" x14ac:dyDescent="0.3">
      <c r="A32" s="38" t="s">
        <v>104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1</v>
      </c>
      <c r="Q32" s="38">
        <f t="shared" si="5"/>
        <v>0</v>
      </c>
      <c r="R32" s="38">
        <f t="shared" si="5"/>
        <v>0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1</v>
      </c>
      <c r="W32" s="38">
        <f t="shared" si="5"/>
        <v>0</v>
      </c>
      <c r="X32" s="38">
        <f t="shared" si="5"/>
        <v>0</v>
      </c>
      <c r="Y32" s="38">
        <f t="shared" si="5"/>
        <v>0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1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1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0</v>
      </c>
      <c r="AV32" s="38">
        <f t="shared" si="5"/>
        <v>0</v>
      </c>
      <c r="AW32" s="38">
        <f t="shared" si="5"/>
        <v>1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0</v>
      </c>
      <c r="BE32" s="38">
        <f t="shared" si="5"/>
        <v>1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zoomScale="85" zoomScaleNormal="85" workbookViewId="0">
      <pane xSplit="1" topLeftCell="BK1" activePane="topRight" state="frozen"/>
      <selection pane="topRight" activeCell="I10" sqref="I10"/>
    </sheetView>
  </sheetViews>
  <sheetFormatPr defaultRowHeight="14.4" x14ac:dyDescent="0.3"/>
  <cols>
    <col min="1" max="1" width="25.664062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664062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89</v>
      </c>
      <c r="AW2" s="2" t="s">
        <v>90</v>
      </c>
      <c r="AX2" s="2" t="s">
        <v>91</v>
      </c>
      <c r="AY2" s="2" t="s">
        <v>92</v>
      </c>
      <c r="AZ2" s="2" t="s">
        <v>93</v>
      </c>
      <c r="BA2" s="2" t="s">
        <v>94</v>
      </c>
      <c r="BB2" s="2" t="s">
        <v>95</v>
      </c>
      <c r="BC2" s="2" t="s">
        <v>96</v>
      </c>
      <c r="BD2" s="2" t="s">
        <v>97</v>
      </c>
      <c r="BE2" s="2" t="s">
        <v>98</v>
      </c>
      <c r="BF2" s="3" t="s">
        <v>99</v>
      </c>
      <c r="BI2" s="4" t="s">
        <v>58</v>
      </c>
      <c r="BM2" s="56" t="s">
        <v>105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8.0865574720114175</v>
      </c>
      <c r="BM3" s="55">
        <f>BI3+'131_Meal2'!BI3+'131_Meal1'!BI3</f>
        <v>15.30462219555656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1.6148229313604885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0.48029583880223625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1.124443176660713</v>
      </c>
      <c r="Z4" s="12">
        <v>0</v>
      </c>
      <c r="AA4" s="12">
        <v>0</v>
      </c>
      <c r="AB4" s="12">
        <v>0</v>
      </c>
      <c r="AC4" s="12">
        <v>0</v>
      </c>
      <c r="AD4" s="12">
        <v>1.5997432824484841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0.51087514212326623</v>
      </c>
      <c r="AV4" s="12">
        <v>0</v>
      </c>
      <c r="AW4" s="12">
        <v>0</v>
      </c>
      <c r="AX4" s="12">
        <v>0</v>
      </c>
      <c r="AY4" s="12">
        <v>1.4671716754778963E-2</v>
      </c>
      <c r="AZ4" s="12">
        <v>0.21910585123023407</v>
      </c>
      <c r="BA4" s="12">
        <v>0</v>
      </c>
      <c r="BB4" s="12">
        <v>0</v>
      </c>
      <c r="BC4" s="12">
        <v>0</v>
      </c>
      <c r="BD4" s="12">
        <v>0.19119986172250802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131</v>
      </c>
      <c r="B9" s="14" t="s">
        <v>111</v>
      </c>
      <c r="C9" s="14">
        <v>27</v>
      </c>
      <c r="D9" s="14">
        <v>62.713000000000001</v>
      </c>
    </row>
    <row r="11" spans="1:67" ht="15" thickBot="1" x14ac:dyDescent="0.35"/>
    <row r="12" spans="1:67" ht="15" thickBot="1" x14ac:dyDescent="0.35">
      <c r="A12" s="15"/>
      <c r="BI12" s="71" t="s">
        <v>106</v>
      </c>
      <c r="BJ12" s="72"/>
      <c r="BM12" s="14"/>
      <c r="BN12" s="77" t="s">
        <v>107</v>
      </c>
      <c r="BO12" s="78"/>
    </row>
    <row r="13" spans="1:67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K13" s="19"/>
      <c r="BM13" s="51" t="s">
        <v>108</v>
      </c>
      <c r="BN13" s="50" t="s">
        <v>72</v>
      </c>
      <c r="BO13" s="50" t="s">
        <v>73</v>
      </c>
    </row>
    <row r="14" spans="1:67" x14ac:dyDescent="0.3">
      <c r="A14" s="59" t="s">
        <v>74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299.9999999999996</v>
      </c>
      <c r="BH14" s="19"/>
      <c r="BI14" s="67">
        <f>IF('131_Meal2'!BL14-'131_Meal2'!BI14&gt;0, '131_Meal2'!BL14-'131_Meal2'!BI14, 0)</f>
        <v>300.00000000000006</v>
      </c>
      <c r="BJ14" s="67">
        <f>'131_Meal2'!BM14-'131_Meal2'!BG14</f>
        <v>890.00000000000023</v>
      </c>
      <c r="BK14" s="19"/>
      <c r="BM14" s="52">
        <f>BG14+'131_Meal2'!BG14+'131_Meal1'!BG14</f>
        <v>999.9999999999992</v>
      </c>
      <c r="BN14" s="53">
        <f>'131_Meal1'!BL14</f>
        <v>1000</v>
      </c>
      <c r="BO14" s="53">
        <f>'131_Meal1'!BM14</f>
        <v>1590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44.784290382292781</v>
      </c>
      <c r="BI15" s="68">
        <f>IF('131_Meal2'!BL15-'131_Meal2'!BI15&gt;0, '131_Meal2'!BL15-'131_Meal2'!BI15, 0)</f>
        <v>8.939348268244629E-2</v>
      </c>
      <c r="BJ15" s="68">
        <f>'131_Meal2'!BM15-'131_Meal2'!BG15</f>
        <v>109.01497439452152</v>
      </c>
      <c r="BM15" s="54">
        <f>BG15+'131_Meal2'!BG15+'131_Meal1'!BG15</f>
        <v>134.76931598777128</v>
      </c>
      <c r="BN15" s="65">
        <f>'131_Meal1'!BL15</f>
        <v>50</v>
      </c>
      <c r="BO15" s="70">
        <f>'131_Meal1'!BM15</f>
        <v>199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5.6487778644181859</v>
      </c>
      <c r="BI16" s="68">
        <f>IF('131_Meal2'!BL16-'131_Meal2'!BI16&gt;0, '131_Meal2'!BL16-'131_Meal2'!BI16, 0)</f>
        <v>0</v>
      </c>
      <c r="BJ16" s="68">
        <f>'131_Meal2'!BM16-'131_Meal2'!BG16</f>
        <v>41.394512672393361</v>
      </c>
      <c r="BM16" s="54">
        <f>BG16+'131_Meal2'!BG16+'131_Meal1'!BG16</f>
        <v>17.254265192024825</v>
      </c>
      <c r="BN16" s="65">
        <f>'131_Meal1'!BL16</f>
        <v>0</v>
      </c>
      <c r="BO16" s="70">
        <f>'131_Meal1'!BM16</f>
        <v>53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24.000000000000064</v>
      </c>
      <c r="BI17" s="68">
        <f>IF('131_Meal2'!BL17-'131_Meal2'!BI17&gt;0, '131_Meal2'!BL17-'131_Meal2'!BI17, 0)</f>
        <v>15</v>
      </c>
      <c r="BJ17" s="68">
        <f>'131_Meal2'!BM17-'131_Meal2'!BG17</f>
        <v>24.000000000000007</v>
      </c>
      <c r="BM17" s="54">
        <f>BG17+'131_Meal2'!BG17+'131_Meal1'!BG17</f>
        <v>80.000000000000057</v>
      </c>
      <c r="BN17" s="65">
        <f>'131_Meal1'!BL17</f>
        <v>62</v>
      </c>
      <c r="BO17" s="70">
        <f>'131_Meal1'!BM17</f>
        <v>80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5.3999999999999932</v>
      </c>
      <c r="BI18" s="68">
        <f>IF('131_Meal2'!BL18-'131_Meal2'!BI18&gt;0, '131_Meal2'!BL18-'131_Meal2'!BI18, 0)</f>
        <v>0</v>
      </c>
      <c r="BJ18" s="68">
        <f>'131_Meal2'!BM18-'131_Meal2'!BG18</f>
        <v>5.3999999999999941</v>
      </c>
      <c r="BM18" s="54">
        <f>BG18+'131_Meal2'!BG18+'131_Meal1'!BG18</f>
        <v>18</v>
      </c>
      <c r="BN18" s="65">
        <f>'131_Meal1'!BL18</f>
        <v>0</v>
      </c>
      <c r="BO18" s="70">
        <f>'131_Meal1'!BM18</f>
        <v>18</v>
      </c>
    </row>
    <row r="19" spans="1:67" x14ac:dyDescent="0.3">
      <c r="A19" s="23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15.452250814123005</v>
      </c>
      <c r="BI19" s="68">
        <f>IF('131_Meal2'!BL19-'131_Meal2'!BI19&gt;0, '131_Meal2'!BL19-'131_Meal2'!BI19, 0)</f>
        <v>0</v>
      </c>
      <c r="BJ19" s="68">
        <f>'131_Meal2'!BM19-'131_Meal2'!BG19</f>
        <v>223.53350164535195</v>
      </c>
      <c r="BM19" s="54">
        <f>BG19+'131_Meal2'!BG19+'131_Meal1'!BG19</f>
        <v>91.918749168771072</v>
      </c>
      <c r="BN19" s="65">
        <f>'131_Meal1'!BL19</f>
        <v>0</v>
      </c>
      <c r="BO19" s="70">
        <f>'131_Meal1'!BM19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80.217456578041222</v>
      </c>
      <c r="BI20" s="68">
        <f>IF('131_Meal2'!BL20-'131_Meal2'!BI20&gt;0, '131_Meal2'!BL20-'131_Meal2'!BI20, 0)</f>
        <v>80.217456578042487</v>
      </c>
      <c r="BJ20" s="68">
        <f>'131_Meal2'!BM20-'131_Meal2'!BG20</f>
        <v>1727.8318985770265</v>
      </c>
      <c r="BM20" s="54">
        <f>BG20+'131_Meal2'!BG20+'131_Meal1'!BG20</f>
        <v>652.38555800101449</v>
      </c>
      <c r="BN20" s="65">
        <f>'131_Meal1'!BL20</f>
        <v>350</v>
      </c>
      <c r="BO20" s="70">
        <f>'131_Meal1'!BM20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1050.0000000000007</v>
      </c>
      <c r="BI21" s="60">
        <f>IF('131_Meal2'!BL21-'131_Meal2'!BI21&gt;0, '131_Meal2'!BL21-'131_Meal2'!BI21, 0)</f>
        <v>0</v>
      </c>
      <c r="BJ21" s="68">
        <f>'131_Meal2'!BM21-'131_Meal2'!BG21</f>
        <v>1050.0000000000002</v>
      </c>
      <c r="BM21" s="54">
        <f>BG21+'131_Meal2'!BG21+'131_Meal1'!BG21</f>
        <v>3500.0000000000005</v>
      </c>
      <c r="BN21" s="65">
        <f>'131_Meal1'!BL21</f>
        <v>0</v>
      </c>
      <c r="BO21" s="70">
        <f>'131_Meal1'!BM21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11.253433389904332</v>
      </c>
      <c r="BI22" s="69">
        <f>IF('131_Meal2'!BL22-'131_Meal2'!BI22&gt;0, '131_Meal2'!BL22-'131_Meal2'!BI22, 0)</f>
        <v>5.7887347273232788</v>
      </c>
      <c r="BJ22" s="68">
        <f>'131_Meal2'!BM22-'131_Meal2'!BG22</f>
        <v>20.898162744555314</v>
      </c>
      <c r="BM22" s="54">
        <f>BG22+'131_Meal2'!BG22+'131_Meal1'!BG22</f>
        <v>28.35527064534902</v>
      </c>
      <c r="BN22" s="65">
        <f>'131_Meal1'!BL22</f>
        <v>20</v>
      </c>
      <c r="BO22" s="70">
        <f>'131_Meal1'!BM22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18.000000000000004</v>
      </c>
      <c r="BI23" s="68">
        <f>IF('131_Meal2'!BL23-'131_Meal2'!BI23&gt;0, '131_Meal2'!BL23-'131_Meal2'!BI23, 0)</f>
        <v>0</v>
      </c>
      <c r="BJ23" s="68">
        <f>'131_Meal2'!BM23-'131_Meal2'!BG23</f>
        <v>17.999999999999996</v>
      </c>
      <c r="BM23" s="54">
        <f>BG23+'131_Meal2'!BG23+'131_Meal1'!BG23</f>
        <v>60.000000000000014</v>
      </c>
      <c r="BN23" s="65">
        <f>'131_Meal1'!BL23</f>
        <v>0</v>
      </c>
      <c r="BO23" s="70">
        <f>'131_Meal1'!BM23</f>
        <v>60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0.4215067330787145</v>
      </c>
      <c r="BI24" s="68">
        <f>IF('131_Meal2'!BL24-'131_Meal2'!BI24&gt;0, '131_Meal2'!BL24-'131_Meal2'!BI24, 0)</f>
        <v>0</v>
      </c>
      <c r="BJ24" s="68">
        <f>'131_Meal2'!BM24-'131_Meal2'!BG24</f>
        <v>2.0889807266501816</v>
      </c>
      <c r="BM24" s="54">
        <f>BG24+'131_Meal2'!BG24+'131_Meal1'!BG24</f>
        <v>1.3325260064285329</v>
      </c>
      <c r="BN24" s="65">
        <f>'131_Meal1'!BL24</f>
        <v>0.6</v>
      </c>
      <c r="BO24" s="70">
        <f>'131_Meal1'!BM24</f>
        <v>3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171.81465219640947</v>
      </c>
      <c r="BI25" s="68">
        <f>IF('131_Meal2'!BL25-'131_Meal2'!BI25&gt;0, '131_Meal2'!BL25-'131_Meal2'!BI25, 0)</f>
        <v>0</v>
      </c>
      <c r="BJ25" s="68">
        <f>'131_Meal2'!BM25-'131_Meal2'!BG25</f>
        <v>1686.8444947304906</v>
      </c>
      <c r="BM25" s="54">
        <f>BG25+'131_Meal2'!BG25+'131_Meal1'!BG25</f>
        <v>484.97015746591876</v>
      </c>
      <c r="BN25" s="65">
        <f>'131_Meal1'!BL25</f>
        <v>70</v>
      </c>
      <c r="BO25" s="70">
        <f>'131_Meal1'!BM25</f>
        <v>2000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209.99999999999983</v>
      </c>
      <c r="BI26" s="68">
        <f>IF('131_Meal2'!BL26-'131_Meal2'!BI26&gt;0, '131_Meal2'!BL26-'131_Meal2'!BI26, 0)</f>
        <v>210.00000000000003</v>
      </c>
      <c r="BJ26" s="68">
        <f>'131_Meal2'!BM26-'131_Meal2'!BG26</f>
        <v>2010</v>
      </c>
      <c r="BM26" s="54">
        <f>BG26+'131_Meal2'!BG26+'131_Meal1'!BG26</f>
        <v>699.99999999999977</v>
      </c>
      <c r="BN26" s="65">
        <f>'131_Meal1'!BL26</f>
        <v>700</v>
      </c>
      <c r="BO26" s="70">
        <f>'131_Meal1'!BM26</f>
        <v>2500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1.2273600561888189</v>
      </c>
      <c r="BI27" s="60">
        <f>IF('131_Meal2'!BL27-'131_Meal2'!BI27&gt;0, '131_Meal2'!BL27-'131_Meal2'!BI27, 0)</f>
        <v>1.227360056188818</v>
      </c>
      <c r="BJ27" s="61">
        <f>'131_Meal2'!BM27-'131_Meal2'!BG27</f>
        <v>29.583809365634966</v>
      </c>
      <c r="BM27" s="55">
        <f>BG27+'131_Meal2'!BG27+'131_Meal1'!BG27</f>
        <v>16.643550690553852</v>
      </c>
      <c r="BN27" s="66">
        <f>'131_Meal1'!BL27</f>
        <v>9</v>
      </c>
      <c r="BO27" s="66">
        <f>'131_Meal1'!BM27</f>
        <v>45</v>
      </c>
    </row>
    <row r="28" spans="1:67" ht="15" thickBot="1" x14ac:dyDescent="0.35">
      <c r="A28" s="44" t="s">
        <v>102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1</v>
      </c>
      <c r="Q28" s="45">
        <f t="shared" si="2"/>
        <v>0</v>
      </c>
      <c r="R28" s="45">
        <f t="shared" si="2"/>
        <v>0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45">
        <f t="shared" si="2"/>
        <v>1</v>
      </c>
      <c r="W28" s="45">
        <f t="shared" si="2"/>
        <v>0</v>
      </c>
      <c r="X28" s="45">
        <f t="shared" si="2"/>
        <v>0</v>
      </c>
      <c r="Y28" s="45">
        <f t="shared" si="2"/>
        <v>0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1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1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0</v>
      </c>
      <c r="AV28" s="45">
        <f t="shared" si="2"/>
        <v>0</v>
      </c>
      <c r="AW28" s="45">
        <f t="shared" si="2"/>
        <v>1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0</v>
      </c>
      <c r="BE28" s="45">
        <f t="shared" si="2"/>
        <v>1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104</v>
      </c>
      <c r="B30" s="38">
        <f>'131_Meal2'!B32</f>
        <v>0</v>
      </c>
      <c r="C30" s="38">
        <f>'131_Meal2'!C32</f>
        <v>0</v>
      </c>
      <c r="D30" s="38">
        <f>'131_Meal2'!D32</f>
        <v>0</v>
      </c>
      <c r="E30" s="38">
        <f>'131_Meal2'!E32</f>
        <v>0</v>
      </c>
      <c r="F30" s="38">
        <f>'131_Meal2'!F32</f>
        <v>0</v>
      </c>
      <c r="G30" s="38">
        <f>'131_Meal2'!G32</f>
        <v>0</v>
      </c>
      <c r="H30" s="38">
        <f>'131_Meal2'!H32</f>
        <v>0</v>
      </c>
      <c r="I30" s="38">
        <f>'131_Meal2'!I32</f>
        <v>0</v>
      </c>
      <c r="J30" s="38">
        <f>'131_Meal2'!J32</f>
        <v>1</v>
      </c>
      <c r="K30" s="38">
        <f>'131_Meal2'!K32</f>
        <v>1</v>
      </c>
      <c r="L30" s="38">
        <f>'131_Meal2'!L32</f>
        <v>0</v>
      </c>
      <c r="M30" s="38">
        <f>'131_Meal2'!M32</f>
        <v>0</v>
      </c>
      <c r="N30" s="38">
        <f>'131_Meal2'!N32</f>
        <v>0</v>
      </c>
      <c r="O30" s="38">
        <f>'131_Meal2'!O32</f>
        <v>0</v>
      </c>
      <c r="P30" s="38">
        <f>'131_Meal2'!P32</f>
        <v>1</v>
      </c>
      <c r="Q30" s="38">
        <f>'131_Meal2'!Q32</f>
        <v>0</v>
      </c>
      <c r="R30" s="38">
        <f>'131_Meal2'!R32</f>
        <v>0</v>
      </c>
      <c r="S30" s="38">
        <f>'131_Meal2'!S32</f>
        <v>1</v>
      </c>
      <c r="T30" s="38">
        <f>'131_Meal2'!T32</f>
        <v>0</v>
      </c>
      <c r="U30" s="38">
        <f>'131_Meal2'!U32</f>
        <v>0</v>
      </c>
      <c r="V30" s="38">
        <f>'131_Meal2'!V32</f>
        <v>1</v>
      </c>
      <c r="W30" s="38">
        <f>'131_Meal2'!W32</f>
        <v>0</v>
      </c>
      <c r="X30" s="38">
        <f>'131_Meal2'!X32</f>
        <v>0</v>
      </c>
      <c r="Y30" s="38">
        <f>'131_Meal2'!Y32</f>
        <v>0</v>
      </c>
      <c r="Z30" s="38">
        <f>'131_Meal2'!Z32</f>
        <v>0</v>
      </c>
      <c r="AA30" s="38">
        <f>'131_Meal2'!AA32</f>
        <v>0</v>
      </c>
      <c r="AB30" s="38">
        <f>'131_Meal2'!AB32</f>
        <v>0</v>
      </c>
      <c r="AC30" s="38">
        <f>'131_Meal2'!AC32</f>
        <v>0</v>
      </c>
      <c r="AD30" s="38">
        <f>'131_Meal2'!AD32</f>
        <v>0</v>
      </c>
      <c r="AE30" s="38">
        <f>'131_Meal2'!AE32</f>
        <v>1</v>
      </c>
      <c r="AF30" s="38">
        <f>'131_Meal2'!AF32</f>
        <v>0</v>
      </c>
      <c r="AG30" s="38">
        <f>'131_Meal2'!AG32</f>
        <v>1</v>
      </c>
      <c r="AH30" s="38">
        <f>'131_Meal2'!AH32</f>
        <v>0</v>
      </c>
      <c r="AI30" s="38">
        <f>'131_Meal2'!AI32</f>
        <v>0</v>
      </c>
      <c r="AJ30" s="38">
        <f>'131_Meal2'!AJ32</f>
        <v>0</v>
      </c>
      <c r="AK30" s="38">
        <f>'131_Meal2'!AK32</f>
        <v>0</v>
      </c>
      <c r="AL30" s="38">
        <f>'131_Meal2'!AL32</f>
        <v>0</v>
      </c>
      <c r="AM30" s="38">
        <f>'131_Meal2'!AM32</f>
        <v>0</v>
      </c>
      <c r="AN30" s="38">
        <f>'131_Meal2'!AN32</f>
        <v>1</v>
      </c>
      <c r="AO30" s="38">
        <f>'131_Meal2'!AO32</f>
        <v>1</v>
      </c>
      <c r="AP30" s="38">
        <f>'131_Meal2'!AP32</f>
        <v>0</v>
      </c>
      <c r="AQ30" s="38">
        <f>'131_Meal2'!AQ32</f>
        <v>1</v>
      </c>
      <c r="AR30" s="38">
        <f>'131_Meal2'!AR32</f>
        <v>0</v>
      </c>
      <c r="AS30" s="38">
        <f>'131_Meal2'!AS32</f>
        <v>0</v>
      </c>
      <c r="AT30" s="38">
        <f>'131_Meal2'!AT32</f>
        <v>0</v>
      </c>
      <c r="AU30" s="38">
        <f>'131_Meal2'!AU32</f>
        <v>0</v>
      </c>
      <c r="AV30" s="38">
        <f>'131_Meal2'!AV32</f>
        <v>0</v>
      </c>
      <c r="AW30" s="38">
        <f>'131_Meal2'!AW32</f>
        <v>1</v>
      </c>
      <c r="AX30" s="38">
        <f>'131_Meal2'!AX32</f>
        <v>0</v>
      </c>
      <c r="AY30" s="38">
        <f>'131_Meal2'!AY32</f>
        <v>0</v>
      </c>
      <c r="AZ30" s="38">
        <f>'131_Meal2'!AZ32</f>
        <v>0</v>
      </c>
      <c r="BA30" s="38">
        <f>'131_Meal2'!BA32</f>
        <v>0</v>
      </c>
      <c r="BB30" s="38">
        <f>'131_Meal2'!BB32</f>
        <v>0</v>
      </c>
      <c r="BC30" s="38">
        <f>'131_Meal2'!BC32</f>
        <v>0</v>
      </c>
      <c r="BD30" s="38">
        <f>'131_Meal2'!BD32</f>
        <v>0</v>
      </c>
      <c r="BE30" s="38">
        <f>'131_Meal2'!BE32</f>
        <v>1</v>
      </c>
      <c r="BF30" s="38">
        <f>'131_Meal2'!BF32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79" customFormat="1" x14ac:dyDescent="0.3">
      <c r="A31" s="79" t="s">
        <v>109</v>
      </c>
      <c r="B31" s="79">
        <f t="shared" ref="B31:AG31" si="3">IF(B4&gt;0,1,0)</f>
        <v>0</v>
      </c>
      <c r="C31" s="79">
        <f t="shared" si="3"/>
        <v>0</v>
      </c>
      <c r="D31" s="79">
        <f t="shared" si="3"/>
        <v>0</v>
      </c>
      <c r="E31" s="79">
        <f t="shared" si="3"/>
        <v>0</v>
      </c>
      <c r="F31" s="79">
        <f t="shared" si="3"/>
        <v>0</v>
      </c>
      <c r="G31" s="79">
        <f t="shared" si="3"/>
        <v>0</v>
      </c>
      <c r="H31" s="79">
        <f t="shared" si="3"/>
        <v>0</v>
      </c>
      <c r="I31" s="79">
        <f t="shared" si="3"/>
        <v>1</v>
      </c>
      <c r="J31" s="79">
        <f t="shared" si="3"/>
        <v>0</v>
      </c>
      <c r="K31" s="79">
        <f t="shared" si="3"/>
        <v>0</v>
      </c>
      <c r="L31" s="79">
        <f t="shared" si="3"/>
        <v>0</v>
      </c>
      <c r="M31" s="79">
        <f t="shared" si="3"/>
        <v>0</v>
      </c>
      <c r="N31" s="79">
        <f t="shared" si="3"/>
        <v>0</v>
      </c>
      <c r="O31" s="79">
        <f t="shared" si="3"/>
        <v>0</v>
      </c>
      <c r="P31" s="79">
        <f t="shared" si="3"/>
        <v>0</v>
      </c>
      <c r="Q31" s="79">
        <f t="shared" si="3"/>
        <v>0</v>
      </c>
      <c r="R31" s="79">
        <f t="shared" si="3"/>
        <v>1</v>
      </c>
      <c r="S31" s="79">
        <f t="shared" si="3"/>
        <v>0</v>
      </c>
      <c r="T31" s="79">
        <f t="shared" si="3"/>
        <v>0</v>
      </c>
      <c r="U31" s="79">
        <f t="shared" si="3"/>
        <v>0</v>
      </c>
      <c r="V31" s="79">
        <f t="shared" si="3"/>
        <v>0</v>
      </c>
      <c r="W31" s="79">
        <f t="shared" si="3"/>
        <v>0</v>
      </c>
      <c r="X31" s="79">
        <f t="shared" si="3"/>
        <v>0</v>
      </c>
      <c r="Y31" s="79">
        <f t="shared" si="3"/>
        <v>1</v>
      </c>
      <c r="Z31" s="79">
        <f t="shared" si="3"/>
        <v>0</v>
      </c>
      <c r="AA31" s="79">
        <f t="shared" si="3"/>
        <v>0</v>
      </c>
      <c r="AB31" s="79">
        <f t="shared" si="3"/>
        <v>0</v>
      </c>
      <c r="AC31" s="79">
        <f t="shared" si="3"/>
        <v>0</v>
      </c>
      <c r="AD31" s="79">
        <f t="shared" si="3"/>
        <v>1</v>
      </c>
      <c r="AE31" s="79">
        <f t="shared" si="3"/>
        <v>0</v>
      </c>
      <c r="AF31" s="79">
        <f t="shared" si="3"/>
        <v>0</v>
      </c>
      <c r="AG31" s="79">
        <f t="shared" si="3"/>
        <v>0</v>
      </c>
      <c r="AH31" s="79">
        <f t="shared" ref="AH31:BF31" si="4">IF(AH4&gt;0,1,0)</f>
        <v>0</v>
      </c>
      <c r="AI31" s="79">
        <f t="shared" si="4"/>
        <v>0</v>
      </c>
      <c r="AJ31" s="79">
        <f t="shared" si="4"/>
        <v>0</v>
      </c>
      <c r="AK31" s="79">
        <f t="shared" si="4"/>
        <v>0</v>
      </c>
      <c r="AL31" s="79">
        <f t="shared" si="4"/>
        <v>0</v>
      </c>
      <c r="AM31" s="79">
        <f t="shared" si="4"/>
        <v>0</v>
      </c>
      <c r="AN31" s="79">
        <f t="shared" si="4"/>
        <v>0</v>
      </c>
      <c r="AO31" s="79">
        <f t="shared" si="4"/>
        <v>0</v>
      </c>
      <c r="AP31" s="79">
        <f t="shared" si="4"/>
        <v>0</v>
      </c>
      <c r="AQ31" s="79">
        <f t="shared" si="4"/>
        <v>0</v>
      </c>
      <c r="AR31" s="79">
        <f t="shared" si="4"/>
        <v>0</v>
      </c>
      <c r="AS31" s="79">
        <f t="shared" si="4"/>
        <v>0</v>
      </c>
      <c r="AT31" s="79">
        <f t="shared" si="4"/>
        <v>0</v>
      </c>
      <c r="AU31" s="79">
        <f t="shared" si="4"/>
        <v>1</v>
      </c>
      <c r="AV31" s="79">
        <f t="shared" si="4"/>
        <v>0</v>
      </c>
      <c r="AW31" s="79">
        <f t="shared" si="4"/>
        <v>0</v>
      </c>
      <c r="AX31" s="79">
        <f t="shared" si="4"/>
        <v>0</v>
      </c>
      <c r="AY31" s="79">
        <f t="shared" si="4"/>
        <v>1</v>
      </c>
      <c r="AZ31" s="79">
        <f t="shared" si="4"/>
        <v>1</v>
      </c>
      <c r="BA31" s="79">
        <f t="shared" si="4"/>
        <v>0</v>
      </c>
      <c r="BB31" s="79">
        <f t="shared" si="4"/>
        <v>0</v>
      </c>
      <c r="BC31" s="79">
        <f t="shared" si="4"/>
        <v>0</v>
      </c>
      <c r="BD31" s="79">
        <f t="shared" si="4"/>
        <v>1</v>
      </c>
      <c r="BE31" s="79">
        <f t="shared" si="4"/>
        <v>0</v>
      </c>
      <c r="BF31" s="79">
        <f t="shared" si="4"/>
        <v>0</v>
      </c>
    </row>
    <row r="32" spans="1:67" s="79" customFormat="1" x14ac:dyDescent="0.3">
      <c r="A32" s="79" t="s">
        <v>110</v>
      </c>
      <c r="B32" s="79">
        <f>SUM(B30:B31)</f>
        <v>0</v>
      </c>
      <c r="C32" s="79">
        <f t="shared" ref="C32:BF32" si="5">SUM(C30:C31)</f>
        <v>0</v>
      </c>
      <c r="D32" s="79">
        <f t="shared" si="5"/>
        <v>0</v>
      </c>
      <c r="E32" s="79">
        <f t="shared" si="5"/>
        <v>0</v>
      </c>
      <c r="F32" s="79">
        <f t="shared" si="5"/>
        <v>0</v>
      </c>
      <c r="G32" s="79">
        <f t="shared" si="5"/>
        <v>0</v>
      </c>
      <c r="H32" s="79">
        <f t="shared" si="5"/>
        <v>0</v>
      </c>
      <c r="I32" s="79">
        <f t="shared" si="5"/>
        <v>1</v>
      </c>
      <c r="J32" s="79">
        <f t="shared" si="5"/>
        <v>1</v>
      </c>
      <c r="K32" s="79">
        <f t="shared" si="5"/>
        <v>1</v>
      </c>
      <c r="L32" s="79">
        <f t="shared" si="5"/>
        <v>0</v>
      </c>
      <c r="M32" s="79">
        <f t="shared" si="5"/>
        <v>0</v>
      </c>
      <c r="N32" s="79">
        <f t="shared" si="5"/>
        <v>0</v>
      </c>
      <c r="O32" s="79">
        <f t="shared" si="5"/>
        <v>0</v>
      </c>
      <c r="P32" s="79">
        <f t="shared" si="5"/>
        <v>1</v>
      </c>
      <c r="Q32" s="79">
        <f t="shared" si="5"/>
        <v>0</v>
      </c>
      <c r="R32" s="79">
        <f t="shared" si="5"/>
        <v>1</v>
      </c>
      <c r="S32" s="79">
        <f t="shared" si="5"/>
        <v>1</v>
      </c>
      <c r="T32" s="79">
        <f t="shared" si="5"/>
        <v>0</v>
      </c>
      <c r="U32" s="79">
        <f t="shared" si="5"/>
        <v>0</v>
      </c>
      <c r="V32" s="79">
        <f t="shared" si="5"/>
        <v>1</v>
      </c>
      <c r="W32" s="79">
        <f t="shared" si="5"/>
        <v>0</v>
      </c>
      <c r="X32" s="79">
        <f t="shared" si="5"/>
        <v>0</v>
      </c>
      <c r="Y32" s="79">
        <f t="shared" si="5"/>
        <v>1</v>
      </c>
      <c r="Z32" s="79">
        <f t="shared" si="5"/>
        <v>0</v>
      </c>
      <c r="AA32" s="79">
        <f t="shared" si="5"/>
        <v>0</v>
      </c>
      <c r="AB32" s="79">
        <f t="shared" si="5"/>
        <v>0</v>
      </c>
      <c r="AC32" s="79">
        <f t="shared" si="5"/>
        <v>0</v>
      </c>
      <c r="AD32" s="79">
        <f t="shared" si="5"/>
        <v>1</v>
      </c>
      <c r="AE32" s="79">
        <f t="shared" si="5"/>
        <v>1</v>
      </c>
      <c r="AF32" s="79">
        <f t="shared" si="5"/>
        <v>0</v>
      </c>
      <c r="AG32" s="79">
        <f t="shared" si="5"/>
        <v>1</v>
      </c>
      <c r="AH32" s="79">
        <f t="shared" si="5"/>
        <v>0</v>
      </c>
      <c r="AI32" s="79">
        <f t="shared" si="5"/>
        <v>0</v>
      </c>
      <c r="AJ32" s="79">
        <f t="shared" si="5"/>
        <v>0</v>
      </c>
      <c r="AK32" s="79">
        <f t="shared" si="5"/>
        <v>0</v>
      </c>
      <c r="AL32" s="79">
        <f t="shared" si="5"/>
        <v>0</v>
      </c>
      <c r="AM32" s="79">
        <f t="shared" si="5"/>
        <v>0</v>
      </c>
      <c r="AN32" s="79">
        <f t="shared" si="5"/>
        <v>1</v>
      </c>
      <c r="AO32" s="79">
        <f t="shared" si="5"/>
        <v>1</v>
      </c>
      <c r="AP32" s="79">
        <f t="shared" si="5"/>
        <v>0</v>
      </c>
      <c r="AQ32" s="79">
        <f t="shared" si="5"/>
        <v>1</v>
      </c>
      <c r="AR32" s="79">
        <f t="shared" si="5"/>
        <v>0</v>
      </c>
      <c r="AS32" s="79">
        <f t="shared" si="5"/>
        <v>0</v>
      </c>
      <c r="AT32" s="79">
        <f t="shared" si="5"/>
        <v>0</v>
      </c>
      <c r="AU32" s="79">
        <f t="shared" si="5"/>
        <v>1</v>
      </c>
      <c r="AV32" s="79">
        <f t="shared" si="5"/>
        <v>0</v>
      </c>
      <c r="AW32" s="79">
        <f t="shared" si="5"/>
        <v>1</v>
      </c>
      <c r="AX32" s="79">
        <f t="shared" si="5"/>
        <v>0</v>
      </c>
      <c r="AY32" s="79">
        <f t="shared" si="5"/>
        <v>1</v>
      </c>
      <c r="AZ32" s="79">
        <f t="shared" si="5"/>
        <v>1</v>
      </c>
      <c r="BA32" s="79">
        <f t="shared" si="5"/>
        <v>0</v>
      </c>
      <c r="BB32" s="79">
        <f t="shared" si="5"/>
        <v>0</v>
      </c>
      <c r="BC32" s="79">
        <f t="shared" si="5"/>
        <v>0</v>
      </c>
      <c r="BD32" s="79">
        <f t="shared" si="5"/>
        <v>1</v>
      </c>
      <c r="BE32" s="79">
        <f t="shared" si="5"/>
        <v>1</v>
      </c>
      <c r="BF32" s="79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E345C2-A93B-4B27-AA12-CD97F6515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56619-50AE-41F6-A578-434C18A12DAE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841a97b1-693d-47b9-aefa-bf30238c51d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324C96-D23B-4DC1-9C52-3F061F91B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131_Meal1</vt:lpstr>
      <vt:lpstr>131_Meal2</vt:lpstr>
      <vt:lpstr>131_Meal3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2021-06-17T13:10:29Z</dcterms:created>
  <dcterms:modified xsi:type="dcterms:W3CDTF">2021-06-28T15:07:34Z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