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F2465A54-FE32-4A04-B037-9C5CB9FD7A6F}" xr6:coauthVersionLast="47" xr6:coauthVersionMax="47" xr10:uidLastSave="{00000000-0000-0000-0000-000000000000}"/>
  <bookViews>
    <workbookView xWindow="-108" yWindow="-108" windowWidth="23256" windowHeight="12576" xr2:uid="{29322B14-824C-4AC8-AF49-98F8BCA841E0}"/>
  </bookViews>
  <sheets>
    <sheet name="269_Meal1" sheetId="1" r:id="rId1"/>
    <sheet name="Sensitivity Report Meal 2" sheetId="5" r:id="rId2"/>
    <sheet name="269_Meal2" sheetId="2" r:id="rId3"/>
    <sheet name="269_Meal3" sheetId="3" r:id="rId4"/>
  </sheets>
  <definedNames>
    <definedName name="solver_adj" localSheetId="0" hidden="1">'269_Meal1'!$B$4:$BF$4</definedName>
    <definedName name="solver_adj" localSheetId="2" hidden="1">'269_Meal2'!$B$4:$BF$4</definedName>
    <definedName name="solver_adj" localSheetId="3" hidden="1">'269_Meal3'!$B$4:$BF$4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'269_Meal1'!$BG$14:$BG$27</definedName>
    <definedName name="solver_lhs1" localSheetId="2" hidden="1">'269_Meal2'!$BG$14:$BG$27</definedName>
    <definedName name="solver_lhs1" localSheetId="3" hidden="1">'269_Meal3'!$BG$14:$BG$27</definedName>
    <definedName name="solver_lhs2" localSheetId="0" hidden="1">'269_Meal1'!$BG$14:$BG$27</definedName>
    <definedName name="solver_lhs2" localSheetId="2" hidden="1">'269_Meal2'!$BG$14:$BG$28</definedName>
    <definedName name="solver_lhs2" localSheetId="3" hidden="1">'269_Meal3'!$BG$14:$BG$28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'269_Meal1'!$BI$3</definedName>
    <definedName name="solver_opt" localSheetId="2" hidden="1">'269_Meal2'!$BI$3</definedName>
    <definedName name="solver_opt" localSheetId="3" hidden="1">'269_Meal3'!$BI$3</definedName>
    <definedName name="solver_pre" localSheetId="0" hidden="1">0.01</definedName>
    <definedName name="solver_pre" localSheetId="2" hidden="1">0.01</definedName>
    <definedName name="solver_pre" localSheetId="3" hidden="1">0.01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3</definedName>
    <definedName name="solver_rel1" localSheetId="3" hidden="1">3</definedName>
    <definedName name="solver_rel2" localSheetId="0" hidden="1">3</definedName>
    <definedName name="solver_rel2" localSheetId="2" hidden="1">1</definedName>
    <definedName name="solver_rel2" localSheetId="3" hidden="1">1</definedName>
    <definedName name="solver_rhs1" localSheetId="0" hidden="1">'269_Meal1'!$BJ$14:$BJ$27</definedName>
    <definedName name="solver_rhs1" localSheetId="2" hidden="1">'269_Meal2'!$BI$14:$BI$27</definedName>
    <definedName name="solver_rhs1" localSheetId="3" hidden="1">'269_Meal3'!$BI$14:$BI$27</definedName>
    <definedName name="solver_rhs2" localSheetId="0" hidden="1">'269_Meal1'!$BI$14:$BI$27</definedName>
    <definedName name="solver_rhs2" localSheetId="2" hidden="1">'269_Meal2'!$BJ$14:$BJ$28</definedName>
    <definedName name="solver_rhs2" localSheetId="3" hidden="1">'269_Meal3'!$BJ$14:$BJ$28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E28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BA28" i="2" s="1"/>
  <c r="AZ29" i="1"/>
  <c r="AZ30" i="2" s="1"/>
  <c r="AZ28" i="2" s="1"/>
  <c r="AY29" i="1"/>
  <c r="AY30" i="2" s="1"/>
  <c r="AY28" i="2" s="1"/>
  <c r="AX29" i="1"/>
  <c r="AX30" i="2" s="1"/>
  <c r="AX28" i="2" s="1"/>
  <c r="AW29" i="1"/>
  <c r="AW30" i="2" s="1"/>
  <c r="AW28" i="2" s="1"/>
  <c r="AV29" i="1"/>
  <c r="AV30" i="2" s="1"/>
  <c r="AV28" i="2" s="1"/>
  <c r="AU29" i="1"/>
  <c r="AU30" i="2" s="1"/>
  <c r="AU28" i="2" s="1"/>
  <c r="AT29" i="1"/>
  <c r="AT30" i="2" s="1"/>
  <c r="AT28" i="2" s="1"/>
  <c r="AS29" i="1"/>
  <c r="AS30" i="2" s="1"/>
  <c r="AS28" i="2" s="1"/>
  <c r="AR29" i="1"/>
  <c r="AR30" i="2" s="1"/>
  <c r="AR28" i="2" s="1"/>
  <c r="AQ29" i="1"/>
  <c r="AQ30" i="2" s="1"/>
  <c r="AQ28" i="2" s="1"/>
  <c r="AP29" i="1"/>
  <c r="AP30" i="2" s="1"/>
  <c r="AP28" i="2" s="1"/>
  <c r="AO29" i="1"/>
  <c r="AO30" i="2" s="1"/>
  <c r="AO28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K28" i="2" s="1"/>
  <c r="AJ29" i="1"/>
  <c r="AJ30" i="2" s="1"/>
  <c r="AJ28" i="2" s="1"/>
  <c r="AI29" i="1"/>
  <c r="AI30" i="2" s="1"/>
  <c r="AI28" i="2" s="1"/>
  <c r="AH29" i="1"/>
  <c r="AH30" i="2" s="1"/>
  <c r="AH28" i="2" s="1"/>
  <c r="AG29" i="1"/>
  <c r="AG30" i="2" s="1"/>
  <c r="AG28" i="2" s="1"/>
  <c r="AF29" i="1"/>
  <c r="AF30" i="2" s="1"/>
  <c r="AF28" i="2" s="1"/>
  <c r="AE29" i="1"/>
  <c r="AE30" i="2" s="1"/>
  <c r="AE28" i="2" s="1"/>
  <c r="AD29" i="1"/>
  <c r="AD30" i="2" s="1"/>
  <c r="AD28" i="2" s="1"/>
  <c r="AC29" i="1"/>
  <c r="AC30" i="2" s="1"/>
  <c r="AC28" i="2" s="1"/>
  <c r="AB29" i="1"/>
  <c r="AB30" i="2" s="1"/>
  <c r="AB28" i="2" s="1"/>
  <c r="AA29" i="1"/>
  <c r="AA30" i="2" s="1"/>
  <c r="AA28" i="2" s="1"/>
  <c r="Z29" i="1"/>
  <c r="Z30" i="2" s="1"/>
  <c r="Z28" i="2" s="1"/>
  <c r="Y29" i="1"/>
  <c r="Y30" i="2" s="1"/>
  <c r="Y28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U28" i="2" s="1"/>
  <c r="T29" i="1"/>
  <c r="T30" i="2" s="1"/>
  <c r="T28" i="2" s="1"/>
  <c r="S29" i="1"/>
  <c r="S30" i="2" s="1"/>
  <c r="S28" i="2" s="1"/>
  <c r="R29" i="1"/>
  <c r="R30" i="2" s="1"/>
  <c r="R28" i="2" s="1"/>
  <c r="Q29" i="1"/>
  <c r="Q30" i="2" s="1"/>
  <c r="Q28" i="2" s="1"/>
  <c r="P29" i="1"/>
  <c r="P30" i="2" s="1"/>
  <c r="P28" i="2" s="1"/>
  <c r="O29" i="1"/>
  <c r="O30" i="2" s="1"/>
  <c r="O28" i="2" s="1"/>
  <c r="N29" i="1"/>
  <c r="N30" i="2" s="1"/>
  <c r="N28" i="2" s="1"/>
  <c r="M29" i="1"/>
  <c r="M30" i="2" s="1"/>
  <c r="M28" i="2" s="1"/>
  <c r="L29" i="1"/>
  <c r="L30" i="2" s="1"/>
  <c r="L28" i="2" s="1"/>
  <c r="K29" i="1"/>
  <c r="K30" i="2" s="1"/>
  <c r="K28" i="2" s="1"/>
  <c r="J29" i="1"/>
  <c r="J30" i="2" s="1"/>
  <c r="J28" i="2" s="1"/>
  <c r="I29" i="1"/>
  <c r="I30" i="2" s="1"/>
  <c r="I28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E28" i="2" s="1"/>
  <c r="D29" i="1"/>
  <c r="D30" i="2" s="1"/>
  <c r="D28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K28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M28" i="3" s="1"/>
  <c r="AQ32" i="2"/>
  <c r="AQ30" i="3" s="1"/>
  <c r="AQ28" i="3" s="1"/>
  <c r="BC32" i="2"/>
  <c r="BC30" i="3" s="1"/>
  <c r="BC28" i="3" s="1"/>
  <c r="D32" i="2"/>
  <c r="D30" i="3" s="1"/>
  <c r="D28" i="3" s="1"/>
  <c r="L32" i="2"/>
  <c r="L30" i="3" s="1"/>
  <c r="L28" i="3" s="1"/>
  <c r="P32" i="2"/>
  <c r="P30" i="3" s="1"/>
  <c r="P28" i="3" s="1"/>
  <c r="T32" i="2"/>
  <c r="T30" i="3" s="1"/>
  <c r="T28" i="3" s="1"/>
  <c r="X32" i="2"/>
  <c r="X30" i="3" s="1"/>
  <c r="X28" i="3" s="1"/>
  <c r="AB32" i="2"/>
  <c r="AB30" i="3" s="1"/>
  <c r="AB28" i="3" s="1"/>
  <c r="AF32" i="2"/>
  <c r="AF30" i="3" s="1"/>
  <c r="AF28" i="3" s="1"/>
  <c r="AJ32" i="2"/>
  <c r="AJ30" i="3" s="1"/>
  <c r="AJ28" i="3" s="1"/>
  <c r="AN32" i="2"/>
  <c r="AN30" i="3" s="1"/>
  <c r="AN28" i="3" s="1"/>
  <c r="AR32" i="2"/>
  <c r="AR30" i="3" s="1"/>
  <c r="AR28" i="3" s="1"/>
  <c r="AV32" i="2"/>
  <c r="AV30" i="3" s="1"/>
  <c r="AV28" i="3" s="1"/>
  <c r="AZ32" i="2"/>
  <c r="AZ30" i="3" s="1"/>
  <c r="AZ28" i="3" s="1"/>
  <c r="BD32" i="2"/>
  <c r="BD30" i="3" s="1"/>
  <c r="BD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U28" i="3" s="1"/>
  <c r="AY32" i="2"/>
  <c r="AY30" i="3" s="1"/>
  <c r="AY28" i="3" s="1"/>
  <c r="E32" i="2"/>
  <c r="E30" i="3" s="1"/>
  <c r="E32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32" i="3" s="1"/>
  <c r="Y32" i="2"/>
  <c r="Y30" i="3" s="1"/>
  <c r="Y28" i="3" s="1"/>
  <c r="AC32" i="2"/>
  <c r="AC30" i="3" s="1"/>
  <c r="AC28" i="3" s="1"/>
  <c r="AG32" i="2"/>
  <c r="AG30" i="3" s="1"/>
  <c r="AG32" i="3" s="1"/>
  <c r="AK32" i="2"/>
  <c r="AK30" i="3" s="1"/>
  <c r="AK32" i="3" s="1"/>
  <c r="AO32" i="2"/>
  <c r="AO30" i="3" s="1"/>
  <c r="AO28" i="3" s="1"/>
  <c r="AS32" i="2"/>
  <c r="AS30" i="3" s="1"/>
  <c r="AS28" i="3" s="1"/>
  <c r="AW32" i="2"/>
  <c r="AW30" i="3" s="1"/>
  <c r="AW28" i="3" s="1"/>
  <c r="BA32" i="2"/>
  <c r="BA30" i="3" s="1"/>
  <c r="BA32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32" i="3" s="1"/>
  <c r="AP32" i="2"/>
  <c r="AP30" i="3" s="1"/>
  <c r="AP32" i="3" s="1"/>
  <c r="AT32" i="2"/>
  <c r="AT30" i="3" s="1"/>
  <c r="AT32" i="3" s="1"/>
  <c r="AX32" i="2"/>
  <c r="AX30" i="3" s="1"/>
  <c r="AX32" i="3" s="1"/>
  <c r="BB32" i="2"/>
  <c r="BB30" i="3" s="1"/>
  <c r="BB32" i="3" s="1"/>
  <c r="BF32" i="2"/>
  <c r="BF30" i="3" s="1"/>
  <c r="BF32" i="3" s="1"/>
  <c r="BM15" i="3"/>
  <c r="BM19" i="3"/>
  <c r="BM23" i="3"/>
  <c r="BM27" i="3"/>
  <c r="T32" i="3"/>
  <c r="B28" i="2"/>
  <c r="AZ32" i="3" l="1"/>
  <c r="BE32" i="3"/>
  <c r="AO32" i="3"/>
  <c r="AJ32" i="3"/>
  <c r="I32" i="3"/>
  <c r="S32" i="3"/>
  <c r="AS32" i="3"/>
  <c r="AC32" i="3"/>
  <c r="AV32" i="3"/>
  <c r="AQ32" i="3"/>
  <c r="AF32" i="3"/>
  <c r="K32" i="3"/>
  <c r="AG28" i="3"/>
  <c r="AW32" i="3"/>
  <c r="Y32" i="3"/>
  <c r="Q32" i="3"/>
  <c r="L32" i="3"/>
  <c r="H32" i="3"/>
  <c r="U28" i="3"/>
  <c r="AR32" i="3"/>
  <c r="BD32" i="3"/>
  <c r="D32" i="3"/>
  <c r="AM32" i="3"/>
  <c r="BA28" i="3"/>
  <c r="AB32" i="3"/>
  <c r="AN32" i="3"/>
  <c r="X32" i="3"/>
  <c r="AK28" i="3"/>
  <c r="E28" i="3"/>
  <c r="AI32" i="3"/>
  <c r="P32" i="3"/>
  <c r="V28" i="3"/>
  <c r="C32" i="3"/>
  <c r="G32" i="3"/>
  <c r="BC32" i="3"/>
  <c r="W32" i="3"/>
  <c r="AA32" i="3"/>
  <c r="AL28" i="3"/>
  <c r="AU32" i="3"/>
  <c r="BB28" i="3"/>
  <c r="M32" i="3"/>
  <c r="F28" i="3"/>
  <c r="AT28" i="3"/>
  <c r="N28" i="3"/>
  <c r="O32" i="3"/>
  <c r="AD28" i="3"/>
  <c r="AX28" i="3"/>
  <c r="AH28" i="3"/>
  <c r="R28" i="3"/>
  <c r="B28" i="3"/>
  <c r="BF28" i="3"/>
  <c r="AP28" i="3"/>
  <c r="Z28" i="3"/>
  <c r="J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<sst xmlns="http://schemas.openxmlformats.org/spreadsheetml/2006/main" count="479" uniqueCount="276">
  <si>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</si>
  <si>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</si>
  <si>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</si>
  <si>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</si>
  <si>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</si>
  <si>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</si>
  <si>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</si>
  <si>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</si>
  <si>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</si>
  <si>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</si>
  <si>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</si>
  <si>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</si>
  <si>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</si>
  <si>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</si>
  <si>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</si>
  <si>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</si>
  <si>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</si>
  <si>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</si>
  <si>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</si>
  <si>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</si>
  <si>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</si>
  <si>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</si>
  <si>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</si>
  <si>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</si>
  <si>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</si>
  <si>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</si>
  <si>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</si>
  <si>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</si>
  <si>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</si>
  <si>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</si>
  <si>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</si>
  <si>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</si>
  <si>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</si>
  <si>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</si>
  <si>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</si>
  <si>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</si>
  <si>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</si>
  <si>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</si>
  <si>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</si>
  <si>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</si>
  <si>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</si>
  <si>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</si>
  <si>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</si>
  <si>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</si>
  <si>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</si>
  <si>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</si>
  <si>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</si>
  <si>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</si>
  <si>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</si>
  <si>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</si>
  <si>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</si>
  <si>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</si>
  <si>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</si>
  <si>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</si>
  <si>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</si>
  <si>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</si>
  <si>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</si>
  <si>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</si>
  <si>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</si>
  <si>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</si>
  <si>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</si>
  <si>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</si>
  <si>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</si>
  <si>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</si>
  <si>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</si>
  <si>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</si>
  <si>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</si>
  <si>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</si>
  <si>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</si>
  <si>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</si>
  <si>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</si>
  <si>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</si>
  <si>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</si>
  <si>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</si>
  <si>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</si>
  <si>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</si>
  <si>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</si>
  <si>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</si>
  <si>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</si>
  <si>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</si>
  <si>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</si>
  <si>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</si>
  <si>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</si>
  <si>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</si>
  <si>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</si>
  <si>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</si>
  <si>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</si>
  <si>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</si>
  <si>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</si>
  <si>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</si>
  <si>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</si>
  <si>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</si>
  <si>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</si>
  <si>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</si>
  <si>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</si>
  <si>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</si>
  <si>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</si>
  <si>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</si>
  <si>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</si>
  <si>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</si>
  <si>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</si>
  <si>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</si>
  <si>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</si>
  <si>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</si>
  <si>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</si>
  <si>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</si>
  <si>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</si>
  <si>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</si>
  <si>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</si>
  <si>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</si>
  <si>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</si>
  <si>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</si>
  <si>
    <t>Microsoft Excel 16.0 Sensitivity Report</t>
  </si>
  <si>
    <t>Worksheet: [Customer_269_m.xlsx]269_Meal2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</si>
  <si>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</si>
  <si>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</si>
  <si>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</si>
  <si>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</si>
  <si>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</si>
  <si>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</si>
  <si>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</si>
  <si>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</si>
  <si>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</si>
  <si>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</si>
  <si>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</si>
  <si>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</si>
  <si>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</si>
  <si>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</si>
  <si>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</si>
  <si>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</si>
  <si>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</si>
  <si>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$B$4</t>
  </si>
  <si>
    <t>Serving Asparagus, 5 spears (93 g/3.3 oz)</t>
  </si>
  <si>
    <t>$C$4</t>
  </si>
  <si>
    <t>Serving Bell Pepper, 1 medium (148 g/5.3 oz)</t>
  </si>
  <si>
    <t>$D$4</t>
  </si>
  <si>
    <t>Serving Broccoli, 1 medium stalk (148 g/5.3 oz)</t>
  </si>
  <si>
    <t>$E$4</t>
  </si>
  <si>
    <t>Serving Carrot, 1 carrot, 7" long,?1 1/4" diameter (78 g/2.8 oz)</t>
  </si>
  <si>
    <t>$F$4</t>
  </si>
  <si>
    <t>Serving Cauliflower, 1/6 medium head (99 g/3.5 oz)</t>
  </si>
  <si>
    <t>$G$4</t>
  </si>
  <si>
    <t>Serving Celery, 2 medium stalks (110 g/3.9 oz)</t>
  </si>
  <si>
    <t>$H$4</t>
  </si>
  <si>
    <t>Serving Cucumber, 1/3 medium (99 g/3.5 oz)</t>
  </si>
  <si>
    <t>$I$4</t>
  </si>
  <si>
    <t>Serving Green (Snap) Beans, 3/4 cup cut (83 g/3.0 oz)</t>
  </si>
  <si>
    <t>$J$4</t>
  </si>
  <si>
    <t>Serving Green Cabbage, 1/12 medium head (84 g/3.0 oz)</t>
  </si>
  <si>
    <t>$K$4</t>
  </si>
  <si>
    <t>Serving Green Onion, 1/4 cup chopped (25 g/0.9 oz)</t>
  </si>
  <si>
    <t>$L$4</t>
  </si>
  <si>
    <t>Serving Iceberg Lettuce, 1/6 medium head (89 g/3.2 oz)</t>
  </si>
  <si>
    <t>$M$4</t>
  </si>
  <si>
    <t>Serving Leaf Lettuce, 1 1/2 cups shredded (85 g/3.0 oz)</t>
  </si>
  <si>
    <t>$N$4</t>
  </si>
  <si>
    <t>Serving Mushrooms, 5 medium (84 g/3.0 oz)</t>
  </si>
  <si>
    <t>$O$4</t>
  </si>
  <si>
    <t>Serving Onion, 1 medium (148 g/5.3 oz)</t>
  </si>
  <si>
    <t>$P$4</t>
  </si>
  <si>
    <t>Serving Potato, 1 medium (148 g/5.3 oz)</t>
  </si>
  <si>
    <t>$Q$4</t>
  </si>
  <si>
    <t>Serving Radishes, 7 radishes (85 g/3.0 oz)</t>
  </si>
  <si>
    <t>$R$4</t>
  </si>
  <si>
    <t>Serving Sweet Corn, kernels from 1?medium ear (90 g/3.2 oz)</t>
  </si>
  <si>
    <t>$S$4</t>
  </si>
  <si>
    <t>Serving Sweet Potato, 1 medium, 5" long,?2" diameter (130 g/4.6 oz)</t>
  </si>
  <si>
    <t>$T$4</t>
  </si>
  <si>
    <t>Serving Tomato, 1 medium (148 g/5.3 oz)</t>
  </si>
  <si>
    <t>$U$4</t>
  </si>
  <si>
    <t>Serving Apple, 1 large (242 g/8 oz)</t>
  </si>
  <si>
    <t>$V$4</t>
  </si>
  <si>
    <t>Serving Avocado, California,1/5 medium (30 g/1.1 oz)</t>
  </si>
  <si>
    <t>$W$4</t>
  </si>
  <si>
    <t>Serving Banana, 1 medium (126 g/4.5 oz)</t>
  </si>
  <si>
    <t>$X$4</t>
  </si>
  <si>
    <t>Serving Cantaloupe, 1/4 medium (134 g/4.8 oz)</t>
  </si>
  <si>
    <t>$Y$4</t>
  </si>
  <si>
    <t>Serving Grapefruit, 1/2 medium, (154 g/5.5 oz)</t>
  </si>
  <si>
    <t>$Z$4</t>
  </si>
  <si>
    <t>Serving Grapes, 3/4 cup (126 g/4.5 oz)</t>
  </si>
  <si>
    <t>$AA$4</t>
  </si>
  <si>
    <t>Serving Honeydew Melon 1/10 medium melon  (134 g/4.8 oz)</t>
  </si>
  <si>
    <t>$AB$4</t>
  </si>
  <si>
    <t>Serving Kiwifruit, 2 medium (148 g/5.3 oz)</t>
  </si>
  <si>
    <t>$AC$4</t>
  </si>
  <si>
    <t>Serving Lemon, 1 medium (58 g/2.1 oz)</t>
  </si>
  <si>
    <t>$AD$4</t>
  </si>
  <si>
    <t>Serving Lime, 1 medium (67 g/2.4 oz)</t>
  </si>
  <si>
    <t>$AE$4</t>
  </si>
  <si>
    <t>Serving Orange, 1 medium (154 g/5.5 oz)</t>
  </si>
  <si>
    <t>$AF$4</t>
  </si>
  <si>
    <t>Serving Peach, 1 medium (147 g/5.3 oz)</t>
  </si>
  <si>
    <t>$AG$4</t>
  </si>
  <si>
    <t>Serving Pear, 1 medium (166 g/5.9 oz)</t>
  </si>
  <si>
    <t>$AH$4</t>
  </si>
  <si>
    <t>Serving Pineapple, 2 slices, 3" diameter,?3/4" thick</t>
  </si>
  <si>
    <t>$AI$4</t>
  </si>
  <si>
    <t>Serving Plums, 2 medium (151 g/5.4 oz)</t>
  </si>
  <si>
    <t>$AJ$4</t>
  </si>
  <si>
    <t>Serving Strawberries, 8 medium (147 g/5.3 oz)</t>
  </si>
  <si>
    <t>$AK$4</t>
  </si>
  <si>
    <t>Serving Sweet Cherries 21 cherries;?1 cup</t>
  </si>
  <si>
    <t>$AL$4</t>
  </si>
  <si>
    <t>Serving Tangerine, 1 medium (109 g/3.9 oz)</t>
  </si>
  <si>
    <t>$AM$4</t>
  </si>
  <si>
    <t>Serving Watermelon, 1/18 medium melon; 2 cups diced pieces(280 g/</t>
  </si>
  <si>
    <t>$AN$4</t>
  </si>
  <si>
    <t>Serving Catfish (84g)</t>
  </si>
  <si>
    <t>$AO$4</t>
  </si>
  <si>
    <t>Serving Clams, about 12 small  (84g)</t>
  </si>
  <si>
    <t>$AP$4</t>
  </si>
  <si>
    <t>Serving Cod  (84g)</t>
  </si>
  <si>
    <t>$AQ$4</t>
  </si>
  <si>
    <t>Serving Flounder/Sole  (84g)</t>
  </si>
  <si>
    <t>$AR$4</t>
  </si>
  <si>
    <t>Serving Haddock  (84g)</t>
  </si>
  <si>
    <t>$AS$4</t>
  </si>
  <si>
    <t>Serving Halibut  (84g)</t>
  </si>
  <si>
    <t>$AT$4</t>
  </si>
  <si>
    <t>Serving Lobster  (84g)</t>
  </si>
  <si>
    <t>$AU$4</t>
  </si>
  <si>
    <t>Serving Ocean Perch  (84g)</t>
  </si>
  <si>
    <t>$AV$4</t>
  </si>
  <si>
    <t>Serving Orange Roughy  (84g)</t>
  </si>
  <si>
    <t>$AW$4</t>
  </si>
  <si>
    <t>Serving Oysters, about 12 medium  (84g)</t>
  </si>
  <si>
    <t>$AX$4</t>
  </si>
  <si>
    <t>Serving Pollock  (84g)</t>
  </si>
  <si>
    <t>$AY$4</t>
  </si>
  <si>
    <t>Serving Rainbow Trout  (84g)</t>
  </si>
  <si>
    <t>$AZ$4</t>
  </si>
  <si>
    <t>Serving Salmon, Atlantic/Coho/Sockeye /Chinook  (84g)</t>
  </si>
  <si>
    <t>$BA$4</t>
  </si>
  <si>
    <t>Serving Salmon, Chum/Pink  (84g)</t>
  </si>
  <si>
    <t>$BB$4</t>
  </si>
  <si>
    <t>Serving Scallops, about 6 large or 14 small  (84g)</t>
  </si>
  <si>
    <t>$BC$4</t>
  </si>
  <si>
    <t>Serving Shrimp  (84g)</t>
  </si>
  <si>
    <t>$BD$4</t>
  </si>
  <si>
    <t>Serving Swordfish  (84g)</t>
  </si>
  <si>
    <t>$BE$4</t>
  </si>
  <si>
    <t>Serving Tilapia  (84g)</t>
  </si>
  <si>
    <t>$BF$4</t>
  </si>
  <si>
    <t>Serving Tuna  (84g)</t>
  </si>
  <si>
    <t>$BG$14</t>
  </si>
  <si>
    <t>Calories LHS</t>
  </si>
  <si>
    <t>$BG$15</t>
  </si>
  <si>
    <t>Carbohydrate(g) LHS</t>
  </si>
  <si>
    <t>$BG$16</t>
  </si>
  <si>
    <t>Fat(g) LHS</t>
  </si>
  <si>
    <t>$BG$17</t>
  </si>
  <si>
    <t>Protein(g) LHS</t>
  </si>
  <si>
    <t>$BG$18</t>
  </si>
  <si>
    <t>Saturated fat (g) LHS</t>
  </si>
  <si>
    <t>$BG$19</t>
  </si>
  <si>
    <t>Chlolesterol (mg) LHS</t>
  </si>
  <si>
    <t>$BG$20</t>
  </si>
  <si>
    <t>Sodium(mg) LHS</t>
  </si>
  <si>
    <t>$BG$21</t>
  </si>
  <si>
    <t>Potassium(mg) LHS</t>
  </si>
  <si>
    <t>$BG$22</t>
  </si>
  <si>
    <t>Fibre(g) LHS</t>
  </si>
  <si>
    <t>$BG$23</t>
  </si>
  <si>
    <t>Sugar(g) LHS</t>
  </si>
  <si>
    <t>$BG$24</t>
  </si>
  <si>
    <t>Vitamin A (mg) LHS</t>
  </si>
  <si>
    <t>$BG$25</t>
  </si>
  <si>
    <t>Vitamin C (mg) LHS</t>
  </si>
  <si>
    <t>$BG$26</t>
  </si>
  <si>
    <t>Calcium (mg) LHS</t>
  </si>
  <si>
    <t>$BG$27</t>
  </si>
  <si>
    <t>Iron (mg) LHS</t>
  </si>
  <si>
    <t>$BG$28</t>
  </si>
  <si>
    <t>Ingredient Used Constraint LHS</t>
  </si>
  <si>
    <t>Report Created: 22/6/2021 01:05:37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</si>
</sst>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0" borderId="31" xfId="0" applyFill="1" applyBorder="1" applyAlignment="1"/>
    <xf numFmtId="0" fontId="0" fillId="0" borderId="32" xfId="0" applyFill="1" applyBorder="1" applyAlignment="1"/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2" fillId="0" borderId="0" xfId="0" applyFont="1" applyFill="1"/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tabSelected="1" zoomScale="80" zoomScaleNormal="80" workbookViewId="0">
      <pane xSplit="1" topLeftCell="AY1" activePane="topRight" state="frozen"/>
      <selection pane="topRight" activeCell="BN3" sqref="BN3"/>
    </sheetView>
  </sheetViews>
  <sheetFormatPr defaultRowHeight="14.4" x14ac:dyDescent="0.3"/>
  <cols>
    <col min="1" max="1" width="23.2187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2187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3.861845578572161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2.3889173409812541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0.55712442018700259</v>
      </c>
      <c r="T4" s="12">
        <v>0</v>
      </c>
      <c r="U4" s="12">
        <v>0</v>
      </c>
      <c r="V4" s="12">
        <v>0.70260078137574855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1.1793722655506949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0.67999999999999983</v>
      </c>
      <c r="AO4" s="12">
        <v>0.93198694780585667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6" t="s">
        <v>66</v>
      </c>
      <c r="BJ12" s="77"/>
      <c r="BL12" s="78" t="s">
        <v>67</v>
      </c>
      <c r="BM12" s="79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400</v>
      </c>
      <c r="BI14" s="41">
        <f t="shared" ref="BI14:BJ27" si="1">0.4*BL14</f>
        <v>400</v>
      </c>
      <c r="BJ14" s="41">
        <f t="shared" si="1"/>
        <v>608</v>
      </c>
      <c r="BL14" s="57">
        <v>1000</v>
      </c>
      <c r="BM14" s="58">
        <v>1520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47.699493422689159</v>
      </c>
      <c r="BI15" s="41">
        <f t="shared" si="1"/>
        <v>20</v>
      </c>
      <c r="BJ15" s="41">
        <f t="shared" si="1"/>
        <v>76</v>
      </c>
      <c r="BL15" s="25">
        <v>50</v>
      </c>
      <c r="BM15" s="26">
        <v>190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8.6396839378996528</v>
      </c>
      <c r="BI16" s="28">
        <f t="shared" si="1"/>
        <v>0</v>
      </c>
      <c r="BJ16" s="28">
        <f t="shared" si="1"/>
        <v>20.400000000000002</v>
      </c>
      <c r="BL16" s="29">
        <v>0</v>
      </c>
      <c r="BM16" s="30">
        <v>51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30.400000000000009</v>
      </c>
      <c r="BI17" s="28">
        <f t="shared" si="1"/>
        <v>24.400000000000002</v>
      </c>
      <c r="BJ17" s="28">
        <f t="shared" si="1"/>
        <v>30.400000000000002</v>
      </c>
      <c r="BL17" s="29">
        <v>61</v>
      </c>
      <c r="BM17" s="30">
        <v>76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6.799999999999998</v>
      </c>
      <c r="BI18" s="28">
        <f t="shared" si="1"/>
        <v>0</v>
      </c>
      <c r="BJ18" s="28">
        <f t="shared" si="1"/>
        <v>6.8000000000000007</v>
      </c>
      <c r="BL18" s="29">
        <v>0</v>
      </c>
      <c r="BM18" s="30">
        <v>17</v>
      </c>
    </row>
    <row r="19" spans="1:65" x14ac:dyDescent="0.3">
      <c r="A19" s="23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36.723647590758127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178.62664286445909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1400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8.8581325997570985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22.8</v>
      </c>
      <c r="BI23" s="28">
        <f t="shared" si="1"/>
        <v>0</v>
      </c>
      <c r="BJ23" s="28">
        <f t="shared" si="1"/>
        <v>22.8</v>
      </c>
      <c r="BL23" s="29">
        <v>0</v>
      </c>
      <c r="BM23" s="30">
        <v>57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0.74980241202206499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172.75848208249809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280.00000000000006</v>
      </c>
      <c r="BI26" s="28">
        <f t="shared" si="1"/>
        <v>280</v>
      </c>
      <c r="BJ26" s="28">
        <f t="shared" si="1"/>
        <v>1000</v>
      </c>
      <c r="BL26" s="29">
        <v>700</v>
      </c>
      <c r="BM26" s="30">
        <v>2500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6.5468056247347883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1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0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C95C-B0C6-4BF5-B192-2F2CE06A3496}">
  <dimension ref="A1:H98"/>
  <sheetViews>
    <sheetView showGridLines="0" workbookViewId="0">
      <selection activeCell="C20" sqref="C20"/>
    </sheetView>
  </sheetViews>
  <sheetFormatPr defaultRowHeight="14.4" x14ac:dyDescent="0.3"/>
  <cols>
    <col min="1" max="1" width="2.33203125" customWidth="1"/>
    <col min="2" max="2" width="7.33203125" bestFit="1" customWidth="1"/>
    <col min="3" max="3" width="58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15" t="s">
        <v>112</v>
      </c>
    </row>
    <row r="2" spans="1:8" x14ac:dyDescent="0.3">
      <c r="A2" s="15" t="s">
        <v>113</v>
      </c>
    </row>
    <row r="3" spans="1:8" x14ac:dyDescent="0.3">
      <c r="A3" s="15" t="s">
        <v>275</v>
      </c>
    </row>
    <row r="6" spans="1:8" ht="15" thickBot="1" x14ac:dyDescent="0.35">
      <c r="A6" t="s">
        <v>114</v>
      </c>
    </row>
    <row r="7" spans="1:8" x14ac:dyDescent="0.3">
      <c r="B7" s="73"/>
      <c r="C7" s="73"/>
      <c r="D7" s="73" t="s">
        <v>117</v>
      </c>
      <c r="E7" s="73" t="s">
        <v>119</v>
      </c>
      <c r="F7" s="73" t="s">
        <v>121</v>
      </c>
      <c r="G7" s="73" t="s">
        <v>123</v>
      </c>
      <c r="H7" s="73" t="s">
        <v>123</v>
      </c>
    </row>
    <row r="8" spans="1:8" ht="15" thickBot="1" x14ac:dyDescent="0.35">
      <c r="B8" s="74" t="s">
        <v>115</v>
      </c>
      <c r="C8" s="74" t="s">
        <v>116</v>
      </c>
      <c r="D8" s="74" t="s">
        <v>118</v>
      </c>
      <c r="E8" s="74" t="s">
        <v>120</v>
      </c>
      <c r="F8" s="74" t="s">
        <v>122</v>
      </c>
      <c r="G8" s="74" t="s">
        <v>124</v>
      </c>
      <c r="H8" s="74" t="s">
        <v>125</v>
      </c>
    </row>
    <row r="9" spans="1:8" x14ac:dyDescent="0.3">
      <c r="B9" s="71" t="s">
        <v>131</v>
      </c>
      <c r="C9" s="71" t="s">
        <v>132</v>
      </c>
      <c r="D9" s="71">
        <v>0</v>
      </c>
      <c r="E9" s="71">
        <v>4.9708978760858598</v>
      </c>
      <c r="F9" s="71">
        <v>4.1850000000000005</v>
      </c>
      <c r="G9" s="71">
        <v>1E+30</v>
      </c>
      <c r="H9" s="71">
        <v>4.9708978760858598</v>
      </c>
    </row>
    <row r="10" spans="1:8" x14ac:dyDescent="0.3">
      <c r="B10" s="71" t="s">
        <v>133</v>
      </c>
      <c r="C10" s="71" t="s">
        <v>134</v>
      </c>
      <c r="D10" s="71">
        <v>0</v>
      </c>
      <c r="E10" s="71">
        <v>1.897194971908311</v>
      </c>
      <c r="F10" s="71">
        <v>1.1825200000000002</v>
      </c>
      <c r="G10" s="71">
        <v>1E+30</v>
      </c>
      <c r="H10" s="71">
        <v>1.897194971908311</v>
      </c>
    </row>
    <row r="11" spans="1:8" x14ac:dyDescent="0.3">
      <c r="B11" s="71" t="s">
        <v>135</v>
      </c>
      <c r="C11" s="71" t="s">
        <v>136</v>
      </c>
      <c r="D11" s="71">
        <v>0</v>
      </c>
      <c r="E11" s="71">
        <v>3.8050290154320523</v>
      </c>
      <c r="F11" s="71">
        <v>3.2900000000000009</v>
      </c>
      <c r="G11" s="71">
        <v>1E+30</v>
      </c>
      <c r="H11" s="71">
        <v>3.8050290154320523</v>
      </c>
    </row>
    <row r="12" spans="1:8" x14ac:dyDescent="0.3">
      <c r="B12" s="71" t="s">
        <v>137</v>
      </c>
      <c r="C12" s="71" t="s">
        <v>138</v>
      </c>
      <c r="D12" s="71">
        <v>0</v>
      </c>
      <c r="E12" s="71">
        <v>1.1888469098184844</v>
      </c>
      <c r="F12" s="71">
        <v>0.3112200000000005</v>
      </c>
      <c r="G12" s="71">
        <v>1E+30</v>
      </c>
      <c r="H12" s="71">
        <v>1.1888469098184844</v>
      </c>
    </row>
    <row r="13" spans="1:8" x14ac:dyDescent="0.3">
      <c r="B13" s="71" t="s">
        <v>139</v>
      </c>
      <c r="C13" s="71" t="s">
        <v>140</v>
      </c>
      <c r="D13" s="71">
        <v>0</v>
      </c>
      <c r="E13" s="71">
        <v>1.5791235560933121</v>
      </c>
      <c r="F13" s="71">
        <v>0.69200999999999979</v>
      </c>
      <c r="G13" s="71">
        <v>1E+30</v>
      </c>
      <c r="H13" s="71">
        <v>1.5791235560933121</v>
      </c>
    </row>
    <row r="14" spans="1:8" x14ac:dyDescent="0.3">
      <c r="B14" s="71" t="s">
        <v>141</v>
      </c>
      <c r="C14" s="71" t="s">
        <v>142</v>
      </c>
      <c r="D14" s="71">
        <v>0</v>
      </c>
      <c r="E14" s="71">
        <v>3.5266563710429888</v>
      </c>
      <c r="F14" s="71">
        <v>2.99</v>
      </c>
      <c r="G14" s="71">
        <v>1E+30</v>
      </c>
      <c r="H14" s="71">
        <v>3.5266563710429888</v>
      </c>
    </row>
    <row r="15" spans="1:8" x14ac:dyDescent="0.3">
      <c r="B15" s="71" t="s">
        <v>143</v>
      </c>
      <c r="C15" s="71" t="s">
        <v>144</v>
      </c>
      <c r="D15" s="71">
        <v>0</v>
      </c>
      <c r="E15" s="71">
        <v>0.62933475164504615</v>
      </c>
      <c r="F15" s="71">
        <v>0.32571000000000083</v>
      </c>
      <c r="G15" s="71">
        <v>1E+30</v>
      </c>
      <c r="H15" s="71">
        <v>0.62933475164504615</v>
      </c>
    </row>
    <row r="16" spans="1:8" x14ac:dyDescent="0.3">
      <c r="B16" s="71" t="s">
        <v>145</v>
      </c>
      <c r="C16" s="71" t="s">
        <v>146</v>
      </c>
      <c r="D16" s="71">
        <v>0</v>
      </c>
      <c r="E16" s="71">
        <v>0.48256043596058246</v>
      </c>
      <c r="F16" s="71">
        <v>0.56024999999999991</v>
      </c>
      <c r="G16" s="71">
        <v>1E+30</v>
      </c>
      <c r="H16" s="71">
        <v>0.48256043596058246</v>
      </c>
    </row>
    <row r="17" spans="2:8" x14ac:dyDescent="0.3">
      <c r="B17" s="71" t="s">
        <v>147</v>
      </c>
      <c r="C17" s="71" t="s">
        <v>148</v>
      </c>
      <c r="D17" s="71">
        <v>1.9173645359335205</v>
      </c>
      <c r="E17" s="71">
        <v>0</v>
      </c>
      <c r="F17" s="71">
        <v>0.2259600000000006</v>
      </c>
      <c r="G17" s="71">
        <v>0.40469305794528676</v>
      </c>
      <c r="H17" s="71">
        <v>0.15987493482067028</v>
      </c>
    </row>
    <row r="18" spans="2:8" x14ac:dyDescent="0.3">
      <c r="B18" s="71" t="s">
        <v>149</v>
      </c>
      <c r="C18" s="71" t="s">
        <v>150</v>
      </c>
      <c r="D18" s="71">
        <v>0</v>
      </c>
      <c r="E18" s="71">
        <v>0.64150757734702923</v>
      </c>
      <c r="F18" s="71">
        <v>0.19974999999999987</v>
      </c>
      <c r="G18" s="71">
        <v>1E+30</v>
      </c>
      <c r="H18" s="71">
        <v>0.64150757734702923</v>
      </c>
    </row>
    <row r="19" spans="2:8" x14ac:dyDescent="0.3">
      <c r="B19" s="71" t="s">
        <v>151</v>
      </c>
      <c r="C19" s="71" t="s">
        <v>152</v>
      </c>
      <c r="D19" s="71">
        <v>0</v>
      </c>
      <c r="E19" s="71">
        <v>0.90495821281416111</v>
      </c>
      <c r="F19" s="71">
        <v>0.57850000000000001</v>
      </c>
      <c r="G19" s="71">
        <v>1E+30</v>
      </c>
      <c r="H19" s="71">
        <v>0.90495821281416111</v>
      </c>
    </row>
    <row r="20" spans="2:8" x14ac:dyDescent="0.3">
      <c r="B20" s="71" t="s">
        <v>153</v>
      </c>
      <c r="C20" s="71" t="s">
        <v>154</v>
      </c>
      <c r="D20" s="71">
        <v>0</v>
      </c>
      <c r="E20" s="71">
        <v>1.5770348381846289</v>
      </c>
      <c r="F20" s="71">
        <v>1.25</v>
      </c>
      <c r="G20" s="71">
        <v>1E+30</v>
      </c>
      <c r="H20" s="71">
        <v>1.5770348381846289</v>
      </c>
    </row>
    <row r="21" spans="2:8" x14ac:dyDescent="0.3">
      <c r="B21" s="71" t="s">
        <v>155</v>
      </c>
      <c r="C21" s="71" t="s">
        <v>156</v>
      </c>
      <c r="D21" s="71">
        <v>0</v>
      </c>
      <c r="E21" s="71">
        <v>2.4247769285171481</v>
      </c>
      <c r="F21" s="71">
        <v>0.74315294117647213</v>
      </c>
      <c r="G21" s="71">
        <v>1E+30</v>
      </c>
      <c r="H21" s="71">
        <v>2.4247769285171481</v>
      </c>
    </row>
    <row r="22" spans="2:8" x14ac:dyDescent="0.3">
      <c r="B22" s="71" t="s">
        <v>157</v>
      </c>
      <c r="C22" s="71" t="s">
        <v>158</v>
      </c>
      <c r="D22" s="71">
        <v>0</v>
      </c>
      <c r="E22" s="71">
        <v>0.21378433276997094</v>
      </c>
      <c r="F22" s="71">
        <v>0.4425200000000018</v>
      </c>
      <c r="G22" s="71">
        <v>1E+30</v>
      </c>
      <c r="H22" s="71">
        <v>0.21378433276997094</v>
      </c>
    </row>
    <row r="23" spans="2:8" x14ac:dyDescent="0.3">
      <c r="B23" s="71" t="s">
        <v>159</v>
      </c>
      <c r="C23" s="71" t="s">
        <v>160</v>
      </c>
      <c r="D23" s="71">
        <v>0.1516804622607785</v>
      </c>
      <c r="E23" s="71">
        <v>0</v>
      </c>
      <c r="F23" s="71">
        <v>3.6851999999999663E-2</v>
      </c>
      <c r="G23" s="71">
        <v>0.28106902546288276</v>
      </c>
      <c r="H23" s="71">
        <v>1.681883754805509</v>
      </c>
    </row>
    <row r="24" spans="2:8" x14ac:dyDescent="0.3">
      <c r="B24" s="71" t="s">
        <v>161</v>
      </c>
      <c r="C24" s="71" t="s">
        <v>162</v>
      </c>
      <c r="D24" s="71">
        <v>0</v>
      </c>
      <c r="E24" s="71">
        <v>1.1938502507669089</v>
      </c>
      <c r="F24" s="71">
        <v>0.42415000000000092</v>
      </c>
      <c r="G24" s="71">
        <v>1E+30</v>
      </c>
      <c r="H24" s="71">
        <v>1.1938502507669089</v>
      </c>
    </row>
    <row r="25" spans="2:8" x14ac:dyDescent="0.3">
      <c r="B25" s="71" t="s">
        <v>163</v>
      </c>
      <c r="C25" s="71" t="s">
        <v>164</v>
      </c>
      <c r="D25" s="71">
        <v>0.33699646081612133</v>
      </c>
      <c r="E25" s="71">
        <v>0</v>
      </c>
      <c r="F25" s="71">
        <v>0.88729411764705901</v>
      </c>
      <c r="G25" s="71">
        <v>0.7704899885476133</v>
      </c>
      <c r="H25" s="71">
        <v>0.11884243940919317</v>
      </c>
    </row>
    <row r="26" spans="2:8" x14ac:dyDescent="0.3">
      <c r="B26" s="71" t="s">
        <v>165</v>
      </c>
      <c r="C26" s="71" t="s">
        <v>166</v>
      </c>
      <c r="D26" s="71">
        <v>0</v>
      </c>
      <c r="E26" s="71">
        <v>0.40950745337392025</v>
      </c>
      <c r="F26" s="71">
        <v>0.47449999999999903</v>
      </c>
      <c r="G26" s="71">
        <v>1E+30</v>
      </c>
      <c r="H26" s="71">
        <v>0.40950745337392025</v>
      </c>
    </row>
    <row r="27" spans="2:8" x14ac:dyDescent="0.3">
      <c r="B27" s="71" t="s">
        <v>167</v>
      </c>
      <c r="C27" s="71" t="s">
        <v>168</v>
      </c>
      <c r="D27" s="71">
        <v>0</v>
      </c>
      <c r="E27" s="71">
        <v>2.0873502421505412</v>
      </c>
      <c r="F27" s="71">
        <v>0.5785499999999999</v>
      </c>
      <c r="G27" s="71">
        <v>1E+30</v>
      </c>
      <c r="H27" s="71">
        <v>2.0873502421505412</v>
      </c>
    </row>
    <row r="28" spans="2:8" x14ac:dyDescent="0.3">
      <c r="B28" s="71" t="s">
        <v>169</v>
      </c>
      <c r="C28" s="71" t="s">
        <v>170</v>
      </c>
      <c r="D28" s="71">
        <v>0</v>
      </c>
      <c r="E28" s="71">
        <v>1.2361356534291414</v>
      </c>
      <c r="F28" s="71">
        <v>1.6900000000000013</v>
      </c>
      <c r="G28" s="71">
        <v>1E+30</v>
      </c>
      <c r="H28" s="71">
        <v>1.2361356534291414</v>
      </c>
    </row>
    <row r="29" spans="2:8" x14ac:dyDescent="0.3">
      <c r="B29" s="71" t="s">
        <v>171</v>
      </c>
      <c r="C29" s="71" t="s">
        <v>172</v>
      </c>
      <c r="D29" s="71">
        <v>0</v>
      </c>
      <c r="E29" s="71">
        <v>0.45697198906387126</v>
      </c>
      <c r="F29" s="71">
        <v>0.66000000000000014</v>
      </c>
      <c r="G29" s="71">
        <v>1E+30</v>
      </c>
      <c r="H29" s="71">
        <v>0.45697198906387126</v>
      </c>
    </row>
    <row r="30" spans="2:8" x14ac:dyDescent="0.3">
      <c r="B30" s="71" t="s">
        <v>173</v>
      </c>
      <c r="C30" s="71" t="s">
        <v>174</v>
      </c>
      <c r="D30" s="71">
        <v>0</v>
      </c>
      <c r="E30" s="71">
        <v>2.0976339366807109</v>
      </c>
      <c r="F30" s="71">
        <v>0.5027399999999993</v>
      </c>
      <c r="G30" s="71">
        <v>1E+30</v>
      </c>
      <c r="H30" s="71">
        <v>2.0976339366807109</v>
      </c>
    </row>
    <row r="31" spans="2:8" x14ac:dyDescent="0.3">
      <c r="B31" s="71" t="s">
        <v>175</v>
      </c>
      <c r="C31" s="71" t="s">
        <v>176</v>
      </c>
      <c r="D31" s="71">
        <v>0</v>
      </c>
      <c r="E31" s="71">
        <v>134.79704564912063</v>
      </c>
      <c r="F31" s="71">
        <v>134</v>
      </c>
      <c r="G31" s="71">
        <v>1E+30</v>
      </c>
      <c r="H31" s="71">
        <v>134.79704564912063</v>
      </c>
    </row>
    <row r="32" spans="2:8" x14ac:dyDescent="0.3">
      <c r="B32" s="71" t="s">
        <v>177</v>
      </c>
      <c r="C32" s="71" t="s">
        <v>178</v>
      </c>
      <c r="D32" s="71">
        <v>0</v>
      </c>
      <c r="E32" s="71">
        <v>0.40195704507692276</v>
      </c>
      <c r="F32" s="71">
        <v>1.2150458715596244</v>
      </c>
      <c r="G32" s="71">
        <v>1E+30</v>
      </c>
      <c r="H32" s="71">
        <v>0.40195704507692276</v>
      </c>
    </row>
    <row r="33" spans="2:8" x14ac:dyDescent="0.3">
      <c r="B33" s="71" t="s">
        <v>179</v>
      </c>
      <c r="C33" s="71" t="s">
        <v>180</v>
      </c>
      <c r="D33" s="71">
        <v>0</v>
      </c>
      <c r="E33" s="71">
        <v>2.0731144409611604</v>
      </c>
      <c r="F33" s="71">
        <v>1.762740000000008</v>
      </c>
      <c r="G33" s="71">
        <v>1E+30</v>
      </c>
      <c r="H33" s="71">
        <v>2.0731144409611604</v>
      </c>
    </row>
    <row r="34" spans="2:8" x14ac:dyDescent="0.3">
      <c r="B34" s="71" t="s">
        <v>181</v>
      </c>
      <c r="C34" s="71" t="s">
        <v>182</v>
      </c>
      <c r="D34" s="71">
        <v>0</v>
      </c>
      <c r="E34" s="71">
        <v>1.1384888687177264</v>
      </c>
      <c r="F34" s="71">
        <v>0.57486000000000104</v>
      </c>
      <c r="G34" s="71">
        <v>1E+30</v>
      </c>
      <c r="H34" s="71">
        <v>1.1384888687177264</v>
      </c>
    </row>
    <row r="35" spans="2:8" x14ac:dyDescent="0.3">
      <c r="B35" s="71" t="s">
        <v>183</v>
      </c>
      <c r="C35" s="71" t="s">
        <v>184</v>
      </c>
      <c r="D35" s="71">
        <v>0</v>
      </c>
      <c r="E35" s="71">
        <v>2.9623169236416489</v>
      </c>
      <c r="F35" s="71">
        <v>2.5</v>
      </c>
      <c r="G35" s="71">
        <v>1E+30</v>
      </c>
      <c r="H35" s="71">
        <v>2.9623169236416489</v>
      </c>
    </row>
    <row r="36" spans="2:8" x14ac:dyDescent="0.3">
      <c r="B36" s="71" t="s">
        <v>185</v>
      </c>
      <c r="C36" s="71" t="s">
        <v>186</v>
      </c>
      <c r="D36" s="71">
        <v>0</v>
      </c>
      <c r="E36" s="71">
        <v>0.66492923202425835</v>
      </c>
      <c r="F36" s="71">
        <v>1</v>
      </c>
      <c r="G36" s="71">
        <v>1E+30</v>
      </c>
      <c r="H36" s="71">
        <v>0.66492923202425835</v>
      </c>
    </row>
    <row r="37" spans="2:8" x14ac:dyDescent="0.3">
      <c r="B37" s="71" t="s">
        <v>187</v>
      </c>
      <c r="C37" s="71" t="s">
        <v>188</v>
      </c>
      <c r="D37" s="71">
        <v>0</v>
      </c>
      <c r="E37" s="71">
        <v>0.41284517555370698</v>
      </c>
      <c r="F37" s="71">
        <v>0.6693300000000022</v>
      </c>
      <c r="G37" s="71">
        <v>1E+30</v>
      </c>
      <c r="H37" s="71">
        <v>0.41284517555370698</v>
      </c>
    </row>
    <row r="38" spans="2:8" x14ac:dyDescent="0.3">
      <c r="B38" s="71" t="s">
        <v>189</v>
      </c>
      <c r="C38" s="71" t="s">
        <v>190</v>
      </c>
      <c r="D38" s="71">
        <v>0</v>
      </c>
      <c r="E38" s="71">
        <v>0.33335025281415132</v>
      </c>
      <c r="F38" s="71">
        <v>0.68999999999999773</v>
      </c>
      <c r="G38" s="71">
        <v>1E+30</v>
      </c>
      <c r="H38" s="71">
        <v>0.33335025281415132</v>
      </c>
    </row>
    <row r="39" spans="2:8" x14ac:dyDescent="0.3">
      <c r="B39" s="71" t="s">
        <v>191</v>
      </c>
      <c r="C39" s="71" t="s">
        <v>192</v>
      </c>
      <c r="D39" s="71">
        <v>0</v>
      </c>
      <c r="E39" s="71">
        <v>2.6512667108019459</v>
      </c>
      <c r="F39" s="71">
        <v>1.5052799999999991</v>
      </c>
      <c r="G39" s="71">
        <v>1E+30</v>
      </c>
      <c r="H39" s="71">
        <v>2.6512667108019459</v>
      </c>
    </row>
    <row r="40" spans="2:8" x14ac:dyDescent="0.3">
      <c r="B40" s="71" t="s">
        <v>193</v>
      </c>
      <c r="C40" s="71" t="s">
        <v>194</v>
      </c>
      <c r="D40" s="71">
        <v>0.59445272661613269</v>
      </c>
      <c r="E40" s="71">
        <v>0</v>
      </c>
      <c r="F40" s="71">
        <v>0.99433999999999401</v>
      </c>
      <c r="G40" s="71">
        <v>0.16450489747791022</v>
      </c>
      <c r="H40" s="71">
        <v>2.1007172095780957</v>
      </c>
    </row>
    <row r="41" spans="2:8" x14ac:dyDescent="0.3">
      <c r="B41" s="71" t="s">
        <v>195</v>
      </c>
      <c r="C41" s="71" t="s">
        <v>196</v>
      </c>
      <c r="D41" s="71">
        <v>0</v>
      </c>
      <c r="E41" s="71">
        <v>1.3688366761373494</v>
      </c>
      <c r="F41" s="71">
        <v>1.6450000000000102</v>
      </c>
      <c r="G41" s="71">
        <v>1E+30</v>
      </c>
      <c r="H41" s="71">
        <v>1.3688366761373494</v>
      </c>
    </row>
    <row r="42" spans="2:8" x14ac:dyDescent="0.3">
      <c r="B42" s="71" t="s">
        <v>197</v>
      </c>
      <c r="C42" s="71" t="s">
        <v>198</v>
      </c>
      <c r="D42" s="71">
        <v>0</v>
      </c>
      <c r="E42" s="71">
        <v>3.8595788771869515</v>
      </c>
      <c r="F42" s="71">
        <v>2.7149799999999971</v>
      </c>
      <c r="G42" s="71">
        <v>1E+30</v>
      </c>
      <c r="H42" s="71">
        <v>3.8595788771869515</v>
      </c>
    </row>
    <row r="43" spans="2:8" x14ac:dyDescent="0.3">
      <c r="B43" s="71" t="s">
        <v>199</v>
      </c>
      <c r="C43" s="71" t="s">
        <v>200</v>
      </c>
      <c r="D43" s="71">
        <v>0</v>
      </c>
      <c r="E43" s="71">
        <v>9.8239009407345215</v>
      </c>
      <c r="F43" s="71">
        <v>9.9901199999999903</v>
      </c>
      <c r="G43" s="71">
        <v>1E+30</v>
      </c>
      <c r="H43" s="71">
        <v>9.8239009407345215</v>
      </c>
    </row>
    <row r="44" spans="2:8" x14ac:dyDescent="0.3">
      <c r="B44" s="71" t="s">
        <v>201</v>
      </c>
      <c r="C44" s="71" t="s">
        <v>202</v>
      </c>
      <c r="D44" s="71">
        <v>0</v>
      </c>
      <c r="E44" s="71">
        <v>1.5861494954838575</v>
      </c>
      <c r="F44" s="71">
        <v>1.3355999999999995</v>
      </c>
      <c r="G44" s="71">
        <v>1E+30</v>
      </c>
      <c r="H44" s="71">
        <v>1.5861494954838575</v>
      </c>
    </row>
    <row r="45" spans="2:8" x14ac:dyDescent="0.3">
      <c r="B45" s="71" t="s">
        <v>203</v>
      </c>
      <c r="C45" s="71" t="s">
        <v>204</v>
      </c>
      <c r="D45" s="71">
        <v>0</v>
      </c>
      <c r="E45" s="71">
        <v>0.71369800136023653</v>
      </c>
      <c r="F45" s="71">
        <v>1.3858571428571338</v>
      </c>
      <c r="G45" s="71">
        <v>1E+30</v>
      </c>
      <c r="H45" s="71">
        <v>0.71369800136023653</v>
      </c>
    </row>
    <row r="46" spans="2:8" x14ac:dyDescent="0.3">
      <c r="B46" s="71" t="s">
        <v>205</v>
      </c>
      <c r="C46" s="71" t="s">
        <v>206</v>
      </c>
      <c r="D46" s="71">
        <v>0</v>
      </c>
      <c r="E46" s="71">
        <v>1.6674989286791282</v>
      </c>
      <c r="F46" s="71">
        <v>0.64119999999999777</v>
      </c>
      <c r="G46" s="71">
        <v>1E+30</v>
      </c>
      <c r="H46" s="71">
        <v>1.6674989286791282</v>
      </c>
    </row>
    <row r="47" spans="2:8" x14ac:dyDescent="0.3">
      <c r="B47" s="71" t="s">
        <v>207</v>
      </c>
      <c r="C47" s="71" t="s">
        <v>208</v>
      </c>
      <c r="D47" s="71">
        <v>0</v>
      </c>
      <c r="E47" s="71">
        <v>1.6605376328753962</v>
      </c>
      <c r="F47" s="71">
        <v>0.7551599999999894</v>
      </c>
      <c r="G47" s="71">
        <v>1E+30</v>
      </c>
      <c r="H47" s="71">
        <v>1.6605376328753962</v>
      </c>
    </row>
    <row r="48" spans="2:8" x14ac:dyDescent="0.3">
      <c r="B48" s="71" t="s">
        <v>209</v>
      </c>
      <c r="C48" s="71" t="s">
        <v>210</v>
      </c>
      <c r="D48" s="71">
        <v>0</v>
      </c>
      <c r="E48" s="71">
        <v>0</v>
      </c>
      <c r="F48" s="71">
        <v>1.426320000000004</v>
      </c>
      <c r="G48" s="71">
        <v>0.33335025281415132</v>
      </c>
      <c r="H48" s="71">
        <v>1E+30</v>
      </c>
    </row>
    <row r="49" spans="2:8" x14ac:dyDescent="0.3">
      <c r="B49" s="71" t="s">
        <v>211</v>
      </c>
      <c r="C49" s="71" t="s">
        <v>212</v>
      </c>
      <c r="D49" s="71">
        <v>0</v>
      </c>
      <c r="E49" s="71">
        <v>12.073146861588988</v>
      </c>
      <c r="F49" s="71">
        <v>11.592000000000013</v>
      </c>
      <c r="G49" s="71">
        <v>1E+30</v>
      </c>
      <c r="H49" s="71">
        <v>12.073146861588988</v>
      </c>
    </row>
    <row r="50" spans="2:8" x14ac:dyDescent="0.3">
      <c r="B50" s="71" t="s">
        <v>213</v>
      </c>
      <c r="C50" s="71" t="s">
        <v>214</v>
      </c>
      <c r="D50" s="71">
        <v>0.43606081617912829</v>
      </c>
      <c r="E50" s="71">
        <v>0</v>
      </c>
      <c r="F50" s="71">
        <v>0.54599999999999227</v>
      </c>
      <c r="G50" s="71">
        <v>0.46067838753180856</v>
      </c>
      <c r="H50" s="71">
        <v>0.73906631488689245</v>
      </c>
    </row>
    <row r="51" spans="2:8" x14ac:dyDescent="0.3">
      <c r="B51" s="71" t="s">
        <v>215</v>
      </c>
      <c r="C51" s="71" t="s">
        <v>216</v>
      </c>
      <c r="D51" s="71">
        <v>0</v>
      </c>
      <c r="E51" s="71">
        <v>3.557960671836482</v>
      </c>
      <c r="F51" s="71">
        <v>4.367999999999995</v>
      </c>
      <c r="G51" s="71">
        <v>1E+30</v>
      </c>
      <c r="H51" s="71">
        <v>3.557960671836482</v>
      </c>
    </row>
    <row r="52" spans="2:8" x14ac:dyDescent="0.3">
      <c r="B52" s="71" t="s">
        <v>217</v>
      </c>
      <c r="C52" s="71" t="s">
        <v>218</v>
      </c>
      <c r="D52" s="71">
        <v>0</v>
      </c>
      <c r="E52" s="71">
        <v>5.922888954118128</v>
      </c>
      <c r="F52" s="71">
        <v>6.2030769230769351</v>
      </c>
      <c r="G52" s="71">
        <v>1E+30</v>
      </c>
      <c r="H52" s="71">
        <v>5.922888954118128</v>
      </c>
    </row>
    <row r="53" spans="2:8" x14ac:dyDescent="0.3">
      <c r="B53" s="71" t="s">
        <v>219</v>
      </c>
      <c r="C53" s="71" t="s">
        <v>220</v>
      </c>
      <c r="D53" s="71">
        <v>0</v>
      </c>
      <c r="E53" s="71">
        <v>26.653435114800555</v>
      </c>
      <c r="F53" s="71">
        <v>28.319999999999993</v>
      </c>
      <c r="G53" s="71">
        <v>1E+30</v>
      </c>
      <c r="H53" s="71">
        <v>26.653435114800555</v>
      </c>
    </row>
    <row r="54" spans="2:8" x14ac:dyDescent="0.3">
      <c r="B54" s="71" t="s">
        <v>221</v>
      </c>
      <c r="C54" s="71" t="s">
        <v>222</v>
      </c>
      <c r="D54" s="71">
        <v>0</v>
      </c>
      <c r="E54" s="71">
        <v>3.7307199435380829</v>
      </c>
      <c r="F54" s="71">
        <v>6.789999999999992</v>
      </c>
      <c r="G54" s="71">
        <v>1E+30</v>
      </c>
      <c r="H54" s="71">
        <v>3.7307199435380829</v>
      </c>
    </row>
    <row r="55" spans="2:8" x14ac:dyDescent="0.3">
      <c r="B55" s="71" t="s">
        <v>223</v>
      </c>
      <c r="C55" s="71" t="s">
        <v>224</v>
      </c>
      <c r="D55" s="71">
        <v>0</v>
      </c>
      <c r="E55" s="71">
        <v>3.1518395092184042</v>
      </c>
      <c r="F55" s="71">
        <v>4.0020000000000095</v>
      </c>
      <c r="G55" s="71">
        <v>1E+30</v>
      </c>
      <c r="H55" s="71">
        <v>3.1518395092184042</v>
      </c>
    </row>
    <row r="56" spans="2:8" x14ac:dyDescent="0.3">
      <c r="B56" s="71" t="s">
        <v>225</v>
      </c>
      <c r="C56" s="71" t="s">
        <v>226</v>
      </c>
      <c r="D56" s="71">
        <v>1.020000000000002</v>
      </c>
      <c r="E56" s="71">
        <v>0</v>
      </c>
      <c r="F56" s="71">
        <v>2.1823200000000043</v>
      </c>
      <c r="G56" s="71">
        <v>0.81380280686852147</v>
      </c>
      <c r="H56" s="71">
        <v>320791074243961.56</v>
      </c>
    </row>
    <row r="57" spans="2:8" x14ac:dyDescent="0.3">
      <c r="B57" s="71" t="s">
        <v>227</v>
      </c>
      <c r="C57" s="71" t="s">
        <v>228</v>
      </c>
      <c r="D57" s="71">
        <v>0</v>
      </c>
      <c r="E57" s="71">
        <v>1.7485728605137363</v>
      </c>
      <c r="F57" s="71">
        <v>1.4000000000000057</v>
      </c>
      <c r="G57" s="71">
        <v>1E+30</v>
      </c>
      <c r="H57" s="71">
        <v>1.7485728605137363</v>
      </c>
    </row>
    <row r="58" spans="2:8" x14ac:dyDescent="0.3">
      <c r="B58" s="71" t="s">
        <v>229</v>
      </c>
      <c r="C58" s="71" t="s">
        <v>230</v>
      </c>
      <c r="D58" s="71">
        <v>0</v>
      </c>
      <c r="E58" s="71">
        <v>4.017830192492271</v>
      </c>
      <c r="F58" s="71">
        <v>4.7040000000000077</v>
      </c>
      <c r="G58" s="71">
        <v>1E+30</v>
      </c>
      <c r="H58" s="71">
        <v>4.017830192492271</v>
      </c>
    </row>
    <row r="59" spans="2:8" x14ac:dyDescent="0.3">
      <c r="B59" s="71" t="s">
        <v>231</v>
      </c>
      <c r="C59" s="71" t="s">
        <v>232</v>
      </c>
      <c r="D59" s="71">
        <v>0</v>
      </c>
      <c r="E59" s="71">
        <v>2.1527497256894468</v>
      </c>
      <c r="F59" s="71">
        <v>2.9391600000000153</v>
      </c>
      <c r="G59" s="71">
        <v>1E+30</v>
      </c>
      <c r="H59" s="71">
        <v>2.1527497256894468</v>
      </c>
    </row>
    <row r="60" spans="2:8" x14ac:dyDescent="0.3">
      <c r="B60" s="71" t="s">
        <v>233</v>
      </c>
      <c r="C60" s="71" t="s">
        <v>234</v>
      </c>
      <c r="D60" s="71">
        <v>0</v>
      </c>
      <c r="E60" s="71">
        <v>3.7790362214933459</v>
      </c>
      <c r="F60" s="71">
        <v>3.7799999999999727</v>
      </c>
      <c r="G60" s="71">
        <v>1E+30</v>
      </c>
      <c r="H60" s="71">
        <v>3.7790362214933459</v>
      </c>
    </row>
    <row r="61" spans="2:8" x14ac:dyDescent="0.3">
      <c r="B61" s="71" t="s">
        <v>235</v>
      </c>
      <c r="C61" s="71" t="s">
        <v>236</v>
      </c>
      <c r="D61" s="71">
        <v>0</v>
      </c>
      <c r="E61" s="71">
        <v>3.9099997197974736</v>
      </c>
      <c r="F61" s="71">
        <v>4.7572000000000116</v>
      </c>
      <c r="G61" s="71">
        <v>1E+30</v>
      </c>
      <c r="H61" s="71">
        <v>3.9099997197974736</v>
      </c>
    </row>
    <row r="62" spans="2:8" x14ac:dyDescent="0.3">
      <c r="B62" s="71" t="s">
        <v>237</v>
      </c>
      <c r="C62" s="71" t="s">
        <v>238</v>
      </c>
      <c r="D62" s="71">
        <v>0</v>
      </c>
      <c r="E62" s="71">
        <v>1.0071298903580408</v>
      </c>
      <c r="F62" s="71">
        <v>2.1831599999999867</v>
      </c>
      <c r="G62" s="71">
        <v>1E+30</v>
      </c>
      <c r="H62" s="71">
        <v>1.0071298903580408</v>
      </c>
    </row>
    <row r="63" spans="2:8" x14ac:dyDescent="0.3">
      <c r="B63" s="71" t="s">
        <v>239</v>
      </c>
      <c r="C63" s="71" t="s">
        <v>240</v>
      </c>
      <c r="D63" s="71">
        <v>0</v>
      </c>
      <c r="E63" s="71">
        <v>1.3020844909896356</v>
      </c>
      <c r="F63" s="71">
        <v>0.7156800000000203</v>
      </c>
      <c r="G63" s="71">
        <v>1E+30</v>
      </c>
      <c r="H63" s="71">
        <v>1.3020844909896356</v>
      </c>
    </row>
    <row r="64" spans="2:8" x14ac:dyDescent="0.3">
      <c r="B64" s="71" t="s">
        <v>241</v>
      </c>
      <c r="C64" s="71" t="s">
        <v>242</v>
      </c>
      <c r="D64" s="71">
        <v>0</v>
      </c>
      <c r="E64" s="71">
        <v>0.97822100110394672</v>
      </c>
      <c r="F64" s="71">
        <v>3.831522482823857E-2</v>
      </c>
      <c r="G64" s="71">
        <v>1E+30</v>
      </c>
      <c r="H64" s="71">
        <v>0.97822100110394672</v>
      </c>
    </row>
    <row r="65" spans="1:8" ht="15" thickBot="1" x14ac:dyDescent="0.35">
      <c r="B65" s="72" t="s">
        <v>243</v>
      </c>
      <c r="C65" s="72" t="s">
        <v>244</v>
      </c>
      <c r="D65" s="72">
        <v>0</v>
      </c>
      <c r="E65" s="72">
        <v>0.73010675527576252</v>
      </c>
      <c r="F65" s="72">
        <v>0.83075999999999794</v>
      </c>
      <c r="G65" s="72">
        <v>1E+30</v>
      </c>
      <c r="H65" s="72">
        <v>0.73010675527576252</v>
      </c>
    </row>
    <row r="67" spans="1:8" ht="15" thickBot="1" x14ac:dyDescent="0.35">
      <c r="A67" t="s">
        <v>126</v>
      </c>
    </row>
    <row r="68" spans="1:8" x14ac:dyDescent="0.3">
      <c r="B68" s="73"/>
      <c r="C68" s="73"/>
      <c r="D68" s="73" t="s">
        <v>117</v>
      </c>
      <c r="E68" s="73" t="s">
        <v>127</v>
      </c>
      <c r="F68" s="73" t="s">
        <v>129</v>
      </c>
      <c r="G68" s="73" t="s">
        <v>123</v>
      </c>
      <c r="H68" s="73" t="s">
        <v>123</v>
      </c>
    </row>
    <row r="69" spans="1:8" ht="15" thickBot="1" x14ac:dyDescent="0.35">
      <c r="B69" s="74" t="s">
        <v>115</v>
      </c>
      <c r="C69" s="74" t="s">
        <v>116</v>
      </c>
      <c r="D69" s="74" t="s">
        <v>118</v>
      </c>
      <c r="E69" s="74" t="s">
        <v>128</v>
      </c>
      <c r="F69" s="74" t="s">
        <v>130</v>
      </c>
      <c r="G69" s="74" t="s">
        <v>124</v>
      </c>
      <c r="H69" s="74" t="s">
        <v>125</v>
      </c>
    </row>
    <row r="70" spans="1:8" x14ac:dyDescent="0.3">
      <c r="B70" s="71" t="s">
        <v>245</v>
      </c>
      <c r="C70" s="71" t="s">
        <v>246</v>
      </c>
      <c r="D70" s="71">
        <v>300.00000000000085</v>
      </c>
      <c r="E70" s="71">
        <v>4.2001338772716834E-2</v>
      </c>
      <c r="F70" s="71">
        <v>300</v>
      </c>
      <c r="G70" s="71">
        <v>5.8359715429093351</v>
      </c>
      <c r="H70" s="71">
        <v>4.1101835864540774</v>
      </c>
    </row>
    <row r="71" spans="1:8" x14ac:dyDescent="0.3">
      <c r="B71" s="71" t="s">
        <v>247</v>
      </c>
      <c r="C71" s="71" t="s">
        <v>248</v>
      </c>
      <c r="D71" s="71">
        <v>41.172221885157491</v>
      </c>
      <c r="E71" s="71">
        <v>0</v>
      </c>
      <c r="F71" s="71">
        <v>1.1502532886554206</v>
      </c>
      <c r="G71" s="71">
        <v>40.0219685965018</v>
      </c>
      <c r="H71" s="71">
        <v>1E+30</v>
      </c>
    </row>
    <row r="72" spans="1:8" x14ac:dyDescent="0.3">
      <c r="B72" s="71" t="s">
        <v>249</v>
      </c>
      <c r="C72" s="71" t="s">
        <v>250</v>
      </c>
      <c r="D72" s="71">
        <v>5.5765823763090037</v>
      </c>
      <c r="E72" s="71">
        <v>0</v>
      </c>
      <c r="F72" s="71">
        <v>0</v>
      </c>
      <c r="G72" s="71">
        <v>5.5765823763089966</v>
      </c>
      <c r="H72" s="71">
        <v>1E+30</v>
      </c>
    </row>
    <row r="73" spans="1:8" x14ac:dyDescent="0.3">
      <c r="B73" s="71" t="s">
        <v>251</v>
      </c>
      <c r="C73" s="71" t="s">
        <v>252</v>
      </c>
      <c r="D73" s="71">
        <v>22.799999999999933</v>
      </c>
      <c r="E73" s="71">
        <v>0</v>
      </c>
      <c r="F73" s="71">
        <v>15.299999999999995</v>
      </c>
      <c r="G73" s="71">
        <v>7.5000000000000036</v>
      </c>
      <c r="H73" s="71">
        <v>1E+30</v>
      </c>
    </row>
    <row r="74" spans="1:8" x14ac:dyDescent="0.3">
      <c r="B74" s="71" t="s">
        <v>253</v>
      </c>
      <c r="C74" s="71" t="s">
        <v>254</v>
      </c>
      <c r="D74" s="71">
        <v>5.1000000000000103</v>
      </c>
      <c r="E74" s="71">
        <v>0</v>
      </c>
      <c r="F74" s="71">
        <v>0</v>
      </c>
      <c r="G74" s="71">
        <v>5.1000000000000014</v>
      </c>
      <c r="H74" s="71">
        <v>1E+30</v>
      </c>
    </row>
    <row r="75" spans="1:8" x14ac:dyDescent="0.3">
      <c r="B75" s="71" t="s">
        <v>255</v>
      </c>
      <c r="C75" s="71" t="s">
        <v>256</v>
      </c>
      <c r="D75" s="71">
        <v>35.389094691224365</v>
      </c>
      <c r="E75" s="71">
        <v>0</v>
      </c>
      <c r="F75" s="71">
        <v>0</v>
      </c>
      <c r="G75" s="71">
        <v>35.389094691224486</v>
      </c>
      <c r="H75" s="71">
        <v>1E+30</v>
      </c>
    </row>
    <row r="76" spans="1:8" x14ac:dyDescent="0.3">
      <c r="B76" s="71" t="s">
        <v>257</v>
      </c>
      <c r="C76" s="71" t="s">
        <v>258</v>
      </c>
      <c r="D76" s="71">
        <v>387.95337233658387</v>
      </c>
      <c r="E76" s="71">
        <v>0</v>
      </c>
      <c r="F76" s="71">
        <v>85.686678567770457</v>
      </c>
      <c r="G76" s="71">
        <v>302.26669376881534</v>
      </c>
      <c r="H76" s="71">
        <v>1E+30</v>
      </c>
    </row>
    <row r="77" spans="1:8" x14ac:dyDescent="0.3">
      <c r="B77" s="71" t="s">
        <v>259</v>
      </c>
      <c r="C77" s="71" t="s">
        <v>260</v>
      </c>
      <c r="D77" s="71">
        <v>1050.0000000000077</v>
      </c>
      <c r="E77" s="71">
        <v>0</v>
      </c>
      <c r="F77" s="71">
        <v>0</v>
      </c>
      <c r="G77" s="71">
        <v>1050.0000000000002</v>
      </c>
      <c r="H77" s="71">
        <v>1E+30</v>
      </c>
    </row>
    <row r="78" spans="1:8" x14ac:dyDescent="0.3">
      <c r="B78" s="71" t="s">
        <v>261</v>
      </c>
      <c r="C78" s="71" t="s">
        <v>262</v>
      </c>
      <c r="D78" s="71">
        <v>8.3787992777176363</v>
      </c>
      <c r="E78" s="71">
        <v>0</v>
      </c>
      <c r="F78" s="71">
        <v>5.5709337001214507</v>
      </c>
      <c r="G78" s="71">
        <v>2.807865577596115</v>
      </c>
      <c r="H78" s="71">
        <v>1E+30</v>
      </c>
    </row>
    <row r="79" spans="1:8" x14ac:dyDescent="0.3">
      <c r="B79" s="71" t="s">
        <v>263</v>
      </c>
      <c r="C79" s="71" t="s">
        <v>264</v>
      </c>
      <c r="D79" s="71">
        <v>17.100000000000069</v>
      </c>
      <c r="E79" s="71">
        <v>0</v>
      </c>
      <c r="F79" s="71">
        <v>0</v>
      </c>
      <c r="G79" s="71">
        <v>17.100000000000001</v>
      </c>
      <c r="H79" s="71">
        <v>1E+30</v>
      </c>
    </row>
    <row r="80" spans="1:8" x14ac:dyDescent="0.3">
      <c r="B80" s="71" t="s">
        <v>265</v>
      </c>
      <c r="C80" s="71" t="s">
        <v>266</v>
      </c>
      <c r="D80" s="71">
        <v>6.0659362946901847E-3</v>
      </c>
      <c r="E80" s="71">
        <v>0</v>
      </c>
      <c r="F80" s="71">
        <v>0</v>
      </c>
      <c r="G80" s="71">
        <v>6.0659362946901196E-3</v>
      </c>
      <c r="H80" s="71">
        <v>1E+30</v>
      </c>
    </row>
    <row r="81" spans="2:8" x14ac:dyDescent="0.3">
      <c r="B81" s="71" t="s">
        <v>267</v>
      </c>
      <c r="C81" s="71" t="s">
        <v>268</v>
      </c>
      <c r="D81" s="71">
        <v>140.82806717226362</v>
      </c>
      <c r="E81" s="71">
        <v>0</v>
      </c>
      <c r="F81" s="71">
        <v>0</v>
      </c>
      <c r="G81" s="71">
        <v>140.82806717226305</v>
      </c>
      <c r="H81" s="71">
        <v>1E+30</v>
      </c>
    </row>
    <row r="82" spans="2:8" x14ac:dyDescent="0.3">
      <c r="B82" s="71" t="s">
        <v>269</v>
      </c>
      <c r="C82" s="71" t="s">
        <v>270</v>
      </c>
      <c r="D82" s="71">
        <v>210.00000000000023</v>
      </c>
      <c r="E82" s="71">
        <v>2.1833705389786972E-2</v>
      </c>
      <c r="F82" s="71">
        <v>209.99999999999997</v>
      </c>
      <c r="G82" s="71">
        <v>7.9853577539787075</v>
      </c>
      <c r="H82" s="71">
        <v>8.3140672982671617</v>
      </c>
    </row>
    <row r="83" spans="2:8" x14ac:dyDescent="0.3">
      <c r="B83" s="71" t="s">
        <v>271</v>
      </c>
      <c r="C83" s="71" t="s">
        <v>272</v>
      </c>
      <c r="D83" s="71">
        <v>9.237384858071529</v>
      </c>
      <c r="E83" s="71">
        <v>0</v>
      </c>
      <c r="F83" s="71">
        <v>1.2265971876326058</v>
      </c>
      <c r="G83" s="71">
        <v>8.0107876704389156</v>
      </c>
      <c r="H83" s="71">
        <v>1E+30</v>
      </c>
    </row>
    <row r="84" spans="2:8" x14ac:dyDescent="0.3">
      <c r="B84" s="71" t="s">
        <v>245</v>
      </c>
      <c r="C84" s="71" t="s">
        <v>246</v>
      </c>
      <c r="D84" s="71">
        <v>300.00000000000085</v>
      </c>
      <c r="E84" s="71">
        <v>0</v>
      </c>
      <c r="F84" s="71">
        <v>560</v>
      </c>
      <c r="G84" s="71">
        <v>1E+30</v>
      </c>
      <c r="H84" s="71">
        <v>259.99999999999994</v>
      </c>
    </row>
    <row r="85" spans="2:8" x14ac:dyDescent="0.3">
      <c r="B85" s="71" t="s">
        <v>247</v>
      </c>
      <c r="C85" s="71" t="s">
        <v>248</v>
      </c>
      <c r="D85" s="71">
        <v>41.172221885157491</v>
      </c>
      <c r="E85" s="71">
        <v>0</v>
      </c>
      <c r="F85" s="71">
        <v>71.150253288655421</v>
      </c>
      <c r="G85" s="71">
        <v>1E+30</v>
      </c>
      <c r="H85" s="71">
        <v>29.978031403498111</v>
      </c>
    </row>
    <row r="86" spans="2:8" x14ac:dyDescent="0.3">
      <c r="B86" s="71" t="s">
        <v>249</v>
      </c>
      <c r="C86" s="71" t="s">
        <v>250</v>
      </c>
      <c r="D86" s="71">
        <v>5.5765823763090037</v>
      </c>
      <c r="E86" s="71">
        <v>0</v>
      </c>
      <c r="F86" s="71">
        <v>21.180158031050173</v>
      </c>
      <c r="G86" s="71">
        <v>1E+30</v>
      </c>
      <c r="H86" s="71">
        <v>15.603575654741178</v>
      </c>
    </row>
    <row r="87" spans="2:8" x14ac:dyDescent="0.3">
      <c r="B87" s="71" t="s">
        <v>251</v>
      </c>
      <c r="C87" s="71" t="s">
        <v>252</v>
      </c>
      <c r="D87" s="71">
        <v>22.799999999999933</v>
      </c>
      <c r="E87" s="71">
        <v>-6.2494319587591163E-2</v>
      </c>
      <c r="F87" s="71">
        <v>22.799999999999997</v>
      </c>
      <c r="G87" s="71">
        <v>1.823067545390318</v>
      </c>
      <c r="H87" s="71">
        <v>4.9178055336827482</v>
      </c>
    </row>
    <row r="88" spans="2:8" x14ac:dyDescent="0.3">
      <c r="B88" s="71" t="s">
        <v>253</v>
      </c>
      <c r="C88" s="71" t="s">
        <v>254</v>
      </c>
      <c r="D88" s="71">
        <v>5.1000000000000103</v>
      </c>
      <c r="E88" s="71">
        <v>-0.2768353291017735</v>
      </c>
      <c r="F88" s="71">
        <v>5.1000000000000014</v>
      </c>
      <c r="G88" s="71">
        <v>0.26857565648463527</v>
      </c>
      <c r="H88" s="71">
        <v>0.32220727691926637</v>
      </c>
    </row>
    <row r="89" spans="2:8" x14ac:dyDescent="0.3">
      <c r="B89" s="71" t="s">
        <v>255</v>
      </c>
      <c r="C89" s="71" t="s">
        <v>256</v>
      </c>
      <c r="D89" s="71">
        <v>35.389094691224365</v>
      </c>
      <c r="E89" s="71">
        <v>0</v>
      </c>
      <c r="F89" s="71">
        <v>131.63817620462095</v>
      </c>
      <c r="G89" s="71">
        <v>1E+30</v>
      </c>
      <c r="H89" s="71">
        <v>96.249081513396419</v>
      </c>
    </row>
    <row r="90" spans="2:8" x14ac:dyDescent="0.3">
      <c r="B90" s="71" t="s">
        <v>257</v>
      </c>
      <c r="C90" s="71" t="s">
        <v>258</v>
      </c>
      <c r="D90" s="71">
        <v>387.95337233658387</v>
      </c>
      <c r="E90" s="71">
        <v>0</v>
      </c>
      <c r="F90" s="71">
        <v>1060.6866785677705</v>
      </c>
      <c r="G90" s="71">
        <v>1E+30</v>
      </c>
      <c r="H90" s="71">
        <v>672.73330623118443</v>
      </c>
    </row>
    <row r="91" spans="2:8" x14ac:dyDescent="0.3">
      <c r="B91" s="71" t="s">
        <v>259</v>
      </c>
      <c r="C91" s="71" t="s">
        <v>260</v>
      </c>
      <c r="D91" s="71">
        <v>1050.0000000000077</v>
      </c>
      <c r="E91" s="71">
        <v>-7.7805593467741426E-3</v>
      </c>
      <c r="F91" s="71">
        <v>1050</v>
      </c>
      <c r="G91" s="71">
        <v>22.893976021847845</v>
      </c>
      <c r="H91" s="71">
        <v>22.57191788184387</v>
      </c>
    </row>
    <row r="92" spans="2:8" x14ac:dyDescent="0.3">
      <c r="B92" s="71" t="s">
        <v>261</v>
      </c>
      <c r="C92" s="71" t="s">
        <v>262</v>
      </c>
      <c r="D92" s="71">
        <v>8.3787992777176363</v>
      </c>
      <c r="E92" s="71">
        <v>0</v>
      </c>
      <c r="F92" s="71">
        <v>14.570933700121451</v>
      </c>
      <c r="G92" s="71">
        <v>1E+30</v>
      </c>
      <c r="H92" s="71">
        <v>6.1921344224038881</v>
      </c>
    </row>
    <row r="93" spans="2:8" x14ac:dyDescent="0.3">
      <c r="B93" s="71" t="s">
        <v>263</v>
      </c>
      <c r="C93" s="71" t="s">
        <v>264</v>
      </c>
      <c r="D93" s="71">
        <v>17.100000000000069</v>
      </c>
      <c r="E93" s="71">
        <v>-0.13954185137072089</v>
      </c>
      <c r="F93" s="71">
        <v>17.100000000000001</v>
      </c>
      <c r="G93" s="71">
        <v>0.85978095688533696</v>
      </c>
      <c r="H93" s="71">
        <v>1.3548198963466291</v>
      </c>
    </row>
    <row r="94" spans="2:8" x14ac:dyDescent="0.3">
      <c r="B94" s="71" t="s">
        <v>265</v>
      </c>
      <c r="C94" s="71" t="s">
        <v>266</v>
      </c>
      <c r="D94" s="71">
        <v>6.0659362946901847E-3</v>
      </c>
      <c r="E94" s="71">
        <v>0</v>
      </c>
      <c r="F94" s="71">
        <v>1.1250987939889674</v>
      </c>
      <c r="G94" s="71">
        <v>1E+30</v>
      </c>
      <c r="H94" s="71">
        <v>1.1190328576942772</v>
      </c>
    </row>
    <row r="95" spans="2:8" x14ac:dyDescent="0.3">
      <c r="B95" s="71" t="s">
        <v>267</v>
      </c>
      <c r="C95" s="71" t="s">
        <v>268</v>
      </c>
      <c r="D95" s="71">
        <v>140.82806717226362</v>
      </c>
      <c r="E95" s="71">
        <v>0</v>
      </c>
      <c r="F95" s="71">
        <v>913.62075895875091</v>
      </c>
      <c r="G95" s="71">
        <v>1E+30</v>
      </c>
      <c r="H95" s="71">
        <v>772.79269178648838</v>
      </c>
    </row>
    <row r="96" spans="2:8" x14ac:dyDescent="0.3">
      <c r="B96" s="71" t="s">
        <v>269</v>
      </c>
      <c r="C96" s="71" t="s">
        <v>270</v>
      </c>
      <c r="D96" s="71">
        <v>210.00000000000023</v>
      </c>
      <c r="E96" s="71">
        <v>0</v>
      </c>
      <c r="F96" s="71">
        <v>1110</v>
      </c>
      <c r="G96" s="71">
        <v>1E+30</v>
      </c>
      <c r="H96" s="71">
        <v>900</v>
      </c>
    </row>
    <row r="97" spans="2:8" x14ac:dyDescent="0.3">
      <c r="B97" s="71" t="s">
        <v>271</v>
      </c>
      <c r="C97" s="71" t="s">
        <v>272</v>
      </c>
      <c r="D97" s="71">
        <v>9.237384858071529</v>
      </c>
      <c r="E97" s="71">
        <v>0</v>
      </c>
      <c r="F97" s="71">
        <v>19.226597187632606</v>
      </c>
      <c r="G97" s="71">
        <v>1E+30</v>
      </c>
      <c r="H97" s="71">
        <v>9.9892123295610844</v>
      </c>
    </row>
    <row r="98" spans="2:8" ht="15" thickBot="1" x14ac:dyDescent="0.35">
      <c r="B98" s="72" t="s">
        <v>273</v>
      </c>
      <c r="C98" s="72" t="s">
        <v>274</v>
      </c>
      <c r="D98" s="72">
        <v>0</v>
      </c>
      <c r="E98" s="72">
        <v>-0.74526629956374435</v>
      </c>
      <c r="F98" s="72">
        <v>0</v>
      </c>
      <c r="G98" s="72">
        <v>0.1061869377109313</v>
      </c>
      <c r="H98" s="7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0" zoomScaleNormal="80" workbookViewId="0">
      <pane xSplit="1" topLeftCell="AX1" activePane="topRight" state="frozen"/>
      <selection pane="topRight" activeCell="AW4" sqref="AW4"/>
    </sheetView>
  </sheetViews>
  <sheetFormatPr defaultRowHeight="14.4" x14ac:dyDescent="0.3"/>
  <cols>
    <col min="1" max="1" width="25.7773437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7773437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777343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3.7929961261020884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1.9173645359335205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0.1516804622607785</v>
      </c>
      <c r="Q4" s="12">
        <v>0</v>
      </c>
      <c r="R4" s="12">
        <v>0.33699646081612133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0.59445272661613269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0.43606081617912829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1.020000000000002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6" t="s">
        <v>100</v>
      </c>
      <c r="BJ12" s="77"/>
      <c r="BL12" s="80" t="s">
        <v>67</v>
      </c>
      <c r="BM12" s="81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300.00000000000085</v>
      </c>
      <c r="BI14" s="41">
        <f>0.5*BL14</f>
        <v>300</v>
      </c>
      <c r="BJ14" s="41">
        <f>0.5*BM14</f>
        <v>560</v>
      </c>
      <c r="BL14" s="62">
        <f>IF('269_Meal1'!BL14-'269_Meal1'!BG14&gt;0, '269_Meal1'!BL14-'269_Meal1'!BG14, 0)</f>
        <v>600</v>
      </c>
      <c r="BM14" s="64">
        <f>'269_Meal1'!BM14-'269_Meal1'!BG14</f>
        <v>1120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41.172221885157491</v>
      </c>
      <c r="BI15" s="41">
        <f>0.5*BL15</f>
        <v>1.1502532886554206</v>
      </c>
      <c r="BJ15" s="42">
        <f>0.5*BM15</f>
        <v>71.150253288655421</v>
      </c>
      <c r="BL15" s="63">
        <f>IF('269_Meal1'!BL15-'269_Meal1'!BG15&gt;0, '269_Meal1'!BL15-'269_Meal1'!BG15, 0)</f>
        <v>2.3005065773108413</v>
      </c>
      <c r="BM15" s="63">
        <f>'269_Meal1'!BM15-'269_Meal1'!BG15</f>
        <v>142.30050657731084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5.5765823763090037</v>
      </c>
      <c r="BI16" s="28">
        <f t="shared" ref="BI16:BJ27" si="1">0.5*BL16</f>
        <v>0</v>
      </c>
      <c r="BJ16" s="43">
        <f t="shared" si="1"/>
        <v>21.180158031050173</v>
      </c>
      <c r="BL16" s="63">
        <f>IF('269_Meal1'!BL16-'269_Meal1'!BG16&gt;0, '269_Meal1'!BL16-'269_Meal1'!BG16, 0)</f>
        <v>0</v>
      </c>
      <c r="BM16" s="63">
        <f>'269_Meal1'!BM16-'269_Meal1'!BG16</f>
        <v>42.360316062100345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22.799999999999933</v>
      </c>
      <c r="BI17" s="28">
        <f t="shared" si="1"/>
        <v>15.299999999999995</v>
      </c>
      <c r="BJ17" s="43">
        <f t="shared" si="1"/>
        <v>22.799999999999997</v>
      </c>
      <c r="BL17" s="63">
        <f>IF('269_Meal1'!BL17-'269_Meal1'!BG17&gt;0, '269_Meal1'!BL17-'269_Meal1'!BG17, 0)</f>
        <v>30.599999999999991</v>
      </c>
      <c r="BM17" s="63">
        <f>'269_Meal1'!BM17-'269_Meal1'!BG17</f>
        <v>45.599999999999994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5.1000000000000103</v>
      </c>
      <c r="BI18" s="28">
        <f t="shared" si="1"/>
        <v>0</v>
      </c>
      <c r="BJ18" s="43">
        <f t="shared" si="1"/>
        <v>5.1000000000000014</v>
      </c>
      <c r="BL18" s="63">
        <f>IF('269_Meal1'!BL18-'269_Meal1'!BG18&gt;0, '269_Meal1'!BL18-'269_Meal1'!BG18, 0)</f>
        <v>0</v>
      </c>
      <c r="BM18" s="63">
        <f>'269_Meal1'!BM18-'269_Meal1'!BG18</f>
        <v>10.200000000000003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35.389094691224365</v>
      </c>
      <c r="BI19" s="28">
        <f t="shared" si="1"/>
        <v>0</v>
      </c>
      <c r="BJ19" s="43">
        <f t="shared" si="1"/>
        <v>131.63817620462095</v>
      </c>
      <c r="BL19" s="63">
        <f>IF('269_Meal1'!BL19-'269_Meal1'!BG19&gt;0, '269_Meal1'!BL19-'269_Meal1'!BG19, 0)</f>
        <v>0</v>
      </c>
      <c r="BM19" s="63">
        <f>'269_Meal1'!BM19-'269_Meal1'!BG19</f>
        <v>263.27635240924189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387.95337233658387</v>
      </c>
      <c r="BI20" s="28">
        <f t="shared" si="1"/>
        <v>85.686678567770457</v>
      </c>
      <c r="BJ20" s="43">
        <f t="shared" si="1"/>
        <v>1060.6866785677705</v>
      </c>
      <c r="BL20" s="63">
        <f>IF('269_Meal1'!BL20-'269_Meal1'!BG20&gt;0, '269_Meal1'!BL20-'269_Meal1'!BG20, 0)</f>
        <v>171.37335713554091</v>
      </c>
      <c r="BM20" s="63">
        <f>'269_Meal1'!BM20-'269_Meal1'!BG20</f>
        <v>2121.373357135541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1050.0000000000077</v>
      </c>
      <c r="BI21" s="28">
        <f t="shared" si="1"/>
        <v>0</v>
      </c>
      <c r="BJ21" s="43">
        <f t="shared" si="1"/>
        <v>1050</v>
      </c>
      <c r="BL21" s="63">
        <f>IF('269_Meal1'!BL21-'269_Meal1'!BG21&gt;0, '269_Meal1'!BL21-'269_Meal1'!BG21, 0)</f>
        <v>0</v>
      </c>
      <c r="BM21" s="63">
        <f>'269_Meal1'!BM21-'269_Meal1'!BG21</f>
        <v>2100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8.3787992777176363</v>
      </c>
      <c r="BI22" s="28">
        <f t="shared" si="1"/>
        <v>5.5709337001214507</v>
      </c>
      <c r="BJ22" s="43">
        <f t="shared" si="1"/>
        <v>14.570933700121451</v>
      </c>
      <c r="BL22" s="63">
        <f>IF('269_Meal1'!BL22-'269_Meal1'!BG22&gt;0, '269_Meal1'!BL22-'269_Meal1'!BG22, 0)</f>
        <v>11.141867400242901</v>
      </c>
      <c r="BM22" s="63">
        <f>'269_Meal1'!BM22-'269_Meal1'!BG22</f>
        <v>29.141867400242901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17.100000000000069</v>
      </c>
      <c r="BI23" s="28">
        <f t="shared" si="1"/>
        <v>0</v>
      </c>
      <c r="BJ23" s="43">
        <f t="shared" si="1"/>
        <v>17.100000000000001</v>
      </c>
      <c r="BL23" s="63">
        <f>IF('269_Meal1'!BL23-'269_Meal1'!BG23&gt;0, '269_Meal1'!BL23-'269_Meal1'!BG23, 0)</f>
        <v>0</v>
      </c>
      <c r="BM23" s="63">
        <f>'269_Meal1'!BM23-'269_Meal1'!BG23</f>
        <v>34.200000000000003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6.0659362946901847E-3</v>
      </c>
      <c r="BI24" s="28">
        <f t="shared" si="1"/>
        <v>0</v>
      </c>
      <c r="BJ24" s="43">
        <f t="shared" si="1"/>
        <v>1.1250987939889674</v>
      </c>
      <c r="BL24" s="63">
        <f>IF('269_Meal1'!BL24-'269_Meal1'!BG24&gt;0, '269_Meal1'!BL24-'269_Meal1'!BG24, 0)</f>
        <v>0</v>
      </c>
      <c r="BM24" s="63">
        <f>'269_Meal1'!BM24-'269_Meal1'!BG24</f>
        <v>2.2501975879779348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140.82806717226362</v>
      </c>
      <c r="BI25" s="28">
        <f t="shared" si="1"/>
        <v>0</v>
      </c>
      <c r="BJ25" s="43">
        <f t="shared" si="1"/>
        <v>913.62075895875091</v>
      </c>
      <c r="BL25" s="63">
        <f>IF('269_Meal1'!BL25-'269_Meal1'!BG25&gt;0, '269_Meal1'!BL25-'269_Meal1'!BG25, 0)</f>
        <v>0</v>
      </c>
      <c r="BM25" s="63">
        <f>'269_Meal1'!BM25-'269_Meal1'!BG25</f>
        <v>1827.2415179175018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210.00000000000023</v>
      </c>
      <c r="BI26" s="28">
        <f t="shared" si="1"/>
        <v>209.99999999999997</v>
      </c>
      <c r="BJ26" s="43">
        <f t="shared" si="1"/>
        <v>1110</v>
      </c>
      <c r="BL26" s="63">
        <f>IF('269_Meal1'!BL26-'269_Meal1'!BG26&gt;0, '269_Meal1'!BL26-'269_Meal1'!BG26, 0)</f>
        <v>419.99999999999994</v>
      </c>
      <c r="BM26" s="63">
        <f>'269_Meal1'!BM26-'269_Meal1'!BG26</f>
        <v>2220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9.237384858071529</v>
      </c>
      <c r="BI27" s="28">
        <f t="shared" si="1"/>
        <v>1.2265971876326058</v>
      </c>
      <c r="BJ27" s="43">
        <f t="shared" si="1"/>
        <v>19.226597187632606</v>
      </c>
      <c r="BL27" s="47">
        <f>IF('269_Meal1'!BL27-'269_Meal1'!BG27&gt;0, '269_Meal1'!BL27-'269_Meal1'!BG27, 0)</f>
        <v>2.4531943752652117</v>
      </c>
      <c r="BM27" s="47">
        <f>'269_Meal1'!BM27-'269_Meal1'!BG27</f>
        <v>38.453194375265213</v>
      </c>
    </row>
    <row r="28" spans="1:65" ht="15" thickBot="1" x14ac:dyDescent="0.35">
      <c r="A28" s="44" t="s">
        <v>101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1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0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'269_Meal1'!B29</f>
        <v>0</v>
      </c>
      <c r="C30" s="38">
        <f>'269_Meal1'!C29</f>
        <v>0</v>
      </c>
      <c r="D30" s="38">
        <f>'269_Meal1'!D29</f>
        <v>0</v>
      </c>
      <c r="E30" s="38">
        <f>'269_Meal1'!E29</f>
        <v>0</v>
      </c>
      <c r="F30" s="38">
        <f>'269_Meal1'!F29</f>
        <v>0</v>
      </c>
      <c r="G30" s="38">
        <f>'269_Meal1'!G29</f>
        <v>0</v>
      </c>
      <c r="H30" s="38">
        <f>'269_Meal1'!H29</f>
        <v>0</v>
      </c>
      <c r="I30" s="38">
        <f>'269_Meal1'!I29</f>
        <v>0</v>
      </c>
      <c r="J30" s="38">
        <f>'269_Meal1'!J29</f>
        <v>0</v>
      </c>
      <c r="K30" s="38">
        <f>'269_Meal1'!K29</f>
        <v>1</v>
      </c>
      <c r="L30" s="38">
        <f>'269_Meal1'!L29</f>
        <v>0</v>
      </c>
      <c r="M30" s="38">
        <f>'269_Meal1'!M29</f>
        <v>0</v>
      </c>
      <c r="N30" s="38">
        <f>'269_Meal1'!N29</f>
        <v>0</v>
      </c>
      <c r="O30" s="38">
        <f>'269_Meal1'!O29</f>
        <v>0</v>
      </c>
      <c r="P30" s="38">
        <f>'269_Meal1'!P29</f>
        <v>0</v>
      </c>
      <c r="Q30" s="38">
        <f>'269_Meal1'!Q29</f>
        <v>0</v>
      </c>
      <c r="R30" s="38">
        <f>'269_Meal1'!R29</f>
        <v>0</v>
      </c>
      <c r="S30" s="38">
        <f>'269_Meal1'!S29</f>
        <v>1</v>
      </c>
      <c r="T30" s="38">
        <f>'269_Meal1'!T29</f>
        <v>0</v>
      </c>
      <c r="U30" s="38">
        <f>'269_Meal1'!U29</f>
        <v>0</v>
      </c>
      <c r="V30" s="38">
        <f>'269_Meal1'!V29</f>
        <v>1</v>
      </c>
      <c r="W30" s="38">
        <f>'269_Meal1'!W29</f>
        <v>0</v>
      </c>
      <c r="X30" s="38">
        <f>'269_Meal1'!X29</f>
        <v>0</v>
      </c>
      <c r="Y30" s="38">
        <f>'269_Meal1'!Y29</f>
        <v>0</v>
      </c>
      <c r="Z30" s="38">
        <f>'269_Meal1'!Z29</f>
        <v>0</v>
      </c>
      <c r="AA30" s="38">
        <f>'269_Meal1'!AA29</f>
        <v>0</v>
      </c>
      <c r="AB30" s="38">
        <f>'269_Meal1'!AB29</f>
        <v>0</v>
      </c>
      <c r="AC30" s="38">
        <f>'269_Meal1'!AC29</f>
        <v>0</v>
      </c>
      <c r="AD30" s="38">
        <f>'269_Meal1'!AD29</f>
        <v>0</v>
      </c>
      <c r="AE30" s="38">
        <f>'269_Meal1'!AE29</f>
        <v>1</v>
      </c>
      <c r="AF30" s="38">
        <f>'269_Meal1'!AF29</f>
        <v>0</v>
      </c>
      <c r="AG30" s="38">
        <f>'269_Meal1'!AG29</f>
        <v>0</v>
      </c>
      <c r="AH30" s="38">
        <f>'269_Meal1'!AH29</f>
        <v>0</v>
      </c>
      <c r="AI30" s="38">
        <f>'269_Meal1'!AI29</f>
        <v>0</v>
      </c>
      <c r="AJ30" s="38">
        <f>'269_Meal1'!AJ29</f>
        <v>0</v>
      </c>
      <c r="AK30" s="38">
        <f>'269_Meal1'!AK29</f>
        <v>0</v>
      </c>
      <c r="AL30" s="38">
        <f>'269_Meal1'!AL29</f>
        <v>0</v>
      </c>
      <c r="AM30" s="38">
        <f>'269_Meal1'!AM29</f>
        <v>0</v>
      </c>
      <c r="AN30" s="38">
        <f>'269_Meal1'!AN29</f>
        <v>1</v>
      </c>
      <c r="AO30" s="38">
        <f>'269_Meal1'!AO29</f>
        <v>1</v>
      </c>
      <c r="AP30" s="38">
        <f>'269_Meal1'!AP29</f>
        <v>0</v>
      </c>
      <c r="AQ30" s="38">
        <f>'269_Meal1'!AQ29</f>
        <v>0</v>
      </c>
      <c r="AR30" s="38">
        <f>'269_Meal1'!AR29</f>
        <v>0</v>
      </c>
      <c r="AS30" s="38">
        <f>'269_Meal1'!AS29</f>
        <v>0</v>
      </c>
      <c r="AT30" s="38">
        <f>'269_Meal1'!AT29</f>
        <v>0</v>
      </c>
      <c r="AU30" s="38">
        <f>'269_Meal1'!AU29</f>
        <v>0</v>
      </c>
      <c r="AV30" s="38">
        <f>'269_Meal1'!AV29</f>
        <v>0</v>
      </c>
      <c r="AW30" s="38">
        <f>'269_Meal1'!AW29</f>
        <v>0</v>
      </c>
      <c r="AX30" s="38">
        <f>'269_Meal1'!AX29</f>
        <v>0</v>
      </c>
      <c r="AY30" s="38">
        <f>'269_Meal1'!AY29</f>
        <v>0</v>
      </c>
      <c r="AZ30" s="38">
        <f>'269_Meal1'!AZ29</f>
        <v>0</v>
      </c>
      <c r="BA30" s="38">
        <f>'269_Meal1'!BA29</f>
        <v>0</v>
      </c>
      <c r="BB30" s="38">
        <f>'269_Meal1'!BB29</f>
        <v>0</v>
      </c>
      <c r="BC30" s="38">
        <f>'269_Meal1'!BC29</f>
        <v>0</v>
      </c>
      <c r="BD30" s="38">
        <f>'269_Meal1'!BD29</f>
        <v>0</v>
      </c>
      <c r="BE30" s="38">
        <f>'269_Meal1'!BE29</f>
        <v>0</v>
      </c>
      <c r="BF30" s="38">
        <f>'269_Meal1'!BF29</f>
        <v>0</v>
      </c>
    </row>
    <row r="31" spans="1:65" s="38" customFormat="1" x14ac:dyDescent="0.3">
      <c r="A31" s="38" t="s">
        <v>102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1</v>
      </c>
      <c r="Q31" s="38">
        <f t="shared" si="4"/>
        <v>0</v>
      </c>
      <c r="R31" s="38">
        <f t="shared" si="4"/>
        <v>1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1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1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0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0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103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1</v>
      </c>
      <c r="Q32" s="38">
        <f t="shared" si="5"/>
        <v>0</v>
      </c>
      <c r="R32" s="38">
        <f t="shared" si="5"/>
        <v>1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1</v>
      </c>
      <c r="W32" s="38">
        <f t="shared" si="5"/>
        <v>0</v>
      </c>
      <c r="X32" s="38">
        <f t="shared" si="5"/>
        <v>0</v>
      </c>
      <c r="Y32" s="38">
        <f t="shared" si="5"/>
        <v>0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1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0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0</v>
      </c>
      <c r="BE32" s="38">
        <f t="shared" si="5"/>
        <v>0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zoomScale="80" zoomScaleNormal="80" workbookViewId="0">
      <pane xSplit="1" topLeftCell="AZ1" activePane="topRight" state="frozen"/>
      <selection pane="topRight" activeCell="BF10" sqref="BF10"/>
    </sheetView>
  </sheetViews>
  <sheetFormatPr defaultRowHeight="14.4" x14ac:dyDescent="0.3"/>
  <cols>
    <col min="1" max="1" width="25.7773437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7773437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7773437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9.123744477516464</v>
      </c>
      <c r="BM3" s="55">
        <f>BI3+'269_Meal2'!BI3+'269_Meal1'!BI3</f>
        <v>16.778586182190715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1.2056204813746261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0.40455068952809098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1.0043457119543509</v>
      </c>
      <c r="Z4" s="12">
        <v>0</v>
      </c>
      <c r="AA4" s="12">
        <v>0</v>
      </c>
      <c r="AB4" s="12">
        <v>0</v>
      </c>
      <c r="AC4" s="12">
        <v>0</v>
      </c>
      <c r="AD4" s="12">
        <v>3.4596170535236617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0.56957786224178875</v>
      </c>
      <c r="AV4" s="12">
        <v>0</v>
      </c>
      <c r="AW4" s="12">
        <v>0</v>
      </c>
      <c r="AX4" s="12">
        <v>0</v>
      </c>
      <c r="AY4" s="12">
        <v>0</v>
      </c>
      <c r="AZ4" s="12">
        <v>0.25333682517618916</v>
      </c>
      <c r="BA4" s="12">
        <v>0</v>
      </c>
      <c r="BB4" s="12">
        <v>0</v>
      </c>
      <c r="BC4" s="12">
        <v>2.0403232514835355E-2</v>
      </c>
      <c r="BD4" s="12">
        <v>0.10723727018909203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6" t="s">
        <v>106</v>
      </c>
      <c r="BJ12" s="77"/>
      <c r="BM12" s="14"/>
      <c r="BN12" s="82" t="s">
        <v>104</v>
      </c>
      <c r="BO12" s="83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105</v>
      </c>
      <c r="BN13" s="50" t="s">
        <v>73</v>
      </c>
      <c r="BO13" s="50" t="s">
        <v>74</v>
      </c>
    </row>
    <row r="14" spans="1:67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300.00000000000011</v>
      </c>
      <c r="BH14" s="19"/>
      <c r="BI14" s="67">
        <f>IF('269_Meal2'!BL14-'269_Meal2'!BI14&gt;0, '269_Meal2'!BL14-'269_Meal2'!BI14, 0)</f>
        <v>300</v>
      </c>
      <c r="BJ14" s="67">
        <f>'269_Meal2'!BM14-'269_Meal2'!BG14</f>
        <v>819.99999999999909</v>
      </c>
      <c r="BK14" s="19"/>
      <c r="BM14" s="52">
        <f>BG14+'269_Meal2'!BG14+'269_Meal1'!BG14</f>
        <v>1000.0000000000009</v>
      </c>
      <c r="BN14" s="53">
        <f>'269_Meal1'!BL14</f>
        <v>1000</v>
      </c>
      <c r="BO14" s="53">
        <f>'269_Meal1'!BM14</f>
        <v>1520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49.760665045663025</v>
      </c>
      <c r="BI15" s="68">
        <f>IF('269_Meal2'!BL15-'269_Meal2'!BI15&gt;0, '269_Meal2'!BL15-'269_Meal2'!BI15, 0)</f>
        <v>1.1502532886554206</v>
      </c>
      <c r="BJ15" s="68">
        <f>'269_Meal2'!BM15-'269_Meal2'!BG15</f>
        <v>101.12828469215336</v>
      </c>
      <c r="BM15" s="54">
        <f>BG15+'269_Meal2'!BG15+'269_Meal1'!BG15</f>
        <v>138.63238035350969</v>
      </c>
      <c r="BN15" s="65">
        <f>'269_Meal1'!BL15</f>
        <v>50</v>
      </c>
      <c r="BO15" s="70">
        <f>'269_Meal1'!BM15</f>
        <v>190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4.3465524461522751</v>
      </c>
      <c r="BI16" s="68">
        <f>IF('269_Meal2'!BL16-'269_Meal2'!BI16&gt;0, '269_Meal2'!BL16-'269_Meal2'!BI16, 0)</f>
        <v>0</v>
      </c>
      <c r="BJ16" s="68">
        <f>'269_Meal2'!BM16-'269_Meal2'!BG16</f>
        <v>36.78373368579134</v>
      </c>
      <c r="BM16" s="54">
        <f>BG16+'269_Meal2'!BG16+'269_Meal1'!BG16</f>
        <v>18.562818760360933</v>
      </c>
      <c r="BN16" s="65">
        <f>'269_Meal1'!BL16</f>
        <v>0</v>
      </c>
      <c r="BO16" s="70">
        <f>'269_Meal1'!BM16</f>
        <v>51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22.800000000000185</v>
      </c>
      <c r="BI17" s="68">
        <f>IF('269_Meal2'!BL17-'269_Meal2'!BI17&gt;0, '269_Meal2'!BL17-'269_Meal2'!BI17, 0)</f>
        <v>15.299999999999995</v>
      </c>
      <c r="BJ17" s="68">
        <f>'269_Meal2'!BM17-'269_Meal2'!BG17</f>
        <v>22.800000000000061</v>
      </c>
      <c r="BM17" s="54">
        <f>BG17+'269_Meal2'!BG17+'269_Meal1'!BG17</f>
        <v>76.000000000000128</v>
      </c>
      <c r="BN17" s="65">
        <f>'269_Meal1'!BL17</f>
        <v>61</v>
      </c>
      <c r="BO17" s="70">
        <f>'269_Meal1'!BM17</f>
        <v>76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5.0999999999999943</v>
      </c>
      <c r="BI18" s="68">
        <f>IF('269_Meal2'!BL18-'269_Meal2'!BI18&gt;0, '269_Meal2'!BL18-'269_Meal2'!BI18, 0)</f>
        <v>0</v>
      </c>
      <c r="BJ18" s="68">
        <f>'269_Meal2'!BM18-'269_Meal2'!BG18</f>
        <v>5.0999999999999925</v>
      </c>
      <c r="BM18" s="54">
        <f>BG18+'269_Meal2'!BG18+'269_Meal1'!BG18</f>
        <v>17.000000000000004</v>
      </c>
      <c r="BN18" s="65">
        <f>'269_Meal1'!BL18</f>
        <v>0</v>
      </c>
      <c r="BO18" s="70">
        <f>'269_Meal1'!BM18</f>
        <v>17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16.927483678482993</v>
      </c>
      <c r="BI19" s="68">
        <f>IF('269_Meal2'!BL19-'269_Meal2'!BI19&gt;0, '269_Meal2'!BL19-'269_Meal2'!BI19, 0)</f>
        <v>0</v>
      </c>
      <c r="BJ19" s="68">
        <f>'269_Meal2'!BM19-'269_Meal2'!BG19</f>
        <v>227.88725771801754</v>
      </c>
      <c r="BM19" s="54">
        <f>BG19+'269_Meal2'!BG19+'269_Meal1'!BG19</f>
        <v>89.040225960465477</v>
      </c>
      <c r="BN19" s="65">
        <f>'269_Meal1'!BL19</f>
        <v>0</v>
      </c>
      <c r="BO19" s="70">
        <f>'269_Meal1'!BM19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85.686678567770471</v>
      </c>
      <c r="BI20" s="68">
        <f>IF('269_Meal2'!BL20-'269_Meal2'!BI20&gt;0, '269_Meal2'!BL20-'269_Meal2'!BI20, 0)</f>
        <v>85.686678567770457</v>
      </c>
      <c r="BJ20" s="68">
        <f>'269_Meal2'!BM20-'269_Meal2'!BG20</f>
        <v>1733.4199847989571</v>
      </c>
      <c r="BM20" s="54">
        <f>BG20+'269_Meal2'!BG20+'269_Meal1'!BG20</f>
        <v>652.26669376881341</v>
      </c>
      <c r="BN20" s="65">
        <f>'269_Meal1'!BL20</f>
        <v>350</v>
      </c>
      <c r="BO20" s="70">
        <f>'269_Meal1'!BM20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1049.9999999999955</v>
      </c>
      <c r="BI21" s="60">
        <f>IF('269_Meal2'!BL21-'269_Meal2'!BI21&gt;0, '269_Meal2'!BL21-'269_Meal2'!BI21, 0)</f>
        <v>0</v>
      </c>
      <c r="BJ21" s="68">
        <f>'269_Meal2'!BM21-'269_Meal2'!BG21</f>
        <v>1049.9999999999923</v>
      </c>
      <c r="BM21" s="54">
        <f>BG21+'269_Meal2'!BG21+'269_Meal1'!BG21</f>
        <v>3500.0000000000032</v>
      </c>
      <c r="BN21" s="65">
        <f>'269_Meal1'!BL21</f>
        <v>0</v>
      </c>
      <c r="BO21" s="70">
        <f>'269_Meal1'!BM21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13.758439043664175</v>
      </c>
      <c r="BI22" s="69">
        <f>IF('269_Meal2'!BL22-'269_Meal2'!BI22&gt;0, '269_Meal2'!BL22-'269_Meal2'!BI22, 0)</f>
        <v>5.5709337001214507</v>
      </c>
      <c r="BJ22" s="68">
        <f>'269_Meal2'!BM22-'269_Meal2'!BG22</f>
        <v>20.763068122525265</v>
      </c>
      <c r="BM22" s="54">
        <f>BG22+'269_Meal2'!BG22+'269_Meal1'!BG22</f>
        <v>30.99537092113891</v>
      </c>
      <c r="BN22" s="65">
        <f>'269_Meal1'!BL22</f>
        <v>20</v>
      </c>
      <c r="BO22" s="70">
        <f>'269_Meal1'!BM22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17.09999999999993</v>
      </c>
      <c r="BI23" s="68">
        <f>IF('269_Meal2'!BL23-'269_Meal2'!BI23&gt;0, '269_Meal2'!BL23-'269_Meal2'!BI23, 0)</f>
        <v>0</v>
      </c>
      <c r="BJ23" s="68">
        <f>'269_Meal2'!BM23-'269_Meal2'!BG23</f>
        <v>17.099999999999934</v>
      </c>
      <c r="BM23" s="54">
        <f>BG23+'269_Meal2'!BG23+'269_Meal1'!BG23</f>
        <v>57</v>
      </c>
      <c r="BN23" s="65">
        <f>'269_Meal1'!BL23</f>
        <v>0</v>
      </c>
      <c r="BO23" s="70">
        <f>'269_Meal1'!BM23</f>
        <v>57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0.35977123659510707</v>
      </c>
      <c r="BI24" s="68">
        <f>IF('269_Meal2'!BL24-'269_Meal2'!BI24&gt;0, '269_Meal2'!BL24-'269_Meal2'!BI24, 0)</f>
        <v>0</v>
      </c>
      <c r="BJ24" s="68">
        <f>'269_Meal2'!BM24-'269_Meal2'!BG24</f>
        <v>2.2441316516832446</v>
      </c>
      <c r="BM24" s="54">
        <f>BG24+'269_Meal2'!BG24+'269_Meal1'!BG24</f>
        <v>1.1156395849118623</v>
      </c>
      <c r="BN24" s="65">
        <f>'269_Meal1'!BL24</f>
        <v>0.6</v>
      </c>
      <c r="BO24" s="70">
        <f>'269_Meal1'!BM24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218.98279444311652</v>
      </c>
      <c r="BI25" s="68">
        <f>IF('269_Meal2'!BL25-'269_Meal2'!BI25&gt;0, '269_Meal2'!BL25-'269_Meal2'!BI25, 0)</f>
        <v>0</v>
      </c>
      <c r="BJ25" s="68">
        <f>'269_Meal2'!BM25-'269_Meal2'!BG25</f>
        <v>1686.4134507452382</v>
      </c>
      <c r="BM25" s="54">
        <f>BG25+'269_Meal2'!BG25+'269_Meal1'!BG25</f>
        <v>532.56934369787825</v>
      </c>
      <c r="BN25" s="65">
        <f>'269_Meal1'!BL25</f>
        <v>70</v>
      </c>
      <c r="BO25" s="70">
        <f>'269_Meal1'!BM25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210.00000000000006</v>
      </c>
      <c r="BI26" s="68">
        <f>IF('269_Meal2'!BL26-'269_Meal2'!BI26&gt;0, '269_Meal2'!BL26-'269_Meal2'!BI26, 0)</f>
        <v>209.99999999999997</v>
      </c>
      <c r="BJ26" s="68">
        <f>'269_Meal2'!BM26-'269_Meal2'!BG26</f>
        <v>2009.9999999999998</v>
      </c>
      <c r="BM26" s="54">
        <f>BG26+'269_Meal2'!BG26+'269_Meal1'!BG26</f>
        <v>700.00000000000034</v>
      </c>
      <c r="BN26" s="65">
        <f>'269_Meal1'!BL26</f>
        <v>700</v>
      </c>
      <c r="BO26" s="70">
        <f>'269_Meal1'!BM26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1.2265971876326069</v>
      </c>
      <c r="BI27" s="60">
        <f>IF('269_Meal2'!BL27-'269_Meal2'!BI27&gt;0, '269_Meal2'!BL27-'269_Meal2'!BI27, 0)</f>
        <v>1.2265971876326058</v>
      </c>
      <c r="BJ27" s="61">
        <f>'269_Meal2'!BM27-'269_Meal2'!BG27</f>
        <v>29.215809517193684</v>
      </c>
      <c r="BM27" s="55">
        <f>BG27+'269_Meal2'!BG27+'269_Meal1'!BG27</f>
        <v>17.010787670438923</v>
      </c>
      <c r="BN27" s="66">
        <f>'269_Meal1'!BL27</f>
        <v>9</v>
      </c>
      <c r="BO27" s="66">
        <f>'269_Meal1'!BM27</f>
        <v>45</v>
      </c>
    </row>
    <row r="28" spans="1:67" ht="15" thickBot="1" x14ac:dyDescent="0.35">
      <c r="A28" s="44" t="s">
        <v>101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1</v>
      </c>
      <c r="Q28" s="45">
        <f t="shared" si="2"/>
        <v>0</v>
      </c>
      <c r="R28" s="45">
        <f t="shared" si="2"/>
        <v>1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1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1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0</v>
      </c>
      <c r="AV28" s="45">
        <f t="shared" si="2"/>
        <v>0</v>
      </c>
      <c r="AW28" s="45">
        <f t="shared" si="2"/>
        <v>1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0</v>
      </c>
      <c r="BE28" s="45">
        <f t="shared" si="2"/>
        <v>0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103</v>
      </c>
      <c r="B30" s="38">
        <f>'269_Meal2'!B32</f>
        <v>0</v>
      </c>
      <c r="C30" s="38">
        <f>'269_Meal2'!C32</f>
        <v>0</v>
      </c>
      <c r="D30" s="38">
        <f>'269_Meal2'!D32</f>
        <v>0</v>
      </c>
      <c r="E30" s="38">
        <f>'269_Meal2'!E32</f>
        <v>0</v>
      </c>
      <c r="F30" s="38">
        <f>'269_Meal2'!F32</f>
        <v>0</v>
      </c>
      <c r="G30" s="38">
        <f>'269_Meal2'!G32</f>
        <v>0</v>
      </c>
      <c r="H30" s="38">
        <f>'269_Meal2'!H32</f>
        <v>0</v>
      </c>
      <c r="I30" s="38">
        <f>'269_Meal2'!I32</f>
        <v>0</v>
      </c>
      <c r="J30" s="38">
        <f>'269_Meal2'!J32</f>
        <v>1</v>
      </c>
      <c r="K30" s="38">
        <f>'269_Meal2'!K32</f>
        <v>1</v>
      </c>
      <c r="L30" s="38">
        <f>'269_Meal2'!L32</f>
        <v>0</v>
      </c>
      <c r="M30" s="38">
        <f>'269_Meal2'!M32</f>
        <v>0</v>
      </c>
      <c r="N30" s="38">
        <f>'269_Meal2'!N32</f>
        <v>0</v>
      </c>
      <c r="O30" s="38">
        <f>'269_Meal2'!O32</f>
        <v>0</v>
      </c>
      <c r="P30" s="38">
        <f>'269_Meal2'!P32</f>
        <v>1</v>
      </c>
      <c r="Q30" s="38">
        <f>'269_Meal2'!Q32</f>
        <v>0</v>
      </c>
      <c r="R30" s="38">
        <f>'269_Meal2'!R32</f>
        <v>1</v>
      </c>
      <c r="S30" s="38">
        <f>'269_Meal2'!S32</f>
        <v>1</v>
      </c>
      <c r="T30" s="38">
        <f>'269_Meal2'!T32</f>
        <v>0</v>
      </c>
      <c r="U30" s="38">
        <f>'269_Meal2'!U32</f>
        <v>0</v>
      </c>
      <c r="V30" s="38">
        <f>'269_Meal2'!V32</f>
        <v>1</v>
      </c>
      <c r="W30" s="38">
        <f>'269_Meal2'!W32</f>
        <v>0</v>
      </c>
      <c r="X30" s="38">
        <f>'269_Meal2'!X32</f>
        <v>0</v>
      </c>
      <c r="Y30" s="38">
        <f>'269_Meal2'!Y32</f>
        <v>0</v>
      </c>
      <c r="Z30" s="38">
        <f>'269_Meal2'!Z32</f>
        <v>0</v>
      </c>
      <c r="AA30" s="38">
        <f>'269_Meal2'!AA32</f>
        <v>0</v>
      </c>
      <c r="AB30" s="38">
        <f>'269_Meal2'!AB32</f>
        <v>0</v>
      </c>
      <c r="AC30" s="38">
        <f>'269_Meal2'!AC32</f>
        <v>0</v>
      </c>
      <c r="AD30" s="38">
        <f>'269_Meal2'!AD32</f>
        <v>0</v>
      </c>
      <c r="AE30" s="38">
        <f>'269_Meal2'!AE32</f>
        <v>1</v>
      </c>
      <c r="AF30" s="38">
        <f>'269_Meal2'!AF32</f>
        <v>0</v>
      </c>
      <c r="AG30" s="38">
        <f>'269_Meal2'!AG32</f>
        <v>1</v>
      </c>
      <c r="AH30" s="38">
        <f>'269_Meal2'!AH32</f>
        <v>0</v>
      </c>
      <c r="AI30" s="38">
        <f>'269_Meal2'!AI32</f>
        <v>0</v>
      </c>
      <c r="AJ30" s="38">
        <f>'269_Meal2'!AJ32</f>
        <v>0</v>
      </c>
      <c r="AK30" s="38">
        <f>'269_Meal2'!AK32</f>
        <v>0</v>
      </c>
      <c r="AL30" s="38">
        <f>'269_Meal2'!AL32</f>
        <v>0</v>
      </c>
      <c r="AM30" s="38">
        <f>'269_Meal2'!AM32</f>
        <v>0</v>
      </c>
      <c r="AN30" s="38">
        <f>'269_Meal2'!AN32</f>
        <v>1</v>
      </c>
      <c r="AO30" s="38">
        <f>'269_Meal2'!AO32</f>
        <v>1</v>
      </c>
      <c r="AP30" s="38">
        <f>'269_Meal2'!AP32</f>
        <v>0</v>
      </c>
      <c r="AQ30" s="38">
        <f>'269_Meal2'!AQ32</f>
        <v>1</v>
      </c>
      <c r="AR30" s="38">
        <f>'269_Meal2'!AR32</f>
        <v>0</v>
      </c>
      <c r="AS30" s="38">
        <f>'269_Meal2'!AS32</f>
        <v>0</v>
      </c>
      <c r="AT30" s="38">
        <f>'269_Meal2'!AT32</f>
        <v>0</v>
      </c>
      <c r="AU30" s="38">
        <f>'269_Meal2'!AU32</f>
        <v>0</v>
      </c>
      <c r="AV30" s="38">
        <f>'269_Meal2'!AV32</f>
        <v>0</v>
      </c>
      <c r="AW30" s="38">
        <f>'269_Meal2'!AW32</f>
        <v>1</v>
      </c>
      <c r="AX30" s="38">
        <f>'269_Meal2'!AX32</f>
        <v>0</v>
      </c>
      <c r="AY30" s="38">
        <f>'269_Meal2'!AY32</f>
        <v>0</v>
      </c>
      <c r="AZ30" s="38">
        <f>'269_Meal2'!AZ32</f>
        <v>0</v>
      </c>
      <c r="BA30" s="38">
        <f>'269_Meal2'!BA32</f>
        <v>0</v>
      </c>
      <c r="BB30" s="38">
        <f>'269_Meal2'!BB32</f>
        <v>0</v>
      </c>
      <c r="BC30" s="38">
        <f>'269_Meal2'!BC32</f>
        <v>0</v>
      </c>
      <c r="BD30" s="38">
        <f>'269_Meal2'!BD32</f>
        <v>0</v>
      </c>
      <c r="BE30" s="38">
        <f>'269_Meal2'!BE32</f>
        <v>0</v>
      </c>
      <c r="BF30" s="38">
        <f>'269_Meal2'!BF32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5" customFormat="1" x14ac:dyDescent="0.3">
      <c r="A31" s="75" t="s">
        <v>107</v>
      </c>
      <c r="B31" s="75">
        <f t="shared" ref="B31:AG31" si="3">IF(B4&gt;0,1,0)</f>
        <v>0</v>
      </c>
      <c r="C31" s="75">
        <f t="shared" si="3"/>
        <v>0</v>
      </c>
      <c r="D31" s="75">
        <f t="shared" si="3"/>
        <v>0</v>
      </c>
      <c r="E31" s="75">
        <f t="shared" si="3"/>
        <v>0</v>
      </c>
      <c r="F31" s="75">
        <f t="shared" si="3"/>
        <v>0</v>
      </c>
      <c r="G31" s="75">
        <f t="shared" si="3"/>
        <v>0</v>
      </c>
      <c r="H31" s="75">
        <f t="shared" si="3"/>
        <v>0</v>
      </c>
      <c r="I31" s="75">
        <f t="shared" si="3"/>
        <v>1</v>
      </c>
      <c r="J31" s="75">
        <f t="shared" si="3"/>
        <v>0</v>
      </c>
      <c r="K31" s="75">
        <f t="shared" si="3"/>
        <v>0</v>
      </c>
      <c r="L31" s="75">
        <f t="shared" si="3"/>
        <v>0</v>
      </c>
      <c r="M31" s="75">
        <f t="shared" si="3"/>
        <v>0</v>
      </c>
      <c r="N31" s="75">
        <f t="shared" si="3"/>
        <v>0</v>
      </c>
      <c r="O31" s="75">
        <f t="shared" si="3"/>
        <v>1</v>
      </c>
      <c r="P31" s="75">
        <f t="shared" si="3"/>
        <v>0</v>
      </c>
      <c r="Q31" s="75">
        <f t="shared" si="3"/>
        <v>0</v>
      </c>
      <c r="R31" s="75">
        <f t="shared" si="3"/>
        <v>0</v>
      </c>
      <c r="S31" s="75">
        <f t="shared" si="3"/>
        <v>0</v>
      </c>
      <c r="T31" s="75">
        <f t="shared" si="3"/>
        <v>0</v>
      </c>
      <c r="U31" s="75">
        <f t="shared" si="3"/>
        <v>0</v>
      </c>
      <c r="V31" s="75">
        <f t="shared" si="3"/>
        <v>0</v>
      </c>
      <c r="W31" s="75">
        <f t="shared" si="3"/>
        <v>0</v>
      </c>
      <c r="X31" s="75">
        <f t="shared" si="3"/>
        <v>0</v>
      </c>
      <c r="Y31" s="75">
        <f t="shared" si="3"/>
        <v>1</v>
      </c>
      <c r="Z31" s="75">
        <f t="shared" si="3"/>
        <v>0</v>
      </c>
      <c r="AA31" s="75">
        <f t="shared" si="3"/>
        <v>0</v>
      </c>
      <c r="AB31" s="75">
        <f t="shared" si="3"/>
        <v>0</v>
      </c>
      <c r="AC31" s="75">
        <f t="shared" si="3"/>
        <v>0</v>
      </c>
      <c r="AD31" s="75">
        <f t="shared" si="3"/>
        <v>1</v>
      </c>
      <c r="AE31" s="75">
        <f t="shared" si="3"/>
        <v>0</v>
      </c>
      <c r="AF31" s="75">
        <f t="shared" si="3"/>
        <v>0</v>
      </c>
      <c r="AG31" s="75">
        <f t="shared" si="3"/>
        <v>0</v>
      </c>
      <c r="AH31" s="75">
        <f t="shared" ref="AH31:BF31" si="4">IF(AH4&gt;0,1,0)</f>
        <v>0</v>
      </c>
      <c r="AI31" s="75">
        <f t="shared" si="4"/>
        <v>0</v>
      </c>
      <c r="AJ31" s="75">
        <f t="shared" si="4"/>
        <v>0</v>
      </c>
      <c r="AK31" s="75">
        <f t="shared" si="4"/>
        <v>0</v>
      </c>
      <c r="AL31" s="75">
        <f t="shared" si="4"/>
        <v>0</v>
      </c>
      <c r="AM31" s="75">
        <f t="shared" si="4"/>
        <v>0</v>
      </c>
      <c r="AN31" s="75">
        <f t="shared" si="4"/>
        <v>0</v>
      </c>
      <c r="AO31" s="75">
        <f t="shared" si="4"/>
        <v>0</v>
      </c>
      <c r="AP31" s="75">
        <f t="shared" si="4"/>
        <v>0</v>
      </c>
      <c r="AQ31" s="75">
        <f t="shared" si="4"/>
        <v>0</v>
      </c>
      <c r="AR31" s="75">
        <f t="shared" si="4"/>
        <v>0</v>
      </c>
      <c r="AS31" s="75">
        <f t="shared" si="4"/>
        <v>0</v>
      </c>
      <c r="AT31" s="75">
        <f t="shared" si="4"/>
        <v>0</v>
      </c>
      <c r="AU31" s="75">
        <f t="shared" si="4"/>
        <v>1</v>
      </c>
      <c r="AV31" s="75">
        <f t="shared" si="4"/>
        <v>0</v>
      </c>
      <c r="AW31" s="75">
        <f t="shared" si="4"/>
        <v>0</v>
      </c>
      <c r="AX31" s="75">
        <f t="shared" si="4"/>
        <v>0</v>
      </c>
      <c r="AY31" s="75">
        <f t="shared" si="4"/>
        <v>0</v>
      </c>
      <c r="AZ31" s="75">
        <f t="shared" si="4"/>
        <v>1</v>
      </c>
      <c r="BA31" s="75">
        <f t="shared" si="4"/>
        <v>0</v>
      </c>
      <c r="BB31" s="75">
        <f t="shared" si="4"/>
        <v>0</v>
      </c>
      <c r="BC31" s="75">
        <f t="shared" si="4"/>
        <v>1</v>
      </c>
      <c r="BD31" s="75">
        <f t="shared" si="4"/>
        <v>1</v>
      </c>
      <c r="BE31" s="75">
        <f t="shared" si="4"/>
        <v>0</v>
      </c>
      <c r="BF31" s="75">
        <f t="shared" si="4"/>
        <v>0</v>
      </c>
    </row>
    <row r="32" spans="1:67" s="75" customFormat="1" x14ac:dyDescent="0.3">
      <c r="A32" s="75" t="s">
        <v>108</v>
      </c>
      <c r="B32" s="75">
        <f>SUM(B30:B31)</f>
        <v>0</v>
      </c>
      <c r="C32" s="75">
        <f t="shared" ref="C32:BF32" si="5">SUM(C30:C31)</f>
        <v>0</v>
      </c>
      <c r="D32" s="75">
        <f t="shared" si="5"/>
        <v>0</v>
      </c>
      <c r="E32" s="75">
        <f t="shared" si="5"/>
        <v>0</v>
      </c>
      <c r="F32" s="75">
        <f t="shared" si="5"/>
        <v>0</v>
      </c>
      <c r="G32" s="75">
        <f t="shared" si="5"/>
        <v>0</v>
      </c>
      <c r="H32" s="75">
        <f t="shared" si="5"/>
        <v>0</v>
      </c>
      <c r="I32" s="75">
        <f t="shared" si="5"/>
        <v>1</v>
      </c>
      <c r="J32" s="75">
        <f t="shared" si="5"/>
        <v>1</v>
      </c>
      <c r="K32" s="75">
        <f t="shared" si="5"/>
        <v>1</v>
      </c>
      <c r="L32" s="75">
        <f t="shared" si="5"/>
        <v>0</v>
      </c>
      <c r="M32" s="75">
        <f t="shared" si="5"/>
        <v>0</v>
      </c>
      <c r="N32" s="75">
        <f t="shared" si="5"/>
        <v>0</v>
      </c>
      <c r="O32" s="75">
        <f t="shared" si="5"/>
        <v>1</v>
      </c>
      <c r="P32" s="75">
        <f t="shared" si="5"/>
        <v>1</v>
      </c>
      <c r="Q32" s="75">
        <f t="shared" si="5"/>
        <v>0</v>
      </c>
      <c r="R32" s="75">
        <f t="shared" si="5"/>
        <v>1</v>
      </c>
      <c r="S32" s="75">
        <f t="shared" si="5"/>
        <v>1</v>
      </c>
      <c r="T32" s="75">
        <f t="shared" si="5"/>
        <v>0</v>
      </c>
      <c r="U32" s="75">
        <f t="shared" si="5"/>
        <v>0</v>
      </c>
      <c r="V32" s="75">
        <f t="shared" si="5"/>
        <v>1</v>
      </c>
      <c r="W32" s="75">
        <f t="shared" si="5"/>
        <v>0</v>
      </c>
      <c r="X32" s="75">
        <f t="shared" si="5"/>
        <v>0</v>
      </c>
      <c r="Y32" s="75">
        <f t="shared" si="5"/>
        <v>1</v>
      </c>
      <c r="Z32" s="75">
        <f t="shared" si="5"/>
        <v>0</v>
      </c>
      <c r="AA32" s="75">
        <f t="shared" si="5"/>
        <v>0</v>
      </c>
      <c r="AB32" s="75">
        <f t="shared" si="5"/>
        <v>0</v>
      </c>
      <c r="AC32" s="75">
        <f t="shared" si="5"/>
        <v>0</v>
      </c>
      <c r="AD32" s="75">
        <f t="shared" si="5"/>
        <v>1</v>
      </c>
      <c r="AE32" s="75">
        <f t="shared" si="5"/>
        <v>1</v>
      </c>
      <c r="AF32" s="75">
        <f t="shared" si="5"/>
        <v>0</v>
      </c>
      <c r="AG32" s="75">
        <f t="shared" si="5"/>
        <v>1</v>
      </c>
      <c r="AH32" s="75">
        <f t="shared" si="5"/>
        <v>0</v>
      </c>
      <c r="AI32" s="75">
        <f t="shared" si="5"/>
        <v>0</v>
      </c>
      <c r="AJ32" s="75">
        <f t="shared" si="5"/>
        <v>0</v>
      </c>
      <c r="AK32" s="75">
        <f t="shared" si="5"/>
        <v>0</v>
      </c>
      <c r="AL32" s="75">
        <f t="shared" si="5"/>
        <v>0</v>
      </c>
      <c r="AM32" s="75">
        <f t="shared" si="5"/>
        <v>0</v>
      </c>
      <c r="AN32" s="75">
        <f t="shared" si="5"/>
        <v>1</v>
      </c>
      <c r="AO32" s="75">
        <f t="shared" si="5"/>
        <v>1</v>
      </c>
      <c r="AP32" s="75">
        <f t="shared" si="5"/>
        <v>0</v>
      </c>
      <c r="AQ32" s="75">
        <f t="shared" si="5"/>
        <v>1</v>
      </c>
      <c r="AR32" s="75">
        <f t="shared" si="5"/>
        <v>0</v>
      </c>
      <c r="AS32" s="75">
        <f t="shared" si="5"/>
        <v>0</v>
      </c>
      <c r="AT32" s="75">
        <f t="shared" si="5"/>
        <v>0</v>
      </c>
      <c r="AU32" s="75">
        <f t="shared" si="5"/>
        <v>1</v>
      </c>
      <c r="AV32" s="75">
        <f t="shared" si="5"/>
        <v>0</v>
      </c>
      <c r="AW32" s="75">
        <f t="shared" si="5"/>
        <v>1</v>
      </c>
      <c r="AX32" s="75">
        <f t="shared" si="5"/>
        <v>0</v>
      </c>
      <c r="AY32" s="75">
        <f t="shared" si="5"/>
        <v>0</v>
      </c>
      <c r="AZ32" s="75">
        <f t="shared" si="5"/>
        <v>1</v>
      </c>
      <c r="BA32" s="75">
        <f t="shared" si="5"/>
        <v>0</v>
      </c>
      <c r="BB32" s="75">
        <f t="shared" si="5"/>
        <v>0</v>
      </c>
      <c r="BC32" s="75">
        <f t="shared" si="5"/>
        <v>1</v>
      </c>
      <c r="BD32" s="75">
        <f t="shared" si="5"/>
        <v>1</v>
      </c>
      <c r="BE32" s="75">
        <f t="shared" si="5"/>
        <v>0</v>
      </c>
      <c r="BF32" s="75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670746-5C86-4670-BE3B-8C7CF27521F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41a97b1-693d-47b9-aefa-bf30238c51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B921C3-0A88-49C5-BF45-13DD037683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7BFD29-A999-4C02-8DF5-EB04D73BD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269_Meal1</vt:lpstr>
      <vt:lpstr>Sensitivity Report Meal 2</vt:lpstr>
      <vt:lpstr>269_Meal2</vt:lpstr>
      <vt:lpstr>269_Meal3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2021-06-28T18:21:01Z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