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DS512 Business Intelligence and Decision Analytics\512 Project\Model\"/>
    </mc:Choice>
  </mc:AlternateContent>
  <xr:revisionPtr revIDLastSave="0" documentId="13_ncr:1_{74C774EB-A23D-41FC-ACA3-9A6136551350}" xr6:coauthVersionLast="47" xr6:coauthVersionMax="47" xr10:uidLastSave="{00000000-0000-0000-0000-000000000000}"/>
  <bookViews>
    <workbookView xWindow="-108" yWindow="-108" windowWidth="23256" windowHeight="12576" activeTab="2" xr2:uid="{664BC62C-CDC7-4B9A-86E2-D4FA5BD83517}"/>
  </bookViews>
  <sheets>
    <sheet name="269_Meal1" sheetId="1" r:id="rId1"/>
    <sheet name="269_Meal2" sheetId="2" r:id="rId2"/>
    <sheet name="269_Meal3" sheetId="3" r:id="rId3"/>
  </sheets>
  <definedNames>
    <definedName name="solver_adj" localSheetId="0" hidden="1">'269_Meal1'!$C$12:$BG$12</definedName>
    <definedName name="solver_adj" localSheetId="1" hidden="1">'269_Meal2'!$C$12:$BG$12</definedName>
    <definedName name="solver_adj" localSheetId="2" hidden="1">'269_Meal3'!$C$12:$BG$12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'269_Meal1'!$BJ$13:$BJ$26</definedName>
    <definedName name="solver_lhs1" localSheetId="1" hidden="1">'269_Meal2'!$BJ$13:$BJ$26</definedName>
    <definedName name="solver_lhs1" localSheetId="2" hidden="1">'269_Meal3'!$BJ$13:$BJ$28</definedName>
    <definedName name="solver_lhs2" localSheetId="0" hidden="1">'269_Meal1'!$BJ$13:$BJ$26</definedName>
    <definedName name="solver_lhs2" localSheetId="1" hidden="1">'269_Meal2'!$BJ$13:$BJ$27</definedName>
    <definedName name="solver_lhs2" localSheetId="2" hidden="1">'269_Meal3'!$BJ$13:$BJ$28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'269_Meal1'!$BJ$8</definedName>
    <definedName name="solver_opt" localSheetId="1" hidden="1">'269_Meal2'!$BJ$8</definedName>
    <definedName name="solver_opt" localSheetId="2" hidden="1">'269_Meal3'!$BJ$8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3</definedName>
    <definedName name="solver_rel1" localSheetId="2" hidden="1">1</definedName>
    <definedName name="solver_rel2" localSheetId="0" hidden="1">3</definedName>
    <definedName name="solver_rel2" localSheetId="1" hidden="1">1</definedName>
    <definedName name="solver_rel2" localSheetId="2" hidden="1">3</definedName>
    <definedName name="solver_rhs1" localSheetId="0" hidden="1">'269_Meal1'!$BM$13:$BM$26</definedName>
    <definedName name="solver_rhs1" localSheetId="1" hidden="1">'269_Meal2'!$BL$13:$BL$26</definedName>
    <definedName name="solver_rhs1" localSheetId="2" hidden="1">'269_Meal3'!$BM$13:$BM$28</definedName>
    <definedName name="solver_rhs2" localSheetId="0" hidden="1">'269_Meal1'!$BL$13:$BL$26</definedName>
    <definedName name="solver_rhs2" localSheetId="1" hidden="1">'269_Meal2'!$BM$13:$BM$27</definedName>
    <definedName name="solver_rhs2" localSheetId="2" hidden="1">'269_Meal3'!$BL$13:$BL$28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8" i="1" l="1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Q26" i="3"/>
  <c r="BP26" i="3"/>
  <c r="BJ26" i="3"/>
  <c r="BQ25" i="3"/>
  <c r="BP25" i="3"/>
  <c r="BJ25" i="3"/>
  <c r="BQ24" i="3"/>
  <c r="BP24" i="3"/>
  <c r="BJ24" i="3"/>
  <c r="BQ23" i="3"/>
  <c r="BP23" i="3"/>
  <c r="BJ23" i="3"/>
  <c r="BQ22" i="3"/>
  <c r="BP22" i="3"/>
  <c r="BJ22" i="3"/>
  <c r="BQ21" i="3"/>
  <c r="BP21" i="3"/>
  <c r="BJ21" i="3"/>
  <c r="BQ20" i="3"/>
  <c r="BP20" i="3"/>
  <c r="BJ20" i="3"/>
  <c r="BQ19" i="3"/>
  <c r="BP19" i="3"/>
  <c r="BJ19" i="3"/>
  <c r="BQ18" i="3"/>
  <c r="BP18" i="3"/>
  <c r="BJ18" i="3"/>
  <c r="BQ17" i="3"/>
  <c r="BP17" i="3"/>
  <c r="BJ17" i="3"/>
  <c r="BQ16" i="3"/>
  <c r="BP16" i="3"/>
  <c r="BJ16" i="3"/>
  <c r="BQ15" i="3"/>
  <c r="BP15" i="3"/>
  <c r="BJ15" i="3"/>
  <c r="BQ14" i="3"/>
  <c r="BP14" i="3"/>
  <c r="BJ14" i="3"/>
  <c r="BQ13" i="3"/>
  <c r="BP13" i="3"/>
  <c r="BJ13" i="3"/>
  <c r="BJ8" i="3"/>
  <c r="BG28" i="2"/>
  <c r="BG28" i="3" s="1"/>
  <c r="BF28" i="2"/>
  <c r="BF28" i="3" s="1"/>
  <c r="BE28" i="2"/>
  <c r="BE28" i="3" s="1"/>
  <c r="BD28" i="2"/>
  <c r="BD28" i="3" s="1"/>
  <c r="BC28" i="2"/>
  <c r="BC28" i="3" s="1"/>
  <c r="BB28" i="2"/>
  <c r="BB28" i="3" s="1"/>
  <c r="BA28" i="2"/>
  <c r="BA28" i="3" s="1"/>
  <c r="AZ28" i="2"/>
  <c r="AZ28" i="3" s="1"/>
  <c r="AY28" i="2"/>
  <c r="AY28" i="3" s="1"/>
  <c r="AX28" i="2"/>
  <c r="AX28" i="3" s="1"/>
  <c r="AW28" i="2"/>
  <c r="AW28" i="3" s="1"/>
  <c r="AV28" i="2"/>
  <c r="AV28" i="3" s="1"/>
  <c r="AU28" i="2"/>
  <c r="AU28" i="3" s="1"/>
  <c r="AT28" i="2"/>
  <c r="AT28" i="3" s="1"/>
  <c r="AS28" i="2"/>
  <c r="AS28" i="3" s="1"/>
  <c r="AR28" i="2"/>
  <c r="AR28" i="3" s="1"/>
  <c r="AQ28" i="2"/>
  <c r="AQ28" i="3" s="1"/>
  <c r="AP28" i="2"/>
  <c r="AP28" i="3" s="1"/>
  <c r="AO28" i="2"/>
  <c r="AO28" i="3" s="1"/>
  <c r="AN28" i="2"/>
  <c r="AN28" i="3" s="1"/>
  <c r="AM28" i="2"/>
  <c r="AM28" i="3" s="1"/>
  <c r="AL28" i="2"/>
  <c r="AL28" i="3" s="1"/>
  <c r="AK28" i="2"/>
  <c r="AK28" i="3" s="1"/>
  <c r="AJ28" i="2"/>
  <c r="AJ28" i="3" s="1"/>
  <c r="AI28" i="2"/>
  <c r="AI28" i="3" s="1"/>
  <c r="AH28" i="2"/>
  <c r="AH28" i="3" s="1"/>
  <c r="AG28" i="2"/>
  <c r="AG28" i="3" s="1"/>
  <c r="AF28" i="2"/>
  <c r="AF28" i="3" s="1"/>
  <c r="AE28" i="2"/>
  <c r="AE28" i="3" s="1"/>
  <c r="AD28" i="2"/>
  <c r="AD28" i="3" s="1"/>
  <c r="AC28" i="2"/>
  <c r="AC28" i="3" s="1"/>
  <c r="AB28" i="2"/>
  <c r="AB28" i="3" s="1"/>
  <c r="AA28" i="2"/>
  <c r="AA28" i="3" s="1"/>
  <c r="Z28" i="2"/>
  <c r="Z28" i="3" s="1"/>
  <c r="Y28" i="2"/>
  <c r="Y28" i="3" s="1"/>
  <c r="X28" i="2"/>
  <c r="X28" i="3" s="1"/>
  <c r="W28" i="2"/>
  <c r="W28" i="3" s="1"/>
  <c r="V28" i="2"/>
  <c r="V28" i="3" s="1"/>
  <c r="U28" i="2"/>
  <c r="U28" i="3" s="1"/>
  <c r="T28" i="2"/>
  <c r="T28" i="3" s="1"/>
  <c r="S28" i="2"/>
  <c r="S28" i="3" s="1"/>
  <c r="R28" i="2"/>
  <c r="R28" i="3" s="1"/>
  <c r="Q28" i="2"/>
  <c r="Q28" i="3" s="1"/>
  <c r="P28" i="2"/>
  <c r="P28" i="3" s="1"/>
  <c r="O28" i="2"/>
  <c r="O28" i="3" s="1"/>
  <c r="N28" i="2"/>
  <c r="N28" i="3" s="1"/>
  <c r="M28" i="2"/>
  <c r="M28" i="3" s="1"/>
  <c r="L28" i="2"/>
  <c r="L28" i="3" s="1"/>
  <c r="K28" i="2"/>
  <c r="K28" i="3" s="1"/>
  <c r="J28" i="2"/>
  <c r="J28" i="3" s="1"/>
  <c r="I28" i="2"/>
  <c r="I28" i="3" s="1"/>
  <c r="H28" i="2"/>
  <c r="H28" i="3" s="1"/>
  <c r="G28" i="2"/>
  <c r="G28" i="3" s="1"/>
  <c r="F28" i="2"/>
  <c r="F28" i="3" s="1"/>
  <c r="E28" i="2"/>
  <c r="E28" i="3" s="1"/>
  <c r="D28" i="2"/>
  <c r="D28" i="3" s="1"/>
  <c r="C28" i="2"/>
  <c r="C28" i="3" s="1"/>
  <c r="BJ26" i="2"/>
  <c r="BJ25" i="2"/>
  <c r="BJ24" i="2"/>
  <c r="BJ23" i="2"/>
  <c r="BJ22" i="2"/>
  <c r="BJ21" i="2"/>
  <c r="BJ20" i="2"/>
  <c r="BJ19" i="2"/>
  <c r="BJ18" i="2"/>
  <c r="BJ17" i="2"/>
  <c r="BJ16" i="2"/>
  <c r="BJ15" i="2"/>
  <c r="BJ14" i="2"/>
  <c r="BJ13" i="2"/>
  <c r="BJ8" i="2"/>
  <c r="BG27" i="1"/>
  <c r="BG27" i="2" s="1"/>
  <c r="BG27" i="3" s="1"/>
  <c r="BF27" i="1"/>
  <c r="BF27" i="2" s="1"/>
  <c r="BE27" i="1"/>
  <c r="BE27" i="2" s="1"/>
  <c r="BD27" i="1"/>
  <c r="BD27" i="2" s="1"/>
  <c r="BD27" i="3" s="1"/>
  <c r="BC27" i="1"/>
  <c r="BC27" i="2" s="1"/>
  <c r="BB27" i="1"/>
  <c r="BB27" i="2" s="1"/>
  <c r="BA27" i="1"/>
  <c r="BA27" i="2" s="1"/>
  <c r="BA27" i="3" s="1"/>
  <c r="AZ27" i="1"/>
  <c r="AZ27" i="2" s="1"/>
  <c r="AY27" i="1"/>
  <c r="AY27" i="2" s="1"/>
  <c r="AX27" i="1"/>
  <c r="AX27" i="2" s="1"/>
  <c r="AX27" i="3" s="1"/>
  <c r="AW27" i="1"/>
  <c r="AW27" i="2" s="1"/>
  <c r="AV27" i="1"/>
  <c r="AV27" i="2" s="1"/>
  <c r="AV27" i="3" s="1"/>
  <c r="AU27" i="1"/>
  <c r="AU27" i="2" s="1"/>
  <c r="AT27" i="1"/>
  <c r="AT27" i="2" s="1"/>
  <c r="AS27" i="1"/>
  <c r="AS27" i="2" s="1"/>
  <c r="AR27" i="1"/>
  <c r="AR27" i="2" s="1"/>
  <c r="AR27" i="3" s="1"/>
  <c r="AQ27" i="1"/>
  <c r="AQ27" i="2" s="1"/>
  <c r="AQ27" i="3" s="1"/>
  <c r="AP27" i="1"/>
  <c r="AP27" i="2" s="1"/>
  <c r="AO27" i="1"/>
  <c r="AO27" i="2" s="1"/>
  <c r="AN27" i="1"/>
  <c r="AN27" i="2" s="1"/>
  <c r="AN27" i="3" s="1"/>
  <c r="AM27" i="1"/>
  <c r="AM27" i="2" s="1"/>
  <c r="AM27" i="3" s="1"/>
  <c r="AL27" i="1"/>
  <c r="AL27" i="2" s="1"/>
  <c r="AK27" i="1"/>
  <c r="AK27" i="2" s="1"/>
  <c r="AJ27" i="1"/>
  <c r="AJ27" i="2" s="1"/>
  <c r="AJ27" i="3" s="1"/>
  <c r="AI27" i="1"/>
  <c r="AI27" i="2" s="1"/>
  <c r="AI27" i="3" s="1"/>
  <c r="AH27" i="1"/>
  <c r="AH27" i="2" s="1"/>
  <c r="AG27" i="1"/>
  <c r="AG27" i="2" s="1"/>
  <c r="AF27" i="1"/>
  <c r="AF27" i="2" s="1"/>
  <c r="AF27" i="3" s="1"/>
  <c r="AE27" i="1"/>
  <c r="AE27" i="2" s="1"/>
  <c r="AE27" i="3" s="1"/>
  <c r="AD27" i="1"/>
  <c r="AD27" i="2" s="1"/>
  <c r="AC27" i="1"/>
  <c r="AC27" i="2" s="1"/>
  <c r="AB27" i="1"/>
  <c r="AB27" i="2" s="1"/>
  <c r="AB27" i="3" s="1"/>
  <c r="AA27" i="1"/>
  <c r="AA27" i="2" s="1"/>
  <c r="AA27" i="3" s="1"/>
  <c r="Z27" i="1"/>
  <c r="Z27" i="2" s="1"/>
  <c r="Y27" i="1"/>
  <c r="Y27" i="2" s="1"/>
  <c r="X27" i="1"/>
  <c r="X27" i="2" s="1"/>
  <c r="X27" i="3" s="1"/>
  <c r="W27" i="1"/>
  <c r="W27" i="2" s="1"/>
  <c r="W27" i="3" s="1"/>
  <c r="V27" i="1"/>
  <c r="V27" i="2" s="1"/>
  <c r="U27" i="1"/>
  <c r="U27" i="2" s="1"/>
  <c r="T27" i="1"/>
  <c r="T27" i="2" s="1"/>
  <c r="T27" i="3" s="1"/>
  <c r="S27" i="1"/>
  <c r="S27" i="2" s="1"/>
  <c r="R27" i="1"/>
  <c r="R27" i="2" s="1"/>
  <c r="Q27" i="1"/>
  <c r="Q27" i="2" s="1"/>
  <c r="Q27" i="3" s="1"/>
  <c r="P27" i="1"/>
  <c r="P27" i="2" s="1"/>
  <c r="O27" i="1"/>
  <c r="O27" i="2" s="1"/>
  <c r="O27" i="3" s="1"/>
  <c r="N27" i="1"/>
  <c r="N27" i="2" s="1"/>
  <c r="N27" i="3" s="1"/>
  <c r="M27" i="1"/>
  <c r="M27" i="2" s="1"/>
  <c r="M27" i="3" s="1"/>
  <c r="L27" i="1"/>
  <c r="L27" i="2" s="1"/>
  <c r="L27" i="3" s="1"/>
  <c r="K27" i="1"/>
  <c r="K27" i="2" s="1"/>
  <c r="K27" i="3" s="1"/>
  <c r="J27" i="1"/>
  <c r="J27" i="2" s="1"/>
  <c r="J27" i="3" s="1"/>
  <c r="I27" i="1"/>
  <c r="I27" i="2" s="1"/>
  <c r="I27" i="3" s="1"/>
  <c r="H27" i="1"/>
  <c r="H27" i="2" s="1"/>
  <c r="H27" i="3" s="1"/>
  <c r="G27" i="1"/>
  <c r="G27" i="2" s="1"/>
  <c r="G27" i="3" s="1"/>
  <c r="F27" i="1"/>
  <c r="F27" i="2" s="1"/>
  <c r="F27" i="3" s="1"/>
  <c r="E27" i="1"/>
  <c r="E27" i="2" s="1"/>
  <c r="E27" i="3" s="1"/>
  <c r="D27" i="1"/>
  <c r="D27" i="2" s="1"/>
  <c r="D27" i="3" s="1"/>
  <c r="C27" i="1"/>
  <c r="C27" i="2" s="1"/>
  <c r="BM26" i="1"/>
  <c r="BL26" i="1"/>
  <c r="BJ26" i="1"/>
  <c r="BP26" i="2" s="1"/>
  <c r="BM25" i="1"/>
  <c r="BL25" i="1"/>
  <c r="BJ25" i="1"/>
  <c r="BO25" i="2" s="1"/>
  <c r="BM24" i="1"/>
  <c r="BJ24" i="1"/>
  <c r="BP24" i="2" s="1"/>
  <c r="BM23" i="1"/>
  <c r="BL23" i="1"/>
  <c r="BJ23" i="1"/>
  <c r="BP23" i="2" s="1"/>
  <c r="BM22" i="1"/>
  <c r="BL22" i="1"/>
  <c r="BJ22" i="1"/>
  <c r="BP22" i="2" s="1"/>
  <c r="BM21" i="1"/>
  <c r="BL21" i="1"/>
  <c r="BJ21" i="1"/>
  <c r="BO21" i="2" s="1"/>
  <c r="BM20" i="1"/>
  <c r="BL20" i="1"/>
  <c r="BJ20" i="1"/>
  <c r="BP20" i="2" s="1"/>
  <c r="BM19" i="1"/>
  <c r="BL19" i="1"/>
  <c r="BJ19" i="1"/>
  <c r="BP19" i="2" s="1"/>
  <c r="BM18" i="1"/>
  <c r="BL18" i="1"/>
  <c r="BJ18" i="1"/>
  <c r="BP18" i="2" s="1"/>
  <c r="BM17" i="1"/>
  <c r="BL17" i="1"/>
  <c r="BJ17" i="1"/>
  <c r="BO17" i="2" s="1"/>
  <c r="BM16" i="1"/>
  <c r="BL16" i="1"/>
  <c r="BJ16" i="1"/>
  <c r="BP16" i="2" s="1"/>
  <c r="BM15" i="1"/>
  <c r="BL15" i="1"/>
  <c r="BJ15" i="1"/>
  <c r="BP15" i="2" s="1"/>
  <c r="BM14" i="1"/>
  <c r="BL14" i="1"/>
  <c r="BJ14" i="1"/>
  <c r="BP14" i="2" s="1"/>
  <c r="BM13" i="1"/>
  <c r="BL13" i="1"/>
  <c r="BJ13" i="1"/>
  <c r="BO13" i="2" s="1"/>
  <c r="BJ8" i="1"/>
  <c r="BJ28" i="3" l="1"/>
  <c r="BP25" i="2"/>
  <c r="BM25" i="2" s="1"/>
  <c r="BO13" i="3"/>
  <c r="BO14" i="3"/>
  <c r="BO16" i="3"/>
  <c r="BO23" i="3"/>
  <c r="BO25" i="3"/>
  <c r="BO26" i="3"/>
  <c r="R27" i="3"/>
  <c r="V27" i="3"/>
  <c r="Z27" i="3"/>
  <c r="AD27" i="3"/>
  <c r="AH27" i="3"/>
  <c r="AL27" i="3"/>
  <c r="AP27" i="3"/>
  <c r="AT27" i="3"/>
  <c r="BB27" i="3"/>
  <c r="BF27" i="3"/>
  <c r="BO15" i="2"/>
  <c r="BO18" i="2"/>
  <c r="BL18" i="3" s="1"/>
  <c r="BO23" i="2"/>
  <c r="BO21" i="3"/>
  <c r="BO22" i="3"/>
  <c r="BO24" i="3"/>
  <c r="BO26" i="2"/>
  <c r="BL26" i="3" s="1"/>
  <c r="BO19" i="3"/>
  <c r="BO20" i="3"/>
  <c r="P27" i="3"/>
  <c r="AZ27" i="3"/>
  <c r="BO14" i="2"/>
  <c r="BL14" i="3" s="1"/>
  <c r="BO19" i="2"/>
  <c r="BL19" i="2" s="1"/>
  <c r="BO22" i="2"/>
  <c r="BL22" i="3" s="1"/>
  <c r="BO8" i="3"/>
  <c r="BO15" i="3"/>
  <c r="BO17" i="3"/>
  <c r="BO18" i="3"/>
  <c r="AY27" i="3"/>
  <c r="S27" i="3"/>
  <c r="AU27" i="3"/>
  <c r="BC27" i="3"/>
  <c r="U27" i="3"/>
  <c r="Y27" i="3"/>
  <c r="AC27" i="3"/>
  <c r="AG27" i="3"/>
  <c r="AK27" i="3"/>
  <c r="AO27" i="3"/>
  <c r="AS27" i="3"/>
  <c r="AW27" i="3"/>
  <c r="BE27" i="3"/>
  <c r="BM14" i="3"/>
  <c r="BM14" i="2"/>
  <c r="BM18" i="3"/>
  <c r="BM18" i="2"/>
  <c r="BM22" i="3"/>
  <c r="BM22" i="2"/>
  <c r="BL25" i="2"/>
  <c r="BL25" i="3"/>
  <c r="BM19" i="2"/>
  <c r="BM19" i="3"/>
  <c r="BM23" i="3"/>
  <c r="BM23" i="2"/>
  <c r="BL21" i="2"/>
  <c r="BL21" i="3"/>
  <c r="BM15" i="2"/>
  <c r="BM15" i="3"/>
  <c r="BM26" i="3"/>
  <c r="BM26" i="2"/>
  <c r="BL13" i="2"/>
  <c r="BL13" i="3"/>
  <c r="BL17" i="2"/>
  <c r="BL17" i="3"/>
  <c r="BM16" i="3"/>
  <c r="BM16" i="2"/>
  <c r="BM20" i="3"/>
  <c r="BM20" i="2"/>
  <c r="BM24" i="3"/>
  <c r="BM24" i="2"/>
  <c r="C27" i="3"/>
  <c r="BJ27" i="2"/>
  <c r="BP21" i="2"/>
  <c r="BP17" i="2"/>
  <c r="BL14" i="2"/>
  <c r="BO16" i="2"/>
  <c r="BO20" i="2"/>
  <c r="BO24" i="2"/>
  <c r="BP13" i="2"/>
  <c r="BM25" i="3" l="1"/>
  <c r="BL19" i="3"/>
  <c r="BL22" i="2"/>
  <c r="BL26" i="2"/>
  <c r="BL18" i="2"/>
  <c r="BL23" i="2"/>
  <c r="BL23" i="3"/>
  <c r="BJ27" i="3"/>
  <c r="BL15" i="2"/>
  <c r="BL15" i="3"/>
  <c r="BL24" i="3"/>
  <c r="BL24" i="2"/>
  <c r="BL16" i="2"/>
  <c r="BL16" i="3"/>
  <c r="BM21" i="2"/>
  <c r="BM21" i="3"/>
  <c r="BM13" i="2"/>
  <c r="BM13" i="3"/>
  <c r="BL20" i="3"/>
  <c r="BL20" i="2"/>
  <c r="BM17" i="2"/>
  <c r="BM17" i="3"/>
</calcChain>
</file>

<file path=xl/sharedStrings.xml><?xml version="1.0" encoding="utf-8"?>
<sst xmlns="http://schemas.openxmlformats.org/spreadsheetml/2006/main" count="357" uniqueCount="95">
  <si>
    <t>No.</t>
  </si>
  <si>
    <t>Z, Min</t>
  </si>
  <si>
    <t>Ratio</t>
  </si>
  <si>
    <t>Food and Serving</t>
  </si>
  <si>
    <t>Asparagus, 5 spears (93 g/3.3 oz)</t>
  </si>
  <si>
    <t>Bell Pepper, 1 medium (148 g/5.3 oz)</t>
  </si>
  <si>
    <t>Broccoli, 1 medium stalk (148 g/5.3 oz)</t>
  </si>
  <si>
    <t>Carrot, 1 carrot, 7" long,?1 1/4" diameter (78 g/2.8 oz)</t>
  </si>
  <si>
    <t>Cauliflower, 1/6 medium head (99 g/3.5 oz)</t>
  </si>
  <si>
    <t>Celery, 2 medium stalks (110 g/3.9 oz)</t>
  </si>
  <si>
    <t>Cucumber, 1/3 medium (99 g/3.5 oz)</t>
  </si>
  <si>
    <t>Green (Snap) Beans, 3/4 cup cut (83 g/3.0 oz)</t>
  </si>
  <si>
    <t>Green Cabbage, 1/12 medium head (84 g/3.0 oz)</t>
  </si>
  <si>
    <t>Green Onion, 1/4 cup chopped (25 g/0.9 oz)</t>
  </si>
  <si>
    <t>Iceberg Lettuce, 1/6 medium head (89 g/3.2 oz)</t>
  </si>
  <si>
    <t>Leaf Lettuce, 1 1/2 cups shredded (85 g/3.0 oz)</t>
  </si>
  <si>
    <t>Mushrooms, 5 medium (84 g/3.0 oz)</t>
  </si>
  <si>
    <t>Onion, 1 medium (148 g/5.3 oz)</t>
  </si>
  <si>
    <t>Potato, 1 medium (148 g/5.3 oz)</t>
  </si>
  <si>
    <t>Radishes, 7 radishes (85 g/3.0 oz)</t>
  </si>
  <si>
    <t>Sweet Corn, kernels from 1?medium ear (90 g/3.2 oz)</t>
  </si>
  <si>
    <t>Sweet Potato, 1 medium, 5" long,?2" diameter (130 g/4.6 oz)</t>
  </si>
  <si>
    <t>Tomato, 1 medium (148 g/5.3 oz)</t>
  </si>
  <si>
    <t>Apple, 1 large (242 g/8 oz)</t>
  </si>
  <si>
    <t>Avocado, California,1/5 medium (30 g/1.1 oz)</t>
  </si>
  <si>
    <t>Banana, 1 medium (126 g/4.5 oz)</t>
  </si>
  <si>
    <t>Cantaloupe, 1/4 medium (134 g/4.8 oz)</t>
  </si>
  <si>
    <t>Grapefruit, 1/2 medium, (154 g/5.5 oz)</t>
  </si>
  <si>
    <t>Grapes, 3/4 cup (126 g/4.5 oz)</t>
  </si>
  <si>
    <t>Honeydew Melon 1/10 medium melon  (134 g/4.8 oz)</t>
  </si>
  <si>
    <t>Kiwifruit, 2 medium (148 g/5.3 oz)</t>
  </si>
  <si>
    <t>Lemon, 1 medium (58 g/2.1 oz)</t>
  </si>
  <si>
    <t>Lime, 1 medium (67 g/2.4 oz)</t>
  </si>
  <si>
    <t>Orange, 1 medium (154 g/5.5 oz)</t>
  </si>
  <si>
    <t>Peach, 1 medium (147 g/5.3 oz)</t>
  </si>
  <si>
    <t>Pear, 1 medium (166 g/5.9 oz)</t>
  </si>
  <si>
    <t>Pineapple, 2 slices, 3" diameter,?3/4" thick</t>
  </si>
  <si>
    <t>Plums, 2 medium (151 g/5.4 oz)</t>
  </si>
  <si>
    <t>Strawberries, 8 medium (147 g/5.3 oz)</t>
  </si>
  <si>
    <t>Sweet Cherries 21 cherries;?1 cup</t>
  </si>
  <si>
    <t>Tangerine, 1 medium (109 g/3.9 oz)</t>
  </si>
  <si>
    <t>Watermelon, 1/18 medium melon; 2 cups diced pieces(280 g/</t>
  </si>
  <si>
    <t>Catfish (84g)</t>
  </si>
  <si>
    <t>Clams, about 12 small  (84g)</t>
  </si>
  <si>
    <t>Cod  (84g)</t>
  </si>
  <si>
    <t>Flounder/Sole  (84g)</t>
  </si>
  <si>
    <t>Haddock  (84g)</t>
  </si>
  <si>
    <t>Halibut  (84g)</t>
  </si>
  <si>
    <t>Lobster  (84g)</t>
  </si>
  <si>
    <t>Ocean Perch  (84g)</t>
  </si>
  <si>
    <t>Orange Roughy  (84g)</t>
  </si>
  <si>
    <t>Oysters, about 12 medium  (84g)</t>
  </si>
  <si>
    <t>Pollock  (84g)</t>
  </si>
  <si>
    <t>Rainbow Trout  (84g)</t>
  </si>
  <si>
    <t>Salmon, Atlantic/Coho/Sockeye /Chinook  (84g)</t>
  </si>
  <si>
    <t>Salmon, Chum/Pink  (84g)</t>
  </si>
  <si>
    <t>Scallops, about 6 large or 14 small  (84g)</t>
  </si>
  <si>
    <t>Shrimp  (84g)</t>
  </si>
  <si>
    <t>Swordfish  (84g)</t>
  </si>
  <si>
    <t>Tilapia  (84g)</t>
  </si>
  <si>
    <t>Tuna  (84g)</t>
  </si>
  <si>
    <t>Price/serve</t>
  </si>
  <si>
    <t>Meal 1 Nutrient Intake RHS</t>
  </si>
  <si>
    <t>Decision Var.</t>
  </si>
  <si>
    <t>LHS</t>
  </si>
  <si>
    <t>Lower Limit
RNI/meal</t>
  </si>
  <si>
    <t>Upper Limit
RNI/meal</t>
  </si>
  <si>
    <t>Nutrient/serving</t>
  </si>
  <si>
    <t>Carbohydrate(g)</t>
  </si>
  <si>
    <t>&lt;=&gt;</t>
  </si>
  <si>
    <t>Calories</t>
  </si>
  <si>
    <t>Fat(g)</t>
  </si>
  <si>
    <t>Protein(g)</t>
  </si>
  <si>
    <t>Saturated fat (g)</t>
  </si>
  <si>
    <t>Chlolesterol (mg)</t>
  </si>
  <si>
    <t>Sodium(mg)</t>
  </si>
  <si>
    <t>Potassium(mg)</t>
  </si>
  <si>
    <t>Fibre(g)</t>
  </si>
  <si>
    <t>Sugar(g)</t>
  </si>
  <si>
    <t>Vitamin A (mg)</t>
  </si>
  <si>
    <t>Vitamin C (mg)</t>
  </si>
  <si>
    <t>Calcium (mg)</t>
  </si>
  <si>
    <t>Iron (mg)</t>
  </si>
  <si>
    <t>Ingredient Used</t>
  </si>
  <si>
    <t>Customer</t>
  </si>
  <si>
    <t>Meal 1</t>
  </si>
  <si>
    <t>Meal 2</t>
  </si>
  <si>
    <t>Meal 3</t>
  </si>
  <si>
    <t>Total 3 Meal Cost</t>
  </si>
  <si>
    <t>Diabetes</t>
  </si>
  <si>
    <t>Condition:</t>
  </si>
  <si>
    <t>Optimized/ LHS</t>
  </si>
  <si>
    <t>Meal 3 Nutrient Intake RHS</t>
  </si>
  <si>
    <t>Meal 2 Nutrient Intake RHS</t>
  </si>
  <si>
    <t>3 Meal Nutrient Intake RHS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</si>
</sst>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5" borderId="1" xfId="0" applyFill="1" applyBorder="1" applyAlignment="1">
      <alignment horizontal="center" vertical="center" wrapText="1"/>
    </xf>
    <xf numFmtId="0" fontId="0" fillId="0" borderId="12" xfId="0" applyBorder="1"/>
    <xf numFmtId="0" fontId="2" fillId="0" borderId="0" xfId="0" applyFont="1"/>
    <xf numFmtId="0" fontId="3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5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textRotation="90"/>
    </xf>
    <xf numFmtId="2" fontId="0" fillId="5" borderId="13" xfId="0" applyNumberFormat="1" applyFill="1" applyBorder="1" applyAlignment="1">
      <alignment horizontal="right" vertical="center"/>
    </xf>
    <xf numFmtId="2" fontId="0" fillId="5" borderId="23" xfId="0" applyNumberFormat="1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9" xfId="0" applyFont="1" applyBorder="1"/>
    <xf numFmtId="2" fontId="4" fillId="0" borderId="10" xfId="0" applyNumberFormat="1" applyFont="1" applyBorder="1"/>
    <xf numFmtId="0" fontId="4" fillId="0" borderId="9" xfId="0" applyFont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8" borderId="17" xfId="0" applyFill="1" applyBorder="1"/>
    <xf numFmtId="0" fontId="0" fillId="8" borderId="18" xfId="0" applyFill="1" applyBorder="1"/>
    <xf numFmtId="0" fontId="0" fillId="8" borderId="24" xfId="0" applyFill="1" applyBorder="1"/>
    <xf numFmtId="0" fontId="0" fillId="8" borderId="25" xfId="0" applyFill="1" applyBorder="1"/>
    <xf numFmtId="0" fontId="0" fillId="5" borderId="2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3" fillId="0" borderId="20" xfId="0" applyFont="1" applyBorder="1"/>
    <xf numFmtId="0" fontId="0" fillId="0" borderId="0" xfId="0" applyBorder="1"/>
    <xf numFmtId="164" fontId="4" fillId="2" borderId="1" xfId="0" applyNumberFormat="1" applyFont="1" applyFill="1" applyBorder="1"/>
    <xf numFmtId="2" fontId="0" fillId="4" borderId="16" xfId="0" applyNumberFormat="1" applyFill="1" applyBorder="1" applyAlignment="1">
      <alignment horizontal="right" vertical="center"/>
    </xf>
    <xf numFmtId="2" fontId="1" fillId="7" borderId="13" xfId="0" applyNumberFormat="1" applyFont="1" applyFill="1" applyBorder="1" applyAlignment="1">
      <alignment horizontal="right" vertical="center"/>
    </xf>
    <xf numFmtId="2" fontId="1" fillId="7" borderId="19" xfId="0" applyNumberFormat="1" applyFont="1" applyFill="1" applyBorder="1" applyAlignment="1">
      <alignment horizontal="right" vertical="center"/>
    </xf>
    <xf numFmtId="2" fontId="0" fillId="4" borderId="19" xfId="0" applyNumberFormat="1" applyFill="1" applyBorder="1" applyAlignment="1">
      <alignment horizontal="right" vertical="center"/>
    </xf>
    <xf numFmtId="2" fontId="3" fillId="4" borderId="19" xfId="0" applyNumberFormat="1" applyFont="1" applyFill="1" applyBorder="1" applyAlignment="1">
      <alignment horizontal="right" vertical="center"/>
    </xf>
    <xf numFmtId="2" fontId="5" fillId="7" borderId="19" xfId="0" applyNumberFormat="1" applyFont="1" applyFill="1" applyBorder="1" applyAlignment="1">
      <alignment horizontal="right" vertical="center"/>
    </xf>
    <xf numFmtId="2" fontId="0" fillId="4" borderId="23" xfId="0" applyNumberFormat="1" applyFill="1" applyBorder="1" applyAlignment="1">
      <alignment horizontal="right" vertical="center"/>
    </xf>
    <xf numFmtId="2" fontId="0" fillId="3" borderId="14" xfId="0" applyNumberFormat="1" applyFill="1" applyBorder="1" applyAlignment="1">
      <alignment horizontal="right" vertical="center"/>
    </xf>
    <xf numFmtId="2" fontId="0" fillId="3" borderId="15" xfId="0" applyNumberFormat="1" applyFill="1" applyBorder="1" applyAlignment="1">
      <alignment horizontal="right" vertical="center"/>
    </xf>
    <xf numFmtId="2" fontId="0" fillId="3" borderId="17" xfId="0" applyNumberFormat="1" applyFill="1" applyBorder="1" applyAlignment="1">
      <alignment horizontal="right" vertical="center"/>
    </xf>
    <xf numFmtId="2" fontId="0" fillId="3" borderId="18" xfId="0" applyNumberFormat="1" applyFill="1" applyBorder="1" applyAlignment="1">
      <alignment horizontal="right" vertical="center"/>
    </xf>
    <xf numFmtId="2" fontId="0" fillId="3" borderId="24" xfId="0" applyNumberFormat="1" applyFill="1" applyBorder="1" applyAlignment="1">
      <alignment horizontal="right" vertical="center"/>
    </xf>
    <xf numFmtId="2" fontId="0" fillId="3" borderId="25" xfId="0" applyNumberFormat="1" applyFill="1" applyBorder="1" applyAlignment="1">
      <alignment horizontal="right" vertical="center"/>
    </xf>
    <xf numFmtId="2" fontId="0" fillId="4" borderId="14" xfId="0" applyNumberFormat="1" applyFill="1" applyBorder="1" applyAlignment="1">
      <alignment horizontal="right" vertical="center"/>
    </xf>
    <xf numFmtId="2" fontId="0" fillId="4" borderId="15" xfId="0" applyNumberFormat="1" applyFill="1" applyBorder="1" applyAlignment="1">
      <alignment horizontal="right" vertical="center"/>
    </xf>
    <xf numFmtId="2" fontId="0" fillId="4" borderId="17" xfId="0" applyNumberFormat="1" applyFill="1" applyBorder="1" applyAlignment="1">
      <alignment horizontal="right" vertical="center"/>
    </xf>
    <xf numFmtId="2" fontId="0" fillId="4" borderId="18" xfId="0" applyNumberFormat="1" applyFill="1" applyBorder="1" applyAlignment="1">
      <alignment horizontal="right" vertical="center"/>
    </xf>
    <xf numFmtId="2" fontId="0" fillId="4" borderId="24" xfId="0" applyNumberFormat="1" applyFill="1" applyBorder="1" applyAlignment="1">
      <alignment horizontal="right" vertical="center"/>
    </xf>
    <xf numFmtId="2" fontId="0" fillId="4" borderId="25" xfId="0" applyNumberFormat="1" applyFill="1" applyBorder="1" applyAlignment="1">
      <alignment horizontal="right" vertical="center"/>
    </xf>
    <xf numFmtId="2" fontId="3" fillId="5" borderId="13" xfId="0" applyNumberFormat="1" applyFont="1" applyFill="1" applyBorder="1" applyAlignment="1">
      <alignment horizontal="right" vertical="center"/>
    </xf>
    <xf numFmtId="0" fontId="4" fillId="0" borderId="28" xfId="0" applyFont="1" applyBorder="1" applyAlignment="1">
      <alignment horizontal="center"/>
    </xf>
    <xf numFmtId="0" fontId="4" fillId="0" borderId="0" xfId="0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Border="1" applyAlignment="1"/>
    <xf numFmtId="0" fontId="4" fillId="0" borderId="27" xfId="0" applyFont="1" applyBorder="1" applyAlignment="1">
      <alignment horizontal="center"/>
    </xf>
    <xf numFmtId="0" fontId="0" fillId="4" borderId="11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1" fillId="0" borderId="0" xfId="0" applyFont="1" applyBorder="1"/>
    <xf numFmtId="164" fontId="4" fillId="7" borderId="1" xfId="0" applyNumberFormat="1" applyFont="1" applyFill="1" applyBorder="1"/>
    <xf numFmtId="0" fontId="1" fillId="6" borderId="1" xfId="0" applyFont="1" applyFill="1" applyBorder="1" applyAlignment="1">
      <alignment horizontal="center" vertical="center" wrapText="1"/>
    </xf>
    <xf numFmtId="2" fontId="0" fillId="6" borderId="29" xfId="0" applyNumberFormat="1" applyFill="1" applyBorder="1"/>
    <xf numFmtId="2" fontId="0" fillId="6" borderId="31" xfId="0" applyNumberFormat="1" applyFill="1" applyBorder="1"/>
    <xf numFmtId="2" fontId="0" fillId="6" borderId="26" xfId="0" applyNumberFormat="1" applyFill="1" applyBorder="1"/>
    <xf numFmtId="0" fontId="6" fillId="0" borderId="0" xfId="0" applyFont="1"/>
    <xf numFmtId="0" fontId="4" fillId="0" borderId="0" xfId="0" applyFont="1" applyAlignment="1">
      <alignment horizontal="left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0" borderId="12" xfId="0" applyBorder="1" applyAlignment="1">
      <alignment horizontal="center" textRotation="90"/>
    </xf>
    <xf numFmtId="0" fontId="4" fillId="0" borderId="3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340178</xdr:colOff>
      <xdr:row>1</xdr:row>
      <xdr:rowOff>190500</xdr:rowOff>
    </xdr:from>
    <xdr:to>
      <xdr:col>70</xdr:col>
      <xdr:colOff>136072</xdr:colOff>
      <xdr:row>7</xdr:row>
      <xdr:rowOff>95250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E17E5AB-EFA9-4DD4-971A-7829BD795065}"/>
            </a:ext>
          </a:extLst>
        </xdr:cNvPr>
        <xdr:cNvSpPr txBox="1"/>
      </xdr:nvSpPr>
      <xdr:spPr>
        <a:xfrm>
          <a:off x="17444357" y="381000"/>
          <a:ext cx="2898322" cy="10749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Divide</a:t>
          </a:r>
          <a:r>
            <a:rPr lang="en-US" sz="1400" b="1" baseline="0"/>
            <a:t> by 1/3 f</a:t>
          </a:r>
          <a:r>
            <a:rPr lang="en-US" sz="1400" b="1"/>
            <a:t>or 3 equal portion of daily meals</a:t>
          </a:r>
          <a:r>
            <a:rPr lang="en-US" sz="1400" b="1" baseline="0"/>
            <a:t> </a:t>
          </a:r>
          <a:r>
            <a:rPr lang="en-US" sz="1400" b="1"/>
            <a:t>for same level of glucose control. (All the meal constraint are equal</a:t>
          </a:r>
          <a:r>
            <a:rPr lang="en-US" sz="1400" b="1" baseline="0"/>
            <a:t>ly divide by this ratio)</a:t>
          </a:r>
          <a:endParaRPr lang="en-US" sz="1400" b="1"/>
        </a:p>
      </xdr:txBody>
    </xdr:sp>
    <xdr:clientData/>
  </xdr:twoCellAnchor>
  <xdr:twoCellAnchor>
    <xdr:from>
      <xdr:col>65</xdr:col>
      <xdr:colOff>27214</xdr:colOff>
      <xdr:row>4</xdr:row>
      <xdr:rowOff>142875</xdr:rowOff>
    </xdr:from>
    <xdr:to>
      <xdr:col>66</xdr:col>
      <xdr:colOff>340178</xdr:colOff>
      <xdr:row>7</xdr:row>
      <xdr:rowOff>27215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B4FC226-0BC5-460A-9F9B-746C4BB8E4F9}"/>
            </a:ext>
          </a:extLst>
        </xdr:cNvPr>
        <xdr:cNvCxnSpPr>
          <a:stCxn id="3" idx="1"/>
        </xdr:cNvCxnSpPr>
      </xdr:nvCxnSpPr>
      <xdr:spPr>
        <a:xfrm flipH="1">
          <a:off x="16519071" y="918482"/>
          <a:ext cx="925286" cy="4694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258536</xdr:colOff>
      <xdr:row>13</xdr:row>
      <xdr:rowOff>68036</xdr:rowOff>
    </xdr:from>
    <xdr:to>
      <xdr:col>74</xdr:col>
      <xdr:colOff>340178</xdr:colOff>
      <xdr:row>26</xdr:row>
      <xdr:rowOff>149679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11E3F55-A4F4-4AC3-B9E0-93D6E2BC46DA}"/>
            </a:ext>
          </a:extLst>
        </xdr:cNvPr>
        <xdr:cNvSpPr txBox="1"/>
      </xdr:nvSpPr>
      <xdr:spPr>
        <a:xfrm>
          <a:off x="20369893" y="3020786"/>
          <a:ext cx="3143249" cy="2571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Light</a:t>
          </a:r>
          <a:r>
            <a:rPr lang="en-US" sz="1400" b="1" baseline="0"/>
            <a:t> blue color box are the specific constraint changed to accomodate the nutrients value of diabetes patient.</a:t>
          </a:r>
        </a:p>
        <a:p>
          <a:endParaRPr lang="en-US" sz="1400" b="1" baseline="0"/>
        </a:p>
        <a:p>
          <a:r>
            <a:rPr lang="en-US" sz="1400" b="1" u="sng" baseline="0"/>
            <a:t>Myfitnesspal adjustment with below:</a:t>
          </a:r>
        </a:p>
        <a:p>
          <a:r>
            <a:rPr lang="en-US" sz="1400" b="1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carbohydrate 45%, fat 35% and protein 20%, &amp; fibre</a:t>
          </a:r>
          <a:r>
            <a:rPr lang="en-US" sz="14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 lower limit to 35mg.</a:t>
          </a:r>
          <a:r>
            <a:rPr lang="en-US" sz="1800" b="1">
              <a:solidFill>
                <a:sysClr val="windowText" lastClr="000000"/>
              </a:solidFill>
            </a:rPr>
            <a:t> </a:t>
          </a:r>
          <a:br>
            <a:rPr lang="en-US" sz="1400"/>
          </a:br>
          <a:endParaRPr lang="en-US" sz="1400" b="1"/>
        </a:p>
      </xdr:txBody>
    </xdr:sp>
    <xdr:clientData/>
  </xdr:twoCellAnchor>
  <xdr:twoCellAnchor>
    <xdr:from>
      <xdr:col>68</xdr:col>
      <xdr:colOff>81642</xdr:colOff>
      <xdr:row>12</xdr:row>
      <xdr:rowOff>95249</xdr:rowOff>
    </xdr:from>
    <xdr:to>
      <xdr:col>69</xdr:col>
      <xdr:colOff>394606</xdr:colOff>
      <xdr:row>25</xdr:row>
      <xdr:rowOff>95249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EE50FD3D-2ED7-4018-BD46-547DDB942E4D}"/>
            </a:ext>
          </a:extLst>
        </xdr:cNvPr>
        <xdr:cNvSpPr/>
      </xdr:nvSpPr>
      <xdr:spPr>
        <a:xfrm flipH="1">
          <a:off x="19322142" y="2653392"/>
          <a:ext cx="925285" cy="2490107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449035</xdr:colOff>
      <xdr:row>1</xdr:row>
      <xdr:rowOff>122464</xdr:rowOff>
    </xdr:from>
    <xdr:to>
      <xdr:col>68</xdr:col>
      <xdr:colOff>0</xdr:colOff>
      <xdr:row>5</xdr:row>
      <xdr:rowOff>163285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8026CB-A9F6-4D73-8438-AC2D47ECE98D}"/>
            </a:ext>
          </a:extLst>
        </xdr:cNvPr>
        <xdr:cNvSpPr txBox="1"/>
      </xdr:nvSpPr>
      <xdr:spPr>
        <a:xfrm>
          <a:off x="17457964" y="394607"/>
          <a:ext cx="2544536" cy="8844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ysClr val="windowText" lastClr="000000"/>
              </a:solidFill>
            </a:rPr>
            <a:t>Ratio</a:t>
          </a:r>
          <a:r>
            <a:rPr lang="en-US" sz="1400" b="1" baseline="0">
              <a:solidFill>
                <a:sysClr val="windowText" lastClr="000000"/>
              </a:solidFill>
            </a:rPr>
            <a:t> bring forward from meal one balance of 66.6% into half 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65</xdr:col>
      <xdr:colOff>40821</xdr:colOff>
      <xdr:row>3</xdr:row>
      <xdr:rowOff>102053</xdr:rowOff>
    </xdr:from>
    <xdr:to>
      <xdr:col>65</xdr:col>
      <xdr:colOff>449035</xdr:colOff>
      <xdr:row>6</xdr:row>
      <xdr:rowOff>136071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EE01620-BC2B-49A3-8417-F380C4E1D454}"/>
            </a:ext>
          </a:extLst>
        </xdr:cNvPr>
        <xdr:cNvCxnSpPr>
          <a:stCxn id="2" idx="1"/>
        </xdr:cNvCxnSpPr>
      </xdr:nvCxnSpPr>
      <xdr:spPr>
        <a:xfrm flipH="1">
          <a:off x="17049750" y="836839"/>
          <a:ext cx="408214" cy="6055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653143</xdr:colOff>
      <xdr:row>1</xdr:row>
      <xdr:rowOff>258536</xdr:rowOff>
    </xdr:from>
    <xdr:to>
      <xdr:col>71</xdr:col>
      <xdr:colOff>163286</xdr:colOff>
      <xdr:row>4</xdr:row>
      <xdr:rowOff>122464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84B9F2F-A0D7-4576-BB7A-D8D41FF3E175}"/>
            </a:ext>
          </a:extLst>
        </xdr:cNvPr>
        <xdr:cNvSpPr txBox="1"/>
      </xdr:nvSpPr>
      <xdr:spPr>
        <a:xfrm>
          <a:off x="19322143" y="530679"/>
          <a:ext cx="2653393" cy="5442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ysClr val="windowText" lastClr="000000"/>
              </a:solidFill>
            </a:rPr>
            <a:t>Computed final</a:t>
          </a:r>
          <a:r>
            <a:rPr lang="en-US" sz="1400" b="1" baseline="0">
              <a:solidFill>
                <a:sysClr val="windowText" lastClr="000000"/>
              </a:solidFill>
            </a:rPr>
            <a:t> total 3 meal cost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67</xdr:col>
      <xdr:colOff>217714</xdr:colOff>
      <xdr:row>3</xdr:row>
      <xdr:rowOff>40822</xdr:rowOff>
    </xdr:from>
    <xdr:to>
      <xdr:col>67</xdr:col>
      <xdr:colOff>653143</xdr:colOff>
      <xdr:row>6</xdr:row>
      <xdr:rowOff>54429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1E0D152D-0C54-469C-BC21-BDD07418E797}"/>
            </a:ext>
          </a:extLst>
        </xdr:cNvPr>
        <xdr:cNvCxnSpPr>
          <a:stCxn id="2" idx="1"/>
        </xdr:cNvCxnSpPr>
      </xdr:nvCxnSpPr>
      <xdr:spPr>
        <a:xfrm flipH="1">
          <a:off x="18886714" y="802822"/>
          <a:ext cx="435429" cy="5851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5CE3F-1438-4853-8F76-E9BDBEE342D1}">
  <sheetPr>
    <tabColor theme="1" tint="0.14999847407452621"/>
  </sheetPr>
  <dimension ref="A1:BT32"/>
  <sheetViews>
    <sheetView topLeftCell="AT1" zoomScale="70" zoomScaleNormal="70" workbookViewId="0">
      <selection activeCell="U5" sqref="U5"/>
    </sheetView>
  </sheetViews>
  <sheetFormatPr defaultRowHeight="14.4" x14ac:dyDescent="0.3"/>
  <cols>
    <col min="1" max="1" width="4.5546875" customWidth="1"/>
    <col min="2" max="2" width="17.109375" bestFit="1" customWidth="1"/>
    <col min="3" max="59" width="8.6640625" customWidth="1"/>
    <col min="60" max="60" width="5" customWidth="1"/>
    <col min="61" max="61" width="19.44140625" customWidth="1"/>
    <col min="62" max="62" width="15.6640625" customWidth="1"/>
    <col min="63" max="63" width="13" customWidth="1"/>
    <col min="64" max="64" width="16.33203125" customWidth="1"/>
    <col min="65" max="65" width="17.5546875" customWidth="1"/>
    <col min="67" max="67" width="20.88671875" customWidth="1"/>
    <col min="68" max="68" width="18.6640625" customWidth="1"/>
  </cols>
  <sheetData>
    <row r="1" spans="1:69" ht="21" x14ac:dyDescent="0.4">
      <c r="C1" s="1"/>
      <c r="D1" s="1"/>
      <c r="E1" s="1"/>
      <c r="F1" s="1"/>
      <c r="G1" s="1"/>
      <c r="BI1" s="81" t="s">
        <v>84</v>
      </c>
      <c r="BJ1" s="82"/>
      <c r="BK1" s="64"/>
      <c r="BL1" s="39"/>
    </row>
    <row r="2" spans="1:69" ht="23.4" x14ac:dyDescent="0.45">
      <c r="B2" s="74" t="s">
        <v>85</v>
      </c>
      <c r="BI2" s="65" t="s">
        <v>0</v>
      </c>
      <c r="BJ2" s="83">
        <v>269</v>
      </c>
      <c r="BK2" s="39"/>
      <c r="BL2" s="39"/>
    </row>
    <row r="3" spans="1:69" ht="21.6" thickBot="1" x14ac:dyDescent="0.45">
      <c r="BI3" s="61" t="s">
        <v>90</v>
      </c>
      <c r="BJ3" s="84" t="s">
        <v>89</v>
      </c>
      <c r="BK3" s="39"/>
      <c r="BL3" s="39"/>
    </row>
    <row r="4" spans="1:69" x14ac:dyDescent="0.3">
      <c r="BI4" s="2"/>
      <c r="BJ4" s="3"/>
    </row>
    <row r="5" spans="1:69" x14ac:dyDescent="0.3">
      <c r="BI5" s="2"/>
      <c r="BJ5" s="3"/>
    </row>
    <row r="6" spans="1:69" x14ac:dyDescent="0.3">
      <c r="BI6" s="2"/>
      <c r="BJ6" s="3"/>
    </row>
    <row r="7" spans="1:69" ht="15" thickBot="1" x14ac:dyDescent="0.35"/>
    <row r="8" spans="1:69" ht="21.6" thickBot="1" x14ac:dyDescent="0.45">
      <c r="BI8" s="30" t="s">
        <v>1</v>
      </c>
      <c r="BJ8" s="40">
        <f>SUMPRODUCT(C11:BG11,C12:BG12)</f>
        <v>3.6098389242125344</v>
      </c>
      <c r="BL8" s="28" t="s">
        <v>2</v>
      </c>
      <c r="BM8" s="29">
        <f>1/3</f>
        <v>0.33333333333333331</v>
      </c>
    </row>
    <row r="9" spans="1:69" ht="15" thickBot="1" x14ac:dyDescent="0.35"/>
    <row r="10" spans="1:69" ht="15" thickBot="1" x14ac:dyDescent="0.35">
      <c r="B10" s="4" t="s">
        <v>3</v>
      </c>
      <c r="C10" s="5" t="s">
        <v>4</v>
      </c>
      <c r="D10" s="5" t="s">
        <v>5</v>
      </c>
      <c r="E10" s="5" t="s">
        <v>6</v>
      </c>
      <c r="F10" s="5" t="s">
        <v>7</v>
      </c>
      <c r="G10" s="5" t="s">
        <v>8</v>
      </c>
      <c r="H10" s="5" t="s">
        <v>9</v>
      </c>
      <c r="I10" s="5" t="s">
        <v>10</v>
      </c>
      <c r="J10" s="5" t="s">
        <v>11</v>
      </c>
      <c r="K10" s="5" t="s">
        <v>12</v>
      </c>
      <c r="L10" s="5" t="s">
        <v>13</v>
      </c>
      <c r="M10" s="5" t="s">
        <v>14</v>
      </c>
      <c r="N10" s="5" t="s">
        <v>15</v>
      </c>
      <c r="O10" s="5" t="s">
        <v>16</v>
      </c>
      <c r="P10" s="5" t="s">
        <v>17</v>
      </c>
      <c r="Q10" s="5" t="s">
        <v>18</v>
      </c>
      <c r="R10" s="5" t="s">
        <v>19</v>
      </c>
      <c r="S10" s="5" t="s">
        <v>20</v>
      </c>
      <c r="T10" s="5" t="s">
        <v>21</v>
      </c>
      <c r="U10" s="5" t="s">
        <v>22</v>
      </c>
      <c r="V10" s="5" t="s">
        <v>23</v>
      </c>
      <c r="W10" s="5" t="s">
        <v>24</v>
      </c>
      <c r="X10" s="5" t="s">
        <v>25</v>
      </c>
      <c r="Y10" s="5" t="s">
        <v>26</v>
      </c>
      <c r="Z10" s="5" t="s">
        <v>27</v>
      </c>
      <c r="AA10" s="5" t="s">
        <v>28</v>
      </c>
      <c r="AB10" s="5" t="s">
        <v>29</v>
      </c>
      <c r="AC10" s="5" t="s">
        <v>30</v>
      </c>
      <c r="AD10" s="5" t="s">
        <v>31</v>
      </c>
      <c r="AE10" s="5" t="s">
        <v>32</v>
      </c>
      <c r="AF10" s="5" t="s">
        <v>33</v>
      </c>
      <c r="AG10" s="5" t="s">
        <v>34</v>
      </c>
      <c r="AH10" s="5" t="s">
        <v>35</v>
      </c>
      <c r="AI10" s="5" t="s">
        <v>36</v>
      </c>
      <c r="AJ10" s="5" t="s">
        <v>37</v>
      </c>
      <c r="AK10" s="5" t="s">
        <v>38</v>
      </c>
      <c r="AL10" s="5" t="s">
        <v>39</v>
      </c>
      <c r="AM10" s="5" t="s">
        <v>40</v>
      </c>
      <c r="AN10" s="5" t="s">
        <v>41</v>
      </c>
      <c r="AO10" s="5" t="s">
        <v>42</v>
      </c>
      <c r="AP10" s="5" t="s">
        <v>43</v>
      </c>
      <c r="AQ10" s="5" t="s">
        <v>44</v>
      </c>
      <c r="AR10" s="5" t="s">
        <v>45</v>
      </c>
      <c r="AS10" s="5" t="s">
        <v>46</v>
      </c>
      <c r="AT10" s="5" t="s">
        <v>47</v>
      </c>
      <c r="AU10" s="5" t="s">
        <v>48</v>
      </c>
      <c r="AV10" s="5" t="s">
        <v>49</v>
      </c>
      <c r="AW10" s="5" t="s">
        <v>50</v>
      </c>
      <c r="AX10" s="5" t="s">
        <v>51</v>
      </c>
      <c r="AY10" s="5" t="s">
        <v>52</v>
      </c>
      <c r="AZ10" s="5" t="s">
        <v>53</v>
      </c>
      <c r="BA10" s="5" t="s">
        <v>54</v>
      </c>
      <c r="BB10" s="5" t="s">
        <v>55</v>
      </c>
      <c r="BC10" s="5" t="s">
        <v>56</v>
      </c>
      <c r="BD10" s="5" t="s">
        <v>57</v>
      </c>
      <c r="BE10" s="5" t="s">
        <v>58</v>
      </c>
      <c r="BF10" s="5" t="s">
        <v>59</v>
      </c>
      <c r="BG10" s="6" t="s">
        <v>60</v>
      </c>
    </row>
    <row r="11" spans="1:69" ht="15" thickBot="1" x14ac:dyDescent="0.35">
      <c r="B11" s="7" t="s">
        <v>61</v>
      </c>
      <c r="C11" s="8">
        <v>4.1850000000000005</v>
      </c>
      <c r="D11" s="9">
        <v>1.18252</v>
      </c>
      <c r="E11" s="9">
        <v>3.29</v>
      </c>
      <c r="F11" s="9">
        <v>0.31122</v>
      </c>
      <c r="G11" s="9">
        <v>0.69201000000000001</v>
      </c>
      <c r="H11" s="9">
        <v>2.99</v>
      </c>
      <c r="I11" s="9">
        <v>0.32571</v>
      </c>
      <c r="J11" s="9">
        <v>0.56025000000000003</v>
      </c>
      <c r="K11" s="9">
        <v>0.22596000000000002</v>
      </c>
      <c r="L11" s="9">
        <v>0.19975000000000001</v>
      </c>
      <c r="M11" s="9">
        <v>0.57850000000000001</v>
      </c>
      <c r="N11" s="9">
        <v>1.25</v>
      </c>
      <c r="O11" s="9">
        <v>0.74315294117647057</v>
      </c>
      <c r="P11" s="9">
        <v>0.44252000000000002</v>
      </c>
      <c r="Q11" s="9">
        <v>3.6852000000000003E-2</v>
      </c>
      <c r="R11" s="9">
        <v>0.42415000000000003</v>
      </c>
      <c r="S11" s="9">
        <v>0.8872941176470589</v>
      </c>
      <c r="T11" s="9">
        <v>0.47449999999999998</v>
      </c>
      <c r="U11" s="9">
        <v>0.57855000000000001</v>
      </c>
      <c r="V11" s="9">
        <v>1.69</v>
      </c>
      <c r="W11" s="9">
        <v>0.66</v>
      </c>
      <c r="X11" s="9">
        <v>0.50274000000000008</v>
      </c>
      <c r="Y11" s="9">
        <v>134</v>
      </c>
      <c r="Z11" s="9">
        <v>1.2150458715596331</v>
      </c>
      <c r="AA11" s="9">
        <v>1.76274</v>
      </c>
      <c r="AB11" s="9">
        <v>0.57486000000000004</v>
      </c>
      <c r="AC11" s="9">
        <v>2.5</v>
      </c>
      <c r="AD11" s="9">
        <v>1</v>
      </c>
      <c r="AE11" s="9">
        <v>0.66933000000000009</v>
      </c>
      <c r="AF11" s="9">
        <v>0.69</v>
      </c>
      <c r="AG11" s="9">
        <v>1.50528</v>
      </c>
      <c r="AH11" s="9">
        <v>0.99434000000000011</v>
      </c>
      <c r="AI11" s="9">
        <v>1.645</v>
      </c>
      <c r="AJ11" s="9">
        <v>2.7149800000000002</v>
      </c>
      <c r="AK11" s="9">
        <v>9.9901199999999992</v>
      </c>
      <c r="AL11" s="9">
        <v>1.3356000000000001</v>
      </c>
      <c r="AM11" s="9">
        <v>1.3858571428571429</v>
      </c>
      <c r="AN11" s="9">
        <v>0.6412000000000001</v>
      </c>
      <c r="AO11" s="9">
        <v>0.75516000000000005</v>
      </c>
      <c r="AP11" s="9">
        <v>1.42632</v>
      </c>
      <c r="AQ11" s="9">
        <v>11.592000000000001</v>
      </c>
      <c r="AR11" s="9">
        <v>0.54600000000000004</v>
      </c>
      <c r="AS11" s="9">
        <v>4.3680000000000003</v>
      </c>
      <c r="AT11" s="9">
        <v>6.2030769230769227</v>
      </c>
      <c r="AU11" s="9">
        <v>28.32</v>
      </c>
      <c r="AV11" s="9">
        <v>6.7900000000000009</v>
      </c>
      <c r="AW11" s="9">
        <v>4.0019999999999998</v>
      </c>
      <c r="AX11" s="9">
        <v>2.1823200000000003</v>
      </c>
      <c r="AY11" s="9">
        <v>1.4</v>
      </c>
      <c r="AZ11" s="9">
        <v>4.7039999999999997</v>
      </c>
      <c r="BA11" s="9">
        <v>2.9391600000000002</v>
      </c>
      <c r="BB11" s="9">
        <v>3.7800000000000002</v>
      </c>
      <c r="BC11" s="9">
        <v>4.7572000000000001</v>
      </c>
      <c r="BD11" s="9">
        <v>2.18316</v>
      </c>
      <c r="BE11" s="9">
        <v>0.71567999999999998</v>
      </c>
      <c r="BF11" s="9">
        <v>3.8315224828265687E-2</v>
      </c>
      <c r="BG11" s="10">
        <v>0.83076000000000005</v>
      </c>
      <c r="BL11" s="76" t="s">
        <v>62</v>
      </c>
      <c r="BM11" s="77"/>
      <c r="BO11" s="78" t="s">
        <v>94</v>
      </c>
      <c r="BP11" s="79"/>
    </row>
    <row r="12" spans="1:69" ht="34.5" customHeight="1" thickBot="1" x14ac:dyDescent="0.35">
      <c r="B12" s="27" t="s">
        <v>63</v>
      </c>
      <c r="C12" s="66">
        <v>0</v>
      </c>
      <c r="D12" s="66">
        <v>0</v>
      </c>
      <c r="E12" s="66">
        <v>0</v>
      </c>
      <c r="F12" s="66">
        <v>0</v>
      </c>
      <c r="G12" s="66">
        <v>0</v>
      </c>
      <c r="H12" s="66">
        <v>0</v>
      </c>
      <c r="I12" s="66">
        <v>0</v>
      </c>
      <c r="J12" s="66">
        <v>0</v>
      </c>
      <c r="K12" s="66">
        <v>0</v>
      </c>
      <c r="L12" s="66">
        <v>6.0748018372105861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6">
        <v>0</v>
      </c>
      <c r="S12" s="66">
        <v>0</v>
      </c>
      <c r="T12" s="66">
        <v>0.10415572787835714</v>
      </c>
      <c r="U12" s="66">
        <v>0</v>
      </c>
      <c r="V12" s="66">
        <v>0</v>
      </c>
      <c r="W12" s="66">
        <v>0.60170139257730415</v>
      </c>
      <c r="X12" s="66">
        <v>0</v>
      </c>
      <c r="Y12" s="66">
        <v>0</v>
      </c>
      <c r="Z12" s="66">
        <v>0</v>
      </c>
      <c r="AA12" s="66">
        <v>0</v>
      </c>
      <c r="AB12" s="66">
        <v>0</v>
      </c>
      <c r="AC12" s="66">
        <v>0</v>
      </c>
      <c r="AD12" s="66">
        <v>0</v>
      </c>
      <c r="AE12" s="66">
        <v>0</v>
      </c>
      <c r="AF12" s="66">
        <v>0</v>
      </c>
      <c r="AG12" s="66">
        <v>0</v>
      </c>
      <c r="AH12" s="66">
        <v>0.76225675422755845</v>
      </c>
      <c r="AI12" s="66">
        <v>0</v>
      </c>
      <c r="AJ12" s="66">
        <v>0</v>
      </c>
      <c r="AK12" s="66">
        <v>0</v>
      </c>
      <c r="AL12" s="66">
        <v>0</v>
      </c>
      <c r="AM12" s="66">
        <v>0</v>
      </c>
      <c r="AN12" s="66">
        <v>0</v>
      </c>
      <c r="AO12" s="66">
        <v>0.56666666666666643</v>
      </c>
      <c r="AP12" s="66">
        <v>0.38174676641830096</v>
      </c>
      <c r="AQ12" s="66">
        <v>0</v>
      </c>
      <c r="AR12" s="66">
        <v>0.40200186149091127</v>
      </c>
      <c r="AS12" s="66">
        <v>0</v>
      </c>
      <c r="AT12" s="66">
        <v>0</v>
      </c>
      <c r="AU12" s="66">
        <v>0</v>
      </c>
      <c r="AV12" s="66">
        <v>0</v>
      </c>
      <c r="AW12" s="66">
        <v>0</v>
      </c>
      <c r="AX12" s="66">
        <v>0</v>
      </c>
      <c r="AY12" s="66">
        <v>0</v>
      </c>
      <c r="AZ12" s="66">
        <v>0</v>
      </c>
      <c r="BA12" s="66">
        <v>0</v>
      </c>
      <c r="BB12" s="66">
        <v>0</v>
      </c>
      <c r="BC12" s="66">
        <v>0</v>
      </c>
      <c r="BD12" s="66">
        <v>0</v>
      </c>
      <c r="BE12" s="66">
        <v>0</v>
      </c>
      <c r="BF12" s="66">
        <v>0</v>
      </c>
      <c r="BG12" s="67">
        <v>0</v>
      </c>
      <c r="BJ12" s="11" t="s">
        <v>64</v>
      </c>
      <c r="BL12" s="26" t="s">
        <v>65</v>
      </c>
      <c r="BM12" s="26" t="s">
        <v>66</v>
      </c>
      <c r="BO12" s="25" t="s">
        <v>65</v>
      </c>
      <c r="BP12" s="25" t="s">
        <v>66</v>
      </c>
    </row>
    <row r="13" spans="1:69" x14ac:dyDescent="0.3">
      <c r="A13" s="80" t="s">
        <v>67</v>
      </c>
      <c r="B13" s="7" t="s">
        <v>68</v>
      </c>
      <c r="C13">
        <v>4</v>
      </c>
      <c r="D13">
        <v>6</v>
      </c>
      <c r="E13">
        <v>8</v>
      </c>
      <c r="F13">
        <v>7</v>
      </c>
      <c r="G13">
        <v>5</v>
      </c>
      <c r="H13">
        <v>4</v>
      </c>
      <c r="I13">
        <v>2</v>
      </c>
      <c r="J13">
        <v>5</v>
      </c>
      <c r="K13">
        <v>5</v>
      </c>
      <c r="L13">
        <v>2</v>
      </c>
      <c r="M13">
        <v>2</v>
      </c>
      <c r="N13">
        <v>2</v>
      </c>
      <c r="O13">
        <v>3</v>
      </c>
      <c r="P13">
        <v>11</v>
      </c>
      <c r="Q13">
        <v>26</v>
      </c>
      <c r="R13">
        <v>3</v>
      </c>
      <c r="S13">
        <v>18</v>
      </c>
      <c r="T13">
        <v>23</v>
      </c>
      <c r="U13">
        <v>5</v>
      </c>
      <c r="V13">
        <v>34</v>
      </c>
      <c r="W13">
        <v>3</v>
      </c>
      <c r="X13">
        <v>30</v>
      </c>
      <c r="Y13">
        <v>12</v>
      </c>
      <c r="Z13">
        <v>15</v>
      </c>
      <c r="AA13">
        <v>23</v>
      </c>
      <c r="AB13">
        <v>12</v>
      </c>
      <c r="AC13">
        <v>20</v>
      </c>
      <c r="AD13">
        <v>5</v>
      </c>
      <c r="AE13">
        <v>7</v>
      </c>
      <c r="AF13">
        <v>19</v>
      </c>
      <c r="AG13">
        <v>15</v>
      </c>
      <c r="AH13">
        <v>26</v>
      </c>
      <c r="AI13">
        <v>13</v>
      </c>
      <c r="AJ13">
        <v>19</v>
      </c>
      <c r="AK13">
        <v>11</v>
      </c>
      <c r="AL13">
        <v>26</v>
      </c>
      <c r="AM13">
        <v>13</v>
      </c>
      <c r="AN13">
        <v>21</v>
      </c>
      <c r="AO13">
        <v>0</v>
      </c>
      <c r="AP13">
        <v>6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0</v>
      </c>
      <c r="AW13">
        <v>0</v>
      </c>
      <c r="AX13">
        <v>6</v>
      </c>
      <c r="AY13">
        <v>0</v>
      </c>
      <c r="AZ13">
        <v>0</v>
      </c>
      <c r="BA13">
        <v>0</v>
      </c>
      <c r="BB13">
        <v>0</v>
      </c>
      <c r="BC13">
        <v>5</v>
      </c>
      <c r="BD13">
        <v>0</v>
      </c>
      <c r="BE13">
        <v>0</v>
      </c>
      <c r="BF13">
        <v>0</v>
      </c>
      <c r="BG13" s="12">
        <v>0</v>
      </c>
      <c r="BI13" s="4" t="s">
        <v>68</v>
      </c>
      <c r="BJ13" s="23">
        <f t="shared" ref="BJ13:BJ26" si="0">SUMPRODUCT($C$12:$BG$12,C13:BG13)</f>
        <v>38.459445801781627</v>
      </c>
      <c r="BK13" s="1" t="s">
        <v>69</v>
      </c>
      <c r="BL13" s="48">
        <f t="shared" ref="BL13:BM23" si="1">$BM$8*BO13</f>
        <v>16.666666666666664</v>
      </c>
      <c r="BM13" s="49">
        <f t="shared" si="1"/>
        <v>57</v>
      </c>
      <c r="BO13" s="41">
        <v>50</v>
      </c>
      <c r="BP13" s="41">
        <v>171</v>
      </c>
    </row>
    <row r="14" spans="1:69" x14ac:dyDescent="0.3">
      <c r="A14" s="80"/>
      <c r="B14" s="7" t="s">
        <v>70</v>
      </c>
      <c r="C14">
        <v>20</v>
      </c>
      <c r="D14">
        <v>25</v>
      </c>
      <c r="E14">
        <v>45</v>
      </c>
      <c r="F14">
        <v>30</v>
      </c>
      <c r="G14">
        <v>25</v>
      </c>
      <c r="H14">
        <v>15</v>
      </c>
      <c r="I14">
        <v>10</v>
      </c>
      <c r="J14">
        <v>20</v>
      </c>
      <c r="K14">
        <v>25</v>
      </c>
      <c r="L14">
        <v>10</v>
      </c>
      <c r="M14">
        <v>10</v>
      </c>
      <c r="N14">
        <v>15</v>
      </c>
      <c r="O14">
        <v>20</v>
      </c>
      <c r="P14">
        <v>45</v>
      </c>
      <c r="Q14">
        <v>110</v>
      </c>
      <c r="R14">
        <v>10</v>
      </c>
      <c r="S14">
        <v>90</v>
      </c>
      <c r="T14">
        <v>100</v>
      </c>
      <c r="U14">
        <v>25</v>
      </c>
      <c r="V14">
        <v>130</v>
      </c>
      <c r="W14">
        <v>50</v>
      </c>
      <c r="X14">
        <v>110</v>
      </c>
      <c r="Y14">
        <v>50</v>
      </c>
      <c r="Z14">
        <v>60</v>
      </c>
      <c r="AA14">
        <v>90</v>
      </c>
      <c r="AB14">
        <v>50</v>
      </c>
      <c r="AC14">
        <v>90</v>
      </c>
      <c r="AD14">
        <v>15</v>
      </c>
      <c r="AE14">
        <v>20</v>
      </c>
      <c r="AF14">
        <v>80</v>
      </c>
      <c r="AG14">
        <v>60</v>
      </c>
      <c r="AH14">
        <v>100</v>
      </c>
      <c r="AI14">
        <v>50</v>
      </c>
      <c r="AJ14">
        <v>70</v>
      </c>
      <c r="AK14">
        <v>50</v>
      </c>
      <c r="AL14">
        <v>100</v>
      </c>
      <c r="AM14">
        <v>50</v>
      </c>
      <c r="AN14">
        <v>80</v>
      </c>
      <c r="AO14">
        <v>130</v>
      </c>
      <c r="AP14">
        <v>110</v>
      </c>
      <c r="AQ14">
        <v>90</v>
      </c>
      <c r="AR14">
        <v>100</v>
      </c>
      <c r="AS14">
        <v>100</v>
      </c>
      <c r="AT14">
        <v>120</v>
      </c>
      <c r="AU14">
        <v>80</v>
      </c>
      <c r="AV14">
        <v>110</v>
      </c>
      <c r="AW14">
        <v>80</v>
      </c>
      <c r="AX14">
        <v>100</v>
      </c>
      <c r="AY14">
        <v>90</v>
      </c>
      <c r="AZ14">
        <v>140</v>
      </c>
      <c r="BA14">
        <v>200</v>
      </c>
      <c r="BB14">
        <v>130</v>
      </c>
      <c r="BC14">
        <v>140</v>
      </c>
      <c r="BD14">
        <v>100</v>
      </c>
      <c r="BE14">
        <v>120</v>
      </c>
      <c r="BF14">
        <v>110</v>
      </c>
      <c r="BG14" s="12">
        <v>130</v>
      </c>
      <c r="BI14" s="7" t="s">
        <v>70</v>
      </c>
      <c r="BJ14" s="23">
        <f t="shared" si="0"/>
        <v>333.33333333333348</v>
      </c>
      <c r="BK14" s="1"/>
      <c r="BL14" s="50">
        <f t="shared" si="1"/>
        <v>333.33333333333331</v>
      </c>
      <c r="BM14" s="51">
        <f t="shared" si="1"/>
        <v>506.66666666666663</v>
      </c>
      <c r="BO14" s="42">
        <v>1000</v>
      </c>
      <c r="BP14" s="42">
        <v>1520</v>
      </c>
    </row>
    <row r="15" spans="1:69" x14ac:dyDescent="0.3">
      <c r="A15" s="80"/>
      <c r="B15" s="7" t="s">
        <v>71</v>
      </c>
      <c r="C15">
        <v>0</v>
      </c>
      <c r="D15">
        <v>0</v>
      </c>
      <c r="E15">
        <v>0.5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2.5</v>
      </c>
      <c r="T15">
        <v>0</v>
      </c>
      <c r="U15">
        <v>0</v>
      </c>
      <c r="V15">
        <v>0</v>
      </c>
      <c r="W15">
        <v>4.5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0.5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6</v>
      </c>
      <c r="AP15">
        <v>1.5</v>
      </c>
      <c r="AQ15">
        <v>1</v>
      </c>
      <c r="AR15">
        <v>1.5</v>
      </c>
      <c r="AS15">
        <v>1</v>
      </c>
      <c r="AT15">
        <v>2</v>
      </c>
      <c r="AU15">
        <v>0.5</v>
      </c>
      <c r="AV15">
        <v>2</v>
      </c>
      <c r="AW15">
        <v>1</v>
      </c>
      <c r="AX15">
        <v>4</v>
      </c>
      <c r="AY15">
        <v>1</v>
      </c>
      <c r="AZ15">
        <v>6</v>
      </c>
      <c r="BA15">
        <v>10</v>
      </c>
      <c r="BB15">
        <v>4</v>
      </c>
      <c r="BC15">
        <v>1</v>
      </c>
      <c r="BD15">
        <v>1.5</v>
      </c>
      <c r="BE15">
        <v>6</v>
      </c>
      <c r="BF15">
        <v>2.5</v>
      </c>
      <c r="BG15" s="12">
        <v>1.5</v>
      </c>
      <c r="BI15" s="7" t="s">
        <v>71</v>
      </c>
      <c r="BJ15" s="23">
        <f t="shared" si="0"/>
        <v>7.2832792084616864</v>
      </c>
      <c r="BK15" s="1" t="s">
        <v>69</v>
      </c>
      <c r="BL15" s="50">
        <f t="shared" si="1"/>
        <v>0</v>
      </c>
      <c r="BM15" s="51">
        <f t="shared" si="1"/>
        <v>19.666666666666664</v>
      </c>
      <c r="BO15" s="43">
        <v>0</v>
      </c>
      <c r="BP15" s="43">
        <v>59</v>
      </c>
      <c r="BQ15" s="13"/>
    </row>
    <row r="16" spans="1:69" x14ac:dyDescent="0.3">
      <c r="A16" s="80"/>
      <c r="B16" s="7" t="s">
        <v>72</v>
      </c>
      <c r="C16">
        <v>2</v>
      </c>
      <c r="D16">
        <v>1</v>
      </c>
      <c r="E16">
        <v>4</v>
      </c>
      <c r="F16">
        <v>1</v>
      </c>
      <c r="G16">
        <v>2</v>
      </c>
      <c r="H16">
        <v>0</v>
      </c>
      <c r="I16">
        <v>1</v>
      </c>
      <c r="J16">
        <v>1</v>
      </c>
      <c r="K16">
        <v>1</v>
      </c>
      <c r="L16">
        <v>0</v>
      </c>
      <c r="M16">
        <v>1</v>
      </c>
      <c r="N16">
        <v>1</v>
      </c>
      <c r="O16">
        <v>3</v>
      </c>
      <c r="P16">
        <v>1</v>
      </c>
      <c r="Q16">
        <v>3</v>
      </c>
      <c r="R16">
        <v>0</v>
      </c>
      <c r="S16">
        <v>4</v>
      </c>
      <c r="T16">
        <v>2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0</v>
      </c>
      <c r="AB16">
        <v>1</v>
      </c>
      <c r="AC16">
        <v>1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17</v>
      </c>
      <c r="AP16">
        <v>17</v>
      </c>
      <c r="AQ16">
        <v>20</v>
      </c>
      <c r="AR16">
        <v>19</v>
      </c>
      <c r="AS16">
        <v>21</v>
      </c>
      <c r="AT16">
        <v>23</v>
      </c>
      <c r="AU16">
        <v>17</v>
      </c>
      <c r="AV16">
        <v>21</v>
      </c>
      <c r="AW16">
        <v>16</v>
      </c>
      <c r="AX16">
        <v>10</v>
      </c>
      <c r="AY16">
        <v>20</v>
      </c>
      <c r="AZ16">
        <v>20</v>
      </c>
      <c r="BA16">
        <v>24</v>
      </c>
      <c r="BB16">
        <v>22</v>
      </c>
      <c r="BC16">
        <v>27</v>
      </c>
      <c r="BD16">
        <v>21</v>
      </c>
      <c r="BE16">
        <v>16</v>
      </c>
      <c r="BF16">
        <v>22</v>
      </c>
      <c r="BG16" s="12">
        <v>26</v>
      </c>
      <c r="BI16" s="7" t="s">
        <v>72</v>
      </c>
      <c r="BJ16" s="23">
        <f t="shared" si="0"/>
        <v>25.333333333333336</v>
      </c>
      <c r="BK16" s="1" t="s">
        <v>69</v>
      </c>
      <c r="BL16" s="50">
        <f t="shared" si="1"/>
        <v>20.333333333333332</v>
      </c>
      <c r="BM16" s="51">
        <f t="shared" si="1"/>
        <v>25.333333333333332</v>
      </c>
      <c r="BO16" s="43">
        <v>61</v>
      </c>
      <c r="BP16" s="43">
        <v>76</v>
      </c>
    </row>
    <row r="17" spans="1:72" x14ac:dyDescent="0.3">
      <c r="A17" s="80"/>
      <c r="B17" s="7" t="s">
        <v>73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3</v>
      </c>
      <c r="AW17">
        <v>0</v>
      </c>
      <c r="AX17">
        <v>5</v>
      </c>
      <c r="AY17">
        <v>0</v>
      </c>
      <c r="AZ17">
        <v>10</v>
      </c>
      <c r="BA17">
        <v>10</v>
      </c>
      <c r="BB17">
        <v>5</v>
      </c>
      <c r="BC17">
        <v>0</v>
      </c>
      <c r="BD17">
        <v>0</v>
      </c>
      <c r="BE17">
        <v>8</v>
      </c>
      <c r="BF17">
        <v>5</v>
      </c>
      <c r="BG17" s="12">
        <v>0</v>
      </c>
      <c r="BI17" s="7" t="s">
        <v>73</v>
      </c>
      <c r="BJ17" s="23">
        <f t="shared" si="0"/>
        <v>5.6666666666666643</v>
      </c>
      <c r="BK17" s="1" t="s">
        <v>69</v>
      </c>
      <c r="BL17" s="50">
        <f t="shared" si="1"/>
        <v>0</v>
      </c>
      <c r="BM17" s="51">
        <f t="shared" si="1"/>
        <v>5.6666666666666661</v>
      </c>
      <c r="BO17" s="44">
        <v>0</v>
      </c>
      <c r="BP17" s="44">
        <v>17</v>
      </c>
    </row>
    <row r="18" spans="1:72" x14ac:dyDescent="0.3">
      <c r="A18" s="80"/>
      <c r="B18" s="7" t="s">
        <v>74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17</v>
      </c>
      <c r="AP18">
        <v>27</v>
      </c>
      <c r="AQ18">
        <v>17</v>
      </c>
      <c r="AR18">
        <v>18</v>
      </c>
      <c r="AS18">
        <v>23</v>
      </c>
      <c r="AT18">
        <v>13</v>
      </c>
      <c r="AU18">
        <v>20</v>
      </c>
      <c r="AV18">
        <v>15</v>
      </c>
      <c r="AW18">
        <v>7</v>
      </c>
      <c r="AX18">
        <v>27</v>
      </c>
      <c r="AY18">
        <v>27</v>
      </c>
      <c r="AZ18">
        <v>18</v>
      </c>
      <c r="BA18">
        <v>23</v>
      </c>
      <c r="BB18">
        <v>23</v>
      </c>
      <c r="BC18">
        <v>22</v>
      </c>
      <c r="BD18">
        <v>57</v>
      </c>
      <c r="BE18">
        <v>13</v>
      </c>
      <c r="BF18">
        <v>25</v>
      </c>
      <c r="BG18" s="12">
        <v>17</v>
      </c>
      <c r="BI18" s="7" t="s">
        <v>74</v>
      </c>
      <c r="BJ18" s="23">
        <f t="shared" si="0"/>
        <v>27.17652953346386</v>
      </c>
      <c r="BK18" s="1" t="s">
        <v>69</v>
      </c>
      <c r="BL18" s="50">
        <f t="shared" si="1"/>
        <v>0</v>
      </c>
      <c r="BM18" s="51">
        <f t="shared" si="1"/>
        <v>100</v>
      </c>
      <c r="BO18" s="45">
        <v>0</v>
      </c>
      <c r="BP18" s="45">
        <v>300</v>
      </c>
    </row>
    <row r="19" spans="1:72" x14ac:dyDescent="0.3">
      <c r="A19" s="80"/>
      <c r="B19" s="7" t="s">
        <v>75</v>
      </c>
      <c r="C19">
        <v>0</v>
      </c>
      <c r="D19">
        <v>40</v>
      </c>
      <c r="E19">
        <v>80</v>
      </c>
      <c r="F19">
        <v>60</v>
      </c>
      <c r="G19">
        <v>30</v>
      </c>
      <c r="H19">
        <v>115</v>
      </c>
      <c r="I19">
        <v>0</v>
      </c>
      <c r="J19">
        <v>0</v>
      </c>
      <c r="K19">
        <v>20</v>
      </c>
      <c r="L19">
        <v>10</v>
      </c>
      <c r="M19">
        <v>10</v>
      </c>
      <c r="N19">
        <v>35</v>
      </c>
      <c r="O19">
        <v>15</v>
      </c>
      <c r="P19">
        <v>5</v>
      </c>
      <c r="Q19">
        <v>0</v>
      </c>
      <c r="R19">
        <v>55</v>
      </c>
      <c r="S19">
        <v>0</v>
      </c>
      <c r="T19">
        <v>70</v>
      </c>
      <c r="U19">
        <v>20</v>
      </c>
      <c r="V19">
        <v>0</v>
      </c>
      <c r="W19">
        <v>0</v>
      </c>
      <c r="X19">
        <v>0</v>
      </c>
      <c r="Y19">
        <v>20</v>
      </c>
      <c r="Z19">
        <v>0</v>
      </c>
      <c r="AA19">
        <v>15</v>
      </c>
      <c r="AB19">
        <v>30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40</v>
      </c>
      <c r="AP19">
        <v>95</v>
      </c>
      <c r="AQ19">
        <v>65</v>
      </c>
      <c r="AR19">
        <v>100</v>
      </c>
      <c r="AS19">
        <v>85</v>
      </c>
      <c r="AT19">
        <v>60</v>
      </c>
      <c r="AU19">
        <v>320</v>
      </c>
      <c r="AV19">
        <v>95</v>
      </c>
      <c r="AW19">
        <v>70</v>
      </c>
      <c r="AX19">
        <v>300</v>
      </c>
      <c r="AY19">
        <v>110</v>
      </c>
      <c r="AZ19">
        <v>35</v>
      </c>
      <c r="BA19">
        <v>55</v>
      </c>
      <c r="BB19">
        <v>65</v>
      </c>
      <c r="BC19">
        <v>310</v>
      </c>
      <c r="BD19">
        <v>240</v>
      </c>
      <c r="BE19">
        <v>100</v>
      </c>
      <c r="BF19">
        <v>30</v>
      </c>
      <c r="BG19" s="12">
        <v>40</v>
      </c>
      <c r="BI19" s="7" t="s">
        <v>75</v>
      </c>
      <c r="BJ19" s="23">
        <f t="shared" si="0"/>
        <v>167.17171494908723</v>
      </c>
      <c r="BK19" s="1" t="s">
        <v>69</v>
      </c>
      <c r="BL19" s="50">
        <f t="shared" si="1"/>
        <v>116.66666666666666</v>
      </c>
      <c r="BM19" s="51">
        <f t="shared" si="1"/>
        <v>766.66666666666663</v>
      </c>
      <c r="BO19" s="45">
        <v>350</v>
      </c>
      <c r="BP19" s="45">
        <v>2300</v>
      </c>
      <c r="BQ19" s="13"/>
    </row>
    <row r="20" spans="1:72" x14ac:dyDescent="0.3">
      <c r="A20" s="80"/>
      <c r="B20" s="7" t="s">
        <v>76</v>
      </c>
      <c r="C20">
        <v>230</v>
      </c>
      <c r="D20">
        <v>220</v>
      </c>
      <c r="E20">
        <v>460</v>
      </c>
      <c r="F20">
        <v>250</v>
      </c>
      <c r="G20">
        <v>270</v>
      </c>
      <c r="H20">
        <v>260</v>
      </c>
      <c r="I20">
        <v>140</v>
      </c>
      <c r="J20">
        <v>200</v>
      </c>
      <c r="K20">
        <v>190</v>
      </c>
      <c r="L20">
        <v>70</v>
      </c>
      <c r="M20">
        <v>125</v>
      </c>
      <c r="N20">
        <v>170</v>
      </c>
      <c r="O20">
        <v>300</v>
      </c>
      <c r="P20">
        <v>190</v>
      </c>
      <c r="Q20">
        <v>620</v>
      </c>
      <c r="R20">
        <v>190</v>
      </c>
      <c r="S20">
        <v>250</v>
      </c>
      <c r="T20">
        <v>440</v>
      </c>
      <c r="U20">
        <v>340</v>
      </c>
      <c r="V20">
        <v>260</v>
      </c>
      <c r="W20">
        <v>140</v>
      </c>
      <c r="X20">
        <v>450</v>
      </c>
      <c r="Y20">
        <v>240</v>
      </c>
      <c r="Z20">
        <v>160</v>
      </c>
      <c r="AA20">
        <v>240</v>
      </c>
      <c r="AB20">
        <v>210</v>
      </c>
      <c r="AC20">
        <v>450</v>
      </c>
      <c r="AD20">
        <v>75</v>
      </c>
      <c r="AE20">
        <v>75</v>
      </c>
      <c r="AF20">
        <v>250</v>
      </c>
      <c r="AG20">
        <v>230</v>
      </c>
      <c r="AH20">
        <v>190</v>
      </c>
      <c r="AI20">
        <v>120</v>
      </c>
      <c r="AJ20">
        <v>230</v>
      </c>
      <c r="AK20">
        <v>170</v>
      </c>
      <c r="AL20">
        <v>350</v>
      </c>
      <c r="AM20">
        <v>160</v>
      </c>
      <c r="AN20">
        <v>270</v>
      </c>
      <c r="AO20">
        <v>230</v>
      </c>
      <c r="AP20">
        <v>470</v>
      </c>
      <c r="AQ20">
        <v>460</v>
      </c>
      <c r="AR20">
        <v>390</v>
      </c>
      <c r="AS20">
        <v>340</v>
      </c>
      <c r="AT20">
        <v>500</v>
      </c>
      <c r="AU20">
        <v>300</v>
      </c>
      <c r="AV20">
        <v>290</v>
      </c>
      <c r="AW20">
        <v>340</v>
      </c>
      <c r="AX20">
        <v>220</v>
      </c>
      <c r="AY20">
        <v>370</v>
      </c>
      <c r="AZ20">
        <v>370</v>
      </c>
      <c r="BA20">
        <v>430</v>
      </c>
      <c r="BB20">
        <v>420</v>
      </c>
      <c r="BC20">
        <v>430</v>
      </c>
      <c r="BD20">
        <v>220</v>
      </c>
      <c r="BE20">
        <v>310</v>
      </c>
      <c r="BF20">
        <v>360</v>
      </c>
      <c r="BG20" s="12">
        <v>480</v>
      </c>
      <c r="BI20" s="7" t="s">
        <v>76</v>
      </c>
      <c r="BJ20" s="23">
        <f t="shared" si="0"/>
        <v>1166.666666666667</v>
      </c>
      <c r="BK20" s="1" t="s">
        <v>69</v>
      </c>
      <c r="BL20" s="50">
        <f t="shared" si="1"/>
        <v>0</v>
      </c>
      <c r="BM20" s="51">
        <f t="shared" si="1"/>
        <v>1166.6666666666665</v>
      </c>
      <c r="BO20" s="45">
        <v>0</v>
      </c>
      <c r="BP20" s="45">
        <v>3500</v>
      </c>
    </row>
    <row r="21" spans="1:72" x14ac:dyDescent="0.3">
      <c r="A21" s="80"/>
      <c r="B21" s="7" t="s">
        <v>77</v>
      </c>
      <c r="C21">
        <v>2</v>
      </c>
      <c r="D21">
        <v>2</v>
      </c>
      <c r="E21">
        <v>3</v>
      </c>
      <c r="F21">
        <v>2</v>
      </c>
      <c r="G21">
        <v>2</v>
      </c>
      <c r="H21">
        <v>2</v>
      </c>
      <c r="I21">
        <v>1</v>
      </c>
      <c r="J21">
        <v>3</v>
      </c>
      <c r="K21">
        <v>2</v>
      </c>
      <c r="L21">
        <v>1</v>
      </c>
      <c r="M21">
        <v>1</v>
      </c>
      <c r="N21">
        <v>1</v>
      </c>
      <c r="O21">
        <v>1</v>
      </c>
      <c r="P21">
        <v>3</v>
      </c>
      <c r="Q21">
        <v>2</v>
      </c>
      <c r="R21">
        <v>1</v>
      </c>
      <c r="S21">
        <v>2</v>
      </c>
      <c r="T21">
        <v>4</v>
      </c>
      <c r="U21">
        <v>1</v>
      </c>
      <c r="V21">
        <v>5</v>
      </c>
      <c r="W21">
        <v>1</v>
      </c>
      <c r="X21">
        <v>3</v>
      </c>
      <c r="Y21">
        <v>1</v>
      </c>
      <c r="Z21">
        <v>2</v>
      </c>
      <c r="AA21">
        <v>1</v>
      </c>
      <c r="AB21">
        <v>1</v>
      </c>
      <c r="AC21">
        <v>4</v>
      </c>
      <c r="AD21">
        <v>2</v>
      </c>
      <c r="AE21">
        <v>2</v>
      </c>
      <c r="AF21">
        <v>3</v>
      </c>
      <c r="AG21">
        <v>2</v>
      </c>
      <c r="AH21">
        <v>6</v>
      </c>
      <c r="AI21">
        <v>1</v>
      </c>
      <c r="AJ21">
        <v>2</v>
      </c>
      <c r="AK21">
        <v>2</v>
      </c>
      <c r="AL21">
        <v>1</v>
      </c>
      <c r="AM21">
        <v>2</v>
      </c>
      <c r="AN21">
        <v>1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 s="12">
        <v>0</v>
      </c>
      <c r="BI21" s="7" t="s">
        <v>77</v>
      </c>
      <c r="BJ21" s="23">
        <f t="shared" si="0"/>
        <v>11.66666666666667</v>
      </c>
      <c r="BK21" s="1" t="s">
        <v>69</v>
      </c>
      <c r="BL21" s="50">
        <f t="shared" si="1"/>
        <v>11.666666666666666</v>
      </c>
      <c r="BM21" s="51">
        <f t="shared" si="1"/>
        <v>12.666666666666666</v>
      </c>
      <c r="BO21" s="46">
        <v>35</v>
      </c>
      <c r="BP21" s="45">
        <v>38</v>
      </c>
    </row>
    <row r="22" spans="1:72" x14ac:dyDescent="0.3">
      <c r="A22" s="80"/>
      <c r="B22" s="7" t="s">
        <v>78</v>
      </c>
      <c r="C22">
        <v>2</v>
      </c>
      <c r="D22">
        <v>4</v>
      </c>
      <c r="E22">
        <v>2</v>
      </c>
      <c r="F22">
        <v>5</v>
      </c>
      <c r="G22">
        <v>2</v>
      </c>
      <c r="H22">
        <v>2</v>
      </c>
      <c r="I22">
        <v>1</v>
      </c>
      <c r="J22">
        <v>2</v>
      </c>
      <c r="K22">
        <v>3</v>
      </c>
      <c r="L22">
        <v>1</v>
      </c>
      <c r="M22">
        <v>2</v>
      </c>
      <c r="N22">
        <v>1</v>
      </c>
      <c r="O22">
        <v>0</v>
      </c>
      <c r="P22">
        <v>9</v>
      </c>
      <c r="Q22">
        <v>1</v>
      </c>
      <c r="R22">
        <v>2</v>
      </c>
      <c r="S22">
        <v>5</v>
      </c>
      <c r="T22">
        <v>7</v>
      </c>
      <c r="U22">
        <v>3</v>
      </c>
      <c r="V22">
        <v>25</v>
      </c>
      <c r="W22">
        <v>0</v>
      </c>
      <c r="X22">
        <v>19</v>
      </c>
      <c r="Y22">
        <v>11</v>
      </c>
      <c r="Z22">
        <v>11</v>
      </c>
      <c r="AA22">
        <v>20</v>
      </c>
      <c r="AB22">
        <v>11</v>
      </c>
      <c r="AC22">
        <v>13</v>
      </c>
      <c r="AD22">
        <v>2</v>
      </c>
      <c r="AE22">
        <v>0</v>
      </c>
      <c r="AF22">
        <v>14</v>
      </c>
      <c r="AG22">
        <v>13</v>
      </c>
      <c r="AH22">
        <v>16</v>
      </c>
      <c r="AI22">
        <v>10</v>
      </c>
      <c r="AJ22">
        <v>16</v>
      </c>
      <c r="AK22">
        <v>8</v>
      </c>
      <c r="AL22">
        <v>16</v>
      </c>
      <c r="AM22">
        <v>9</v>
      </c>
      <c r="AN22">
        <v>20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12">
        <v>0</v>
      </c>
      <c r="BI22" s="7" t="s">
        <v>78</v>
      </c>
      <c r="BJ22" s="23">
        <f t="shared" si="0"/>
        <v>19.000000000000021</v>
      </c>
      <c r="BK22" s="1" t="s">
        <v>69</v>
      </c>
      <c r="BL22" s="50">
        <f t="shared" si="1"/>
        <v>0</v>
      </c>
      <c r="BM22" s="51">
        <f t="shared" si="1"/>
        <v>19</v>
      </c>
      <c r="BO22" s="45">
        <v>0</v>
      </c>
      <c r="BP22" s="45">
        <v>57</v>
      </c>
    </row>
    <row r="23" spans="1:72" x14ac:dyDescent="0.3">
      <c r="A23" s="80"/>
      <c r="B23" s="7" t="s">
        <v>79</v>
      </c>
      <c r="C23">
        <v>9.0000000000000011E-2</v>
      </c>
      <c r="D23">
        <v>3.6000000000000004E-2</v>
      </c>
      <c r="E23">
        <v>5.3999999999999999E-2</v>
      </c>
      <c r="F23">
        <v>0.9900000000000001</v>
      </c>
      <c r="G23">
        <v>0</v>
      </c>
      <c r="H23">
        <v>9.0000000000000011E-2</v>
      </c>
      <c r="I23">
        <v>3.6000000000000004E-2</v>
      </c>
      <c r="J23">
        <v>3.6000000000000004E-2</v>
      </c>
      <c r="K23">
        <v>0</v>
      </c>
      <c r="L23">
        <v>1.8000000000000002E-2</v>
      </c>
      <c r="M23">
        <v>5.3999999999999999E-2</v>
      </c>
      <c r="N23">
        <v>1.1700000000000002</v>
      </c>
      <c r="O23">
        <v>0</v>
      </c>
      <c r="P23">
        <v>0</v>
      </c>
      <c r="Q23">
        <v>0</v>
      </c>
      <c r="R23">
        <v>0</v>
      </c>
      <c r="S23">
        <v>1.8000000000000002E-2</v>
      </c>
      <c r="T23">
        <v>1.08</v>
      </c>
      <c r="U23">
        <v>0.18000000000000002</v>
      </c>
      <c r="V23">
        <v>1.8000000000000002E-2</v>
      </c>
      <c r="W23">
        <v>0</v>
      </c>
      <c r="X23">
        <v>1.8000000000000002E-2</v>
      </c>
      <c r="Y23">
        <v>1.08</v>
      </c>
      <c r="Z23">
        <v>0.315</v>
      </c>
      <c r="AA23">
        <v>0</v>
      </c>
      <c r="AB23">
        <v>1.8000000000000002E-2</v>
      </c>
      <c r="AC23">
        <v>1.8000000000000002E-2</v>
      </c>
      <c r="AD23">
        <v>0</v>
      </c>
      <c r="AE23">
        <v>0</v>
      </c>
      <c r="AF23">
        <v>1.8000000000000002E-2</v>
      </c>
      <c r="AG23">
        <v>5.3999999999999999E-2</v>
      </c>
      <c r="AH23">
        <v>0</v>
      </c>
      <c r="AI23">
        <v>1.8000000000000002E-2</v>
      </c>
      <c r="AJ23">
        <v>7.2000000000000008E-2</v>
      </c>
      <c r="AK23">
        <v>0</v>
      </c>
      <c r="AL23">
        <v>1.8000000000000002E-2</v>
      </c>
      <c r="AM23">
        <v>5.3999999999999999E-2</v>
      </c>
      <c r="AN23">
        <v>0.27</v>
      </c>
      <c r="AO23">
        <v>0</v>
      </c>
      <c r="AP23">
        <v>9.0000000000000011E-2</v>
      </c>
      <c r="AQ23">
        <v>0</v>
      </c>
      <c r="AR23">
        <v>0</v>
      </c>
      <c r="AS23">
        <v>1.8000000000000002E-2</v>
      </c>
      <c r="AT23">
        <v>3.6000000000000004E-2</v>
      </c>
      <c r="AU23">
        <v>1.8000000000000002E-2</v>
      </c>
      <c r="AV23">
        <v>0</v>
      </c>
      <c r="AW23">
        <v>1.8000000000000002E-2</v>
      </c>
      <c r="AX23">
        <v>0</v>
      </c>
      <c r="AY23">
        <v>1.8000000000000002E-2</v>
      </c>
      <c r="AZ23">
        <v>3.6000000000000004E-2</v>
      </c>
      <c r="BA23">
        <v>0</v>
      </c>
      <c r="BB23">
        <v>1.8000000000000002E-2</v>
      </c>
      <c r="BC23">
        <v>0</v>
      </c>
      <c r="BD23">
        <v>0</v>
      </c>
      <c r="BE23">
        <v>0</v>
      </c>
      <c r="BF23">
        <v>0</v>
      </c>
      <c r="BG23" s="12">
        <v>0</v>
      </c>
      <c r="BI23" s="7" t="s">
        <v>79</v>
      </c>
      <c r="BJ23" s="23">
        <f t="shared" si="0"/>
        <v>0.25619182815606339</v>
      </c>
      <c r="BK23" s="1" t="s">
        <v>69</v>
      </c>
      <c r="BL23" s="50">
        <f t="shared" si="1"/>
        <v>0.19999999999999998</v>
      </c>
      <c r="BM23" s="51">
        <f t="shared" si="1"/>
        <v>1</v>
      </c>
      <c r="BO23" s="45">
        <v>0.6</v>
      </c>
      <c r="BP23" s="45">
        <v>3</v>
      </c>
      <c r="BQ23" s="14"/>
      <c r="BR23" s="14"/>
      <c r="BT23" s="3"/>
    </row>
    <row r="24" spans="1:72" x14ac:dyDescent="0.3">
      <c r="A24" s="80"/>
      <c r="B24" s="7" t="s">
        <v>80</v>
      </c>
      <c r="C24">
        <v>13.5</v>
      </c>
      <c r="D24">
        <v>171</v>
      </c>
      <c r="E24">
        <v>198.00000000000003</v>
      </c>
      <c r="F24">
        <v>9</v>
      </c>
      <c r="G24">
        <v>90</v>
      </c>
      <c r="H24">
        <v>13.5</v>
      </c>
      <c r="I24">
        <v>9</v>
      </c>
      <c r="J24">
        <v>9</v>
      </c>
      <c r="K24">
        <v>62.999999999999993</v>
      </c>
      <c r="L24">
        <v>7.2</v>
      </c>
      <c r="M24">
        <v>5.3999999999999995</v>
      </c>
      <c r="N24">
        <v>5.3999999999999995</v>
      </c>
      <c r="O24">
        <v>1.8</v>
      </c>
      <c r="P24">
        <v>18</v>
      </c>
      <c r="Q24">
        <v>40.5</v>
      </c>
      <c r="R24">
        <v>27</v>
      </c>
      <c r="S24">
        <v>9</v>
      </c>
      <c r="T24">
        <v>27</v>
      </c>
      <c r="U24">
        <v>36</v>
      </c>
      <c r="V24">
        <v>7.2</v>
      </c>
      <c r="W24">
        <v>3.6</v>
      </c>
      <c r="X24">
        <v>13.5</v>
      </c>
      <c r="Y24">
        <v>72</v>
      </c>
      <c r="Z24">
        <v>90</v>
      </c>
      <c r="AA24">
        <v>1.8</v>
      </c>
      <c r="AB24">
        <v>40.5</v>
      </c>
      <c r="AC24">
        <v>216</v>
      </c>
      <c r="AD24">
        <v>36</v>
      </c>
      <c r="AE24">
        <v>31.499999999999996</v>
      </c>
      <c r="AF24">
        <v>117</v>
      </c>
      <c r="AG24">
        <v>13.5</v>
      </c>
      <c r="AH24">
        <v>9</v>
      </c>
      <c r="AI24">
        <v>45</v>
      </c>
      <c r="AJ24">
        <v>9</v>
      </c>
      <c r="AK24">
        <v>144</v>
      </c>
      <c r="AL24">
        <v>13.5</v>
      </c>
      <c r="AM24">
        <v>40.5</v>
      </c>
      <c r="AN24">
        <v>22.5</v>
      </c>
      <c r="AO24">
        <v>0</v>
      </c>
      <c r="AP24">
        <v>0</v>
      </c>
      <c r="AQ24">
        <v>1.8</v>
      </c>
      <c r="AR24">
        <v>0</v>
      </c>
      <c r="AS24">
        <v>0</v>
      </c>
      <c r="AT24">
        <v>0</v>
      </c>
      <c r="AU24">
        <v>0</v>
      </c>
      <c r="AV24">
        <v>1.8</v>
      </c>
      <c r="AW24">
        <v>0</v>
      </c>
      <c r="AX24">
        <v>5.3999999999999995</v>
      </c>
      <c r="AY24">
        <v>0</v>
      </c>
      <c r="AZ24">
        <v>3.6</v>
      </c>
      <c r="BA24">
        <v>1.8</v>
      </c>
      <c r="BB24">
        <v>1.8</v>
      </c>
      <c r="BC24">
        <v>0</v>
      </c>
      <c r="BD24">
        <v>0</v>
      </c>
      <c r="BE24">
        <v>0</v>
      </c>
      <c r="BF24">
        <v>0</v>
      </c>
      <c r="BG24" s="12">
        <v>0</v>
      </c>
      <c r="BI24" s="7" t="s">
        <v>80</v>
      </c>
      <c r="BJ24" s="23">
        <f t="shared" si="0"/>
        <v>55.577213681958185</v>
      </c>
      <c r="BK24" s="1" t="s">
        <v>69</v>
      </c>
      <c r="BL24" s="50">
        <v>0</v>
      </c>
      <c r="BM24" s="51">
        <f>$BM$8*BP24</f>
        <v>666.66666666666663</v>
      </c>
      <c r="BO24" s="45">
        <v>70</v>
      </c>
      <c r="BP24" s="45">
        <v>2000</v>
      </c>
      <c r="BQ24" s="14"/>
      <c r="BR24" s="14"/>
      <c r="BT24" s="3"/>
    </row>
    <row r="25" spans="1:72" x14ac:dyDescent="0.3">
      <c r="A25" s="80"/>
      <c r="B25" s="7" t="s">
        <v>81</v>
      </c>
      <c r="C25">
        <v>26</v>
      </c>
      <c r="D25">
        <v>26</v>
      </c>
      <c r="E25">
        <v>78</v>
      </c>
      <c r="F25">
        <v>26</v>
      </c>
      <c r="G25">
        <v>26</v>
      </c>
      <c r="H25">
        <v>52</v>
      </c>
      <c r="I25">
        <v>26</v>
      </c>
      <c r="J25">
        <v>52</v>
      </c>
      <c r="K25">
        <v>52</v>
      </c>
      <c r="L25">
        <v>26</v>
      </c>
      <c r="M25">
        <v>26</v>
      </c>
      <c r="N25">
        <v>26</v>
      </c>
      <c r="O25">
        <v>0</v>
      </c>
      <c r="P25">
        <v>52</v>
      </c>
      <c r="Q25">
        <v>26</v>
      </c>
      <c r="R25">
        <v>26</v>
      </c>
      <c r="S25">
        <v>0</v>
      </c>
      <c r="T25">
        <v>52</v>
      </c>
      <c r="U25">
        <v>26</v>
      </c>
      <c r="V25">
        <v>26</v>
      </c>
      <c r="W25">
        <v>0</v>
      </c>
      <c r="X25">
        <v>0</v>
      </c>
      <c r="Y25">
        <v>26</v>
      </c>
      <c r="Z25">
        <v>52</v>
      </c>
      <c r="AA25">
        <v>26</v>
      </c>
      <c r="AB25">
        <v>26</v>
      </c>
      <c r="AC25">
        <v>52</v>
      </c>
      <c r="AD25">
        <v>26</v>
      </c>
      <c r="AE25">
        <v>0</v>
      </c>
      <c r="AF25">
        <v>78</v>
      </c>
      <c r="AG25">
        <v>0</v>
      </c>
      <c r="AH25">
        <v>26</v>
      </c>
      <c r="AI25">
        <v>26</v>
      </c>
      <c r="AJ25">
        <v>0</v>
      </c>
      <c r="AK25">
        <v>26</v>
      </c>
      <c r="AL25">
        <v>26</v>
      </c>
      <c r="AM25">
        <v>52</v>
      </c>
      <c r="AN25">
        <v>26</v>
      </c>
      <c r="AO25">
        <v>0</v>
      </c>
      <c r="AP25">
        <v>104</v>
      </c>
      <c r="AQ25">
        <v>26</v>
      </c>
      <c r="AR25">
        <v>26</v>
      </c>
      <c r="AS25">
        <v>26</v>
      </c>
      <c r="AT25">
        <v>26</v>
      </c>
      <c r="AU25">
        <v>78</v>
      </c>
      <c r="AV25">
        <v>130</v>
      </c>
      <c r="AW25">
        <v>52</v>
      </c>
      <c r="AX25">
        <v>78</v>
      </c>
      <c r="AY25">
        <v>0</v>
      </c>
      <c r="AZ25">
        <v>78</v>
      </c>
      <c r="BA25">
        <v>0</v>
      </c>
      <c r="BB25">
        <v>26</v>
      </c>
      <c r="BC25">
        <v>0</v>
      </c>
      <c r="BD25">
        <v>0</v>
      </c>
      <c r="BE25">
        <v>0</v>
      </c>
      <c r="BF25">
        <v>0</v>
      </c>
      <c r="BG25" s="12">
        <v>0</v>
      </c>
      <c r="BI25" s="7" t="s">
        <v>81</v>
      </c>
      <c r="BJ25" s="23">
        <f t="shared" si="0"/>
        <v>233.33333333333331</v>
      </c>
      <c r="BK25" s="1" t="s">
        <v>69</v>
      </c>
      <c r="BL25" s="50">
        <f>$BM$8*BO25</f>
        <v>233.33333333333331</v>
      </c>
      <c r="BM25" s="51">
        <f>$BM$8*BP25</f>
        <v>833.33333333333326</v>
      </c>
      <c r="BO25" s="45">
        <v>700</v>
      </c>
      <c r="BP25" s="45">
        <v>2500</v>
      </c>
    </row>
    <row r="26" spans="1:72" ht="15" thickBot="1" x14ac:dyDescent="0.35">
      <c r="A26" s="80"/>
      <c r="B26" s="15" t="s">
        <v>82</v>
      </c>
      <c r="C26" s="16">
        <v>0.36</v>
      </c>
      <c r="D26" s="16">
        <v>0.72</v>
      </c>
      <c r="E26" s="16">
        <v>1.08</v>
      </c>
      <c r="F26" s="16">
        <v>0.36</v>
      </c>
      <c r="G26" s="16">
        <v>0.36</v>
      </c>
      <c r="H26" s="16">
        <v>0.36</v>
      </c>
      <c r="I26" s="16">
        <v>0.36</v>
      </c>
      <c r="J26" s="16">
        <v>0.36</v>
      </c>
      <c r="K26" s="16">
        <v>0.36</v>
      </c>
      <c r="L26" s="16">
        <v>0.36</v>
      </c>
      <c r="M26" s="16">
        <v>0.36</v>
      </c>
      <c r="N26" s="16">
        <v>0.72</v>
      </c>
      <c r="O26" s="16">
        <v>0.36</v>
      </c>
      <c r="P26" s="16">
        <v>0.72</v>
      </c>
      <c r="Q26" s="16">
        <v>1.08</v>
      </c>
      <c r="R26" s="16">
        <v>0.36</v>
      </c>
      <c r="S26" s="16">
        <v>0.36</v>
      </c>
      <c r="T26" s="16">
        <v>0.72</v>
      </c>
      <c r="U26" s="16">
        <v>0.72</v>
      </c>
      <c r="V26" s="16">
        <v>0.36</v>
      </c>
      <c r="W26" s="16">
        <v>0.36</v>
      </c>
      <c r="X26" s="16">
        <v>0.36</v>
      </c>
      <c r="Y26" s="16">
        <v>0.36</v>
      </c>
      <c r="Z26" s="16">
        <v>0</v>
      </c>
      <c r="AA26" s="16">
        <v>0</v>
      </c>
      <c r="AB26" s="16">
        <v>0.36</v>
      </c>
      <c r="AC26" s="16">
        <v>0.36</v>
      </c>
      <c r="AD26" s="16">
        <v>0</v>
      </c>
      <c r="AE26" s="16">
        <v>0</v>
      </c>
      <c r="AF26" s="16">
        <v>0</v>
      </c>
      <c r="AG26" s="16">
        <v>0.36</v>
      </c>
      <c r="AH26" s="16">
        <v>0</v>
      </c>
      <c r="AI26" s="16">
        <v>0.36</v>
      </c>
      <c r="AJ26" s="16">
        <v>0.36</v>
      </c>
      <c r="AK26" s="16">
        <v>0.36</v>
      </c>
      <c r="AL26" s="16">
        <v>0.36</v>
      </c>
      <c r="AM26" s="16">
        <v>0</v>
      </c>
      <c r="AN26" s="16">
        <v>0.72</v>
      </c>
      <c r="AO26" s="16">
        <v>0</v>
      </c>
      <c r="AP26" s="16">
        <v>5.3999999999999995</v>
      </c>
      <c r="AQ26" s="16">
        <v>0.36</v>
      </c>
      <c r="AR26" s="16">
        <v>0</v>
      </c>
      <c r="AS26" s="16">
        <v>1.08</v>
      </c>
      <c r="AT26" s="16">
        <v>1.08</v>
      </c>
      <c r="AU26" s="16">
        <v>0.36</v>
      </c>
      <c r="AV26" s="16">
        <v>0.72</v>
      </c>
      <c r="AW26" s="16">
        <v>0.36</v>
      </c>
      <c r="AX26" s="16">
        <v>8.1</v>
      </c>
      <c r="AY26" s="16">
        <v>0.36</v>
      </c>
      <c r="AZ26" s="16">
        <v>1.8</v>
      </c>
      <c r="BA26" s="16">
        <v>0.36</v>
      </c>
      <c r="BB26" s="16">
        <v>0.72</v>
      </c>
      <c r="BC26" s="16">
        <v>0</v>
      </c>
      <c r="BD26" s="16">
        <v>0</v>
      </c>
      <c r="BE26" s="16">
        <v>0</v>
      </c>
      <c r="BF26" s="16">
        <v>0</v>
      </c>
      <c r="BG26" s="17">
        <v>0</v>
      </c>
      <c r="BI26" s="15" t="s">
        <v>82</v>
      </c>
      <c r="BJ26" s="24">
        <f t="shared" si="0"/>
        <v>4.5399658254548827</v>
      </c>
      <c r="BK26" s="1" t="s">
        <v>69</v>
      </c>
      <c r="BL26" s="52">
        <f>$BM$8*BO26</f>
        <v>3</v>
      </c>
      <c r="BM26" s="53">
        <f>$BM$8*BP26</f>
        <v>15</v>
      </c>
      <c r="BO26" s="47">
        <v>9</v>
      </c>
      <c r="BP26" s="47">
        <v>45</v>
      </c>
    </row>
    <row r="27" spans="1:72" ht="15" thickBot="1" x14ac:dyDescent="0.35">
      <c r="B27" s="15" t="s">
        <v>83</v>
      </c>
      <c r="C27" s="16">
        <f>IF(C12&gt;0,1,0)</f>
        <v>0</v>
      </c>
      <c r="D27" s="16">
        <f t="shared" ref="D27:BG27" si="2">IF(D12&gt;0,1,0)</f>
        <v>0</v>
      </c>
      <c r="E27" s="16">
        <f t="shared" si="2"/>
        <v>0</v>
      </c>
      <c r="F27" s="16">
        <f t="shared" si="2"/>
        <v>0</v>
      </c>
      <c r="G27" s="16">
        <f t="shared" si="2"/>
        <v>0</v>
      </c>
      <c r="H27" s="16">
        <f t="shared" si="2"/>
        <v>0</v>
      </c>
      <c r="I27" s="16">
        <f t="shared" si="2"/>
        <v>0</v>
      </c>
      <c r="J27" s="16">
        <f t="shared" si="2"/>
        <v>0</v>
      </c>
      <c r="K27" s="16">
        <f t="shared" si="2"/>
        <v>0</v>
      </c>
      <c r="L27" s="16">
        <f t="shared" si="2"/>
        <v>1</v>
      </c>
      <c r="M27" s="16">
        <f t="shared" si="2"/>
        <v>0</v>
      </c>
      <c r="N27" s="16">
        <f t="shared" si="2"/>
        <v>0</v>
      </c>
      <c r="O27" s="16">
        <f t="shared" si="2"/>
        <v>0</v>
      </c>
      <c r="P27" s="16">
        <f t="shared" si="2"/>
        <v>0</v>
      </c>
      <c r="Q27" s="16">
        <f t="shared" si="2"/>
        <v>0</v>
      </c>
      <c r="R27" s="16">
        <f t="shared" si="2"/>
        <v>0</v>
      </c>
      <c r="S27" s="16">
        <f t="shared" si="2"/>
        <v>0</v>
      </c>
      <c r="T27" s="16">
        <f t="shared" si="2"/>
        <v>1</v>
      </c>
      <c r="U27" s="16">
        <f t="shared" si="2"/>
        <v>0</v>
      </c>
      <c r="V27" s="16">
        <f t="shared" si="2"/>
        <v>0</v>
      </c>
      <c r="W27" s="16">
        <f t="shared" si="2"/>
        <v>1</v>
      </c>
      <c r="X27" s="16">
        <f t="shared" si="2"/>
        <v>0</v>
      </c>
      <c r="Y27" s="16">
        <f t="shared" si="2"/>
        <v>0</v>
      </c>
      <c r="Z27" s="16">
        <f t="shared" si="2"/>
        <v>0</v>
      </c>
      <c r="AA27" s="16">
        <f t="shared" si="2"/>
        <v>0</v>
      </c>
      <c r="AB27" s="16">
        <f t="shared" si="2"/>
        <v>0</v>
      </c>
      <c r="AC27" s="16">
        <f t="shared" si="2"/>
        <v>0</v>
      </c>
      <c r="AD27" s="16">
        <f t="shared" si="2"/>
        <v>0</v>
      </c>
      <c r="AE27" s="16">
        <f t="shared" si="2"/>
        <v>0</v>
      </c>
      <c r="AF27" s="16">
        <f t="shared" si="2"/>
        <v>0</v>
      </c>
      <c r="AG27" s="16">
        <f t="shared" si="2"/>
        <v>0</v>
      </c>
      <c r="AH27" s="16">
        <f t="shared" si="2"/>
        <v>1</v>
      </c>
      <c r="AI27" s="16">
        <f t="shared" si="2"/>
        <v>0</v>
      </c>
      <c r="AJ27" s="16">
        <f t="shared" si="2"/>
        <v>0</v>
      </c>
      <c r="AK27" s="16">
        <f t="shared" si="2"/>
        <v>0</v>
      </c>
      <c r="AL27" s="16">
        <f t="shared" si="2"/>
        <v>0</v>
      </c>
      <c r="AM27" s="16">
        <f t="shared" si="2"/>
        <v>0</v>
      </c>
      <c r="AN27" s="16">
        <f t="shared" si="2"/>
        <v>0</v>
      </c>
      <c r="AO27" s="16">
        <f t="shared" si="2"/>
        <v>1</v>
      </c>
      <c r="AP27" s="16">
        <f t="shared" si="2"/>
        <v>1</v>
      </c>
      <c r="AQ27" s="16">
        <f t="shared" si="2"/>
        <v>0</v>
      </c>
      <c r="AR27" s="16">
        <f t="shared" si="2"/>
        <v>1</v>
      </c>
      <c r="AS27" s="16">
        <f t="shared" si="2"/>
        <v>0</v>
      </c>
      <c r="AT27" s="16">
        <f t="shared" si="2"/>
        <v>0</v>
      </c>
      <c r="AU27" s="16">
        <f t="shared" si="2"/>
        <v>0</v>
      </c>
      <c r="AV27" s="16">
        <f t="shared" si="2"/>
        <v>0</v>
      </c>
      <c r="AW27" s="16">
        <f t="shared" si="2"/>
        <v>0</v>
      </c>
      <c r="AX27" s="16">
        <f t="shared" si="2"/>
        <v>0</v>
      </c>
      <c r="AY27" s="16">
        <f t="shared" si="2"/>
        <v>0</v>
      </c>
      <c r="AZ27" s="16">
        <f t="shared" si="2"/>
        <v>0</v>
      </c>
      <c r="BA27" s="16">
        <f t="shared" si="2"/>
        <v>0</v>
      </c>
      <c r="BB27" s="16">
        <f t="shared" si="2"/>
        <v>0</v>
      </c>
      <c r="BC27" s="16">
        <f t="shared" si="2"/>
        <v>0</v>
      </c>
      <c r="BD27" s="16">
        <f t="shared" si="2"/>
        <v>0</v>
      </c>
      <c r="BE27" s="16">
        <f t="shared" si="2"/>
        <v>0</v>
      </c>
      <c r="BF27" s="16">
        <f t="shared" si="2"/>
        <v>0</v>
      </c>
      <c r="BG27" s="17">
        <f t="shared" si="2"/>
        <v>0</v>
      </c>
      <c r="BJ27" s="21"/>
      <c r="BK27" s="1"/>
      <c r="BL27" s="21"/>
      <c r="BM27" s="21"/>
      <c r="BO27" s="21"/>
      <c r="BP27" s="21"/>
    </row>
    <row r="28" spans="1:72" x14ac:dyDescent="0.3">
      <c r="BJ28" s="21"/>
      <c r="BK28" s="1"/>
      <c r="BL28" s="21"/>
      <c r="BM28" s="21"/>
      <c r="BO28" s="21"/>
      <c r="BP28" s="21"/>
    </row>
    <row r="32" spans="1:72" ht="30.75" customHeight="1" x14ac:dyDescent="0.3"/>
  </sheetData>
  <mergeCells count="4">
    <mergeCell ref="BL11:BM11"/>
    <mergeCell ref="BO11:BP11"/>
    <mergeCell ref="A13:A26"/>
    <mergeCell ref="BI1:B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BF59-52BC-40B1-8576-B486F386CB90}">
  <sheetPr>
    <tabColor theme="1" tint="0.14999847407452621"/>
  </sheetPr>
  <dimension ref="A1:BP47"/>
  <sheetViews>
    <sheetView zoomScale="70" zoomScaleNormal="70" workbookViewId="0">
      <selection activeCell="BB7" sqref="BB7"/>
    </sheetView>
  </sheetViews>
  <sheetFormatPr defaultRowHeight="14.4" x14ac:dyDescent="0.3"/>
  <cols>
    <col min="1" max="1" width="4.5546875" customWidth="1"/>
    <col min="2" max="2" width="17.109375" bestFit="1" customWidth="1"/>
    <col min="3" max="59" width="8.109375" customWidth="1"/>
    <col min="61" max="61" width="19.88671875" customWidth="1"/>
    <col min="62" max="62" width="14.44140625" customWidth="1"/>
    <col min="64" max="64" width="15" customWidth="1"/>
    <col min="65" max="65" width="16.88671875" customWidth="1"/>
    <col min="67" max="67" width="17" customWidth="1"/>
    <col min="68" max="68" width="18.6640625" customWidth="1"/>
  </cols>
  <sheetData>
    <row r="1" spans="1:68" ht="21" x14ac:dyDescent="0.4">
      <c r="C1" s="1"/>
      <c r="D1" s="1"/>
      <c r="E1" s="1"/>
      <c r="F1" s="1"/>
      <c r="G1" s="1"/>
      <c r="BI1" s="81" t="s">
        <v>84</v>
      </c>
      <c r="BJ1" s="82"/>
      <c r="BK1" s="64"/>
      <c r="BL1" s="39"/>
    </row>
    <row r="2" spans="1:68" ht="23.4" x14ac:dyDescent="0.45">
      <c r="B2" s="74" t="s">
        <v>86</v>
      </c>
      <c r="BI2" s="65" t="s">
        <v>0</v>
      </c>
      <c r="BJ2" s="83">
        <v>269</v>
      </c>
      <c r="BK2" s="62"/>
      <c r="BL2" s="39"/>
    </row>
    <row r="3" spans="1:68" ht="21.6" thickBot="1" x14ac:dyDescent="0.45">
      <c r="BI3" s="61" t="s">
        <v>90</v>
      </c>
      <c r="BJ3" s="84" t="s">
        <v>89</v>
      </c>
      <c r="BK3" s="39"/>
      <c r="BL3" s="39"/>
    </row>
    <row r="4" spans="1:68" x14ac:dyDescent="0.3">
      <c r="BI4" s="2"/>
      <c r="BJ4" s="3"/>
    </row>
    <row r="5" spans="1:68" x14ac:dyDescent="0.3">
      <c r="BI5" s="2"/>
      <c r="BJ5" s="3"/>
    </row>
    <row r="6" spans="1:68" x14ac:dyDescent="0.3">
      <c r="BI6" s="2"/>
      <c r="BJ6" s="3"/>
    </row>
    <row r="7" spans="1:68" ht="15" thickBot="1" x14ac:dyDescent="0.35"/>
    <row r="8" spans="1:68" ht="21.6" thickBot="1" x14ac:dyDescent="0.45">
      <c r="BI8" s="30" t="s">
        <v>1</v>
      </c>
      <c r="BJ8" s="69">
        <f>SUMPRODUCT(C11:BG11,C12:BG12)</f>
        <v>5.4871008271648982</v>
      </c>
      <c r="BL8" s="28" t="s">
        <v>2</v>
      </c>
      <c r="BM8" s="29">
        <v>0.5</v>
      </c>
    </row>
    <row r="9" spans="1:68" ht="15" thickBot="1" x14ac:dyDescent="0.35"/>
    <row r="10" spans="1:68" ht="15" thickBot="1" x14ac:dyDescent="0.35">
      <c r="B10" s="4" t="s">
        <v>3</v>
      </c>
      <c r="C10" s="5" t="s">
        <v>4</v>
      </c>
      <c r="D10" s="5" t="s">
        <v>5</v>
      </c>
      <c r="E10" s="5" t="s">
        <v>6</v>
      </c>
      <c r="F10" s="5" t="s">
        <v>7</v>
      </c>
      <c r="G10" s="5" t="s">
        <v>8</v>
      </c>
      <c r="H10" s="5" t="s">
        <v>9</v>
      </c>
      <c r="I10" s="5" t="s">
        <v>10</v>
      </c>
      <c r="J10" s="5" t="s">
        <v>11</v>
      </c>
      <c r="K10" s="5" t="s">
        <v>12</v>
      </c>
      <c r="L10" s="5" t="s">
        <v>13</v>
      </c>
      <c r="M10" s="5" t="s">
        <v>14</v>
      </c>
      <c r="N10" s="5" t="s">
        <v>15</v>
      </c>
      <c r="O10" s="5" t="s">
        <v>16</v>
      </c>
      <c r="P10" s="5" t="s">
        <v>17</v>
      </c>
      <c r="Q10" s="5" t="s">
        <v>18</v>
      </c>
      <c r="R10" s="5" t="s">
        <v>19</v>
      </c>
      <c r="S10" s="5" t="s">
        <v>20</v>
      </c>
      <c r="T10" s="5" t="s">
        <v>21</v>
      </c>
      <c r="U10" s="5" t="s">
        <v>22</v>
      </c>
      <c r="V10" s="5" t="s">
        <v>23</v>
      </c>
      <c r="W10" s="5" t="s">
        <v>24</v>
      </c>
      <c r="X10" s="5" t="s">
        <v>25</v>
      </c>
      <c r="Y10" s="5" t="s">
        <v>26</v>
      </c>
      <c r="Z10" s="5" t="s">
        <v>27</v>
      </c>
      <c r="AA10" s="5" t="s">
        <v>28</v>
      </c>
      <c r="AB10" s="5" t="s">
        <v>29</v>
      </c>
      <c r="AC10" s="5" t="s">
        <v>30</v>
      </c>
      <c r="AD10" s="5" t="s">
        <v>31</v>
      </c>
      <c r="AE10" s="5" t="s">
        <v>32</v>
      </c>
      <c r="AF10" s="5" t="s">
        <v>33</v>
      </c>
      <c r="AG10" s="5" t="s">
        <v>34</v>
      </c>
      <c r="AH10" s="5" t="s">
        <v>35</v>
      </c>
      <c r="AI10" s="5" t="s">
        <v>36</v>
      </c>
      <c r="AJ10" s="5" t="s">
        <v>37</v>
      </c>
      <c r="AK10" s="5" t="s">
        <v>38</v>
      </c>
      <c r="AL10" s="5" t="s">
        <v>39</v>
      </c>
      <c r="AM10" s="5" t="s">
        <v>40</v>
      </c>
      <c r="AN10" s="5" t="s">
        <v>41</v>
      </c>
      <c r="AO10" s="5" t="s">
        <v>42</v>
      </c>
      <c r="AP10" s="5" t="s">
        <v>43</v>
      </c>
      <c r="AQ10" s="5" t="s">
        <v>44</v>
      </c>
      <c r="AR10" s="5" t="s">
        <v>45</v>
      </c>
      <c r="AS10" s="5" t="s">
        <v>46</v>
      </c>
      <c r="AT10" s="5" t="s">
        <v>47</v>
      </c>
      <c r="AU10" s="5" t="s">
        <v>48</v>
      </c>
      <c r="AV10" s="5" t="s">
        <v>49</v>
      </c>
      <c r="AW10" s="5" t="s">
        <v>50</v>
      </c>
      <c r="AX10" s="5" t="s">
        <v>51</v>
      </c>
      <c r="AY10" s="5" t="s">
        <v>52</v>
      </c>
      <c r="AZ10" s="5" t="s">
        <v>53</v>
      </c>
      <c r="BA10" s="5" t="s">
        <v>54</v>
      </c>
      <c r="BB10" s="5" t="s">
        <v>55</v>
      </c>
      <c r="BC10" s="5" t="s">
        <v>56</v>
      </c>
      <c r="BD10" s="5" t="s">
        <v>57</v>
      </c>
      <c r="BE10" s="5" t="s">
        <v>58</v>
      </c>
      <c r="BF10" s="5" t="s">
        <v>59</v>
      </c>
      <c r="BG10" s="6" t="s">
        <v>60</v>
      </c>
    </row>
    <row r="11" spans="1:68" ht="15" thickBot="1" x14ac:dyDescent="0.35">
      <c r="B11" s="7" t="s">
        <v>61</v>
      </c>
      <c r="C11" s="8">
        <v>4.1850000000000005</v>
      </c>
      <c r="D11" s="9">
        <v>1.18252</v>
      </c>
      <c r="E11" s="9">
        <v>3.29</v>
      </c>
      <c r="F11" s="9">
        <v>0.31122</v>
      </c>
      <c r="G11" s="9">
        <v>0.69201000000000001</v>
      </c>
      <c r="H11" s="9">
        <v>2.99</v>
      </c>
      <c r="I11" s="9">
        <v>0.32571</v>
      </c>
      <c r="J11" s="9">
        <v>0.56025000000000003</v>
      </c>
      <c r="K11" s="9">
        <v>0.22596000000000002</v>
      </c>
      <c r="L11" s="9">
        <v>0.19975000000000001</v>
      </c>
      <c r="M11" s="9">
        <v>0.57850000000000001</v>
      </c>
      <c r="N11" s="9">
        <v>1.25</v>
      </c>
      <c r="O11" s="9">
        <v>0.74315294117647057</v>
      </c>
      <c r="P11" s="9">
        <v>0.44252000000000002</v>
      </c>
      <c r="Q11" s="9">
        <v>3.6852000000000003E-2</v>
      </c>
      <c r="R11" s="9">
        <v>0.42415000000000003</v>
      </c>
      <c r="S11" s="9">
        <v>0.8872941176470589</v>
      </c>
      <c r="T11" s="9">
        <v>0.47449999999999998</v>
      </c>
      <c r="U11" s="9">
        <v>0.57855000000000001</v>
      </c>
      <c r="V11" s="9">
        <v>1.69</v>
      </c>
      <c r="W11" s="9">
        <v>0.66</v>
      </c>
      <c r="X11" s="9">
        <v>0.50274000000000008</v>
      </c>
      <c r="Y11" s="9">
        <v>134</v>
      </c>
      <c r="Z11" s="9">
        <v>1.2150458715596331</v>
      </c>
      <c r="AA11" s="9">
        <v>1.76274</v>
      </c>
      <c r="AB11" s="9">
        <v>0.57486000000000004</v>
      </c>
      <c r="AC11" s="9">
        <v>2.5</v>
      </c>
      <c r="AD11" s="9">
        <v>1</v>
      </c>
      <c r="AE11" s="9">
        <v>0.66933000000000009</v>
      </c>
      <c r="AF11" s="9">
        <v>0.69</v>
      </c>
      <c r="AG11" s="9">
        <v>1.50528</v>
      </c>
      <c r="AH11" s="9">
        <v>0.99434000000000011</v>
      </c>
      <c r="AI11" s="9">
        <v>1.645</v>
      </c>
      <c r="AJ11" s="9">
        <v>2.7149800000000002</v>
      </c>
      <c r="AK11" s="9">
        <v>9.9901199999999992</v>
      </c>
      <c r="AL11" s="9">
        <v>1.3356000000000001</v>
      </c>
      <c r="AM11" s="9">
        <v>1.3858571428571429</v>
      </c>
      <c r="AN11" s="9">
        <v>0.6412000000000001</v>
      </c>
      <c r="AO11" s="9">
        <v>0.75516000000000005</v>
      </c>
      <c r="AP11" s="9">
        <v>1.42632</v>
      </c>
      <c r="AQ11" s="9">
        <v>11.592000000000001</v>
      </c>
      <c r="AR11" s="9">
        <v>0.54600000000000004</v>
      </c>
      <c r="AS11" s="9">
        <v>4.3680000000000003</v>
      </c>
      <c r="AT11" s="9">
        <v>6.2030769230769227</v>
      </c>
      <c r="AU11" s="9">
        <v>28.32</v>
      </c>
      <c r="AV11" s="9">
        <v>6.7900000000000009</v>
      </c>
      <c r="AW11" s="9">
        <v>4.0019999999999998</v>
      </c>
      <c r="AX11" s="9">
        <v>2.1823200000000003</v>
      </c>
      <c r="AY11" s="9">
        <v>1.4</v>
      </c>
      <c r="AZ11" s="9">
        <v>4.7039999999999997</v>
      </c>
      <c r="BA11" s="9">
        <v>2.9391600000000002</v>
      </c>
      <c r="BB11" s="9">
        <v>3.7800000000000002</v>
      </c>
      <c r="BC11" s="9">
        <v>4.7572000000000001</v>
      </c>
      <c r="BD11" s="9">
        <v>2.18316</v>
      </c>
      <c r="BE11" s="9">
        <v>0.71567999999999998</v>
      </c>
      <c r="BF11" s="9">
        <v>3.8315224828265687E-2</v>
      </c>
      <c r="BG11" s="10">
        <v>0.83076000000000005</v>
      </c>
      <c r="BL11" s="76" t="s">
        <v>93</v>
      </c>
      <c r="BM11" s="77"/>
      <c r="BO11" s="78" t="s">
        <v>94</v>
      </c>
      <c r="BP11" s="79"/>
    </row>
    <row r="12" spans="1:68" ht="36" customHeight="1" thickBot="1" x14ac:dyDescent="0.35">
      <c r="B12" s="27" t="s">
        <v>63</v>
      </c>
      <c r="C12" s="66">
        <v>0</v>
      </c>
      <c r="D12" s="66">
        <v>0</v>
      </c>
      <c r="E12" s="66">
        <v>0</v>
      </c>
      <c r="F12" s="66">
        <v>0.14679538502620804</v>
      </c>
      <c r="G12" s="66">
        <v>0</v>
      </c>
      <c r="H12" s="66">
        <v>0</v>
      </c>
      <c r="I12" s="66">
        <v>0</v>
      </c>
      <c r="J12" s="66">
        <v>0</v>
      </c>
      <c r="K12" s="66">
        <v>1.8448715225579748</v>
      </c>
      <c r="L12" s="66"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6">
        <v>0</v>
      </c>
      <c r="S12" s="66">
        <v>0.88214699577041344</v>
      </c>
      <c r="T12" s="66">
        <v>0</v>
      </c>
      <c r="U12" s="66">
        <v>0</v>
      </c>
      <c r="V12" s="66">
        <v>0</v>
      </c>
      <c r="W12" s="66">
        <v>0</v>
      </c>
      <c r="X12" s="66">
        <v>0</v>
      </c>
      <c r="Y12" s="66">
        <v>0</v>
      </c>
      <c r="Z12" s="66">
        <v>0</v>
      </c>
      <c r="AA12" s="66">
        <v>0</v>
      </c>
      <c r="AB12" s="66">
        <v>0</v>
      </c>
      <c r="AC12" s="66">
        <v>0</v>
      </c>
      <c r="AD12" s="66">
        <v>0</v>
      </c>
      <c r="AE12" s="66">
        <v>2.0680186947991319</v>
      </c>
      <c r="AF12" s="66">
        <v>0.5943338234530684</v>
      </c>
      <c r="AG12" s="66">
        <v>0</v>
      </c>
      <c r="AH12" s="66">
        <v>0</v>
      </c>
      <c r="AI12" s="66">
        <v>0</v>
      </c>
      <c r="AJ12" s="66">
        <v>0</v>
      </c>
      <c r="AK12" s="66">
        <v>0</v>
      </c>
      <c r="AL12" s="66">
        <v>0</v>
      </c>
      <c r="AM12" s="66">
        <v>0</v>
      </c>
      <c r="AN12" s="66">
        <v>0</v>
      </c>
      <c r="AO12" s="66">
        <v>0</v>
      </c>
      <c r="AP12" s="66">
        <v>0</v>
      </c>
      <c r="AQ12" s="66">
        <v>0</v>
      </c>
      <c r="AR12" s="66">
        <v>0</v>
      </c>
      <c r="AS12" s="66">
        <v>0</v>
      </c>
      <c r="AT12" s="66">
        <v>0</v>
      </c>
      <c r="AU12" s="66">
        <v>0</v>
      </c>
      <c r="AV12" s="66">
        <v>0</v>
      </c>
      <c r="AW12" s="66">
        <v>0</v>
      </c>
      <c r="AX12" s="66">
        <v>1.1182730246192043</v>
      </c>
      <c r="AY12" s="66">
        <v>0</v>
      </c>
      <c r="AZ12" s="66">
        <v>0</v>
      </c>
      <c r="BA12" s="66">
        <v>0</v>
      </c>
      <c r="BB12" s="66">
        <v>0</v>
      </c>
      <c r="BC12" s="66">
        <v>0</v>
      </c>
      <c r="BD12" s="66">
        <v>0</v>
      </c>
      <c r="BE12" s="66">
        <v>0</v>
      </c>
      <c r="BF12" s="66">
        <v>1.5060308714129375E-2</v>
      </c>
      <c r="BG12" s="67">
        <v>7.8725992812133105E-3</v>
      </c>
      <c r="BJ12" s="11" t="s">
        <v>64</v>
      </c>
      <c r="BL12" s="26" t="s">
        <v>65</v>
      </c>
      <c r="BM12" s="26" t="s">
        <v>66</v>
      </c>
      <c r="BO12" s="25" t="s">
        <v>65</v>
      </c>
      <c r="BP12" s="25" t="s">
        <v>66</v>
      </c>
    </row>
    <row r="13" spans="1:68" x14ac:dyDescent="0.3">
      <c r="A13" s="80" t="s">
        <v>67</v>
      </c>
      <c r="B13" s="7" t="s">
        <v>68</v>
      </c>
      <c r="C13" s="39">
        <v>4</v>
      </c>
      <c r="D13" s="39">
        <v>6</v>
      </c>
      <c r="E13" s="39">
        <v>8</v>
      </c>
      <c r="F13" s="39">
        <v>7</v>
      </c>
      <c r="G13" s="39">
        <v>5</v>
      </c>
      <c r="H13" s="39">
        <v>4</v>
      </c>
      <c r="I13" s="39">
        <v>2</v>
      </c>
      <c r="J13" s="39">
        <v>5</v>
      </c>
      <c r="K13" s="39">
        <v>5</v>
      </c>
      <c r="L13" s="39">
        <v>2</v>
      </c>
      <c r="M13" s="39">
        <v>2</v>
      </c>
      <c r="N13" s="39">
        <v>2</v>
      </c>
      <c r="O13" s="39">
        <v>3</v>
      </c>
      <c r="P13" s="39">
        <v>11</v>
      </c>
      <c r="Q13" s="39">
        <v>26</v>
      </c>
      <c r="R13" s="39">
        <v>3</v>
      </c>
      <c r="S13" s="39">
        <v>18</v>
      </c>
      <c r="T13" s="39">
        <v>23</v>
      </c>
      <c r="U13" s="39">
        <v>5</v>
      </c>
      <c r="V13" s="39">
        <v>34</v>
      </c>
      <c r="W13" s="39">
        <v>3</v>
      </c>
      <c r="X13" s="39">
        <v>30</v>
      </c>
      <c r="Y13" s="39">
        <v>12</v>
      </c>
      <c r="Z13" s="39">
        <v>15</v>
      </c>
      <c r="AA13" s="39">
        <v>23</v>
      </c>
      <c r="AB13" s="39">
        <v>12</v>
      </c>
      <c r="AC13" s="39">
        <v>20</v>
      </c>
      <c r="AD13" s="39">
        <v>5</v>
      </c>
      <c r="AE13" s="39">
        <v>7</v>
      </c>
      <c r="AF13" s="39">
        <v>19</v>
      </c>
      <c r="AG13" s="39">
        <v>15</v>
      </c>
      <c r="AH13" s="39">
        <v>26</v>
      </c>
      <c r="AI13" s="39">
        <v>13</v>
      </c>
      <c r="AJ13" s="39">
        <v>19</v>
      </c>
      <c r="AK13" s="39">
        <v>11</v>
      </c>
      <c r="AL13" s="39">
        <v>26</v>
      </c>
      <c r="AM13" s="39">
        <v>13</v>
      </c>
      <c r="AN13" s="39">
        <v>21</v>
      </c>
      <c r="AO13" s="39">
        <v>0</v>
      </c>
      <c r="AP13" s="39">
        <v>6</v>
      </c>
      <c r="AQ13" s="39">
        <v>0</v>
      </c>
      <c r="AR13" s="39">
        <v>0</v>
      </c>
      <c r="AS13" s="39">
        <v>0</v>
      </c>
      <c r="AT13" s="39">
        <v>0</v>
      </c>
      <c r="AU13" s="39">
        <v>1</v>
      </c>
      <c r="AV13" s="39">
        <v>0</v>
      </c>
      <c r="AW13" s="39">
        <v>0</v>
      </c>
      <c r="AX13" s="39">
        <v>6</v>
      </c>
      <c r="AY13" s="39">
        <v>0</v>
      </c>
      <c r="AZ13" s="39">
        <v>0</v>
      </c>
      <c r="BA13" s="39">
        <v>0</v>
      </c>
      <c r="BB13" s="39">
        <v>0</v>
      </c>
      <c r="BC13" s="39">
        <v>5</v>
      </c>
      <c r="BD13" s="39">
        <v>0</v>
      </c>
      <c r="BE13" s="39">
        <v>0</v>
      </c>
      <c r="BF13" s="39">
        <v>0</v>
      </c>
      <c r="BG13" s="12">
        <v>0</v>
      </c>
      <c r="BI13" s="4" t="s">
        <v>68</v>
      </c>
      <c r="BJ13" s="23">
        <f t="shared" ref="BJ13:BJ27" si="0">SUMPRODUCT($C$12:$BG$12,C13:BG13)</f>
        <v>58.608682888758224</v>
      </c>
      <c r="BK13" s="1" t="s">
        <v>69</v>
      </c>
      <c r="BL13" s="48">
        <f t="shared" ref="BL13:BM26" si="1">$BM$8*BO13</f>
        <v>5.7702770991091867</v>
      </c>
      <c r="BM13" s="49">
        <f t="shared" si="1"/>
        <v>66.270277099109194</v>
      </c>
      <c r="BO13" s="54">
        <f>IF('269_Meal1'!BO13-'269_Meal1'!BJ13&gt;0,'269_Meal1'!BO13-'269_Meal1'!BJ13,0)</f>
        <v>11.540554198218373</v>
      </c>
      <c r="BP13" s="55">
        <f>'269_Meal1'!BP13-'269_Meal1'!BJ13</f>
        <v>132.54055419821839</v>
      </c>
    </row>
    <row r="14" spans="1:68" x14ac:dyDescent="0.3">
      <c r="A14" s="80"/>
      <c r="B14" s="7" t="s">
        <v>70</v>
      </c>
      <c r="C14" s="39">
        <v>20</v>
      </c>
      <c r="D14" s="39">
        <v>25</v>
      </c>
      <c r="E14" s="39">
        <v>45</v>
      </c>
      <c r="F14" s="39">
        <v>30</v>
      </c>
      <c r="G14" s="39">
        <v>25</v>
      </c>
      <c r="H14" s="39">
        <v>15</v>
      </c>
      <c r="I14" s="39">
        <v>10</v>
      </c>
      <c r="J14" s="39">
        <v>20</v>
      </c>
      <c r="K14" s="39">
        <v>25</v>
      </c>
      <c r="L14" s="39">
        <v>10</v>
      </c>
      <c r="M14" s="39">
        <v>10</v>
      </c>
      <c r="N14" s="39">
        <v>15</v>
      </c>
      <c r="O14" s="39">
        <v>20</v>
      </c>
      <c r="P14" s="39">
        <v>45</v>
      </c>
      <c r="Q14" s="39">
        <v>110</v>
      </c>
      <c r="R14" s="39">
        <v>10</v>
      </c>
      <c r="S14" s="39">
        <v>90</v>
      </c>
      <c r="T14" s="39">
        <v>100</v>
      </c>
      <c r="U14" s="39">
        <v>25</v>
      </c>
      <c r="V14" s="39">
        <v>130</v>
      </c>
      <c r="W14" s="39">
        <v>50</v>
      </c>
      <c r="X14" s="39">
        <v>110</v>
      </c>
      <c r="Y14" s="39">
        <v>50</v>
      </c>
      <c r="Z14" s="39">
        <v>60</v>
      </c>
      <c r="AA14" s="39">
        <v>90</v>
      </c>
      <c r="AB14" s="39">
        <v>50</v>
      </c>
      <c r="AC14" s="39">
        <v>90</v>
      </c>
      <c r="AD14" s="39">
        <v>15</v>
      </c>
      <c r="AE14" s="39">
        <v>20</v>
      </c>
      <c r="AF14" s="39">
        <v>80</v>
      </c>
      <c r="AG14" s="39">
        <v>60</v>
      </c>
      <c r="AH14" s="39">
        <v>100</v>
      </c>
      <c r="AI14" s="39">
        <v>50</v>
      </c>
      <c r="AJ14" s="39">
        <v>70</v>
      </c>
      <c r="AK14" s="39">
        <v>50</v>
      </c>
      <c r="AL14" s="39">
        <v>100</v>
      </c>
      <c r="AM14" s="39">
        <v>50</v>
      </c>
      <c r="AN14" s="39">
        <v>80</v>
      </c>
      <c r="AO14" s="39">
        <v>130</v>
      </c>
      <c r="AP14" s="39">
        <v>110</v>
      </c>
      <c r="AQ14" s="39">
        <v>90</v>
      </c>
      <c r="AR14" s="39">
        <v>100</v>
      </c>
      <c r="AS14" s="39">
        <v>100</v>
      </c>
      <c r="AT14" s="39">
        <v>120</v>
      </c>
      <c r="AU14" s="39">
        <v>80</v>
      </c>
      <c r="AV14" s="39">
        <v>110</v>
      </c>
      <c r="AW14" s="39">
        <v>80</v>
      </c>
      <c r="AX14" s="39">
        <v>100</v>
      </c>
      <c r="AY14" s="39">
        <v>90</v>
      </c>
      <c r="AZ14" s="39">
        <v>140</v>
      </c>
      <c r="BA14" s="39">
        <v>200</v>
      </c>
      <c r="BB14" s="39">
        <v>130</v>
      </c>
      <c r="BC14" s="39">
        <v>140</v>
      </c>
      <c r="BD14" s="39">
        <v>100</v>
      </c>
      <c r="BE14" s="39">
        <v>120</v>
      </c>
      <c r="BF14" s="39">
        <v>110</v>
      </c>
      <c r="BG14" s="12">
        <v>130</v>
      </c>
      <c r="BI14" s="7" t="s">
        <v>70</v>
      </c>
      <c r="BJ14" s="23">
        <f t="shared" si="0"/>
        <v>333.33333333333326</v>
      </c>
      <c r="BK14" s="1" t="s">
        <v>69</v>
      </c>
      <c r="BL14" s="50">
        <f t="shared" si="1"/>
        <v>333.33333333333326</v>
      </c>
      <c r="BM14" s="51">
        <f t="shared" si="1"/>
        <v>593.33333333333326</v>
      </c>
      <c r="BO14" s="56">
        <f>IF('269_Meal1'!BO14-'269_Meal1'!BJ14&gt;0,'269_Meal1'!BO14-'269_Meal1'!BJ14,0)</f>
        <v>666.66666666666652</v>
      </c>
      <c r="BP14" s="57">
        <f>'269_Meal1'!BP14-'269_Meal1'!BJ14</f>
        <v>1186.6666666666665</v>
      </c>
    </row>
    <row r="15" spans="1:68" x14ac:dyDescent="0.3">
      <c r="A15" s="80"/>
      <c r="B15" s="7" t="s">
        <v>71</v>
      </c>
      <c r="C15" s="39">
        <v>0</v>
      </c>
      <c r="D15" s="39">
        <v>0</v>
      </c>
      <c r="E15" s="39">
        <v>0.5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0</v>
      </c>
      <c r="S15" s="39">
        <v>2.5</v>
      </c>
      <c r="T15" s="39">
        <v>0</v>
      </c>
      <c r="U15" s="39">
        <v>0</v>
      </c>
      <c r="V15" s="39">
        <v>0</v>
      </c>
      <c r="W15" s="39">
        <v>4.5</v>
      </c>
      <c r="X15" s="39">
        <v>0</v>
      </c>
      <c r="Y15" s="39">
        <v>0</v>
      </c>
      <c r="Z15" s="39">
        <v>0</v>
      </c>
      <c r="AA15" s="39">
        <v>0</v>
      </c>
      <c r="AB15" s="39">
        <v>0</v>
      </c>
      <c r="AC15" s="39">
        <v>1</v>
      </c>
      <c r="AD15" s="39">
        <v>0</v>
      </c>
      <c r="AE15" s="39">
        <v>0</v>
      </c>
      <c r="AF15" s="39">
        <v>0</v>
      </c>
      <c r="AG15" s="39">
        <v>0.5</v>
      </c>
      <c r="AH15" s="39">
        <v>0</v>
      </c>
      <c r="AI15" s="39">
        <v>0</v>
      </c>
      <c r="AJ15" s="39">
        <v>0</v>
      </c>
      <c r="AK15" s="39">
        <v>0</v>
      </c>
      <c r="AL15" s="39">
        <v>0</v>
      </c>
      <c r="AM15" s="39">
        <v>0</v>
      </c>
      <c r="AN15" s="39">
        <v>0</v>
      </c>
      <c r="AO15" s="39">
        <v>6</v>
      </c>
      <c r="AP15" s="39">
        <v>1.5</v>
      </c>
      <c r="AQ15" s="39">
        <v>1</v>
      </c>
      <c r="AR15" s="39">
        <v>1.5</v>
      </c>
      <c r="AS15" s="39">
        <v>1</v>
      </c>
      <c r="AT15" s="39">
        <v>2</v>
      </c>
      <c r="AU15" s="39">
        <v>0.5</v>
      </c>
      <c r="AV15" s="39">
        <v>2</v>
      </c>
      <c r="AW15" s="39">
        <v>1</v>
      </c>
      <c r="AX15" s="39">
        <v>4</v>
      </c>
      <c r="AY15" s="39">
        <v>1</v>
      </c>
      <c r="AZ15" s="39">
        <v>6</v>
      </c>
      <c r="BA15" s="39">
        <v>10</v>
      </c>
      <c r="BB15" s="39">
        <v>4</v>
      </c>
      <c r="BC15" s="39">
        <v>1</v>
      </c>
      <c r="BD15" s="39">
        <v>1.5</v>
      </c>
      <c r="BE15" s="39">
        <v>6</v>
      </c>
      <c r="BF15" s="39">
        <v>2.5</v>
      </c>
      <c r="BG15" s="12">
        <v>1.5</v>
      </c>
      <c r="BI15" s="7" t="s">
        <v>71</v>
      </c>
      <c r="BJ15" s="60">
        <f t="shared" si="0"/>
        <v>6.7279192586099947</v>
      </c>
      <c r="BK15" s="1" t="s">
        <v>69</v>
      </c>
      <c r="BL15" s="50">
        <f t="shared" si="1"/>
        <v>0</v>
      </c>
      <c r="BM15" s="51">
        <f t="shared" si="1"/>
        <v>25.858360395769157</v>
      </c>
      <c r="BO15" s="56">
        <f>IF('269_Meal1'!BO15-'269_Meal1'!BJ15&gt;0,'269_Meal1'!BO15-'269_Meal1'!BJ15,0)</f>
        <v>0</v>
      </c>
      <c r="BP15" s="57">
        <f>'269_Meal1'!BP15-'269_Meal1'!BJ15</f>
        <v>51.716720791538314</v>
      </c>
    </row>
    <row r="16" spans="1:68" x14ac:dyDescent="0.3">
      <c r="A16" s="80"/>
      <c r="B16" s="7" t="s">
        <v>72</v>
      </c>
      <c r="C16" s="39">
        <v>2</v>
      </c>
      <c r="D16" s="39">
        <v>1</v>
      </c>
      <c r="E16" s="39">
        <v>4</v>
      </c>
      <c r="F16" s="39">
        <v>1</v>
      </c>
      <c r="G16" s="39">
        <v>2</v>
      </c>
      <c r="H16" s="39">
        <v>0</v>
      </c>
      <c r="I16" s="39">
        <v>1</v>
      </c>
      <c r="J16" s="39">
        <v>1</v>
      </c>
      <c r="K16" s="39">
        <v>1</v>
      </c>
      <c r="L16" s="39">
        <v>0</v>
      </c>
      <c r="M16" s="39">
        <v>1</v>
      </c>
      <c r="N16" s="39">
        <v>1</v>
      </c>
      <c r="O16" s="39">
        <v>3</v>
      </c>
      <c r="P16" s="39">
        <v>1</v>
      </c>
      <c r="Q16" s="39">
        <v>3</v>
      </c>
      <c r="R16" s="39">
        <v>0</v>
      </c>
      <c r="S16" s="39">
        <v>4</v>
      </c>
      <c r="T16" s="39">
        <v>2</v>
      </c>
      <c r="U16" s="39">
        <v>1</v>
      </c>
      <c r="V16" s="39">
        <v>1</v>
      </c>
      <c r="W16" s="39">
        <v>1</v>
      </c>
      <c r="X16" s="39">
        <v>1</v>
      </c>
      <c r="Y16" s="39">
        <v>1</v>
      </c>
      <c r="Z16" s="39">
        <v>1</v>
      </c>
      <c r="AA16" s="39">
        <v>0</v>
      </c>
      <c r="AB16" s="39">
        <v>1</v>
      </c>
      <c r="AC16" s="39">
        <v>1</v>
      </c>
      <c r="AD16" s="39">
        <v>0</v>
      </c>
      <c r="AE16" s="39">
        <v>0</v>
      </c>
      <c r="AF16" s="39">
        <v>1</v>
      </c>
      <c r="AG16" s="39">
        <v>1</v>
      </c>
      <c r="AH16" s="39">
        <v>1</v>
      </c>
      <c r="AI16" s="39">
        <v>1</v>
      </c>
      <c r="AJ16" s="39">
        <v>1</v>
      </c>
      <c r="AK16" s="39">
        <v>1</v>
      </c>
      <c r="AL16" s="39">
        <v>1</v>
      </c>
      <c r="AM16" s="39">
        <v>1</v>
      </c>
      <c r="AN16" s="39">
        <v>1</v>
      </c>
      <c r="AO16" s="39">
        <v>17</v>
      </c>
      <c r="AP16" s="39">
        <v>17</v>
      </c>
      <c r="AQ16" s="39">
        <v>20</v>
      </c>
      <c r="AR16" s="39">
        <v>19</v>
      </c>
      <c r="AS16" s="39">
        <v>21</v>
      </c>
      <c r="AT16" s="39">
        <v>23</v>
      </c>
      <c r="AU16" s="39">
        <v>17</v>
      </c>
      <c r="AV16" s="39">
        <v>21</v>
      </c>
      <c r="AW16" s="39">
        <v>16</v>
      </c>
      <c r="AX16" s="39">
        <v>10</v>
      </c>
      <c r="AY16" s="39">
        <v>20</v>
      </c>
      <c r="AZ16" s="39">
        <v>20</v>
      </c>
      <c r="BA16" s="39">
        <v>24</v>
      </c>
      <c r="BB16" s="39">
        <v>22</v>
      </c>
      <c r="BC16" s="39">
        <v>27</v>
      </c>
      <c r="BD16" s="39">
        <v>21</v>
      </c>
      <c r="BE16" s="39">
        <v>16</v>
      </c>
      <c r="BF16" s="39">
        <v>22</v>
      </c>
      <c r="BG16" s="12">
        <v>26</v>
      </c>
      <c r="BI16" s="7" t="s">
        <v>72</v>
      </c>
      <c r="BJ16" s="23">
        <f t="shared" si="0"/>
        <v>17.833333333333343</v>
      </c>
      <c r="BK16" s="1" t="s">
        <v>69</v>
      </c>
      <c r="BL16" s="50">
        <f t="shared" si="1"/>
        <v>17.833333333333332</v>
      </c>
      <c r="BM16" s="51">
        <f t="shared" si="1"/>
        <v>25.333333333333332</v>
      </c>
      <c r="BO16" s="56">
        <f>IF('269_Meal1'!BO16-'269_Meal1'!BJ16&gt;0,'269_Meal1'!BO16-'269_Meal1'!BJ16,0)</f>
        <v>35.666666666666664</v>
      </c>
      <c r="BP16" s="57">
        <f>'269_Meal1'!BP16-'269_Meal1'!BJ16</f>
        <v>50.666666666666664</v>
      </c>
    </row>
    <row r="17" spans="1:68" x14ac:dyDescent="0.3">
      <c r="A17" s="80"/>
      <c r="B17" s="7" t="s">
        <v>73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39">
        <v>0</v>
      </c>
      <c r="AI17" s="39">
        <v>0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39">
        <v>10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3</v>
      </c>
      <c r="AW17" s="39">
        <v>0</v>
      </c>
      <c r="AX17" s="39">
        <v>5</v>
      </c>
      <c r="AY17" s="39">
        <v>0</v>
      </c>
      <c r="AZ17" s="39">
        <v>10</v>
      </c>
      <c r="BA17" s="39">
        <v>10</v>
      </c>
      <c r="BB17" s="39">
        <v>5</v>
      </c>
      <c r="BC17" s="39">
        <v>0</v>
      </c>
      <c r="BD17" s="39">
        <v>0</v>
      </c>
      <c r="BE17" s="39">
        <v>8</v>
      </c>
      <c r="BF17" s="39">
        <v>5</v>
      </c>
      <c r="BG17" s="12">
        <v>0</v>
      </c>
      <c r="BI17" s="7" t="s">
        <v>73</v>
      </c>
      <c r="BJ17" s="23">
        <f t="shared" si="0"/>
        <v>5.6666666666666687</v>
      </c>
      <c r="BK17" s="1" t="s">
        <v>69</v>
      </c>
      <c r="BL17" s="50">
        <f t="shared" si="1"/>
        <v>0</v>
      </c>
      <c r="BM17" s="51">
        <f t="shared" si="1"/>
        <v>5.6666666666666679</v>
      </c>
      <c r="BO17" s="56">
        <f>IF('269_Meal1'!BO17-'269_Meal1'!BJ17&gt;0,'269_Meal1'!BO17-'269_Meal1'!BJ17,0)</f>
        <v>0</v>
      </c>
      <c r="BP17" s="57">
        <f>'269_Meal1'!BP17-'269_Meal1'!BJ17</f>
        <v>11.333333333333336</v>
      </c>
    </row>
    <row r="18" spans="1:68" x14ac:dyDescent="0.3">
      <c r="A18" s="80"/>
      <c r="B18" s="7" t="s">
        <v>74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</v>
      </c>
      <c r="AC18" s="39">
        <v>0</v>
      </c>
      <c r="AD18" s="39">
        <v>0</v>
      </c>
      <c r="AE18" s="39">
        <v>0</v>
      </c>
      <c r="AF18" s="39">
        <v>0</v>
      </c>
      <c r="AG18" s="39">
        <v>0</v>
      </c>
      <c r="AH18" s="39">
        <v>0</v>
      </c>
      <c r="AI18" s="39">
        <v>0</v>
      </c>
      <c r="AJ18" s="39">
        <v>0</v>
      </c>
      <c r="AK18" s="39">
        <v>0</v>
      </c>
      <c r="AL18" s="39">
        <v>0</v>
      </c>
      <c r="AM18" s="39">
        <v>0</v>
      </c>
      <c r="AN18" s="39">
        <v>0</v>
      </c>
      <c r="AO18" s="39">
        <v>17</v>
      </c>
      <c r="AP18" s="39">
        <v>27</v>
      </c>
      <c r="AQ18" s="39">
        <v>17</v>
      </c>
      <c r="AR18" s="39">
        <v>18</v>
      </c>
      <c r="AS18" s="39">
        <v>23</v>
      </c>
      <c r="AT18" s="39">
        <v>13</v>
      </c>
      <c r="AU18" s="39">
        <v>20</v>
      </c>
      <c r="AV18" s="39">
        <v>15</v>
      </c>
      <c r="AW18" s="39">
        <v>7</v>
      </c>
      <c r="AX18" s="39">
        <v>27</v>
      </c>
      <c r="AY18" s="39">
        <v>27</v>
      </c>
      <c r="AZ18" s="39">
        <v>18</v>
      </c>
      <c r="BA18" s="39">
        <v>23</v>
      </c>
      <c r="BB18" s="39">
        <v>23</v>
      </c>
      <c r="BC18" s="39">
        <v>22</v>
      </c>
      <c r="BD18" s="39">
        <v>57</v>
      </c>
      <c r="BE18" s="39">
        <v>13</v>
      </c>
      <c r="BF18" s="39">
        <v>25</v>
      </c>
      <c r="BG18" s="12">
        <v>17</v>
      </c>
      <c r="BI18" s="7" t="s">
        <v>74</v>
      </c>
      <c r="BJ18" s="23">
        <f t="shared" si="0"/>
        <v>30.703713570352374</v>
      </c>
      <c r="BK18" s="1" t="s">
        <v>69</v>
      </c>
      <c r="BL18" s="50">
        <f t="shared" si="1"/>
        <v>0</v>
      </c>
      <c r="BM18" s="51">
        <f t="shared" si="1"/>
        <v>136.41173523326808</v>
      </c>
      <c r="BO18" s="56">
        <f>IF('269_Meal1'!BO18-'269_Meal1'!BJ18&gt;0,'269_Meal1'!BO18-'269_Meal1'!BJ18,0)</f>
        <v>0</v>
      </c>
      <c r="BP18" s="57">
        <f>'269_Meal1'!BP18-'269_Meal1'!BJ18</f>
        <v>272.82347046653615</v>
      </c>
    </row>
    <row r="19" spans="1:68" x14ac:dyDescent="0.3">
      <c r="A19" s="80"/>
      <c r="B19" s="7" t="s">
        <v>75</v>
      </c>
      <c r="C19" s="39">
        <v>0</v>
      </c>
      <c r="D19" s="39">
        <v>40</v>
      </c>
      <c r="E19" s="39">
        <v>80</v>
      </c>
      <c r="F19" s="39">
        <v>60</v>
      </c>
      <c r="G19" s="39">
        <v>30</v>
      </c>
      <c r="H19" s="39">
        <v>115</v>
      </c>
      <c r="I19" s="39">
        <v>0</v>
      </c>
      <c r="J19" s="39">
        <v>0</v>
      </c>
      <c r="K19" s="39">
        <v>20</v>
      </c>
      <c r="L19" s="39">
        <v>10</v>
      </c>
      <c r="M19" s="39">
        <v>10</v>
      </c>
      <c r="N19" s="39">
        <v>35</v>
      </c>
      <c r="O19" s="39">
        <v>15</v>
      </c>
      <c r="P19" s="39">
        <v>5</v>
      </c>
      <c r="Q19" s="39">
        <v>0</v>
      </c>
      <c r="R19" s="39">
        <v>55</v>
      </c>
      <c r="S19" s="39">
        <v>0</v>
      </c>
      <c r="T19" s="39">
        <v>70</v>
      </c>
      <c r="U19" s="39">
        <v>20</v>
      </c>
      <c r="V19" s="39">
        <v>0</v>
      </c>
      <c r="W19" s="39">
        <v>0</v>
      </c>
      <c r="X19" s="39">
        <v>0</v>
      </c>
      <c r="Y19" s="39">
        <v>20</v>
      </c>
      <c r="Z19" s="39">
        <v>0</v>
      </c>
      <c r="AA19" s="39">
        <v>15</v>
      </c>
      <c r="AB19" s="39">
        <v>30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10</v>
      </c>
      <c r="AJ19" s="39">
        <v>0</v>
      </c>
      <c r="AK19" s="39">
        <v>0</v>
      </c>
      <c r="AL19" s="39">
        <v>0</v>
      </c>
      <c r="AM19" s="39">
        <v>0</v>
      </c>
      <c r="AN19" s="39">
        <v>0</v>
      </c>
      <c r="AO19" s="39">
        <v>40</v>
      </c>
      <c r="AP19" s="39">
        <v>95</v>
      </c>
      <c r="AQ19" s="39">
        <v>65</v>
      </c>
      <c r="AR19" s="39">
        <v>100</v>
      </c>
      <c r="AS19" s="39">
        <v>85</v>
      </c>
      <c r="AT19" s="39">
        <v>60</v>
      </c>
      <c r="AU19" s="39">
        <v>320</v>
      </c>
      <c r="AV19" s="39">
        <v>95</v>
      </c>
      <c r="AW19" s="39">
        <v>70</v>
      </c>
      <c r="AX19" s="39">
        <v>300</v>
      </c>
      <c r="AY19" s="39">
        <v>110</v>
      </c>
      <c r="AZ19" s="39">
        <v>35</v>
      </c>
      <c r="BA19" s="39">
        <v>55</v>
      </c>
      <c r="BB19" s="39">
        <v>65</v>
      </c>
      <c r="BC19" s="39">
        <v>310</v>
      </c>
      <c r="BD19" s="39">
        <v>240</v>
      </c>
      <c r="BE19" s="39">
        <v>100</v>
      </c>
      <c r="BF19" s="39">
        <v>30</v>
      </c>
      <c r="BG19" s="12">
        <v>40</v>
      </c>
      <c r="BI19" s="7" t="s">
        <v>75</v>
      </c>
      <c r="BJ19" s="23">
        <f t="shared" si="0"/>
        <v>381.95377417116572</v>
      </c>
      <c r="BK19" s="1" t="s">
        <v>69</v>
      </c>
      <c r="BL19" s="50">
        <f t="shared" si="1"/>
        <v>91.414142525456384</v>
      </c>
      <c r="BM19" s="51">
        <f t="shared" si="1"/>
        <v>1066.4141425254563</v>
      </c>
      <c r="BO19" s="56">
        <f>IF('269_Meal1'!BO19-'269_Meal1'!BJ19&gt;0,'269_Meal1'!BO19-'269_Meal1'!BJ19,0)</f>
        <v>182.82828505091277</v>
      </c>
      <c r="BP19" s="57">
        <f>'269_Meal1'!BP19-'269_Meal1'!BJ19</f>
        <v>2132.8282850509127</v>
      </c>
    </row>
    <row r="20" spans="1:68" x14ac:dyDescent="0.3">
      <c r="A20" s="80"/>
      <c r="B20" s="7" t="s">
        <v>76</v>
      </c>
      <c r="C20" s="39">
        <v>230</v>
      </c>
      <c r="D20" s="39">
        <v>220</v>
      </c>
      <c r="E20" s="39">
        <v>460</v>
      </c>
      <c r="F20" s="39">
        <v>250</v>
      </c>
      <c r="G20" s="39">
        <v>270</v>
      </c>
      <c r="H20" s="39">
        <v>260</v>
      </c>
      <c r="I20" s="39">
        <v>140</v>
      </c>
      <c r="J20" s="39">
        <v>200</v>
      </c>
      <c r="K20" s="39">
        <v>190</v>
      </c>
      <c r="L20" s="39">
        <v>70</v>
      </c>
      <c r="M20" s="39">
        <v>125</v>
      </c>
      <c r="N20" s="39">
        <v>170</v>
      </c>
      <c r="O20" s="39">
        <v>300</v>
      </c>
      <c r="P20" s="39">
        <v>190</v>
      </c>
      <c r="Q20" s="39">
        <v>620</v>
      </c>
      <c r="R20" s="39">
        <v>190</v>
      </c>
      <c r="S20" s="39">
        <v>250</v>
      </c>
      <c r="T20" s="39">
        <v>440</v>
      </c>
      <c r="U20" s="39">
        <v>340</v>
      </c>
      <c r="V20" s="39">
        <v>260</v>
      </c>
      <c r="W20" s="39">
        <v>140</v>
      </c>
      <c r="X20" s="39">
        <v>450</v>
      </c>
      <c r="Y20" s="39">
        <v>240</v>
      </c>
      <c r="Z20" s="39">
        <v>160</v>
      </c>
      <c r="AA20" s="39">
        <v>240</v>
      </c>
      <c r="AB20" s="39">
        <v>210</v>
      </c>
      <c r="AC20" s="39">
        <v>450</v>
      </c>
      <c r="AD20" s="39">
        <v>75</v>
      </c>
      <c r="AE20" s="39">
        <v>75</v>
      </c>
      <c r="AF20" s="39">
        <v>250</v>
      </c>
      <c r="AG20" s="39">
        <v>230</v>
      </c>
      <c r="AH20" s="39">
        <v>190</v>
      </c>
      <c r="AI20" s="39">
        <v>120</v>
      </c>
      <c r="AJ20" s="39">
        <v>230</v>
      </c>
      <c r="AK20" s="39">
        <v>170</v>
      </c>
      <c r="AL20" s="39">
        <v>350</v>
      </c>
      <c r="AM20" s="39">
        <v>160</v>
      </c>
      <c r="AN20" s="39">
        <v>270</v>
      </c>
      <c r="AO20" s="39">
        <v>230</v>
      </c>
      <c r="AP20" s="39">
        <v>470</v>
      </c>
      <c r="AQ20" s="39">
        <v>460</v>
      </c>
      <c r="AR20" s="39">
        <v>390</v>
      </c>
      <c r="AS20" s="39">
        <v>340</v>
      </c>
      <c r="AT20" s="39">
        <v>500</v>
      </c>
      <c r="AU20" s="39">
        <v>300</v>
      </c>
      <c r="AV20" s="39">
        <v>290</v>
      </c>
      <c r="AW20" s="39">
        <v>340</v>
      </c>
      <c r="AX20" s="39">
        <v>220</v>
      </c>
      <c r="AY20" s="39">
        <v>370</v>
      </c>
      <c r="AZ20" s="39">
        <v>370</v>
      </c>
      <c r="BA20" s="39">
        <v>430</v>
      </c>
      <c r="BB20" s="39">
        <v>420</v>
      </c>
      <c r="BC20" s="39">
        <v>430</v>
      </c>
      <c r="BD20" s="39">
        <v>220</v>
      </c>
      <c r="BE20" s="39">
        <v>310</v>
      </c>
      <c r="BF20" s="39">
        <v>360</v>
      </c>
      <c r="BG20" s="12">
        <v>480</v>
      </c>
      <c r="BI20" s="7" t="s">
        <v>76</v>
      </c>
      <c r="BJ20" s="23">
        <f t="shared" si="0"/>
        <v>1166.6666666666665</v>
      </c>
      <c r="BK20" s="1" t="s">
        <v>69</v>
      </c>
      <c r="BL20" s="50">
        <f t="shared" si="1"/>
        <v>0</v>
      </c>
      <c r="BM20" s="51">
        <f t="shared" si="1"/>
        <v>1166.6666666666665</v>
      </c>
      <c r="BO20" s="56">
        <f>IF('269_Meal1'!BO20-'269_Meal1'!BJ20&gt;0,'269_Meal1'!BO20-'269_Meal1'!BJ20,0)</f>
        <v>0</v>
      </c>
      <c r="BP20" s="57">
        <f>'269_Meal1'!BP20-'269_Meal1'!BJ20</f>
        <v>2333.333333333333</v>
      </c>
    </row>
    <row r="21" spans="1:68" x14ac:dyDescent="0.3">
      <c r="A21" s="80"/>
      <c r="B21" s="7" t="s">
        <v>77</v>
      </c>
      <c r="C21" s="39">
        <v>2</v>
      </c>
      <c r="D21" s="39">
        <v>2</v>
      </c>
      <c r="E21" s="39">
        <v>3</v>
      </c>
      <c r="F21" s="39">
        <v>2</v>
      </c>
      <c r="G21" s="39">
        <v>2</v>
      </c>
      <c r="H21" s="39">
        <v>2</v>
      </c>
      <c r="I21" s="39">
        <v>1</v>
      </c>
      <c r="J21" s="39">
        <v>3</v>
      </c>
      <c r="K21" s="39">
        <v>2</v>
      </c>
      <c r="L21" s="39">
        <v>1</v>
      </c>
      <c r="M21" s="39">
        <v>1</v>
      </c>
      <c r="N21" s="39">
        <v>1</v>
      </c>
      <c r="O21" s="39">
        <v>1</v>
      </c>
      <c r="P21" s="39">
        <v>3</v>
      </c>
      <c r="Q21" s="39">
        <v>2</v>
      </c>
      <c r="R21" s="39">
        <v>1</v>
      </c>
      <c r="S21" s="39">
        <v>2</v>
      </c>
      <c r="T21" s="39">
        <v>4</v>
      </c>
      <c r="U21" s="39">
        <v>1</v>
      </c>
      <c r="V21" s="39">
        <v>5</v>
      </c>
      <c r="W21" s="39">
        <v>1</v>
      </c>
      <c r="X21" s="39">
        <v>3</v>
      </c>
      <c r="Y21" s="39">
        <v>1</v>
      </c>
      <c r="Z21" s="39">
        <v>2</v>
      </c>
      <c r="AA21" s="39">
        <v>1</v>
      </c>
      <c r="AB21" s="39">
        <v>1</v>
      </c>
      <c r="AC21" s="39">
        <v>4</v>
      </c>
      <c r="AD21" s="39">
        <v>2</v>
      </c>
      <c r="AE21" s="39">
        <v>2</v>
      </c>
      <c r="AF21" s="39">
        <v>3</v>
      </c>
      <c r="AG21" s="39">
        <v>2</v>
      </c>
      <c r="AH21" s="39">
        <v>6</v>
      </c>
      <c r="AI21" s="39">
        <v>1</v>
      </c>
      <c r="AJ21" s="39">
        <v>2</v>
      </c>
      <c r="AK21" s="39">
        <v>2</v>
      </c>
      <c r="AL21" s="39">
        <v>1</v>
      </c>
      <c r="AM21" s="39">
        <v>2</v>
      </c>
      <c r="AN21" s="39">
        <v>1</v>
      </c>
      <c r="AO21" s="39">
        <v>0</v>
      </c>
      <c r="AP21" s="39">
        <v>0</v>
      </c>
      <c r="AQ21" s="39">
        <v>0</v>
      </c>
      <c r="AR21" s="39">
        <v>0</v>
      </c>
      <c r="AS21" s="39">
        <v>0</v>
      </c>
      <c r="AT21" s="39">
        <v>0</v>
      </c>
      <c r="AU21" s="39">
        <v>0</v>
      </c>
      <c r="AV21" s="39">
        <v>0</v>
      </c>
      <c r="AW21" s="39">
        <v>0</v>
      </c>
      <c r="AX21" s="39">
        <v>0</v>
      </c>
      <c r="AY21" s="39">
        <v>0</v>
      </c>
      <c r="AZ21" s="39">
        <v>0</v>
      </c>
      <c r="BA21" s="39">
        <v>0</v>
      </c>
      <c r="BB21" s="39">
        <v>0</v>
      </c>
      <c r="BC21" s="39">
        <v>0</v>
      </c>
      <c r="BD21" s="39">
        <v>0</v>
      </c>
      <c r="BE21" s="39">
        <v>0</v>
      </c>
      <c r="BF21" s="39">
        <v>0</v>
      </c>
      <c r="BG21" s="12">
        <v>0</v>
      </c>
      <c r="BI21" s="7" t="s">
        <v>77</v>
      </c>
      <c r="BJ21" s="23">
        <f t="shared" si="0"/>
        <v>11.666666666666661</v>
      </c>
      <c r="BK21" s="1" t="s">
        <v>69</v>
      </c>
      <c r="BL21" s="50">
        <f t="shared" si="1"/>
        <v>11.666666666666664</v>
      </c>
      <c r="BM21" s="51">
        <f t="shared" si="1"/>
        <v>13.166666666666664</v>
      </c>
      <c r="BO21" s="56">
        <f>IF('269_Meal1'!BO21-'269_Meal1'!BJ21&gt;0,'269_Meal1'!BO21-'269_Meal1'!BJ21,0)</f>
        <v>23.333333333333329</v>
      </c>
      <c r="BP21" s="57">
        <f>'269_Meal1'!BP21-'269_Meal1'!BJ21</f>
        <v>26.333333333333329</v>
      </c>
    </row>
    <row r="22" spans="1:68" x14ac:dyDescent="0.3">
      <c r="A22" s="80"/>
      <c r="B22" s="7" t="s">
        <v>78</v>
      </c>
      <c r="C22" s="39">
        <v>2</v>
      </c>
      <c r="D22" s="39">
        <v>4</v>
      </c>
      <c r="E22" s="39">
        <v>2</v>
      </c>
      <c r="F22" s="39">
        <v>5</v>
      </c>
      <c r="G22" s="39">
        <v>2</v>
      </c>
      <c r="H22" s="39">
        <v>2</v>
      </c>
      <c r="I22" s="39">
        <v>1</v>
      </c>
      <c r="J22" s="39">
        <v>2</v>
      </c>
      <c r="K22" s="39">
        <v>3</v>
      </c>
      <c r="L22" s="39">
        <v>1</v>
      </c>
      <c r="M22" s="39">
        <v>2</v>
      </c>
      <c r="N22" s="39">
        <v>1</v>
      </c>
      <c r="O22" s="39">
        <v>0</v>
      </c>
      <c r="P22" s="39">
        <v>9</v>
      </c>
      <c r="Q22" s="39">
        <v>1</v>
      </c>
      <c r="R22" s="39">
        <v>2</v>
      </c>
      <c r="S22" s="39">
        <v>5</v>
      </c>
      <c r="T22" s="39">
        <v>7</v>
      </c>
      <c r="U22" s="39">
        <v>3</v>
      </c>
      <c r="V22" s="39">
        <v>25</v>
      </c>
      <c r="W22" s="39">
        <v>0</v>
      </c>
      <c r="X22" s="39">
        <v>19</v>
      </c>
      <c r="Y22" s="39">
        <v>11</v>
      </c>
      <c r="Z22" s="39">
        <v>11</v>
      </c>
      <c r="AA22" s="39">
        <v>20</v>
      </c>
      <c r="AB22" s="39">
        <v>11</v>
      </c>
      <c r="AC22" s="39">
        <v>13</v>
      </c>
      <c r="AD22" s="39">
        <v>2</v>
      </c>
      <c r="AE22" s="39">
        <v>0</v>
      </c>
      <c r="AF22" s="39">
        <v>14</v>
      </c>
      <c r="AG22" s="39">
        <v>13</v>
      </c>
      <c r="AH22" s="39">
        <v>16</v>
      </c>
      <c r="AI22" s="39">
        <v>10</v>
      </c>
      <c r="AJ22" s="39">
        <v>16</v>
      </c>
      <c r="AK22" s="39">
        <v>8</v>
      </c>
      <c r="AL22" s="39">
        <v>16</v>
      </c>
      <c r="AM22" s="39">
        <v>9</v>
      </c>
      <c r="AN22" s="39">
        <v>20</v>
      </c>
      <c r="AO22" s="39">
        <v>0</v>
      </c>
      <c r="AP22" s="39">
        <v>0</v>
      </c>
      <c r="AQ22" s="39">
        <v>0</v>
      </c>
      <c r="AR22" s="39">
        <v>0</v>
      </c>
      <c r="AS22" s="39">
        <v>0</v>
      </c>
      <c r="AT22" s="39">
        <v>0</v>
      </c>
      <c r="AU22" s="39">
        <v>0</v>
      </c>
      <c r="AV22" s="39">
        <v>0</v>
      </c>
      <c r="AW22" s="39">
        <v>0</v>
      </c>
      <c r="AX22" s="39">
        <v>0</v>
      </c>
      <c r="AY22" s="39">
        <v>0</v>
      </c>
      <c r="AZ22" s="39">
        <v>0</v>
      </c>
      <c r="BA22" s="39">
        <v>0</v>
      </c>
      <c r="BB22" s="39">
        <v>0</v>
      </c>
      <c r="BC22" s="39">
        <v>0</v>
      </c>
      <c r="BD22" s="39">
        <v>0</v>
      </c>
      <c r="BE22" s="39">
        <v>0</v>
      </c>
      <c r="BF22" s="39">
        <v>0</v>
      </c>
      <c r="BG22" s="12">
        <v>0</v>
      </c>
      <c r="BI22" s="7" t="s">
        <v>78</v>
      </c>
      <c r="BJ22" s="23">
        <f t="shared" si="0"/>
        <v>18.999999999999989</v>
      </c>
      <c r="BK22" s="1" t="s">
        <v>69</v>
      </c>
      <c r="BL22" s="50">
        <f t="shared" si="1"/>
        <v>0</v>
      </c>
      <c r="BM22" s="51">
        <f t="shared" si="1"/>
        <v>18.999999999999989</v>
      </c>
      <c r="BO22" s="56">
        <f>IF('269_Meal1'!BO22-'269_Meal1'!BJ22&gt;0,'269_Meal1'!BO22-'269_Meal1'!BJ22,0)</f>
        <v>0</v>
      </c>
      <c r="BP22" s="57">
        <f>'269_Meal1'!BP22-'269_Meal1'!BJ22</f>
        <v>37.999999999999979</v>
      </c>
    </row>
    <row r="23" spans="1:68" x14ac:dyDescent="0.3">
      <c r="A23" s="80"/>
      <c r="B23" s="7" t="s">
        <v>79</v>
      </c>
      <c r="C23" s="39">
        <v>9.0000000000000011E-2</v>
      </c>
      <c r="D23" s="39">
        <v>3.6000000000000004E-2</v>
      </c>
      <c r="E23" s="39">
        <v>5.3999999999999999E-2</v>
      </c>
      <c r="F23" s="39">
        <v>0.9900000000000001</v>
      </c>
      <c r="G23" s="39">
        <v>0</v>
      </c>
      <c r="H23" s="39">
        <v>9.0000000000000011E-2</v>
      </c>
      <c r="I23" s="39">
        <v>3.6000000000000004E-2</v>
      </c>
      <c r="J23" s="39">
        <v>3.6000000000000004E-2</v>
      </c>
      <c r="K23" s="39">
        <v>0</v>
      </c>
      <c r="L23" s="39">
        <v>1.8000000000000002E-2</v>
      </c>
      <c r="M23" s="39">
        <v>5.3999999999999999E-2</v>
      </c>
      <c r="N23" s="39">
        <v>1.1700000000000002</v>
      </c>
      <c r="O23" s="39">
        <v>0</v>
      </c>
      <c r="P23" s="39">
        <v>0</v>
      </c>
      <c r="Q23" s="39">
        <v>0</v>
      </c>
      <c r="R23" s="39">
        <v>0</v>
      </c>
      <c r="S23" s="39">
        <v>1.8000000000000002E-2</v>
      </c>
      <c r="T23" s="39">
        <v>1.08</v>
      </c>
      <c r="U23" s="39">
        <v>0.18000000000000002</v>
      </c>
      <c r="V23" s="39">
        <v>1.8000000000000002E-2</v>
      </c>
      <c r="W23" s="39">
        <v>0</v>
      </c>
      <c r="X23" s="39">
        <v>1.8000000000000002E-2</v>
      </c>
      <c r="Y23" s="39">
        <v>1.08</v>
      </c>
      <c r="Z23" s="39">
        <v>0.315</v>
      </c>
      <c r="AA23" s="39">
        <v>0</v>
      </c>
      <c r="AB23" s="39">
        <v>1.8000000000000002E-2</v>
      </c>
      <c r="AC23" s="39">
        <v>1.8000000000000002E-2</v>
      </c>
      <c r="AD23" s="39">
        <v>0</v>
      </c>
      <c r="AE23" s="39">
        <v>0</v>
      </c>
      <c r="AF23" s="39">
        <v>1.8000000000000002E-2</v>
      </c>
      <c r="AG23" s="39">
        <v>5.3999999999999999E-2</v>
      </c>
      <c r="AH23" s="39">
        <v>0</v>
      </c>
      <c r="AI23" s="39">
        <v>1.8000000000000002E-2</v>
      </c>
      <c r="AJ23" s="39">
        <v>7.2000000000000008E-2</v>
      </c>
      <c r="AK23" s="39">
        <v>0</v>
      </c>
      <c r="AL23" s="39">
        <v>1.8000000000000002E-2</v>
      </c>
      <c r="AM23" s="39">
        <v>5.3999999999999999E-2</v>
      </c>
      <c r="AN23" s="39">
        <v>0.27</v>
      </c>
      <c r="AO23" s="39">
        <v>0</v>
      </c>
      <c r="AP23" s="39">
        <v>9.0000000000000011E-2</v>
      </c>
      <c r="AQ23" s="39">
        <v>0</v>
      </c>
      <c r="AR23" s="39">
        <v>0</v>
      </c>
      <c r="AS23" s="39">
        <v>1.8000000000000002E-2</v>
      </c>
      <c r="AT23" s="39">
        <v>3.6000000000000004E-2</v>
      </c>
      <c r="AU23" s="39">
        <v>1.8000000000000002E-2</v>
      </c>
      <c r="AV23" s="39">
        <v>0</v>
      </c>
      <c r="AW23" s="39">
        <v>1.8000000000000002E-2</v>
      </c>
      <c r="AX23" s="39">
        <v>0</v>
      </c>
      <c r="AY23" s="39">
        <v>1.8000000000000002E-2</v>
      </c>
      <c r="AZ23" s="39">
        <v>3.6000000000000004E-2</v>
      </c>
      <c r="BA23" s="39">
        <v>0</v>
      </c>
      <c r="BB23" s="39">
        <v>1.8000000000000002E-2</v>
      </c>
      <c r="BC23" s="39">
        <v>0</v>
      </c>
      <c r="BD23" s="39">
        <v>0</v>
      </c>
      <c r="BE23" s="39">
        <v>0</v>
      </c>
      <c r="BF23" s="39">
        <v>0</v>
      </c>
      <c r="BG23" s="12">
        <v>0</v>
      </c>
      <c r="BI23" s="7" t="s">
        <v>79</v>
      </c>
      <c r="BJ23" s="23">
        <f t="shared" si="0"/>
        <v>0.17190408592196865</v>
      </c>
      <c r="BK23" s="1" t="s">
        <v>69</v>
      </c>
      <c r="BL23" s="50">
        <f t="shared" si="1"/>
        <v>0.17190408592196829</v>
      </c>
      <c r="BM23" s="51">
        <f t="shared" si="1"/>
        <v>1.3719040859219682</v>
      </c>
      <c r="BO23" s="56">
        <f>IF('269_Meal1'!BO23-'269_Meal1'!BJ23&gt;0,'269_Meal1'!BO23-'269_Meal1'!BJ23,0)</f>
        <v>0.34380817184393658</v>
      </c>
      <c r="BP23" s="57">
        <f>'269_Meal1'!BP23-'269_Meal1'!BJ23</f>
        <v>2.7438081718439364</v>
      </c>
    </row>
    <row r="24" spans="1:68" x14ac:dyDescent="0.3">
      <c r="A24" s="80"/>
      <c r="B24" s="7" t="s">
        <v>80</v>
      </c>
      <c r="C24" s="39">
        <v>13.5</v>
      </c>
      <c r="D24" s="39">
        <v>171</v>
      </c>
      <c r="E24" s="39">
        <v>198.00000000000003</v>
      </c>
      <c r="F24" s="39">
        <v>9</v>
      </c>
      <c r="G24" s="39">
        <v>90</v>
      </c>
      <c r="H24" s="39">
        <v>13.5</v>
      </c>
      <c r="I24" s="39">
        <v>9</v>
      </c>
      <c r="J24" s="39">
        <v>9</v>
      </c>
      <c r="K24" s="39">
        <v>62.999999999999993</v>
      </c>
      <c r="L24" s="39">
        <v>7.2</v>
      </c>
      <c r="M24" s="39">
        <v>5.3999999999999995</v>
      </c>
      <c r="N24" s="39">
        <v>5.3999999999999995</v>
      </c>
      <c r="O24" s="39">
        <v>1.8</v>
      </c>
      <c r="P24" s="39">
        <v>18</v>
      </c>
      <c r="Q24" s="39">
        <v>40.5</v>
      </c>
      <c r="R24" s="39">
        <v>27</v>
      </c>
      <c r="S24" s="39">
        <v>9</v>
      </c>
      <c r="T24" s="39">
        <v>27</v>
      </c>
      <c r="U24" s="39">
        <v>36</v>
      </c>
      <c r="V24" s="39">
        <v>7.2</v>
      </c>
      <c r="W24" s="39">
        <v>3.6</v>
      </c>
      <c r="X24" s="39">
        <v>13.5</v>
      </c>
      <c r="Y24" s="39">
        <v>72</v>
      </c>
      <c r="Z24" s="39">
        <v>90</v>
      </c>
      <c r="AA24" s="39">
        <v>1.8</v>
      </c>
      <c r="AB24" s="39">
        <v>40.5</v>
      </c>
      <c r="AC24" s="39">
        <v>216</v>
      </c>
      <c r="AD24" s="39">
        <v>36</v>
      </c>
      <c r="AE24" s="39">
        <v>31.499999999999996</v>
      </c>
      <c r="AF24" s="39">
        <v>117</v>
      </c>
      <c r="AG24" s="39">
        <v>13.5</v>
      </c>
      <c r="AH24" s="39">
        <v>9</v>
      </c>
      <c r="AI24" s="39">
        <v>45</v>
      </c>
      <c r="AJ24" s="39">
        <v>9</v>
      </c>
      <c r="AK24" s="39">
        <v>144</v>
      </c>
      <c r="AL24" s="39">
        <v>13.5</v>
      </c>
      <c r="AM24" s="39">
        <v>40.5</v>
      </c>
      <c r="AN24" s="39">
        <v>22.5</v>
      </c>
      <c r="AO24" s="39">
        <v>0</v>
      </c>
      <c r="AP24" s="39">
        <v>0</v>
      </c>
      <c r="AQ24" s="39">
        <v>1.8</v>
      </c>
      <c r="AR24" s="39">
        <v>0</v>
      </c>
      <c r="AS24" s="39">
        <v>0</v>
      </c>
      <c r="AT24" s="39">
        <v>0</v>
      </c>
      <c r="AU24" s="39">
        <v>0</v>
      </c>
      <c r="AV24" s="39">
        <v>1.8</v>
      </c>
      <c r="AW24" s="39">
        <v>0</v>
      </c>
      <c r="AX24" s="39">
        <v>5.3999999999999995</v>
      </c>
      <c r="AY24" s="39">
        <v>0</v>
      </c>
      <c r="AZ24" s="39">
        <v>3.6</v>
      </c>
      <c r="BA24" s="39">
        <v>1.8</v>
      </c>
      <c r="BB24" s="39">
        <v>1.8</v>
      </c>
      <c r="BC24" s="39">
        <v>0</v>
      </c>
      <c r="BD24" s="39">
        <v>0</v>
      </c>
      <c r="BE24" s="39">
        <v>0</v>
      </c>
      <c r="BF24" s="39">
        <v>0</v>
      </c>
      <c r="BG24" s="12">
        <v>0</v>
      </c>
      <c r="BI24" s="7" t="s">
        <v>80</v>
      </c>
      <c r="BJ24" s="23">
        <f t="shared" si="0"/>
        <v>266.20570791144729</v>
      </c>
      <c r="BK24" s="1" t="s">
        <v>69</v>
      </c>
      <c r="BL24" s="50">
        <f t="shared" si="1"/>
        <v>7.2113931590209077</v>
      </c>
      <c r="BM24" s="51">
        <f t="shared" si="1"/>
        <v>972.21139315902087</v>
      </c>
      <c r="BO24" s="56">
        <f>IF('269_Meal1'!BO24-'269_Meal1'!BJ24&gt;0,'269_Meal1'!BO24-'269_Meal1'!BJ24,0)</f>
        <v>14.422786318041815</v>
      </c>
      <c r="BP24" s="57">
        <f>'269_Meal1'!BP24-'269_Meal1'!BJ24</f>
        <v>1944.4227863180417</v>
      </c>
    </row>
    <row r="25" spans="1:68" x14ac:dyDescent="0.3">
      <c r="A25" s="80"/>
      <c r="B25" s="7" t="s">
        <v>81</v>
      </c>
      <c r="C25" s="39">
        <v>26</v>
      </c>
      <c r="D25" s="39">
        <v>26</v>
      </c>
      <c r="E25" s="39">
        <v>78</v>
      </c>
      <c r="F25" s="39">
        <v>26</v>
      </c>
      <c r="G25" s="39">
        <v>26</v>
      </c>
      <c r="H25" s="39">
        <v>52</v>
      </c>
      <c r="I25" s="39">
        <v>26</v>
      </c>
      <c r="J25" s="39">
        <v>52</v>
      </c>
      <c r="K25" s="39">
        <v>52</v>
      </c>
      <c r="L25" s="39">
        <v>26</v>
      </c>
      <c r="M25" s="39">
        <v>26</v>
      </c>
      <c r="N25" s="39">
        <v>26</v>
      </c>
      <c r="O25" s="39">
        <v>0</v>
      </c>
      <c r="P25" s="39">
        <v>52</v>
      </c>
      <c r="Q25" s="39">
        <v>26</v>
      </c>
      <c r="R25" s="39">
        <v>26</v>
      </c>
      <c r="S25" s="39">
        <v>0</v>
      </c>
      <c r="T25" s="39">
        <v>52</v>
      </c>
      <c r="U25" s="39">
        <v>26</v>
      </c>
      <c r="V25" s="39">
        <v>26</v>
      </c>
      <c r="W25" s="39">
        <v>0</v>
      </c>
      <c r="X25" s="39">
        <v>0</v>
      </c>
      <c r="Y25" s="39">
        <v>26</v>
      </c>
      <c r="Z25" s="39">
        <v>52</v>
      </c>
      <c r="AA25" s="39">
        <v>26</v>
      </c>
      <c r="AB25" s="39">
        <v>26</v>
      </c>
      <c r="AC25" s="39">
        <v>52</v>
      </c>
      <c r="AD25" s="39">
        <v>26</v>
      </c>
      <c r="AE25" s="39">
        <v>0</v>
      </c>
      <c r="AF25" s="39">
        <v>78</v>
      </c>
      <c r="AG25" s="39">
        <v>0</v>
      </c>
      <c r="AH25" s="39">
        <v>26</v>
      </c>
      <c r="AI25" s="39">
        <v>26</v>
      </c>
      <c r="AJ25" s="39">
        <v>0</v>
      </c>
      <c r="AK25" s="39">
        <v>26</v>
      </c>
      <c r="AL25" s="39">
        <v>26</v>
      </c>
      <c r="AM25" s="39">
        <v>52</v>
      </c>
      <c r="AN25" s="39">
        <v>26</v>
      </c>
      <c r="AO25" s="39">
        <v>0</v>
      </c>
      <c r="AP25" s="39">
        <v>104</v>
      </c>
      <c r="AQ25" s="39">
        <v>26</v>
      </c>
      <c r="AR25" s="39">
        <v>26</v>
      </c>
      <c r="AS25" s="39">
        <v>26</v>
      </c>
      <c r="AT25" s="39">
        <v>26</v>
      </c>
      <c r="AU25" s="39">
        <v>78</v>
      </c>
      <c r="AV25" s="39">
        <v>130</v>
      </c>
      <c r="AW25" s="39">
        <v>52</v>
      </c>
      <c r="AX25" s="39">
        <v>78</v>
      </c>
      <c r="AY25" s="39">
        <v>0</v>
      </c>
      <c r="AZ25" s="39">
        <v>78</v>
      </c>
      <c r="BA25" s="39">
        <v>0</v>
      </c>
      <c r="BB25" s="39">
        <v>26</v>
      </c>
      <c r="BC25" s="39">
        <v>0</v>
      </c>
      <c r="BD25" s="39">
        <v>0</v>
      </c>
      <c r="BE25" s="39">
        <v>0</v>
      </c>
      <c r="BF25" s="39">
        <v>0</v>
      </c>
      <c r="BG25" s="12">
        <v>0</v>
      </c>
      <c r="BI25" s="7" t="s">
        <v>81</v>
      </c>
      <c r="BJ25" s="23">
        <f t="shared" si="0"/>
        <v>233.33333333333337</v>
      </c>
      <c r="BK25" s="1" t="s">
        <v>69</v>
      </c>
      <c r="BL25" s="50">
        <f t="shared" si="1"/>
        <v>233.33333333333334</v>
      </c>
      <c r="BM25" s="51">
        <f t="shared" si="1"/>
        <v>1133.3333333333333</v>
      </c>
      <c r="BO25" s="56">
        <f>IF('269_Meal1'!BO25-'269_Meal1'!BJ25&gt;0,'269_Meal1'!BO25-'269_Meal1'!BJ25,0)</f>
        <v>466.66666666666669</v>
      </c>
      <c r="BP25" s="57">
        <f>'269_Meal1'!BP25-'269_Meal1'!BJ25</f>
        <v>2266.6666666666665</v>
      </c>
    </row>
    <row r="26" spans="1:68" ht="15" thickBot="1" x14ac:dyDescent="0.35">
      <c r="A26" s="80"/>
      <c r="B26" s="15" t="s">
        <v>82</v>
      </c>
      <c r="C26" s="16">
        <v>0.36</v>
      </c>
      <c r="D26" s="16">
        <v>0.72</v>
      </c>
      <c r="E26" s="16">
        <v>1.08</v>
      </c>
      <c r="F26" s="16">
        <v>0.36</v>
      </c>
      <c r="G26" s="16">
        <v>0.36</v>
      </c>
      <c r="H26" s="16">
        <v>0.36</v>
      </c>
      <c r="I26" s="16">
        <v>0.36</v>
      </c>
      <c r="J26" s="16">
        <v>0.36</v>
      </c>
      <c r="K26" s="16">
        <v>0.36</v>
      </c>
      <c r="L26" s="16">
        <v>0.36</v>
      </c>
      <c r="M26" s="16">
        <v>0.36</v>
      </c>
      <c r="N26" s="16">
        <v>0.72</v>
      </c>
      <c r="O26" s="16">
        <v>0.36</v>
      </c>
      <c r="P26" s="16">
        <v>0.72</v>
      </c>
      <c r="Q26" s="16">
        <v>1.08</v>
      </c>
      <c r="R26" s="16">
        <v>0.36</v>
      </c>
      <c r="S26" s="16">
        <v>0.36</v>
      </c>
      <c r="T26" s="16">
        <v>0.72</v>
      </c>
      <c r="U26" s="16">
        <v>0.72</v>
      </c>
      <c r="V26" s="16">
        <v>0.36</v>
      </c>
      <c r="W26" s="16">
        <v>0.36</v>
      </c>
      <c r="X26" s="16">
        <v>0.36</v>
      </c>
      <c r="Y26" s="16">
        <v>0.36</v>
      </c>
      <c r="Z26" s="16">
        <v>0</v>
      </c>
      <c r="AA26" s="16">
        <v>0</v>
      </c>
      <c r="AB26" s="16">
        <v>0.36</v>
      </c>
      <c r="AC26" s="16">
        <v>0.36</v>
      </c>
      <c r="AD26" s="16">
        <v>0</v>
      </c>
      <c r="AE26" s="16">
        <v>0</v>
      </c>
      <c r="AF26" s="16">
        <v>0</v>
      </c>
      <c r="AG26" s="16">
        <v>0.36</v>
      </c>
      <c r="AH26" s="16">
        <v>0</v>
      </c>
      <c r="AI26" s="16">
        <v>0.36</v>
      </c>
      <c r="AJ26" s="16">
        <v>0.36</v>
      </c>
      <c r="AK26" s="16">
        <v>0.36</v>
      </c>
      <c r="AL26" s="16">
        <v>0.36</v>
      </c>
      <c r="AM26" s="16">
        <v>0</v>
      </c>
      <c r="AN26" s="16">
        <v>0.72</v>
      </c>
      <c r="AO26" s="16">
        <v>0</v>
      </c>
      <c r="AP26" s="16">
        <v>5.3999999999999995</v>
      </c>
      <c r="AQ26" s="16">
        <v>0.36</v>
      </c>
      <c r="AR26" s="16">
        <v>0</v>
      </c>
      <c r="AS26" s="16">
        <v>1.08</v>
      </c>
      <c r="AT26" s="16">
        <v>1.08</v>
      </c>
      <c r="AU26" s="16">
        <v>0.36</v>
      </c>
      <c r="AV26" s="16">
        <v>0.72</v>
      </c>
      <c r="AW26" s="16">
        <v>0.36</v>
      </c>
      <c r="AX26" s="16">
        <v>8.1</v>
      </c>
      <c r="AY26" s="16">
        <v>0.36</v>
      </c>
      <c r="AZ26" s="16">
        <v>1.8</v>
      </c>
      <c r="BA26" s="16">
        <v>0.36</v>
      </c>
      <c r="BB26" s="16">
        <v>0.72</v>
      </c>
      <c r="BC26" s="16">
        <v>0</v>
      </c>
      <c r="BD26" s="16">
        <v>0</v>
      </c>
      <c r="BE26" s="16">
        <v>0</v>
      </c>
      <c r="BF26" s="16">
        <v>0</v>
      </c>
      <c r="BG26" s="17">
        <v>0</v>
      </c>
      <c r="BI26" s="15" t="s">
        <v>82</v>
      </c>
      <c r="BJ26" s="24">
        <f t="shared" si="0"/>
        <v>10.092584504623209</v>
      </c>
      <c r="BK26" s="1" t="s">
        <v>69</v>
      </c>
      <c r="BL26" s="50">
        <f t="shared" si="1"/>
        <v>2.2300170872725587</v>
      </c>
      <c r="BM26" s="51">
        <f t="shared" si="1"/>
        <v>20.230017087272557</v>
      </c>
      <c r="BO26" s="58">
        <f>IF('269_Meal1'!BO26-'269_Meal1'!BJ26&gt;0,'269_Meal1'!BO26-'269_Meal1'!BJ26,0)</f>
        <v>4.4600341745451173</v>
      </c>
      <c r="BP26" s="59">
        <f>'269_Meal1'!BP26-'269_Meal1'!BJ26</f>
        <v>40.460034174545115</v>
      </c>
    </row>
    <row r="27" spans="1:68" ht="15" thickBot="1" x14ac:dyDescent="0.35">
      <c r="A27" s="22"/>
      <c r="B27" s="7" t="s">
        <v>83</v>
      </c>
      <c r="C27" s="39">
        <f>'269_Meal1'!C27</f>
        <v>0</v>
      </c>
      <c r="D27" s="39">
        <f>'269_Meal1'!D27</f>
        <v>0</v>
      </c>
      <c r="E27" s="39">
        <f>'269_Meal1'!E27</f>
        <v>0</v>
      </c>
      <c r="F27" s="39">
        <f>'269_Meal1'!F27</f>
        <v>0</v>
      </c>
      <c r="G27" s="39">
        <f>'269_Meal1'!G27</f>
        <v>0</v>
      </c>
      <c r="H27" s="39">
        <f>'269_Meal1'!H27</f>
        <v>0</v>
      </c>
      <c r="I27" s="39">
        <f>'269_Meal1'!I27</f>
        <v>0</v>
      </c>
      <c r="J27" s="39">
        <f>'269_Meal1'!J27</f>
        <v>0</v>
      </c>
      <c r="K27" s="39">
        <f>'269_Meal1'!K27</f>
        <v>0</v>
      </c>
      <c r="L27" s="39">
        <f>'269_Meal1'!L27</f>
        <v>1</v>
      </c>
      <c r="M27" s="39">
        <f>'269_Meal1'!M27</f>
        <v>0</v>
      </c>
      <c r="N27" s="39">
        <f>'269_Meal1'!N27</f>
        <v>0</v>
      </c>
      <c r="O27" s="39">
        <f>'269_Meal1'!O27</f>
        <v>0</v>
      </c>
      <c r="P27" s="39">
        <f>'269_Meal1'!P27</f>
        <v>0</v>
      </c>
      <c r="Q27" s="39">
        <f>'269_Meal1'!Q27</f>
        <v>0</v>
      </c>
      <c r="R27" s="39">
        <f>'269_Meal1'!R27</f>
        <v>0</v>
      </c>
      <c r="S27" s="39">
        <f>'269_Meal1'!S27</f>
        <v>0</v>
      </c>
      <c r="T27" s="39">
        <f>'269_Meal1'!T27</f>
        <v>1</v>
      </c>
      <c r="U27" s="39">
        <f>'269_Meal1'!U27</f>
        <v>0</v>
      </c>
      <c r="V27" s="39">
        <f>'269_Meal1'!V27</f>
        <v>0</v>
      </c>
      <c r="W27" s="39">
        <f>'269_Meal1'!W27</f>
        <v>1</v>
      </c>
      <c r="X27" s="39">
        <f>'269_Meal1'!X27</f>
        <v>0</v>
      </c>
      <c r="Y27" s="39">
        <f>'269_Meal1'!Y27</f>
        <v>0</v>
      </c>
      <c r="Z27" s="39">
        <f>'269_Meal1'!Z27</f>
        <v>0</v>
      </c>
      <c r="AA27" s="39">
        <f>'269_Meal1'!AA27</f>
        <v>0</v>
      </c>
      <c r="AB27" s="39">
        <f>'269_Meal1'!AB27</f>
        <v>0</v>
      </c>
      <c r="AC27" s="39">
        <f>'269_Meal1'!AC27</f>
        <v>0</v>
      </c>
      <c r="AD27" s="39">
        <f>'269_Meal1'!AD27</f>
        <v>0</v>
      </c>
      <c r="AE27" s="39">
        <f>'269_Meal1'!AE27</f>
        <v>0</v>
      </c>
      <c r="AF27" s="39">
        <f>'269_Meal1'!AF27</f>
        <v>0</v>
      </c>
      <c r="AG27" s="39">
        <f>'269_Meal1'!AG27</f>
        <v>0</v>
      </c>
      <c r="AH27" s="39">
        <f>'269_Meal1'!AH27</f>
        <v>1</v>
      </c>
      <c r="AI27" s="39">
        <f>'269_Meal1'!AI27</f>
        <v>0</v>
      </c>
      <c r="AJ27" s="39">
        <f>'269_Meal1'!AJ27</f>
        <v>0</v>
      </c>
      <c r="AK27" s="39">
        <f>'269_Meal1'!AK27</f>
        <v>0</v>
      </c>
      <c r="AL27" s="39">
        <f>'269_Meal1'!AL27</f>
        <v>0</v>
      </c>
      <c r="AM27" s="39">
        <f>'269_Meal1'!AM27</f>
        <v>0</v>
      </c>
      <c r="AN27" s="39">
        <f>'269_Meal1'!AN27</f>
        <v>0</v>
      </c>
      <c r="AO27" s="39">
        <f>'269_Meal1'!AO27</f>
        <v>1</v>
      </c>
      <c r="AP27" s="39">
        <f>'269_Meal1'!AP27</f>
        <v>1</v>
      </c>
      <c r="AQ27" s="39">
        <f>'269_Meal1'!AQ27</f>
        <v>0</v>
      </c>
      <c r="AR27" s="39">
        <f>'269_Meal1'!AR27</f>
        <v>1</v>
      </c>
      <c r="AS27" s="39">
        <f>'269_Meal1'!AS27</f>
        <v>0</v>
      </c>
      <c r="AT27" s="39">
        <f>'269_Meal1'!AT27</f>
        <v>0</v>
      </c>
      <c r="AU27" s="39">
        <f>'269_Meal1'!AU27</f>
        <v>0</v>
      </c>
      <c r="AV27" s="39">
        <f>'269_Meal1'!AV27</f>
        <v>0</v>
      </c>
      <c r="AW27" s="39">
        <f>'269_Meal1'!AW27</f>
        <v>0</v>
      </c>
      <c r="AX27" s="39">
        <f>'269_Meal1'!AX27</f>
        <v>0</v>
      </c>
      <c r="AY27" s="39">
        <f>'269_Meal1'!AY27</f>
        <v>0</v>
      </c>
      <c r="AZ27" s="39">
        <f>'269_Meal1'!AZ27</f>
        <v>0</v>
      </c>
      <c r="BA27" s="39">
        <f>'269_Meal1'!BA27</f>
        <v>0</v>
      </c>
      <c r="BB27" s="39">
        <f>'269_Meal1'!BB27</f>
        <v>0</v>
      </c>
      <c r="BC27" s="39">
        <f>'269_Meal1'!BC27</f>
        <v>0</v>
      </c>
      <c r="BD27" s="39">
        <f>'269_Meal1'!BD27</f>
        <v>0</v>
      </c>
      <c r="BE27" s="39">
        <f>'269_Meal1'!BE27</f>
        <v>0</v>
      </c>
      <c r="BF27" s="39">
        <f>'269_Meal1'!BF27</f>
        <v>0</v>
      </c>
      <c r="BG27" s="12">
        <f>'269_Meal1'!BG27</f>
        <v>0</v>
      </c>
      <c r="BJ27" s="18">
        <f t="shared" si="0"/>
        <v>0</v>
      </c>
      <c r="BK27" s="1"/>
      <c r="BL27" s="19">
        <v>0</v>
      </c>
      <c r="BM27" s="20">
        <v>0</v>
      </c>
      <c r="BO27" s="31"/>
      <c r="BP27" s="31"/>
    </row>
    <row r="28" spans="1:68" ht="15" thickBot="1" x14ac:dyDescent="0.35">
      <c r="A28" s="22"/>
      <c r="B28" s="15" t="s">
        <v>83</v>
      </c>
      <c r="C28" s="16">
        <f>IF(C12&gt;0,1,0)</f>
        <v>0</v>
      </c>
      <c r="D28" s="16">
        <f t="shared" ref="D28:BG28" si="2">IF(D12&gt;0,1,0)</f>
        <v>0</v>
      </c>
      <c r="E28" s="16">
        <f t="shared" si="2"/>
        <v>0</v>
      </c>
      <c r="F28" s="16">
        <f t="shared" si="2"/>
        <v>1</v>
      </c>
      <c r="G28" s="16">
        <f t="shared" si="2"/>
        <v>0</v>
      </c>
      <c r="H28" s="16">
        <f t="shared" si="2"/>
        <v>0</v>
      </c>
      <c r="I28" s="16">
        <f t="shared" si="2"/>
        <v>0</v>
      </c>
      <c r="J28" s="16">
        <f t="shared" si="2"/>
        <v>0</v>
      </c>
      <c r="K28" s="16">
        <f t="shared" si="2"/>
        <v>1</v>
      </c>
      <c r="L28" s="16">
        <f t="shared" si="2"/>
        <v>0</v>
      </c>
      <c r="M28" s="16">
        <f t="shared" si="2"/>
        <v>0</v>
      </c>
      <c r="N28" s="16">
        <f t="shared" si="2"/>
        <v>0</v>
      </c>
      <c r="O28" s="16">
        <f t="shared" si="2"/>
        <v>0</v>
      </c>
      <c r="P28" s="16">
        <f t="shared" si="2"/>
        <v>0</v>
      </c>
      <c r="Q28" s="16">
        <f t="shared" si="2"/>
        <v>0</v>
      </c>
      <c r="R28" s="16">
        <f t="shared" si="2"/>
        <v>0</v>
      </c>
      <c r="S28" s="16">
        <f t="shared" si="2"/>
        <v>1</v>
      </c>
      <c r="T28" s="16">
        <f t="shared" si="2"/>
        <v>0</v>
      </c>
      <c r="U28" s="16">
        <f t="shared" si="2"/>
        <v>0</v>
      </c>
      <c r="V28" s="16">
        <f t="shared" si="2"/>
        <v>0</v>
      </c>
      <c r="W28" s="16">
        <f t="shared" si="2"/>
        <v>0</v>
      </c>
      <c r="X28" s="16">
        <f t="shared" si="2"/>
        <v>0</v>
      </c>
      <c r="Y28" s="16">
        <f t="shared" si="2"/>
        <v>0</v>
      </c>
      <c r="Z28" s="16">
        <f t="shared" si="2"/>
        <v>0</v>
      </c>
      <c r="AA28" s="16">
        <f t="shared" si="2"/>
        <v>0</v>
      </c>
      <c r="AB28" s="16">
        <f t="shared" si="2"/>
        <v>0</v>
      </c>
      <c r="AC28" s="16">
        <f t="shared" si="2"/>
        <v>0</v>
      </c>
      <c r="AD28" s="16">
        <f t="shared" si="2"/>
        <v>0</v>
      </c>
      <c r="AE28" s="16">
        <f t="shared" si="2"/>
        <v>1</v>
      </c>
      <c r="AF28" s="16">
        <f t="shared" si="2"/>
        <v>1</v>
      </c>
      <c r="AG28" s="16">
        <f t="shared" si="2"/>
        <v>0</v>
      </c>
      <c r="AH28" s="16">
        <f t="shared" si="2"/>
        <v>0</v>
      </c>
      <c r="AI28" s="16">
        <f t="shared" si="2"/>
        <v>0</v>
      </c>
      <c r="AJ28" s="16">
        <f t="shared" si="2"/>
        <v>0</v>
      </c>
      <c r="AK28" s="16">
        <f t="shared" si="2"/>
        <v>0</v>
      </c>
      <c r="AL28" s="16">
        <f t="shared" si="2"/>
        <v>0</v>
      </c>
      <c r="AM28" s="16">
        <f t="shared" si="2"/>
        <v>0</v>
      </c>
      <c r="AN28" s="16">
        <f t="shared" si="2"/>
        <v>0</v>
      </c>
      <c r="AO28" s="16">
        <f t="shared" si="2"/>
        <v>0</v>
      </c>
      <c r="AP28" s="16">
        <f t="shared" si="2"/>
        <v>0</v>
      </c>
      <c r="AQ28" s="16">
        <f t="shared" si="2"/>
        <v>0</v>
      </c>
      <c r="AR28" s="16">
        <f t="shared" si="2"/>
        <v>0</v>
      </c>
      <c r="AS28" s="16">
        <f t="shared" si="2"/>
        <v>0</v>
      </c>
      <c r="AT28" s="16">
        <f t="shared" si="2"/>
        <v>0</v>
      </c>
      <c r="AU28" s="16">
        <f t="shared" si="2"/>
        <v>0</v>
      </c>
      <c r="AV28" s="16">
        <f t="shared" si="2"/>
        <v>0</v>
      </c>
      <c r="AW28" s="16">
        <f t="shared" si="2"/>
        <v>0</v>
      </c>
      <c r="AX28" s="16">
        <f t="shared" si="2"/>
        <v>1</v>
      </c>
      <c r="AY28" s="16">
        <f t="shared" si="2"/>
        <v>0</v>
      </c>
      <c r="AZ28" s="16">
        <f t="shared" si="2"/>
        <v>0</v>
      </c>
      <c r="BA28" s="16">
        <f t="shared" si="2"/>
        <v>0</v>
      </c>
      <c r="BB28" s="16">
        <f t="shared" si="2"/>
        <v>0</v>
      </c>
      <c r="BC28" s="16">
        <f t="shared" si="2"/>
        <v>0</v>
      </c>
      <c r="BD28" s="16">
        <f t="shared" si="2"/>
        <v>0</v>
      </c>
      <c r="BE28" s="16">
        <f t="shared" si="2"/>
        <v>0</v>
      </c>
      <c r="BF28" s="16">
        <f t="shared" si="2"/>
        <v>1</v>
      </c>
      <c r="BG28" s="17">
        <f t="shared" si="2"/>
        <v>1</v>
      </c>
    </row>
    <row r="29" spans="1:68" x14ac:dyDescent="0.3">
      <c r="A29" s="22"/>
    </row>
    <row r="34" spans="3:13" x14ac:dyDescent="0.3">
      <c r="J34" s="13"/>
    </row>
    <row r="38" spans="3:13" x14ac:dyDescent="0.3">
      <c r="J38" s="13"/>
    </row>
    <row r="42" spans="3:13" x14ac:dyDescent="0.3">
      <c r="J42" s="14"/>
      <c r="K42" s="14"/>
      <c r="M42" s="3"/>
    </row>
    <row r="43" spans="3:13" x14ac:dyDescent="0.3">
      <c r="J43" s="14"/>
      <c r="K43" s="14"/>
      <c r="M43" s="3"/>
    </row>
    <row r="47" spans="3:13" x14ac:dyDescent="0.3">
      <c r="C47" s="21"/>
      <c r="D47" s="1"/>
      <c r="E47" s="21"/>
      <c r="F47" s="21"/>
      <c r="H47" s="21"/>
      <c r="I47" s="21"/>
    </row>
  </sheetData>
  <mergeCells count="4">
    <mergeCell ref="BL11:BM11"/>
    <mergeCell ref="BO11:BP11"/>
    <mergeCell ref="A13:A26"/>
    <mergeCell ref="BI1:B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4EB3B-6AB0-4029-960E-FB147394FFF3}">
  <sheetPr>
    <tabColor theme="1" tint="0.14999847407452621"/>
  </sheetPr>
  <dimension ref="A1:BQ45"/>
  <sheetViews>
    <sheetView tabSelected="1" zoomScale="70" zoomScaleNormal="70" workbookViewId="0">
      <selection activeCell="P4" sqref="P4"/>
    </sheetView>
  </sheetViews>
  <sheetFormatPr defaultRowHeight="14.4" x14ac:dyDescent="0.3"/>
  <cols>
    <col min="1" max="1" width="4.5546875" customWidth="1"/>
    <col min="2" max="2" width="17.109375" bestFit="1" customWidth="1"/>
    <col min="3" max="59" width="11.6640625" customWidth="1"/>
    <col min="61" max="61" width="17.88671875" customWidth="1"/>
    <col min="62" max="62" width="14.5546875" bestFit="1" customWidth="1"/>
    <col min="64" max="64" width="17" customWidth="1"/>
    <col min="65" max="65" width="15.33203125" customWidth="1"/>
    <col min="67" max="67" width="14.88671875" customWidth="1"/>
    <col min="68" max="68" width="19.6640625" customWidth="1"/>
    <col min="69" max="69" width="18" customWidth="1"/>
  </cols>
  <sheetData>
    <row r="1" spans="1:69" ht="21" x14ac:dyDescent="0.4">
      <c r="C1" s="1"/>
      <c r="D1" s="1"/>
      <c r="E1" s="1"/>
      <c r="F1" s="1"/>
      <c r="G1" s="1"/>
      <c r="BI1" s="81" t="s">
        <v>84</v>
      </c>
      <c r="BJ1" s="82"/>
      <c r="BK1" s="64"/>
      <c r="BL1" s="39"/>
    </row>
    <row r="2" spans="1:69" ht="23.4" x14ac:dyDescent="0.45">
      <c r="B2" s="74" t="s">
        <v>87</v>
      </c>
      <c r="BI2" s="65" t="s">
        <v>0</v>
      </c>
      <c r="BJ2" s="85">
        <v>269</v>
      </c>
      <c r="BK2" s="62"/>
      <c r="BL2" s="39"/>
    </row>
    <row r="3" spans="1:69" ht="21.6" thickBot="1" x14ac:dyDescent="0.45">
      <c r="BI3" s="61" t="s">
        <v>90</v>
      </c>
      <c r="BJ3" s="86" t="s">
        <v>89</v>
      </c>
      <c r="BK3" s="39"/>
      <c r="BL3" s="39"/>
    </row>
    <row r="4" spans="1:69" x14ac:dyDescent="0.3">
      <c r="BI4" s="63"/>
      <c r="BJ4" s="68"/>
      <c r="BK4" s="39"/>
      <c r="BL4" s="39"/>
    </row>
    <row r="5" spans="1:69" x14ac:dyDescent="0.3">
      <c r="BI5" s="2"/>
      <c r="BJ5" s="3"/>
    </row>
    <row r="6" spans="1:69" x14ac:dyDescent="0.3">
      <c r="BI6" s="2"/>
      <c r="BJ6" s="3"/>
    </row>
    <row r="7" spans="1:69" ht="21.6" thickBot="1" x14ac:dyDescent="0.45">
      <c r="BI7" s="3"/>
      <c r="BJ7" s="3"/>
      <c r="BO7" s="75" t="s">
        <v>88</v>
      </c>
    </row>
    <row r="8" spans="1:69" ht="21.6" thickBot="1" x14ac:dyDescent="0.45">
      <c r="BI8" s="30" t="s">
        <v>1</v>
      </c>
      <c r="BJ8" s="69">
        <f>SUMPRODUCT(C11:BG11,C12:BG12)</f>
        <v>9.2408101672073659</v>
      </c>
      <c r="BO8" s="69">
        <f>BJ8+'269_Meal2'!BJ8+'269_Meal1'!BJ8</f>
        <v>18.337749918584798</v>
      </c>
    </row>
    <row r="9" spans="1:69" ht="15" thickBot="1" x14ac:dyDescent="0.35"/>
    <row r="10" spans="1:69" ht="15" thickBot="1" x14ac:dyDescent="0.35">
      <c r="B10" s="4" t="s">
        <v>3</v>
      </c>
      <c r="C10" s="5" t="s">
        <v>4</v>
      </c>
      <c r="D10" s="5" t="s">
        <v>5</v>
      </c>
      <c r="E10" s="5" t="s">
        <v>6</v>
      </c>
      <c r="F10" s="5" t="s">
        <v>7</v>
      </c>
      <c r="G10" s="5" t="s">
        <v>8</v>
      </c>
      <c r="H10" s="5" t="s">
        <v>9</v>
      </c>
      <c r="I10" s="5" t="s">
        <v>10</v>
      </c>
      <c r="J10" s="5" t="s">
        <v>11</v>
      </c>
      <c r="K10" s="5" t="s">
        <v>12</v>
      </c>
      <c r="L10" s="5" t="s">
        <v>13</v>
      </c>
      <c r="M10" s="5" t="s">
        <v>14</v>
      </c>
      <c r="N10" s="5" t="s">
        <v>15</v>
      </c>
      <c r="O10" s="5" t="s">
        <v>16</v>
      </c>
      <c r="P10" s="5" t="s">
        <v>17</v>
      </c>
      <c r="Q10" s="5" t="s">
        <v>18</v>
      </c>
      <c r="R10" s="5" t="s">
        <v>19</v>
      </c>
      <c r="S10" s="5" t="s">
        <v>20</v>
      </c>
      <c r="T10" s="5" t="s">
        <v>21</v>
      </c>
      <c r="U10" s="5" t="s">
        <v>22</v>
      </c>
      <c r="V10" s="5" t="s">
        <v>23</v>
      </c>
      <c r="W10" s="5" t="s">
        <v>24</v>
      </c>
      <c r="X10" s="5" t="s">
        <v>25</v>
      </c>
      <c r="Y10" s="5" t="s">
        <v>26</v>
      </c>
      <c r="Z10" s="5" t="s">
        <v>27</v>
      </c>
      <c r="AA10" s="5" t="s">
        <v>28</v>
      </c>
      <c r="AB10" s="5" t="s">
        <v>29</v>
      </c>
      <c r="AC10" s="5" t="s">
        <v>30</v>
      </c>
      <c r="AD10" s="5" t="s">
        <v>31</v>
      </c>
      <c r="AE10" s="5" t="s">
        <v>32</v>
      </c>
      <c r="AF10" s="5" t="s">
        <v>33</v>
      </c>
      <c r="AG10" s="5" t="s">
        <v>34</v>
      </c>
      <c r="AH10" s="5" t="s">
        <v>35</v>
      </c>
      <c r="AI10" s="5" t="s">
        <v>36</v>
      </c>
      <c r="AJ10" s="5" t="s">
        <v>37</v>
      </c>
      <c r="AK10" s="5" t="s">
        <v>38</v>
      </c>
      <c r="AL10" s="5" t="s">
        <v>39</v>
      </c>
      <c r="AM10" s="5" t="s">
        <v>40</v>
      </c>
      <c r="AN10" s="5" t="s">
        <v>41</v>
      </c>
      <c r="AO10" s="5" t="s">
        <v>42</v>
      </c>
      <c r="AP10" s="5" t="s">
        <v>43</v>
      </c>
      <c r="AQ10" s="5" t="s">
        <v>44</v>
      </c>
      <c r="AR10" s="5" t="s">
        <v>45</v>
      </c>
      <c r="AS10" s="5" t="s">
        <v>46</v>
      </c>
      <c r="AT10" s="5" t="s">
        <v>47</v>
      </c>
      <c r="AU10" s="5" t="s">
        <v>48</v>
      </c>
      <c r="AV10" s="5" t="s">
        <v>49</v>
      </c>
      <c r="AW10" s="5" t="s">
        <v>50</v>
      </c>
      <c r="AX10" s="5" t="s">
        <v>51</v>
      </c>
      <c r="AY10" s="5" t="s">
        <v>52</v>
      </c>
      <c r="AZ10" s="5" t="s">
        <v>53</v>
      </c>
      <c r="BA10" s="5" t="s">
        <v>54</v>
      </c>
      <c r="BB10" s="5" t="s">
        <v>55</v>
      </c>
      <c r="BC10" s="5" t="s">
        <v>56</v>
      </c>
      <c r="BD10" s="5" t="s">
        <v>57</v>
      </c>
      <c r="BE10" s="5" t="s">
        <v>58</v>
      </c>
      <c r="BF10" s="5" t="s">
        <v>59</v>
      </c>
      <c r="BG10" s="6" t="s">
        <v>60</v>
      </c>
    </row>
    <row r="11" spans="1:69" ht="15" thickBot="1" x14ac:dyDescent="0.35">
      <c r="B11" s="7" t="s">
        <v>61</v>
      </c>
      <c r="C11" s="8">
        <v>4.1850000000000005</v>
      </c>
      <c r="D11" s="9">
        <v>1.18252</v>
      </c>
      <c r="E11" s="9">
        <v>3.29</v>
      </c>
      <c r="F11" s="9">
        <v>0.31122</v>
      </c>
      <c r="G11" s="9">
        <v>0.69201000000000001</v>
      </c>
      <c r="H11" s="9">
        <v>2.99</v>
      </c>
      <c r="I11" s="9">
        <v>0.32571</v>
      </c>
      <c r="J11" s="9">
        <v>0.56025000000000003</v>
      </c>
      <c r="K11" s="9">
        <v>0.22596000000000002</v>
      </c>
      <c r="L11" s="9">
        <v>0.19975000000000001</v>
      </c>
      <c r="M11" s="9">
        <v>0.57850000000000001</v>
      </c>
      <c r="N11" s="9">
        <v>1.25</v>
      </c>
      <c r="O11" s="9">
        <v>0.74315294117647057</v>
      </c>
      <c r="P11" s="9">
        <v>0.44252000000000002</v>
      </c>
      <c r="Q11" s="9">
        <v>3.6852000000000003E-2</v>
      </c>
      <c r="R11" s="9">
        <v>0.42415000000000003</v>
      </c>
      <c r="S11" s="9">
        <v>0.8872941176470589</v>
      </c>
      <c r="T11" s="9">
        <v>0.47449999999999998</v>
      </c>
      <c r="U11" s="9">
        <v>0.57855000000000001</v>
      </c>
      <c r="V11" s="9">
        <v>1.69</v>
      </c>
      <c r="W11" s="9">
        <v>0.66</v>
      </c>
      <c r="X11" s="9">
        <v>0.50274000000000008</v>
      </c>
      <c r="Y11" s="9">
        <v>134</v>
      </c>
      <c r="Z11" s="9">
        <v>1.2150458715596331</v>
      </c>
      <c r="AA11" s="9">
        <v>1.76274</v>
      </c>
      <c r="AB11" s="9">
        <v>0.57486000000000004</v>
      </c>
      <c r="AC11" s="9">
        <v>2.5</v>
      </c>
      <c r="AD11" s="9">
        <v>1</v>
      </c>
      <c r="AE11" s="9">
        <v>0.66933000000000009</v>
      </c>
      <c r="AF11" s="9">
        <v>0.69</v>
      </c>
      <c r="AG11" s="9">
        <v>1.50528</v>
      </c>
      <c r="AH11" s="9">
        <v>0.99434000000000011</v>
      </c>
      <c r="AI11" s="9">
        <v>1.645</v>
      </c>
      <c r="AJ11" s="9">
        <v>2.7149800000000002</v>
      </c>
      <c r="AK11" s="9">
        <v>9.9901199999999992</v>
      </c>
      <c r="AL11" s="9">
        <v>1.3356000000000001</v>
      </c>
      <c r="AM11" s="9">
        <v>1.3858571428571429</v>
      </c>
      <c r="AN11" s="9">
        <v>0.6412000000000001</v>
      </c>
      <c r="AO11" s="9">
        <v>0.75516000000000005</v>
      </c>
      <c r="AP11" s="9">
        <v>1.42632</v>
      </c>
      <c r="AQ11" s="9">
        <v>11.592000000000001</v>
      </c>
      <c r="AR11" s="9">
        <v>0.54600000000000004</v>
      </c>
      <c r="AS11" s="9">
        <v>4.3680000000000003</v>
      </c>
      <c r="AT11" s="9">
        <v>6.2030769230769227</v>
      </c>
      <c r="AU11" s="9">
        <v>28.32</v>
      </c>
      <c r="AV11" s="9">
        <v>6.7900000000000009</v>
      </c>
      <c r="AW11" s="9">
        <v>4.0019999999999998</v>
      </c>
      <c r="AX11" s="9">
        <v>2.1823200000000003</v>
      </c>
      <c r="AY11" s="9">
        <v>1.4</v>
      </c>
      <c r="AZ11" s="9">
        <v>4.7039999999999997</v>
      </c>
      <c r="BA11" s="9">
        <v>2.9391600000000002</v>
      </c>
      <c r="BB11" s="9">
        <v>3.7800000000000002</v>
      </c>
      <c r="BC11" s="9">
        <v>4.7572000000000001</v>
      </c>
      <c r="BD11" s="9">
        <v>2.18316</v>
      </c>
      <c r="BE11" s="9">
        <v>0.71567999999999998</v>
      </c>
      <c r="BF11" s="9">
        <v>3.8315224828265687E-2</v>
      </c>
      <c r="BG11" s="10">
        <v>0.83076000000000005</v>
      </c>
      <c r="BL11" s="76" t="s">
        <v>92</v>
      </c>
      <c r="BM11" s="77"/>
      <c r="BP11" s="78" t="s">
        <v>94</v>
      </c>
      <c r="BQ11" s="79"/>
    </row>
    <row r="12" spans="1:69" ht="43.5" customHeight="1" thickBot="1" x14ac:dyDescent="0.35">
      <c r="B12" s="27" t="s">
        <v>63</v>
      </c>
      <c r="C12" s="66">
        <v>0</v>
      </c>
      <c r="D12" s="66">
        <v>0</v>
      </c>
      <c r="E12" s="66">
        <v>0</v>
      </c>
      <c r="F12" s="66">
        <v>0</v>
      </c>
      <c r="G12" s="66">
        <v>0</v>
      </c>
      <c r="H12" s="66">
        <v>0</v>
      </c>
      <c r="I12" s="66">
        <v>0</v>
      </c>
      <c r="J12" s="66">
        <v>1.3715691135512853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  <c r="P12" s="66">
        <v>0</v>
      </c>
      <c r="Q12" s="66">
        <v>0.19443434883593569</v>
      </c>
      <c r="R12" s="66">
        <v>0</v>
      </c>
      <c r="S12" s="66">
        <v>0</v>
      </c>
      <c r="T12" s="66">
        <v>0</v>
      </c>
      <c r="U12" s="66">
        <v>0</v>
      </c>
      <c r="V12" s="66">
        <v>0</v>
      </c>
      <c r="W12" s="66">
        <v>0</v>
      </c>
      <c r="X12" s="66">
        <v>0</v>
      </c>
      <c r="Y12" s="66">
        <v>0</v>
      </c>
      <c r="Z12" s="66">
        <v>0.98881519952450436</v>
      </c>
      <c r="AA12" s="66">
        <v>0</v>
      </c>
      <c r="AB12" s="66">
        <v>0</v>
      </c>
      <c r="AC12" s="66">
        <v>0</v>
      </c>
      <c r="AD12" s="66">
        <v>2.5927301146459714</v>
      </c>
      <c r="AE12" s="66">
        <v>0</v>
      </c>
      <c r="AF12" s="66">
        <v>0</v>
      </c>
      <c r="AG12" s="66">
        <v>0</v>
      </c>
      <c r="AH12" s="66">
        <v>0</v>
      </c>
      <c r="AI12" s="66">
        <v>0</v>
      </c>
      <c r="AJ12" s="66">
        <v>0</v>
      </c>
      <c r="AK12" s="66">
        <v>0</v>
      </c>
      <c r="AL12" s="66">
        <v>0</v>
      </c>
      <c r="AM12" s="66">
        <v>0</v>
      </c>
      <c r="AN12" s="66">
        <v>0</v>
      </c>
      <c r="AO12" s="66">
        <v>0</v>
      </c>
      <c r="AP12" s="66">
        <v>0</v>
      </c>
      <c r="AQ12" s="66">
        <v>0</v>
      </c>
      <c r="AR12" s="66">
        <v>0</v>
      </c>
      <c r="AS12" s="66">
        <v>0</v>
      </c>
      <c r="AT12" s="66">
        <v>0</v>
      </c>
      <c r="AU12" s="66">
        <v>0</v>
      </c>
      <c r="AV12" s="66">
        <v>0.2932851769450982</v>
      </c>
      <c r="AW12" s="66">
        <v>0</v>
      </c>
      <c r="AX12" s="66">
        <v>0</v>
      </c>
      <c r="AY12" s="66">
        <v>0</v>
      </c>
      <c r="AZ12" s="66">
        <v>0</v>
      </c>
      <c r="BA12" s="66">
        <v>0.47868111358313725</v>
      </c>
      <c r="BB12" s="66">
        <v>0</v>
      </c>
      <c r="BC12" s="66">
        <v>0</v>
      </c>
      <c r="BD12" s="66">
        <v>0.58296716818606564</v>
      </c>
      <c r="BE12" s="66">
        <v>0</v>
      </c>
      <c r="BF12" s="66">
        <v>0</v>
      </c>
      <c r="BG12" s="67">
        <v>0</v>
      </c>
      <c r="BJ12" s="11" t="s">
        <v>64</v>
      </c>
      <c r="BL12" s="26" t="s">
        <v>65</v>
      </c>
      <c r="BM12" s="26" t="s">
        <v>66</v>
      </c>
      <c r="BO12" s="70" t="s">
        <v>91</v>
      </c>
      <c r="BP12" s="25" t="s">
        <v>65</v>
      </c>
      <c r="BQ12" s="25" t="s">
        <v>66</v>
      </c>
    </row>
    <row r="13" spans="1:69" x14ac:dyDescent="0.3">
      <c r="A13" s="80" t="s">
        <v>67</v>
      </c>
      <c r="B13" s="7" t="s">
        <v>68</v>
      </c>
      <c r="C13" s="39">
        <v>4</v>
      </c>
      <c r="D13" s="39">
        <v>6</v>
      </c>
      <c r="E13" s="39">
        <v>8</v>
      </c>
      <c r="F13" s="39">
        <v>7</v>
      </c>
      <c r="G13" s="39">
        <v>5</v>
      </c>
      <c r="H13" s="39">
        <v>4</v>
      </c>
      <c r="I13" s="39">
        <v>2</v>
      </c>
      <c r="J13" s="39">
        <v>5</v>
      </c>
      <c r="K13" s="39">
        <v>5</v>
      </c>
      <c r="L13" s="39">
        <v>2</v>
      </c>
      <c r="M13" s="39">
        <v>2</v>
      </c>
      <c r="N13" s="39">
        <v>2</v>
      </c>
      <c r="O13" s="39">
        <v>3</v>
      </c>
      <c r="P13" s="39">
        <v>11</v>
      </c>
      <c r="Q13" s="39">
        <v>26</v>
      </c>
      <c r="R13" s="39">
        <v>3</v>
      </c>
      <c r="S13" s="39">
        <v>18</v>
      </c>
      <c r="T13" s="39">
        <v>23</v>
      </c>
      <c r="U13" s="39">
        <v>5</v>
      </c>
      <c r="V13" s="39">
        <v>34</v>
      </c>
      <c r="W13" s="39">
        <v>3</v>
      </c>
      <c r="X13" s="39">
        <v>30</v>
      </c>
      <c r="Y13" s="39">
        <v>12</v>
      </c>
      <c r="Z13" s="39">
        <v>15</v>
      </c>
      <c r="AA13" s="39">
        <v>23</v>
      </c>
      <c r="AB13" s="39">
        <v>12</v>
      </c>
      <c r="AC13" s="39">
        <v>20</v>
      </c>
      <c r="AD13" s="39">
        <v>5</v>
      </c>
      <c r="AE13" s="39">
        <v>7</v>
      </c>
      <c r="AF13" s="39">
        <v>19</v>
      </c>
      <c r="AG13" s="39">
        <v>15</v>
      </c>
      <c r="AH13" s="39">
        <v>26</v>
      </c>
      <c r="AI13" s="39">
        <v>13</v>
      </c>
      <c r="AJ13" s="39">
        <v>19</v>
      </c>
      <c r="AK13" s="39">
        <v>11</v>
      </c>
      <c r="AL13" s="39">
        <v>26</v>
      </c>
      <c r="AM13" s="39">
        <v>13</v>
      </c>
      <c r="AN13" s="39">
        <v>21</v>
      </c>
      <c r="AO13" s="39">
        <v>0</v>
      </c>
      <c r="AP13" s="39">
        <v>6</v>
      </c>
      <c r="AQ13" s="39">
        <v>0</v>
      </c>
      <c r="AR13" s="39">
        <v>0</v>
      </c>
      <c r="AS13" s="39">
        <v>0</v>
      </c>
      <c r="AT13" s="39">
        <v>0</v>
      </c>
      <c r="AU13" s="39">
        <v>1</v>
      </c>
      <c r="AV13" s="39">
        <v>0</v>
      </c>
      <c r="AW13" s="39">
        <v>0</v>
      </c>
      <c r="AX13" s="39">
        <v>6</v>
      </c>
      <c r="AY13" s="39">
        <v>0</v>
      </c>
      <c r="AZ13" s="39">
        <v>0</v>
      </c>
      <c r="BA13" s="39">
        <v>0</v>
      </c>
      <c r="BB13" s="39">
        <v>0</v>
      </c>
      <c r="BC13" s="39">
        <v>5</v>
      </c>
      <c r="BD13" s="39">
        <v>0</v>
      </c>
      <c r="BE13" s="39">
        <v>0</v>
      </c>
      <c r="BF13" s="39">
        <v>0</v>
      </c>
      <c r="BG13" s="12">
        <v>0</v>
      </c>
      <c r="BI13" s="4" t="s">
        <v>68</v>
      </c>
      <c r="BJ13" s="23">
        <f t="shared" ref="BJ13:BJ28" si="0">SUMPRODUCT($C$12:$BG$12,C13:BG13)</f>
        <v>39.709017203588175</v>
      </c>
      <c r="BK13" s="1" t="s">
        <v>69</v>
      </c>
      <c r="BL13" s="48">
        <f>IF('269_Meal2'!BO13-'269_Meal2'!BJ13&gt;0,'269_Meal2'!BO13-'269_Meal2'!BJ13,0)</f>
        <v>0</v>
      </c>
      <c r="BM13" s="49">
        <f>'269_Meal2'!BP13-'269_Meal2'!BJ13</f>
        <v>73.931871309460163</v>
      </c>
      <c r="BO13" s="71">
        <f>BJ13+'269_Meal1'!BJ13+'269_Meal2'!BJ13</f>
        <v>136.77714589412801</v>
      </c>
      <c r="BP13" s="54">
        <f>'269_Meal1'!BO13</f>
        <v>50</v>
      </c>
      <c r="BQ13" s="55">
        <f>'269_Meal1'!BP13</f>
        <v>171</v>
      </c>
    </row>
    <row r="14" spans="1:69" x14ac:dyDescent="0.3">
      <c r="A14" s="80"/>
      <c r="B14" s="7" t="s">
        <v>70</v>
      </c>
      <c r="C14" s="39">
        <v>20</v>
      </c>
      <c r="D14" s="39">
        <v>25</v>
      </c>
      <c r="E14" s="39">
        <v>45</v>
      </c>
      <c r="F14" s="39">
        <v>30</v>
      </c>
      <c r="G14" s="39">
        <v>25</v>
      </c>
      <c r="H14" s="39">
        <v>15</v>
      </c>
      <c r="I14" s="39">
        <v>10</v>
      </c>
      <c r="J14" s="39">
        <v>20</v>
      </c>
      <c r="K14" s="39">
        <v>25</v>
      </c>
      <c r="L14" s="39">
        <v>10</v>
      </c>
      <c r="M14" s="39">
        <v>10</v>
      </c>
      <c r="N14" s="39">
        <v>15</v>
      </c>
      <c r="O14" s="39">
        <v>20</v>
      </c>
      <c r="P14" s="39">
        <v>45</v>
      </c>
      <c r="Q14" s="39">
        <v>110</v>
      </c>
      <c r="R14" s="39">
        <v>10</v>
      </c>
      <c r="S14" s="39">
        <v>90</v>
      </c>
      <c r="T14" s="39">
        <v>100</v>
      </c>
      <c r="U14" s="39">
        <v>25</v>
      </c>
      <c r="V14" s="39">
        <v>130</v>
      </c>
      <c r="W14" s="39">
        <v>50</v>
      </c>
      <c r="X14" s="39">
        <v>110</v>
      </c>
      <c r="Y14" s="39">
        <v>50</v>
      </c>
      <c r="Z14" s="39">
        <v>60</v>
      </c>
      <c r="AA14" s="39">
        <v>90</v>
      </c>
      <c r="AB14" s="39">
        <v>50</v>
      </c>
      <c r="AC14" s="39">
        <v>90</v>
      </c>
      <c r="AD14" s="39">
        <v>15</v>
      </c>
      <c r="AE14" s="39">
        <v>20</v>
      </c>
      <c r="AF14" s="39">
        <v>80</v>
      </c>
      <c r="AG14" s="39">
        <v>60</v>
      </c>
      <c r="AH14" s="39">
        <v>100</v>
      </c>
      <c r="AI14" s="39">
        <v>50</v>
      </c>
      <c r="AJ14" s="39">
        <v>70</v>
      </c>
      <c r="AK14" s="39">
        <v>50</v>
      </c>
      <c r="AL14" s="39">
        <v>100</v>
      </c>
      <c r="AM14" s="39">
        <v>50</v>
      </c>
      <c r="AN14" s="39">
        <v>80</v>
      </c>
      <c r="AO14" s="39">
        <v>130</v>
      </c>
      <c r="AP14" s="39">
        <v>110</v>
      </c>
      <c r="AQ14" s="39">
        <v>90</v>
      </c>
      <c r="AR14" s="39">
        <v>100</v>
      </c>
      <c r="AS14" s="39">
        <v>100</v>
      </c>
      <c r="AT14" s="39">
        <v>120</v>
      </c>
      <c r="AU14" s="39">
        <v>80</v>
      </c>
      <c r="AV14" s="39">
        <v>110</v>
      </c>
      <c r="AW14" s="39">
        <v>80</v>
      </c>
      <c r="AX14" s="39">
        <v>100</v>
      </c>
      <c r="AY14" s="39">
        <v>90</v>
      </c>
      <c r="AZ14" s="39">
        <v>140</v>
      </c>
      <c r="BA14" s="39">
        <v>200</v>
      </c>
      <c r="BB14" s="39">
        <v>130</v>
      </c>
      <c r="BC14" s="39">
        <v>140</v>
      </c>
      <c r="BD14" s="39">
        <v>100</v>
      </c>
      <c r="BE14" s="39">
        <v>120</v>
      </c>
      <c r="BF14" s="39">
        <v>110</v>
      </c>
      <c r="BG14" s="12">
        <v>130</v>
      </c>
      <c r="BI14" s="7" t="s">
        <v>70</v>
      </c>
      <c r="BJ14" s="23">
        <f t="shared" si="0"/>
        <v>333.33333333333326</v>
      </c>
      <c r="BK14" s="1" t="s">
        <v>69</v>
      </c>
      <c r="BL14" s="50">
        <f>IF('269_Meal2'!BO14-'269_Meal2'!BJ14&gt;0,'269_Meal2'!BO14-'269_Meal2'!BJ14,0)</f>
        <v>333.33333333333326</v>
      </c>
      <c r="BM14" s="51">
        <f>'269_Meal2'!BP14-'269_Meal2'!BJ14</f>
        <v>853.33333333333326</v>
      </c>
      <c r="BO14" s="72">
        <f>BJ14+'269_Meal1'!BJ14+'269_Meal2'!BJ14</f>
        <v>1000</v>
      </c>
      <c r="BP14" s="56">
        <f>'269_Meal1'!BO14</f>
        <v>1000</v>
      </c>
      <c r="BQ14" s="57">
        <f>'269_Meal1'!BP14</f>
        <v>1520</v>
      </c>
    </row>
    <row r="15" spans="1:69" x14ac:dyDescent="0.3">
      <c r="A15" s="80"/>
      <c r="B15" s="7" t="s">
        <v>71</v>
      </c>
      <c r="C15" s="39">
        <v>0</v>
      </c>
      <c r="D15" s="39">
        <v>0</v>
      </c>
      <c r="E15" s="39">
        <v>0.5</v>
      </c>
      <c r="F15" s="39">
        <v>0</v>
      </c>
      <c r="G15" s="39">
        <v>0</v>
      </c>
      <c r="H15" s="39">
        <v>0</v>
      </c>
      <c r="I15" s="39">
        <v>0</v>
      </c>
      <c r="J15" s="39">
        <v>0</v>
      </c>
      <c r="K15" s="39">
        <v>0</v>
      </c>
      <c r="L15" s="39">
        <v>0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0</v>
      </c>
      <c r="S15" s="39">
        <v>2.5</v>
      </c>
      <c r="T15" s="39">
        <v>0</v>
      </c>
      <c r="U15" s="39">
        <v>0</v>
      </c>
      <c r="V15" s="39">
        <v>0</v>
      </c>
      <c r="W15" s="39">
        <v>4.5</v>
      </c>
      <c r="X15" s="39">
        <v>0</v>
      </c>
      <c r="Y15" s="39">
        <v>0</v>
      </c>
      <c r="Z15" s="39">
        <v>0</v>
      </c>
      <c r="AA15" s="39">
        <v>0</v>
      </c>
      <c r="AB15" s="39">
        <v>0</v>
      </c>
      <c r="AC15" s="39">
        <v>1</v>
      </c>
      <c r="AD15" s="39">
        <v>0</v>
      </c>
      <c r="AE15" s="39">
        <v>0</v>
      </c>
      <c r="AF15" s="39">
        <v>0</v>
      </c>
      <c r="AG15" s="39">
        <v>0.5</v>
      </c>
      <c r="AH15" s="39">
        <v>0</v>
      </c>
      <c r="AI15" s="39">
        <v>0</v>
      </c>
      <c r="AJ15" s="39">
        <v>0</v>
      </c>
      <c r="AK15" s="39">
        <v>0</v>
      </c>
      <c r="AL15" s="39">
        <v>0</v>
      </c>
      <c r="AM15" s="39">
        <v>0</v>
      </c>
      <c r="AN15" s="39">
        <v>0</v>
      </c>
      <c r="AO15" s="39">
        <v>6</v>
      </c>
      <c r="AP15" s="39">
        <v>1.5</v>
      </c>
      <c r="AQ15" s="39">
        <v>1</v>
      </c>
      <c r="AR15" s="39">
        <v>1.5</v>
      </c>
      <c r="AS15" s="39">
        <v>1</v>
      </c>
      <c r="AT15" s="39">
        <v>2</v>
      </c>
      <c r="AU15" s="39">
        <v>0.5</v>
      </c>
      <c r="AV15" s="39">
        <v>2</v>
      </c>
      <c r="AW15" s="39">
        <v>1</v>
      </c>
      <c r="AX15" s="39">
        <v>4</v>
      </c>
      <c r="AY15" s="39">
        <v>1</v>
      </c>
      <c r="AZ15" s="39">
        <v>6</v>
      </c>
      <c r="BA15" s="39">
        <v>10</v>
      </c>
      <c r="BB15" s="39">
        <v>4</v>
      </c>
      <c r="BC15" s="39">
        <v>1</v>
      </c>
      <c r="BD15" s="39">
        <v>1.5</v>
      </c>
      <c r="BE15" s="39">
        <v>6</v>
      </c>
      <c r="BF15" s="39">
        <v>2.5</v>
      </c>
      <c r="BG15" s="12">
        <v>1.5</v>
      </c>
      <c r="BI15" s="7" t="s">
        <v>71</v>
      </c>
      <c r="BJ15" s="23">
        <f t="shared" si="0"/>
        <v>6.2478322420006673</v>
      </c>
      <c r="BK15" s="1" t="s">
        <v>69</v>
      </c>
      <c r="BL15" s="50">
        <f>IF('269_Meal2'!BO15-'269_Meal2'!BJ15&gt;0,'269_Meal2'!BO15-'269_Meal2'!BJ15,0)</f>
        <v>0</v>
      </c>
      <c r="BM15" s="51">
        <f>'269_Meal2'!BP15-'269_Meal2'!BJ15</f>
        <v>44.988801532928321</v>
      </c>
      <c r="BO15" s="72">
        <f>BJ15+'269_Meal1'!BJ15+'269_Meal2'!BJ15</f>
        <v>20.259030709072348</v>
      </c>
      <c r="BP15" s="56">
        <f>'269_Meal1'!BO15</f>
        <v>0</v>
      </c>
      <c r="BQ15" s="57">
        <f>'269_Meal1'!BP15</f>
        <v>59</v>
      </c>
    </row>
    <row r="16" spans="1:69" x14ac:dyDescent="0.3">
      <c r="A16" s="80"/>
      <c r="B16" s="7" t="s">
        <v>72</v>
      </c>
      <c r="C16" s="39">
        <v>2</v>
      </c>
      <c r="D16" s="39">
        <v>1</v>
      </c>
      <c r="E16" s="39">
        <v>4</v>
      </c>
      <c r="F16" s="39">
        <v>1</v>
      </c>
      <c r="G16" s="39">
        <v>2</v>
      </c>
      <c r="H16" s="39">
        <v>0</v>
      </c>
      <c r="I16" s="39">
        <v>1</v>
      </c>
      <c r="J16" s="39">
        <v>1</v>
      </c>
      <c r="K16" s="39">
        <v>1</v>
      </c>
      <c r="L16" s="39">
        <v>0</v>
      </c>
      <c r="M16" s="39">
        <v>1</v>
      </c>
      <c r="N16" s="39">
        <v>1</v>
      </c>
      <c r="O16" s="39">
        <v>3</v>
      </c>
      <c r="P16" s="39">
        <v>1</v>
      </c>
      <c r="Q16" s="39">
        <v>3</v>
      </c>
      <c r="R16" s="39">
        <v>0</v>
      </c>
      <c r="S16" s="39">
        <v>4</v>
      </c>
      <c r="T16" s="39">
        <v>2</v>
      </c>
      <c r="U16" s="39">
        <v>1</v>
      </c>
      <c r="V16" s="39">
        <v>1</v>
      </c>
      <c r="W16" s="39">
        <v>1</v>
      </c>
      <c r="X16" s="39">
        <v>1</v>
      </c>
      <c r="Y16" s="39">
        <v>1</v>
      </c>
      <c r="Z16" s="39">
        <v>1</v>
      </c>
      <c r="AA16" s="39">
        <v>0</v>
      </c>
      <c r="AB16" s="39">
        <v>1</v>
      </c>
      <c r="AC16" s="39">
        <v>1</v>
      </c>
      <c r="AD16" s="39">
        <v>0</v>
      </c>
      <c r="AE16" s="39">
        <v>0</v>
      </c>
      <c r="AF16" s="39">
        <v>1</v>
      </c>
      <c r="AG16" s="39">
        <v>1</v>
      </c>
      <c r="AH16" s="39">
        <v>1</v>
      </c>
      <c r="AI16" s="39">
        <v>1</v>
      </c>
      <c r="AJ16" s="39">
        <v>1</v>
      </c>
      <c r="AK16" s="39">
        <v>1</v>
      </c>
      <c r="AL16" s="39">
        <v>1</v>
      </c>
      <c r="AM16" s="39">
        <v>1</v>
      </c>
      <c r="AN16" s="39">
        <v>1</v>
      </c>
      <c r="AO16" s="39">
        <v>17</v>
      </c>
      <c r="AP16" s="39">
        <v>17</v>
      </c>
      <c r="AQ16" s="39">
        <v>20</v>
      </c>
      <c r="AR16" s="39">
        <v>19</v>
      </c>
      <c r="AS16" s="39">
        <v>21</v>
      </c>
      <c r="AT16" s="39">
        <v>23</v>
      </c>
      <c r="AU16" s="39">
        <v>17</v>
      </c>
      <c r="AV16" s="39">
        <v>21</v>
      </c>
      <c r="AW16" s="39">
        <v>16</v>
      </c>
      <c r="AX16" s="39">
        <v>10</v>
      </c>
      <c r="AY16" s="39">
        <v>20</v>
      </c>
      <c r="AZ16" s="39">
        <v>20</v>
      </c>
      <c r="BA16" s="39">
        <v>24</v>
      </c>
      <c r="BB16" s="39">
        <v>22</v>
      </c>
      <c r="BC16" s="39">
        <v>27</v>
      </c>
      <c r="BD16" s="39">
        <v>21</v>
      </c>
      <c r="BE16" s="39">
        <v>16</v>
      </c>
      <c r="BF16" s="39">
        <v>22</v>
      </c>
      <c r="BG16" s="12">
        <v>26</v>
      </c>
      <c r="BI16" s="7" t="s">
        <v>72</v>
      </c>
      <c r="BJ16" s="23">
        <f t="shared" si="0"/>
        <v>32.833333333333329</v>
      </c>
      <c r="BK16" s="1" t="s">
        <v>69</v>
      </c>
      <c r="BL16" s="50">
        <f>IF('269_Meal2'!BO16-'269_Meal2'!BJ16&gt;0,'269_Meal2'!BO16-'269_Meal2'!BJ16,0)</f>
        <v>17.833333333333321</v>
      </c>
      <c r="BM16" s="51">
        <f>'269_Meal2'!BP16-'269_Meal2'!BJ16</f>
        <v>32.833333333333321</v>
      </c>
      <c r="BO16" s="72">
        <f>BJ16+'269_Meal1'!BJ16+'269_Meal2'!BJ16</f>
        <v>76</v>
      </c>
      <c r="BP16" s="56">
        <f>'269_Meal1'!BO16</f>
        <v>61</v>
      </c>
      <c r="BQ16" s="57">
        <f>'269_Meal1'!BP16</f>
        <v>76</v>
      </c>
    </row>
    <row r="17" spans="1:69" x14ac:dyDescent="0.3">
      <c r="A17" s="80"/>
      <c r="B17" s="7" t="s">
        <v>73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>
        <v>0</v>
      </c>
      <c r="K17" s="39">
        <v>0</v>
      </c>
      <c r="L17" s="39">
        <v>0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0</v>
      </c>
      <c r="S17" s="39">
        <v>0</v>
      </c>
      <c r="T17" s="39">
        <v>0</v>
      </c>
      <c r="U17" s="39">
        <v>0</v>
      </c>
      <c r="V17" s="39">
        <v>0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39">
        <v>0</v>
      </c>
      <c r="AE17" s="39">
        <v>0</v>
      </c>
      <c r="AF17" s="39">
        <v>0</v>
      </c>
      <c r="AG17" s="39">
        <v>0</v>
      </c>
      <c r="AH17" s="39">
        <v>0</v>
      </c>
      <c r="AI17" s="39">
        <v>0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39">
        <v>10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3</v>
      </c>
      <c r="AW17" s="39">
        <v>0</v>
      </c>
      <c r="AX17" s="39">
        <v>5</v>
      </c>
      <c r="AY17" s="39">
        <v>0</v>
      </c>
      <c r="AZ17" s="39">
        <v>10</v>
      </c>
      <c r="BA17" s="39">
        <v>10</v>
      </c>
      <c r="BB17" s="39">
        <v>5</v>
      </c>
      <c r="BC17" s="39">
        <v>0</v>
      </c>
      <c r="BD17" s="39">
        <v>0</v>
      </c>
      <c r="BE17" s="39">
        <v>8</v>
      </c>
      <c r="BF17" s="39">
        <v>5</v>
      </c>
      <c r="BG17" s="12">
        <v>0</v>
      </c>
      <c r="BI17" s="7" t="s">
        <v>73</v>
      </c>
      <c r="BJ17" s="23">
        <f t="shared" si="0"/>
        <v>5.6666666666666679</v>
      </c>
      <c r="BK17" s="1" t="s">
        <v>69</v>
      </c>
      <c r="BL17" s="50">
        <f>IF('269_Meal2'!BO17-'269_Meal2'!BJ17&gt;0,'269_Meal2'!BO17-'269_Meal2'!BJ17,0)</f>
        <v>0</v>
      </c>
      <c r="BM17" s="51">
        <f>'269_Meal2'!BP17-'269_Meal2'!BJ17</f>
        <v>5.666666666666667</v>
      </c>
      <c r="BO17" s="72">
        <f>BJ17+'269_Meal1'!BJ17+'269_Meal2'!BJ17</f>
        <v>17</v>
      </c>
      <c r="BP17" s="56">
        <f>'269_Meal1'!BO17</f>
        <v>0</v>
      </c>
      <c r="BQ17" s="57">
        <f>'269_Meal1'!BP17</f>
        <v>17</v>
      </c>
    </row>
    <row r="18" spans="1:69" x14ac:dyDescent="0.3">
      <c r="A18" s="80"/>
      <c r="B18" s="7" t="s">
        <v>74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9">
        <v>0</v>
      </c>
      <c r="I18" s="39">
        <v>0</v>
      </c>
      <c r="J18" s="39">
        <v>0</v>
      </c>
      <c r="K18" s="39">
        <v>0</v>
      </c>
      <c r="L18" s="39">
        <v>0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0</v>
      </c>
      <c r="S18" s="39">
        <v>0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</v>
      </c>
      <c r="AC18" s="39">
        <v>0</v>
      </c>
      <c r="AD18" s="39">
        <v>0</v>
      </c>
      <c r="AE18" s="39">
        <v>0</v>
      </c>
      <c r="AF18" s="39">
        <v>0</v>
      </c>
      <c r="AG18" s="39">
        <v>0</v>
      </c>
      <c r="AH18" s="39">
        <v>0</v>
      </c>
      <c r="AI18" s="39">
        <v>0</v>
      </c>
      <c r="AJ18" s="39">
        <v>0</v>
      </c>
      <c r="AK18" s="39">
        <v>0</v>
      </c>
      <c r="AL18" s="39">
        <v>0</v>
      </c>
      <c r="AM18" s="39">
        <v>0</v>
      </c>
      <c r="AN18" s="39">
        <v>0</v>
      </c>
      <c r="AO18" s="39">
        <v>17</v>
      </c>
      <c r="AP18" s="39">
        <v>27</v>
      </c>
      <c r="AQ18" s="39">
        <v>17</v>
      </c>
      <c r="AR18" s="39">
        <v>18</v>
      </c>
      <c r="AS18" s="39">
        <v>23</v>
      </c>
      <c r="AT18" s="39">
        <v>13</v>
      </c>
      <c r="AU18" s="39">
        <v>20</v>
      </c>
      <c r="AV18" s="39">
        <v>15</v>
      </c>
      <c r="AW18" s="39">
        <v>7</v>
      </c>
      <c r="AX18" s="39">
        <v>27</v>
      </c>
      <c r="AY18" s="39">
        <v>27</v>
      </c>
      <c r="AZ18" s="39">
        <v>18</v>
      </c>
      <c r="BA18" s="39">
        <v>23</v>
      </c>
      <c r="BB18" s="39">
        <v>23</v>
      </c>
      <c r="BC18" s="39">
        <v>22</v>
      </c>
      <c r="BD18" s="39">
        <v>57</v>
      </c>
      <c r="BE18" s="39">
        <v>13</v>
      </c>
      <c r="BF18" s="39">
        <v>25</v>
      </c>
      <c r="BG18" s="12">
        <v>17</v>
      </c>
      <c r="BI18" s="7" t="s">
        <v>74</v>
      </c>
      <c r="BJ18" s="23">
        <f t="shared" si="0"/>
        <v>48.638071853194369</v>
      </c>
      <c r="BK18" s="1" t="s">
        <v>69</v>
      </c>
      <c r="BL18" s="50">
        <f>IF('269_Meal2'!BO18-'269_Meal2'!BJ18&gt;0,'269_Meal2'!BO18-'269_Meal2'!BJ18,0)</f>
        <v>0</v>
      </c>
      <c r="BM18" s="51">
        <f>'269_Meal2'!BP18-'269_Meal2'!BJ18</f>
        <v>242.11975689618379</v>
      </c>
      <c r="BO18" s="72">
        <f>BJ18+'269_Meal1'!BJ18+'269_Meal2'!BJ18</f>
        <v>106.5183149570106</v>
      </c>
      <c r="BP18" s="56">
        <f>'269_Meal1'!BO18</f>
        <v>0</v>
      </c>
      <c r="BQ18" s="57">
        <f>'269_Meal1'!BP18</f>
        <v>300</v>
      </c>
    </row>
    <row r="19" spans="1:69" x14ac:dyDescent="0.3">
      <c r="A19" s="80"/>
      <c r="B19" s="7" t="s">
        <v>75</v>
      </c>
      <c r="C19" s="39">
        <v>0</v>
      </c>
      <c r="D19" s="39">
        <v>40</v>
      </c>
      <c r="E19" s="39">
        <v>80</v>
      </c>
      <c r="F19" s="39">
        <v>60</v>
      </c>
      <c r="G19" s="39">
        <v>30</v>
      </c>
      <c r="H19" s="39">
        <v>115</v>
      </c>
      <c r="I19" s="39">
        <v>0</v>
      </c>
      <c r="J19" s="39">
        <v>0</v>
      </c>
      <c r="K19" s="39">
        <v>20</v>
      </c>
      <c r="L19" s="39">
        <v>10</v>
      </c>
      <c r="M19" s="39">
        <v>10</v>
      </c>
      <c r="N19" s="39">
        <v>35</v>
      </c>
      <c r="O19" s="39">
        <v>15</v>
      </c>
      <c r="P19" s="39">
        <v>5</v>
      </c>
      <c r="Q19" s="39">
        <v>0</v>
      </c>
      <c r="R19" s="39">
        <v>55</v>
      </c>
      <c r="S19" s="39">
        <v>0</v>
      </c>
      <c r="T19" s="39">
        <v>70</v>
      </c>
      <c r="U19" s="39">
        <v>20</v>
      </c>
      <c r="V19" s="39">
        <v>0</v>
      </c>
      <c r="W19" s="39">
        <v>0</v>
      </c>
      <c r="X19" s="39">
        <v>0</v>
      </c>
      <c r="Y19" s="39">
        <v>20</v>
      </c>
      <c r="Z19" s="39">
        <v>0</v>
      </c>
      <c r="AA19" s="39">
        <v>15</v>
      </c>
      <c r="AB19" s="39">
        <v>30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10</v>
      </c>
      <c r="AJ19" s="39">
        <v>0</v>
      </c>
      <c r="AK19" s="39">
        <v>0</v>
      </c>
      <c r="AL19" s="39">
        <v>0</v>
      </c>
      <c r="AM19" s="39">
        <v>0</v>
      </c>
      <c r="AN19" s="39">
        <v>0</v>
      </c>
      <c r="AO19" s="39">
        <v>40</v>
      </c>
      <c r="AP19" s="39">
        <v>95</v>
      </c>
      <c r="AQ19" s="39">
        <v>65</v>
      </c>
      <c r="AR19" s="39">
        <v>100</v>
      </c>
      <c r="AS19" s="39">
        <v>85</v>
      </c>
      <c r="AT19" s="39">
        <v>60</v>
      </c>
      <c r="AU19" s="39">
        <v>320</v>
      </c>
      <c r="AV19" s="39">
        <v>95</v>
      </c>
      <c r="AW19" s="39">
        <v>70</v>
      </c>
      <c r="AX19" s="39">
        <v>300</v>
      </c>
      <c r="AY19" s="39">
        <v>110</v>
      </c>
      <c r="AZ19" s="39">
        <v>35</v>
      </c>
      <c r="BA19" s="39">
        <v>55</v>
      </c>
      <c r="BB19" s="39">
        <v>65</v>
      </c>
      <c r="BC19" s="39">
        <v>310</v>
      </c>
      <c r="BD19" s="39">
        <v>240</v>
      </c>
      <c r="BE19" s="39">
        <v>100</v>
      </c>
      <c r="BF19" s="39">
        <v>30</v>
      </c>
      <c r="BG19" s="12">
        <v>40</v>
      </c>
      <c r="BI19" s="7" t="s">
        <v>75</v>
      </c>
      <c r="BJ19" s="23">
        <f t="shared" si="0"/>
        <v>194.10167342151263</v>
      </c>
      <c r="BK19" s="1" t="s">
        <v>69</v>
      </c>
      <c r="BL19" s="50">
        <f>IF('269_Meal2'!BO19-'269_Meal2'!BJ19&gt;0,'269_Meal2'!BO19-'269_Meal2'!BJ19,0)</f>
        <v>0</v>
      </c>
      <c r="BM19" s="51">
        <f>'269_Meal2'!BP19-'269_Meal2'!BJ19</f>
        <v>1750.874510879747</v>
      </c>
      <c r="BO19" s="72">
        <f>BJ19+'269_Meal1'!BJ19+'269_Meal2'!BJ19</f>
        <v>743.22716254176555</v>
      </c>
      <c r="BP19" s="56">
        <f>'269_Meal1'!BO19</f>
        <v>350</v>
      </c>
      <c r="BQ19" s="57">
        <f>'269_Meal1'!BP19</f>
        <v>2300</v>
      </c>
    </row>
    <row r="20" spans="1:69" x14ac:dyDescent="0.3">
      <c r="A20" s="80"/>
      <c r="B20" s="7" t="s">
        <v>76</v>
      </c>
      <c r="C20" s="39">
        <v>230</v>
      </c>
      <c r="D20" s="39">
        <v>220</v>
      </c>
      <c r="E20" s="39">
        <v>460</v>
      </c>
      <c r="F20" s="39">
        <v>250</v>
      </c>
      <c r="G20" s="39">
        <v>270</v>
      </c>
      <c r="H20" s="39">
        <v>260</v>
      </c>
      <c r="I20" s="39">
        <v>140</v>
      </c>
      <c r="J20" s="39">
        <v>200</v>
      </c>
      <c r="K20" s="39">
        <v>190</v>
      </c>
      <c r="L20" s="39">
        <v>70</v>
      </c>
      <c r="M20" s="39">
        <v>125</v>
      </c>
      <c r="N20" s="39">
        <v>170</v>
      </c>
      <c r="O20" s="39">
        <v>300</v>
      </c>
      <c r="P20" s="39">
        <v>190</v>
      </c>
      <c r="Q20" s="39">
        <v>620</v>
      </c>
      <c r="R20" s="39">
        <v>190</v>
      </c>
      <c r="S20" s="39">
        <v>250</v>
      </c>
      <c r="T20" s="39">
        <v>440</v>
      </c>
      <c r="U20" s="39">
        <v>340</v>
      </c>
      <c r="V20" s="39">
        <v>260</v>
      </c>
      <c r="W20" s="39">
        <v>140</v>
      </c>
      <c r="X20" s="39">
        <v>450</v>
      </c>
      <c r="Y20" s="39">
        <v>240</v>
      </c>
      <c r="Z20" s="39">
        <v>160</v>
      </c>
      <c r="AA20" s="39">
        <v>240</v>
      </c>
      <c r="AB20" s="39">
        <v>210</v>
      </c>
      <c r="AC20" s="39">
        <v>450</v>
      </c>
      <c r="AD20" s="39">
        <v>75</v>
      </c>
      <c r="AE20" s="39">
        <v>75</v>
      </c>
      <c r="AF20" s="39">
        <v>250</v>
      </c>
      <c r="AG20" s="39">
        <v>230</v>
      </c>
      <c r="AH20" s="39">
        <v>190</v>
      </c>
      <c r="AI20" s="39">
        <v>120</v>
      </c>
      <c r="AJ20" s="39">
        <v>230</v>
      </c>
      <c r="AK20" s="39">
        <v>170</v>
      </c>
      <c r="AL20" s="39">
        <v>350</v>
      </c>
      <c r="AM20" s="39">
        <v>160</v>
      </c>
      <c r="AN20" s="39">
        <v>270</v>
      </c>
      <c r="AO20" s="39">
        <v>230</v>
      </c>
      <c r="AP20" s="39">
        <v>470</v>
      </c>
      <c r="AQ20" s="39">
        <v>460</v>
      </c>
      <c r="AR20" s="39">
        <v>390</v>
      </c>
      <c r="AS20" s="39">
        <v>340</v>
      </c>
      <c r="AT20" s="39">
        <v>500</v>
      </c>
      <c r="AU20" s="39">
        <v>300</v>
      </c>
      <c r="AV20" s="39">
        <v>290</v>
      </c>
      <c r="AW20" s="39">
        <v>340</v>
      </c>
      <c r="AX20" s="39">
        <v>220</v>
      </c>
      <c r="AY20" s="39">
        <v>370</v>
      </c>
      <c r="AZ20" s="39">
        <v>370</v>
      </c>
      <c r="BA20" s="39">
        <v>430</v>
      </c>
      <c r="BB20" s="39">
        <v>420</v>
      </c>
      <c r="BC20" s="39">
        <v>430</v>
      </c>
      <c r="BD20" s="39">
        <v>220</v>
      </c>
      <c r="BE20" s="39">
        <v>310</v>
      </c>
      <c r="BF20" s="39">
        <v>360</v>
      </c>
      <c r="BG20" s="12">
        <v>480</v>
      </c>
      <c r="BI20" s="7" t="s">
        <v>76</v>
      </c>
      <c r="BJ20" s="23">
        <f t="shared" si="0"/>
        <v>1166.6666666666677</v>
      </c>
      <c r="BK20" s="1" t="s">
        <v>69</v>
      </c>
      <c r="BL20" s="50">
        <f>IF('269_Meal2'!BO20-'269_Meal2'!BJ20&gt;0,'269_Meal2'!BO20-'269_Meal2'!BJ20,0)</f>
        <v>0</v>
      </c>
      <c r="BM20" s="51">
        <f>'269_Meal2'!BP20-'269_Meal2'!BJ20</f>
        <v>1166.6666666666665</v>
      </c>
      <c r="BO20" s="72">
        <f>BJ20+'269_Meal1'!BJ20+'269_Meal2'!BJ20</f>
        <v>3500.0000000000014</v>
      </c>
      <c r="BP20" s="56">
        <f>'269_Meal1'!BO20</f>
        <v>0</v>
      </c>
      <c r="BQ20" s="57">
        <f>'269_Meal1'!BP20</f>
        <v>3500</v>
      </c>
    </row>
    <row r="21" spans="1:69" x14ac:dyDescent="0.3">
      <c r="A21" s="80"/>
      <c r="B21" s="7" t="s">
        <v>77</v>
      </c>
      <c r="C21" s="39">
        <v>2</v>
      </c>
      <c r="D21" s="39">
        <v>2</v>
      </c>
      <c r="E21" s="39">
        <v>3</v>
      </c>
      <c r="F21" s="39">
        <v>2</v>
      </c>
      <c r="G21" s="39">
        <v>2</v>
      </c>
      <c r="H21" s="39">
        <v>2</v>
      </c>
      <c r="I21" s="39">
        <v>1</v>
      </c>
      <c r="J21" s="39">
        <v>3</v>
      </c>
      <c r="K21" s="39">
        <v>2</v>
      </c>
      <c r="L21" s="39">
        <v>1</v>
      </c>
      <c r="M21" s="39">
        <v>1</v>
      </c>
      <c r="N21" s="39">
        <v>1</v>
      </c>
      <c r="O21" s="39">
        <v>1</v>
      </c>
      <c r="P21" s="39">
        <v>3</v>
      </c>
      <c r="Q21" s="39">
        <v>2</v>
      </c>
      <c r="R21" s="39">
        <v>1</v>
      </c>
      <c r="S21" s="39">
        <v>2</v>
      </c>
      <c r="T21" s="39">
        <v>4</v>
      </c>
      <c r="U21" s="39">
        <v>1</v>
      </c>
      <c r="V21" s="39">
        <v>5</v>
      </c>
      <c r="W21" s="39">
        <v>1</v>
      </c>
      <c r="X21" s="39">
        <v>3</v>
      </c>
      <c r="Y21" s="39">
        <v>1</v>
      </c>
      <c r="Z21" s="39">
        <v>2</v>
      </c>
      <c r="AA21" s="39">
        <v>1</v>
      </c>
      <c r="AB21" s="39">
        <v>1</v>
      </c>
      <c r="AC21" s="39">
        <v>4</v>
      </c>
      <c r="AD21" s="39">
        <v>2</v>
      </c>
      <c r="AE21" s="39">
        <v>2</v>
      </c>
      <c r="AF21" s="39">
        <v>3</v>
      </c>
      <c r="AG21" s="39">
        <v>2</v>
      </c>
      <c r="AH21" s="39">
        <v>6</v>
      </c>
      <c r="AI21" s="39">
        <v>1</v>
      </c>
      <c r="AJ21" s="39">
        <v>2</v>
      </c>
      <c r="AK21" s="39">
        <v>2</v>
      </c>
      <c r="AL21" s="39">
        <v>1</v>
      </c>
      <c r="AM21" s="39">
        <v>2</v>
      </c>
      <c r="AN21" s="39">
        <v>1</v>
      </c>
      <c r="AO21" s="39">
        <v>0</v>
      </c>
      <c r="AP21" s="39">
        <v>0</v>
      </c>
      <c r="AQ21" s="39">
        <v>0</v>
      </c>
      <c r="AR21" s="39">
        <v>0</v>
      </c>
      <c r="AS21" s="39">
        <v>0</v>
      </c>
      <c r="AT21" s="39">
        <v>0</v>
      </c>
      <c r="AU21" s="39">
        <v>0</v>
      </c>
      <c r="AV21" s="39">
        <v>0</v>
      </c>
      <c r="AW21" s="39">
        <v>0</v>
      </c>
      <c r="AX21" s="39">
        <v>0</v>
      </c>
      <c r="AY21" s="39">
        <v>0</v>
      </c>
      <c r="AZ21" s="39">
        <v>0</v>
      </c>
      <c r="BA21" s="39">
        <v>0</v>
      </c>
      <c r="BB21" s="39">
        <v>0</v>
      </c>
      <c r="BC21" s="39">
        <v>0</v>
      </c>
      <c r="BD21" s="39">
        <v>0</v>
      </c>
      <c r="BE21" s="39">
        <v>0</v>
      </c>
      <c r="BF21" s="39">
        <v>0</v>
      </c>
      <c r="BG21" s="12">
        <v>0</v>
      </c>
      <c r="BI21" s="7" t="s">
        <v>77</v>
      </c>
      <c r="BJ21" s="23">
        <f t="shared" si="0"/>
        <v>11.666666666666679</v>
      </c>
      <c r="BK21" s="1" t="s">
        <v>69</v>
      </c>
      <c r="BL21" s="50">
        <f>IF('269_Meal2'!BO21-'269_Meal2'!BJ21&gt;0,'269_Meal2'!BO21-'269_Meal2'!BJ21,0)</f>
        <v>11.666666666666668</v>
      </c>
      <c r="BM21" s="51">
        <f>'269_Meal2'!BP21-'269_Meal2'!BJ21</f>
        <v>14.666666666666668</v>
      </c>
      <c r="BO21" s="72">
        <f>BJ21+'269_Meal1'!BJ21+'269_Meal2'!BJ21</f>
        <v>35.000000000000014</v>
      </c>
      <c r="BP21" s="56">
        <f>'269_Meal1'!BO21</f>
        <v>35</v>
      </c>
      <c r="BQ21" s="57">
        <f>'269_Meal1'!BP21</f>
        <v>38</v>
      </c>
    </row>
    <row r="22" spans="1:69" x14ac:dyDescent="0.3">
      <c r="A22" s="80"/>
      <c r="B22" s="7" t="s">
        <v>78</v>
      </c>
      <c r="C22" s="39">
        <v>2</v>
      </c>
      <c r="D22" s="39">
        <v>4</v>
      </c>
      <c r="E22" s="39">
        <v>2</v>
      </c>
      <c r="F22" s="39">
        <v>5</v>
      </c>
      <c r="G22" s="39">
        <v>2</v>
      </c>
      <c r="H22" s="39">
        <v>2</v>
      </c>
      <c r="I22" s="39">
        <v>1</v>
      </c>
      <c r="J22" s="39">
        <v>2</v>
      </c>
      <c r="K22" s="39">
        <v>3</v>
      </c>
      <c r="L22" s="39">
        <v>1</v>
      </c>
      <c r="M22" s="39">
        <v>2</v>
      </c>
      <c r="N22" s="39">
        <v>1</v>
      </c>
      <c r="O22" s="39">
        <v>0</v>
      </c>
      <c r="P22" s="39">
        <v>9</v>
      </c>
      <c r="Q22" s="39">
        <v>1</v>
      </c>
      <c r="R22" s="39">
        <v>2</v>
      </c>
      <c r="S22" s="39">
        <v>5</v>
      </c>
      <c r="T22" s="39">
        <v>7</v>
      </c>
      <c r="U22" s="39">
        <v>3</v>
      </c>
      <c r="V22" s="39">
        <v>25</v>
      </c>
      <c r="W22" s="39">
        <v>0</v>
      </c>
      <c r="X22" s="39">
        <v>19</v>
      </c>
      <c r="Y22" s="39">
        <v>11</v>
      </c>
      <c r="Z22" s="39">
        <v>11</v>
      </c>
      <c r="AA22" s="39">
        <v>20</v>
      </c>
      <c r="AB22" s="39">
        <v>11</v>
      </c>
      <c r="AC22" s="39">
        <v>13</v>
      </c>
      <c r="AD22" s="39">
        <v>2</v>
      </c>
      <c r="AE22" s="39">
        <v>0</v>
      </c>
      <c r="AF22" s="39">
        <v>14</v>
      </c>
      <c r="AG22" s="39">
        <v>13</v>
      </c>
      <c r="AH22" s="39">
        <v>16</v>
      </c>
      <c r="AI22" s="39">
        <v>10</v>
      </c>
      <c r="AJ22" s="39">
        <v>16</v>
      </c>
      <c r="AK22" s="39">
        <v>8</v>
      </c>
      <c r="AL22" s="39">
        <v>16</v>
      </c>
      <c r="AM22" s="39">
        <v>9</v>
      </c>
      <c r="AN22" s="39">
        <v>20</v>
      </c>
      <c r="AO22" s="39">
        <v>0</v>
      </c>
      <c r="AP22" s="39">
        <v>0</v>
      </c>
      <c r="AQ22" s="39">
        <v>0</v>
      </c>
      <c r="AR22" s="39">
        <v>0</v>
      </c>
      <c r="AS22" s="39">
        <v>0</v>
      </c>
      <c r="AT22" s="39">
        <v>0</v>
      </c>
      <c r="AU22" s="39">
        <v>0</v>
      </c>
      <c r="AV22" s="39">
        <v>0</v>
      </c>
      <c r="AW22" s="39">
        <v>0</v>
      </c>
      <c r="AX22" s="39">
        <v>0</v>
      </c>
      <c r="AY22" s="39">
        <v>0</v>
      </c>
      <c r="AZ22" s="39">
        <v>0</v>
      </c>
      <c r="BA22" s="39">
        <v>0</v>
      </c>
      <c r="BB22" s="39">
        <v>0</v>
      </c>
      <c r="BC22" s="39">
        <v>0</v>
      </c>
      <c r="BD22" s="39">
        <v>0</v>
      </c>
      <c r="BE22" s="39">
        <v>0</v>
      </c>
      <c r="BF22" s="39">
        <v>0</v>
      </c>
      <c r="BG22" s="12">
        <v>0</v>
      </c>
      <c r="BI22" s="7" t="s">
        <v>78</v>
      </c>
      <c r="BJ22" s="23">
        <f t="shared" si="0"/>
        <v>19</v>
      </c>
      <c r="BK22" s="1" t="s">
        <v>69</v>
      </c>
      <c r="BL22" s="50">
        <f>IF('269_Meal2'!BO22-'269_Meal2'!BJ22&gt;0,'269_Meal2'!BO22-'269_Meal2'!BJ22,0)</f>
        <v>0</v>
      </c>
      <c r="BM22" s="51">
        <f>'269_Meal2'!BP22-'269_Meal2'!BJ22</f>
        <v>18.999999999999989</v>
      </c>
      <c r="BO22" s="72">
        <f>BJ22+'269_Meal1'!BJ22+'269_Meal2'!BJ22</f>
        <v>57.000000000000014</v>
      </c>
      <c r="BP22" s="56">
        <f>'269_Meal1'!BO22</f>
        <v>0</v>
      </c>
      <c r="BQ22" s="57">
        <f>'269_Meal1'!BP22</f>
        <v>57</v>
      </c>
    </row>
    <row r="23" spans="1:69" x14ac:dyDescent="0.3">
      <c r="A23" s="80"/>
      <c r="B23" s="7" t="s">
        <v>79</v>
      </c>
      <c r="C23" s="39">
        <v>9.0000000000000011E-2</v>
      </c>
      <c r="D23" s="39">
        <v>3.6000000000000004E-2</v>
      </c>
      <c r="E23" s="39">
        <v>5.3999999999999999E-2</v>
      </c>
      <c r="F23" s="39">
        <v>0.9900000000000001</v>
      </c>
      <c r="G23" s="39">
        <v>0</v>
      </c>
      <c r="H23" s="39">
        <v>9.0000000000000011E-2</v>
      </c>
      <c r="I23" s="39">
        <v>3.6000000000000004E-2</v>
      </c>
      <c r="J23" s="39">
        <v>3.6000000000000004E-2</v>
      </c>
      <c r="K23" s="39">
        <v>0</v>
      </c>
      <c r="L23" s="39">
        <v>1.8000000000000002E-2</v>
      </c>
      <c r="M23" s="39">
        <v>5.3999999999999999E-2</v>
      </c>
      <c r="N23" s="39">
        <v>1.1700000000000002</v>
      </c>
      <c r="O23" s="39">
        <v>0</v>
      </c>
      <c r="P23" s="39">
        <v>0</v>
      </c>
      <c r="Q23" s="39">
        <v>0</v>
      </c>
      <c r="R23" s="39">
        <v>0</v>
      </c>
      <c r="S23" s="39">
        <v>1.8000000000000002E-2</v>
      </c>
      <c r="T23" s="39">
        <v>1.08</v>
      </c>
      <c r="U23" s="39">
        <v>0.18000000000000002</v>
      </c>
      <c r="V23" s="39">
        <v>1.8000000000000002E-2</v>
      </c>
      <c r="W23" s="39">
        <v>0</v>
      </c>
      <c r="X23" s="39">
        <v>1.8000000000000002E-2</v>
      </c>
      <c r="Y23" s="39">
        <v>1.08</v>
      </c>
      <c r="Z23" s="39">
        <v>0.315</v>
      </c>
      <c r="AA23" s="39">
        <v>0</v>
      </c>
      <c r="AB23" s="39">
        <v>1.8000000000000002E-2</v>
      </c>
      <c r="AC23" s="39">
        <v>1.8000000000000002E-2</v>
      </c>
      <c r="AD23" s="39">
        <v>0</v>
      </c>
      <c r="AE23" s="39">
        <v>0</v>
      </c>
      <c r="AF23" s="39">
        <v>1.8000000000000002E-2</v>
      </c>
      <c r="AG23" s="39">
        <v>5.3999999999999999E-2</v>
      </c>
      <c r="AH23" s="39">
        <v>0</v>
      </c>
      <c r="AI23" s="39">
        <v>1.8000000000000002E-2</v>
      </c>
      <c r="AJ23" s="39">
        <v>7.2000000000000008E-2</v>
      </c>
      <c r="AK23" s="39">
        <v>0</v>
      </c>
      <c r="AL23" s="39">
        <v>1.8000000000000002E-2</v>
      </c>
      <c r="AM23" s="39">
        <v>5.3999999999999999E-2</v>
      </c>
      <c r="AN23" s="39">
        <v>0.27</v>
      </c>
      <c r="AO23" s="39">
        <v>0</v>
      </c>
      <c r="AP23" s="39">
        <v>9.0000000000000011E-2</v>
      </c>
      <c r="AQ23" s="39">
        <v>0</v>
      </c>
      <c r="AR23" s="39">
        <v>0</v>
      </c>
      <c r="AS23" s="39">
        <v>1.8000000000000002E-2</v>
      </c>
      <c r="AT23" s="39">
        <v>3.6000000000000004E-2</v>
      </c>
      <c r="AU23" s="39">
        <v>1.8000000000000002E-2</v>
      </c>
      <c r="AV23" s="39">
        <v>0</v>
      </c>
      <c r="AW23" s="39">
        <v>1.8000000000000002E-2</v>
      </c>
      <c r="AX23" s="39">
        <v>0</v>
      </c>
      <c r="AY23" s="39">
        <v>1.8000000000000002E-2</v>
      </c>
      <c r="AZ23" s="39">
        <v>3.6000000000000004E-2</v>
      </c>
      <c r="BA23" s="39">
        <v>0</v>
      </c>
      <c r="BB23" s="39">
        <v>1.8000000000000002E-2</v>
      </c>
      <c r="BC23" s="39">
        <v>0</v>
      </c>
      <c r="BD23" s="39">
        <v>0</v>
      </c>
      <c r="BE23" s="39">
        <v>0</v>
      </c>
      <c r="BF23" s="39">
        <v>0</v>
      </c>
      <c r="BG23" s="12">
        <v>0</v>
      </c>
      <c r="BI23" s="7" t="s">
        <v>79</v>
      </c>
      <c r="BJ23" s="23">
        <f t="shared" si="0"/>
        <v>0.36085327593806515</v>
      </c>
      <c r="BK23" s="1" t="s">
        <v>69</v>
      </c>
      <c r="BL23" s="50">
        <f>IF('269_Meal2'!BO23-'269_Meal2'!BJ23&gt;0,'269_Meal2'!BO23-'269_Meal2'!BJ23,0)</f>
        <v>0.17190408592196793</v>
      </c>
      <c r="BM23" s="51">
        <f>'269_Meal2'!BP23-'269_Meal2'!BJ23</f>
        <v>2.5719040859219677</v>
      </c>
      <c r="BO23" s="72">
        <f>BJ23+'269_Meal1'!BJ23+'269_Meal2'!BJ23</f>
        <v>0.7889491900160972</v>
      </c>
      <c r="BP23" s="56">
        <f>'269_Meal1'!BO23</f>
        <v>0.6</v>
      </c>
      <c r="BQ23" s="57">
        <f>'269_Meal1'!BP23</f>
        <v>3</v>
      </c>
    </row>
    <row r="24" spans="1:69" x14ac:dyDescent="0.3">
      <c r="A24" s="80"/>
      <c r="B24" s="7" t="s">
        <v>80</v>
      </c>
      <c r="C24" s="39">
        <v>13.5</v>
      </c>
      <c r="D24" s="39">
        <v>171</v>
      </c>
      <c r="E24" s="39">
        <v>198.00000000000003</v>
      </c>
      <c r="F24" s="39">
        <v>9</v>
      </c>
      <c r="G24" s="39">
        <v>90</v>
      </c>
      <c r="H24" s="39">
        <v>13.5</v>
      </c>
      <c r="I24" s="39">
        <v>9</v>
      </c>
      <c r="J24" s="39">
        <v>9</v>
      </c>
      <c r="K24" s="39">
        <v>62.999999999999993</v>
      </c>
      <c r="L24" s="39">
        <v>7.2</v>
      </c>
      <c r="M24" s="39">
        <v>5.3999999999999995</v>
      </c>
      <c r="N24" s="39">
        <v>5.3999999999999995</v>
      </c>
      <c r="O24" s="39">
        <v>1.8</v>
      </c>
      <c r="P24" s="39">
        <v>18</v>
      </c>
      <c r="Q24" s="39">
        <v>40.5</v>
      </c>
      <c r="R24" s="39">
        <v>27</v>
      </c>
      <c r="S24" s="39">
        <v>9</v>
      </c>
      <c r="T24" s="39">
        <v>27</v>
      </c>
      <c r="U24" s="39">
        <v>36</v>
      </c>
      <c r="V24" s="39">
        <v>7.2</v>
      </c>
      <c r="W24" s="39">
        <v>3.6</v>
      </c>
      <c r="X24" s="39">
        <v>13.5</v>
      </c>
      <c r="Y24" s="39">
        <v>72</v>
      </c>
      <c r="Z24" s="39">
        <v>90</v>
      </c>
      <c r="AA24" s="39">
        <v>1.8</v>
      </c>
      <c r="AB24" s="39">
        <v>40.5</v>
      </c>
      <c r="AC24" s="39">
        <v>216</v>
      </c>
      <c r="AD24" s="39">
        <v>36</v>
      </c>
      <c r="AE24" s="39">
        <v>31.499999999999996</v>
      </c>
      <c r="AF24" s="39">
        <v>117</v>
      </c>
      <c r="AG24" s="39">
        <v>13.5</v>
      </c>
      <c r="AH24" s="39">
        <v>9</v>
      </c>
      <c r="AI24" s="39">
        <v>45</v>
      </c>
      <c r="AJ24" s="39">
        <v>9</v>
      </c>
      <c r="AK24" s="39">
        <v>144</v>
      </c>
      <c r="AL24" s="39">
        <v>13.5</v>
      </c>
      <c r="AM24" s="39">
        <v>40.5</v>
      </c>
      <c r="AN24" s="39">
        <v>22.5</v>
      </c>
      <c r="AO24" s="39">
        <v>0</v>
      </c>
      <c r="AP24" s="39">
        <v>0</v>
      </c>
      <c r="AQ24" s="39">
        <v>1.8</v>
      </c>
      <c r="AR24" s="39">
        <v>0</v>
      </c>
      <c r="AS24" s="39">
        <v>0</v>
      </c>
      <c r="AT24" s="39">
        <v>0</v>
      </c>
      <c r="AU24" s="39">
        <v>0</v>
      </c>
      <c r="AV24" s="39">
        <v>1.8</v>
      </c>
      <c r="AW24" s="39">
        <v>0</v>
      </c>
      <c r="AX24" s="39">
        <v>5.3999999999999995</v>
      </c>
      <c r="AY24" s="39">
        <v>0</v>
      </c>
      <c r="AZ24" s="39">
        <v>3.6</v>
      </c>
      <c r="BA24" s="39">
        <v>1.8</v>
      </c>
      <c r="BB24" s="39">
        <v>1.8</v>
      </c>
      <c r="BC24" s="39">
        <v>0</v>
      </c>
      <c r="BD24" s="39">
        <v>0</v>
      </c>
      <c r="BE24" s="39">
        <v>0</v>
      </c>
      <c r="BF24" s="39">
        <v>0</v>
      </c>
      <c r="BG24" s="12">
        <v>0</v>
      </c>
      <c r="BI24" s="7" t="s">
        <v>80</v>
      </c>
      <c r="BJ24" s="23">
        <f t="shared" si="0"/>
        <v>203.93990455722812</v>
      </c>
      <c r="BK24" s="1" t="s">
        <v>69</v>
      </c>
      <c r="BL24" s="50">
        <f>IF('269_Meal2'!BO24-'269_Meal2'!BJ24&gt;0,'269_Meal2'!BO24-'269_Meal2'!BJ24,0)</f>
        <v>0</v>
      </c>
      <c r="BM24" s="51">
        <f>'269_Meal2'!BP24-'269_Meal2'!BJ24</f>
        <v>1678.2170784065945</v>
      </c>
      <c r="BO24" s="72">
        <f>BJ24+'269_Meal1'!BJ24+'269_Meal2'!BJ24</f>
        <v>525.72282615063364</v>
      </c>
      <c r="BP24" s="56">
        <f>'269_Meal1'!BO24</f>
        <v>70</v>
      </c>
      <c r="BQ24" s="57">
        <f>'269_Meal1'!BP24</f>
        <v>2000</v>
      </c>
    </row>
    <row r="25" spans="1:69" x14ac:dyDescent="0.3">
      <c r="A25" s="80"/>
      <c r="B25" s="7" t="s">
        <v>81</v>
      </c>
      <c r="C25" s="39">
        <v>26</v>
      </c>
      <c r="D25" s="39">
        <v>26</v>
      </c>
      <c r="E25" s="39">
        <v>78</v>
      </c>
      <c r="F25" s="39">
        <v>26</v>
      </c>
      <c r="G25" s="39">
        <v>26</v>
      </c>
      <c r="H25" s="39">
        <v>52</v>
      </c>
      <c r="I25" s="39">
        <v>26</v>
      </c>
      <c r="J25" s="39">
        <v>52</v>
      </c>
      <c r="K25" s="39">
        <v>52</v>
      </c>
      <c r="L25" s="39">
        <v>26</v>
      </c>
      <c r="M25" s="39">
        <v>26</v>
      </c>
      <c r="N25" s="39">
        <v>26</v>
      </c>
      <c r="O25" s="39">
        <v>0</v>
      </c>
      <c r="P25" s="39">
        <v>52</v>
      </c>
      <c r="Q25" s="39">
        <v>26</v>
      </c>
      <c r="R25" s="39">
        <v>26</v>
      </c>
      <c r="S25" s="39">
        <v>0</v>
      </c>
      <c r="T25" s="39">
        <v>52</v>
      </c>
      <c r="U25" s="39">
        <v>26</v>
      </c>
      <c r="V25" s="39">
        <v>26</v>
      </c>
      <c r="W25" s="39">
        <v>0</v>
      </c>
      <c r="X25" s="39">
        <v>0</v>
      </c>
      <c r="Y25" s="39">
        <v>26</v>
      </c>
      <c r="Z25" s="39">
        <v>52</v>
      </c>
      <c r="AA25" s="39">
        <v>26</v>
      </c>
      <c r="AB25" s="39">
        <v>26</v>
      </c>
      <c r="AC25" s="39">
        <v>52</v>
      </c>
      <c r="AD25" s="39">
        <v>26</v>
      </c>
      <c r="AE25" s="39">
        <v>0</v>
      </c>
      <c r="AF25" s="39">
        <v>78</v>
      </c>
      <c r="AG25" s="39">
        <v>0</v>
      </c>
      <c r="AH25" s="39">
        <v>26</v>
      </c>
      <c r="AI25" s="39">
        <v>26</v>
      </c>
      <c r="AJ25" s="39">
        <v>0</v>
      </c>
      <c r="AK25" s="39">
        <v>26</v>
      </c>
      <c r="AL25" s="39">
        <v>26</v>
      </c>
      <c r="AM25" s="39">
        <v>52</v>
      </c>
      <c r="AN25" s="39">
        <v>26</v>
      </c>
      <c r="AO25" s="39">
        <v>0</v>
      </c>
      <c r="AP25" s="39">
        <v>104</v>
      </c>
      <c r="AQ25" s="39">
        <v>26</v>
      </c>
      <c r="AR25" s="39">
        <v>26</v>
      </c>
      <c r="AS25" s="39">
        <v>26</v>
      </c>
      <c r="AT25" s="39">
        <v>26</v>
      </c>
      <c r="AU25" s="39">
        <v>78</v>
      </c>
      <c r="AV25" s="39">
        <v>130</v>
      </c>
      <c r="AW25" s="39">
        <v>52</v>
      </c>
      <c r="AX25" s="39">
        <v>78</v>
      </c>
      <c r="AY25" s="39">
        <v>0</v>
      </c>
      <c r="AZ25" s="39">
        <v>78</v>
      </c>
      <c r="BA25" s="39">
        <v>0</v>
      </c>
      <c r="BB25" s="39">
        <v>26</v>
      </c>
      <c r="BC25" s="39">
        <v>0</v>
      </c>
      <c r="BD25" s="39">
        <v>0</v>
      </c>
      <c r="BE25" s="39">
        <v>0</v>
      </c>
      <c r="BF25" s="39">
        <v>0</v>
      </c>
      <c r="BG25" s="12">
        <v>0</v>
      </c>
      <c r="BI25" s="7" t="s">
        <v>81</v>
      </c>
      <c r="BJ25" s="23">
        <f t="shared" si="0"/>
        <v>233.33333333333343</v>
      </c>
      <c r="BK25" s="1" t="s">
        <v>69</v>
      </c>
      <c r="BL25" s="50">
        <f>IF('269_Meal2'!BO25-'269_Meal2'!BJ25&gt;0,'269_Meal2'!BO25-'269_Meal2'!BJ25,0)</f>
        <v>233.33333333333331</v>
      </c>
      <c r="BM25" s="51">
        <f>'269_Meal2'!BP25-'269_Meal2'!BJ25</f>
        <v>2033.333333333333</v>
      </c>
      <c r="BO25" s="72">
        <f>BJ25+'269_Meal1'!BJ25+'269_Meal2'!BJ25</f>
        <v>700.00000000000011</v>
      </c>
      <c r="BP25" s="56">
        <f>'269_Meal1'!BO25</f>
        <v>700</v>
      </c>
      <c r="BQ25" s="57">
        <f>'269_Meal1'!BP25</f>
        <v>2500</v>
      </c>
    </row>
    <row r="26" spans="1:69" ht="15" thickBot="1" x14ac:dyDescent="0.35">
      <c r="A26" s="80"/>
      <c r="B26" s="15" t="s">
        <v>82</v>
      </c>
      <c r="C26" s="16">
        <v>0.36</v>
      </c>
      <c r="D26" s="16">
        <v>0.72</v>
      </c>
      <c r="E26" s="16">
        <v>1.08</v>
      </c>
      <c r="F26" s="16">
        <v>0.36</v>
      </c>
      <c r="G26" s="16">
        <v>0.36</v>
      </c>
      <c r="H26" s="16">
        <v>0.36</v>
      </c>
      <c r="I26" s="16">
        <v>0.36</v>
      </c>
      <c r="J26" s="16">
        <v>0.36</v>
      </c>
      <c r="K26" s="16">
        <v>0.36</v>
      </c>
      <c r="L26" s="16">
        <v>0.36</v>
      </c>
      <c r="M26" s="16">
        <v>0.36</v>
      </c>
      <c r="N26" s="16">
        <v>0.72</v>
      </c>
      <c r="O26" s="16">
        <v>0.36</v>
      </c>
      <c r="P26" s="16">
        <v>0.72</v>
      </c>
      <c r="Q26" s="16">
        <v>1.08</v>
      </c>
      <c r="R26" s="16">
        <v>0.36</v>
      </c>
      <c r="S26" s="16">
        <v>0.36</v>
      </c>
      <c r="T26" s="16">
        <v>0.72</v>
      </c>
      <c r="U26" s="16">
        <v>0.72</v>
      </c>
      <c r="V26" s="16">
        <v>0.36</v>
      </c>
      <c r="W26" s="16">
        <v>0.36</v>
      </c>
      <c r="X26" s="16">
        <v>0.36</v>
      </c>
      <c r="Y26" s="16">
        <v>0.36</v>
      </c>
      <c r="Z26" s="16">
        <v>0</v>
      </c>
      <c r="AA26" s="16">
        <v>0</v>
      </c>
      <c r="AB26" s="16">
        <v>0.36</v>
      </c>
      <c r="AC26" s="16">
        <v>0.36</v>
      </c>
      <c r="AD26" s="16">
        <v>0</v>
      </c>
      <c r="AE26" s="16">
        <v>0</v>
      </c>
      <c r="AF26" s="16">
        <v>0</v>
      </c>
      <c r="AG26" s="16">
        <v>0.36</v>
      </c>
      <c r="AH26" s="16">
        <v>0</v>
      </c>
      <c r="AI26" s="16">
        <v>0.36</v>
      </c>
      <c r="AJ26" s="16">
        <v>0.36</v>
      </c>
      <c r="AK26" s="16">
        <v>0.36</v>
      </c>
      <c r="AL26" s="16">
        <v>0.36</v>
      </c>
      <c r="AM26" s="16">
        <v>0</v>
      </c>
      <c r="AN26" s="16">
        <v>0.72</v>
      </c>
      <c r="AO26" s="16">
        <v>0</v>
      </c>
      <c r="AP26" s="16">
        <v>5.3999999999999995</v>
      </c>
      <c r="AQ26" s="16">
        <v>0.36</v>
      </c>
      <c r="AR26" s="16">
        <v>0</v>
      </c>
      <c r="AS26" s="16">
        <v>1.08</v>
      </c>
      <c r="AT26" s="16">
        <v>1.08</v>
      </c>
      <c r="AU26" s="16">
        <v>0.36</v>
      </c>
      <c r="AV26" s="16">
        <v>0.72</v>
      </c>
      <c r="AW26" s="16">
        <v>0.36</v>
      </c>
      <c r="AX26" s="16">
        <v>8.1</v>
      </c>
      <c r="AY26" s="16">
        <v>0.36</v>
      </c>
      <c r="AZ26" s="16">
        <v>1.8</v>
      </c>
      <c r="BA26" s="16">
        <v>0.36</v>
      </c>
      <c r="BB26" s="16">
        <v>0.72</v>
      </c>
      <c r="BC26" s="16">
        <v>0</v>
      </c>
      <c r="BD26" s="16">
        <v>0</v>
      </c>
      <c r="BE26" s="16">
        <v>0</v>
      </c>
      <c r="BF26" s="16">
        <v>0</v>
      </c>
      <c r="BG26" s="17">
        <v>0</v>
      </c>
      <c r="BI26" s="38" t="s">
        <v>82</v>
      </c>
      <c r="BJ26" s="24">
        <f t="shared" si="0"/>
        <v>1.0872445059116733</v>
      </c>
      <c r="BK26" s="1" t="s">
        <v>69</v>
      </c>
      <c r="BL26" s="50">
        <f>IF('269_Meal2'!BO26-'269_Meal2'!BJ26&gt;0,'269_Meal2'!BO26-'269_Meal2'!BJ26,0)</f>
        <v>0</v>
      </c>
      <c r="BM26" s="51">
        <f>'269_Meal2'!BP26-'269_Meal2'!BJ26</f>
        <v>30.367449669921903</v>
      </c>
      <c r="BO26" s="73">
        <f>BJ26+'269_Meal1'!BJ26+'269_Meal2'!BJ26</f>
        <v>15.719794835989767</v>
      </c>
      <c r="BP26" s="58">
        <f>'269_Meal1'!BO26</f>
        <v>9</v>
      </c>
      <c r="BQ26" s="59">
        <f>'269_Meal1'!BP26</f>
        <v>45</v>
      </c>
    </row>
    <row r="27" spans="1:69" x14ac:dyDescent="0.3">
      <c r="B27" s="4" t="s">
        <v>83</v>
      </c>
      <c r="C27" s="5">
        <f>'269_Meal2'!C27</f>
        <v>0</v>
      </c>
      <c r="D27" s="5">
        <f>'269_Meal2'!D27</f>
        <v>0</v>
      </c>
      <c r="E27" s="5">
        <f>'269_Meal2'!E27</f>
        <v>0</v>
      </c>
      <c r="F27" s="5">
        <f>'269_Meal2'!F27</f>
        <v>0</v>
      </c>
      <c r="G27" s="5">
        <f>'269_Meal2'!G27</f>
        <v>0</v>
      </c>
      <c r="H27" s="5">
        <f>'269_Meal2'!H27</f>
        <v>0</v>
      </c>
      <c r="I27" s="5">
        <f>'269_Meal2'!I27</f>
        <v>0</v>
      </c>
      <c r="J27" s="5">
        <f>'269_Meal2'!J27</f>
        <v>0</v>
      </c>
      <c r="K27" s="5">
        <f>'269_Meal2'!K27</f>
        <v>0</v>
      </c>
      <c r="L27" s="5">
        <f>'269_Meal2'!L27</f>
        <v>1</v>
      </c>
      <c r="M27" s="5">
        <f>'269_Meal2'!M27</f>
        <v>0</v>
      </c>
      <c r="N27" s="5">
        <f>'269_Meal2'!N27</f>
        <v>0</v>
      </c>
      <c r="O27" s="5">
        <f>'269_Meal2'!O27</f>
        <v>0</v>
      </c>
      <c r="P27" s="5">
        <f>'269_Meal2'!P27</f>
        <v>0</v>
      </c>
      <c r="Q27" s="5">
        <f>'269_Meal2'!Q27</f>
        <v>0</v>
      </c>
      <c r="R27" s="5">
        <f>'269_Meal2'!R27</f>
        <v>0</v>
      </c>
      <c r="S27" s="5">
        <f>'269_Meal2'!S27</f>
        <v>0</v>
      </c>
      <c r="T27" s="5">
        <f>'269_Meal2'!T27</f>
        <v>1</v>
      </c>
      <c r="U27" s="5">
        <f>'269_Meal2'!U27</f>
        <v>0</v>
      </c>
      <c r="V27" s="5">
        <f>'269_Meal2'!V27</f>
        <v>0</v>
      </c>
      <c r="W27" s="5">
        <f>'269_Meal2'!W27</f>
        <v>1</v>
      </c>
      <c r="X27" s="5">
        <f>'269_Meal2'!X27</f>
        <v>0</v>
      </c>
      <c r="Y27" s="5">
        <f>'269_Meal2'!Y27</f>
        <v>0</v>
      </c>
      <c r="Z27" s="5">
        <f>'269_Meal2'!Z27</f>
        <v>0</v>
      </c>
      <c r="AA27" s="5">
        <f>'269_Meal2'!AA27</f>
        <v>0</v>
      </c>
      <c r="AB27" s="5">
        <f>'269_Meal2'!AB27</f>
        <v>0</v>
      </c>
      <c r="AC27" s="5">
        <f>'269_Meal2'!AC27</f>
        <v>0</v>
      </c>
      <c r="AD27" s="5">
        <f>'269_Meal2'!AD27</f>
        <v>0</v>
      </c>
      <c r="AE27" s="5">
        <f>'269_Meal2'!AE27</f>
        <v>0</v>
      </c>
      <c r="AF27" s="5">
        <f>'269_Meal2'!AF27</f>
        <v>0</v>
      </c>
      <c r="AG27" s="5">
        <f>'269_Meal2'!AG27</f>
        <v>0</v>
      </c>
      <c r="AH27" s="5">
        <f>'269_Meal2'!AH27</f>
        <v>1</v>
      </c>
      <c r="AI27" s="5">
        <f>'269_Meal2'!AI27</f>
        <v>0</v>
      </c>
      <c r="AJ27" s="5">
        <f>'269_Meal2'!AJ27</f>
        <v>0</v>
      </c>
      <c r="AK27" s="5">
        <f>'269_Meal2'!AK27</f>
        <v>0</v>
      </c>
      <c r="AL27" s="5">
        <f>'269_Meal2'!AL27</f>
        <v>0</v>
      </c>
      <c r="AM27" s="5">
        <f>'269_Meal2'!AM27</f>
        <v>0</v>
      </c>
      <c r="AN27" s="5">
        <f>'269_Meal2'!AN27</f>
        <v>0</v>
      </c>
      <c r="AO27" s="5">
        <f>'269_Meal2'!AO27</f>
        <v>1</v>
      </c>
      <c r="AP27" s="5">
        <f>'269_Meal2'!AP27</f>
        <v>1</v>
      </c>
      <c r="AQ27" s="5">
        <f>'269_Meal2'!AQ27</f>
        <v>0</v>
      </c>
      <c r="AR27" s="5">
        <f>'269_Meal2'!AR27</f>
        <v>1</v>
      </c>
      <c r="AS27" s="5">
        <f>'269_Meal2'!AS27</f>
        <v>0</v>
      </c>
      <c r="AT27" s="5">
        <f>'269_Meal2'!AT27</f>
        <v>0</v>
      </c>
      <c r="AU27" s="5">
        <f>'269_Meal2'!AU27</f>
        <v>0</v>
      </c>
      <c r="AV27" s="5">
        <f>'269_Meal2'!AV27</f>
        <v>0</v>
      </c>
      <c r="AW27" s="5">
        <f>'269_Meal2'!AW27</f>
        <v>0</v>
      </c>
      <c r="AX27" s="5">
        <f>'269_Meal2'!AX27</f>
        <v>0</v>
      </c>
      <c r="AY27" s="5">
        <f>'269_Meal2'!AY27</f>
        <v>0</v>
      </c>
      <c r="AZ27" s="5">
        <f>'269_Meal2'!AZ27</f>
        <v>0</v>
      </c>
      <c r="BA27" s="5">
        <f>'269_Meal2'!BA27</f>
        <v>0</v>
      </c>
      <c r="BB27" s="5">
        <f>'269_Meal2'!BB27</f>
        <v>0</v>
      </c>
      <c r="BC27" s="5">
        <f>'269_Meal2'!BC27</f>
        <v>0</v>
      </c>
      <c r="BD27" s="5">
        <f>'269_Meal2'!BD27</f>
        <v>0</v>
      </c>
      <c r="BE27" s="5">
        <f>'269_Meal2'!BE27</f>
        <v>0</v>
      </c>
      <c r="BF27" s="5">
        <f>'269_Meal2'!BF27</f>
        <v>0</v>
      </c>
      <c r="BG27" s="6">
        <f>'269_Meal2'!BG27</f>
        <v>0</v>
      </c>
      <c r="BJ27" s="36">
        <f t="shared" si="0"/>
        <v>0</v>
      </c>
      <c r="BL27" s="32">
        <v>0</v>
      </c>
      <c r="BM27" s="33">
        <v>0</v>
      </c>
    </row>
    <row r="28" spans="1:69" ht="15" thickBot="1" x14ac:dyDescent="0.35">
      <c r="B28" s="7" t="s">
        <v>83</v>
      </c>
      <c r="C28" s="39">
        <f>'269_Meal2'!C28</f>
        <v>0</v>
      </c>
      <c r="D28" s="39">
        <f>'269_Meal2'!D28</f>
        <v>0</v>
      </c>
      <c r="E28" s="39">
        <f>'269_Meal2'!E28</f>
        <v>0</v>
      </c>
      <c r="F28" s="39">
        <f>'269_Meal2'!F28</f>
        <v>1</v>
      </c>
      <c r="G28" s="39">
        <f>'269_Meal2'!G28</f>
        <v>0</v>
      </c>
      <c r="H28" s="39">
        <f>'269_Meal2'!H28</f>
        <v>0</v>
      </c>
      <c r="I28" s="39">
        <f>'269_Meal2'!I28</f>
        <v>0</v>
      </c>
      <c r="J28" s="39">
        <f>'269_Meal2'!J28</f>
        <v>0</v>
      </c>
      <c r="K28" s="39">
        <f>'269_Meal2'!K28</f>
        <v>1</v>
      </c>
      <c r="L28" s="39">
        <f>'269_Meal2'!L28</f>
        <v>0</v>
      </c>
      <c r="M28" s="39">
        <f>'269_Meal2'!M28</f>
        <v>0</v>
      </c>
      <c r="N28" s="39">
        <f>'269_Meal2'!N28</f>
        <v>0</v>
      </c>
      <c r="O28" s="39">
        <f>'269_Meal2'!O28</f>
        <v>0</v>
      </c>
      <c r="P28" s="39">
        <f>'269_Meal2'!P28</f>
        <v>0</v>
      </c>
      <c r="Q28" s="39">
        <f>'269_Meal2'!Q28</f>
        <v>0</v>
      </c>
      <c r="R28" s="39">
        <f>'269_Meal2'!R28</f>
        <v>0</v>
      </c>
      <c r="S28" s="39">
        <f>'269_Meal2'!S28</f>
        <v>1</v>
      </c>
      <c r="T28" s="39">
        <f>'269_Meal2'!T28</f>
        <v>0</v>
      </c>
      <c r="U28" s="39">
        <f>'269_Meal2'!U28</f>
        <v>0</v>
      </c>
      <c r="V28" s="39">
        <f>'269_Meal2'!V28</f>
        <v>0</v>
      </c>
      <c r="W28" s="39">
        <f>'269_Meal2'!W28</f>
        <v>0</v>
      </c>
      <c r="X28" s="39">
        <f>'269_Meal2'!X28</f>
        <v>0</v>
      </c>
      <c r="Y28" s="39">
        <f>'269_Meal2'!Y28</f>
        <v>0</v>
      </c>
      <c r="Z28" s="39">
        <f>'269_Meal2'!Z28</f>
        <v>0</v>
      </c>
      <c r="AA28" s="39">
        <f>'269_Meal2'!AA28</f>
        <v>0</v>
      </c>
      <c r="AB28" s="39">
        <f>'269_Meal2'!AB28</f>
        <v>0</v>
      </c>
      <c r="AC28" s="39">
        <f>'269_Meal2'!AC28</f>
        <v>0</v>
      </c>
      <c r="AD28" s="39">
        <f>'269_Meal2'!AD28</f>
        <v>0</v>
      </c>
      <c r="AE28" s="39">
        <f>'269_Meal2'!AE28</f>
        <v>1</v>
      </c>
      <c r="AF28" s="39">
        <f>'269_Meal2'!AF28</f>
        <v>1</v>
      </c>
      <c r="AG28" s="39">
        <f>'269_Meal2'!AG28</f>
        <v>0</v>
      </c>
      <c r="AH28" s="39">
        <f>'269_Meal2'!AH28</f>
        <v>0</v>
      </c>
      <c r="AI28" s="39">
        <f>'269_Meal2'!AI28</f>
        <v>0</v>
      </c>
      <c r="AJ28" s="39">
        <f>'269_Meal2'!AJ28</f>
        <v>0</v>
      </c>
      <c r="AK28" s="39">
        <f>'269_Meal2'!AK28</f>
        <v>0</v>
      </c>
      <c r="AL28" s="39">
        <f>'269_Meal2'!AL28</f>
        <v>0</v>
      </c>
      <c r="AM28" s="39">
        <f>'269_Meal2'!AM28</f>
        <v>0</v>
      </c>
      <c r="AN28" s="39">
        <f>'269_Meal2'!AN28</f>
        <v>0</v>
      </c>
      <c r="AO28" s="39">
        <f>'269_Meal2'!AO28</f>
        <v>0</v>
      </c>
      <c r="AP28" s="39">
        <f>'269_Meal2'!AP28</f>
        <v>0</v>
      </c>
      <c r="AQ28" s="39">
        <f>'269_Meal2'!AQ28</f>
        <v>0</v>
      </c>
      <c r="AR28" s="39">
        <f>'269_Meal2'!AR28</f>
        <v>0</v>
      </c>
      <c r="AS28" s="39">
        <f>'269_Meal2'!AS28</f>
        <v>0</v>
      </c>
      <c r="AT28" s="39">
        <f>'269_Meal2'!AT28</f>
        <v>0</v>
      </c>
      <c r="AU28" s="39">
        <f>'269_Meal2'!AU28</f>
        <v>0</v>
      </c>
      <c r="AV28" s="39">
        <f>'269_Meal2'!AV28</f>
        <v>0</v>
      </c>
      <c r="AW28" s="39">
        <f>'269_Meal2'!AW28</f>
        <v>0</v>
      </c>
      <c r="AX28" s="39">
        <f>'269_Meal2'!AX28</f>
        <v>1</v>
      </c>
      <c r="AY28" s="39">
        <f>'269_Meal2'!AY28</f>
        <v>0</v>
      </c>
      <c r="AZ28" s="39">
        <f>'269_Meal2'!AZ28</f>
        <v>0</v>
      </c>
      <c r="BA28" s="39">
        <f>'269_Meal2'!BA28</f>
        <v>0</v>
      </c>
      <c r="BB28" s="39">
        <f>'269_Meal2'!BB28</f>
        <v>0</v>
      </c>
      <c r="BC28" s="39">
        <f>'269_Meal2'!BC28</f>
        <v>0</v>
      </c>
      <c r="BD28" s="39">
        <f>'269_Meal2'!BD28</f>
        <v>0</v>
      </c>
      <c r="BE28" s="39">
        <f>'269_Meal2'!BE28</f>
        <v>0</v>
      </c>
      <c r="BF28" s="39">
        <f>'269_Meal2'!BF28</f>
        <v>1</v>
      </c>
      <c r="BG28" s="12">
        <f>'269_Meal2'!BG28</f>
        <v>1</v>
      </c>
      <c r="BJ28" s="37">
        <f t="shared" si="0"/>
        <v>0</v>
      </c>
      <c r="BL28" s="34">
        <v>0</v>
      </c>
      <c r="BM28" s="35">
        <v>0</v>
      </c>
    </row>
    <row r="29" spans="1:69" ht="16.5" customHeight="1" thickBot="1" x14ac:dyDescent="0.35">
      <c r="B29" s="15" t="s">
        <v>83</v>
      </c>
      <c r="C29" s="16">
        <f>IF(C12&gt;0,1,0)</f>
        <v>0</v>
      </c>
      <c r="D29" s="16">
        <f t="shared" ref="D29:BG29" si="1">IF(D12&gt;0,1,0)</f>
        <v>0</v>
      </c>
      <c r="E29" s="16">
        <f t="shared" si="1"/>
        <v>0</v>
      </c>
      <c r="F29" s="16">
        <f t="shared" si="1"/>
        <v>0</v>
      </c>
      <c r="G29" s="16">
        <f t="shared" si="1"/>
        <v>0</v>
      </c>
      <c r="H29" s="16">
        <f t="shared" si="1"/>
        <v>0</v>
      </c>
      <c r="I29" s="16">
        <f t="shared" si="1"/>
        <v>0</v>
      </c>
      <c r="J29" s="16">
        <f t="shared" si="1"/>
        <v>1</v>
      </c>
      <c r="K29" s="16">
        <f t="shared" si="1"/>
        <v>0</v>
      </c>
      <c r="L29" s="16">
        <f t="shared" si="1"/>
        <v>0</v>
      </c>
      <c r="M29" s="16">
        <f t="shared" si="1"/>
        <v>0</v>
      </c>
      <c r="N29" s="16">
        <f t="shared" si="1"/>
        <v>0</v>
      </c>
      <c r="O29" s="16">
        <f t="shared" si="1"/>
        <v>0</v>
      </c>
      <c r="P29" s="16">
        <f t="shared" si="1"/>
        <v>0</v>
      </c>
      <c r="Q29" s="16">
        <f t="shared" si="1"/>
        <v>1</v>
      </c>
      <c r="R29" s="16">
        <f t="shared" si="1"/>
        <v>0</v>
      </c>
      <c r="S29" s="16">
        <f t="shared" si="1"/>
        <v>0</v>
      </c>
      <c r="T29" s="16">
        <f t="shared" si="1"/>
        <v>0</v>
      </c>
      <c r="U29" s="16">
        <f t="shared" si="1"/>
        <v>0</v>
      </c>
      <c r="V29" s="16">
        <f t="shared" si="1"/>
        <v>0</v>
      </c>
      <c r="W29" s="16">
        <f t="shared" si="1"/>
        <v>0</v>
      </c>
      <c r="X29" s="16">
        <f t="shared" si="1"/>
        <v>0</v>
      </c>
      <c r="Y29" s="16">
        <f t="shared" si="1"/>
        <v>0</v>
      </c>
      <c r="Z29" s="16">
        <f t="shared" si="1"/>
        <v>1</v>
      </c>
      <c r="AA29" s="16">
        <f t="shared" si="1"/>
        <v>0</v>
      </c>
      <c r="AB29" s="16">
        <f t="shared" si="1"/>
        <v>0</v>
      </c>
      <c r="AC29" s="16">
        <f t="shared" si="1"/>
        <v>0</v>
      </c>
      <c r="AD29" s="16">
        <f t="shared" si="1"/>
        <v>1</v>
      </c>
      <c r="AE29" s="16">
        <f t="shared" si="1"/>
        <v>0</v>
      </c>
      <c r="AF29" s="16">
        <f t="shared" si="1"/>
        <v>0</v>
      </c>
      <c r="AG29" s="16">
        <f t="shared" si="1"/>
        <v>0</v>
      </c>
      <c r="AH29" s="16">
        <f t="shared" si="1"/>
        <v>0</v>
      </c>
      <c r="AI29" s="16">
        <f t="shared" si="1"/>
        <v>0</v>
      </c>
      <c r="AJ29" s="16">
        <f t="shared" si="1"/>
        <v>0</v>
      </c>
      <c r="AK29" s="16">
        <f t="shared" si="1"/>
        <v>0</v>
      </c>
      <c r="AL29" s="16">
        <f t="shared" si="1"/>
        <v>0</v>
      </c>
      <c r="AM29" s="16">
        <f t="shared" si="1"/>
        <v>0</v>
      </c>
      <c r="AN29" s="16">
        <f t="shared" si="1"/>
        <v>0</v>
      </c>
      <c r="AO29" s="16">
        <f t="shared" si="1"/>
        <v>0</v>
      </c>
      <c r="AP29" s="16">
        <f t="shared" si="1"/>
        <v>0</v>
      </c>
      <c r="AQ29" s="16">
        <f t="shared" si="1"/>
        <v>0</v>
      </c>
      <c r="AR29" s="16">
        <f t="shared" si="1"/>
        <v>0</v>
      </c>
      <c r="AS29" s="16">
        <f t="shared" si="1"/>
        <v>0</v>
      </c>
      <c r="AT29" s="16">
        <f t="shared" si="1"/>
        <v>0</v>
      </c>
      <c r="AU29" s="16">
        <f t="shared" si="1"/>
        <v>0</v>
      </c>
      <c r="AV29" s="16">
        <f t="shared" si="1"/>
        <v>1</v>
      </c>
      <c r="AW29" s="16">
        <f t="shared" si="1"/>
        <v>0</v>
      </c>
      <c r="AX29" s="16">
        <f t="shared" si="1"/>
        <v>0</v>
      </c>
      <c r="AY29" s="16">
        <f t="shared" si="1"/>
        <v>0</v>
      </c>
      <c r="AZ29" s="16">
        <f t="shared" si="1"/>
        <v>0</v>
      </c>
      <c r="BA29" s="16">
        <f t="shared" si="1"/>
        <v>1</v>
      </c>
      <c r="BB29" s="16">
        <f t="shared" si="1"/>
        <v>0</v>
      </c>
      <c r="BC29" s="16">
        <f t="shared" si="1"/>
        <v>0</v>
      </c>
      <c r="BD29" s="16">
        <f t="shared" si="1"/>
        <v>1</v>
      </c>
      <c r="BE29" s="16">
        <f t="shared" si="1"/>
        <v>0</v>
      </c>
      <c r="BF29" s="16">
        <f t="shared" si="1"/>
        <v>0</v>
      </c>
      <c r="BG29" s="17">
        <f t="shared" si="1"/>
        <v>0</v>
      </c>
    </row>
    <row r="39" spans="9:13" x14ac:dyDescent="0.3">
      <c r="M39" s="3"/>
    </row>
    <row r="40" spans="9:13" x14ac:dyDescent="0.3">
      <c r="M40" s="3"/>
    </row>
    <row r="45" spans="9:13" x14ac:dyDescent="0.3">
      <c r="I45" s="1"/>
    </row>
  </sheetData>
  <mergeCells count="4">
    <mergeCell ref="BL11:BM11"/>
    <mergeCell ref="BP11:BQ11"/>
    <mergeCell ref="A13:A26"/>
    <mergeCell ref="BI1:BJ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81A8CA71210C47AD5FE970D2AAE904" ma:contentTypeVersion="4" ma:contentTypeDescription="Create a new document." ma:contentTypeScope="" ma:versionID="cd5048ce3c665d05880a53555f892293">
  <xsd:schema xmlns:xsd="http://www.w3.org/2001/XMLSchema" xmlns:xs="http://www.w3.org/2001/XMLSchema" xmlns:p="http://schemas.microsoft.com/office/2006/metadata/properties" xmlns:ns2="841a97b1-693d-47b9-aefa-bf30238c51d6" targetNamespace="http://schemas.microsoft.com/office/2006/metadata/properties" ma:root="true" ma:fieldsID="10edce52deefc02c7dd0dfefe5af3bc3" ns2:_="">
    <xsd:import namespace="841a97b1-693d-47b9-aefa-bf30238c51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97b1-693d-47b9-aefa-bf30238c51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AF3461-59A2-44D4-83EF-1DCDF4C3A0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CAF796-F751-4E00-84DE-706EDCE9545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09520B4-3231-44A2-94FE-5C48BBB34B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97b1-693d-47b9-aefa-bf30238c51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269_Meal1</vt:lpstr>
      <vt:lpstr>269_Meal2</vt:lpstr>
      <vt:lpstr>269_Meal3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 Yao Cheong</dc:creator>
  <cp:lastModifiedBy>User</cp:lastModifiedBy>
  <dcterms:created xsi:type="dcterms:W3CDTF">2021-06-25T19:56:09Z</dcterms:created>
  <dcterms:modified xsi:type="dcterms:W3CDTF">2021-06-28T18:13:43Z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0x0101005781A8CA71210C47AD5FE970D2AAE904</vt:lpwstr>
  </property>
</Properties>
</file>