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AB124371-6DBC-4E91-BE98-205BDA44EF9A}" xr6:coauthVersionLast="47" xr6:coauthVersionMax="47" xr10:uidLastSave="{00000000-0000-0000-0000-000000000000}"/>
  <bookViews>
    <workbookView xWindow="-108" yWindow="-108" windowWidth="23256" windowHeight="12576" activeTab="2" xr2:uid="{29322B14-824C-4AC8-AF49-98F8BCA841E0}"/>
  </bookViews>
  <sheets>
    <sheet name="269_Meal1" sheetId="1" r:id="rId1"/>
    <sheet name="269_Meal2" sheetId="2" r:id="rId2"/>
    <sheet name="269_Meal3" sheetId="3" r:id="rId3"/>
  </sheets>
  <definedNames>
    <definedName name="solver_adj" localSheetId="0" hidden="1">'269_Meal1'!$B$4:$BF$4</definedName>
    <definedName name="solver_adj" localSheetId="1" hidden="1">'269_Meal2'!$B$4:$BF$4</definedName>
    <definedName name="solver_adj" localSheetId="2" hidden="1">'269_Meal3'!$B$4:$BF$4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'269_Meal1'!$BG$14:$BG$27</definedName>
    <definedName name="solver_lhs1" localSheetId="1" hidden="1">'269_Meal2'!$BG$14:$BG$27</definedName>
    <definedName name="solver_lhs1" localSheetId="2" hidden="1">'269_Meal3'!$BG$14:$BG$27</definedName>
    <definedName name="solver_lhs2" localSheetId="0" hidden="1">'269_Meal1'!$BG$14:$BG$27</definedName>
    <definedName name="solver_lhs2" localSheetId="1" hidden="1">'269_Meal2'!$BG$14:$BG$28</definedName>
    <definedName name="solver_lhs2" localSheetId="2" hidden="1">'269_Meal3'!$BG$14:$BG$28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'269_Meal1'!$BI$3</definedName>
    <definedName name="solver_opt" localSheetId="1" hidden="1">'269_Meal2'!$BI$3</definedName>
    <definedName name="solver_opt" localSheetId="2" hidden="1">'269_Meal3'!$BI$3</definedName>
    <definedName name="solver_pre" localSheetId="0" hidden="1">0.01</definedName>
    <definedName name="solver_pre" localSheetId="1" hidden="1">0.01</definedName>
    <definedName name="solver_pre" localSheetId="2" hidden="1">0.01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hs1" localSheetId="0" hidden="1">'269_Meal1'!$BI$14:$BI$27</definedName>
    <definedName name="solver_rhs1" localSheetId="1" hidden="1">'269_Meal2'!$BI$14:$BI$27</definedName>
    <definedName name="solver_rhs1" localSheetId="2" hidden="1">'269_Meal3'!$BI$14:$BI$27</definedName>
    <definedName name="solver_rhs2" localSheetId="0" hidden="1">'269_Meal1'!$BJ$14:$BJ$27</definedName>
    <definedName name="solver_rhs2" localSheetId="1" hidden="1">'269_Meal2'!$BJ$14:$BJ$28</definedName>
    <definedName name="solver_rhs2" localSheetId="2" hidden="1">'269_Meal3'!$BJ$14:$BJ$28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J15" i="1" l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14" i="1"/>
  <c r="BI20" i="1"/>
  <c r="BI21" i="1"/>
  <c r="BI22" i="1"/>
  <c r="BI23" i="1"/>
  <c r="BI24" i="1"/>
  <c r="BI25" i="1"/>
  <c r="BI26" i="1"/>
  <c r="BI27" i="1"/>
  <c r="BI15" i="1"/>
  <c r="BI16" i="1"/>
  <c r="BI17" i="1"/>
  <c r="BI18" i="1"/>
  <c r="BI19" i="1"/>
  <c r="BI14" i="1"/>
  <c r="BN16" i="3"/>
  <c r="BN17" i="3"/>
  <c r="BN18" i="3"/>
  <c r="BN19" i="3"/>
  <c r="BN20" i="3"/>
  <c r="BN21" i="3"/>
  <c r="BN22" i="3"/>
  <c r="BN23" i="3"/>
  <c r="BN24" i="3"/>
  <c r="BN25" i="3"/>
  <c r="BN26" i="3"/>
  <c r="BN27" i="3"/>
  <c r="BN15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14" i="3"/>
  <c r="BN14" i="3"/>
  <c r="BG14" i="3"/>
  <c r="BG14" i="2"/>
  <c r="BG14" i="1"/>
  <c r="BM14" i="2" s="1"/>
  <c r="BJ14" i="2" s="1"/>
  <c r="BJ14" i="3" l="1"/>
  <c r="BL14" i="2"/>
  <c r="BI14" i="2" s="1"/>
  <c r="BM14" i="3"/>
  <c r="BF31" i="3" l="1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I3" i="3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I3" i="2"/>
  <c r="BF29" i="1"/>
  <c r="BE29" i="1"/>
  <c r="BD29" i="1"/>
  <c r="BC29" i="1"/>
  <c r="BB29" i="1"/>
  <c r="BA29" i="1"/>
  <c r="AZ29" i="1"/>
  <c r="AY29" i="1"/>
  <c r="AX29" i="1"/>
  <c r="AW29" i="1"/>
  <c r="AW30" i="2" s="1"/>
  <c r="AV29" i="1"/>
  <c r="AU29" i="1"/>
  <c r="AT29" i="1"/>
  <c r="AS29" i="1"/>
  <c r="AR29" i="1"/>
  <c r="AQ29" i="1"/>
  <c r="AP29" i="1"/>
  <c r="AO29" i="1"/>
  <c r="AO30" i="2" s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I3" i="1"/>
  <c r="E30" i="2" l="1"/>
  <c r="E32" i="2" s="1"/>
  <c r="E30" i="3" s="1"/>
  <c r="I30" i="2"/>
  <c r="I32" i="2" s="1"/>
  <c r="I30" i="3" s="1"/>
  <c r="I28" i="3" s="1"/>
  <c r="M30" i="2"/>
  <c r="Q30" i="2"/>
  <c r="U30" i="2"/>
  <c r="U32" i="2" s="1"/>
  <c r="U30" i="3" s="1"/>
  <c r="U28" i="3" s="1"/>
  <c r="Y30" i="2"/>
  <c r="Y32" i="2" s="1"/>
  <c r="Y30" i="3" s="1"/>
  <c r="Y28" i="3" s="1"/>
  <c r="AC30" i="2"/>
  <c r="AG30" i="2"/>
  <c r="AK30" i="2"/>
  <c r="AK32" i="2" s="1"/>
  <c r="AK30" i="3" s="1"/>
  <c r="AK28" i="3" s="1"/>
  <c r="AS30" i="2"/>
  <c r="AS32" i="2" s="1"/>
  <c r="AS30" i="3" s="1"/>
  <c r="AS28" i="3" s="1"/>
  <c r="BA30" i="2"/>
  <c r="BE30" i="2"/>
  <c r="BE32" i="2" s="1"/>
  <c r="BE30" i="3" s="1"/>
  <c r="BE28" i="3" s="1"/>
  <c r="B30" i="2"/>
  <c r="B28" i="2" s="1"/>
  <c r="F30" i="2"/>
  <c r="J30" i="2"/>
  <c r="N30" i="2"/>
  <c r="R30" i="2"/>
  <c r="V30" i="2"/>
  <c r="Z30" i="2"/>
  <c r="AD30" i="2"/>
  <c r="AH30" i="2"/>
  <c r="AL30" i="2"/>
  <c r="AP30" i="2"/>
  <c r="AT30" i="2"/>
  <c r="AX30" i="2"/>
  <c r="BB30" i="2"/>
  <c r="BF30" i="2"/>
  <c r="C30" i="2"/>
  <c r="G30" i="2"/>
  <c r="K30" i="2"/>
  <c r="O30" i="2"/>
  <c r="S30" i="2"/>
  <c r="W30" i="2"/>
  <c r="AA30" i="2"/>
  <c r="AE30" i="2"/>
  <c r="AI30" i="2"/>
  <c r="AM30" i="2"/>
  <c r="AQ30" i="2"/>
  <c r="AU30" i="2"/>
  <c r="AY30" i="2"/>
  <c r="BC30" i="2"/>
  <c r="D30" i="2"/>
  <c r="D32" i="2" s="1"/>
  <c r="D30" i="3" s="1"/>
  <c r="D28" i="3" s="1"/>
  <c r="H30" i="2"/>
  <c r="L30" i="2"/>
  <c r="L32" i="2" s="1"/>
  <c r="L30" i="3" s="1"/>
  <c r="L28" i="3" s="1"/>
  <c r="P30" i="2"/>
  <c r="T30" i="2"/>
  <c r="X30" i="2"/>
  <c r="AB30" i="2"/>
  <c r="AB32" i="2" s="1"/>
  <c r="AB30" i="3" s="1"/>
  <c r="AB28" i="3" s="1"/>
  <c r="AF30" i="2"/>
  <c r="AF32" i="2" s="1"/>
  <c r="AF30" i="3" s="1"/>
  <c r="AF28" i="3" s="1"/>
  <c r="AJ30" i="2"/>
  <c r="AJ32" i="2" s="1"/>
  <c r="AJ30" i="3" s="1"/>
  <c r="AJ28" i="3" s="1"/>
  <c r="AN30" i="2"/>
  <c r="AR30" i="2"/>
  <c r="AV30" i="2"/>
  <c r="AV32" i="2" s="1"/>
  <c r="AV30" i="3" s="1"/>
  <c r="AV28" i="3" s="1"/>
  <c r="AZ30" i="2"/>
  <c r="AZ32" i="2" s="1"/>
  <c r="AZ30" i="3" s="1"/>
  <c r="AZ28" i="3" s="1"/>
  <c r="BD30" i="2"/>
  <c r="C32" i="2"/>
  <c r="C30" i="3" s="1"/>
  <c r="C28" i="3" s="1"/>
  <c r="G32" i="2"/>
  <c r="G30" i="3" s="1"/>
  <c r="G28" i="3" s="1"/>
  <c r="BM3" i="3"/>
  <c r="AU32" i="2"/>
  <c r="AU30" i="3" s="1"/>
  <c r="AU28" i="3" s="1"/>
  <c r="AO32" i="2"/>
  <c r="AO30" i="3" s="1"/>
  <c r="AO28" i="3" s="1"/>
  <c r="AW32" i="2"/>
  <c r="AW30" i="3" s="1"/>
  <c r="AW28" i="3" s="1"/>
  <c r="BM16" i="3"/>
  <c r="BM20" i="3"/>
  <c r="BM24" i="3"/>
  <c r="BM25" i="2"/>
  <c r="BJ25" i="2" s="1"/>
  <c r="BL25" i="2"/>
  <c r="BI25" i="2" s="1"/>
  <c r="BM16" i="2"/>
  <c r="BJ16" i="2" s="1"/>
  <c r="BL16" i="2"/>
  <c r="BI16" i="2" s="1"/>
  <c r="BM20" i="2"/>
  <c r="BJ20" i="2" s="1"/>
  <c r="BL20" i="2"/>
  <c r="BI20" i="2" s="1"/>
  <c r="BM24" i="2"/>
  <c r="BJ24" i="2" s="1"/>
  <c r="BL24" i="2"/>
  <c r="BI24" i="2" s="1"/>
  <c r="BM17" i="2"/>
  <c r="BJ17" i="2" s="1"/>
  <c r="BL17" i="2"/>
  <c r="BI17" i="2" s="1"/>
  <c r="BL19" i="2"/>
  <c r="BI19" i="2" s="1"/>
  <c r="BM19" i="2"/>
  <c r="BJ19" i="2" s="1"/>
  <c r="BL23" i="2"/>
  <c r="BI23" i="2" s="1"/>
  <c r="BM23" i="2"/>
  <c r="BJ23" i="2" s="1"/>
  <c r="BL27" i="2"/>
  <c r="BI27" i="2" s="1"/>
  <c r="BM27" i="2"/>
  <c r="BJ27" i="2" s="1"/>
  <c r="BM21" i="2"/>
  <c r="BJ21" i="2" s="1"/>
  <c r="BL21" i="2"/>
  <c r="BI21" i="2" s="1"/>
  <c r="BL15" i="2"/>
  <c r="BI15" i="2" s="1"/>
  <c r="BM15" i="2"/>
  <c r="BJ15" i="2" s="1"/>
  <c r="BL18" i="2"/>
  <c r="BI18" i="2" s="1"/>
  <c r="BM18" i="2"/>
  <c r="BJ18" i="2" s="1"/>
  <c r="BL22" i="2"/>
  <c r="BI22" i="2" s="1"/>
  <c r="BM22" i="2"/>
  <c r="BJ22" i="2" s="1"/>
  <c r="BL26" i="2"/>
  <c r="BI26" i="2" s="1"/>
  <c r="BM26" i="2"/>
  <c r="BJ26" i="2" s="1"/>
  <c r="BM17" i="3"/>
  <c r="BM21" i="3"/>
  <c r="BM25" i="3"/>
  <c r="BM18" i="3"/>
  <c r="BM22" i="3"/>
  <c r="BM26" i="3"/>
  <c r="AX32" i="2"/>
  <c r="AX30" i="3" s="1"/>
  <c r="AX28" i="3" s="1"/>
  <c r="BM15" i="3"/>
  <c r="BM19" i="3"/>
  <c r="BM23" i="3"/>
  <c r="BM27" i="3"/>
  <c r="AC32" i="2" l="1"/>
  <c r="AC30" i="3" s="1"/>
  <c r="AC28" i="3" s="1"/>
  <c r="R32" i="2"/>
  <c r="R30" i="3" s="1"/>
  <c r="R28" i="3" s="1"/>
  <c r="B32" i="2"/>
  <c r="B30" i="3" s="1"/>
  <c r="B32" i="3" s="1"/>
  <c r="BA32" i="2"/>
  <c r="BA30" i="3" s="1"/>
  <c r="BA28" i="3" s="1"/>
  <c r="M32" i="2"/>
  <c r="M30" i="3" s="1"/>
  <c r="M28" i="3" s="1"/>
  <c r="AN32" i="2"/>
  <c r="AN30" i="3" s="1"/>
  <c r="AN28" i="3" s="1"/>
  <c r="P32" i="2"/>
  <c r="P30" i="3" s="1"/>
  <c r="P28" i="3" s="1"/>
  <c r="AH32" i="2"/>
  <c r="AH30" i="3" s="1"/>
  <c r="AH28" i="3" s="1"/>
  <c r="O32" i="2"/>
  <c r="O30" i="3" s="1"/>
  <c r="O28" i="3" s="1"/>
  <c r="AM32" i="2"/>
  <c r="AM30" i="3" s="1"/>
  <c r="AM28" i="3" s="1"/>
  <c r="BF32" i="2"/>
  <c r="BF30" i="3" s="1"/>
  <c r="BF28" i="3" s="1"/>
  <c r="Z32" i="2"/>
  <c r="Z30" i="3" s="1"/>
  <c r="Z28" i="3" s="1"/>
  <c r="AE32" i="2"/>
  <c r="AE30" i="3" s="1"/>
  <c r="AE28" i="3" s="1"/>
  <c r="BC32" i="2"/>
  <c r="BC30" i="3" s="1"/>
  <c r="BC28" i="3" s="1"/>
  <c r="AP32" i="2"/>
  <c r="AP30" i="3" s="1"/>
  <c r="AP28" i="3" s="1"/>
  <c r="J32" i="2"/>
  <c r="J30" i="3" s="1"/>
  <c r="H32" i="2"/>
  <c r="H30" i="3" s="1"/>
  <c r="H28" i="3" s="1"/>
  <c r="W32" i="2"/>
  <c r="W30" i="3" s="1"/>
  <c r="W28" i="3" s="1"/>
  <c r="Q32" i="2"/>
  <c r="Q30" i="3" s="1"/>
  <c r="Q28" i="3" s="1"/>
  <c r="T32" i="2"/>
  <c r="T30" i="3" s="1"/>
  <c r="T28" i="3" s="1"/>
  <c r="AA32" i="2"/>
  <c r="AA30" i="3" s="1"/>
  <c r="AA28" i="3" s="1"/>
  <c r="AR32" i="2"/>
  <c r="AR30" i="3" s="1"/>
  <c r="AR28" i="3" s="1"/>
  <c r="AD32" i="2"/>
  <c r="AD30" i="3" s="1"/>
  <c r="AD28" i="3" s="1"/>
  <c r="AT32" i="2"/>
  <c r="AT30" i="3" s="1"/>
  <c r="AT28" i="3" s="1"/>
  <c r="AG32" i="2"/>
  <c r="AG30" i="3" s="1"/>
  <c r="AG28" i="3" s="1"/>
  <c r="N32" i="2"/>
  <c r="N30" i="3" s="1"/>
  <c r="N28" i="3" s="1"/>
  <c r="AY32" i="2"/>
  <c r="AY30" i="3" s="1"/>
  <c r="AY28" i="3" s="1"/>
  <c r="BD32" i="2"/>
  <c r="BD30" i="3" s="1"/>
  <c r="BD28" i="3" s="1"/>
  <c r="X32" i="2"/>
  <c r="X30" i="3" s="1"/>
  <c r="X28" i="3" s="1"/>
  <c r="AQ32" i="2"/>
  <c r="AQ30" i="3" s="1"/>
  <c r="AQ28" i="3" s="1"/>
  <c r="BB32" i="2"/>
  <c r="BB30" i="3" s="1"/>
  <c r="BB28" i="3" s="1"/>
  <c r="AL32" i="2"/>
  <c r="AL30" i="3" s="1"/>
  <c r="AL28" i="3" s="1"/>
  <c r="F32" i="2"/>
  <c r="F30" i="3" s="1"/>
  <c r="F28" i="3" s="1"/>
  <c r="S32" i="2"/>
  <c r="S30" i="3" s="1"/>
  <c r="S28" i="3" s="1"/>
  <c r="V32" i="2"/>
  <c r="V30" i="3" s="1"/>
  <c r="V28" i="3" s="1"/>
  <c r="AI32" i="2"/>
  <c r="AI30" i="3" s="1"/>
  <c r="AI28" i="3" s="1"/>
  <c r="K32" i="2"/>
  <c r="K30" i="3" s="1"/>
  <c r="E32" i="3"/>
  <c r="E28" i="3"/>
  <c r="AW32" i="3"/>
  <c r="AS32" i="3"/>
  <c r="U32" i="3"/>
  <c r="AK32" i="3"/>
  <c r="AX32" i="3"/>
  <c r="AU32" i="3"/>
  <c r="D32" i="3"/>
  <c r="AF32" i="3"/>
  <c r="AV32" i="3"/>
  <c r="L32" i="3"/>
  <c r="BE32" i="3"/>
  <c r="AO32" i="3"/>
  <c r="Y32" i="3"/>
  <c r="I32" i="3"/>
  <c r="C32" i="3"/>
  <c r="AJ32" i="3"/>
  <c r="AZ32" i="3"/>
  <c r="AB32" i="3"/>
  <c r="G32" i="3"/>
  <c r="BJ20" i="3"/>
  <c r="BJ23" i="3"/>
  <c r="BJ17" i="3"/>
  <c r="BJ15" i="3"/>
  <c r="BJ25" i="3"/>
  <c r="BI22" i="3"/>
  <c r="BI15" i="3"/>
  <c r="BJ27" i="3"/>
  <c r="BJ26" i="3"/>
  <c r="BJ24" i="3"/>
  <c r="BI27" i="3"/>
  <c r="BI19" i="3"/>
  <c r="BJ21" i="3"/>
  <c r="BI20" i="3"/>
  <c r="BJ22" i="3"/>
  <c r="BI26" i="3"/>
  <c r="BI18" i="3"/>
  <c r="BJ18" i="3"/>
  <c r="BI17" i="3"/>
  <c r="BI25" i="3"/>
  <c r="BJ19" i="3"/>
  <c r="BI21" i="3"/>
  <c r="BJ16" i="3"/>
  <c r="BI23" i="3"/>
  <c r="BI24" i="3"/>
  <c r="BI16" i="3"/>
  <c r="BI14" i="3"/>
  <c r="K32" i="3" l="1"/>
  <c r="K28" i="3"/>
  <c r="BB32" i="3"/>
  <c r="N32" i="3"/>
  <c r="BF32" i="3"/>
  <c r="AN32" i="3"/>
  <c r="AG32" i="3"/>
  <c r="AH32" i="3"/>
  <c r="R32" i="3"/>
  <c r="AT32" i="3"/>
  <c r="J32" i="3"/>
  <c r="J28" i="3"/>
  <c r="BA32" i="3"/>
  <c r="AY32" i="3"/>
  <c r="AD32" i="3"/>
  <c r="AP32" i="3"/>
  <c r="Z32" i="3"/>
  <c r="AC32" i="3"/>
  <c r="BD32" i="3"/>
  <c r="AL32" i="3"/>
  <c r="P32" i="3"/>
  <c r="B28" i="3"/>
  <c r="F32" i="3"/>
  <c r="BC32" i="3"/>
  <c r="AA32" i="3"/>
  <c r="H32" i="3"/>
  <c r="X32" i="3"/>
  <c r="AM32" i="3"/>
  <c r="Q32" i="3"/>
  <c r="O32" i="3"/>
  <c r="M32" i="3"/>
  <c r="AI32" i="3"/>
  <c r="T32" i="3"/>
  <c r="W32" i="3"/>
  <c r="AE32" i="3"/>
  <c r="AQ32" i="3"/>
  <c r="AR32" i="3"/>
  <c r="BG28" i="2"/>
  <c r="V32" i="3"/>
  <c r="S32" i="3"/>
  <c r="BG28" i="3" l="1"/>
</calcChain>
</file>

<file path=xl/sharedStrings.xml><?xml version="1.0" encoding="utf-8"?>
<sst xmlns="http://schemas.openxmlformats.org/spreadsheetml/2006/main" count="278" uniqueCount="112">
  <si>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</si>
  <si>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</si>
  <si>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</si>
  <si>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</si>
  <si>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</si>
  <si>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</si>
  <si>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</si>
  <si>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</si>
  <si>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</si>
  <si>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</si>
  <si>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</si>
  <si>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</si>
  <si>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</si>
  <si>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</si>
  <si>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</si>
  <si>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</si>
  <si>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</si>
  <si>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</si>
  <si>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</si>
  <si>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</si>
  <si>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</si>
  <si>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</si>
  <si>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</si>
  <si>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</si>
  <si>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</si>
  <si>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</si>
  <si>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</si>
  <si>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</si>
  <si>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</si>
  <si>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</si>
  <si>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</si>
  <si>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</si>
  <si>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</si>
  <si>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</si>
  <si>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</si>
  <si>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</si>
  <si>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</si>
  <si>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</si>
  <si>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</si>
  <si>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</si>
  <si>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</si>
  <si>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</si>
  <si>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</si>
  <si>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</si>
  <si>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</si>
  <si>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</si>
  <si>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</si>
  <si>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</si>
  <si>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</si>
  <si>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</si>
  <si>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</si>
  <si>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</si>
  <si>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</si>
  <si>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</si>
  <si>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</si>
  <si>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</si>
  <si>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</si>
  <si>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</si>
  <si>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Total Cost</t>
  </si>
  <si>
    <t>Price/serve</t>
  </si>
  <si>
    <t>Serving</t>
  </si>
  <si>
    <t>Customer</t>
  </si>
  <si>
    <t>Gender</t>
  </si>
  <si>
    <t>Age</t>
  </si>
  <si>
    <t>Target Weight</t>
  </si>
  <si>
    <t>m</t>
  </si>
  <si>
    <t>Meal 1 Nutrient Intake RHS</t>
  </si>
  <si>
    <t>Daily Remaining Nutrient Intake</t>
  </si>
  <si>
    <t>Nutrient/serving</t>
  </si>
  <si>
    <t>LHS</t>
  </si>
  <si>
    <t>between</t>
  </si>
  <si>
    <t>Lower Limit
RNI/meal</t>
  </si>
  <si>
    <t>Upper Limit
RNI/meal</t>
  </si>
  <si>
    <t>Lower Limit
RNI/day</t>
  </si>
  <si>
    <t>Upper Limit
RNI/day</t>
  </si>
  <si>
    <t>Carbohydrate(g)</t>
  </si>
  <si>
    <t>Fat(g)</t>
  </si>
  <si>
    <t>Protein(g)</t>
  </si>
  <si>
    <t>Saturated fat (g)</t>
  </si>
  <si>
    <t>Chlolesterol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</si>
  <si>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</si>
  <si>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</si>
  <si>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</si>
  <si>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</si>
  <si>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</si>
  <si>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</si>
  <si>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</si>
  <si>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</si>
  <si>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 Meal 1</t>
  </si>
  <si>
    <t>Tuna (84g)</t>
  </si>
  <si>
    <t>Tilapia (84g)</t>
  </si>
  <si>
    <t>Swordfish (84g)</t>
  </si>
  <si>
    <t>Shrimp (84g)</t>
  </si>
  <si>
    <t>Scallops, about 6 large or 14 small (84g)</t>
  </si>
  <si>
    <t>Salmon, Chum/Pink (84g)</t>
  </si>
  <si>
    <t>Salmon, Atlantic/Coho/Sockeye /Chinook (84g)</t>
  </si>
  <si>
    <t>Rainbow Trout (84g)</t>
  </si>
  <si>
    <t>Pollock (84g)</t>
  </si>
  <si>
    <t>Oysters, about 12 medium (84g)</t>
  </si>
  <si>
    <t>Orange Roughy (84g)</t>
  </si>
  <si>
    <t>Meal 2 Nutrient Intake RHS</t>
  </si>
  <si>
    <t>Ingredient Used Constraint</t>
  </si>
  <si>
    <t>Ingredient used Meal 2</t>
  </si>
  <si>
    <t>Ingredient used Meal 1+2</t>
  </si>
  <si>
    <t>Daily Nutrient Intake</t>
  </si>
  <si>
    <t xml:space="preserve">Optimized </t>
  </si>
  <si>
    <t>Meal 3 Nutrient Intake RHS</t>
  </si>
  <si>
    <t>Ingredient used Meal 3</t>
  </si>
  <si>
    <t>Total Ingredient used</t>
  </si>
  <si>
    <t>Total 3 Meals Cost</t>
  </si>
  <si>
    <t>Cholesterol (mg)</t>
  </si>
  <si>
    <t>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</si>
</sst>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 vertical="center"/>
    </xf>
    <xf numFmtId="0" fontId="1" fillId="0" borderId="9" xfId="0" applyFont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0" borderId="4" xfId="0" applyBorder="1"/>
    <xf numFmtId="0" fontId="0" fillId="6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6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2" fillId="0" borderId="0" xfId="0" applyFont="1"/>
    <xf numFmtId="0" fontId="1" fillId="0" borderId="9" xfId="0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7" borderId="8" xfId="0" applyFill="1" applyBorder="1"/>
    <xf numFmtId="0" fontId="0" fillId="7" borderId="23" xfId="0" applyFill="1" applyBorder="1"/>
    <xf numFmtId="0" fontId="0" fillId="4" borderId="2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0" fillId="5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wrapText="1"/>
    </xf>
    <xf numFmtId="0" fontId="0" fillId="5" borderId="26" xfId="0" applyFill="1" applyBorder="1" applyAlignment="1">
      <alignment horizontal="center" wrapText="1"/>
    </xf>
    <xf numFmtId="0" fontId="0" fillId="0" borderId="4" xfId="0" applyFont="1" applyBorder="1" applyAlignment="1">
      <alignment horizontal="left" wrapText="1"/>
    </xf>
    <xf numFmtId="0" fontId="0" fillId="4" borderId="4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Font="1" applyBorder="1" applyAlignment="1">
      <alignment horizontal="left" wrapText="1"/>
    </xf>
    <xf numFmtId="0" fontId="0" fillId="0" borderId="26" xfId="0" applyBorder="1"/>
    <xf numFmtId="0" fontId="0" fillId="0" borderId="30" xfId="0" applyBorder="1"/>
    <xf numFmtId="0" fontId="0" fillId="5" borderId="20" xfId="0" applyFont="1" applyFill="1" applyBorder="1" applyAlignment="1">
      <alignment horizontal="center"/>
    </xf>
    <xf numFmtId="0" fontId="0" fillId="6" borderId="1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1AB-9F1E-4EE1-968E-7149865BCE6F}">
  <dimension ref="A1:BM29"/>
  <sheetViews>
    <sheetView zoomScale="80" zoomScaleNormal="80" workbookViewId="0">
      <pane xSplit="1" topLeftCell="AO1" activePane="topRight" state="frozen"/>
      <selection pane="topRight" activeCell="BD9" sqref="BD9"/>
    </sheetView>
  </sheetViews>
  <sheetFormatPr defaultRowHeight="14.4" x14ac:dyDescent="0.3"/>
  <cols>
    <col min="1" max="1" width="26.5546875" customWidth="1"/>
    <col min="4" max="4" width="1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77734375" customWidth="1"/>
    <col min="54" max="54" width="8.88671875" customWidth="1"/>
    <col min="55" max="55" width="13.6640625" customWidth="1"/>
    <col min="56" max="56" width="15.6640625" customWidth="1"/>
    <col min="57" max="57" width="12.6640625" customWidth="1"/>
    <col min="58" max="58" width="13.21875" customWidth="1"/>
    <col min="59" max="59" width="14.33203125" customWidth="1"/>
    <col min="60" max="60" width="10.5546875" customWidth="1"/>
    <col min="61" max="62" width="15.6640625" customWidth="1"/>
    <col min="63" max="63" width="14.109375" customWidth="1"/>
    <col min="64" max="65" width="16.33203125" customWidth="1"/>
    <col min="66" max="66" width="12.33203125" customWidth="1"/>
    <col min="68" max="69" width="14.777343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99</v>
      </c>
      <c r="AW2" s="2" t="s">
        <v>98</v>
      </c>
      <c r="AX2" s="2" t="s">
        <v>97</v>
      </c>
      <c r="AY2" s="2" t="s">
        <v>96</v>
      </c>
      <c r="AZ2" s="2" t="s">
        <v>95</v>
      </c>
      <c r="BA2" s="2" t="s">
        <v>94</v>
      </c>
      <c r="BB2" s="2" t="s">
        <v>93</v>
      </c>
      <c r="BC2" s="2" t="s">
        <v>92</v>
      </c>
      <c r="BD2" s="2" t="s">
        <v>91</v>
      </c>
      <c r="BE2" s="2" t="s">
        <v>90</v>
      </c>
      <c r="BF2" s="3" t="s">
        <v>89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5.7927683678582431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3.5833760114718878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0.83568663028050305</v>
      </c>
      <c r="T4" s="12">
        <v>0</v>
      </c>
      <c r="U4" s="12">
        <v>0</v>
      </c>
      <c r="V4" s="12">
        <v>1.0539011720636227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1.7690583983260415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1.0199999999999998</v>
      </c>
      <c r="AO4" s="12">
        <v>1.3979804217087857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5" x14ac:dyDescent="0.3">
      <c r="A9" s="14">
        <v>269</v>
      </c>
      <c r="B9" s="14" t="s">
        <v>65</v>
      </c>
      <c r="C9" s="14">
        <v>38</v>
      </c>
      <c r="D9" s="14">
        <v>62.713000000000001</v>
      </c>
    </row>
    <row r="11" spans="1:65" ht="15" thickBot="1" x14ac:dyDescent="0.35"/>
    <row r="12" spans="1:65" ht="15" thickBot="1" x14ac:dyDescent="0.35">
      <c r="A12" s="15"/>
      <c r="BI12" s="74" t="s">
        <v>66</v>
      </c>
      <c r="BJ12" s="75"/>
      <c r="BL12" s="76" t="s">
        <v>67</v>
      </c>
      <c r="BM12" s="77"/>
    </row>
    <row r="13" spans="1:65" s="19" customFormat="1" ht="29.4" thickBot="1" x14ac:dyDescent="0.35">
      <c r="A13" s="16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20" t="s">
        <v>72</v>
      </c>
      <c r="BL13" s="21" t="s">
        <v>73</v>
      </c>
      <c r="BM13" s="22" t="s">
        <v>74</v>
      </c>
    </row>
    <row r="14" spans="1:65" s="19" customFormat="1" x14ac:dyDescent="0.3">
      <c r="A14" s="69" t="s">
        <v>111</v>
      </c>
      <c r="B14" s="2">
        <v>20</v>
      </c>
      <c r="C14" s="2">
        <v>25</v>
      </c>
      <c r="D14" s="2">
        <v>45</v>
      </c>
      <c r="E14" s="2">
        <v>30</v>
      </c>
      <c r="F14" s="2">
        <v>25</v>
      </c>
      <c r="G14" s="2">
        <v>15</v>
      </c>
      <c r="H14" s="2">
        <v>10</v>
      </c>
      <c r="I14" s="2">
        <v>20</v>
      </c>
      <c r="J14" s="2">
        <v>25</v>
      </c>
      <c r="K14" s="2">
        <v>10</v>
      </c>
      <c r="L14" s="2">
        <v>10</v>
      </c>
      <c r="M14" s="2">
        <v>15</v>
      </c>
      <c r="N14" s="2">
        <v>20</v>
      </c>
      <c r="O14" s="2">
        <v>45</v>
      </c>
      <c r="P14" s="2">
        <v>110</v>
      </c>
      <c r="Q14" s="2">
        <v>10</v>
      </c>
      <c r="R14" s="2">
        <v>90</v>
      </c>
      <c r="S14" s="2">
        <v>100</v>
      </c>
      <c r="T14" s="2">
        <v>25</v>
      </c>
      <c r="U14" s="2">
        <v>130</v>
      </c>
      <c r="V14" s="2">
        <v>50</v>
      </c>
      <c r="W14" s="2">
        <v>110</v>
      </c>
      <c r="X14" s="2">
        <v>50</v>
      </c>
      <c r="Y14" s="2">
        <v>60</v>
      </c>
      <c r="Z14" s="2">
        <v>90</v>
      </c>
      <c r="AA14" s="2">
        <v>50</v>
      </c>
      <c r="AB14" s="2">
        <v>90</v>
      </c>
      <c r="AC14" s="2">
        <v>15</v>
      </c>
      <c r="AD14" s="2">
        <v>20</v>
      </c>
      <c r="AE14" s="2">
        <v>80</v>
      </c>
      <c r="AF14" s="2">
        <v>60</v>
      </c>
      <c r="AG14" s="2">
        <v>100</v>
      </c>
      <c r="AH14" s="2">
        <v>50</v>
      </c>
      <c r="AI14" s="2">
        <v>70</v>
      </c>
      <c r="AJ14" s="2">
        <v>50</v>
      </c>
      <c r="AK14" s="2">
        <v>100</v>
      </c>
      <c r="AL14" s="2">
        <v>50</v>
      </c>
      <c r="AM14" s="2">
        <v>80</v>
      </c>
      <c r="AN14" s="2">
        <v>130</v>
      </c>
      <c r="AO14" s="2">
        <v>110</v>
      </c>
      <c r="AP14" s="2">
        <v>90</v>
      </c>
      <c r="AQ14" s="2">
        <v>100</v>
      </c>
      <c r="AR14" s="2">
        <v>100</v>
      </c>
      <c r="AS14" s="2">
        <v>120</v>
      </c>
      <c r="AT14" s="2">
        <v>80</v>
      </c>
      <c r="AU14" s="2">
        <v>110</v>
      </c>
      <c r="AV14" s="2">
        <v>80</v>
      </c>
      <c r="AW14" s="2">
        <v>100</v>
      </c>
      <c r="AX14" s="2">
        <v>90</v>
      </c>
      <c r="AY14" s="2">
        <v>140</v>
      </c>
      <c r="AZ14" s="2">
        <v>200</v>
      </c>
      <c r="BA14" s="2">
        <v>130</v>
      </c>
      <c r="BB14" s="2">
        <v>140</v>
      </c>
      <c r="BC14" s="2">
        <v>100</v>
      </c>
      <c r="BD14" s="2">
        <v>120</v>
      </c>
      <c r="BE14" s="2">
        <v>110</v>
      </c>
      <c r="BF14" s="3">
        <v>130</v>
      </c>
      <c r="BG14" s="73">
        <f t="shared" ref="BG14:BG19" si="0">SUMPRODUCT($B$4:$BF$4,B14:BF14)</f>
        <v>600</v>
      </c>
      <c r="BI14" s="40">
        <f>0.6*BL14</f>
        <v>600</v>
      </c>
      <c r="BJ14" s="40">
        <f>0.6*BM14</f>
        <v>912</v>
      </c>
      <c r="BL14" s="54">
        <v>1000</v>
      </c>
      <c r="BM14" s="55">
        <v>1520</v>
      </c>
    </row>
    <row r="15" spans="1:65" x14ac:dyDescent="0.3">
      <c r="A15" s="23" t="s">
        <v>75</v>
      </c>
      <c r="B15" s="68">
        <v>4</v>
      </c>
      <c r="C15" s="68">
        <v>6</v>
      </c>
      <c r="D15" s="68">
        <v>8</v>
      </c>
      <c r="E15" s="68">
        <v>7</v>
      </c>
      <c r="F15" s="68">
        <v>5</v>
      </c>
      <c r="G15" s="68">
        <v>4</v>
      </c>
      <c r="H15" s="68">
        <v>2</v>
      </c>
      <c r="I15" s="68">
        <v>5</v>
      </c>
      <c r="J15" s="68">
        <v>5</v>
      </c>
      <c r="K15" s="68">
        <v>2</v>
      </c>
      <c r="L15" s="68">
        <v>2</v>
      </c>
      <c r="M15" s="68">
        <v>2</v>
      </c>
      <c r="N15" s="68">
        <v>3</v>
      </c>
      <c r="O15" s="68">
        <v>11</v>
      </c>
      <c r="P15" s="68">
        <v>26</v>
      </c>
      <c r="Q15" s="68">
        <v>3</v>
      </c>
      <c r="R15" s="68">
        <v>18</v>
      </c>
      <c r="S15" s="68">
        <v>23</v>
      </c>
      <c r="T15" s="68">
        <v>5</v>
      </c>
      <c r="U15" s="68">
        <v>34</v>
      </c>
      <c r="V15" s="68">
        <v>3</v>
      </c>
      <c r="W15" s="68">
        <v>30</v>
      </c>
      <c r="X15" s="68">
        <v>12</v>
      </c>
      <c r="Y15" s="68">
        <v>15</v>
      </c>
      <c r="Z15" s="68">
        <v>23</v>
      </c>
      <c r="AA15" s="68">
        <v>12</v>
      </c>
      <c r="AB15" s="68">
        <v>20</v>
      </c>
      <c r="AC15" s="68">
        <v>5</v>
      </c>
      <c r="AD15" s="68">
        <v>7</v>
      </c>
      <c r="AE15" s="68">
        <v>19</v>
      </c>
      <c r="AF15" s="68">
        <v>15</v>
      </c>
      <c r="AG15" s="68">
        <v>26</v>
      </c>
      <c r="AH15" s="68">
        <v>13</v>
      </c>
      <c r="AI15" s="68">
        <v>19</v>
      </c>
      <c r="AJ15" s="68">
        <v>11</v>
      </c>
      <c r="AK15" s="68">
        <v>26</v>
      </c>
      <c r="AL15" s="68">
        <v>13</v>
      </c>
      <c r="AM15" s="68">
        <v>21</v>
      </c>
      <c r="AN15" s="68">
        <v>0</v>
      </c>
      <c r="AO15" s="68">
        <v>6</v>
      </c>
      <c r="AP15" s="68">
        <v>0</v>
      </c>
      <c r="AQ15" s="68">
        <v>0</v>
      </c>
      <c r="AR15" s="68">
        <v>0</v>
      </c>
      <c r="AS15" s="68">
        <v>0</v>
      </c>
      <c r="AT15" s="68">
        <v>1</v>
      </c>
      <c r="AU15" s="68">
        <v>0</v>
      </c>
      <c r="AV15" s="68">
        <v>0</v>
      </c>
      <c r="AW15" s="68">
        <v>6</v>
      </c>
      <c r="AX15" s="68">
        <v>0</v>
      </c>
      <c r="AY15" s="68">
        <v>0</v>
      </c>
      <c r="AZ15" s="68">
        <v>0</v>
      </c>
      <c r="BA15" s="68">
        <v>0</v>
      </c>
      <c r="BB15" s="68">
        <v>5</v>
      </c>
      <c r="BC15" s="68">
        <v>0</v>
      </c>
      <c r="BD15" s="68">
        <v>0</v>
      </c>
      <c r="BE15" s="68">
        <v>0</v>
      </c>
      <c r="BF15" s="70">
        <v>0</v>
      </c>
      <c r="BG15" s="24">
        <f t="shared" si="0"/>
        <v>71.54924013403371</v>
      </c>
      <c r="BI15" s="40">
        <f t="shared" ref="BI15:BI27" si="1">0.6*BL15</f>
        <v>30</v>
      </c>
      <c r="BJ15" s="40">
        <f t="shared" ref="BJ15:BJ27" si="2">0.6*BM15</f>
        <v>114</v>
      </c>
      <c r="BL15" s="25">
        <v>50</v>
      </c>
      <c r="BM15" s="26">
        <v>190</v>
      </c>
    </row>
    <row r="16" spans="1:65" x14ac:dyDescent="0.3">
      <c r="A16" s="23" t="s">
        <v>76</v>
      </c>
      <c r="B16" s="68">
        <v>0</v>
      </c>
      <c r="C16" s="68">
        <v>0</v>
      </c>
      <c r="D16" s="68">
        <v>0.5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v>2.5</v>
      </c>
      <c r="S16" s="68">
        <v>0</v>
      </c>
      <c r="T16" s="68">
        <v>0</v>
      </c>
      <c r="U16" s="68">
        <v>0</v>
      </c>
      <c r="V16" s="68">
        <v>4.5</v>
      </c>
      <c r="W16" s="68">
        <v>0</v>
      </c>
      <c r="X16" s="68">
        <v>0</v>
      </c>
      <c r="Y16" s="68">
        <v>0</v>
      </c>
      <c r="Z16" s="68">
        <v>0</v>
      </c>
      <c r="AA16" s="68">
        <v>0</v>
      </c>
      <c r="AB16" s="68">
        <v>1</v>
      </c>
      <c r="AC16" s="68">
        <v>0</v>
      </c>
      <c r="AD16" s="68">
        <v>0</v>
      </c>
      <c r="AE16" s="68">
        <v>0</v>
      </c>
      <c r="AF16" s="68">
        <v>0.5</v>
      </c>
      <c r="AG16" s="68">
        <v>0</v>
      </c>
      <c r="AH16" s="68">
        <v>0</v>
      </c>
      <c r="AI16" s="68">
        <v>0</v>
      </c>
      <c r="AJ16" s="68">
        <v>0</v>
      </c>
      <c r="AK16" s="68">
        <v>0</v>
      </c>
      <c r="AL16" s="68">
        <v>0</v>
      </c>
      <c r="AM16" s="68">
        <v>0</v>
      </c>
      <c r="AN16" s="68">
        <v>6</v>
      </c>
      <c r="AO16" s="68">
        <v>1.5</v>
      </c>
      <c r="AP16" s="68">
        <v>1</v>
      </c>
      <c r="AQ16" s="68">
        <v>1.5</v>
      </c>
      <c r="AR16" s="68">
        <v>1</v>
      </c>
      <c r="AS16" s="68">
        <v>2</v>
      </c>
      <c r="AT16" s="68">
        <v>0.5</v>
      </c>
      <c r="AU16" s="68">
        <v>2</v>
      </c>
      <c r="AV16" s="68">
        <v>1</v>
      </c>
      <c r="AW16" s="68">
        <v>4</v>
      </c>
      <c r="AX16" s="68">
        <v>1</v>
      </c>
      <c r="AY16" s="68">
        <v>6</v>
      </c>
      <c r="AZ16" s="68">
        <v>10</v>
      </c>
      <c r="BA16" s="68">
        <v>4</v>
      </c>
      <c r="BB16" s="68">
        <v>1</v>
      </c>
      <c r="BC16" s="68">
        <v>1.5</v>
      </c>
      <c r="BD16" s="68">
        <v>6</v>
      </c>
      <c r="BE16" s="68">
        <v>2.5</v>
      </c>
      <c r="BF16" s="70">
        <v>1.5</v>
      </c>
      <c r="BG16" s="27">
        <f t="shared" si="0"/>
        <v>12.959525906849478</v>
      </c>
      <c r="BI16" s="40">
        <f t="shared" si="1"/>
        <v>0</v>
      </c>
      <c r="BJ16" s="40">
        <f t="shared" si="2"/>
        <v>30.599999999999998</v>
      </c>
      <c r="BL16" s="28">
        <v>0</v>
      </c>
      <c r="BM16" s="29">
        <v>51</v>
      </c>
    </row>
    <row r="17" spans="1:65" x14ac:dyDescent="0.3">
      <c r="A17" s="23" t="s">
        <v>77</v>
      </c>
      <c r="B17" s="68">
        <v>2</v>
      </c>
      <c r="C17" s="68">
        <v>1</v>
      </c>
      <c r="D17" s="68">
        <v>4</v>
      </c>
      <c r="E17" s="68">
        <v>1</v>
      </c>
      <c r="F17" s="68">
        <v>2</v>
      </c>
      <c r="G17" s="68">
        <v>0</v>
      </c>
      <c r="H17" s="68">
        <v>1</v>
      </c>
      <c r="I17" s="68">
        <v>1</v>
      </c>
      <c r="J17" s="68">
        <v>1</v>
      </c>
      <c r="K17" s="68">
        <v>0</v>
      </c>
      <c r="L17" s="68">
        <v>1</v>
      </c>
      <c r="M17" s="68">
        <v>1</v>
      </c>
      <c r="N17" s="68">
        <v>3</v>
      </c>
      <c r="O17" s="68">
        <v>1</v>
      </c>
      <c r="P17" s="68">
        <v>3</v>
      </c>
      <c r="Q17" s="68">
        <v>0</v>
      </c>
      <c r="R17" s="68">
        <v>4</v>
      </c>
      <c r="S17" s="68">
        <v>2</v>
      </c>
      <c r="T17" s="68">
        <v>1</v>
      </c>
      <c r="U17" s="68">
        <v>1</v>
      </c>
      <c r="V17" s="68">
        <v>1</v>
      </c>
      <c r="W17" s="68">
        <v>1</v>
      </c>
      <c r="X17" s="68">
        <v>1</v>
      </c>
      <c r="Y17" s="68">
        <v>1</v>
      </c>
      <c r="Z17" s="68">
        <v>0</v>
      </c>
      <c r="AA17" s="68">
        <v>1</v>
      </c>
      <c r="AB17" s="68">
        <v>1</v>
      </c>
      <c r="AC17" s="68">
        <v>0</v>
      </c>
      <c r="AD17" s="68">
        <v>0</v>
      </c>
      <c r="AE17" s="68">
        <v>1</v>
      </c>
      <c r="AF17" s="68">
        <v>1</v>
      </c>
      <c r="AG17" s="68">
        <v>1</v>
      </c>
      <c r="AH17" s="68">
        <v>1</v>
      </c>
      <c r="AI17" s="68">
        <v>1</v>
      </c>
      <c r="AJ17" s="68">
        <v>1</v>
      </c>
      <c r="AK17" s="68">
        <v>1</v>
      </c>
      <c r="AL17" s="68">
        <v>1</v>
      </c>
      <c r="AM17" s="68">
        <v>1</v>
      </c>
      <c r="AN17" s="68">
        <v>17</v>
      </c>
      <c r="AO17" s="68">
        <v>17</v>
      </c>
      <c r="AP17" s="68">
        <v>20</v>
      </c>
      <c r="AQ17" s="68">
        <v>19</v>
      </c>
      <c r="AR17" s="68">
        <v>21</v>
      </c>
      <c r="AS17" s="68">
        <v>23</v>
      </c>
      <c r="AT17" s="68">
        <v>17</v>
      </c>
      <c r="AU17" s="68">
        <v>21</v>
      </c>
      <c r="AV17" s="68">
        <v>16</v>
      </c>
      <c r="AW17" s="68">
        <v>10</v>
      </c>
      <c r="AX17" s="68">
        <v>20</v>
      </c>
      <c r="AY17" s="68">
        <v>20</v>
      </c>
      <c r="AZ17" s="68">
        <v>24</v>
      </c>
      <c r="BA17" s="68">
        <v>22</v>
      </c>
      <c r="BB17" s="68">
        <v>27</v>
      </c>
      <c r="BC17" s="68">
        <v>21</v>
      </c>
      <c r="BD17" s="68">
        <v>16</v>
      </c>
      <c r="BE17" s="68">
        <v>22</v>
      </c>
      <c r="BF17" s="70">
        <v>26</v>
      </c>
      <c r="BG17" s="27">
        <f t="shared" si="0"/>
        <v>45.600000000000023</v>
      </c>
      <c r="BI17" s="40">
        <f t="shared" si="1"/>
        <v>36.6</v>
      </c>
      <c r="BJ17" s="40">
        <f t="shared" si="2"/>
        <v>45.6</v>
      </c>
      <c r="BL17" s="28">
        <v>61</v>
      </c>
      <c r="BM17" s="29">
        <v>76</v>
      </c>
    </row>
    <row r="18" spans="1:65" x14ac:dyDescent="0.3">
      <c r="A18" s="23" t="s">
        <v>78</v>
      </c>
      <c r="B18" s="68">
        <v>0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</v>
      </c>
      <c r="AA18" s="68">
        <v>0</v>
      </c>
      <c r="AB18" s="68">
        <v>0</v>
      </c>
      <c r="AC18" s="68">
        <v>0</v>
      </c>
      <c r="AD18" s="68">
        <v>0</v>
      </c>
      <c r="AE18" s="68">
        <v>0</v>
      </c>
      <c r="AF18" s="68">
        <v>0</v>
      </c>
      <c r="AG18" s="68">
        <v>0</v>
      </c>
      <c r="AH18" s="68">
        <v>0</v>
      </c>
      <c r="AI18" s="68">
        <v>0</v>
      </c>
      <c r="AJ18" s="68">
        <v>0</v>
      </c>
      <c r="AK18" s="68">
        <v>0</v>
      </c>
      <c r="AL18" s="68">
        <v>0</v>
      </c>
      <c r="AM18" s="68">
        <v>0</v>
      </c>
      <c r="AN18" s="68">
        <v>10</v>
      </c>
      <c r="AO18" s="68">
        <v>0</v>
      </c>
      <c r="AP18" s="68">
        <v>0</v>
      </c>
      <c r="AQ18" s="68">
        <v>0</v>
      </c>
      <c r="AR18" s="68">
        <v>0</v>
      </c>
      <c r="AS18" s="68">
        <v>0</v>
      </c>
      <c r="AT18" s="68">
        <v>0</v>
      </c>
      <c r="AU18" s="68">
        <v>3</v>
      </c>
      <c r="AV18" s="68">
        <v>0</v>
      </c>
      <c r="AW18" s="68">
        <v>5</v>
      </c>
      <c r="AX18" s="68">
        <v>0</v>
      </c>
      <c r="AY18" s="68">
        <v>10</v>
      </c>
      <c r="AZ18" s="68">
        <v>10</v>
      </c>
      <c r="BA18" s="68">
        <v>5</v>
      </c>
      <c r="BB18" s="68">
        <v>0</v>
      </c>
      <c r="BC18" s="68">
        <v>0</v>
      </c>
      <c r="BD18" s="68">
        <v>8</v>
      </c>
      <c r="BE18" s="68">
        <v>5</v>
      </c>
      <c r="BF18" s="70">
        <v>0</v>
      </c>
      <c r="BG18" s="27">
        <f t="shared" si="0"/>
        <v>10.199999999999998</v>
      </c>
      <c r="BI18" s="40">
        <f t="shared" si="1"/>
        <v>0</v>
      </c>
      <c r="BJ18" s="40">
        <f t="shared" si="2"/>
        <v>10.199999999999999</v>
      </c>
      <c r="BL18" s="28">
        <v>0</v>
      </c>
      <c r="BM18" s="29">
        <v>17</v>
      </c>
    </row>
    <row r="19" spans="1:65" x14ac:dyDescent="0.3">
      <c r="A19" s="23" t="s">
        <v>110</v>
      </c>
      <c r="B19" s="68">
        <v>0</v>
      </c>
      <c r="C19" s="68">
        <v>0</v>
      </c>
      <c r="D19" s="68">
        <v>0</v>
      </c>
      <c r="E19" s="68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68">
        <v>0</v>
      </c>
      <c r="W19" s="68">
        <v>0</v>
      </c>
      <c r="X19" s="68">
        <v>0</v>
      </c>
      <c r="Y19" s="68">
        <v>0</v>
      </c>
      <c r="Z19" s="68">
        <v>0</v>
      </c>
      <c r="AA19" s="68">
        <v>0</v>
      </c>
      <c r="AB19" s="68">
        <v>0</v>
      </c>
      <c r="AC19" s="68">
        <v>0</v>
      </c>
      <c r="AD19" s="68">
        <v>0</v>
      </c>
      <c r="AE19" s="68">
        <v>0</v>
      </c>
      <c r="AF19" s="68">
        <v>0</v>
      </c>
      <c r="AG19" s="68">
        <v>0</v>
      </c>
      <c r="AH19" s="68">
        <v>0</v>
      </c>
      <c r="AI19" s="68">
        <v>0</v>
      </c>
      <c r="AJ19" s="68">
        <v>0</v>
      </c>
      <c r="AK19" s="68">
        <v>0</v>
      </c>
      <c r="AL19" s="68">
        <v>0</v>
      </c>
      <c r="AM19" s="68">
        <v>0</v>
      </c>
      <c r="AN19" s="68">
        <v>17</v>
      </c>
      <c r="AO19" s="68">
        <v>27</v>
      </c>
      <c r="AP19" s="68">
        <v>17</v>
      </c>
      <c r="AQ19" s="68">
        <v>18</v>
      </c>
      <c r="AR19" s="68">
        <v>23</v>
      </c>
      <c r="AS19" s="68">
        <v>13</v>
      </c>
      <c r="AT19" s="68">
        <v>20</v>
      </c>
      <c r="AU19" s="68">
        <v>15</v>
      </c>
      <c r="AV19" s="68">
        <v>7</v>
      </c>
      <c r="AW19" s="68">
        <v>27</v>
      </c>
      <c r="AX19" s="68">
        <v>27</v>
      </c>
      <c r="AY19" s="68">
        <v>18</v>
      </c>
      <c r="AZ19" s="68">
        <v>23</v>
      </c>
      <c r="BA19" s="68">
        <v>23</v>
      </c>
      <c r="BB19" s="68">
        <v>22</v>
      </c>
      <c r="BC19" s="68">
        <v>57</v>
      </c>
      <c r="BD19" s="68">
        <v>13</v>
      </c>
      <c r="BE19" s="68">
        <v>25</v>
      </c>
      <c r="BF19" s="70">
        <v>17</v>
      </c>
      <c r="BG19" s="27">
        <f t="shared" si="0"/>
        <v>55.085471386137208</v>
      </c>
      <c r="BI19" s="40">
        <f t="shared" si="1"/>
        <v>0</v>
      </c>
      <c r="BJ19" s="40">
        <f t="shared" si="2"/>
        <v>180</v>
      </c>
      <c r="BL19" s="28">
        <v>0</v>
      </c>
      <c r="BM19" s="30">
        <v>300</v>
      </c>
    </row>
    <row r="20" spans="1:65" x14ac:dyDescent="0.3">
      <c r="A20" s="23" t="s">
        <v>80</v>
      </c>
      <c r="B20" s="68">
        <v>0</v>
      </c>
      <c r="C20" s="68">
        <v>40</v>
      </c>
      <c r="D20" s="68">
        <v>80</v>
      </c>
      <c r="E20" s="68">
        <v>60</v>
      </c>
      <c r="F20" s="68">
        <v>30</v>
      </c>
      <c r="G20" s="68">
        <v>115</v>
      </c>
      <c r="H20" s="68">
        <v>0</v>
      </c>
      <c r="I20" s="68">
        <v>0</v>
      </c>
      <c r="J20" s="68">
        <v>20</v>
      </c>
      <c r="K20" s="68">
        <v>10</v>
      </c>
      <c r="L20" s="68">
        <v>10</v>
      </c>
      <c r="M20" s="68">
        <v>35</v>
      </c>
      <c r="N20" s="68">
        <v>15</v>
      </c>
      <c r="O20" s="68">
        <v>5</v>
      </c>
      <c r="P20" s="68">
        <v>0</v>
      </c>
      <c r="Q20" s="68">
        <v>55</v>
      </c>
      <c r="R20" s="68">
        <v>0</v>
      </c>
      <c r="S20" s="68">
        <v>70</v>
      </c>
      <c r="T20" s="68">
        <v>20</v>
      </c>
      <c r="U20" s="68">
        <v>0</v>
      </c>
      <c r="V20" s="68">
        <v>0</v>
      </c>
      <c r="W20" s="68">
        <v>0</v>
      </c>
      <c r="X20" s="68">
        <v>20</v>
      </c>
      <c r="Y20" s="68">
        <v>0</v>
      </c>
      <c r="Z20" s="68">
        <v>15</v>
      </c>
      <c r="AA20" s="68">
        <v>30</v>
      </c>
      <c r="AB20" s="68">
        <v>0</v>
      </c>
      <c r="AC20" s="68">
        <v>0</v>
      </c>
      <c r="AD20" s="68">
        <v>0</v>
      </c>
      <c r="AE20" s="68">
        <v>0</v>
      </c>
      <c r="AF20" s="68">
        <v>0</v>
      </c>
      <c r="AG20" s="68">
        <v>0</v>
      </c>
      <c r="AH20" s="68">
        <v>10</v>
      </c>
      <c r="AI20" s="68">
        <v>0</v>
      </c>
      <c r="AJ20" s="68">
        <v>0</v>
      </c>
      <c r="AK20" s="68">
        <v>0</v>
      </c>
      <c r="AL20" s="68">
        <v>0</v>
      </c>
      <c r="AM20" s="68">
        <v>0</v>
      </c>
      <c r="AN20" s="68">
        <v>40</v>
      </c>
      <c r="AO20" s="68">
        <v>95</v>
      </c>
      <c r="AP20" s="68">
        <v>65</v>
      </c>
      <c r="AQ20" s="68">
        <v>100</v>
      </c>
      <c r="AR20" s="68">
        <v>85</v>
      </c>
      <c r="AS20" s="68">
        <v>60</v>
      </c>
      <c r="AT20" s="68">
        <v>320</v>
      </c>
      <c r="AU20" s="68">
        <v>95</v>
      </c>
      <c r="AV20" s="68">
        <v>70</v>
      </c>
      <c r="AW20" s="68">
        <v>300</v>
      </c>
      <c r="AX20" s="68">
        <v>110</v>
      </c>
      <c r="AY20" s="68">
        <v>35</v>
      </c>
      <c r="AZ20" s="68">
        <v>55</v>
      </c>
      <c r="BA20" s="68">
        <v>65</v>
      </c>
      <c r="BB20" s="68">
        <v>310</v>
      </c>
      <c r="BC20" s="68">
        <v>240</v>
      </c>
      <c r="BD20" s="68">
        <v>100</v>
      </c>
      <c r="BE20" s="68">
        <v>30</v>
      </c>
      <c r="BF20" s="70">
        <v>40</v>
      </c>
      <c r="BG20" s="27">
        <f t="shared" ref="BG20:BG27" si="3">SUMPRODUCT($B$4:$BF$4,B20:BF20)</f>
        <v>267.93996429668869</v>
      </c>
      <c r="BI20" s="40">
        <f t="shared" si="1"/>
        <v>210</v>
      </c>
      <c r="BJ20" s="40">
        <f t="shared" si="2"/>
        <v>1380</v>
      </c>
      <c r="BL20" s="25">
        <v>350</v>
      </c>
      <c r="BM20" s="29">
        <v>2300</v>
      </c>
    </row>
    <row r="21" spans="1:65" x14ac:dyDescent="0.3">
      <c r="A21" s="23" t="s">
        <v>81</v>
      </c>
      <c r="B21" s="68">
        <v>230</v>
      </c>
      <c r="C21" s="68">
        <v>220</v>
      </c>
      <c r="D21" s="68">
        <v>460</v>
      </c>
      <c r="E21" s="68">
        <v>250</v>
      </c>
      <c r="F21" s="68">
        <v>270</v>
      </c>
      <c r="G21" s="68">
        <v>260</v>
      </c>
      <c r="H21" s="68">
        <v>140</v>
      </c>
      <c r="I21" s="68">
        <v>200</v>
      </c>
      <c r="J21" s="68">
        <v>190</v>
      </c>
      <c r="K21" s="68">
        <v>70</v>
      </c>
      <c r="L21" s="68">
        <v>125</v>
      </c>
      <c r="M21" s="68">
        <v>170</v>
      </c>
      <c r="N21" s="68">
        <v>300</v>
      </c>
      <c r="O21" s="68">
        <v>190</v>
      </c>
      <c r="P21" s="68">
        <v>620</v>
      </c>
      <c r="Q21" s="68">
        <v>190</v>
      </c>
      <c r="R21" s="68">
        <v>250</v>
      </c>
      <c r="S21" s="68">
        <v>440</v>
      </c>
      <c r="T21" s="68">
        <v>340</v>
      </c>
      <c r="U21" s="68">
        <v>260</v>
      </c>
      <c r="V21" s="68">
        <v>140</v>
      </c>
      <c r="W21" s="68">
        <v>450</v>
      </c>
      <c r="X21" s="68">
        <v>240</v>
      </c>
      <c r="Y21" s="68">
        <v>160</v>
      </c>
      <c r="Z21" s="68">
        <v>240</v>
      </c>
      <c r="AA21" s="68">
        <v>210</v>
      </c>
      <c r="AB21" s="68">
        <v>450</v>
      </c>
      <c r="AC21" s="68">
        <v>75</v>
      </c>
      <c r="AD21" s="68">
        <v>75</v>
      </c>
      <c r="AE21" s="68">
        <v>250</v>
      </c>
      <c r="AF21" s="68">
        <v>230</v>
      </c>
      <c r="AG21" s="68">
        <v>190</v>
      </c>
      <c r="AH21" s="68">
        <v>120</v>
      </c>
      <c r="AI21" s="68">
        <v>230</v>
      </c>
      <c r="AJ21" s="68">
        <v>170</v>
      </c>
      <c r="AK21" s="68">
        <v>350</v>
      </c>
      <c r="AL21" s="68">
        <v>160</v>
      </c>
      <c r="AM21" s="68">
        <v>270</v>
      </c>
      <c r="AN21" s="68">
        <v>230</v>
      </c>
      <c r="AO21" s="68">
        <v>470</v>
      </c>
      <c r="AP21" s="68">
        <v>460</v>
      </c>
      <c r="AQ21" s="68">
        <v>390</v>
      </c>
      <c r="AR21" s="68">
        <v>340</v>
      </c>
      <c r="AS21" s="68">
        <v>500</v>
      </c>
      <c r="AT21" s="68">
        <v>300</v>
      </c>
      <c r="AU21" s="68">
        <v>290</v>
      </c>
      <c r="AV21" s="68">
        <v>340</v>
      </c>
      <c r="AW21" s="68">
        <v>220</v>
      </c>
      <c r="AX21" s="68">
        <v>370</v>
      </c>
      <c r="AY21" s="68">
        <v>370</v>
      </c>
      <c r="AZ21" s="68">
        <v>430</v>
      </c>
      <c r="BA21" s="68">
        <v>420</v>
      </c>
      <c r="BB21" s="68">
        <v>430</v>
      </c>
      <c r="BC21" s="68">
        <v>220</v>
      </c>
      <c r="BD21" s="68">
        <v>310</v>
      </c>
      <c r="BE21" s="68">
        <v>360</v>
      </c>
      <c r="BF21" s="70">
        <v>480</v>
      </c>
      <c r="BG21" s="27">
        <f t="shared" si="3"/>
        <v>2100</v>
      </c>
      <c r="BI21" s="40">
        <f t="shared" si="1"/>
        <v>0</v>
      </c>
      <c r="BJ21" s="40">
        <f t="shared" si="2"/>
        <v>2100</v>
      </c>
      <c r="BL21" s="28">
        <v>0</v>
      </c>
      <c r="BM21" s="29">
        <v>3500</v>
      </c>
    </row>
    <row r="22" spans="1:65" x14ac:dyDescent="0.3">
      <c r="A22" s="23" t="s">
        <v>82</v>
      </c>
      <c r="B22" s="68">
        <v>2</v>
      </c>
      <c r="C22" s="68">
        <v>2</v>
      </c>
      <c r="D22" s="68">
        <v>3</v>
      </c>
      <c r="E22" s="68">
        <v>2</v>
      </c>
      <c r="F22" s="68">
        <v>2</v>
      </c>
      <c r="G22" s="68">
        <v>2</v>
      </c>
      <c r="H22" s="68">
        <v>1</v>
      </c>
      <c r="I22" s="68">
        <v>3</v>
      </c>
      <c r="J22" s="68">
        <v>2</v>
      </c>
      <c r="K22" s="68">
        <v>1</v>
      </c>
      <c r="L22" s="68">
        <v>1</v>
      </c>
      <c r="M22" s="68">
        <v>1</v>
      </c>
      <c r="N22" s="68">
        <v>1</v>
      </c>
      <c r="O22" s="68">
        <v>3</v>
      </c>
      <c r="P22" s="68">
        <v>2</v>
      </c>
      <c r="Q22" s="68">
        <v>1</v>
      </c>
      <c r="R22" s="68">
        <v>2</v>
      </c>
      <c r="S22" s="68">
        <v>4</v>
      </c>
      <c r="T22" s="68">
        <v>1</v>
      </c>
      <c r="U22" s="68">
        <v>5</v>
      </c>
      <c r="V22" s="68">
        <v>1</v>
      </c>
      <c r="W22" s="68">
        <v>3</v>
      </c>
      <c r="X22" s="68">
        <v>1</v>
      </c>
      <c r="Y22" s="68">
        <v>2</v>
      </c>
      <c r="Z22" s="68">
        <v>1</v>
      </c>
      <c r="AA22" s="68">
        <v>1</v>
      </c>
      <c r="AB22" s="68">
        <v>4</v>
      </c>
      <c r="AC22" s="68">
        <v>2</v>
      </c>
      <c r="AD22" s="68">
        <v>2</v>
      </c>
      <c r="AE22" s="68">
        <v>3</v>
      </c>
      <c r="AF22" s="68">
        <v>2</v>
      </c>
      <c r="AG22" s="68">
        <v>6</v>
      </c>
      <c r="AH22" s="68">
        <v>1</v>
      </c>
      <c r="AI22" s="68">
        <v>2</v>
      </c>
      <c r="AJ22" s="68">
        <v>2</v>
      </c>
      <c r="AK22" s="68">
        <v>1</v>
      </c>
      <c r="AL22" s="68">
        <v>2</v>
      </c>
      <c r="AM22" s="68">
        <v>1</v>
      </c>
      <c r="AN22" s="68">
        <v>0</v>
      </c>
      <c r="AO22" s="68">
        <v>0</v>
      </c>
      <c r="AP22" s="68">
        <v>0</v>
      </c>
      <c r="AQ22" s="68">
        <v>0</v>
      </c>
      <c r="AR22" s="68">
        <v>0</v>
      </c>
      <c r="AS22" s="68">
        <v>0</v>
      </c>
      <c r="AT22" s="68">
        <v>0</v>
      </c>
      <c r="AU22" s="68">
        <v>0</v>
      </c>
      <c r="AV22" s="68">
        <v>0</v>
      </c>
      <c r="AW22" s="68">
        <v>0</v>
      </c>
      <c r="AX22" s="68">
        <v>0</v>
      </c>
      <c r="AY22" s="68">
        <v>0</v>
      </c>
      <c r="AZ22" s="68">
        <v>0</v>
      </c>
      <c r="BA22" s="68">
        <v>0</v>
      </c>
      <c r="BB22" s="68">
        <v>0</v>
      </c>
      <c r="BC22" s="68">
        <v>0</v>
      </c>
      <c r="BD22" s="68">
        <v>0</v>
      </c>
      <c r="BE22" s="68">
        <v>0</v>
      </c>
      <c r="BF22" s="70">
        <v>0</v>
      </c>
      <c r="BG22" s="27">
        <f t="shared" si="3"/>
        <v>13.287198899635648</v>
      </c>
      <c r="BI22" s="40">
        <f t="shared" si="1"/>
        <v>12</v>
      </c>
      <c r="BJ22" s="40">
        <f t="shared" si="2"/>
        <v>22.8</v>
      </c>
      <c r="BL22" s="28">
        <v>20</v>
      </c>
      <c r="BM22" s="29">
        <v>38</v>
      </c>
    </row>
    <row r="23" spans="1:65" x14ac:dyDescent="0.3">
      <c r="A23" s="23" t="s">
        <v>83</v>
      </c>
      <c r="B23" s="68">
        <v>2</v>
      </c>
      <c r="C23" s="68">
        <v>4</v>
      </c>
      <c r="D23" s="68">
        <v>2</v>
      </c>
      <c r="E23" s="68">
        <v>5</v>
      </c>
      <c r="F23" s="68">
        <v>2</v>
      </c>
      <c r="G23" s="68">
        <v>2</v>
      </c>
      <c r="H23" s="68">
        <v>1</v>
      </c>
      <c r="I23" s="68">
        <v>2</v>
      </c>
      <c r="J23" s="68">
        <v>3</v>
      </c>
      <c r="K23" s="68">
        <v>1</v>
      </c>
      <c r="L23" s="68">
        <v>2</v>
      </c>
      <c r="M23" s="68">
        <v>1</v>
      </c>
      <c r="N23" s="68">
        <v>0</v>
      </c>
      <c r="O23" s="68">
        <v>9</v>
      </c>
      <c r="P23" s="68">
        <v>1</v>
      </c>
      <c r="Q23" s="68">
        <v>2</v>
      </c>
      <c r="R23" s="68">
        <v>5</v>
      </c>
      <c r="S23" s="68">
        <v>7</v>
      </c>
      <c r="T23" s="68">
        <v>3</v>
      </c>
      <c r="U23" s="68">
        <v>25</v>
      </c>
      <c r="V23" s="68">
        <v>0</v>
      </c>
      <c r="W23" s="68">
        <v>19</v>
      </c>
      <c r="X23" s="68">
        <v>11</v>
      </c>
      <c r="Y23" s="68">
        <v>11</v>
      </c>
      <c r="Z23" s="68">
        <v>20</v>
      </c>
      <c r="AA23" s="68">
        <v>11</v>
      </c>
      <c r="AB23" s="68">
        <v>13</v>
      </c>
      <c r="AC23" s="68">
        <v>2</v>
      </c>
      <c r="AD23" s="68">
        <v>0</v>
      </c>
      <c r="AE23" s="68">
        <v>14</v>
      </c>
      <c r="AF23" s="68">
        <v>13</v>
      </c>
      <c r="AG23" s="68">
        <v>16</v>
      </c>
      <c r="AH23" s="68">
        <v>10</v>
      </c>
      <c r="AI23" s="68">
        <v>16</v>
      </c>
      <c r="AJ23" s="68">
        <v>8</v>
      </c>
      <c r="AK23" s="68">
        <v>16</v>
      </c>
      <c r="AL23" s="68">
        <v>9</v>
      </c>
      <c r="AM23" s="68">
        <v>20</v>
      </c>
      <c r="AN23" s="68">
        <v>0</v>
      </c>
      <c r="AO23" s="68">
        <v>0</v>
      </c>
      <c r="AP23" s="68">
        <v>0</v>
      </c>
      <c r="AQ23" s="68">
        <v>0</v>
      </c>
      <c r="AR23" s="68">
        <v>0</v>
      </c>
      <c r="AS23" s="68">
        <v>0</v>
      </c>
      <c r="AT23" s="68">
        <v>0</v>
      </c>
      <c r="AU23" s="68">
        <v>0</v>
      </c>
      <c r="AV23" s="68">
        <v>0</v>
      </c>
      <c r="AW23" s="68">
        <v>0</v>
      </c>
      <c r="AX23" s="68">
        <v>0</v>
      </c>
      <c r="AY23" s="68">
        <v>0</v>
      </c>
      <c r="AZ23" s="68">
        <v>0</v>
      </c>
      <c r="BA23" s="68">
        <v>0</v>
      </c>
      <c r="BB23" s="68">
        <v>0</v>
      </c>
      <c r="BC23" s="68">
        <v>0</v>
      </c>
      <c r="BD23" s="68">
        <v>0</v>
      </c>
      <c r="BE23" s="68">
        <v>0</v>
      </c>
      <c r="BF23" s="70">
        <v>0</v>
      </c>
      <c r="BG23" s="27">
        <f t="shared" si="3"/>
        <v>34.199999999999989</v>
      </c>
      <c r="BI23" s="40">
        <f t="shared" si="1"/>
        <v>0</v>
      </c>
      <c r="BJ23" s="40">
        <f t="shared" si="2"/>
        <v>34.199999999999996</v>
      </c>
      <c r="BL23" s="28">
        <v>0</v>
      </c>
      <c r="BM23" s="29">
        <v>57</v>
      </c>
    </row>
    <row r="24" spans="1:65" x14ac:dyDescent="0.3">
      <c r="A24" s="23" t="s">
        <v>84</v>
      </c>
      <c r="B24" s="68">
        <v>9.0000000000000011E-2</v>
      </c>
      <c r="C24" s="68">
        <v>3.6000000000000004E-2</v>
      </c>
      <c r="D24" s="68">
        <v>5.3999999999999999E-2</v>
      </c>
      <c r="E24" s="68">
        <v>0.9900000000000001</v>
      </c>
      <c r="F24" s="68">
        <v>0</v>
      </c>
      <c r="G24" s="68">
        <v>9.0000000000000011E-2</v>
      </c>
      <c r="H24" s="68">
        <v>3.6000000000000004E-2</v>
      </c>
      <c r="I24" s="68">
        <v>3.6000000000000004E-2</v>
      </c>
      <c r="J24" s="68">
        <v>0</v>
      </c>
      <c r="K24" s="68">
        <v>1.8000000000000002E-2</v>
      </c>
      <c r="L24" s="68">
        <v>5.3999999999999999E-2</v>
      </c>
      <c r="M24" s="68">
        <v>1.1700000000000002</v>
      </c>
      <c r="N24" s="68">
        <v>0</v>
      </c>
      <c r="O24" s="68">
        <v>0</v>
      </c>
      <c r="P24" s="68">
        <v>0</v>
      </c>
      <c r="Q24" s="68">
        <v>0</v>
      </c>
      <c r="R24" s="68">
        <v>1.8000000000000002E-2</v>
      </c>
      <c r="S24" s="68">
        <v>1.08</v>
      </c>
      <c r="T24" s="68">
        <v>0.18000000000000002</v>
      </c>
      <c r="U24" s="68">
        <v>1.8000000000000002E-2</v>
      </c>
      <c r="V24" s="68">
        <v>0</v>
      </c>
      <c r="W24" s="68">
        <v>1.8000000000000002E-2</v>
      </c>
      <c r="X24" s="68">
        <v>1.08</v>
      </c>
      <c r="Y24" s="68">
        <v>0.315</v>
      </c>
      <c r="Z24" s="68">
        <v>0</v>
      </c>
      <c r="AA24" s="68">
        <v>1.8000000000000002E-2</v>
      </c>
      <c r="AB24" s="68">
        <v>1.8000000000000002E-2</v>
      </c>
      <c r="AC24" s="68">
        <v>0</v>
      </c>
      <c r="AD24" s="68">
        <v>0</v>
      </c>
      <c r="AE24" s="68">
        <v>1.8000000000000002E-2</v>
      </c>
      <c r="AF24" s="68">
        <v>5.3999999999999999E-2</v>
      </c>
      <c r="AG24" s="68">
        <v>0</v>
      </c>
      <c r="AH24" s="68">
        <v>1.8000000000000002E-2</v>
      </c>
      <c r="AI24" s="68">
        <v>7.2000000000000008E-2</v>
      </c>
      <c r="AJ24" s="68">
        <v>0</v>
      </c>
      <c r="AK24" s="68">
        <v>1.8000000000000002E-2</v>
      </c>
      <c r="AL24" s="68">
        <v>5.3999999999999999E-2</v>
      </c>
      <c r="AM24" s="68">
        <v>0.27</v>
      </c>
      <c r="AN24" s="68">
        <v>0</v>
      </c>
      <c r="AO24" s="68">
        <v>9.0000000000000011E-2</v>
      </c>
      <c r="AP24" s="68">
        <v>0</v>
      </c>
      <c r="AQ24" s="68">
        <v>0</v>
      </c>
      <c r="AR24" s="68">
        <v>1.8000000000000002E-2</v>
      </c>
      <c r="AS24" s="68">
        <v>3.6000000000000004E-2</v>
      </c>
      <c r="AT24" s="68">
        <v>1.8000000000000002E-2</v>
      </c>
      <c r="AU24" s="68">
        <v>0</v>
      </c>
      <c r="AV24" s="68">
        <v>1.8000000000000002E-2</v>
      </c>
      <c r="AW24" s="68">
        <v>0</v>
      </c>
      <c r="AX24" s="68">
        <v>1.8000000000000002E-2</v>
      </c>
      <c r="AY24" s="68">
        <v>3.6000000000000004E-2</v>
      </c>
      <c r="AZ24" s="68">
        <v>0</v>
      </c>
      <c r="BA24" s="68">
        <v>1.8000000000000002E-2</v>
      </c>
      <c r="BB24" s="68">
        <v>0</v>
      </c>
      <c r="BC24" s="68">
        <v>0</v>
      </c>
      <c r="BD24" s="68">
        <v>0</v>
      </c>
      <c r="BE24" s="68">
        <v>0</v>
      </c>
      <c r="BF24" s="70">
        <v>0</v>
      </c>
      <c r="BG24" s="27">
        <f t="shared" si="3"/>
        <v>1.1247036180330967</v>
      </c>
      <c r="BI24" s="40">
        <f t="shared" si="1"/>
        <v>0.36</v>
      </c>
      <c r="BJ24" s="40">
        <f t="shared" si="2"/>
        <v>1.7999999999999998</v>
      </c>
      <c r="BL24" s="28">
        <v>0.6</v>
      </c>
      <c r="BM24" s="29">
        <v>3</v>
      </c>
    </row>
    <row r="25" spans="1:65" x14ac:dyDescent="0.3">
      <c r="A25" s="23" t="s">
        <v>85</v>
      </c>
      <c r="B25" s="68">
        <v>13.5</v>
      </c>
      <c r="C25" s="68">
        <v>171</v>
      </c>
      <c r="D25" s="68">
        <v>198.00000000000003</v>
      </c>
      <c r="E25" s="68">
        <v>9</v>
      </c>
      <c r="F25" s="68">
        <v>90</v>
      </c>
      <c r="G25" s="68">
        <v>13.5</v>
      </c>
      <c r="H25" s="68">
        <v>9</v>
      </c>
      <c r="I25" s="68">
        <v>9</v>
      </c>
      <c r="J25" s="68">
        <v>62.999999999999993</v>
      </c>
      <c r="K25" s="68">
        <v>7.2</v>
      </c>
      <c r="L25" s="68">
        <v>5.3999999999999995</v>
      </c>
      <c r="M25" s="68">
        <v>5.3999999999999995</v>
      </c>
      <c r="N25" s="68">
        <v>1.8</v>
      </c>
      <c r="O25" s="68">
        <v>18</v>
      </c>
      <c r="P25" s="68">
        <v>40.5</v>
      </c>
      <c r="Q25" s="68">
        <v>27</v>
      </c>
      <c r="R25" s="68">
        <v>9</v>
      </c>
      <c r="S25" s="68">
        <v>27</v>
      </c>
      <c r="T25" s="68">
        <v>36</v>
      </c>
      <c r="U25" s="68">
        <v>7.2</v>
      </c>
      <c r="V25" s="68">
        <v>3.6</v>
      </c>
      <c r="W25" s="68">
        <v>13.5</v>
      </c>
      <c r="X25" s="68">
        <v>72</v>
      </c>
      <c r="Y25" s="68">
        <v>90</v>
      </c>
      <c r="Z25" s="68">
        <v>1.8</v>
      </c>
      <c r="AA25" s="68">
        <v>40.5</v>
      </c>
      <c r="AB25" s="68">
        <v>216</v>
      </c>
      <c r="AC25" s="68">
        <v>36</v>
      </c>
      <c r="AD25" s="68">
        <v>31.499999999999996</v>
      </c>
      <c r="AE25" s="68">
        <v>117</v>
      </c>
      <c r="AF25" s="68">
        <v>13.5</v>
      </c>
      <c r="AG25" s="68">
        <v>9</v>
      </c>
      <c r="AH25" s="68">
        <v>45</v>
      </c>
      <c r="AI25" s="68">
        <v>9</v>
      </c>
      <c r="AJ25" s="68">
        <v>144</v>
      </c>
      <c r="AK25" s="68">
        <v>13.5</v>
      </c>
      <c r="AL25" s="68">
        <v>40.5</v>
      </c>
      <c r="AM25" s="68">
        <v>22.5</v>
      </c>
      <c r="AN25" s="68">
        <v>0</v>
      </c>
      <c r="AO25" s="68">
        <v>0</v>
      </c>
      <c r="AP25" s="68">
        <v>1.8</v>
      </c>
      <c r="AQ25" s="68">
        <v>0</v>
      </c>
      <c r="AR25" s="68">
        <v>0</v>
      </c>
      <c r="AS25" s="68">
        <v>0</v>
      </c>
      <c r="AT25" s="68">
        <v>0</v>
      </c>
      <c r="AU25" s="68">
        <v>1.8</v>
      </c>
      <c r="AV25" s="68">
        <v>0</v>
      </c>
      <c r="AW25" s="68">
        <v>5.3999999999999995</v>
      </c>
      <c r="AX25" s="68">
        <v>0</v>
      </c>
      <c r="AY25" s="68">
        <v>3.6</v>
      </c>
      <c r="AZ25" s="68">
        <v>1.8</v>
      </c>
      <c r="BA25" s="68">
        <v>1.8</v>
      </c>
      <c r="BB25" s="68">
        <v>0</v>
      </c>
      <c r="BC25" s="68">
        <v>0</v>
      </c>
      <c r="BD25" s="68">
        <v>0</v>
      </c>
      <c r="BE25" s="68">
        <v>0</v>
      </c>
      <c r="BF25" s="70">
        <v>0</v>
      </c>
      <c r="BG25" s="27">
        <f t="shared" si="3"/>
        <v>259.13772312374704</v>
      </c>
      <c r="BI25" s="40">
        <f t="shared" si="1"/>
        <v>42</v>
      </c>
      <c r="BJ25" s="40">
        <f t="shared" si="2"/>
        <v>1200</v>
      </c>
      <c r="BL25" s="28">
        <v>70</v>
      </c>
      <c r="BM25" s="29">
        <v>2000</v>
      </c>
    </row>
    <row r="26" spans="1:65" x14ac:dyDescent="0.3">
      <c r="A26" s="23" t="s">
        <v>86</v>
      </c>
      <c r="B26" s="68">
        <v>26</v>
      </c>
      <c r="C26" s="68">
        <v>26</v>
      </c>
      <c r="D26" s="68">
        <v>78</v>
      </c>
      <c r="E26" s="68">
        <v>26</v>
      </c>
      <c r="F26" s="68">
        <v>26</v>
      </c>
      <c r="G26" s="68">
        <v>52</v>
      </c>
      <c r="H26" s="68">
        <v>26</v>
      </c>
      <c r="I26" s="68">
        <v>52</v>
      </c>
      <c r="J26" s="68">
        <v>52</v>
      </c>
      <c r="K26" s="68">
        <v>26</v>
      </c>
      <c r="L26" s="68">
        <v>26</v>
      </c>
      <c r="M26" s="68">
        <v>26</v>
      </c>
      <c r="N26" s="68">
        <v>0</v>
      </c>
      <c r="O26" s="68">
        <v>52</v>
      </c>
      <c r="P26" s="68">
        <v>26</v>
      </c>
      <c r="Q26" s="68">
        <v>26</v>
      </c>
      <c r="R26" s="68">
        <v>0</v>
      </c>
      <c r="S26" s="68">
        <v>52</v>
      </c>
      <c r="T26" s="68">
        <v>26</v>
      </c>
      <c r="U26" s="68">
        <v>26</v>
      </c>
      <c r="V26" s="68">
        <v>0</v>
      </c>
      <c r="W26" s="68">
        <v>0</v>
      </c>
      <c r="X26" s="68">
        <v>26</v>
      </c>
      <c r="Y26" s="68">
        <v>52</v>
      </c>
      <c r="Z26" s="68">
        <v>26</v>
      </c>
      <c r="AA26" s="68">
        <v>26</v>
      </c>
      <c r="AB26" s="68">
        <v>52</v>
      </c>
      <c r="AC26" s="68">
        <v>26</v>
      </c>
      <c r="AD26" s="68">
        <v>0</v>
      </c>
      <c r="AE26" s="68">
        <v>78</v>
      </c>
      <c r="AF26" s="68">
        <v>0</v>
      </c>
      <c r="AG26" s="68">
        <v>26</v>
      </c>
      <c r="AH26" s="68">
        <v>26</v>
      </c>
      <c r="AI26" s="68">
        <v>0</v>
      </c>
      <c r="AJ26" s="68">
        <v>26</v>
      </c>
      <c r="AK26" s="68">
        <v>26</v>
      </c>
      <c r="AL26" s="68">
        <v>52</v>
      </c>
      <c r="AM26" s="68">
        <v>26</v>
      </c>
      <c r="AN26" s="68">
        <v>0</v>
      </c>
      <c r="AO26" s="68">
        <v>104</v>
      </c>
      <c r="AP26" s="68">
        <v>26</v>
      </c>
      <c r="AQ26" s="68">
        <v>26</v>
      </c>
      <c r="AR26" s="68">
        <v>26</v>
      </c>
      <c r="AS26" s="68">
        <v>26</v>
      </c>
      <c r="AT26" s="68">
        <v>78</v>
      </c>
      <c r="AU26" s="68">
        <v>130</v>
      </c>
      <c r="AV26" s="68">
        <v>52</v>
      </c>
      <c r="AW26" s="68">
        <v>78</v>
      </c>
      <c r="AX26" s="68">
        <v>0</v>
      </c>
      <c r="AY26" s="68">
        <v>78</v>
      </c>
      <c r="AZ26" s="68">
        <v>0</v>
      </c>
      <c r="BA26" s="68">
        <v>26</v>
      </c>
      <c r="BB26" s="68">
        <v>0</v>
      </c>
      <c r="BC26" s="68">
        <v>0</v>
      </c>
      <c r="BD26" s="68">
        <v>0</v>
      </c>
      <c r="BE26" s="68">
        <v>0</v>
      </c>
      <c r="BF26" s="70">
        <v>0</v>
      </c>
      <c r="BG26" s="27">
        <f t="shared" si="3"/>
        <v>420.00000000000023</v>
      </c>
      <c r="BI26" s="40">
        <f t="shared" si="1"/>
        <v>420</v>
      </c>
      <c r="BJ26" s="40">
        <f t="shared" si="2"/>
        <v>1500</v>
      </c>
      <c r="BL26" s="72">
        <v>700</v>
      </c>
      <c r="BM26" s="29">
        <v>2500</v>
      </c>
    </row>
    <row r="27" spans="1:65" ht="15" thickBot="1" x14ac:dyDescent="0.35">
      <c r="A27" s="31" t="s">
        <v>87</v>
      </c>
      <c r="B27" s="32">
        <v>0.36</v>
      </c>
      <c r="C27" s="32">
        <v>0.72</v>
      </c>
      <c r="D27" s="32">
        <v>1.08</v>
      </c>
      <c r="E27" s="32">
        <v>0.36</v>
      </c>
      <c r="F27" s="32">
        <v>0.36</v>
      </c>
      <c r="G27" s="32">
        <v>0.36</v>
      </c>
      <c r="H27" s="32">
        <v>0.36</v>
      </c>
      <c r="I27" s="32">
        <v>0.36</v>
      </c>
      <c r="J27" s="32">
        <v>0.36</v>
      </c>
      <c r="K27" s="32">
        <v>0.36</v>
      </c>
      <c r="L27" s="32">
        <v>0.36</v>
      </c>
      <c r="M27" s="32">
        <v>0.72</v>
      </c>
      <c r="N27" s="32">
        <v>0.36</v>
      </c>
      <c r="O27" s="32">
        <v>0.72</v>
      </c>
      <c r="P27" s="32">
        <v>1.08</v>
      </c>
      <c r="Q27" s="32">
        <v>0.36</v>
      </c>
      <c r="R27" s="32">
        <v>0.36</v>
      </c>
      <c r="S27" s="32">
        <v>0.72</v>
      </c>
      <c r="T27" s="32">
        <v>0.72</v>
      </c>
      <c r="U27" s="32">
        <v>0.36</v>
      </c>
      <c r="V27" s="32">
        <v>0.36</v>
      </c>
      <c r="W27" s="32">
        <v>0.36</v>
      </c>
      <c r="X27" s="32">
        <v>0.36</v>
      </c>
      <c r="Y27" s="32">
        <v>0</v>
      </c>
      <c r="Z27" s="32">
        <v>0</v>
      </c>
      <c r="AA27" s="32">
        <v>0.36</v>
      </c>
      <c r="AB27" s="32">
        <v>0.36</v>
      </c>
      <c r="AC27" s="32">
        <v>0</v>
      </c>
      <c r="AD27" s="32">
        <v>0</v>
      </c>
      <c r="AE27" s="32">
        <v>0</v>
      </c>
      <c r="AF27" s="32">
        <v>0.36</v>
      </c>
      <c r="AG27" s="32">
        <v>0</v>
      </c>
      <c r="AH27" s="32">
        <v>0.36</v>
      </c>
      <c r="AI27" s="32">
        <v>0.36</v>
      </c>
      <c r="AJ27" s="32">
        <v>0.36</v>
      </c>
      <c r="AK27" s="32">
        <v>0.36</v>
      </c>
      <c r="AL27" s="32">
        <v>0</v>
      </c>
      <c r="AM27" s="32">
        <v>0.72</v>
      </c>
      <c r="AN27" s="32">
        <v>0</v>
      </c>
      <c r="AO27" s="32">
        <v>5.3999999999999995</v>
      </c>
      <c r="AP27" s="32">
        <v>0.36</v>
      </c>
      <c r="AQ27" s="32">
        <v>0</v>
      </c>
      <c r="AR27" s="32">
        <v>1.08</v>
      </c>
      <c r="AS27" s="32">
        <v>1.08</v>
      </c>
      <c r="AT27" s="32">
        <v>0.36</v>
      </c>
      <c r="AU27" s="32">
        <v>0.72</v>
      </c>
      <c r="AV27" s="32">
        <v>0.36</v>
      </c>
      <c r="AW27" s="32">
        <v>8.1</v>
      </c>
      <c r="AX27" s="32">
        <v>0.36</v>
      </c>
      <c r="AY27" s="32">
        <v>1.8</v>
      </c>
      <c r="AZ27" s="32">
        <v>0.36</v>
      </c>
      <c r="BA27" s="32">
        <v>0.72</v>
      </c>
      <c r="BB27" s="32">
        <v>0</v>
      </c>
      <c r="BC27" s="32">
        <v>0</v>
      </c>
      <c r="BD27" s="32">
        <v>0</v>
      </c>
      <c r="BE27" s="32">
        <v>0</v>
      </c>
      <c r="BF27" s="71">
        <v>0</v>
      </c>
      <c r="BG27" s="33">
        <f t="shared" si="3"/>
        <v>9.8202084371021883</v>
      </c>
      <c r="BI27" s="40">
        <f t="shared" si="1"/>
        <v>5.3999999999999995</v>
      </c>
      <c r="BJ27" s="40">
        <f t="shared" si="2"/>
        <v>27</v>
      </c>
      <c r="BL27" s="35">
        <v>9</v>
      </c>
      <c r="BM27" s="36">
        <v>45</v>
      </c>
    </row>
    <row r="29" spans="1:65" s="37" customFormat="1" x14ac:dyDescent="0.3">
      <c r="A29" s="37" t="s">
        <v>88</v>
      </c>
      <c r="B29" s="37">
        <f>IF(B4&gt;0, 1, 0)</f>
        <v>0</v>
      </c>
      <c r="C29" s="37">
        <f t="shared" ref="C29:BF29" si="4">IF(C4&gt;0, 1, 0)</f>
        <v>0</v>
      </c>
      <c r="D29" s="37">
        <f t="shared" si="4"/>
        <v>0</v>
      </c>
      <c r="E29" s="37">
        <f t="shared" si="4"/>
        <v>0</v>
      </c>
      <c r="F29" s="37">
        <f t="shared" si="4"/>
        <v>0</v>
      </c>
      <c r="G29" s="37">
        <f t="shared" si="4"/>
        <v>0</v>
      </c>
      <c r="H29" s="37">
        <f t="shared" si="4"/>
        <v>0</v>
      </c>
      <c r="I29" s="37">
        <f t="shared" si="4"/>
        <v>0</v>
      </c>
      <c r="J29" s="37">
        <f t="shared" si="4"/>
        <v>0</v>
      </c>
      <c r="K29" s="37">
        <f t="shared" si="4"/>
        <v>1</v>
      </c>
      <c r="L29" s="37">
        <f t="shared" si="4"/>
        <v>0</v>
      </c>
      <c r="M29" s="37">
        <f t="shared" si="4"/>
        <v>0</v>
      </c>
      <c r="N29" s="37">
        <f t="shared" si="4"/>
        <v>0</v>
      </c>
      <c r="O29" s="37">
        <f t="shared" si="4"/>
        <v>0</v>
      </c>
      <c r="P29" s="37">
        <f t="shared" si="4"/>
        <v>0</v>
      </c>
      <c r="Q29" s="37">
        <f t="shared" si="4"/>
        <v>0</v>
      </c>
      <c r="R29" s="37">
        <f t="shared" si="4"/>
        <v>0</v>
      </c>
      <c r="S29" s="37">
        <f t="shared" si="4"/>
        <v>1</v>
      </c>
      <c r="T29" s="37">
        <f t="shared" si="4"/>
        <v>0</v>
      </c>
      <c r="U29" s="37">
        <f t="shared" si="4"/>
        <v>0</v>
      </c>
      <c r="V29" s="37">
        <f t="shared" si="4"/>
        <v>1</v>
      </c>
      <c r="W29" s="37">
        <f t="shared" si="4"/>
        <v>0</v>
      </c>
      <c r="X29" s="37">
        <f t="shared" si="4"/>
        <v>0</v>
      </c>
      <c r="Y29" s="37">
        <f t="shared" si="4"/>
        <v>0</v>
      </c>
      <c r="Z29" s="37">
        <f t="shared" si="4"/>
        <v>0</v>
      </c>
      <c r="AA29" s="37">
        <f t="shared" si="4"/>
        <v>0</v>
      </c>
      <c r="AB29" s="37">
        <f t="shared" si="4"/>
        <v>0</v>
      </c>
      <c r="AC29" s="37">
        <f t="shared" si="4"/>
        <v>0</v>
      </c>
      <c r="AD29" s="37">
        <f t="shared" si="4"/>
        <v>0</v>
      </c>
      <c r="AE29" s="37">
        <f t="shared" si="4"/>
        <v>1</v>
      </c>
      <c r="AF29" s="37">
        <f t="shared" si="4"/>
        <v>0</v>
      </c>
      <c r="AG29" s="37">
        <f t="shared" si="4"/>
        <v>0</v>
      </c>
      <c r="AH29" s="37">
        <f t="shared" si="4"/>
        <v>0</v>
      </c>
      <c r="AI29" s="37">
        <f t="shared" si="4"/>
        <v>0</v>
      </c>
      <c r="AJ29" s="37">
        <f t="shared" si="4"/>
        <v>0</v>
      </c>
      <c r="AK29" s="37">
        <f t="shared" si="4"/>
        <v>0</v>
      </c>
      <c r="AL29" s="37">
        <f t="shared" si="4"/>
        <v>0</v>
      </c>
      <c r="AM29" s="37">
        <f t="shared" si="4"/>
        <v>0</v>
      </c>
      <c r="AN29" s="37">
        <f t="shared" si="4"/>
        <v>1</v>
      </c>
      <c r="AO29" s="37">
        <f t="shared" si="4"/>
        <v>1</v>
      </c>
      <c r="AP29" s="37">
        <f t="shared" si="4"/>
        <v>0</v>
      </c>
      <c r="AQ29" s="37">
        <f t="shared" si="4"/>
        <v>0</v>
      </c>
      <c r="AR29" s="37">
        <f t="shared" si="4"/>
        <v>0</v>
      </c>
      <c r="AS29" s="37">
        <f t="shared" si="4"/>
        <v>0</v>
      </c>
      <c r="AT29" s="37">
        <f t="shared" si="4"/>
        <v>0</v>
      </c>
      <c r="AU29" s="37">
        <f t="shared" si="4"/>
        <v>0</v>
      </c>
      <c r="AV29" s="37">
        <f t="shared" si="4"/>
        <v>0</v>
      </c>
      <c r="AW29" s="37">
        <f t="shared" si="4"/>
        <v>0</v>
      </c>
      <c r="AX29" s="37">
        <f t="shared" si="4"/>
        <v>0</v>
      </c>
      <c r="AY29" s="37">
        <f t="shared" si="4"/>
        <v>0</v>
      </c>
      <c r="AZ29" s="37">
        <f t="shared" si="4"/>
        <v>0</v>
      </c>
      <c r="BA29" s="37">
        <f t="shared" si="4"/>
        <v>0</v>
      </c>
      <c r="BB29" s="37">
        <f t="shared" si="4"/>
        <v>0</v>
      </c>
      <c r="BC29" s="37">
        <f t="shared" si="4"/>
        <v>0</v>
      </c>
      <c r="BD29" s="37">
        <f t="shared" si="4"/>
        <v>0</v>
      </c>
      <c r="BE29" s="37">
        <f t="shared" si="4"/>
        <v>0</v>
      </c>
      <c r="BF29" s="37">
        <f t="shared" si="4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5480-32BB-4C99-91B8-5DE5278A697A}">
  <dimension ref="A1:BM32"/>
  <sheetViews>
    <sheetView zoomScale="86" zoomScaleNormal="86" workbookViewId="0">
      <pane xSplit="1" topLeftCell="AQ1" activePane="topRight" state="frozen"/>
      <selection pane="topRight" activeCell="BI14" sqref="BI14"/>
    </sheetView>
  </sheetViews>
  <sheetFormatPr defaultRowHeight="14.4" x14ac:dyDescent="0.3"/>
  <cols>
    <col min="1" max="1" width="25.77734375" customWidth="1"/>
    <col min="4" max="4" width="12.554687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77734375" customWidth="1"/>
    <col min="54" max="55" width="8.88671875" customWidth="1"/>
    <col min="56" max="56" width="12" customWidth="1"/>
    <col min="57" max="57" width="12.6640625" customWidth="1"/>
    <col min="58" max="58" width="14.44140625" customWidth="1"/>
    <col min="59" max="59" width="16.77734375" customWidth="1"/>
    <col min="60" max="60" width="10.5546875" customWidth="1"/>
    <col min="61" max="62" width="19.109375" customWidth="1"/>
    <col min="63" max="63" width="14.109375" customWidth="1"/>
    <col min="64" max="65" width="16.33203125" customWidth="1"/>
    <col min="66" max="66" width="12.33203125" customWidth="1"/>
    <col min="68" max="69" width="14.777343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3.5401297176953177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1.7895402335379877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0.14156843144335471</v>
      </c>
      <c r="Q4" s="12">
        <v>0</v>
      </c>
      <c r="R4" s="12">
        <v>0.31453003009510927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0.55482254484169635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0.40699009510052486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0.95200000000000051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5" x14ac:dyDescent="0.3">
      <c r="A9" s="14">
        <v>269</v>
      </c>
      <c r="B9" s="14" t="s">
        <v>65</v>
      </c>
      <c r="C9" s="14">
        <v>38</v>
      </c>
      <c r="D9" s="14">
        <v>62.713000000000001</v>
      </c>
    </row>
    <row r="11" spans="1:65" ht="15" thickBot="1" x14ac:dyDescent="0.35"/>
    <row r="12" spans="1:65" ht="15" thickBot="1" x14ac:dyDescent="0.35">
      <c r="A12" s="15"/>
      <c r="BI12" s="74" t="s">
        <v>100</v>
      </c>
      <c r="BJ12" s="75"/>
      <c r="BL12" s="78" t="s">
        <v>67</v>
      </c>
      <c r="BM12" s="79"/>
    </row>
    <row r="13" spans="1:65" s="19" customFormat="1" ht="29.4" thickBot="1" x14ac:dyDescent="0.35">
      <c r="A13" s="38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39" t="s">
        <v>72</v>
      </c>
      <c r="BL13" s="21" t="s">
        <v>73</v>
      </c>
      <c r="BM13" s="22" t="s">
        <v>74</v>
      </c>
    </row>
    <row r="14" spans="1:65" s="19" customFormat="1" x14ac:dyDescent="0.3">
      <c r="A14" s="56" t="s">
        <v>111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280.00000000000068</v>
      </c>
      <c r="BI14" s="40">
        <f>(0.35/0.5)*BL14</f>
        <v>280</v>
      </c>
      <c r="BJ14" s="40">
        <f>(0.35/0.5)*BM14</f>
        <v>644</v>
      </c>
      <c r="BL14" s="59">
        <f>IF('269_Meal1'!BL14-'269_Meal1'!BG14&gt;0, '269_Meal1'!BL14-'269_Meal1'!BG14, 0)</f>
        <v>400</v>
      </c>
      <c r="BM14" s="61">
        <f>'269_Meal1'!BM14-'269_Meal1'!BG14</f>
        <v>920</v>
      </c>
    </row>
    <row r="15" spans="1:65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38.42740709281324</v>
      </c>
      <c r="BI15" s="40">
        <f t="shared" ref="BI15:BI27" si="1">(0.35/0.5)*BL15</f>
        <v>0</v>
      </c>
      <c r="BJ15" s="40">
        <f t="shared" ref="BJ15:BJ27" si="2">(0.35/0.5)*BM15</f>
        <v>82.915531906176398</v>
      </c>
      <c r="BL15" s="60">
        <f>IF('269_Meal1'!BL15-'269_Meal1'!BG15&gt;0, '269_Meal1'!BL15-'269_Meal1'!BG15, 0)</f>
        <v>0</v>
      </c>
      <c r="BM15" s="60">
        <f>'269_Meal1'!BM15-'269_Meal1'!BG15</f>
        <v>118.45075986596629</v>
      </c>
    </row>
    <row r="16" spans="1:65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5.2048102178885625</v>
      </c>
      <c r="BI16" s="40">
        <f t="shared" si="1"/>
        <v>0</v>
      </c>
      <c r="BJ16" s="40">
        <f t="shared" si="2"/>
        <v>26.628331865205364</v>
      </c>
      <c r="BL16" s="60">
        <f>IF('269_Meal1'!BL16-'269_Meal1'!BG16&gt;0, '269_Meal1'!BL16-'269_Meal1'!BG16, 0)</f>
        <v>0</v>
      </c>
      <c r="BM16" s="60">
        <f>'269_Meal1'!BM16-'269_Meal1'!BG16</f>
        <v>38.040474093150522</v>
      </c>
    </row>
    <row r="17" spans="1:65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21.280000000000165</v>
      </c>
      <c r="BI17" s="40">
        <f t="shared" si="1"/>
        <v>10.779999999999983</v>
      </c>
      <c r="BJ17" s="40">
        <f t="shared" si="2"/>
        <v>21.279999999999983</v>
      </c>
      <c r="BL17" s="60">
        <f>IF('269_Meal1'!BL17-'269_Meal1'!BG17&gt;0, '269_Meal1'!BL17-'269_Meal1'!BG17, 0)</f>
        <v>15.399999999999977</v>
      </c>
      <c r="BM17" s="60">
        <f>'269_Meal1'!BM17-'269_Meal1'!BG17</f>
        <v>30.399999999999977</v>
      </c>
    </row>
    <row r="18" spans="1:65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4.7600000000000025</v>
      </c>
      <c r="BI18" s="40">
        <f t="shared" si="1"/>
        <v>0</v>
      </c>
      <c r="BJ18" s="40">
        <f t="shared" si="2"/>
        <v>4.7600000000000016</v>
      </c>
      <c r="BL18" s="60">
        <f>IF('269_Meal1'!BL18-'269_Meal1'!BG18&gt;0, '269_Meal1'!BL18-'269_Meal1'!BG18, 0)</f>
        <v>0</v>
      </c>
      <c r="BM18" s="60">
        <f>'269_Meal1'!BM18-'269_Meal1'!BG18</f>
        <v>6.8000000000000025</v>
      </c>
    </row>
    <row r="19" spans="1:65" x14ac:dyDescent="0.3">
      <c r="A19" s="23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33.029821711809461</v>
      </c>
      <c r="BI19" s="40">
        <f t="shared" si="1"/>
        <v>0</v>
      </c>
      <c r="BJ19" s="40">
        <f t="shared" si="2"/>
        <v>171.44017002970395</v>
      </c>
      <c r="BL19" s="60">
        <f>IF('269_Meal1'!BL19-'269_Meal1'!BG19&gt;0, '269_Meal1'!BL19-'269_Meal1'!BG19, 0)</f>
        <v>0</v>
      </c>
      <c r="BM19" s="60">
        <f>'269_Meal1'!BM19-'269_Meal1'!BG19</f>
        <v>244.91452861386279</v>
      </c>
    </row>
    <row r="20" spans="1:65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3">SUMPRODUCT($B$4:$BF$4,B20:BF20)</f>
        <v>362.08981418081237</v>
      </c>
      <c r="BI20" s="40">
        <f t="shared" si="1"/>
        <v>57.442024992317918</v>
      </c>
      <c r="BJ20" s="40">
        <f t="shared" si="2"/>
        <v>1422.4420249923178</v>
      </c>
      <c r="BL20" s="60">
        <f>IF('269_Meal1'!BL20-'269_Meal1'!BG20&gt;0, '269_Meal1'!BL20-'269_Meal1'!BG20, 0)</f>
        <v>82.060035703311314</v>
      </c>
      <c r="BM20" s="60">
        <f>'269_Meal1'!BM20-'269_Meal1'!BG20</f>
        <v>2032.0600357033113</v>
      </c>
    </row>
    <row r="21" spans="1:65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3"/>
        <v>980.00000000000205</v>
      </c>
      <c r="BI21" s="40">
        <f t="shared" si="1"/>
        <v>0</v>
      </c>
      <c r="BJ21" s="40">
        <f t="shared" si="2"/>
        <v>979.99999999999989</v>
      </c>
      <c r="BL21" s="60">
        <f>IF('269_Meal1'!BL21-'269_Meal1'!BG21&gt;0, '269_Meal1'!BL21-'269_Meal1'!BG21, 0)</f>
        <v>0</v>
      </c>
      <c r="BM21" s="60">
        <f>'269_Meal1'!BM21-'269_Meal1'!BG21</f>
        <v>1400</v>
      </c>
    </row>
    <row r="22" spans="1:65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3"/>
        <v>7.8202126592030821</v>
      </c>
      <c r="BI22" s="40">
        <f t="shared" si="1"/>
        <v>4.698960770255046</v>
      </c>
      <c r="BJ22" s="40">
        <f t="shared" si="2"/>
        <v>17.298960770255047</v>
      </c>
      <c r="BL22" s="60">
        <f>IF('269_Meal1'!BL22-'269_Meal1'!BG22&gt;0, '269_Meal1'!BL22-'269_Meal1'!BG22, 0)</f>
        <v>6.7128011003643522</v>
      </c>
      <c r="BM22" s="60">
        <f>'269_Meal1'!BM22-'269_Meal1'!BG22</f>
        <v>24.712801100364352</v>
      </c>
    </row>
    <row r="23" spans="1:65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3"/>
        <v>15.960000000000004</v>
      </c>
      <c r="BI23" s="40">
        <f t="shared" si="1"/>
        <v>0</v>
      </c>
      <c r="BJ23" s="40">
        <f t="shared" si="2"/>
        <v>15.960000000000006</v>
      </c>
      <c r="BL23" s="60">
        <f>IF('269_Meal1'!BL23-'269_Meal1'!BG23&gt;0, '269_Meal1'!BL23-'269_Meal1'!BG23, 0)</f>
        <v>0</v>
      </c>
      <c r="BM23" s="60">
        <f>'269_Meal1'!BM23-'269_Meal1'!BG23</f>
        <v>22.800000000000011</v>
      </c>
    </row>
    <row r="24" spans="1:65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3"/>
        <v>5.6615405417119674E-3</v>
      </c>
      <c r="BI24" s="40">
        <f t="shared" si="1"/>
        <v>0</v>
      </c>
      <c r="BJ24" s="40">
        <f t="shared" si="2"/>
        <v>1.3127074673768322</v>
      </c>
      <c r="BL24" s="60">
        <f>IF('269_Meal1'!BL24-'269_Meal1'!BG24&gt;0, '269_Meal1'!BL24-'269_Meal1'!BG24, 0)</f>
        <v>0</v>
      </c>
      <c r="BM24" s="60">
        <f>'269_Meal1'!BM24-'269_Meal1'!BG24</f>
        <v>1.8752963819669033</v>
      </c>
    </row>
    <row r="25" spans="1:65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3"/>
        <v>131.43952936078034</v>
      </c>
      <c r="BI25" s="40">
        <f t="shared" si="1"/>
        <v>0</v>
      </c>
      <c r="BJ25" s="40">
        <f t="shared" si="2"/>
        <v>1218.6035938133771</v>
      </c>
      <c r="BL25" s="60">
        <f>IF('269_Meal1'!BL25-'269_Meal1'!BG25&gt;0, '269_Meal1'!BL25-'269_Meal1'!BG25, 0)</f>
        <v>0</v>
      </c>
      <c r="BM25" s="60">
        <f>'269_Meal1'!BM25-'269_Meal1'!BG25</f>
        <v>1740.862276876253</v>
      </c>
    </row>
    <row r="26" spans="1:65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3"/>
        <v>196.00000000000037</v>
      </c>
      <c r="BI26" s="40">
        <f t="shared" si="1"/>
        <v>195.99999999999983</v>
      </c>
      <c r="BJ26" s="40">
        <f t="shared" si="2"/>
        <v>1456</v>
      </c>
      <c r="BL26" s="60">
        <f>IF('269_Meal1'!BL26-'269_Meal1'!BG26&gt;0, '269_Meal1'!BL26-'269_Meal1'!BG26, 0)</f>
        <v>279.99999999999977</v>
      </c>
      <c r="BM26" s="60">
        <f>'269_Meal1'!BM26-'269_Meal1'!BG26</f>
        <v>2080</v>
      </c>
    </row>
    <row r="27" spans="1:65" ht="15" thickBot="1" x14ac:dyDescent="0.35">
      <c r="A27" s="23" t="s">
        <v>87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3"/>
        <v>8.6215592008667414</v>
      </c>
      <c r="BI27" s="40">
        <f t="shared" si="1"/>
        <v>0</v>
      </c>
      <c r="BJ27" s="40">
        <f t="shared" si="2"/>
        <v>24.625854094028465</v>
      </c>
      <c r="BL27" s="44">
        <f>IF('269_Meal1'!BL27-'269_Meal1'!BG27&gt;0, '269_Meal1'!BL27-'269_Meal1'!BG27, 0)</f>
        <v>0</v>
      </c>
      <c r="BM27" s="44">
        <f>'269_Meal1'!BM27-'269_Meal1'!BG27</f>
        <v>35.179791562897812</v>
      </c>
    </row>
    <row r="28" spans="1:65" ht="15" thickBot="1" x14ac:dyDescent="0.35">
      <c r="A28" s="41" t="s">
        <v>101</v>
      </c>
      <c r="B28" s="42">
        <f>B30</f>
        <v>0</v>
      </c>
      <c r="C28" s="42">
        <f t="shared" ref="C28:BF28" si="4">C30</f>
        <v>0</v>
      </c>
      <c r="D28" s="42">
        <f t="shared" si="4"/>
        <v>0</v>
      </c>
      <c r="E28" s="42">
        <f t="shared" si="4"/>
        <v>0</v>
      </c>
      <c r="F28" s="42">
        <f t="shared" si="4"/>
        <v>0</v>
      </c>
      <c r="G28" s="42">
        <f t="shared" si="4"/>
        <v>0</v>
      </c>
      <c r="H28" s="42">
        <f t="shared" si="4"/>
        <v>0</v>
      </c>
      <c r="I28" s="42">
        <f t="shared" si="4"/>
        <v>0</v>
      </c>
      <c r="J28" s="42">
        <f t="shared" si="4"/>
        <v>0</v>
      </c>
      <c r="K28" s="42">
        <f t="shared" si="4"/>
        <v>1</v>
      </c>
      <c r="L28" s="42">
        <f t="shared" si="4"/>
        <v>0</v>
      </c>
      <c r="M28" s="42">
        <f t="shared" si="4"/>
        <v>0</v>
      </c>
      <c r="N28" s="42">
        <f t="shared" si="4"/>
        <v>0</v>
      </c>
      <c r="O28" s="42">
        <f t="shared" si="4"/>
        <v>0</v>
      </c>
      <c r="P28" s="42">
        <f t="shared" si="4"/>
        <v>0</v>
      </c>
      <c r="Q28" s="42">
        <f t="shared" si="4"/>
        <v>0</v>
      </c>
      <c r="R28" s="42">
        <f t="shared" si="4"/>
        <v>0</v>
      </c>
      <c r="S28" s="42">
        <f t="shared" si="4"/>
        <v>1</v>
      </c>
      <c r="T28" s="42">
        <f t="shared" si="4"/>
        <v>0</v>
      </c>
      <c r="U28" s="42">
        <f t="shared" si="4"/>
        <v>0</v>
      </c>
      <c r="V28" s="42">
        <f t="shared" si="4"/>
        <v>1</v>
      </c>
      <c r="W28" s="42">
        <f t="shared" si="4"/>
        <v>0</v>
      </c>
      <c r="X28" s="42">
        <f t="shared" si="4"/>
        <v>0</v>
      </c>
      <c r="Y28" s="42">
        <f t="shared" si="4"/>
        <v>0</v>
      </c>
      <c r="Z28" s="42">
        <f t="shared" si="4"/>
        <v>0</v>
      </c>
      <c r="AA28" s="42">
        <f t="shared" si="4"/>
        <v>0</v>
      </c>
      <c r="AB28" s="42">
        <f t="shared" si="4"/>
        <v>0</v>
      </c>
      <c r="AC28" s="42">
        <f t="shared" si="4"/>
        <v>0</v>
      </c>
      <c r="AD28" s="42">
        <f t="shared" si="4"/>
        <v>0</v>
      </c>
      <c r="AE28" s="42">
        <f t="shared" si="4"/>
        <v>1</v>
      </c>
      <c r="AF28" s="42">
        <f t="shared" si="4"/>
        <v>0</v>
      </c>
      <c r="AG28" s="42">
        <f t="shared" si="4"/>
        <v>0</v>
      </c>
      <c r="AH28" s="42">
        <f t="shared" si="4"/>
        <v>0</v>
      </c>
      <c r="AI28" s="42">
        <f t="shared" si="4"/>
        <v>0</v>
      </c>
      <c r="AJ28" s="42">
        <f t="shared" si="4"/>
        <v>0</v>
      </c>
      <c r="AK28" s="42">
        <f t="shared" si="4"/>
        <v>0</v>
      </c>
      <c r="AL28" s="42">
        <f t="shared" si="4"/>
        <v>0</v>
      </c>
      <c r="AM28" s="42">
        <f t="shared" si="4"/>
        <v>0</v>
      </c>
      <c r="AN28" s="42">
        <f t="shared" si="4"/>
        <v>1</v>
      </c>
      <c r="AO28" s="42">
        <f t="shared" si="4"/>
        <v>1</v>
      </c>
      <c r="AP28" s="42">
        <f t="shared" si="4"/>
        <v>0</v>
      </c>
      <c r="AQ28" s="42">
        <f t="shared" si="4"/>
        <v>0</v>
      </c>
      <c r="AR28" s="42">
        <f t="shared" si="4"/>
        <v>0</v>
      </c>
      <c r="AS28" s="42">
        <f t="shared" si="4"/>
        <v>0</v>
      </c>
      <c r="AT28" s="42">
        <f t="shared" si="4"/>
        <v>0</v>
      </c>
      <c r="AU28" s="42">
        <f t="shared" si="4"/>
        <v>0</v>
      </c>
      <c r="AV28" s="42">
        <f t="shared" si="4"/>
        <v>0</v>
      </c>
      <c r="AW28" s="42">
        <f t="shared" si="4"/>
        <v>0</v>
      </c>
      <c r="AX28" s="42">
        <f t="shared" si="4"/>
        <v>0</v>
      </c>
      <c r="AY28" s="42">
        <f t="shared" si="4"/>
        <v>0</v>
      </c>
      <c r="AZ28" s="42">
        <f t="shared" si="4"/>
        <v>0</v>
      </c>
      <c r="BA28" s="42">
        <f t="shared" si="4"/>
        <v>0</v>
      </c>
      <c r="BB28" s="42">
        <f t="shared" si="4"/>
        <v>0</v>
      </c>
      <c r="BC28" s="42">
        <f t="shared" si="4"/>
        <v>0</v>
      </c>
      <c r="BD28" s="42">
        <f t="shared" si="4"/>
        <v>0</v>
      </c>
      <c r="BE28" s="42">
        <f t="shared" si="4"/>
        <v>0</v>
      </c>
      <c r="BF28" s="42">
        <f t="shared" si="4"/>
        <v>0</v>
      </c>
      <c r="BG28" s="33">
        <f t="shared" si="3"/>
        <v>0</v>
      </c>
      <c r="BI28" s="34"/>
      <c r="BJ28" s="43">
        <v>0</v>
      </c>
    </row>
    <row r="30" spans="1:65" s="37" customFormat="1" x14ac:dyDescent="0.3">
      <c r="A30" s="37" t="s">
        <v>88</v>
      </c>
      <c r="B30" s="37">
        <f>'269_Meal1'!B29</f>
        <v>0</v>
      </c>
      <c r="C30" s="37">
        <f>'269_Meal1'!C29</f>
        <v>0</v>
      </c>
      <c r="D30" s="37">
        <f>'269_Meal1'!D29</f>
        <v>0</v>
      </c>
      <c r="E30" s="37">
        <f>'269_Meal1'!E29</f>
        <v>0</v>
      </c>
      <c r="F30" s="37">
        <f>'269_Meal1'!F29</f>
        <v>0</v>
      </c>
      <c r="G30" s="37">
        <f>'269_Meal1'!G29</f>
        <v>0</v>
      </c>
      <c r="H30" s="37">
        <f>'269_Meal1'!H29</f>
        <v>0</v>
      </c>
      <c r="I30" s="37">
        <f>'269_Meal1'!I29</f>
        <v>0</v>
      </c>
      <c r="J30" s="37">
        <f>'269_Meal1'!J29</f>
        <v>0</v>
      </c>
      <c r="K30" s="37">
        <f>'269_Meal1'!K29</f>
        <v>1</v>
      </c>
      <c r="L30" s="37">
        <f>'269_Meal1'!L29</f>
        <v>0</v>
      </c>
      <c r="M30" s="37">
        <f>'269_Meal1'!M29</f>
        <v>0</v>
      </c>
      <c r="N30" s="37">
        <f>'269_Meal1'!N29</f>
        <v>0</v>
      </c>
      <c r="O30" s="37">
        <f>'269_Meal1'!O29</f>
        <v>0</v>
      </c>
      <c r="P30" s="37">
        <f>'269_Meal1'!P29</f>
        <v>0</v>
      </c>
      <c r="Q30" s="37">
        <f>'269_Meal1'!Q29</f>
        <v>0</v>
      </c>
      <c r="R30" s="37">
        <f>'269_Meal1'!R29</f>
        <v>0</v>
      </c>
      <c r="S30" s="37">
        <f>'269_Meal1'!S29</f>
        <v>1</v>
      </c>
      <c r="T30" s="37">
        <f>'269_Meal1'!T29</f>
        <v>0</v>
      </c>
      <c r="U30" s="37">
        <f>'269_Meal1'!U29</f>
        <v>0</v>
      </c>
      <c r="V30" s="37">
        <f>'269_Meal1'!V29</f>
        <v>1</v>
      </c>
      <c r="W30" s="37">
        <f>'269_Meal1'!W29</f>
        <v>0</v>
      </c>
      <c r="X30" s="37">
        <f>'269_Meal1'!X29</f>
        <v>0</v>
      </c>
      <c r="Y30" s="37">
        <f>'269_Meal1'!Y29</f>
        <v>0</v>
      </c>
      <c r="Z30" s="37">
        <f>'269_Meal1'!Z29</f>
        <v>0</v>
      </c>
      <c r="AA30" s="37">
        <f>'269_Meal1'!AA29</f>
        <v>0</v>
      </c>
      <c r="AB30" s="37">
        <f>'269_Meal1'!AB29</f>
        <v>0</v>
      </c>
      <c r="AC30" s="37">
        <f>'269_Meal1'!AC29</f>
        <v>0</v>
      </c>
      <c r="AD30" s="37">
        <f>'269_Meal1'!AD29</f>
        <v>0</v>
      </c>
      <c r="AE30" s="37">
        <f>'269_Meal1'!AE29</f>
        <v>1</v>
      </c>
      <c r="AF30" s="37">
        <f>'269_Meal1'!AF29</f>
        <v>0</v>
      </c>
      <c r="AG30" s="37">
        <f>'269_Meal1'!AG29</f>
        <v>0</v>
      </c>
      <c r="AH30" s="37">
        <f>'269_Meal1'!AH29</f>
        <v>0</v>
      </c>
      <c r="AI30" s="37">
        <f>'269_Meal1'!AI29</f>
        <v>0</v>
      </c>
      <c r="AJ30" s="37">
        <f>'269_Meal1'!AJ29</f>
        <v>0</v>
      </c>
      <c r="AK30" s="37">
        <f>'269_Meal1'!AK29</f>
        <v>0</v>
      </c>
      <c r="AL30" s="37">
        <f>'269_Meal1'!AL29</f>
        <v>0</v>
      </c>
      <c r="AM30" s="37">
        <f>'269_Meal1'!AM29</f>
        <v>0</v>
      </c>
      <c r="AN30" s="37">
        <f>'269_Meal1'!AN29</f>
        <v>1</v>
      </c>
      <c r="AO30" s="37">
        <f>'269_Meal1'!AO29</f>
        <v>1</v>
      </c>
      <c r="AP30" s="37">
        <f>'269_Meal1'!AP29</f>
        <v>0</v>
      </c>
      <c r="AQ30" s="37">
        <f>'269_Meal1'!AQ29</f>
        <v>0</v>
      </c>
      <c r="AR30" s="37">
        <f>'269_Meal1'!AR29</f>
        <v>0</v>
      </c>
      <c r="AS30" s="37">
        <f>'269_Meal1'!AS29</f>
        <v>0</v>
      </c>
      <c r="AT30" s="37">
        <f>'269_Meal1'!AT29</f>
        <v>0</v>
      </c>
      <c r="AU30" s="37">
        <f>'269_Meal1'!AU29</f>
        <v>0</v>
      </c>
      <c r="AV30" s="37">
        <f>'269_Meal1'!AV29</f>
        <v>0</v>
      </c>
      <c r="AW30" s="37">
        <f>'269_Meal1'!AW29</f>
        <v>0</v>
      </c>
      <c r="AX30" s="37">
        <f>'269_Meal1'!AX29</f>
        <v>0</v>
      </c>
      <c r="AY30" s="37">
        <f>'269_Meal1'!AY29</f>
        <v>0</v>
      </c>
      <c r="AZ30" s="37">
        <f>'269_Meal1'!AZ29</f>
        <v>0</v>
      </c>
      <c r="BA30" s="37">
        <f>'269_Meal1'!BA29</f>
        <v>0</v>
      </c>
      <c r="BB30" s="37">
        <f>'269_Meal1'!BB29</f>
        <v>0</v>
      </c>
      <c r="BC30" s="37">
        <f>'269_Meal1'!BC29</f>
        <v>0</v>
      </c>
      <c r="BD30" s="37">
        <f>'269_Meal1'!BD29</f>
        <v>0</v>
      </c>
      <c r="BE30" s="37">
        <f>'269_Meal1'!BE29</f>
        <v>0</v>
      </c>
      <c r="BF30" s="37">
        <f>'269_Meal1'!BF29</f>
        <v>0</v>
      </c>
    </row>
    <row r="31" spans="1:65" s="37" customFormat="1" x14ac:dyDescent="0.3">
      <c r="A31" s="37" t="s">
        <v>102</v>
      </c>
      <c r="B31" s="37">
        <f>IF(B4&gt;0,1,0)</f>
        <v>0</v>
      </c>
      <c r="C31" s="37">
        <f t="shared" ref="C31:BF31" si="5">IF(C4&gt;0,1,0)</f>
        <v>0</v>
      </c>
      <c r="D31" s="37">
        <f t="shared" si="5"/>
        <v>0</v>
      </c>
      <c r="E31" s="37">
        <f t="shared" si="5"/>
        <v>0</v>
      </c>
      <c r="F31" s="37">
        <f t="shared" si="5"/>
        <v>0</v>
      </c>
      <c r="G31" s="37">
        <f t="shared" si="5"/>
        <v>0</v>
      </c>
      <c r="H31" s="37">
        <f t="shared" si="5"/>
        <v>0</v>
      </c>
      <c r="I31" s="37">
        <f t="shared" si="5"/>
        <v>0</v>
      </c>
      <c r="J31" s="37">
        <f t="shared" si="5"/>
        <v>1</v>
      </c>
      <c r="K31" s="37">
        <f t="shared" si="5"/>
        <v>0</v>
      </c>
      <c r="L31" s="37">
        <f t="shared" si="5"/>
        <v>0</v>
      </c>
      <c r="M31" s="37">
        <f t="shared" si="5"/>
        <v>0</v>
      </c>
      <c r="N31" s="37">
        <f t="shared" si="5"/>
        <v>0</v>
      </c>
      <c r="O31" s="37">
        <f t="shared" si="5"/>
        <v>0</v>
      </c>
      <c r="P31" s="37">
        <f t="shared" si="5"/>
        <v>1</v>
      </c>
      <c r="Q31" s="37">
        <f t="shared" si="5"/>
        <v>0</v>
      </c>
      <c r="R31" s="37">
        <f t="shared" si="5"/>
        <v>1</v>
      </c>
      <c r="S31" s="37">
        <f t="shared" si="5"/>
        <v>0</v>
      </c>
      <c r="T31" s="37">
        <f t="shared" si="5"/>
        <v>0</v>
      </c>
      <c r="U31" s="37">
        <f t="shared" si="5"/>
        <v>0</v>
      </c>
      <c r="V31" s="37">
        <f t="shared" si="5"/>
        <v>0</v>
      </c>
      <c r="W31" s="37">
        <f t="shared" si="5"/>
        <v>0</v>
      </c>
      <c r="X31" s="37">
        <f t="shared" si="5"/>
        <v>0</v>
      </c>
      <c r="Y31" s="37">
        <f t="shared" si="5"/>
        <v>0</v>
      </c>
      <c r="Z31" s="37">
        <f t="shared" si="5"/>
        <v>0</v>
      </c>
      <c r="AA31" s="37">
        <f t="shared" si="5"/>
        <v>0</v>
      </c>
      <c r="AB31" s="37">
        <f t="shared" si="5"/>
        <v>0</v>
      </c>
      <c r="AC31" s="37">
        <f t="shared" si="5"/>
        <v>0</v>
      </c>
      <c r="AD31" s="37">
        <f t="shared" si="5"/>
        <v>0</v>
      </c>
      <c r="AE31" s="37">
        <f t="shared" si="5"/>
        <v>0</v>
      </c>
      <c r="AF31" s="37">
        <f t="shared" si="5"/>
        <v>0</v>
      </c>
      <c r="AG31" s="37">
        <f t="shared" si="5"/>
        <v>1</v>
      </c>
      <c r="AH31" s="37">
        <f t="shared" si="5"/>
        <v>0</v>
      </c>
      <c r="AI31" s="37">
        <f t="shared" si="5"/>
        <v>0</v>
      </c>
      <c r="AJ31" s="37">
        <f t="shared" si="5"/>
        <v>0</v>
      </c>
      <c r="AK31" s="37">
        <f t="shared" si="5"/>
        <v>0</v>
      </c>
      <c r="AL31" s="37">
        <f t="shared" si="5"/>
        <v>0</v>
      </c>
      <c r="AM31" s="37">
        <f t="shared" si="5"/>
        <v>0</v>
      </c>
      <c r="AN31" s="37">
        <f t="shared" si="5"/>
        <v>0</v>
      </c>
      <c r="AO31" s="37">
        <f t="shared" si="5"/>
        <v>0</v>
      </c>
      <c r="AP31" s="37">
        <f t="shared" si="5"/>
        <v>0</v>
      </c>
      <c r="AQ31" s="37">
        <f t="shared" si="5"/>
        <v>1</v>
      </c>
      <c r="AR31" s="37">
        <f t="shared" si="5"/>
        <v>0</v>
      </c>
      <c r="AS31" s="37">
        <f t="shared" si="5"/>
        <v>0</v>
      </c>
      <c r="AT31" s="37">
        <f t="shared" si="5"/>
        <v>0</v>
      </c>
      <c r="AU31" s="37">
        <f t="shared" si="5"/>
        <v>0</v>
      </c>
      <c r="AV31" s="37">
        <f t="shared" si="5"/>
        <v>0</v>
      </c>
      <c r="AW31" s="37">
        <f t="shared" si="5"/>
        <v>1</v>
      </c>
      <c r="AX31" s="37">
        <f t="shared" si="5"/>
        <v>0</v>
      </c>
      <c r="AY31" s="37">
        <f t="shared" si="5"/>
        <v>0</v>
      </c>
      <c r="AZ31" s="37">
        <f t="shared" si="5"/>
        <v>0</v>
      </c>
      <c r="BA31" s="37">
        <f t="shared" si="5"/>
        <v>0</v>
      </c>
      <c r="BB31" s="37">
        <f t="shared" si="5"/>
        <v>0</v>
      </c>
      <c r="BC31" s="37">
        <f t="shared" si="5"/>
        <v>0</v>
      </c>
      <c r="BD31" s="37">
        <f t="shared" si="5"/>
        <v>0</v>
      </c>
      <c r="BE31" s="37">
        <f t="shared" si="5"/>
        <v>0</v>
      </c>
      <c r="BF31" s="37">
        <f t="shared" si="5"/>
        <v>0</v>
      </c>
    </row>
    <row r="32" spans="1:65" s="37" customFormat="1" x14ac:dyDescent="0.3">
      <c r="A32" s="37" t="s">
        <v>103</v>
      </c>
      <c r="B32" s="37">
        <f>SUM(B30:B31)</f>
        <v>0</v>
      </c>
      <c r="C32" s="37">
        <f t="shared" ref="C32:BF32" si="6">SUM(C30:C31)</f>
        <v>0</v>
      </c>
      <c r="D32" s="37">
        <f t="shared" si="6"/>
        <v>0</v>
      </c>
      <c r="E32" s="37">
        <f t="shared" si="6"/>
        <v>0</v>
      </c>
      <c r="F32" s="37">
        <f t="shared" si="6"/>
        <v>0</v>
      </c>
      <c r="G32" s="37">
        <f t="shared" si="6"/>
        <v>0</v>
      </c>
      <c r="H32" s="37">
        <f t="shared" si="6"/>
        <v>0</v>
      </c>
      <c r="I32" s="37">
        <f t="shared" si="6"/>
        <v>0</v>
      </c>
      <c r="J32" s="37">
        <f t="shared" si="6"/>
        <v>1</v>
      </c>
      <c r="K32" s="37">
        <f t="shared" si="6"/>
        <v>1</v>
      </c>
      <c r="L32" s="37">
        <f t="shared" si="6"/>
        <v>0</v>
      </c>
      <c r="M32" s="37">
        <f t="shared" si="6"/>
        <v>0</v>
      </c>
      <c r="N32" s="37">
        <f t="shared" si="6"/>
        <v>0</v>
      </c>
      <c r="O32" s="37">
        <f t="shared" si="6"/>
        <v>0</v>
      </c>
      <c r="P32" s="37">
        <f t="shared" si="6"/>
        <v>1</v>
      </c>
      <c r="Q32" s="37">
        <f t="shared" si="6"/>
        <v>0</v>
      </c>
      <c r="R32" s="37">
        <f t="shared" si="6"/>
        <v>1</v>
      </c>
      <c r="S32" s="37">
        <f t="shared" si="6"/>
        <v>1</v>
      </c>
      <c r="T32" s="37">
        <f t="shared" si="6"/>
        <v>0</v>
      </c>
      <c r="U32" s="37">
        <f t="shared" si="6"/>
        <v>0</v>
      </c>
      <c r="V32" s="37">
        <f t="shared" si="6"/>
        <v>1</v>
      </c>
      <c r="W32" s="37">
        <f t="shared" si="6"/>
        <v>0</v>
      </c>
      <c r="X32" s="37">
        <f t="shared" si="6"/>
        <v>0</v>
      </c>
      <c r="Y32" s="37">
        <f t="shared" si="6"/>
        <v>0</v>
      </c>
      <c r="Z32" s="37">
        <f t="shared" si="6"/>
        <v>0</v>
      </c>
      <c r="AA32" s="37">
        <f t="shared" si="6"/>
        <v>0</v>
      </c>
      <c r="AB32" s="37">
        <f t="shared" si="6"/>
        <v>0</v>
      </c>
      <c r="AC32" s="37">
        <f t="shared" si="6"/>
        <v>0</v>
      </c>
      <c r="AD32" s="37">
        <f t="shared" si="6"/>
        <v>0</v>
      </c>
      <c r="AE32" s="37">
        <f t="shared" si="6"/>
        <v>1</v>
      </c>
      <c r="AF32" s="37">
        <f t="shared" si="6"/>
        <v>0</v>
      </c>
      <c r="AG32" s="37">
        <f t="shared" si="6"/>
        <v>1</v>
      </c>
      <c r="AH32" s="37">
        <f t="shared" si="6"/>
        <v>0</v>
      </c>
      <c r="AI32" s="37">
        <f t="shared" si="6"/>
        <v>0</v>
      </c>
      <c r="AJ32" s="37">
        <f t="shared" si="6"/>
        <v>0</v>
      </c>
      <c r="AK32" s="37">
        <f t="shared" si="6"/>
        <v>0</v>
      </c>
      <c r="AL32" s="37">
        <f t="shared" si="6"/>
        <v>0</v>
      </c>
      <c r="AM32" s="37">
        <f t="shared" si="6"/>
        <v>0</v>
      </c>
      <c r="AN32" s="37">
        <f t="shared" si="6"/>
        <v>1</v>
      </c>
      <c r="AO32" s="37">
        <f t="shared" si="6"/>
        <v>1</v>
      </c>
      <c r="AP32" s="37">
        <f t="shared" si="6"/>
        <v>0</v>
      </c>
      <c r="AQ32" s="37">
        <f t="shared" si="6"/>
        <v>1</v>
      </c>
      <c r="AR32" s="37">
        <f t="shared" si="6"/>
        <v>0</v>
      </c>
      <c r="AS32" s="37">
        <f t="shared" si="6"/>
        <v>0</v>
      </c>
      <c r="AT32" s="37">
        <f t="shared" si="6"/>
        <v>0</v>
      </c>
      <c r="AU32" s="37">
        <f t="shared" si="6"/>
        <v>0</v>
      </c>
      <c r="AV32" s="37">
        <f t="shared" si="6"/>
        <v>0</v>
      </c>
      <c r="AW32" s="37">
        <f t="shared" si="6"/>
        <v>1</v>
      </c>
      <c r="AX32" s="37">
        <f t="shared" si="6"/>
        <v>0</v>
      </c>
      <c r="AY32" s="37">
        <f t="shared" si="6"/>
        <v>0</v>
      </c>
      <c r="AZ32" s="37">
        <f t="shared" si="6"/>
        <v>0</v>
      </c>
      <c r="BA32" s="37">
        <f t="shared" si="6"/>
        <v>0</v>
      </c>
      <c r="BB32" s="37">
        <f t="shared" si="6"/>
        <v>0</v>
      </c>
      <c r="BC32" s="37">
        <f t="shared" si="6"/>
        <v>0</v>
      </c>
      <c r="BD32" s="37">
        <f t="shared" si="6"/>
        <v>0</v>
      </c>
      <c r="BE32" s="37">
        <f t="shared" si="6"/>
        <v>0</v>
      </c>
      <c r="BF32" s="37">
        <f t="shared" si="6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615C-EB6B-4C8A-B885-4F892BDD4248}">
  <dimension ref="A1:BO32"/>
  <sheetViews>
    <sheetView tabSelected="1" zoomScale="80" zoomScaleNormal="80" workbookViewId="0">
      <pane xSplit="1" topLeftCell="AT1" activePane="topRight" state="frozen"/>
      <selection pane="topRight" activeCell="BL12" sqref="BL12"/>
    </sheetView>
  </sheetViews>
  <sheetFormatPr defaultRowHeight="14.4" x14ac:dyDescent="0.3"/>
  <cols>
    <col min="1" max="1" width="25.77734375" customWidth="1"/>
    <col min="4" max="4" width="12.664062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77734375" customWidth="1"/>
    <col min="54" max="55" width="8.88671875" customWidth="1"/>
    <col min="56" max="56" width="12" customWidth="1"/>
    <col min="57" max="57" width="12.6640625" customWidth="1"/>
    <col min="58" max="58" width="12.33203125" customWidth="1"/>
    <col min="59" max="59" width="17.44140625" customWidth="1"/>
    <col min="60" max="60" width="10.5546875" customWidth="1"/>
    <col min="61" max="62" width="20" customWidth="1"/>
    <col min="63" max="63" width="14.109375" customWidth="1"/>
    <col min="64" max="64" width="12.6640625" customWidth="1"/>
    <col min="65" max="65" width="20.109375" customWidth="1"/>
    <col min="66" max="67" width="15.88671875" customWidth="1"/>
    <col min="68" max="69" width="14.77734375" customWidth="1"/>
  </cols>
  <sheetData>
    <row r="1" spans="1:67" ht="15" thickBot="1" x14ac:dyDescent="0.35"/>
    <row r="2" spans="1:67" ht="15" thickBot="1" x14ac:dyDescent="0.35">
      <c r="A2" s="45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  <c r="BM2" s="53" t="s">
        <v>109</v>
      </c>
    </row>
    <row r="3" spans="1:67" ht="15" thickBot="1" x14ac:dyDescent="0.35">
      <c r="A3" s="23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3.303942296501265</v>
      </c>
      <c r="BM3" s="52">
        <f>BI3+'269_Meal2'!BI3+'269_Meal1'!BI3</f>
        <v>12.636840382054825</v>
      </c>
    </row>
    <row r="4" spans="1:67" ht="15" thickBot="1" x14ac:dyDescent="0.35">
      <c r="A4" s="46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0.29618879010190857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0.19416782373306984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2.2500560030992824</v>
      </c>
      <c r="AD4" s="12">
        <v>5.1511234911618513E-2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0.20399999999999996</v>
      </c>
      <c r="BA4" s="12">
        <v>0</v>
      </c>
      <c r="BB4" s="12">
        <v>0</v>
      </c>
      <c r="BC4" s="12">
        <v>3.2177912213698139E-2</v>
      </c>
      <c r="BD4" s="12">
        <v>0</v>
      </c>
      <c r="BE4" s="12">
        <v>0</v>
      </c>
      <c r="BF4" s="13">
        <v>0.11761181652604773</v>
      </c>
    </row>
    <row r="8" spans="1:67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7" x14ac:dyDescent="0.3">
      <c r="A9" s="14">
        <v>269</v>
      </c>
      <c r="B9" s="14" t="s">
        <v>65</v>
      </c>
      <c r="C9" s="14">
        <v>38</v>
      </c>
      <c r="D9" s="14">
        <v>62.713000000000001</v>
      </c>
    </row>
    <row r="11" spans="1:67" ht="15" thickBot="1" x14ac:dyDescent="0.35"/>
    <row r="12" spans="1:67" ht="15" thickBot="1" x14ac:dyDescent="0.35">
      <c r="A12" s="15"/>
      <c r="BI12" s="74" t="s">
        <v>106</v>
      </c>
      <c r="BJ12" s="75"/>
      <c r="BM12" s="14"/>
      <c r="BN12" s="80" t="s">
        <v>104</v>
      </c>
      <c r="BO12" s="81"/>
    </row>
    <row r="13" spans="1:67" ht="29.4" thickBot="1" x14ac:dyDescent="0.35">
      <c r="A13" s="38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39" t="s">
        <v>72</v>
      </c>
      <c r="BK13" s="19"/>
      <c r="BM13" s="48" t="s">
        <v>105</v>
      </c>
      <c r="BN13" s="47" t="s">
        <v>73</v>
      </c>
      <c r="BO13" s="47" t="s">
        <v>74</v>
      </c>
    </row>
    <row r="14" spans="1:67" x14ac:dyDescent="0.3">
      <c r="A14" s="56" t="s">
        <v>111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20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120.00000000000034</v>
      </c>
      <c r="BH14" s="19"/>
      <c r="BI14" s="57">
        <f>IF('269_Meal2'!BL14-'269_Meal2'!BI14&gt;0, '269_Meal2'!BL14-'269_Meal2'!BI14, 0)</f>
        <v>120</v>
      </c>
      <c r="BJ14" s="58">
        <f>'269_Meal2'!BM14-'269_Meal2'!BG14</f>
        <v>639.99999999999932</v>
      </c>
      <c r="BK14" s="19"/>
      <c r="BM14" s="49">
        <f>BG14+'269_Meal2'!BG14+'269_Meal1'!BG14</f>
        <v>1000.000000000001</v>
      </c>
      <c r="BN14" s="50">
        <f>'269_Meal1'!BL14</f>
        <v>1000</v>
      </c>
      <c r="BO14" s="65">
        <f>'269_Meal1'!BM14</f>
        <v>1520</v>
      </c>
    </row>
    <row r="15" spans="1:67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15.227648671451051</v>
      </c>
      <c r="BI15" s="66">
        <f>IF('269_Meal2'!BL15-'269_Meal2'!BI15&gt;0, '269_Meal2'!BL15-'269_Meal2'!BI15, 0)</f>
        <v>0</v>
      </c>
      <c r="BJ15" s="66">
        <f>'269_Meal2'!BM15-'269_Meal2'!BG15</f>
        <v>80.02335277315305</v>
      </c>
      <c r="BM15" s="51">
        <f>BG15+'269_Meal2'!BG15+'269_Meal1'!BG15</f>
        <v>125.204295898298</v>
      </c>
      <c r="BN15" s="62">
        <f>'269_Meal1'!BL15</f>
        <v>50</v>
      </c>
      <c r="BO15" s="63">
        <f>'269_Meal1'!BM15</f>
        <v>190</v>
      </c>
    </row>
    <row r="16" spans="1:67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2.2646845931096187</v>
      </c>
      <c r="BI16" s="67">
        <f>IF('269_Meal2'!BL16-'269_Meal2'!BI16&gt;0, '269_Meal2'!BL16-'269_Meal2'!BI16, 0)</f>
        <v>0</v>
      </c>
      <c r="BJ16" s="67">
        <f>'269_Meal2'!BM16-'269_Meal2'!BG16</f>
        <v>32.835663875261957</v>
      </c>
      <c r="BM16" s="51">
        <f>BG16+'269_Meal2'!BG16+'269_Meal1'!BG16</f>
        <v>20.42902071784766</v>
      </c>
      <c r="BN16" s="62">
        <f>'269_Meal1'!BL16</f>
        <v>0</v>
      </c>
      <c r="BO16" s="63">
        <f>'269_Meal1'!BM16</f>
        <v>51</v>
      </c>
    </row>
    <row r="17" spans="1:67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9.1199999999998802</v>
      </c>
      <c r="BI17" s="67">
        <f>IF('269_Meal2'!BL17-'269_Meal2'!BI17&gt;0, '269_Meal2'!BL17-'269_Meal2'!BI17, 0)</f>
        <v>4.6199999999999939</v>
      </c>
      <c r="BJ17" s="66">
        <f>'269_Meal2'!BM17-'269_Meal2'!BG17</f>
        <v>9.1199999999998127</v>
      </c>
      <c r="BM17" s="51">
        <f>BG17+'269_Meal2'!BG17+'269_Meal1'!BG17</f>
        <v>76.000000000000071</v>
      </c>
      <c r="BN17" s="62">
        <f>'269_Meal1'!BL17</f>
        <v>61</v>
      </c>
      <c r="BO17" s="63">
        <f>'269_Meal1'!BM17</f>
        <v>76</v>
      </c>
    </row>
    <row r="18" spans="1:67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2.0399999999999996</v>
      </c>
      <c r="BI18" s="67">
        <f>IF('269_Meal2'!BL18-'269_Meal2'!BI18&gt;0, '269_Meal2'!BL18-'269_Meal2'!BI18, 0)</f>
        <v>0</v>
      </c>
      <c r="BJ18" s="67">
        <f>'269_Meal2'!BM18-'269_Meal2'!BG18</f>
        <v>2.04</v>
      </c>
      <c r="BM18" s="51">
        <f>BG18+'269_Meal2'!BG18+'269_Meal1'!BG18</f>
        <v>17</v>
      </c>
      <c r="BN18" s="62">
        <f>'269_Meal1'!BL18</f>
        <v>0</v>
      </c>
      <c r="BO18" s="63">
        <f>'269_Meal1'!BM18</f>
        <v>17</v>
      </c>
    </row>
    <row r="19" spans="1:67" x14ac:dyDescent="0.3">
      <c r="A19" s="23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8.5255418771236045</v>
      </c>
      <c r="BI19" s="67">
        <f>IF('269_Meal2'!BL19-'269_Meal2'!BI19&gt;0, '269_Meal2'!BL19-'269_Meal2'!BI19, 0)</f>
        <v>0</v>
      </c>
      <c r="BJ19" s="67">
        <f>'269_Meal2'!BM19-'269_Meal2'!BG19</f>
        <v>211.88470690205332</v>
      </c>
      <c r="BM19" s="51">
        <f>BG19+'269_Meal2'!BG19+'269_Meal1'!BG19</f>
        <v>96.640834975070277</v>
      </c>
      <c r="BN19" s="62">
        <f>'269_Meal1'!BL19</f>
        <v>0</v>
      </c>
      <c r="BO19" s="63">
        <f>'269_Meal1'!BM19</f>
        <v>300</v>
      </c>
    </row>
    <row r="20" spans="1:67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1">SUMPRODUCT($B$4:$BF$4,B20:BF20)</f>
        <v>24.618010710994806</v>
      </c>
      <c r="BI20" s="67">
        <f>IF('269_Meal2'!BL20-'269_Meal2'!BI20&gt;0, '269_Meal2'!BL20-'269_Meal2'!BI20, 0)</f>
        <v>24.618010710993396</v>
      </c>
      <c r="BJ20" s="58">
        <f>'269_Meal2'!BM20-'269_Meal2'!BG20</f>
        <v>1669.9702215224988</v>
      </c>
      <c r="BM20" s="51">
        <f>BG20+'269_Meal2'!BG20+'269_Meal1'!BG20</f>
        <v>654.64778918849584</v>
      </c>
      <c r="BN20" s="62">
        <f>'269_Meal1'!BL20</f>
        <v>350</v>
      </c>
      <c r="BO20" s="63">
        <f>'269_Meal1'!BM20</f>
        <v>2300</v>
      </c>
    </row>
    <row r="21" spans="1:67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280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1"/>
        <v>419.99999999999903</v>
      </c>
      <c r="BI21" s="67">
        <f>IF('269_Meal2'!BL21-'269_Meal2'!BI21&gt;0, '269_Meal2'!BL21-'269_Meal2'!BI21, 0)</f>
        <v>0</v>
      </c>
      <c r="BJ21" s="67">
        <f>'269_Meal2'!BM21-'269_Meal2'!BG21</f>
        <v>419.99999999999795</v>
      </c>
      <c r="BM21" s="51">
        <f>BG21+'269_Meal2'!BG21+'269_Meal1'!BG21</f>
        <v>3500.0000000000009</v>
      </c>
      <c r="BN21" s="62">
        <f>'269_Meal1'!BL21</f>
        <v>0</v>
      </c>
      <c r="BO21" s="63">
        <f>'269_Meal1'!BM21</f>
        <v>3500</v>
      </c>
    </row>
    <row r="22" spans="1:67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1"/>
        <v>6.0742043175267373</v>
      </c>
      <c r="BI22" s="67">
        <f>IF('269_Meal2'!BL22-'269_Meal2'!BI22&gt;0, '269_Meal2'!BL22-'269_Meal2'!BI22, 0)</f>
        <v>2.0138403301093062</v>
      </c>
      <c r="BJ22" s="67">
        <f>'269_Meal2'!BM22-'269_Meal2'!BG22</f>
        <v>16.892588441161269</v>
      </c>
      <c r="BM22" s="51">
        <f>BG22+'269_Meal2'!BG22+'269_Meal1'!BG22</f>
        <v>27.181615876365466</v>
      </c>
      <c r="BN22" s="62">
        <f>'269_Meal1'!BL22</f>
        <v>20</v>
      </c>
      <c r="BO22" s="63">
        <f>'269_Meal1'!BM22</f>
        <v>38</v>
      </c>
    </row>
    <row r="23" spans="1:67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1"/>
        <v>6.8400000000000105</v>
      </c>
      <c r="BI23" s="67">
        <f>IF('269_Meal2'!BL23-'269_Meal2'!BI23&gt;0, '269_Meal2'!BL23-'269_Meal2'!BI23, 0)</f>
        <v>0</v>
      </c>
      <c r="BJ23" s="58">
        <f>'269_Meal2'!BM23-'269_Meal2'!BG23</f>
        <v>6.840000000000007</v>
      </c>
      <c r="BM23" s="51">
        <f>BG23+'269_Meal2'!BG23+'269_Meal1'!BG23</f>
        <v>57</v>
      </c>
      <c r="BN23" s="62">
        <f>'269_Meal1'!BL23</f>
        <v>0</v>
      </c>
      <c r="BO23" s="63">
        <f>'269_Meal1'!BM23</f>
        <v>57</v>
      </c>
    </row>
    <row r="24" spans="1:67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1"/>
        <v>1.066279644366871E-2</v>
      </c>
      <c r="BI24" s="67">
        <f>IF('269_Meal2'!BL24-'269_Meal2'!BI24&gt;0, '269_Meal2'!BL24-'269_Meal2'!BI24, 0)</f>
        <v>0</v>
      </c>
      <c r="BJ24" s="67">
        <f>'269_Meal2'!BM24-'269_Meal2'!BG24</f>
        <v>1.8696348414251913</v>
      </c>
      <c r="BM24" s="51">
        <f>BG24+'269_Meal2'!BG24+'269_Meal1'!BG24</f>
        <v>1.1410279550184774</v>
      </c>
      <c r="BN24" s="62">
        <f>'269_Meal1'!BL24</f>
        <v>0.6</v>
      </c>
      <c r="BO24" s="63">
        <f>'269_Meal1'!BM24</f>
        <v>3</v>
      </c>
    </row>
    <row r="25" spans="1:67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1"/>
        <v>89.152539949402581</v>
      </c>
      <c r="BI25" s="67">
        <f>IF('269_Meal2'!BL25-'269_Meal2'!BI25&gt;0, '269_Meal2'!BL25-'269_Meal2'!BI25, 0)</f>
        <v>0</v>
      </c>
      <c r="BJ25" s="67">
        <f>'269_Meal2'!BM25-'269_Meal2'!BG25</f>
        <v>1609.4227475154726</v>
      </c>
      <c r="BM25" s="51">
        <f>BG25+'269_Meal2'!BG25+'269_Meal1'!BG25</f>
        <v>479.72979243392996</v>
      </c>
      <c r="BN25" s="62">
        <f>'269_Meal1'!BL25</f>
        <v>70</v>
      </c>
      <c r="BO25" s="63">
        <f>'269_Meal1'!BM25</f>
        <v>2000</v>
      </c>
    </row>
    <row r="26" spans="1:67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1"/>
        <v>84.000000000000227</v>
      </c>
      <c r="BI26" s="67">
        <f>IF('269_Meal2'!BL26-'269_Meal2'!BI26&gt;0, '269_Meal2'!BL26-'269_Meal2'!BI26, 0)</f>
        <v>83.999999999999943</v>
      </c>
      <c r="BJ26" s="67">
        <f>'269_Meal2'!BM26-'269_Meal2'!BG26</f>
        <v>1883.9999999999995</v>
      </c>
      <c r="BM26" s="51">
        <f>BG26+'269_Meal2'!BG26+'269_Meal1'!BG26</f>
        <v>700.0000000000008</v>
      </c>
      <c r="BN26" s="62">
        <f>'269_Meal1'!BL26</f>
        <v>700</v>
      </c>
      <c r="BO26" s="63">
        <f>'269_Meal1'!BM26</f>
        <v>2500</v>
      </c>
    </row>
    <row r="27" spans="1:67" ht="15" thickBot="1" x14ac:dyDescent="0.35">
      <c r="A27" s="23" t="s">
        <v>87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1"/>
        <v>0.31986879752449737</v>
      </c>
      <c r="BI27" s="57">
        <f>IF('269_Meal2'!BL27-'269_Meal2'!BI27&gt;0, '269_Meal2'!BL27-'269_Meal2'!BI27, 0)</f>
        <v>0</v>
      </c>
      <c r="BJ27" s="58">
        <f>'269_Meal2'!BM27-'269_Meal2'!BG27</f>
        <v>26.55823236203107</v>
      </c>
      <c r="BM27" s="52">
        <f>BG27+'269_Meal2'!BG27+'269_Meal1'!BG27</f>
        <v>18.761636435493429</v>
      </c>
      <c r="BN27" s="64">
        <f>'269_Meal1'!BL27</f>
        <v>9</v>
      </c>
      <c r="BO27" s="64">
        <f>'269_Meal1'!BM27</f>
        <v>45</v>
      </c>
    </row>
    <row r="28" spans="1:67" ht="15" thickBot="1" x14ac:dyDescent="0.35">
      <c r="A28" s="41" t="s">
        <v>101</v>
      </c>
      <c r="B28" s="42">
        <f>B30</f>
        <v>0</v>
      </c>
      <c r="C28" s="42">
        <f t="shared" ref="C28:I28" si="2">C30</f>
        <v>0</v>
      </c>
      <c r="D28" s="42">
        <f t="shared" si="2"/>
        <v>0</v>
      </c>
      <c r="E28" s="42">
        <f t="shared" si="2"/>
        <v>0</v>
      </c>
      <c r="F28" s="42">
        <f t="shared" si="2"/>
        <v>0</v>
      </c>
      <c r="G28" s="42">
        <f t="shared" si="2"/>
        <v>0</v>
      </c>
      <c r="H28" s="42">
        <f t="shared" si="2"/>
        <v>0</v>
      </c>
      <c r="I28" s="42">
        <f t="shared" si="2"/>
        <v>0</v>
      </c>
      <c r="J28" s="42">
        <f>J30</f>
        <v>1</v>
      </c>
      <c r="K28" s="42">
        <f t="shared" ref="K28:BF28" si="3">K30</f>
        <v>1</v>
      </c>
      <c r="L28" s="42">
        <f t="shared" si="3"/>
        <v>0</v>
      </c>
      <c r="M28" s="42">
        <f t="shared" si="3"/>
        <v>0</v>
      </c>
      <c r="N28" s="42">
        <f t="shared" si="3"/>
        <v>0</v>
      </c>
      <c r="O28" s="42">
        <f t="shared" si="3"/>
        <v>0</v>
      </c>
      <c r="P28" s="42">
        <f t="shared" si="3"/>
        <v>1</v>
      </c>
      <c r="Q28" s="42">
        <f t="shared" si="3"/>
        <v>0</v>
      </c>
      <c r="R28" s="42">
        <f t="shared" si="3"/>
        <v>1</v>
      </c>
      <c r="S28" s="42">
        <f t="shared" si="3"/>
        <v>1</v>
      </c>
      <c r="T28" s="42">
        <f t="shared" si="3"/>
        <v>0</v>
      </c>
      <c r="U28" s="42">
        <f t="shared" si="3"/>
        <v>0</v>
      </c>
      <c r="V28" s="42">
        <f t="shared" si="3"/>
        <v>1</v>
      </c>
      <c r="W28" s="42">
        <f t="shared" si="3"/>
        <v>0</v>
      </c>
      <c r="X28" s="42">
        <f t="shared" si="3"/>
        <v>0</v>
      </c>
      <c r="Y28" s="42">
        <f t="shared" si="3"/>
        <v>0</v>
      </c>
      <c r="Z28" s="42">
        <f t="shared" si="3"/>
        <v>0</v>
      </c>
      <c r="AA28" s="42">
        <f t="shared" si="3"/>
        <v>0</v>
      </c>
      <c r="AB28" s="42">
        <f t="shared" si="3"/>
        <v>0</v>
      </c>
      <c r="AC28" s="42">
        <f t="shared" si="3"/>
        <v>0</v>
      </c>
      <c r="AD28" s="42">
        <f t="shared" si="3"/>
        <v>0</v>
      </c>
      <c r="AE28" s="42">
        <f t="shared" si="3"/>
        <v>1</v>
      </c>
      <c r="AF28" s="42">
        <f t="shared" si="3"/>
        <v>0</v>
      </c>
      <c r="AG28" s="42">
        <f t="shared" si="3"/>
        <v>1</v>
      </c>
      <c r="AH28" s="42">
        <f t="shared" si="3"/>
        <v>0</v>
      </c>
      <c r="AI28" s="42">
        <f t="shared" si="3"/>
        <v>0</v>
      </c>
      <c r="AJ28" s="42">
        <f t="shared" si="3"/>
        <v>0</v>
      </c>
      <c r="AK28" s="42">
        <f t="shared" si="3"/>
        <v>0</v>
      </c>
      <c r="AL28" s="42">
        <f t="shared" si="3"/>
        <v>0</v>
      </c>
      <c r="AM28" s="42">
        <f t="shared" si="3"/>
        <v>0</v>
      </c>
      <c r="AN28" s="42">
        <f t="shared" si="3"/>
        <v>1</v>
      </c>
      <c r="AO28" s="42">
        <f t="shared" si="3"/>
        <v>1</v>
      </c>
      <c r="AP28" s="42">
        <f t="shared" si="3"/>
        <v>0</v>
      </c>
      <c r="AQ28" s="42">
        <f t="shared" si="3"/>
        <v>1</v>
      </c>
      <c r="AR28" s="42">
        <f t="shared" si="3"/>
        <v>0</v>
      </c>
      <c r="AS28" s="42">
        <f t="shared" si="3"/>
        <v>0</v>
      </c>
      <c r="AT28" s="42">
        <f t="shared" si="3"/>
        <v>0</v>
      </c>
      <c r="AU28" s="42">
        <f t="shared" si="3"/>
        <v>0</v>
      </c>
      <c r="AV28" s="42">
        <f t="shared" si="3"/>
        <v>0</v>
      </c>
      <c r="AW28" s="42">
        <f t="shared" si="3"/>
        <v>1</v>
      </c>
      <c r="AX28" s="42">
        <f t="shared" si="3"/>
        <v>0</v>
      </c>
      <c r="AY28" s="42">
        <f t="shared" si="3"/>
        <v>0</v>
      </c>
      <c r="AZ28" s="42">
        <f t="shared" si="3"/>
        <v>0</v>
      </c>
      <c r="BA28" s="42">
        <f t="shared" si="3"/>
        <v>0</v>
      </c>
      <c r="BB28" s="42">
        <f t="shared" si="3"/>
        <v>0</v>
      </c>
      <c r="BC28" s="42">
        <f t="shared" si="3"/>
        <v>0</v>
      </c>
      <c r="BD28" s="42">
        <f t="shared" si="3"/>
        <v>0</v>
      </c>
      <c r="BE28" s="42">
        <f t="shared" si="3"/>
        <v>0</v>
      </c>
      <c r="BF28" s="42">
        <f t="shared" si="3"/>
        <v>0</v>
      </c>
      <c r="BG28" s="33">
        <f t="shared" si="1"/>
        <v>0</v>
      </c>
      <c r="BI28" s="34"/>
      <c r="BJ28" s="43">
        <v>0</v>
      </c>
    </row>
    <row r="30" spans="1:67" x14ac:dyDescent="0.3">
      <c r="A30" s="37" t="s">
        <v>103</v>
      </c>
      <c r="B30" s="37">
        <f>'269_Meal2'!B32</f>
        <v>0</v>
      </c>
      <c r="C30" s="37">
        <f>'269_Meal2'!C32</f>
        <v>0</v>
      </c>
      <c r="D30" s="37">
        <f>'269_Meal2'!D32</f>
        <v>0</v>
      </c>
      <c r="E30" s="37">
        <f>'269_Meal2'!E32</f>
        <v>0</v>
      </c>
      <c r="F30" s="37">
        <f>'269_Meal2'!F32</f>
        <v>0</v>
      </c>
      <c r="G30" s="37">
        <f>'269_Meal2'!G32</f>
        <v>0</v>
      </c>
      <c r="H30" s="37">
        <f>'269_Meal2'!H32</f>
        <v>0</v>
      </c>
      <c r="I30" s="37">
        <f>'269_Meal2'!I32</f>
        <v>0</v>
      </c>
      <c r="J30" s="37">
        <f>'269_Meal2'!J32</f>
        <v>1</v>
      </c>
      <c r="K30" s="37">
        <f>'269_Meal2'!K32</f>
        <v>1</v>
      </c>
      <c r="L30" s="37">
        <f>'269_Meal2'!L32</f>
        <v>0</v>
      </c>
      <c r="M30" s="37">
        <f>'269_Meal2'!M32</f>
        <v>0</v>
      </c>
      <c r="N30" s="37">
        <f>'269_Meal2'!N32</f>
        <v>0</v>
      </c>
      <c r="O30" s="37">
        <f>'269_Meal2'!O32</f>
        <v>0</v>
      </c>
      <c r="P30" s="37">
        <f>'269_Meal2'!P32</f>
        <v>1</v>
      </c>
      <c r="Q30" s="37">
        <f>'269_Meal2'!Q32</f>
        <v>0</v>
      </c>
      <c r="R30" s="37">
        <f>'269_Meal2'!R32</f>
        <v>1</v>
      </c>
      <c r="S30" s="37">
        <f>'269_Meal2'!S32</f>
        <v>1</v>
      </c>
      <c r="T30" s="37">
        <f>'269_Meal2'!T32</f>
        <v>0</v>
      </c>
      <c r="U30" s="37">
        <f>'269_Meal2'!U32</f>
        <v>0</v>
      </c>
      <c r="V30" s="37">
        <f>'269_Meal2'!V32</f>
        <v>1</v>
      </c>
      <c r="W30" s="37">
        <f>'269_Meal2'!W32</f>
        <v>0</v>
      </c>
      <c r="X30" s="37">
        <f>'269_Meal2'!X32</f>
        <v>0</v>
      </c>
      <c r="Y30" s="37">
        <f>'269_Meal2'!Y32</f>
        <v>0</v>
      </c>
      <c r="Z30" s="37">
        <f>'269_Meal2'!Z32</f>
        <v>0</v>
      </c>
      <c r="AA30" s="37">
        <f>'269_Meal2'!AA32</f>
        <v>0</v>
      </c>
      <c r="AB30" s="37">
        <f>'269_Meal2'!AB32</f>
        <v>0</v>
      </c>
      <c r="AC30" s="37">
        <f>'269_Meal2'!AC32</f>
        <v>0</v>
      </c>
      <c r="AD30" s="37">
        <f>'269_Meal2'!AD32</f>
        <v>0</v>
      </c>
      <c r="AE30" s="37">
        <f>'269_Meal2'!AE32</f>
        <v>1</v>
      </c>
      <c r="AF30" s="37">
        <f>'269_Meal2'!AF32</f>
        <v>0</v>
      </c>
      <c r="AG30" s="37">
        <f>'269_Meal2'!AG32</f>
        <v>1</v>
      </c>
      <c r="AH30" s="37">
        <f>'269_Meal2'!AH32</f>
        <v>0</v>
      </c>
      <c r="AI30" s="37">
        <f>'269_Meal2'!AI32</f>
        <v>0</v>
      </c>
      <c r="AJ30" s="37">
        <f>'269_Meal2'!AJ32</f>
        <v>0</v>
      </c>
      <c r="AK30" s="37">
        <f>'269_Meal2'!AK32</f>
        <v>0</v>
      </c>
      <c r="AL30" s="37">
        <f>'269_Meal2'!AL32</f>
        <v>0</v>
      </c>
      <c r="AM30" s="37">
        <f>'269_Meal2'!AM32</f>
        <v>0</v>
      </c>
      <c r="AN30" s="37">
        <f>'269_Meal2'!AN32</f>
        <v>1</v>
      </c>
      <c r="AO30" s="37">
        <f>'269_Meal2'!AO32</f>
        <v>1</v>
      </c>
      <c r="AP30" s="37">
        <f>'269_Meal2'!AP32</f>
        <v>0</v>
      </c>
      <c r="AQ30" s="37">
        <f>'269_Meal2'!AQ32</f>
        <v>1</v>
      </c>
      <c r="AR30" s="37">
        <f>'269_Meal2'!AR32</f>
        <v>0</v>
      </c>
      <c r="AS30" s="37">
        <f>'269_Meal2'!AS32</f>
        <v>0</v>
      </c>
      <c r="AT30" s="37">
        <f>'269_Meal2'!AT32</f>
        <v>0</v>
      </c>
      <c r="AU30" s="37">
        <f>'269_Meal2'!AU32</f>
        <v>0</v>
      </c>
      <c r="AV30" s="37">
        <f>'269_Meal2'!AV32</f>
        <v>0</v>
      </c>
      <c r="AW30" s="37">
        <f>'269_Meal2'!AW32</f>
        <v>1</v>
      </c>
      <c r="AX30" s="37">
        <f>'269_Meal2'!AX32</f>
        <v>0</v>
      </c>
      <c r="AY30" s="37">
        <f>'269_Meal2'!AY32</f>
        <v>0</v>
      </c>
      <c r="AZ30" s="37">
        <f>'269_Meal2'!AZ32</f>
        <v>0</v>
      </c>
      <c r="BA30" s="37">
        <f>'269_Meal2'!BA32</f>
        <v>0</v>
      </c>
      <c r="BB30" s="37">
        <f>'269_Meal2'!BB32</f>
        <v>0</v>
      </c>
      <c r="BC30" s="37">
        <f>'269_Meal2'!BC32</f>
        <v>0</v>
      </c>
      <c r="BD30" s="37">
        <f>'269_Meal2'!BD32</f>
        <v>0</v>
      </c>
      <c r="BE30" s="37">
        <f>'269_Meal2'!BE32</f>
        <v>0</v>
      </c>
      <c r="BF30" s="37">
        <f>'269_Meal2'!BF32</f>
        <v>0</v>
      </c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s="37" customFormat="1" x14ac:dyDescent="0.3">
      <c r="A31" s="37" t="s">
        <v>107</v>
      </c>
      <c r="B31" s="37">
        <f t="shared" ref="B31:AG31" si="4">IF(B4&gt;0,1,0)</f>
        <v>0</v>
      </c>
      <c r="C31" s="37">
        <f t="shared" si="4"/>
        <v>0</v>
      </c>
      <c r="D31" s="37">
        <f t="shared" si="4"/>
        <v>0</v>
      </c>
      <c r="E31" s="37">
        <f t="shared" si="4"/>
        <v>0</v>
      </c>
      <c r="F31" s="37">
        <f t="shared" si="4"/>
        <v>0</v>
      </c>
      <c r="G31" s="37">
        <f t="shared" si="4"/>
        <v>0</v>
      </c>
      <c r="H31" s="37">
        <f t="shared" si="4"/>
        <v>0</v>
      </c>
      <c r="I31" s="37">
        <f t="shared" si="4"/>
        <v>1</v>
      </c>
      <c r="J31" s="37">
        <f t="shared" si="4"/>
        <v>0</v>
      </c>
      <c r="K31" s="37">
        <f t="shared" si="4"/>
        <v>0</v>
      </c>
      <c r="L31" s="37">
        <f t="shared" si="4"/>
        <v>0</v>
      </c>
      <c r="M31" s="37">
        <f t="shared" si="4"/>
        <v>0</v>
      </c>
      <c r="N31" s="37">
        <f t="shared" si="4"/>
        <v>0</v>
      </c>
      <c r="O31" s="37">
        <f t="shared" si="4"/>
        <v>1</v>
      </c>
      <c r="P31" s="37">
        <f t="shared" si="4"/>
        <v>0</v>
      </c>
      <c r="Q31" s="37">
        <f t="shared" si="4"/>
        <v>0</v>
      </c>
      <c r="R31" s="37">
        <f t="shared" si="4"/>
        <v>0</v>
      </c>
      <c r="S31" s="37">
        <f t="shared" si="4"/>
        <v>0</v>
      </c>
      <c r="T31" s="37">
        <f t="shared" si="4"/>
        <v>0</v>
      </c>
      <c r="U31" s="37">
        <f t="shared" si="4"/>
        <v>0</v>
      </c>
      <c r="V31" s="37">
        <f t="shared" si="4"/>
        <v>0</v>
      </c>
      <c r="W31" s="37">
        <f t="shared" si="4"/>
        <v>0</v>
      </c>
      <c r="X31" s="37">
        <f t="shared" si="4"/>
        <v>0</v>
      </c>
      <c r="Y31" s="37">
        <f t="shared" si="4"/>
        <v>0</v>
      </c>
      <c r="Z31" s="37">
        <f t="shared" si="4"/>
        <v>0</v>
      </c>
      <c r="AA31" s="37">
        <f t="shared" si="4"/>
        <v>0</v>
      </c>
      <c r="AB31" s="37">
        <f t="shared" si="4"/>
        <v>0</v>
      </c>
      <c r="AC31" s="37">
        <f t="shared" si="4"/>
        <v>1</v>
      </c>
      <c r="AD31" s="37">
        <f t="shared" si="4"/>
        <v>1</v>
      </c>
      <c r="AE31" s="37">
        <f t="shared" si="4"/>
        <v>0</v>
      </c>
      <c r="AF31" s="37">
        <f t="shared" si="4"/>
        <v>0</v>
      </c>
      <c r="AG31" s="37">
        <f t="shared" si="4"/>
        <v>0</v>
      </c>
      <c r="AH31" s="37">
        <f t="shared" ref="AH31:BF31" si="5">IF(AH4&gt;0,1,0)</f>
        <v>0</v>
      </c>
      <c r="AI31" s="37">
        <f t="shared" si="5"/>
        <v>0</v>
      </c>
      <c r="AJ31" s="37">
        <f t="shared" si="5"/>
        <v>0</v>
      </c>
      <c r="AK31" s="37">
        <f t="shared" si="5"/>
        <v>0</v>
      </c>
      <c r="AL31" s="37">
        <f t="shared" si="5"/>
        <v>0</v>
      </c>
      <c r="AM31" s="37">
        <f t="shared" si="5"/>
        <v>0</v>
      </c>
      <c r="AN31" s="37">
        <f t="shared" si="5"/>
        <v>0</v>
      </c>
      <c r="AO31" s="37">
        <f t="shared" si="5"/>
        <v>0</v>
      </c>
      <c r="AP31" s="37">
        <f t="shared" si="5"/>
        <v>0</v>
      </c>
      <c r="AQ31" s="37">
        <f t="shared" si="5"/>
        <v>0</v>
      </c>
      <c r="AR31" s="37">
        <f t="shared" si="5"/>
        <v>0</v>
      </c>
      <c r="AS31" s="37">
        <f t="shared" si="5"/>
        <v>0</v>
      </c>
      <c r="AT31" s="37">
        <f t="shared" si="5"/>
        <v>0</v>
      </c>
      <c r="AU31" s="37">
        <f t="shared" si="5"/>
        <v>0</v>
      </c>
      <c r="AV31" s="37">
        <f t="shared" si="5"/>
        <v>0</v>
      </c>
      <c r="AW31" s="37">
        <f t="shared" si="5"/>
        <v>0</v>
      </c>
      <c r="AX31" s="37">
        <f t="shared" si="5"/>
        <v>0</v>
      </c>
      <c r="AY31" s="37">
        <f t="shared" si="5"/>
        <v>0</v>
      </c>
      <c r="AZ31" s="37">
        <f t="shared" si="5"/>
        <v>1</v>
      </c>
      <c r="BA31" s="37">
        <f t="shared" si="5"/>
        <v>0</v>
      </c>
      <c r="BB31" s="37">
        <f t="shared" si="5"/>
        <v>0</v>
      </c>
      <c r="BC31" s="37">
        <f t="shared" si="5"/>
        <v>1</v>
      </c>
      <c r="BD31" s="37">
        <f t="shared" si="5"/>
        <v>0</v>
      </c>
      <c r="BE31" s="37">
        <f t="shared" si="5"/>
        <v>0</v>
      </c>
      <c r="BF31" s="37">
        <f t="shared" si="5"/>
        <v>1</v>
      </c>
    </row>
    <row r="32" spans="1:67" s="37" customFormat="1" x14ac:dyDescent="0.3">
      <c r="A32" s="37" t="s">
        <v>108</v>
      </c>
      <c r="B32" s="37">
        <f>SUM(B30:B31)</f>
        <v>0</v>
      </c>
      <c r="C32" s="37">
        <f t="shared" ref="C32:BF32" si="6">SUM(C30:C31)</f>
        <v>0</v>
      </c>
      <c r="D32" s="37">
        <f t="shared" si="6"/>
        <v>0</v>
      </c>
      <c r="E32" s="37">
        <f t="shared" si="6"/>
        <v>0</v>
      </c>
      <c r="F32" s="37">
        <f t="shared" si="6"/>
        <v>0</v>
      </c>
      <c r="G32" s="37">
        <f t="shared" si="6"/>
        <v>0</v>
      </c>
      <c r="H32" s="37">
        <f t="shared" si="6"/>
        <v>0</v>
      </c>
      <c r="I32" s="37">
        <f t="shared" si="6"/>
        <v>1</v>
      </c>
      <c r="J32" s="37">
        <f t="shared" si="6"/>
        <v>1</v>
      </c>
      <c r="K32" s="37">
        <f t="shared" si="6"/>
        <v>1</v>
      </c>
      <c r="L32" s="37">
        <f t="shared" si="6"/>
        <v>0</v>
      </c>
      <c r="M32" s="37">
        <f t="shared" si="6"/>
        <v>0</v>
      </c>
      <c r="N32" s="37">
        <f t="shared" si="6"/>
        <v>0</v>
      </c>
      <c r="O32" s="37">
        <f t="shared" si="6"/>
        <v>1</v>
      </c>
      <c r="P32" s="37">
        <f t="shared" si="6"/>
        <v>1</v>
      </c>
      <c r="Q32" s="37">
        <f t="shared" si="6"/>
        <v>0</v>
      </c>
      <c r="R32" s="37">
        <f t="shared" si="6"/>
        <v>1</v>
      </c>
      <c r="S32" s="37">
        <f t="shared" si="6"/>
        <v>1</v>
      </c>
      <c r="T32" s="37">
        <f t="shared" si="6"/>
        <v>0</v>
      </c>
      <c r="U32" s="37">
        <f t="shared" si="6"/>
        <v>0</v>
      </c>
      <c r="V32" s="37">
        <f t="shared" si="6"/>
        <v>1</v>
      </c>
      <c r="W32" s="37">
        <f t="shared" si="6"/>
        <v>0</v>
      </c>
      <c r="X32" s="37">
        <f t="shared" si="6"/>
        <v>0</v>
      </c>
      <c r="Y32" s="37">
        <f t="shared" si="6"/>
        <v>0</v>
      </c>
      <c r="Z32" s="37">
        <f t="shared" si="6"/>
        <v>0</v>
      </c>
      <c r="AA32" s="37">
        <f t="shared" si="6"/>
        <v>0</v>
      </c>
      <c r="AB32" s="37">
        <f t="shared" si="6"/>
        <v>0</v>
      </c>
      <c r="AC32" s="37">
        <f t="shared" si="6"/>
        <v>1</v>
      </c>
      <c r="AD32" s="37">
        <f t="shared" si="6"/>
        <v>1</v>
      </c>
      <c r="AE32" s="37">
        <f t="shared" si="6"/>
        <v>1</v>
      </c>
      <c r="AF32" s="37">
        <f t="shared" si="6"/>
        <v>0</v>
      </c>
      <c r="AG32" s="37">
        <f t="shared" si="6"/>
        <v>1</v>
      </c>
      <c r="AH32" s="37">
        <f t="shared" si="6"/>
        <v>0</v>
      </c>
      <c r="AI32" s="37">
        <f t="shared" si="6"/>
        <v>0</v>
      </c>
      <c r="AJ32" s="37">
        <f t="shared" si="6"/>
        <v>0</v>
      </c>
      <c r="AK32" s="37">
        <f t="shared" si="6"/>
        <v>0</v>
      </c>
      <c r="AL32" s="37">
        <f t="shared" si="6"/>
        <v>0</v>
      </c>
      <c r="AM32" s="37">
        <f t="shared" si="6"/>
        <v>0</v>
      </c>
      <c r="AN32" s="37">
        <f t="shared" si="6"/>
        <v>1</v>
      </c>
      <c r="AO32" s="37">
        <f t="shared" si="6"/>
        <v>1</v>
      </c>
      <c r="AP32" s="37">
        <f t="shared" si="6"/>
        <v>0</v>
      </c>
      <c r="AQ32" s="37">
        <f t="shared" si="6"/>
        <v>1</v>
      </c>
      <c r="AR32" s="37">
        <f t="shared" si="6"/>
        <v>0</v>
      </c>
      <c r="AS32" s="37">
        <f t="shared" si="6"/>
        <v>0</v>
      </c>
      <c r="AT32" s="37">
        <f t="shared" si="6"/>
        <v>0</v>
      </c>
      <c r="AU32" s="37">
        <f t="shared" si="6"/>
        <v>0</v>
      </c>
      <c r="AV32" s="37">
        <f t="shared" si="6"/>
        <v>0</v>
      </c>
      <c r="AW32" s="37">
        <f t="shared" si="6"/>
        <v>1</v>
      </c>
      <c r="AX32" s="37">
        <f t="shared" si="6"/>
        <v>0</v>
      </c>
      <c r="AY32" s="37">
        <f t="shared" si="6"/>
        <v>0</v>
      </c>
      <c r="AZ32" s="37">
        <f t="shared" si="6"/>
        <v>1</v>
      </c>
      <c r="BA32" s="37">
        <f t="shared" si="6"/>
        <v>0</v>
      </c>
      <c r="BB32" s="37">
        <f t="shared" si="6"/>
        <v>0</v>
      </c>
      <c r="BC32" s="37">
        <f t="shared" si="6"/>
        <v>1</v>
      </c>
      <c r="BD32" s="37">
        <f t="shared" si="6"/>
        <v>0</v>
      </c>
      <c r="BE32" s="37">
        <f t="shared" si="6"/>
        <v>0</v>
      </c>
      <c r="BF32" s="37">
        <f t="shared" si="6"/>
        <v>1</v>
      </c>
    </row>
  </sheetData>
  <mergeCells count="2">
    <mergeCell ref="BN12:BO12"/>
    <mergeCell ref="BI12:B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269_Meal1</vt:lpstr>
      <vt:lpstr>269_Meal2</vt:lpstr>
      <vt:lpstr>269_Meal3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2021-06-17T13:10:29Z</dcterms:created>
  <dcterms:modified xsi:type="dcterms:W3CDTF">2021-06-28T15:13:17Z</dcterms:modified>
</cp:coreProperties>
</file>