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4EA6E7C5-AC02-454F-BA4D-07AEB012FB40}" xr6:coauthVersionLast="47" xr6:coauthVersionMax="47" xr10:uidLastSave="{00000000-0000-0000-0000-000000000000}"/>
  <bookViews>
    <workbookView xWindow="-108" yWindow="-108" windowWidth="23256" windowHeight="12576" activeTab="2" xr2:uid="{29322B14-824C-4AC8-AF49-98F8BCA841E0}"/>
  </bookViews>
  <sheets>
    <sheet name="382_Meal1" sheetId="1" r:id="rId1"/>
    <sheet name="382_Meal2" sheetId="2" r:id="rId2"/>
    <sheet name="382_Meal3" sheetId="3" r:id="rId3"/>
  </sheets>
  <definedNames>
    <definedName name="solver_adj" localSheetId="0" hidden="1">'382_Meal1'!$B$4:$BF$4</definedName>
    <definedName name="solver_adj" localSheetId="1" hidden="1">'382_Meal2'!$B$4:$BF$4</definedName>
    <definedName name="solver_adj" localSheetId="2" hidden="1">'382_Meal3'!$B$4:$BF$4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'382_Meal1'!$BG$14:$BG$27</definedName>
    <definedName name="solver_lhs1" localSheetId="1" hidden="1">'382_Meal2'!$BG$14:$BG$27</definedName>
    <definedName name="solver_lhs1" localSheetId="2" hidden="1">'382_Meal3'!$BG$14:$BG$27</definedName>
    <definedName name="solver_lhs2" localSheetId="0" hidden="1">'382_Meal1'!$BG$14:$BG$27</definedName>
    <definedName name="solver_lhs2" localSheetId="1" hidden="1">'382_Meal2'!$BG$14:$BG$28</definedName>
    <definedName name="solver_lhs2" localSheetId="2" hidden="1">'382_Meal3'!$BG$14:$BG$28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'382_Meal1'!$BI$3</definedName>
    <definedName name="solver_opt" localSheetId="1" hidden="1">'382_Meal2'!$BI$3</definedName>
    <definedName name="solver_opt" localSheetId="2" hidden="1">'382_Meal3'!$BI$3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'382_Meal1'!$BJ$14:$BJ$27</definedName>
    <definedName name="solver_rhs1" localSheetId="1" hidden="1">'382_Meal2'!$BI$14:$BI$27</definedName>
    <definedName name="solver_rhs1" localSheetId="2" hidden="1">'382_Meal3'!$BI$14:$BI$27</definedName>
    <definedName name="solver_rhs2" localSheetId="0" hidden="1">'382_Meal1'!$BI$14:$BI$27</definedName>
    <definedName name="solver_rhs2" localSheetId="1" hidden="1">'382_Meal2'!$BJ$14:$BJ$28</definedName>
    <definedName name="solver_rhs2" localSheetId="2" hidden="1">'382_Meal3'!$BJ$14:$BJ$28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6" i="3" l="1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I14" i="2" s="1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F28" i="2" s="1"/>
  <c r="BE29" i="1"/>
  <c r="BE30" i="2" s="1"/>
  <c r="BD29" i="1"/>
  <c r="BD30" i="2" s="1"/>
  <c r="BD28" i="2" s="1"/>
  <c r="BC29" i="1"/>
  <c r="BC30" i="2" s="1"/>
  <c r="BC28" i="2" s="1"/>
  <c r="BB29" i="1"/>
  <c r="BB30" i="2" s="1"/>
  <c r="BB28" i="2" s="1"/>
  <c r="BA29" i="1"/>
  <c r="BA30" i="2" s="1"/>
  <c r="AZ29" i="1"/>
  <c r="AZ30" i="2" s="1"/>
  <c r="AY29" i="1"/>
  <c r="AY30" i="2" s="1"/>
  <c r="AY28" i="2" s="1"/>
  <c r="AX29" i="1"/>
  <c r="AX30" i="2" s="1"/>
  <c r="AW29" i="1"/>
  <c r="AW30" i="2" s="1"/>
  <c r="AV29" i="1"/>
  <c r="AV30" i="2" s="1"/>
  <c r="AU29" i="1"/>
  <c r="AU30" i="2" s="1"/>
  <c r="AU28" i="2" s="1"/>
  <c r="AT29" i="1"/>
  <c r="AT30" i="2" s="1"/>
  <c r="AT28" i="2" s="1"/>
  <c r="AS29" i="1"/>
  <c r="AS30" i="2" s="1"/>
  <c r="AR29" i="1"/>
  <c r="AR30" i="2" s="1"/>
  <c r="AQ29" i="1"/>
  <c r="AQ30" i="2" s="1"/>
  <c r="AQ28" i="2" s="1"/>
  <c r="AP29" i="1"/>
  <c r="AP30" i="2" s="1"/>
  <c r="AP28" i="2" s="1"/>
  <c r="AO29" i="1"/>
  <c r="AO30" i="2" s="1"/>
  <c r="AN29" i="1"/>
  <c r="AN30" i="2" s="1"/>
  <c r="AN28" i="2" s="1"/>
  <c r="AM29" i="1"/>
  <c r="AM30" i="2" s="1"/>
  <c r="AM28" i="2" s="1"/>
  <c r="AL29" i="1"/>
  <c r="AL30" i="2" s="1"/>
  <c r="AL28" i="2" s="1"/>
  <c r="AK29" i="1"/>
  <c r="AK30" i="2" s="1"/>
  <c r="AJ29" i="1"/>
  <c r="AJ30" i="2" s="1"/>
  <c r="AI29" i="1"/>
  <c r="AI30" i="2" s="1"/>
  <c r="AI28" i="2" s="1"/>
  <c r="AH29" i="1"/>
  <c r="AH30" i="2" s="1"/>
  <c r="AG29" i="1"/>
  <c r="AG30" i="2" s="1"/>
  <c r="AF29" i="1"/>
  <c r="AF30" i="2" s="1"/>
  <c r="AE29" i="1"/>
  <c r="AE30" i="2" s="1"/>
  <c r="AE28" i="2" s="1"/>
  <c r="AD29" i="1"/>
  <c r="AD30" i="2" s="1"/>
  <c r="AD28" i="2" s="1"/>
  <c r="AC29" i="1"/>
  <c r="AC30" i="2" s="1"/>
  <c r="AB29" i="1"/>
  <c r="AB30" i="2" s="1"/>
  <c r="AA29" i="1"/>
  <c r="AA30" i="2" s="1"/>
  <c r="AA28" i="2" s="1"/>
  <c r="Z29" i="1"/>
  <c r="Z30" i="2" s="1"/>
  <c r="Z28" i="2" s="1"/>
  <c r="Y29" i="1"/>
  <c r="Y30" i="2" s="1"/>
  <c r="X29" i="1"/>
  <c r="X30" i="2" s="1"/>
  <c r="X28" i="2" s="1"/>
  <c r="W29" i="1"/>
  <c r="W30" i="2" s="1"/>
  <c r="W28" i="2" s="1"/>
  <c r="V29" i="1"/>
  <c r="V30" i="2" s="1"/>
  <c r="V28" i="2" s="1"/>
  <c r="U29" i="1"/>
  <c r="U30" i="2" s="1"/>
  <c r="T29" i="1"/>
  <c r="T30" i="2" s="1"/>
  <c r="S29" i="1"/>
  <c r="S30" i="2" s="1"/>
  <c r="S28" i="2" s="1"/>
  <c r="R29" i="1"/>
  <c r="R30" i="2" s="1"/>
  <c r="Q29" i="1"/>
  <c r="Q30" i="2" s="1"/>
  <c r="P29" i="1"/>
  <c r="P30" i="2" s="1"/>
  <c r="O29" i="1"/>
  <c r="O30" i="2" s="1"/>
  <c r="O28" i="2" s="1"/>
  <c r="N29" i="1"/>
  <c r="N30" i="2" s="1"/>
  <c r="N28" i="2" s="1"/>
  <c r="M29" i="1"/>
  <c r="M30" i="2" s="1"/>
  <c r="L29" i="1"/>
  <c r="L30" i="2" s="1"/>
  <c r="K29" i="1"/>
  <c r="K30" i="2" s="1"/>
  <c r="K28" i="2" s="1"/>
  <c r="J29" i="1"/>
  <c r="J30" i="2" s="1"/>
  <c r="J28" i="2" s="1"/>
  <c r="I29" i="1"/>
  <c r="I30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D29" i="1"/>
  <c r="D30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C28" i="3" s="1"/>
  <c r="G32" i="2"/>
  <c r="G30" i="3" s="1"/>
  <c r="G28" i="3" s="1"/>
  <c r="K32" i="2"/>
  <c r="K30" i="3" s="1"/>
  <c r="K28" i="3" s="1"/>
  <c r="S32" i="2"/>
  <c r="S30" i="3" s="1"/>
  <c r="S28" i="3" s="1"/>
  <c r="W32" i="2"/>
  <c r="W30" i="3" s="1"/>
  <c r="W28" i="3" s="1"/>
  <c r="AA32" i="2"/>
  <c r="AA30" i="3" s="1"/>
  <c r="AA28" i="3" s="1"/>
  <c r="AI32" i="2"/>
  <c r="AI30" i="3" s="1"/>
  <c r="AI28" i="3" s="1"/>
  <c r="AM32" i="2"/>
  <c r="AM30" i="3" s="1"/>
  <c r="AM28" i="3" s="1"/>
  <c r="AQ32" i="2"/>
  <c r="AQ30" i="3" s="1"/>
  <c r="AQ28" i="3" s="1"/>
  <c r="BC32" i="2"/>
  <c r="BC30" i="3" s="1"/>
  <c r="BC28" i="3" s="1"/>
  <c r="D32" i="2"/>
  <c r="D30" i="3" s="1"/>
  <c r="D28" i="3" s="1"/>
  <c r="L32" i="2"/>
  <c r="L30" i="3" s="1"/>
  <c r="L28" i="3" s="1"/>
  <c r="P32" i="2"/>
  <c r="P30" i="3" s="1"/>
  <c r="P28" i="3" s="1"/>
  <c r="T32" i="2"/>
  <c r="T30" i="3" s="1"/>
  <c r="T28" i="3" s="1"/>
  <c r="X32" i="2"/>
  <c r="X30" i="3" s="1"/>
  <c r="X28" i="3" s="1"/>
  <c r="AB32" i="2"/>
  <c r="AB30" i="3" s="1"/>
  <c r="AB28" i="3" s="1"/>
  <c r="AF32" i="2"/>
  <c r="AF30" i="3" s="1"/>
  <c r="AF28" i="3" s="1"/>
  <c r="AJ32" i="2"/>
  <c r="AJ30" i="3" s="1"/>
  <c r="AJ28" i="3" s="1"/>
  <c r="AN32" i="2"/>
  <c r="AN30" i="3" s="1"/>
  <c r="AN28" i="3" s="1"/>
  <c r="AR32" i="2"/>
  <c r="AR30" i="3" s="1"/>
  <c r="AR28" i="3" s="1"/>
  <c r="AV32" i="2"/>
  <c r="AV30" i="3" s="1"/>
  <c r="AV28" i="3" s="1"/>
  <c r="AZ32" i="2"/>
  <c r="AZ30" i="3" s="1"/>
  <c r="AZ28" i="3" s="1"/>
  <c r="BD32" i="2"/>
  <c r="BD30" i="3" s="1"/>
  <c r="BD28" i="3" s="1"/>
  <c r="BM3" i="3"/>
  <c r="H32" i="2"/>
  <c r="H30" i="3" s="1"/>
  <c r="H28" i="3" s="1"/>
  <c r="O32" i="2"/>
  <c r="O30" i="3" s="1"/>
  <c r="O28" i="3" s="1"/>
  <c r="AE32" i="2"/>
  <c r="AE30" i="3" s="1"/>
  <c r="AE28" i="3" s="1"/>
  <c r="AU32" i="2"/>
  <c r="AU30" i="3" s="1"/>
  <c r="AU28" i="3" s="1"/>
  <c r="AY32" i="2"/>
  <c r="AY30" i="3" s="1"/>
  <c r="AY28" i="3" s="1"/>
  <c r="E32" i="2"/>
  <c r="E30" i="3" s="1"/>
  <c r="E32" i="3" s="1"/>
  <c r="I32" i="2"/>
  <c r="I30" i="3" s="1"/>
  <c r="I28" i="3" s="1"/>
  <c r="M32" i="2"/>
  <c r="M30" i="3" s="1"/>
  <c r="M28" i="3" s="1"/>
  <c r="Q32" i="2"/>
  <c r="Q30" i="3" s="1"/>
  <c r="Q28" i="3" s="1"/>
  <c r="U32" i="2"/>
  <c r="U30" i="3" s="1"/>
  <c r="U32" i="3" s="1"/>
  <c r="Y32" i="2"/>
  <c r="Y30" i="3" s="1"/>
  <c r="Y28" i="3" s="1"/>
  <c r="AC32" i="2"/>
  <c r="AC30" i="3" s="1"/>
  <c r="AC28" i="3" s="1"/>
  <c r="AG32" i="2"/>
  <c r="AG30" i="3" s="1"/>
  <c r="AG32" i="3" s="1"/>
  <c r="AK32" i="2"/>
  <c r="AK30" i="3" s="1"/>
  <c r="AK32" i="3" s="1"/>
  <c r="AO32" i="2"/>
  <c r="AO30" i="3" s="1"/>
  <c r="AO28" i="3" s="1"/>
  <c r="AS32" i="2"/>
  <c r="AS30" i="3" s="1"/>
  <c r="AS28" i="3" s="1"/>
  <c r="AW32" i="2"/>
  <c r="AW30" i="3" s="1"/>
  <c r="AW28" i="3" s="1"/>
  <c r="BA32" i="2"/>
  <c r="BA30" i="3" s="1"/>
  <c r="BA32" i="3" s="1"/>
  <c r="BE32" i="2"/>
  <c r="BE30" i="3" s="1"/>
  <c r="BE28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F32" i="3" s="1"/>
  <c r="J32" i="2"/>
  <c r="J30" i="3" s="1"/>
  <c r="J32" i="3" s="1"/>
  <c r="N32" i="2"/>
  <c r="N30" i="3" s="1"/>
  <c r="N32" i="3" s="1"/>
  <c r="R32" i="2"/>
  <c r="R30" i="3" s="1"/>
  <c r="R32" i="3" s="1"/>
  <c r="V32" i="2"/>
  <c r="V30" i="3" s="1"/>
  <c r="V32" i="3" s="1"/>
  <c r="Z32" i="2"/>
  <c r="Z30" i="3" s="1"/>
  <c r="Z32" i="3" s="1"/>
  <c r="AD32" i="2"/>
  <c r="AD30" i="3" s="1"/>
  <c r="AD32" i="3" s="1"/>
  <c r="AH32" i="2"/>
  <c r="AH30" i="3" s="1"/>
  <c r="AH32" i="3" s="1"/>
  <c r="AL32" i="2"/>
  <c r="AL30" i="3" s="1"/>
  <c r="AL32" i="3" s="1"/>
  <c r="AP32" i="2"/>
  <c r="AP30" i="3" s="1"/>
  <c r="AP32" i="3" s="1"/>
  <c r="AT32" i="2"/>
  <c r="AT30" i="3" s="1"/>
  <c r="AT32" i="3" s="1"/>
  <c r="AX32" i="2"/>
  <c r="AX30" i="3" s="1"/>
  <c r="AX32" i="3" s="1"/>
  <c r="BB32" i="2"/>
  <c r="BB30" i="3" s="1"/>
  <c r="BB32" i="3" s="1"/>
  <c r="BF32" i="2"/>
  <c r="BF30" i="3" s="1"/>
  <c r="BF32" i="3" s="1"/>
  <c r="BM15" i="3"/>
  <c r="BM19" i="3"/>
  <c r="BM23" i="3"/>
  <c r="BM27" i="3"/>
  <c r="T32" i="3"/>
  <c r="D28" i="2"/>
  <c r="AJ28" i="2"/>
  <c r="P28" i="2"/>
  <c r="AF28" i="2"/>
  <c r="T28" i="2"/>
  <c r="AZ28" i="2"/>
  <c r="AV28" i="2"/>
  <c r="B28" i="2"/>
  <c r="L28" i="2"/>
  <c r="R28" i="2"/>
  <c r="AB28" i="2"/>
  <c r="AH28" i="2"/>
  <c r="AR28" i="2"/>
  <c r="AX28" i="2"/>
  <c r="E28" i="2"/>
  <c r="I28" i="2"/>
  <c r="M28" i="2"/>
  <c r="Q28" i="2"/>
  <c r="U28" i="2"/>
  <c r="Y28" i="2"/>
  <c r="AC28" i="2"/>
  <c r="AG28" i="2"/>
  <c r="AK28" i="2"/>
  <c r="AO28" i="2"/>
  <c r="AS28" i="2"/>
  <c r="AW28" i="2"/>
  <c r="BA28" i="2"/>
  <c r="BE28" i="2"/>
  <c r="AZ32" i="3" l="1"/>
  <c r="BE32" i="3"/>
  <c r="AO32" i="3"/>
  <c r="AJ32" i="3"/>
  <c r="I32" i="3"/>
  <c r="S32" i="3"/>
  <c r="AS32" i="3"/>
  <c r="AC32" i="3"/>
  <c r="AV32" i="3"/>
  <c r="AQ32" i="3"/>
  <c r="AF32" i="3"/>
  <c r="K32" i="3"/>
  <c r="AG28" i="3"/>
  <c r="AW32" i="3"/>
  <c r="Y32" i="3"/>
  <c r="Q32" i="3"/>
  <c r="L32" i="3"/>
  <c r="H32" i="3"/>
  <c r="U28" i="3"/>
  <c r="AR32" i="3"/>
  <c r="BD32" i="3"/>
  <c r="D32" i="3"/>
  <c r="AM32" i="3"/>
  <c r="BA28" i="3"/>
  <c r="AB32" i="3"/>
  <c r="AN32" i="3"/>
  <c r="X32" i="3"/>
  <c r="AK28" i="3"/>
  <c r="E28" i="3"/>
  <c r="AI32" i="3"/>
  <c r="P32" i="3"/>
  <c r="V28" i="3"/>
  <c r="C32" i="3"/>
  <c r="G32" i="3"/>
  <c r="BC32" i="3"/>
  <c r="W32" i="3"/>
  <c r="AA32" i="3"/>
  <c r="AL28" i="3"/>
  <c r="AU32" i="3"/>
  <c r="BB28" i="3"/>
  <c r="M32" i="3"/>
  <c r="F28" i="3"/>
  <c r="AT28" i="3"/>
  <c r="N28" i="3"/>
  <c r="O32" i="3"/>
  <c r="AD28" i="3"/>
  <c r="AX28" i="3"/>
  <c r="AH28" i="3"/>
  <c r="R28" i="3"/>
  <c r="B28" i="3"/>
  <c r="BF28" i="3"/>
  <c r="AP28" i="3"/>
  <c r="Z28" i="3"/>
  <c r="J28" i="3"/>
  <c r="AY32" i="3"/>
  <c r="AE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3"/>
  <c r="BG28" i="3" l="1"/>
</calcChain>
</file>

<file path=xl/sharedStrings.xml><?xml version="1.0" encoding="utf-8"?>
<sst xmlns="http://schemas.openxmlformats.org/spreadsheetml/2006/main" count="278" uniqueCount="112">
  <si>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</si>
  <si>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</si>
  <si>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</si>
  <si>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</si>
  <si>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</si>
  <si>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</si>
  <si>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</si>
  <si>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</si>
  <si>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</si>
  <si>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</si>
  <si>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</si>
  <si>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</si>
  <si>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</si>
  <si>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</si>
  <si>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</si>
  <si>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</si>
  <si>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</si>
  <si>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</si>
  <si>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</si>
  <si>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</si>
  <si>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</si>
  <si>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</si>
  <si>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</si>
  <si>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</si>
  <si>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</si>
  <si>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</si>
  <si>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</si>
  <si>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</si>
  <si>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</si>
  <si>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</si>
  <si>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</si>
  <si>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</si>
  <si>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</si>
  <si>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</si>
  <si>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</si>
  <si>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</si>
  <si>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</si>
  <si>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</si>
  <si>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</si>
  <si>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</si>
  <si>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</si>
  <si>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</si>
  <si>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</si>
  <si>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</si>
  <si>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</si>
  <si>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</si>
  <si>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</si>
  <si>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</si>
  <si>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</si>
  <si>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</si>
  <si>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</si>
  <si>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</si>
  <si>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</si>
  <si>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</si>
  <si>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</si>
  <si>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</si>
  <si>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</si>
  <si>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</si>
  <si>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</si>
  <si>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</si>
  <si>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</si>
  <si>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</si>
  <si>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</si>
  <si>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</si>
  <si>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</si>
  <si>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</si>
  <si>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</si>
  <si>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</si>
  <si>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</si>
  <si>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</si>
  <si>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</si>
  <si>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</si>
  <si>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</si>
  <si>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</si>
  <si>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</si>
  <si>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Carbohydrate(g)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</si>
  <si>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</si>
  <si>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</si>
  <si>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</si>
  <si>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</si>
  <si>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</si>
  <si>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</si>
  <si>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</si>
  <si>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</si>
  <si>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</si>
  <si>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</si>
  <si>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</si>
  <si>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</si>
  <si>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</si>
  <si>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Tuna (84g)</t>
  </si>
  <si>
    <t>Tilapia (84g)</t>
  </si>
  <si>
    <t>Swordfish (84g)</t>
  </si>
  <si>
    <t>Shrimp (84g)</t>
  </si>
  <si>
    <t>Scallops, about 6 large or 14 small (84g)</t>
  </si>
  <si>
    <t>Salmon, Chum/Pink (84g)</t>
  </si>
  <si>
    <t>Salmon, Atlantic/Coho/Sockeye /Chinook (84g)</t>
  </si>
  <si>
    <t>Rainbow Trout (84g)</t>
  </si>
  <si>
    <t>Pollock (84g)</t>
  </si>
  <si>
    <t>Oysters, about 12 medium (84g)</t>
  </si>
  <si>
    <t>Orange Roughy (84g)</t>
  </si>
  <si>
    <t>Meal 2 Nutrient Intake RHS</t>
  </si>
  <si>
    <t>Ingredient Used Constraint</t>
  </si>
  <si>
    <t>Ingredient used Meal 2</t>
  </si>
  <si>
    <t>Ingredient used Meal 1+2</t>
  </si>
  <si>
    <t>Daily Nutrient Intake</t>
  </si>
  <si>
    <t xml:space="preserve">Optimized </t>
  </si>
  <si>
    <t>Meal 3 Nutrient Intake RHS</t>
  </si>
  <si>
    <t>Ingredient used Meal 3</t>
  </si>
  <si>
    <t>Total Ingredient used</t>
  </si>
  <si>
    <t>Total 3 Meals Cost</t>
  </si>
  <si>
    <t>Cholesterol (mg)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</si>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</sst>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AY1" activePane="topRight" state="frozen"/>
      <selection pane="topRight" activeCell="BI3" sqref="BI3"/>
    </sheetView>
  </sheetViews>
  <sheetFormatPr defaultRowHeight="14.4" x14ac:dyDescent="0.3"/>
  <cols>
    <col min="1" max="1" width="23.33203125" customWidth="1"/>
    <col min="4" max="4" width="1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3320312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99</v>
      </c>
      <c r="AW2" s="2" t="s">
        <v>98</v>
      </c>
      <c r="AX2" s="2" t="s">
        <v>97</v>
      </c>
      <c r="AY2" s="2" t="s">
        <v>96</v>
      </c>
      <c r="AZ2" s="2" t="s">
        <v>95</v>
      </c>
      <c r="BA2" s="2" t="s">
        <v>94</v>
      </c>
      <c r="BB2" s="2" t="s">
        <v>93</v>
      </c>
      <c r="BC2" s="2" t="s">
        <v>92</v>
      </c>
      <c r="BD2" s="2" t="s">
        <v>91</v>
      </c>
      <c r="BE2" s="2" t="s">
        <v>90</v>
      </c>
      <c r="BF2" s="3" t="s">
        <v>89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4.1465122197802184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8.1767955801104861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1.2159431728492496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0.47992835893388242</v>
      </c>
      <c r="AO4" s="12">
        <v>0.86144739238662238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3.8066905470219348E-2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382</v>
      </c>
      <c r="B9" s="14" t="s">
        <v>65</v>
      </c>
      <c r="C9" s="14">
        <v>25</v>
      </c>
      <c r="D9" s="14">
        <v>63</v>
      </c>
    </row>
    <row r="11" spans="1:65" ht="15" thickBot="1" x14ac:dyDescent="0.35"/>
    <row r="12" spans="1:65" ht="15" thickBot="1" x14ac:dyDescent="0.35">
      <c r="A12" s="15"/>
      <c r="BI12" s="71" t="s">
        <v>66</v>
      </c>
      <c r="BJ12" s="72"/>
      <c r="BL12" s="73" t="s">
        <v>67</v>
      </c>
      <c r="BM12" s="74"/>
    </row>
    <row r="13" spans="1:65" s="19" customFormat="1" ht="29.4" thickBot="1" x14ac:dyDescent="0.35">
      <c r="A13" s="16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2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340</v>
      </c>
      <c r="BI14" s="41">
        <f t="shared" ref="BI14:BJ27" si="1">0.4*BL14</f>
        <v>340</v>
      </c>
      <c r="BJ14" s="41">
        <f t="shared" si="1"/>
        <v>668</v>
      </c>
      <c r="BL14" s="57">
        <v>850</v>
      </c>
      <c r="BM14" s="58">
        <v>1670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44.853597231497766</v>
      </c>
      <c r="BI15" s="41">
        <f t="shared" si="1"/>
        <v>20</v>
      </c>
      <c r="BJ15" s="41">
        <f t="shared" si="1"/>
        <v>83.600000000000009</v>
      </c>
      <c r="BL15" s="25">
        <v>50</v>
      </c>
      <c r="BM15" s="26">
        <v>209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4.3240088640641057</v>
      </c>
      <c r="BI16" s="28">
        <f t="shared" si="1"/>
        <v>0</v>
      </c>
      <c r="BJ16" s="28">
        <f t="shared" si="1"/>
        <v>22.400000000000002</v>
      </c>
      <c r="BL16" s="29">
        <v>0</v>
      </c>
      <c r="BM16" s="30">
        <v>56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24.400000000000023</v>
      </c>
      <c r="BI17" s="28">
        <f t="shared" si="1"/>
        <v>24.400000000000002</v>
      </c>
      <c r="BJ17" s="28">
        <f t="shared" si="1"/>
        <v>33.6</v>
      </c>
      <c r="BL17" s="29">
        <v>61</v>
      </c>
      <c r="BM17" s="30">
        <v>84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4.9896181166899209</v>
      </c>
      <c r="BI18" s="28">
        <f t="shared" si="1"/>
        <v>0</v>
      </c>
      <c r="BJ18" s="28">
        <f t="shared" si="1"/>
        <v>7.6000000000000005</v>
      </c>
      <c r="BL18" s="29">
        <v>0</v>
      </c>
      <c r="BM18" s="30">
        <v>19</v>
      </c>
    </row>
    <row r="19" spans="1:65" x14ac:dyDescent="0.3">
      <c r="A19" s="23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32.445668144010732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194.22266407625511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1400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11.824625098658235</v>
      </c>
      <c r="BI22" s="28">
        <f t="shared" si="1"/>
        <v>8</v>
      </c>
      <c r="BJ22" s="28">
        <f t="shared" si="1"/>
        <v>15.200000000000001</v>
      </c>
      <c r="BL22" s="29">
        <v>20</v>
      </c>
      <c r="BM22" s="30">
        <v>38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25.199999999999982</v>
      </c>
      <c r="BI23" s="28">
        <f t="shared" si="1"/>
        <v>0</v>
      </c>
      <c r="BJ23" s="28">
        <f t="shared" si="1"/>
        <v>25.200000000000003</v>
      </c>
      <c r="BL23" s="29">
        <v>0</v>
      </c>
      <c r="BM23" s="30">
        <v>63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0.24659956286807128</v>
      </c>
      <c r="BI24" s="28">
        <f t="shared" si="1"/>
        <v>0.24</v>
      </c>
      <c r="BJ24" s="28">
        <f t="shared" si="1"/>
        <v>1.2000000000000002</v>
      </c>
      <c r="BL24" s="29">
        <v>0.6</v>
      </c>
      <c r="BM24" s="30">
        <v>3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201.34384068969689</v>
      </c>
      <c r="BI25" s="28">
        <f t="shared" si="1"/>
        <v>28</v>
      </c>
      <c r="BJ25" s="28">
        <f t="shared" si="1"/>
        <v>800</v>
      </c>
      <c r="BL25" s="29">
        <v>70</v>
      </c>
      <c r="BM25" s="30">
        <v>2000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399.99999999999989</v>
      </c>
      <c r="BI26" s="28">
        <f t="shared" si="1"/>
        <v>400</v>
      </c>
      <c r="BJ26" s="28">
        <f t="shared" si="1"/>
        <v>1000</v>
      </c>
      <c r="BL26" s="29">
        <v>1000</v>
      </c>
      <c r="BM26" s="30">
        <v>2500</v>
      </c>
    </row>
    <row r="27" spans="1:65" ht="15" thickBot="1" x14ac:dyDescent="0.35">
      <c r="A27" s="32" t="s">
        <v>87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7.9038042620363118</v>
      </c>
      <c r="BI27" s="35">
        <f t="shared" si="1"/>
        <v>3.6</v>
      </c>
      <c r="BJ27" s="35">
        <f t="shared" si="1"/>
        <v>18</v>
      </c>
      <c r="BL27" s="36">
        <v>9</v>
      </c>
      <c r="BM27" s="37">
        <v>45</v>
      </c>
    </row>
    <row r="29" spans="1:65" s="38" customFormat="1" x14ac:dyDescent="0.3">
      <c r="A29" s="38" t="s">
        <v>88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38">
        <f t="shared" si="3"/>
        <v>0</v>
      </c>
      <c r="R29" s="38">
        <f t="shared" si="3"/>
        <v>0</v>
      </c>
      <c r="S29" s="38">
        <f t="shared" si="3"/>
        <v>0</v>
      </c>
      <c r="T29" s="38">
        <f t="shared" si="3"/>
        <v>0</v>
      </c>
      <c r="U29" s="38">
        <f t="shared" si="3"/>
        <v>0</v>
      </c>
      <c r="V29" s="38">
        <f t="shared" si="3"/>
        <v>0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1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0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zoomScale="80" zoomScaleNormal="80" workbookViewId="0">
      <pane xSplit="1" topLeftCell="AT1" activePane="topRight" state="frozen"/>
      <selection pane="topRight" activeCell="BI3" sqref="BI3"/>
    </sheetView>
  </sheetViews>
  <sheetFormatPr defaultRowHeight="14.4" x14ac:dyDescent="0.3"/>
  <cols>
    <col min="1" max="1" width="25.6640625" customWidth="1"/>
    <col min="4" max="4" width="12.554687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664062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K2" s="7"/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7.011804808949365</v>
      </c>
      <c r="BK3" s="7"/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3.0501688392716733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0.88631758928954518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0.73309773626782126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0.37438310559479332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382</v>
      </c>
      <c r="B9" s="14" t="s">
        <v>65</v>
      </c>
      <c r="C9" s="14">
        <v>25</v>
      </c>
      <c r="D9" s="14">
        <v>63</v>
      </c>
    </row>
    <row r="11" spans="1:65" ht="15" thickBot="1" x14ac:dyDescent="0.35"/>
    <row r="12" spans="1:65" ht="15" thickBot="1" x14ac:dyDescent="0.35">
      <c r="A12" s="15"/>
      <c r="BI12" s="71" t="s">
        <v>100</v>
      </c>
      <c r="BJ12" s="72"/>
      <c r="BL12" s="75" t="s">
        <v>67</v>
      </c>
      <c r="BM12" s="76"/>
    </row>
    <row r="13" spans="1:65" s="19" customFormat="1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255.00000000000009</v>
      </c>
      <c r="BI14" s="41">
        <f>0.5*BL14</f>
        <v>255</v>
      </c>
      <c r="BJ14" s="41">
        <f>0.5*BM14</f>
        <v>665</v>
      </c>
      <c r="BL14" s="62">
        <f>IF('382_Meal1'!BL14-'382_Meal1'!BG14&gt;0, '382_Meal1'!BL14-'382_Meal1'!BG14, 0)</f>
        <v>510</v>
      </c>
      <c r="BM14" s="64">
        <f>'382_Meal1'!BM14-'382_Meal1'!BG14</f>
        <v>1330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28.545608035701544</v>
      </c>
      <c r="BI15" s="41">
        <f>0.5*BL15</f>
        <v>2.5732013842511172</v>
      </c>
      <c r="BJ15" s="42">
        <f>0.5*BM15</f>
        <v>82.073201384251121</v>
      </c>
      <c r="BL15" s="63">
        <f>IF('382_Meal1'!BL15-'382_Meal1'!BG15&gt;0, '382_Meal1'!BL15-'382_Meal1'!BG15, 0)</f>
        <v>5.1464027685022344</v>
      </c>
      <c r="BM15" s="63">
        <f>'382_Meal1'!BM15-'382_Meal1'!BG15</f>
        <v>164.14640276850224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3.7124941061044026</v>
      </c>
      <c r="BI16" s="28">
        <f t="shared" ref="BI16:BJ27" si="1">0.5*BL16</f>
        <v>0</v>
      </c>
      <c r="BJ16" s="43">
        <f t="shared" si="1"/>
        <v>25.837995567967948</v>
      </c>
      <c r="BL16" s="63">
        <f>IF('382_Meal1'!BL16-'382_Meal1'!BG16&gt;0, '382_Meal1'!BL16-'382_Meal1'!BG16, 0)</f>
        <v>0</v>
      </c>
      <c r="BM16" s="63">
        <f>'382_Meal1'!BM16-'382_Meal1'!BG16</f>
        <v>51.675991135935895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25.321668579702155</v>
      </c>
      <c r="BI17" s="28">
        <f t="shared" si="1"/>
        <v>18.29999999999999</v>
      </c>
      <c r="BJ17" s="43">
        <f t="shared" si="1"/>
        <v>29.79999999999999</v>
      </c>
      <c r="BL17" s="63">
        <f>IF('382_Meal1'!BL17-'382_Meal1'!BG17&gt;0, '382_Meal1'!BL17-'382_Meal1'!BG17, 0)</f>
        <v>36.59999999999998</v>
      </c>
      <c r="BM17" s="63">
        <f>'382_Meal1'!BM17-'382_Meal1'!BG17</f>
        <v>59.59999999999998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5.1943580535618104</v>
      </c>
      <c r="BI18" s="28">
        <f t="shared" si="1"/>
        <v>0</v>
      </c>
      <c r="BJ18" s="43">
        <f t="shared" si="1"/>
        <v>7.0051909416550391</v>
      </c>
      <c r="BL18" s="63">
        <f>IF('382_Meal1'!BL18-'382_Meal1'!BG18&gt;0, '382_Meal1'!BL18-'382_Meal1'!BG18, 0)</f>
        <v>0</v>
      </c>
      <c r="BM18" s="63">
        <f>'382_Meal1'!BM18-'382_Meal1'!BG18</f>
        <v>14.010381883310078</v>
      </c>
    </row>
    <row r="19" spans="1:65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15.863446416749632</v>
      </c>
      <c r="BI19" s="28">
        <f t="shared" si="1"/>
        <v>0</v>
      </c>
      <c r="BJ19" s="43">
        <f t="shared" si="1"/>
        <v>133.77716592799464</v>
      </c>
      <c r="BL19" s="63">
        <f>IF('382_Meal1'!BL19-'382_Meal1'!BG19&gt;0, '382_Meal1'!BL19-'382_Meal1'!BG19, 0)</f>
        <v>0</v>
      </c>
      <c r="BM19" s="63">
        <f>'382_Meal1'!BM19-'382_Meal1'!BG19</f>
        <v>267.55433185598929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2">SUMPRODUCT($B$4:$BF$4,B20:BF20)</f>
        <v>168.08597229035581</v>
      </c>
      <c r="BI20" s="28">
        <f t="shared" si="1"/>
        <v>77.888667961872443</v>
      </c>
      <c r="BJ20" s="43">
        <f t="shared" si="1"/>
        <v>1052.8886679618724</v>
      </c>
      <c r="BL20" s="63">
        <f>IF('382_Meal1'!BL20-'382_Meal1'!BG20&gt;0, '382_Meal1'!BL20-'382_Meal1'!BG20, 0)</f>
        <v>155.77733592374489</v>
      </c>
      <c r="BM20" s="63">
        <f>'382_Meal1'!BM20-'382_Meal1'!BG20</f>
        <v>2105.7773359237449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1049.9999999999993</v>
      </c>
      <c r="BI21" s="28">
        <f t="shared" si="1"/>
        <v>0</v>
      </c>
      <c r="BJ21" s="43">
        <f t="shared" si="1"/>
        <v>1050</v>
      </c>
      <c r="BL21" s="63">
        <f>IF('382_Meal1'!BL21-'382_Meal1'!BG21&gt;0, '382_Meal1'!BL21-'382_Meal1'!BG21, 0)</f>
        <v>0</v>
      </c>
      <c r="BM21" s="63">
        <f>'382_Meal1'!BM21-'382_Meal1'!BG21</f>
        <v>2100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7.8729728571224369</v>
      </c>
      <c r="BI22" s="28">
        <f t="shared" si="1"/>
        <v>4.0876874506708827</v>
      </c>
      <c r="BJ22" s="43">
        <f t="shared" si="1"/>
        <v>13.087687450670883</v>
      </c>
      <c r="BL22" s="63">
        <f>IF('382_Meal1'!BL22-'382_Meal1'!BG22&gt;0, '382_Meal1'!BL22-'382_Meal1'!BG22, 0)</f>
        <v>8.1753749013417654</v>
      </c>
      <c r="BM22" s="63">
        <f>'382_Meal1'!BM22-'382_Meal1'!BG22</f>
        <v>26.175374901341765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18.900000000000016</v>
      </c>
      <c r="BI23" s="28">
        <f t="shared" si="1"/>
        <v>0</v>
      </c>
      <c r="BJ23" s="43">
        <f t="shared" si="1"/>
        <v>18.900000000000009</v>
      </c>
      <c r="BL23" s="63">
        <f>IF('382_Meal1'!BL23-'382_Meal1'!BG23&gt;0, '382_Meal1'!BL23-'382_Meal1'!BG23, 0)</f>
        <v>0</v>
      </c>
      <c r="BM23" s="63">
        <f>'382_Meal1'!BM23-'382_Meal1'!BG23</f>
        <v>37.800000000000018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0.27919004062620673</v>
      </c>
      <c r="BI24" s="28">
        <f t="shared" si="1"/>
        <v>0.17670021856596435</v>
      </c>
      <c r="BJ24" s="43">
        <f t="shared" si="1"/>
        <v>1.3767002185659645</v>
      </c>
      <c r="BL24" s="63">
        <f>IF('382_Meal1'!BL24-'382_Meal1'!BG24&gt;0, '382_Meal1'!BL24-'382_Meal1'!BG24, 0)</f>
        <v>0.3534004371319287</v>
      </c>
      <c r="BM24" s="63">
        <f>'382_Meal1'!BM24-'382_Meal1'!BG24</f>
        <v>2.7534004371319289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273.24879583545658</v>
      </c>
      <c r="BI25" s="28">
        <f t="shared" si="1"/>
        <v>0</v>
      </c>
      <c r="BJ25" s="43">
        <f t="shared" si="1"/>
        <v>899.32807965515156</v>
      </c>
      <c r="BL25" s="63">
        <f>IF('382_Meal1'!BL25-'382_Meal1'!BG25&gt;0, '382_Meal1'!BL25-'382_Meal1'!BG25, 0)</f>
        <v>0</v>
      </c>
      <c r="BM25" s="63">
        <f>'382_Meal1'!BM25-'382_Meal1'!BG25</f>
        <v>1798.6561593103031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300.00000000000011</v>
      </c>
      <c r="BI26" s="28">
        <f t="shared" si="1"/>
        <v>300.00000000000006</v>
      </c>
      <c r="BJ26" s="43">
        <f t="shared" si="1"/>
        <v>1050</v>
      </c>
      <c r="BL26" s="63">
        <f>IF('382_Meal1'!BL26-'382_Meal1'!BG26&gt;0, '382_Meal1'!BL26-'382_Meal1'!BG26, 0)</f>
        <v>600.00000000000011</v>
      </c>
      <c r="BM26" s="63">
        <f>'382_Meal1'!BM26-'382_Meal1'!BG26</f>
        <v>2100</v>
      </c>
    </row>
    <row r="27" spans="1:65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2"/>
        <v>1.6258911522506336</v>
      </c>
      <c r="BI27" s="28">
        <f t="shared" si="1"/>
        <v>0.54809786898184409</v>
      </c>
      <c r="BJ27" s="43">
        <f t="shared" si="1"/>
        <v>18.548097868981845</v>
      </c>
      <c r="BL27" s="47">
        <f>IF('382_Meal1'!BL27-'382_Meal1'!BG27&gt;0, '382_Meal1'!BL27-'382_Meal1'!BG27, 0)</f>
        <v>1.0961957379636882</v>
      </c>
      <c r="BM27" s="47">
        <f>'382_Meal1'!BM27-'382_Meal1'!BG27</f>
        <v>37.09619573796369</v>
      </c>
    </row>
    <row r="28" spans="1:65" ht="15" thickBot="1" x14ac:dyDescent="0.35">
      <c r="A28" s="44" t="s">
        <v>101</v>
      </c>
      <c r="B28" s="45">
        <f>B30</f>
        <v>0</v>
      </c>
      <c r="C28" s="45">
        <f t="shared" ref="C28:BF28" si="3">C30</f>
        <v>0</v>
      </c>
      <c r="D28" s="45">
        <f t="shared" si="3"/>
        <v>0</v>
      </c>
      <c r="E28" s="45">
        <f t="shared" si="3"/>
        <v>0</v>
      </c>
      <c r="F28" s="45">
        <f t="shared" si="3"/>
        <v>0</v>
      </c>
      <c r="G28" s="45">
        <f t="shared" si="3"/>
        <v>0</v>
      </c>
      <c r="H28" s="45">
        <f t="shared" si="3"/>
        <v>0</v>
      </c>
      <c r="I28" s="45">
        <f t="shared" si="3"/>
        <v>0</v>
      </c>
      <c r="J28" s="45">
        <f t="shared" si="3"/>
        <v>0</v>
      </c>
      <c r="K28" s="45">
        <f t="shared" si="3"/>
        <v>1</v>
      </c>
      <c r="L28" s="45">
        <f t="shared" si="3"/>
        <v>0</v>
      </c>
      <c r="M28" s="45">
        <f t="shared" si="3"/>
        <v>0</v>
      </c>
      <c r="N28" s="45">
        <f t="shared" si="3"/>
        <v>0</v>
      </c>
      <c r="O28" s="45">
        <f t="shared" si="3"/>
        <v>0</v>
      </c>
      <c r="P28" s="45">
        <f t="shared" si="3"/>
        <v>0</v>
      </c>
      <c r="Q28" s="45">
        <f t="shared" si="3"/>
        <v>0</v>
      </c>
      <c r="R28" s="45">
        <f t="shared" si="3"/>
        <v>0</v>
      </c>
      <c r="S28" s="45">
        <f t="shared" si="3"/>
        <v>0</v>
      </c>
      <c r="T28" s="45">
        <f t="shared" si="3"/>
        <v>0</v>
      </c>
      <c r="U28" s="45">
        <f t="shared" si="3"/>
        <v>0</v>
      </c>
      <c r="V28" s="45">
        <f t="shared" si="3"/>
        <v>0</v>
      </c>
      <c r="W28" s="45">
        <f t="shared" si="3"/>
        <v>0</v>
      </c>
      <c r="X28" s="45">
        <f t="shared" si="3"/>
        <v>0</v>
      </c>
      <c r="Y28" s="45">
        <f t="shared" si="3"/>
        <v>0</v>
      </c>
      <c r="Z28" s="45">
        <f t="shared" si="3"/>
        <v>0</v>
      </c>
      <c r="AA28" s="45">
        <f t="shared" si="3"/>
        <v>0</v>
      </c>
      <c r="AB28" s="45">
        <f t="shared" si="3"/>
        <v>0</v>
      </c>
      <c r="AC28" s="45">
        <f t="shared" si="3"/>
        <v>0</v>
      </c>
      <c r="AD28" s="45">
        <f t="shared" si="3"/>
        <v>0</v>
      </c>
      <c r="AE28" s="45">
        <f t="shared" si="3"/>
        <v>1</v>
      </c>
      <c r="AF28" s="45">
        <f t="shared" si="3"/>
        <v>0</v>
      </c>
      <c r="AG28" s="45">
        <f t="shared" si="3"/>
        <v>0</v>
      </c>
      <c r="AH28" s="45">
        <f t="shared" si="3"/>
        <v>0</v>
      </c>
      <c r="AI28" s="45">
        <f t="shared" si="3"/>
        <v>0</v>
      </c>
      <c r="AJ28" s="45">
        <f t="shared" si="3"/>
        <v>0</v>
      </c>
      <c r="AK28" s="45">
        <f t="shared" si="3"/>
        <v>0</v>
      </c>
      <c r="AL28" s="45">
        <f t="shared" si="3"/>
        <v>0</v>
      </c>
      <c r="AM28" s="45">
        <f t="shared" si="3"/>
        <v>0</v>
      </c>
      <c r="AN28" s="45">
        <f t="shared" si="3"/>
        <v>1</v>
      </c>
      <c r="AO28" s="45">
        <f t="shared" si="3"/>
        <v>1</v>
      </c>
      <c r="AP28" s="45">
        <f t="shared" si="3"/>
        <v>0</v>
      </c>
      <c r="AQ28" s="45">
        <f t="shared" si="3"/>
        <v>0</v>
      </c>
      <c r="AR28" s="45">
        <f t="shared" si="3"/>
        <v>0</v>
      </c>
      <c r="AS28" s="45">
        <f t="shared" si="3"/>
        <v>0</v>
      </c>
      <c r="AT28" s="45">
        <f t="shared" si="3"/>
        <v>0</v>
      </c>
      <c r="AU28" s="45">
        <f t="shared" si="3"/>
        <v>0</v>
      </c>
      <c r="AV28" s="45">
        <f t="shared" si="3"/>
        <v>0</v>
      </c>
      <c r="AW28" s="45">
        <f t="shared" si="3"/>
        <v>1</v>
      </c>
      <c r="AX28" s="45">
        <f t="shared" si="3"/>
        <v>0</v>
      </c>
      <c r="AY28" s="45">
        <f t="shared" si="3"/>
        <v>0</v>
      </c>
      <c r="AZ28" s="45">
        <f t="shared" si="3"/>
        <v>0</v>
      </c>
      <c r="BA28" s="45">
        <f t="shared" si="3"/>
        <v>0</v>
      </c>
      <c r="BB28" s="45">
        <f t="shared" si="3"/>
        <v>0</v>
      </c>
      <c r="BC28" s="45">
        <f t="shared" si="3"/>
        <v>0</v>
      </c>
      <c r="BD28" s="45">
        <f t="shared" si="3"/>
        <v>0</v>
      </c>
      <c r="BE28" s="45">
        <f t="shared" si="3"/>
        <v>0</v>
      </c>
      <c r="BF28" s="45">
        <f t="shared" si="3"/>
        <v>0</v>
      </c>
      <c r="BG28" s="34">
        <f t="shared" si="2"/>
        <v>0</v>
      </c>
      <c r="BI28" s="35"/>
      <c r="BJ28" s="46">
        <v>0</v>
      </c>
    </row>
    <row r="30" spans="1:65" s="38" customFormat="1" x14ac:dyDescent="0.3">
      <c r="A30" s="38" t="s">
        <v>88</v>
      </c>
      <c r="B30" s="38">
        <f>'382_Meal1'!B29</f>
        <v>0</v>
      </c>
      <c r="C30" s="38">
        <f>'382_Meal1'!C29</f>
        <v>0</v>
      </c>
      <c r="D30" s="38">
        <f>'382_Meal1'!D29</f>
        <v>0</v>
      </c>
      <c r="E30" s="38">
        <f>'382_Meal1'!E29</f>
        <v>0</v>
      </c>
      <c r="F30" s="38">
        <f>'382_Meal1'!F29</f>
        <v>0</v>
      </c>
      <c r="G30" s="38">
        <f>'382_Meal1'!G29</f>
        <v>0</v>
      </c>
      <c r="H30" s="38">
        <f>'382_Meal1'!H29</f>
        <v>0</v>
      </c>
      <c r="I30" s="38">
        <f>'382_Meal1'!I29</f>
        <v>0</v>
      </c>
      <c r="J30" s="38">
        <f>'382_Meal1'!J29</f>
        <v>0</v>
      </c>
      <c r="K30" s="38">
        <f>'382_Meal1'!K29</f>
        <v>1</v>
      </c>
      <c r="L30" s="38">
        <f>'382_Meal1'!L29</f>
        <v>0</v>
      </c>
      <c r="M30" s="38">
        <f>'382_Meal1'!M29</f>
        <v>0</v>
      </c>
      <c r="N30" s="38">
        <f>'382_Meal1'!N29</f>
        <v>0</v>
      </c>
      <c r="O30" s="38">
        <f>'382_Meal1'!O29</f>
        <v>0</v>
      </c>
      <c r="P30" s="38">
        <f>'382_Meal1'!P29</f>
        <v>0</v>
      </c>
      <c r="Q30" s="38">
        <f>'382_Meal1'!Q29</f>
        <v>0</v>
      </c>
      <c r="R30" s="38">
        <f>'382_Meal1'!R29</f>
        <v>0</v>
      </c>
      <c r="S30" s="38">
        <f>'382_Meal1'!S29</f>
        <v>0</v>
      </c>
      <c r="T30" s="38">
        <f>'382_Meal1'!T29</f>
        <v>0</v>
      </c>
      <c r="U30" s="38">
        <f>'382_Meal1'!U29</f>
        <v>0</v>
      </c>
      <c r="V30" s="38">
        <f>'382_Meal1'!V29</f>
        <v>0</v>
      </c>
      <c r="W30" s="38">
        <f>'382_Meal1'!W29</f>
        <v>0</v>
      </c>
      <c r="X30" s="38">
        <f>'382_Meal1'!X29</f>
        <v>0</v>
      </c>
      <c r="Y30" s="38">
        <f>'382_Meal1'!Y29</f>
        <v>0</v>
      </c>
      <c r="Z30" s="38">
        <f>'382_Meal1'!Z29</f>
        <v>0</v>
      </c>
      <c r="AA30" s="38">
        <f>'382_Meal1'!AA29</f>
        <v>0</v>
      </c>
      <c r="AB30" s="38">
        <f>'382_Meal1'!AB29</f>
        <v>0</v>
      </c>
      <c r="AC30" s="38">
        <f>'382_Meal1'!AC29</f>
        <v>0</v>
      </c>
      <c r="AD30" s="38">
        <f>'382_Meal1'!AD29</f>
        <v>0</v>
      </c>
      <c r="AE30" s="38">
        <f>'382_Meal1'!AE29</f>
        <v>1</v>
      </c>
      <c r="AF30" s="38">
        <f>'382_Meal1'!AF29</f>
        <v>0</v>
      </c>
      <c r="AG30" s="38">
        <f>'382_Meal1'!AG29</f>
        <v>0</v>
      </c>
      <c r="AH30" s="38">
        <f>'382_Meal1'!AH29</f>
        <v>0</v>
      </c>
      <c r="AI30" s="38">
        <f>'382_Meal1'!AI29</f>
        <v>0</v>
      </c>
      <c r="AJ30" s="38">
        <f>'382_Meal1'!AJ29</f>
        <v>0</v>
      </c>
      <c r="AK30" s="38">
        <f>'382_Meal1'!AK29</f>
        <v>0</v>
      </c>
      <c r="AL30" s="38">
        <f>'382_Meal1'!AL29</f>
        <v>0</v>
      </c>
      <c r="AM30" s="38">
        <f>'382_Meal1'!AM29</f>
        <v>0</v>
      </c>
      <c r="AN30" s="38">
        <f>'382_Meal1'!AN29</f>
        <v>1</v>
      </c>
      <c r="AO30" s="38">
        <f>'382_Meal1'!AO29</f>
        <v>1</v>
      </c>
      <c r="AP30" s="38">
        <f>'382_Meal1'!AP29</f>
        <v>0</v>
      </c>
      <c r="AQ30" s="38">
        <f>'382_Meal1'!AQ29</f>
        <v>0</v>
      </c>
      <c r="AR30" s="38">
        <f>'382_Meal1'!AR29</f>
        <v>0</v>
      </c>
      <c r="AS30" s="38">
        <f>'382_Meal1'!AS29</f>
        <v>0</v>
      </c>
      <c r="AT30" s="38">
        <f>'382_Meal1'!AT29</f>
        <v>0</v>
      </c>
      <c r="AU30" s="38">
        <f>'382_Meal1'!AU29</f>
        <v>0</v>
      </c>
      <c r="AV30" s="38">
        <f>'382_Meal1'!AV29</f>
        <v>0</v>
      </c>
      <c r="AW30" s="38">
        <f>'382_Meal1'!AW29</f>
        <v>1</v>
      </c>
      <c r="AX30" s="38">
        <f>'382_Meal1'!AX29</f>
        <v>0</v>
      </c>
      <c r="AY30" s="38">
        <f>'382_Meal1'!AY29</f>
        <v>0</v>
      </c>
      <c r="AZ30" s="38">
        <f>'382_Meal1'!AZ29</f>
        <v>0</v>
      </c>
      <c r="BA30" s="38">
        <f>'382_Meal1'!BA29</f>
        <v>0</v>
      </c>
      <c r="BB30" s="38">
        <f>'382_Meal1'!BB29</f>
        <v>0</v>
      </c>
      <c r="BC30" s="38">
        <f>'382_Meal1'!BC29</f>
        <v>0</v>
      </c>
      <c r="BD30" s="38">
        <f>'382_Meal1'!BD29</f>
        <v>0</v>
      </c>
      <c r="BE30" s="38">
        <f>'382_Meal1'!BE29</f>
        <v>0</v>
      </c>
      <c r="BF30" s="38">
        <f>'382_Meal1'!BF29</f>
        <v>0</v>
      </c>
    </row>
    <row r="31" spans="1:65" s="38" customFormat="1" x14ac:dyDescent="0.3">
      <c r="A31" s="38" t="s">
        <v>102</v>
      </c>
      <c r="B31" s="38">
        <f>IF(B4&gt;0,1,0)</f>
        <v>0</v>
      </c>
      <c r="C31" s="38">
        <f t="shared" ref="C31:BF31" si="4">IF(C4&gt;0,1,0)</f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0</v>
      </c>
      <c r="H31" s="38">
        <f t="shared" si="4"/>
        <v>0</v>
      </c>
      <c r="I31" s="38">
        <f t="shared" si="4"/>
        <v>0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0</v>
      </c>
      <c r="Q31" s="38">
        <f t="shared" si="4"/>
        <v>0</v>
      </c>
      <c r="R31" s="38">
        <f t="shared" si="4"/>
        <v>0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1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0</v>
      </c>
      <c r="AD31" s="38">
        <f t="shared" si="4"/>
        <v>0</v>
      </c>
      <c r="AE31" s="38">
        <f t="shared" si="4"/>
        <v>0</v>
      </c>
      <c r="AF31" s="38">
        <f t="shared" si="4"/>
        <v>0</v>
      </c>
      <c r="AG31" s="38">
        <f t="shared" si="4"/>
        <v>0</v>
      </c>
      <c r="AH31" s="38">
        <f t="shared" si="4"/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0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0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1</v>
      </c>
      <c r="AV31" s="38">
        <f t="shared" si="4"/>
        <v>0</v>
      </c>
      <c r="AW31" s="38">
        <f t="shared" si="4"/>
        <v>0</v>
      </c>
      <c r="AX31" s="38">
        <f t="shared" si="4"/>
        <v>0</v>
      </c>
      <c r="AY31" s="38">
        <f t="shared" si="4"/>
        <v>0</v>
      </c>
      <c r="AZ31" s="38">
        <f t="shared" si="4"/>
        <v>0</v>
      </c>
      <c r="BA31" s="38">
        <f t="shared" si="4"/>
        <v>0</v>
      </c>
      <c r="BB31" s="38">
        <f t="shared" si="4"/>
        <v>0</v>
      </c>
      <c r="BC31" s="38">
        <f t="shared" si="4"/>
        <v>0</v>
      </c>
      <c r="BD31" s="38">
        <f t="shared" si="4"/>
        <v>1</v>
      </c>
      <c r="BE31" s="38">
        <f t="shared" si="4"/>
        <v>0</v>
      </c>
      <c r="BF31" s="38">
        <f t="shared" si="4"/>
        <v>0</v>
      </c>
    </row>
    <row r="32" spans="1:65" s="38" customFormat="1" x14ac:dyDescent="0.3">
      <c r="A32" s="38" t="s">
        <v>103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0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0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0</v>
      </c>
      <c r="Q32" s="38">
        <f t="shared" si="5"/>
        <v>0</v>
      </c>
      <c r="R32" s="38">
        <f t="shared" si="5"/>
        <v>0</v>
      </c>
      <c r="S32" s="38">
        <f t="shared" si="5"/>
        <v>0</v>
      </c>
      <c r="T32" s="38">
        <f t="shared" si="5"/>
        <v>0</v>
      </c>
      <c r="U32" s="38">
        <f t="shared" si="5"/>
        <v>0</v>
      </c>
      <c r="V32" s="38">
        <f t="shared" si="5"/>
        <v>0</v>
      </c>
      <c r="W32" s="38">
        <f t="shared" si="5"/>
        <v>0</v>
      </c>
      <c r="X32" s="38">
        <f t="shared" si="5"/>
        <v>0</v>
      </c>
      <c r="Y32" s="38">
        <f t="shared" si="5"/>
        <v>1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0</v>
      </c>
      <c r="AD32" s="38">
        <f t="shared" si="5"/>
        <v>0</v>
      </c>
      <c r="AE32" s="38">
        <f t="shared" si="5"/>
        <v>1</v>
      </c>
      <c r="AF32" s="38">
        <f t="shared" si="5"/>
        <v>0</v>
      </c>
      <c r="AG32" s="38">
        <f t="shared" si="5"/>
        <v>0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0</v>
      </c>
      <c r="AL32" s="38">
        <f t="shared" si="5"/>
        <v>0</v>
      </c>
      <c r="AM32" s="38">
        <f t="shared" si="5"/>
        <v>0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0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1</v>
      </c>
      <c r="AV32" s="38">
        <f t="shared" si="5"/>
        <v>0</v>
      </c>
      <c r="AW32" s="38">
        <f t="shared" si="5"/>
        <v>1</v>
      </c>
      <c r="AX32" s="38">
        <f t="shared" si="5"/>
        <v>0</v>
      </c>
      <c r="AY32" s="38">
        <f t="shared" si="5"/>
        <v>0</v>
      </c>
      <c r="AZ32" s="38">
        <f t="shared" si="5"/>
        <v>0</v>
      </c>
      <c r="BA32" s="38">
        <f t="shared" si="5"/>
        <v>0</v>
      </c>
      <c r="BB32" s="38">
        <f t="shared" si="5"/>
        <v>0</v>
      </c>
      <c r="BC32" s="38">
        <f t="shared" si="5"/>
        <v>0</v>
      </c>
      <c r="BD32" s="38">
        <f t="shared" si="5"/>
        <v>1</v>
      </c>
      <c r="BE32" s="38">
        <f t="shared" si="5"/>
        <v>0</v>
      </c>
      <c r="BF32" s="38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tabSelected="1" zoomScale="85" zoomScaleNormal="85" workbookViewId="0">
      <pane xSplit="1" topLeftCell="BD1" activePane="topRight" state="frozen"/>
      <selection pane="topRight" activeCell="BH8" sqref="BH8"/>
    </sheetView>
  </sheetViews>
  <sheetFormatPr defaultRowHeight="14.4" x14ac:dyDescent="0.3"/>
  <cols>
    <col min="1" max="1" width="25.6640625" customWidth="1"/>
    <col min="4" max="4" width="12.664062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664062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M2" s="56" t="s">
        <v>109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12.135228196190308</v>
      </c>
      <c r="BM3" s="55">
        <f>BI3+'382_Meal2'!BI3+'382_Meal1'!BI3</f>
        <v>23.293545224919889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0.61153886791870837</v>
      </c>
      <c r="J4" s="12">
        <v>0</v>
      </c>
      <c r="K4" s="12">
        <v>0</v>
      </c>
      <c r="L4" s="12">
        <v>0</v>
      </c>
      <c r="M4" s="12">
        <v>0.10203101340223872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7.8125716428356942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0.21663866278766319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0.65583460693695272</v>
      </c>
      <c r="AZ4" s="12">
        <v>0</v>
      </c>
      <c r="BA4" s="12">
        <v>0</v>
      </c>
      <c r="BB4" s="12">
        <v>0</v>
      </c>
      <c r="BC4" s="12">
        <v>0.2140140468750025</v>
      </c>
      <c r="BD4" s="12">
        <v>0</v>
      </c>
      <c r="BE4" s="12">
        <v>0</v>
      </c>
      <c r="BF4" s="13">
        <v>0</v>
      </c>
    </row>
    <row r="8" spans="1:67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7" x14ac:dyDescent="0.3">
      <c r="A9" s="14">
        <v>382</v>
      </c>
      <c r="B9" s="14" t="s">
        <v>65</v>
      </c>
      <c r="C9" s="14">
        <v>25</v>
      </c>
      <c r="D9" s="14">
        <v>63</v>
      </c>
    </row>
    <row r="11" spans="1:67" ht="15" thickBot="1" x14ac:dyDescent="0.35"/>
    <row r="12" spans="1:67" ht="15" thickBot="1" x14ac:dyDescent="0.35">
      <c r="A12" s="15"/>
      <c r="BI12" s="71" t="s">
        <v>106</v>
      </c>
      <c r="BJ12" s="72"/>
      <c r="BM12" s="14"/>
      <c r="BN12" s="77" t="s">
        <v>104</v>
      </c>
      <c r="BO12" s="78"/>
    </row>
    <row r="13" spans="1:67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K13" s="19"/>
      <c r="BM13" s="51" t="s">
        <v>105</v>
      </c>
      <c r="BN13" s="50" t="s">
        <v>73</v>
      </c>
      <c r="BO13" s="50" t="s">
        <v>74</v>
      </c>
    </row>
    <row r="14" spans="1:67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254.99999999999994</v>
      </c>
      <c r="BH14" s="19"/>
      <c r="BI14" s="67">
        <f>IF('382_Meal2'!BL14-'382_Meal2'!BI14&gt;0, '382_Meal2'!BL14-'382_Meal2'!BI14, 0)</f>
        <v>255</v>
      </c>
      <c r="BJ14" s="67">
        <f>'382_Meal2'!BM14-'382_Meal2'!BG14</f>
        <v>1075</v>
      </c>
      <c r="BK14" s="19"/>
      <c r="BM14" s="52">
        <f>BG14+'382_Meal2'!BG14+'382_Meal1'!BG14</f>
        <v>850</v>
      </c>
      <c r="BN14" s="53">
        <f>'382_Meal1'!BL14</f>
        <v>850</v>
      </c>
      <c r="BO14" s="53">
        <f>'382_Meal1'!BM14</f>
        <v>1670</v>
      </c>
    </row>
    <row r="15" spans="1:67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45.140917196816105</v>
      </c>
      <c r="BI15" s="68">
        <f>IF('382_Meal2'!BL15-'382_Meal2'!BI15&gt;0, '382_Meal2'!BL15-'382_Meal2'!BI15, 0)</f>
        <v>2.5732013842511172</v>
      </c>
      <c r="BJ15" s="68">
        <f>'382_Meal2'!BM15-'382_Meal2'!BG15</f>
        <v>135.60079473280069</v>
      </c>
      <c r="BM15" s="54">
        <f>BG15+'382_Meal2'!BG15+'382_Meal1'!BG15</f>
        <v>118.54012246401541</v>
      </c>
      <c r="BN15" s="65">
        <f>'382_Meal1'!BL15</f>
        <v>50</v>
      </c>
      <c r="BO15" s="70">
        <f>'382_Meal1'!BM15</f>
        <v>209</v>
      </c>
    </row>
    <row r="16" spans="1:67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4.2560287119342197</v>
      </c>
      <c r="BI16" s="68">
        <f>IF('382_Meal2'!BL16-'382_Meal2'!BI16&gt;0, '382_Meal2'!BL16-'382_Meal2'!BI16, 0)</f>
        <v>0</v>
      </c>
      <c r="BJ16" s="68">
        <f>'382_Meal2'!BM16-'382_Meal2'!BG16</f>
        <v>47.963497029831494</v>
      </c>
      <c r="BM16" s="54">
        <f>BG16+'382_Meal2'!BG16+'382_Meal1'!BG16</f>
        <v>12.292531682102727</v>
      </c>
      <c r="BN16" s="65">
        <f>'382_Meal1'!BL16</f>
        <v>0</v>
      </c>
      <c r="BO16" s="70">
        <f>'382_Meal1'!BM16</f>
        <v>56</v>
      </c>
    </row>
    <row r="17" spans="1:67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18.541195667222716</v>
      </c>
      <c r="BI17" s="68">
        <f>IF('382_Meal2'!BL17-'382_Meal2'!BI17&gt;0, '382_Meal2'!BL17-'382_Meal2'!BI17, 0)</f>
        <v>18.29999999999999</v>
      </c>
      <c r="BJ17" s="68">
        <f>'382_Meal2'!BM17-'382_Meal2'!BG17</f>
        <v>34.278331420297825</v>
      </c>
      <c r="BM17" s="54">
        <f>BG17+'382_Meal2'!BG17+'382_Meal1'!BG17</f>
        <v>68.262864246924892</v>
      </c>
      <c r="BN17" s="65">
        <f>'382_Meal1'!BL17</f>
        <v>61</v>
      </c>
      <c r="BO17" s="70">
        <f>'382_Meal1'!BM17</f>
        <v>84</v>
      </c>
    </row>
    <row r="18" spans="1:67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6.5583460693695272</v>
      </c>
      <c r="BI18" s="68">
        <f>IF('382_Meal2'!BL18-'382_Meal2'!BI18&gt;0, '382_Meal2'!BL18-'382_Meal2'!BI18, 0)</f>
        <v>0</v>
      </c>
      <c r="BJ18" s="68">
        <f>'382_Meal2'!BM18-'382_Meal2'!BG18</f>
        <v>8.8160238297482678</v>
      </c>
      <c r="BM18" s="54">
        <f>BG18+'382_Meal2'!BG18+'382_Meal1'!BG18</f>
        <v>16.742322239621259</v>
      </c>
      <c r="BN18" s="65">
        <f>'382_Meal1'!BL18</f>
        <v>0</v>
      </c>
      <c r="BO18" s="70">
        <f>'382_Meal1'!BM18</f>
        <v>19</v>
      </c>
    </row>
    <row r="19" spans="1:67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24.00382359674029</v>
      </c>
      <c r="BI19" s="68">
        <f>IF('382_Meal2'!BL19-'382_Meal2'!BI19&gt;0, '382_Meal2'!BL19-'382_Meal2'!BI19, 0)</f>
        <v>0</v>
      </c>
      <c r="BJ19" s="68">
        <f>'382_Meal2'!BM19-'382_Meal2'!BG19</f>
        <v>251.69088543923965</v>
      </c>
      <c r="BM19" s="54">
        <f>BG19+'382_Meal2'!BG19+'382_Meal1'!BG19</f>
        <v>72.312938157500653</v>
      </c>
      <c r="BN19" s="65">
        <f>'382_Meal1'!BL19</f>
        <v>0</v>
      </c>
      <c r="BO19" s="70">
        <f>'382_Meal1'!BM19</f>
        <v>300</v>
      </c>
    </row>
    <row r="20" spans="1:67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77.888667961872301</v>
      </c>
      <c r="BI20" s="68">
        <f>IF('382_Meal2'!BL20-'382_Meal2'!BI20&gt;0, '382_Meal2'!BL20-'382_Meal2'!BI20, 0)</f>
        <v>77.888667961872443</v>
      </c>
      <c r="BJ20" s="68">
        <f>'382_Meal2'!BM20-'382_Meal2'!BG20</f>
        <v>1937.6913636333891</v>
      </c>
      <c r="BM20" s="54">
        <f>BG20+'382_Meal2'!BG20+'382_Meal1'!BG20</f>
        <v>440.19730432848326</v>
      </c>
      <c r="BN20" s="65">
        <f>'382_Meal1'!BL20</f>
        <v>350</v>
      </c>
      <c r="BO20" s="70">
        <f>'382_Meal1'!BM20</f>
        <v>2300</v>
      </c>
    </row>
    <row r="21" spans="1:67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1049.9999999999986</v>
      </c>
      <c r="BI21" s="60">
        <f>IF('382_Meal2'!BL21-'382_Meal2'!BI21&gt;0, '382_Meal2'!BL21-'382_Meal2'!BI21, 0)</f>
        <v>0</v>
      </c>
      <c r="BJ21" s="68">
        <f>'382_Meal2'!BM21-'382_Meal2'!BG21</f>
        <v>1050.0000000000007</v>
      </c>
      <c r="BM21" s="54">
        <f>BG21+'382_Meal2'!BG21+'382_Meal1'!BG21</f>
        <v>3499.9999999999982</v>
      </c>
      <c r="BN21" s="65">
        <f>'382_Meal1'!BL21</f>
        <v>0</v>
      </c>
      <c r="BO21" s="70">
        <f>'382_Meal1'!BM21</f>
        <v>3500</v>
      </c>
    </row>
    <row r="22" spans="1:67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17.995068228405078</v>
      </c>
      <c r="BI22" s="69">
        <f>IF('382_Meal2'!BL22-'382_Meal2'!BI22&gt;0, '382_Meal2'!BL22-'382_Meal2'!BI22, 0)</f>
        <v>4.0876874506708827</v>
      </c>
      <c r="BJ22" s="68">
        <f>'382_Meal2'!BM22-'382_Meal2'!BG22</f>
        <v>18.302402044219328</v>
      </c>
      <c r="BM22" s="54">
        <f>BG22+'382_Meal2'!BG22+'382_Meal1'!BG22</f>
        <v>37.692666184185754</v>
      </c>
      <c r="BN22" s="65">
        <f>'382_Meal1'!BL22</f>
        <v>20</v>
      </c>
      <c r="BO22" s="70">
        <f>'382_Meal1'!BM22</f>
        <v>38</v>
      </c>
    </row>
    <row r="23" spans="1:67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18.900000000000013</v>
      </c>
      <c r="BI23" s="68">
        <f>IF('382_Meal2'!BL23-'382_Meal2'!BI23&gt;0, '382_Meal2'!BL23-'382_Meal2'!BI23, 0)</f>
        <v>0</v>
      </c>
      <c r="BJ23" s="68">
        <f>'382_Meal2'!BM23-'382_Meal2'!BG23</f>
        <v>18.900000000000002</v>
      </c>
      <c r="BM23" s="54">
        <f>BG23+'382_Meal2'!BG23+'382_Meal1'!BG23</f>
        <v>63.000000000000007</v>
      </c>
      <c r="BN23" s="65">
        <f>'382_Meal1'!BL23</f>
        <v>0</v>
      </c>
      <c r="BO23" s="70">
        <f>'382_Meal1'!BM23</f>
        <v>63</v>
      </c>
    </row>
    <row r="24" spans="1:67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0.17670021856595694</v>
      </c>
      <c r="BI24" s="68">
        <f>IF('382_Meal2'!BL24-'382_Meal2'!BI24&gt;0, '382_Meal2'!BL24-'382_Meal2'!BI24, 0)</f>
        <v>0.17670021856596435</v>
      </c>
      <c r="BJ24" s="68">
        <f>'382_Meal2'!BM24-'382_Meal2'!BG24</f>
        <v>2.4742103965057223</v>
      </c>
      <c r="BM24" s="54">
        <f>BG24+'382_Meal2'!BG24+'382_Meal1'!BG24</f>
        <v>0.70248982206023491</v>
      </c>
      <c r="BN24" s="65">
        <f>'382_Meal1'!BL24</f>
        <v>0.6</v>
      </c>
      <c r="BO24" s="70">
        <f>'382_Meal1'!BM24</f>
        <v>3</v>
      </c>
    </row>
    <row r="25" spans="1:67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298.44226685359888</v>
      </c>
      <c r="BI25" s="68">
        <f>IF('382_Meal2'!BL25-'382_Meal2'!BI25&gt;0, '382_Meal2'!BL25-'382_Meal2'!BI25, 0)</f>
        <v>0</v>
      </c>
      <c r="BJ25" s="68">
        <f>'382_Meal2'!BM25-'382_Meal2'!BG25</f>
        <v>1525.4073634748465</v>
      </c>
      <c r="BM25" s="54">
        <f>BG25+'382_Meal2'!BG25+'382_Meal1'!BG25</f>
        <v>773.03490337875235</v>
      </c>
      <c r="BN25" s="65">
        <f>'382_Meal1'!BL25</f>
        <v>70</v>
      </c>
      <c r="BO25" s="70">
        <f>'382_Meal1'!BM25</f>
        <v>2000</v>
      </c>
    </row>
    <row r="26" spans="1:67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299.99999999999989</v>
      </c>
      <c r="BI26" s="68">
        <f>IF('382_Meal2'!BL26-'382_Meal2'!BI26&gt;0, '382_Meal2'!BL26-'382_Meal2'!BI26, 0)</f>
        <v>300.00000000000006</v>
      </c>
      <c r="BJ26" s="68">
        <f>'382_Meal2'!BM26-'382_Meal2'!BG26</f>
        <v>1800</v>
      </c>
      <c r="BM26" s="54">
        <f>BG26+'382_Meal2'!BG26+'382_Meal1'!BG26</f>
        <v>999.99999999999989</v>
      </c>
      <c r="BN26" s="65">
        <f>'382_Meal1'!BL26</f>
        <v>1000</v>
      </c>
      <c r="BO26" s="70">
        <f>'382_Meal1'!BM26</f>
        <v>2500</v>
      </c>
    </row>
    <row r="27" spans="1:67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1.4741186145868619</v>
      </c>
      <c r="BI27" s="60">
        <f>IF('382_Meal2'!BL27-'382_Meal2'!BI27&gt;0, '382_Meal2'!BL27-'382_Meal2'!BI27, 0)</f>
        <v>0.54809786898184409</v>
      </c>
      <c r="BJ27" s="61">
        <f>'382_Meal2'!BM27-'382_Meal2'!BG27</f>
        <v>35.470304585713059</v>
      </c>
      <c r="BM27" s="55">
        <f>BG27+'382_Meal2'!BG27+'382_Meal1'!BG27</f>
        <v>11.003814028873808</v>
      </c>
      <c r="BN27" s="66">
        <f>'382_Meal1'!BL27</f>
        <v>9</v>
      </c>
      <c r="BO27" s="66">
        <f>'382_Meal1'!BM27</f>
        <v>45</v>
      </c>
    </row>
    <row r="28" spans="1:67" ht="15" thickBot="1" x14ac:dyDescent="0.35">
      <c r="A28" s="44" t="s">
        <v>101</v>
      </c>
      <c r="B28" s="45">
        <f>B30</f>
        <v>0</v>
      </c>
      <c r="C28" s="45">
        <f t="shared" ref="C28:BF28" si="2">C30</f>
        <v>0</v>
      </c>
      <c r="D28" s="45">
        <f t="shared" si="2"/>
        <v>0</v>
      </c>
      <c r="E28" s="45">
        <f t="shared" si="2"/>
        <v>0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f t="shared" si="2"/>
        <v>1</v>
      </c>
      <c r="K28" s="45">
        <f t="shared" si="2"/>
        <v>1</v>
      </c>
      <c r="L28" s="45">
        <f t="shared" si="2"/>
        <v>0</v>
      </c>
      <c r="M28" s="45">
        <f t="shared" si="2"/>
        <v>0</v>
      </c>
      <c r="N28" s="45">
        <f t="shared" si="2"/>
        <v>0</v>
      </c>
      <c r="O28" s="45">
        <f t="shared" si="2"/>
        <v>0</v>
      </c>
      <c r="P28" s="45">
        <f t="shared" si="2"/>
        <v>0</v>
      </c>
      <c r="Q28" s="45">
        <f t="shared" si="2"/>
        <v>0</v>
      </c>
      <c r="R28" s="45">
        <f t="shared" si="2"/>
        <v>0</v>
      </c>
      <c r="S28" s="45">
        <f t="shared" si="2"/>
        <v>0</v>
      </c>
      <c r="T28" s="45">
        <f t="shared" si="2"/>
        <v>0</v>
      </c>
      <c r="U28" s="45">
        <f t="shared" si="2"/>
        <v>0</v>
      </c>
      <c r="V28" s="45">
        <f t="shared" si="2"/>
        <v>0</v>
      </c>
      <c r="W28" s="45">
        <f t="shared" si="2"/>
        <v>0</v>
      </c>
      <c r="X28" s="45">
        <f t="shared" si="2"/>
        <v>0</v>
      </c>
      <c r="Y28" s="45">
        <f t="shared" si="2"/>
        <v>1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0</v>
      </c>
      <c r="AD28" s="45">
        <f t="shared" si="2"/>
        <v>0</v>
      </c>
      <c r="AE28" s="45">
        <f t="shared" si="2"/>
        <v>1</v>
      </c>
      <c r="AF28" s="45">
        <f t="shared" si="2"/>
        <v>0</v>
      </c>
      <c r="AG28" s="45">
        <f t="shared" si="2"/>
        <v>0</v>
      </c>
      <c r="AH28" s="45">
        <f t="shared" si="2"/>
        <v>0</v>
      </c>
      <c r="AI28" s="45">
        <f t="shared" si="2"/>
        <v>0</v>
      </c>
      <c r="AJ28" s="45">
        <f t="shared" si="2"/>
        <v>0</v>
      </c>
      <c r="AK28" s="45">
        <f t="shared" si="2"/>
        <v>0</v>
      </c>
      <c r="AL28" s="45">
        <f t="shared" si="2"/>
        <v>0</v>
      </c>
      <c r="AM28" s="45">
        <f t="shared" si="2"/>
        <v>0</v>
      </c>
      <c r="AN28" s="45">
        <f t="shared" si="2"/>
        <v>1</v>
      </c>
      <c r="AO28" s="45">
        <f t="shared" si="2"/>
        <v>1</v>
      </c>
      <c r="AP28" s="45">
        <f t="shared" si="2"/>
        <v>0</v>
      </c>
      <c r="AQ28" s="45">
        <f t="shared" si="2"/>
        <v>0</v>
      </c>
      <c r="AR28" s="45">
        <f t="shared" si="2"/>
        <v>0</v>
      </c>
      <c r="AS28" s="45">
        <f t="shared" si="2"/>
        <v>0</v>
      </c>
      <c r="AT28" s="45">
        <f t="shared" si="2"/>
        <v>0</v>
      </c>
      <c r="AU28" s="45">
        <f t="shared" si="2"/>
        <v>1</v>
      </c>
      <c r="AV28" s="45">
        <f t="shared" si="2"/>
        <v>0</v>
      </c>
      <c r="AW28" s="45">
        <f t="shared" si="2"/>
        <v>1</v>
      </c>
      <c r="AX28" s="45">
        <f t="shared" si="2"/>
        <v>0</v>
      </c>
      <c r="AY28" s="45">
        <f t="shared" si="2"/>
        <v>0</v>
      </c>
      <c r="AZ28" s="45">
        <f t="shared" si="2"/>
        <v>0</v>
      </c>
      <c r="BA28" s="45">
        <f t="shared" si="2"/>
        <v>0</v>
      </c>
      <c r="BB28" s="45">
        <f t="shared" si="2"/>
        <v>0</v>
      </c>
      <c r="BC28" s="45">
        <f t="shared" si="2"/>
        <v>0</v>
      </c>
      <c r="BD28" s="45">
        <f t="shared" si="2"/>
        <v>1</v>
      </c>
      <c r="BE28" s="45">
        <f t="shared" si="2"/>
        <v>0</v>
      </c>
      <c r="BF28" s="45">
        <f t="shared" si="2"/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103</v>
      </c>
      <c r="B30" s="38">
        <f>'382_Meal2'!B32</f>
        <v>0</v>
      </c>
      <c r="C30" s="38">
        <f>'382_Meal2'!C32</f>
        <v>0</v>
      </c>
      <c r="D30" s="38">
        <f>'382_Meal2'!D32</f>
        <v>0</v>
      </c>
      <c r="E30" s="38">
        <f>'382_Meal2'!E32</f>
        <v>0</v>
      </c>
      <c r="F30" s="38">
        <f>'382_Meal2'!F32</f>
        <v>0</v>
      </c>
      <c r="G30" s="38">
        <f>'382_Meal2'!G32</f>
        <v>0</v>
      </c>
      <c r="H30" s="38">
        <f>'382_Meal2'!H32</f>
        <v>0</v>
      </c>
      <c r="I30" s="38">
        <f>'382_Meal2'!I32</f>
        <v>0</v>
      </c>
      <c r="J30" s="38">
        <f>'382_Meal2'!J32</f>
        <v>1</v>
      </c>
      <c r="K30" s="38">
        <f>'382_Meal2'!K32</f>
        <v>1</v>
      </c>
      <c r="L30" s="38">
        <f>'382_Meal2'!L32</f>
        <v>0</v>
      </c>
      <c r="M30" s="38">
        <f>'382_Meal2'!M32</f>
        <v>0</v>
      </c>
      <c r="N30" s="38">
        <f>'382_Meal2'!N32</f>
        <v>0</v>
      </c>
      <c r="O30" s="38">
        <f>'382_Meal2'!O32</f>
        <v>0</v>
      </c>
      <c r="P30" s="38">
        <f>'382_Meal2'!P32</f>
        <v>0</v>
      </c>
      <c r="Q30" s="38">
        <f>'382_Meal2'!Q32</f>
        <v>0</v>
      </c>
      <c r="R30" s="38">
        <f>'382_Meal2'!R32</f>
        <v>0</v>
      </c>
      <c r="S30" s="38">
        <f>'382_Meal2'!S32</f>
        <v>0</v>
      </c>
      <c r="T30" s="38">
        <f>'382_Meal2'!T32</f>
        <v>0</v>
      </c>
      <c r="U30" s="38">
        <f>'382_Meal2'!U32</f>
        <v>0</v>
      </c>
      <c r="V30" s="38">
        <f>'382_Meal2'!V32</f>
        <v>0</v>
      </c>
      <c r="W30" s="38">
        <f>'382_Meal2'!W32</f>
        <v>0</v>
      </c>
      <c r="X30" s="38">
        <f>'382_Meal2'!X32</f>
        <v>0</v>
      </c>
      <c r="Y30" s="38">
        <f>'382_Meal2'!Y32</f>
        <v>1</v>
      </c>
      <c r="Z30" s="38">
        <f>'382_Meal2'!Z32</f>
        <v>0</v>
      </c>
      <c r="AA30" s="38">
        <f>'382_Meal2'!AA32</f>
        <v>0</v>
      </c>
      <c r="AB30" s="38">
        <f>'382_Meal2'!AB32</f>
        <v>0</v>
      </c>
      <c r="AC30" s="38">
        <f>'382_Meal2'!AC32</f>
        <v>0</v>
      </c>
      <c r="AD30" s="38">
        <f>'382_Meal2'!AD32</f>
        <v>0</v>
      </c>
      <c r="AE30" s="38">
        <f>'382_Meal2'!AE32</f>
        <v>1</v>
      </c>
      <c r="AF30" s="38">
        <f>'382_Meal2'!AF32</f>
        <v>0</v>
      </c>
      <c r="AG30" s="38">
        <f>'382_Meal2'!AG32</f>
        <v>0</v>
      </c>
      <c r="AH30" s="38">
        <f>'382_Meal2'!AH32</f>
        <v>0</v>
      </c>
      <c r="AI30" s="38">
        <f>'382_Meal2'!AI32</f>
        <v>0</v>
      </c>
      <c r="AJ30" s="38">
        <f>'382_Meal2'!AJ32</f>
        <v>0</v>
      </c>
      <c r="AK30" s="38">
        <f>'382_Meal2'!AK32</f>
        <v>0</v>
      </c>
      <c r="AL30" s="38">
        <f>'382_Meal2'!AL32</f>
        <v>0</v>
      </c>
      <c r="AM30" s="38">
        <f>'382_Meal2'!AM32</f>
        <v>0</v>
      </c>
      <c r="AN30" s="38">
        <f>'382_Meal2'!AN32</f>
        <v>1</v>
      </c>
      <c r="AO30" s="38">
        <f>'382_Meal2'!AO32</f>
        <v>1</v>
      </c>
      <c r="AP30" s="38">
        <f>'382_Meal2'!AP32</f>
        <v>0</v>
      </c>
      <c r="AQ30" s="38">
        <f>'382_Meal2'!AQ32</f>
        <v>0</v>
      </c>
      <c r="AR30" s="38">
        <f>'382_Meal2'!AR32</f>
        <v>0</v>
      </c>
      <c r="AS30" s="38">
        <f>'382_Meal2'!AS32</f>
        <v>0</v>
      </c>
      <c r="AT30" s="38">
        <f>'382_Meal2'!AT32</f>
        <v>0</v>
      </c>
      <c r="AU30" s="38">
        <f>'382_Meal2'!AU32</f>
        <v>1</v>
      </c>
      <c r="AV30" s="38">
        <f>'382_Meal2'!AV32</f>
        <v>0</v>
      </c>
      <c r="AW30" s="38">
        <f>'382_Meal2'!AW32</f>
        <v>1</v>
      </c>
      <c r="AX30" s="38">
        <f>'382_Meal2'!AX32</f>
        <v>0</v>
      </c>
      <c r="AY30" s="38">
        <f>'382_Meal2'!AY32</f>
        <v>0</v>
      </c>
      <c r="AZ30" s="38">
        <f>'382_Meal2'!AZ32</f>
        <v>0</v>
      </c>
      <c r="BA30" s="38">
        <f>'382_Meal2'!BA32</f>
        <v>0</v>
      </c>
      <c r="BB30" s="38">
        <f>'382_Meal2'!BB32</f>
        <v>0</v>
      </c>
      <c r="BC30" s="38">
        <f>'382_Meal2'!BC32</f>
        <v>0</v>
      </c>
      <c r="BD30" s="38">
        <f>'382_Meal2'!BD32</f>
        <v>1</v>
      </c>
      <c r="BE30" s="38">
        <f>'382_Meal2'!BE32</f>
        <v>0</v>
      </c>
      <c r="BF30" s="38">
        <f>'382_Meal2'!BF32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79" customFormat="1" x14ac:dyDescent="0.3">
      <c r="A31" s="79" t="s">
        <v>107</v>
      </c>
      <c r="B31" s="79">
        <f t="shared" ref="B31:AG31" si="3">IF(B4&gt;0,1,0)</f>
        <v>0</v>
      </c>
      <c r="C31" s="79">
        <f t="shared" si="3"/>
        <v>0</v>
      </c>
      <c r="D31" s="79">
        <f t="shared" si="3"/>
        <v>0</v>
      </c>
      <c r="E31" s="79">
        <f t="shared" si="3"/>
        <v>0</v>
      </c>
      <c r="F31" s="79">
        <f t="shared" si="3"/>
        <v>0</v>
      </c>
      <c r="G31" s="79">
        <f t="shared" si="3"/>
        <v>0</v>
      </c>
      <c r="H31" s="79">
        <f t="shared" si="3"/>
        <v>0</v>
      </c>
      <c r="I31" s="79">
        <f t="shared" si="3"/>
        <v>1</v>
      </c>
      <c r="J31" s="79">
        <f t="shared" si="3"/>
        <v>0</v>
      </c>
      <c r="K31" s="79">
        <f t="shared" si="3"/>
        <v>0</v>
      </c>
      <c r="L31" s="79">
        <f t="shared" si="3"/>
        <v>0</v>
      </c>
      <c r="M31" s="79">
        <f t="shared" si="3"/>
        <v>1</v>
      </c>
      <c r="N31" s="79">
        <f t="shared" si="3"/>
        <v>0</v>
      </c>
      <c r="O31" s="79">
        <f t="shared" si="3"/>
        <v>0</v>
      </c>
      <c r="P31" s="79">
        <f t="shared" si="3"/>
        <v>0</v>
      </c>
      <c r="Q31" s="79">
        <f t="shared" si="3"/>
        <v>0</v>
      </c>
      <c r="R31" s="79">
        <f t="shared" si="3"/>
        <v>0</v>
      </c>
      <c r="S31" s="79">
        <f t="shared" si="3"/>
        <v>0</v>
      </c>
      <c r="T31" s="79">
        <f t="shared" si="3"/>
        <v>0</v>
      </c>
      <c r="U31" s="79">
        <f t="shared" si="3"/>
        <v>0</v>
      </c>
      <c r="V31" s="79">
        <f t="shared" si="3"/>
        <v>0</v>
      </c>
      <c r="W31" s="79">
        <f t="shared" si="3"/>
        <v>0</v>
      </c>
      <c r="X31" s="79">
        <f t="shared" si="3"/>
        <v>0</v>
      </c>
      <c r="Y31" s="79">
        <f t="shared" si="3"/>
        <v>0</v>
      </c>
      <c r="Z31" s="79">
        <f t="shared" si="3"/>
        <v>0</v>
      </c>
      <c r="AA31" s="79">
        <f t="shared" si="3"/>
        <v>0</v>
      </c>
      <c r="AB31" s="79">
        <f t="shared" si="3"/>
        <v>0</v>
      </c>
      <c r="AC31" s="79">
        <f t="shared" si="3"/>
        <v>1</v>
      </c>
      <c r="AD31" s="79">
        <f t="shared" si="3"/>
        <v>0</v>
      </c>
      <c r="AE31" s="79">
        <f t="shared" si="3"/>
        <v>0</v>
      </c>
      <c r="AF31" s="79">
        <f t="shared" si="3"/>
        <v>0</v>
      </c>
      <c r="AG31" s="79">
        <f t="shared" si="3"/>
        <v>0</v>
      </c>
      <c r="AH31" s="79">
        <f t="shared" ref="AH31:BF31" si="4">IF(AH4&gt;0,1,0)</f>
        <v>0</v>
      </c>
      <c r="AI31" s="79">
        <f t="shared" si="4"/>
        <v>0</v>
      </c>
      <c r="AJ31" s="79">
        <f t="shared" si="4"/>
        <v>0</v>
      </c>
      <c r="AK31" s="79">
        <f t="shared" si="4"/>
        <v>0</v>
      </c>
      <c r="AL31" s="79">
        <f t="shared" si="4"/>
        <v>1</v>
      </c>
      <c r="AM31" s="79">
        <f t="shared" si="4"/>
        <v>0</v>
      </c>
      <c r="AN31" s="79">
        <f t="shared" si="4"/>
        <v>0</v>
      </c>
      <c r="AO31" s="79">
        <f t="shared" si="4"/>
        <v>0</v>
      </c>
      <c r="AP31" s="79">
        <f t="shared" si="4"/>
        <v>0</v>
      </c>
      <c r="AQ31" s="79">
        <f t="shared" si="4"/>
        <v>0</v>
      </c>
      <c r="AR31" s="79">
        <f t="shared" si="4"/>
        <v>0</v>
      </c>
      <c r="AS31" s="79">
        <f t="shared" si="4"/>
        <v>0</v>
      </c>
      <c r="AT31" s="79">
        <f t="shared" si="4"/>
        <v>0</v>
      </c>
      <c r="AU31" s="79">
        <f t="shared" si="4"/>
        <v>0</v>
      </c>
      <c r="AV31" s="79">
        <f t="shared" si="4"/>
        <v>0</v>
      </c>
      <c r="AW31" s="79">
        <f t="shared" si="4"/>
        <v>0</v>
      </c>
      <c r="AX31" s="79">
        <f t="shared" si="4"/>
        <v>0</v>
      </c>
      <c r="AY31" s="79">
        <f t="shared" si="4"/>
        <v>1</v>
      </c>
      <c r="AZ31" s="79">
        <f t="shared" si="4"/>
        <v>0</v>
      </c>
      <c r="BA31" s="79">
        <f t="shared" si="4"/>
        <v>0</v>
      </c>
      <c r="BB31" s="79">
        <f t="shared" si="4"/>
        <v>0</v>
      </c>
      <c r="BC31" s="79">
        <f t="shared" si="4"/>
        <v>1</v>
      </c>
      <c r="BD31" s="79">
        <f t="shared" si="4"/>
        <v>0</v>
      </c>
      <c r="BE31" s="79">
        <f t="shared" si="4"/>
        <v>0</v>
      </c>
      <c r="BF31" s="79">
        <f t="shared" si="4"/>
        <v>0</v>
      </c>
    </row>
    <row r="32" spans="1:67" s="79" customFormat="1" x14ac:dyDescent="0.3">
      <c r="A32" s="79" t="s">
        <v>108</v>
      </c>
      <c r="B32" s="79">
        <f>SUM(B30:B31)</f>
        <v>0</v>
      </c>
      <c r="C32" s="79">
        <f t="shared" ref="C32:BF32" si="5">SUM(C30:C31)</f>
        <v>0</v>
      </c>
      <c r="D32" s="79">
        <f t="shared" si="5"/>
        <v>0</v>
      </c>
      <c r="E32" s="79">
        <f t="shared" si="5"/>
        <v>0</v>
      </c>
      <c r="F32" s="79">
        <f t="shared" si="5"/>
        <v>0</v>
      </c>
      <c r="G32" s="79">
        <f t="shared" si="5"/>
        <v>0</v>
      </c>
      <c r="H32" s="79">
        <f t="shared" si="5"/>
        <v>0</v>
      </c>
      <c r="I32" s="79">
        <f t="shared" si="5"/>
        <v>1</v>
      </c>
      <c r="J32" s="79">
        <f t="shared" si="5"/>
        <v>1</v>
      </c>
      <c r="K32" s="79">
        <f t="shared" si="5"/>
        <v>1</v>
      </c>
      <c r="L32" s="79">
        <f t="shared" si="5"/>
        <v>0</v>
      </c>
      <c r="M32" s="79">
        <f t="shared" si="5"/>
        <v>1</v>
      </c>
      <c r="N32" s="79">
        <f t="shared" si="5"/>
        <v>0</v>
      </c>
      <c r="O32" s="79">
        <f t="shared" si="5"/>
        <v>0</v>
      </c>
      <c r="P32" s="79">
        <f t="shared" si="5"/>
        <v>0</v>
      </c>
      <c r="Q32" s="79">
        <f t="shared" si="5"/>
        <v>0</v>
      </c>
      <c r="R32" s="79">
        <f t="shared" si="5"/>
        <v>0</v>
      </c>
      <c r="S32" s="79">
        <f t="shared" si="5"/>
        <v>0</v>
      </c>
      <c r="T32" s="79">
        <f t="shared" si="5"/>
        <v>0</v>
      </c>
      <c r="U32" s="79">
        <f t="shared" si="5"/>
        <v>0</v>
      </c>
      <c r="V32" s="79">
        <f t="shared" si="5"/>
        <v>0</v>
      </c>
      <c r="W32" s="79">
        <f t="shared" si="5"/>
        <v>0</v>
      </c>
      <c r="X32" s="79">
        <f t="shared" si="5"/>
        <v>0</v>
      </c>
      <c r="Y32" s="79">
        <f t="shared" si="5"/>
        <v>1</v>
      </c>
      <c r="Z32" s="79">
        <f t="shared" si="5"/>
        <v>0</v>
      </c>
      <c r="AA32" s="79">
        <f t="shared" si="5"/>
        <v>0</v>
      </c>
      <c r="AB32" s="79">
        <f t="shared" si="5"/>
        <v>0</v>
      </c>
      <c r="AC32" s="79">
        <f t="shared" si="5"/>
        <v>1</v>
      </c>
      <c r="AD32" s="79">
        <f t="shared" si="5"/>
        <v>0</v>
      </c>
      <c r="AE32" s="79">
        <f t="shared" si="5"/>
        <v>1</v>
      </c>
      <c r="AF32" s="79">
        <f t="shared" si="5"/>
        <v>0</v>
      </c>
      <c r="AG32" s="79">
        <f t="shared" si="5"/>
        <v>0</v>
      </c>
      <c r="AH32" s="79">
        <f t="shared" si="5"/>
        <v>0</v>
      </c>
      <c r="AI32" s="79">
        <f t="shared" si="5"/>
        <v>0</v>
      </c>
      <c r="AJ32" s="79">
        <f t="shared" si="5"/>
        <v>0</v>
      </c>
      <c r="AK32" s="79">
        <f t="shared" si="5"/>
        <v>0</v>
      </c>
      <c r="AL32" s="79">
        <f t="shared" si="5"/>
        <v>1</v>
      </c>
      <c r="AM32" s="79">
        <f t="shared" si="5"/>
        <v>0</v>
      </c>
      <c r="AN32" s="79">
        <f t="shared" si="5"/>
        <v>1</v>
      </c>
      <c r="AO32" s="79">
        <f t="shared" si="5"/>
        <v>1</v>
      </c>
      <c r="AP32" s="79">
        <f t="shared" si="5"/>
        <v>0</v>
      </c>
      <c r="AQ32" s="79">
        <f t="shared" si="5"/>
        <v>0</v>
      </c>
      <c r="AR32" s="79">
        <f t="shared" si="5"/>
        <v>0</v>
      </c>
      <c r="AS32" s="79">
        <f t="shared" si="5"/>
        <v>0</v>
      </c>
      <c r="AT32" s="79">
        <f t="shared" si="5"/>
        <v>0</v>
      </c>
      <c r="AU32" s="79">
        <f t="shared" si="5"/>
        <v>1</v>
      </c>
      <c r="AV32" s="79">
        <f t="shared" si="5"/>
        <v>0</v>
      </c>
      <c r="AW32" s="79">
        <f t="shared" si="5"/>
        <v>1</v>
      </c>
      <c r="AX32" s="79">
        <f t="shared" si="5"/>
        <v>0</v>
      </c>
      <c r="AY32" s="79">
        <f t="shared" si="5"/>
        <v>1</v>
      </c>
      <c r="AZ32" s="79">
        <f t="shared" si="5"/>
        <v>0</v>
      </c>
      <c r="BA32" s="79">
        <f t="shared" si="5"/>
        <v>0</v>
      </c>
      <c r="BB32" s="79">
        <f t="shared" si="5"/>
        <v>0</v>
      </c>
      <c r="BC32" s="79">
        <f t="shared" si="5"/>
        <v>1</v>
      </c>
      <c r="BD32" s="79">
        <f t="shared" si="5"/>
        <v>1</v>
      </c>
      <c r="BE32" s="79">
        <f t="shared" si="5"/>
        <v>0</v>
      </c>
      <c r="BF32" s="79">
        <f t="shared" si="5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3EBF3B-C1A8-4ED8-B848-98A850AB1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DC0DFD-1F10-4894-95FC-D012A77D47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EF6F448-524A-447B-8C65-3E3C20B44A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382_Meal1</vt:lpstr>
      <vt:lpstr>382_Meal2</vt:lpstr>
      <vt:lpstr>382_Meal3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2021-06-17T13:10:29Z</dcterms:created>
  <dcterms:modified xsi:type="dcterms:W3CDTF">2021-06-28T15:38:21Z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