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DS512 Business Intelligence and Decision Analytics\512 Project\Model\"/>
    </mc:Choice>
  </mc:AlternateContent>
  <xr:revisionPtr revIDLastSave="0" documentId="13_ncr:1_{4CC32A9F-3254-4936-8968-BD3479ADC5D4}" xr6:coauthVersionLast="47" xr6:coauthVersionMax="47" xr10:uidLastSave="{00000000-0000-0000-0000-000000000000}"/>
  <bookViews>
    <workbookView xWindow="-108" yWindow="-108" windowWidth="23256" windowHeight="12576" activeTab="2" xr2:uid="{29322B14-824C-4AC8-AF49-98F8BCA841E0}"/>
  </bookViews>
  <sheets>
    <sheet name="395_Meal1" sheetId="1" r:id="rId1"/>
    <sheet name="395_Meal2" sheetId="2" r:id="rId2"/>
    <sheet name="395_Meal3" sheetId="3" r:id="rId3"/>
  </sheets>
  <definedNames>
    <definedName name="solver_adj" localSheetId="0" hidden="1">'395_Meal1'!$B$4:$BF$4</definedName>
    <definedName name="solver_adj" localSheetId="1" hidden="1">'395_Meal2'!$B$4:$BF$4</definedName>
    <definedName name="solver_adj" localSheetId="2" hidden="1">'395_Meal3'!$B$4:$BF$4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'395_Meal1'!$BG$14:$BG$27</definedName>
    <definedName name="solver_lhs1" localSheetId="1" hidden="1">'395_Meal2'!$BG$14:$BG$27</definedName>
    <definedName name="solver_lhs1" localSheetId="2" hidden="1">'395_Meal3'!$BG$14:$BG$27</definedName>
    <definedName name="solver_lhs2" localSheetId="0" hidden="1">'395_Meal1'!$BG$14:$BG$27</definedName>
    <definedName name="solver_lhs2" localSheetId="1" hidden="1">'395_Meal2'!$BG$14:$BG$28</definedName>
    <definedName name="solver_lhs2" localSheetId="2" hidden="1">'395_Meal3'!$BG$14:$BG$28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'395_Meal1'!$BI$3</definedName>
    <definedName name="solver_opt" localSheetId="1" hidden="1">'395_Meal2'!$BI$3</definedName>
    <definedName name="solver_opt" localSheetId="2" hidden="1">'395_Meal3'!$BI$3</definedName>
    <definedName name="solver_pre" localSheetId="0" hidden="1">0.01</definedName>
    <definedName name="solver_pre" localSheetId="1" hidden="1">0.01</definedName>
    <definedName name="solver_pre" localSheetId="2" hidden="1">0.01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3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hs1" localSheetId="0" hidden="1">'395_Meal1'!$BJ$14:$BJ$27</definedName>
    <definedName name="solver_rhs1" localSheetId="1" hidden="1">'395_Meal2'!$BI$14:$BI$27</definedName>
    <definedName name="solver_rhs1" localSheetId="2" hidden="1">'395_Meal3'!$BI$14:$BI$27</definedName>
    <definedName name="solver_rhs2" localSheetId="0" hidden="1">'395_Meal1'!$BI$14:$BI$27</definedName>
    <definedName name="solver_rhs2" localSheetId="1" hidden="1">'395_Meal2'!$BJ$14:$BJ$28</definedName>
    <definedName name="solver_rhs2" localSheetId="2" hidden="1">'395_Meal3'!$BJ$14:$BJ$28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16" i="3" l="1"/>
  <c r="BN17" i="3"/>
  <c r="BN18" i="3"/>
  <c r="BN19" i="3"/>
  <c r="BN20" i="3"/>
  <c r="BN21" i="3"/>
  <c r="BN22" i="3"/>
  <c r="BN23" i="3"/>
  <c r="BN24" i="3"/>
  <c r="BN25" i="3"/>
  <c r="BN26" i="3"/>
  <c r="BN27" i="3"/>
  <c r="BN15" i="3"/>
  <c r="BO15" i="3"/>
  <c r="BO16" i="3"/>
  <c r="BO17" i="3"/>
  <c r="BO18" i="3"/>
  <c r="BO19" i="3"/>
  <c r="BO20" i="3"/>
  <c r="BO21" i="3"/>
  <c r="BO22" i="3"/>
  <c r="BO23" i="3"/>
  <c r="BO24" i="3"/>
  <c r="BO25" i="3"/>
  <c r="BO26" i="3"/>
  <c r="BO27" i="3"/>
  <c r="BO14" i="3"/>
  <c r="BN14" i="3"/>
  <c r="BG14" i="3"/>
  <c r="BG14" i="2"/>
  <c r="BG14" i="1"/>
  <c r="BM14" i="2" s="1"/>
  <c r="BJ14" i="2" s="1"/>
  <c r="BI14" i="1"/>
  <c r="BI15" i="1"/>
  <c r="BJ14" i="1"/>
  <c r="BJ14" i="3" l="1"/>
  <c r="BL14" i="2"/>
  <c r="BM14" i="3"/>
  <c r="BF31" i="3" l="1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G27" i="3"/>
  <c r="BG26" i="3"/>
  <c r="BG25" i="3"/>
  <c r="BG24" i="3"/>
  <c r="BG23" i="3"/>
  <c r="BG22" i="3"/>
  <c r="BG21" i="3"/>
  <c r="BG20" i="3"/>
  <c r="BG19" i="3"/>
  <c r="BG18" i="3"/>
  <c r="BG17" i="3"/>
  <c r="BG16" i="3"/>
  <c r="BG15" i="3"/>
  <c r="BI3" i="3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G27" i="2"/>
  <c r="BG26" i="2"/>
  <c r="BG25" i="2"/>
  <c r="BG24" i="2"/>
  <c r="BG23" i="2"/>
  <c r="BG22" i="2"/>
  <c r="BG21" i="2"/>
  <c r="BG20" i="2"/>
  <c r="BG19" i="2"/>
  <c r="BG18" i="2"/>
  <c r="BG17" i="2"/>
  <c r="BG16" i="2"/>
  <c r="BG15" i="2"/>
  <c r="BI3" i="2"/>
  <c r="BF29" i="1"/>
  <c r="BF30" i="2" s="1"/>
  <c r="BF28" i="2" s="1"/>
  <c r="BE29" i="1"/>
  <c r="BE30" i="2" s="1"/>
  <c r="BD29" i="1"/>
  <c r="BD30" i="2" s="1"/>
  <c r="BD28" i="2" s="1"/>
  <c r="BC29" i="1"/>
  <c r="BC30" i="2" s="1"/>
  <c r="BC28" i="2" s="1"/>
  <c r="BB29" i="1"/>
  <c r="BB30" i="2" s="1"/>
  <c r="BB28" i="2" s="1"/>
  <c r="BA29" i="1"/>
  <c r="BA30" i="2" s="1"/>
  <c r="AZ29" i="1"/>
  <c r="AZ30" i="2" s="1"/>
  <c r="AY29" i="1"/>
  <c r="AY30" i="2" s="1"/>
  <c r="AY28" i="2" s="1"/>
  <c r="AX29" i="1"/>
  <c r="AX30" i="2" s="1"/>
  <c r="AW29" i="1"/>
  <c r="AW30" i="2" s="1"/>
  <c r="AV29" i="1"/>
  <c r="AV30" i="2" s="1"/>
  <c r="AU29" i="1"/>
  <c r="AU30" i="2" s="1"/>
  <c r="AU28" i="2" s="1"/>
  <c r="AT29" i="1"/>
  <c r="AT30" i="2" s="1"/>
  <c r="AT28" i="2" s="1"/>
  <c r="AS29" i="1"/>
  <c r="AS30" i="2" s="1"/>
  <c r="AR29" i="1"/>
  <c r="AR30" i="2" s="1"/>
  <c r="AQ29" i="1"/>
  <c r="AQ30" i="2" s="1"/>
  <c r="AQ28" i="2" s="1"/>
  <c r="AP29" i="1"/>
  <c r="AP30" i="2" s="1"/>
  <c r="AP28" i="2" s="1"/>
  <c r="AO29" i="1"/>
  <c r="AO30" i="2" s="1"/>
  <c r="AN29" i="1"/>
  <c r="AN30" i="2" s="1"/>
  <c r="AN28" i="2" s="1"/>
  <c r="AM29" i="1"/>
  <c r="AM30" i="2" s="1"/>
  <c r="AM28" i="2" s="1"/>
  <c r="AL29" i="1"/>
  <c r="AL30" i="2" s="1"/>
  <c r="AL28" i="2" s="1"/>
  <c r="AK29" i="1"/>
  <c r="AK30" i="2" s="1"/>
  <c r="AJ29" i="1"/>
  <c r="AJ30" i="2" s="1"/>
  <c r="AI29" i="1"/>
  <c r="AI30" i="2" s="1"/>
  <c r="AI28" i="2" s="1"/>
  <c r="AH29" i="1"/>
  <c r="AH30" i="2" s="1"/>
  <c r="AG29" i="1"/>
  <c r="AG30" i="2" s="1"/>
  <c r="AF29" i="1"/>
  <c r="AF30" i="2" s="1"/>
  <c r="AE29" i="1"/>
  <c r="AE30" i="2" s="1"/>
  <c r="AE28" i="2" s="1"/>
  <c r="AD29" i="1"/>
  <c r="AD30" i="2" s="1"/>
  <c r="AD28" i="2" s="1"/>
  <c r="AC29" i="1"/>
  <c r="AC30" i="2" s="1"/>
  <c r="AB29" i="1"/>
  <c r="AB30" i="2" s="1"/>
  <c r="AA29" i="1"/>
  <c r="AA30" i="2" s="1"/>
  <c r="AA28" i="2" s="1"/>
  <c r="Z29" i="1"/>
  <c r="Z30" i="2" s="1"/>
  <c r="Z28" i="2" s="1"/>
  <c r="Y29" i="1"/>
  <c r="Y30" i="2" s="1"/>
  <c r="X29" i="1"/>
  <c r="X30" i="2" s="1"/>
  <c r="X28" i="2" s="1"/>
  <c r="W29" i="1"/>
  <c r="W30" i="2" s="1"/>
  <c r="W28" i="2" s="1"/>
  <c r="V29" i="1"/>
  <c r="V30" i="2" s="1"/>
  <c r="V28" i="2" s="1"/>
  <c r="U29" i="1"/>
  <c r="U30" i="2" s="1"/>
  <c r="T29" i="1"/>
  <c r="T30" i="2" s="1"/>
  <c r="S29" i="1"/>
  <c r="S30" i="2" s="1"/>
  <c r="S28" i="2" s="1"/>
  <c r="R29" i="1"/>
  <c r="R30" i="2" s="1"/>
  <c r="Q29" i="1"/>
  <c r="Q30" i="2" s="1"/>
  <c r="P29" i="1"/>
  <c r="P30" i="2" s="1"/>
  <c r="O29" i="1"/>
  <c r="O30" i="2" s="1"/>
  <c r="O28" i="2" s="1"/>
  <c r="N29" i="1"/>
  <c r="N30" i="2" s="1"/>
  <c r="N28" i="2" s="1"/>
  <c r="M29" i="1"/>
  <c r="M30" i="2" s="1"/>
  <c r="L29" i="1"/>
  <c r="L30" i="2" s="1"/>
  <c r="K29" i="1"/>
  <c r="K30" i="2" s="1"/>
  <c r="K28" i="2" s="1"/>
  <c r="J29" i="1"/>
  <c r="J30" i="2" s="1"/>
  <c r="J28" i="2" s="1"/>
  <c r="I29" i="1"/>
  <c r="I30" i="2" s="1"/>
  <c r="H29" i="1"/>
  <c r="H30" i="2" s="1"/>
  <c r="H28" i="2" s="1"/>
  <c r="G29" i="1"/>
  <c r="G30" i="2" s="1"/>
  <c r="G28" i="2" s="1"/>
  <c r="F29" i="1"/>
  <c r="F30" i="2" s="1"/>
  <c r="F28" i="2" s="1"/>
  <c r="E29" i="1"/>
  <c r="E30" i="2" s="1"/>
  <c r="D29" i="1"/>
  <c r="D30" i="2" s="1"/>
  <c r="C29" i="1"/>
  <c r="C30" i="2" s="1"/>
  <c r="C28" i="2" s="1"/>
  <c r="B29" i="1"/>
  <c r="B30" i="2" s="1"/>
  <c r="BJ27" i="1"/>
  <c r="BI27" i="1"/>
  <c r="BG27" i="1"/>
  <c r="BJ26" i="1"/>
  <c r="BI26" i="1"/>
  <c r="BG26" i="1"/>
  <c r="BJ25" i="1"/>
  <c r="BI25" i="1"/>
  <c r="BG25" i="1"/>
  <c r="BJ24" i="1"/>
  <c r="BI24" i="1"/>
  <c r="BG24" i="1"/>
  <c r="BJ23" i="1"/>
  <c r="BI23" i="1"/>
  <c r="BG23" i="1"/>
  <c r="BJ22" i="1"/>
  <c r="BI22" i="1"/>
  <c r="BG22" i="1"/>
  <c r="BJ21" i="1"/>
  <c r="BI21" i="1"/>
  <c r="BG21" i="1"/>
  <c r="BJ20" i="1"/>
  <c r="BI20" i="1"/>
  <c r="BG20" i="1"/>
  <c r="BJ19" i="1"/>
  <c r="BI19" i="1"/>
  <c r="BG19" i="1"/>
  <c r="BJ18" i="1"/>
  <c r="BI18" i="1"/>
  <c r="BG18" i="1"/>
  <c r="BJ17" i="1"/>
  <c r="BI17" i="1"/>
  <c r="BG17" i="1"/>
  <c r="BJ16" i="1"/>
  <c r="BI16" i="1"/>
  <c r="BG16" i="1"/>
  <c r="BJ15" i="1"/>
  <c r="BG15" i="1"/>
  <c r="BI3" i="1"/>
  <c r="C32" i="2" l="1"/>
  <c r="C30" i="3" s="1"/>
  <c r="C28" i="3" s="1"/>
  <c r="G32" i="2"/>
  <c r="G30" i="3" s="1"/>
  <c r="G28" i="3" s="1"/>
  <c r="K32" i="2"/>
  <c r="K30" i="3" s="1"/>
  <c r="K28" i="3" s="1"/>
  <c r="S32" i="2"/>
  <c r="S30" i="3" s="1"/>
  <c r="S28" i="3" s="1"/>
  <c r="W32" i="2"/>
  <c r="W30" i="3" s="1"/>
  <c r="W28" i="3" s="1"/>
  <c r="AA32" i="2"/>
  <c r="AA30" i="3" s="1"/>
  <c r="AA28" i="3" s="1"/>
  <c r="AI32" i="2"/>
  <c r="AI30" i="3" s="1"/>
  <c r="AI28" i="3" s="1"/>
  <c r="AM32" i="2"/>
  <c r="AM30" i="3" s="1"/>
  <c r="AM28" i="3" s="1"/>
  <c r="AQ32" i="2"/>
  <c r="AQ30" i="3" s="1"/>
  <c r="AQ28" i="3" s="1"/>
  <c r="BC32" i="2"/>
  <c r="BC30" i="3" s="1"/>
  <c r="BC28" i="3" s="1"/>
  <c r="D32" i="2"/>
  <c r="D30" i="3" s="1"/>
  <c r="D28" i="3" s="1"/>
  <c r="L32" i="2"/>
  <c r="L30" i="3" s="1"/>
  <c r="L28" i="3" s="1"/>
  <c r="P32" i="2"/>
  <c r="P30" i="3" s="1"/>
  <c r="P28" i="3" s="1"/>
  <c r="T32" i="2"/>
  <c r="T30" i="3" s="1"/>
  <c r="T28" i="3" s="1"/>
  <c r="X32" i="2"/>
  <c r="X30" i="3" s="1"/>
  <c r="X28" i="3" s="1"/>
  <c r="AB32" i="2"/>
  <c r="AB30" i="3" s="1"/>
  <c r="AB28" i="3" s="1"/>
  <c r="AF32" i="2"/>
  <c r="AF30" i="3" s="1"/>
  <c r="AF28" i="3" s="1"/>
  <c r="AN32" i="2"/>
  <c r="AN30" i="3" s="1"/>
  <c r="AN28" i="3" s="1"/>
  <c r="AR32" i="2"/>
  <c r="AR30" i="3" s="1"/>
  <c r="AR28" i="3" s="1"/>
  <c r="BD32" i="2"/>
  <c r="BD30" i="3" s="1"/>
  <c r="BD28" i="3" s="1"/>
  <c r="AZ32" i="2"/>
  <c r="AZ30" i="3" s="1"/>
  <c r="AZ28" i="3" s="1"/>
  <c r="AV32" i="2"/>
  <c r="AV30" i="3" s="1"/>
  <c r="AV28" i="3" s="1"/>
  <c r="AJ32" i="2"/>
  <c r="AJ30" i="3" s="1"/>
  <c r="AJ28" i="3" s="1"/>
  <c r="BM3" i="3"/>
  <c r="H32" i="2"/>
  <c r="H30" i="3" s="1"/>
  <c r="H28" i="3" s="1"/>
  <c r="O32" i="2"/>
  <c r="O30" i="3" s="1"/>
  <c r="O28" i="3" s="1"/>
  <c r="AE32" i="2"/>
  <c r="AE30" i="3" s="1"/>
  <c r="AE28" i="3" s="1"/>
  <c r="AU32" i="2"/>
  <c r="AU30" i="3" s="1"/>
  <c r="AU28" i="3" s="1"/>
  <c r="AY32" i="2"/>
  <c r="AY30" i="3" s="1"/>
  <c r="AY28" i="3" s="1"/>
  <c r="E32" i="2"/>
  <c r="E30" i="3" s="1"/>
  <c r="E28" i="3" s="1"/>
  <c r="I32" i="2"/>
  <c r="I30" i="3" s="1"/>
  <c r="I28" i="3" s="1"/>
  <c r="M32" i="2"/>
  <c r="M30" i="3" s="1"/>
  <c r="M32" i="3" s="1"/>
  <c r="Q32" i="2"/>
  <c r="Q30" i="3" s="1"/>
  <c r="Q28" i="3" s="1"/>
  <c r="U32" i="2"/>
  <c r="U30" i="3" s="1"/>
  <c r="U28" i="3" s="1"/>
  <c r="Y32" i="2"/>
  <c r="Y30" i="3" s="1"/>
  <c r="Y28" i="3" s="1"/>
  <c r="AC32" i="2"/>
  <c r="AC30" i="3" s="1"/>
  <c r="AC28" i="3" s="1"/>
  <c r="AG32" i="2"/>
  <c r="AG30" i="3" s="1"/>
  <c r="AG28" i="3" s="1"/>
  <c r="AK32" i="2"/>
  <c r="AK30" i="3" s="1"/>
  <c r="AK28" i="3" s="1"/>
  <c r="AO32" i="2"/>
  <c r="AO30" i="3" s="1"/>
  <c r="AO28" i="3" s="1"/>
  <c r="AS32" i="2"/>
  <c r="AS30" i="3" s="1"/>
  <c r="AW32" i="2"/>
  <c r="AW30" i="3" s="1"/>
  <c r="BA32" i="2"/>
  <c r="BA30" i="3" s="1"/>
  <c r="BA28" i="3" s="1"/>
  <c r="BE32" i="2"/>
  <c r="BE30" i="3" s="1"/>
  <c r="BE28" i="3" s="1"/>
  <c r="BM16" i="3"/>
  <c r="BM20" i="3"/>
  <c r="BM24" i="3"/>
  <c r="BM25" i="2"/>
  <c r="BJ25" i="2" s="1"/>
  <c r="BL25" i="2"/>
  <c r="BM16" i="2"/>
  <c r="BJ16" i="2" s="1"/>
  <c r="BL16" i="2"/>
  <c r="BM20" i="2"/>
  <c r="BJ20" i="2" s="1"/>
  <c r="BL20" i="2"/>
  <c r="BM24" i="2"/>
  <c r="BJ24" i="2" s="1"/>
  <c r="BL24" i="2"/>
  <c r="BM17" i="2"/>
  <c r="BJ17" i="2" s="1"/>
  <c r="BL17" i="2"/>
  <c r="BL19" i="2"/>
  <c r="BM19" i="2"/>
  <c r="BJ19" i="2" s="1"/>
  <c r="BL23" i="2"/>
  <c r="BM23" i="2"/>
  <c r="BJ23" i="2" s="1"/>
  <c r="BL27" i="2"/>
  <c r="BM27" i="2"/>
  <c r="BJ27" i="2" s="1"/>
  <c r="BM21" i="2"/>
  <c r="BJ21" i="2" s="1"/>
  <c r="BL21" i="2"/>
  <c r="BL15" i="2"/>
  <c r="BM15" i="2"/>
  <c r="BJ15" i="2" s="1"/>
  <c r="BL18" i="2"/>
  <c r="BM18" i="2"/>
  <c r="BJ18" i="2" s="1"/>
  <c r="BL22" i="2"/>
  <c r="BM22" i="2"/>
  <c r="BJ22" i="2" s="1"/>
  <c r="BL26" i="2"/>
  <c r="BM26" i="2"/>
  <c r="BJ26" i="2" s="1"/>
  <c r="BM17" i="3"/>
  <c r="BM21" i="3"/>
  <c r="BM25" i="3"/>
  <c r="BM18" i="3"/>
  <c r="BM22" i="3"/>
  <c r="BM26" i="3"/>
  <c r="B32" i="2"/>
  <c r="B30" i="3" s="1"/>
  <c r="B32" i="3" s="1"/>
  <c r="F32" i="2"/>
  <c r="F30" i="3" s="1"/>
  <c r="F32" i="3" s="1"/>
  <c r="J32" i="2"/>
  <c r="J30" i="3" s="1"/>
  <c r="J32" i="3" s="1"/>
  <c r="N32" i="2"/>
  <c r="N30" i="3" s="1"/>
  <c r="N28" i="3" s="1"/>
  <c r="R32" i="2"/>
  <c r="R30" i="3" s="1"/>
  <c r="R32" i="3" s="1"/>
  <c r="V32" i="2"/>
  <c r="V30" i="3" s="1"/>
  <c r="V32" i="3" s="1"/>
  <c r="Z32" i="2"/>
  <c r="Z30" i="3" s="1"/>
  <c r="AD32" i="2"/>
  <c r="AD30" i="3" s="1"/>
  <c r="AD28" i="3" s="1"/>
  <c r="AH32" i="2"/>
  <c r="AH30" i="3" s="1"/>
  <c r="AL32" i="2"/>
  <c r="AL30" i="3" s="1"/>
  <c r="AP32" i="2"/>
  <c r="AP30" i="3" s="1"/>
  <c r="AT32" i="2"/>
  <c r="AT30" i="3" s="1"/>
  <c r="AT28" i="3" s="1"/>
  <c r="AX32" i="2"/>
  <c r="AX30" i="3" s="1"/>
  <c r="BB32" i="2"/>
  <c r="BB30" i="3" s="1"/>
  <c r="BF32" i="2"/>
  <c r="BF30" i="3" s="1"/>
  <c r="BM15" i="3"/>
  <c r="BM19" i="3"/>
  <c r="BM23" i="3"/>
  <c r="BM27" i="3"/>
  <c r="AK32" i="3"/>
  <c r="D28" i="2"/>
  <c r="AJ28" i="2"/>
  <c r="P28" i="2"/>
  <c r="AF28" i="2"/>
  <c r="T28" i="2"/>
  <c r="AZ28" i="2"/>
  <c r="AV28" i="2"/>
  <c r="B28" i="2"/>
  <c r="L28" i="2"/>
  <c r="R28" i="2"/>
  <c r="AB28" i="2"/>
  <c r="AH28" i="2"/>
  <c r="AR28" i="2"/>
  <c r="AX28" i="2"/>
  <c r="E28" i="2"/>
  <c r="I28" i="2"/>
  <c r="M28" i="2"/>
  <c r="Q28" i="2"/>
  <c r="U28" i="2"/>
  <c r="Y28" i="2"/>
  <c r="AC28" i="2"/>
  <c r="AG28" i="2"/>
  <c r="AK28" i="2"/>
  <c r="AO28" i="2"/>
  <c r="AS28" i="2"/>
  <c r="AW28" i="2"/>
  <c r="BA28" i="2"/>
  <c r="BE28" i="2"/>
  <c r="AH32" i="3" l="1"/>
  <c r="AH28" i="3"/>
  <c r="BB32" i="3"/>
  <c r="BB28" i="3"/>
  <c r="AX32" i="3"/>
  <c r="AX28" i="3"/>
  <c r="AL32" i="3"/>
  <c r="AL28" i="3"/>
  <c r="AS32" i="3"/>
  <c r="AS28" i="3"/>
  <c r="BF32" i="3"/>
  <c r="BF28" i="3"/>
  <c r="AP32" i="3"/>
  <c r="AP28" i="3"/>
  <c r="Z32" i="3"/>
  <c r="Z28" i="3"/>
  <c r="AW32" i="3"/>
  <c r="AW28" i="3"/>
  <c r="AF32" i="3"/>
  <c r="Y32" i="3"/>
  <c r="AI32" i="3"/>
  <c r="D32" i="3"/>
  <c r="AO32" i="3"/>
  <c r="Q32" i="3"/>
  <c r="X32" i="3"/>
  <c r="AG32" i="3"/>
  <c r="C32" i="3"/>
  <c r="BA32" i="3"/>
  <c r="P32" i="3"/>
  <c r="E32" i="3"/>
  <c r="AV32" i="3"/>
  <c r="H32" i="3"/>
  <c r="U32" i="3"/>
  <c r="W32" i="3"/>
  <c r="BD32" i="3"/>
  <c r="BE32" i="3"/>
  <c r="AJ32" i="3"/>
  <c r="L32" i="3"/>
  <c r="AR32" i="3"/>
  <c r="I32" i="3"/>
  <c r="AB32" i="3"/>
  <c r="AU32" i="3"/>
  <c r="S32" i="3"/>
  <c r="M28" i="3"/>
  <c r="V28" i="3"/>
  <c r="AC32" i="3"/>
  <c r="AM32" i="3"/>
  <c r="F28" i="3"/>
  <c r="B28" i="3"/>
  <c r="AN32" i="3"/>
  <c r="AT32" i="3"/>
  <c r="AD32" i="3"/>
  <c r="N32" i="3"/>
  <c r="AQ32" i="3"/>
  <c r="R28" i="3"/>
  <c r="AA32" i="3"/>
  <c r="BC32" i="3"/>
  <c r="O32" i="3"/>
  <c r="J28" i="3"/>
  <c r="AZ32" i="3"/>
  <c r="T32" i="3"/>
  <c r="AY32" i="3"/>
  <c r="AE32" i="3"/>
  <c r="G32" i="3"/>
  <c r="K32" i="3"/>
  <c r="BJ20" i="3"/>
  <c r="BJ23" i="3"/>
  <c r="BJ17" i="3"/>
  <c r="BJ15" i="3"/>
  <c r="BJ25" i="3"/>
  <c r="BI22" i="2"/>
  <c r="BI22" i="3" s="1"/>
  <c r="BI15" i="2"/>
  <c r="BI15" i="3" s="1"/>
  <c r="BJ27" i="3"/>
  <c r="BJ26" i="3"/>
  <c r="BJ24" i="3"/>
  <c r="BI27" i="2"/>
  <c r="BI27" i="3" s="1"/>
  <c r="BI19" i="2"/>
  <c r="BI19" i="3" s="1"/>
  <c r="BJ21" i="3"/>
  <c r="BI20" i="2"/>
  <c r="BI20" i="3" s="1"/>
  <c r="BJ22" i="3"/>
  <c r="BI26" i="2"/>
  <c r="BI26" i="3" s="1"/>
  <c r="BI18" i="2"/>
  <c r="BI18" i="3" s="1"/>
  <c r="BJ18" i="3"/>
  <c r="BI17" i="2"/>
  <c r="BI17" i="3" s="1"/>
  <c r="BI25" i="2"/>
  <c r="BI25" i="3" s="1"/>
  <c r="BJ19" i="3"/>
  <c r="BI21" i="2"/>
  <c r="BI21" i="3" s="1"/>
  <c r="BJ16" i="3"/>
  <c r="BI23" i="2"/>
  <c r="BI23" i="3" s="1"/>
  <c r="BI24" i="2"/>
  <c r="BI24" i="3" s="1"/>
  <c r="BI16" i="2"/>
  <c r="BI16" i="3" s="1"/>
  <c r="BG28" i="2"/>
  <c r="BI14" i="2"/>
  <c r="BI14" i="3" s="1"/>
  <c r="BG28" i="3" l="1"/>
</calcChain>
</file>

<file path=xl/sharedStrings.xml><?xml version="1.0" encoding="utf-8"?>
<sst xmlns="http://schemas.openxmlformats.org/spreadsheetml/2006/main" count="284" uniqueCount="114">
  <si>
    <t>Food and Serving</t>
  </si>
  <si>
    <t>Asparagus, 5 spears (93 g/3.3 oz)</t>
  </si>
  <si>
    <t>Bell Pepper, 1 medium (148 g/5.3 oz)</t>
  </si>
  <si>
    <t>Broccoli, 1 medium stalk (148 g/5.3 oz)</t>
  </si>
  <si>
    <t>Carrot, 1 carrot, 7" long,?1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</si>
  <si>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</si>
  <si>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</si>
  <si>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</si>
  <si>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</si>
  <si>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 Cabbage, 1/12 medium head (84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</si>
  <si>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</si>
  <si>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</si>
  <si>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</si>
  <si>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</si>
  <si>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</si>
  <si>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</si>
  <si>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</si>
  <si>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Sweet Corn, kernels from 1?medium ear (90 g/3.2 oz)</t>
  </si>
  <si>
    <t>Sweet Potato, 1 medium, 5" long,?2" diameter (130 g/4.6 oz)</t>
  </si>
  <si>
    <t>Tomato, 1 medium (148 g/5.3 oz)</t>
  </si>
  <si>
    <t>Apple, 1 large (242 g/8 oz)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</si>
  <si>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</si>
  <si>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</si>
  <si>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</si>
  <si>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</si>
  <si>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</si>
  <si>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Honeydew Melon 1/10 medium melon  (134 g/4.8 oz)</t>
  </si>
  <si>
    <t>Kiwifruit, 2 medium (148 g/5.3 oz)</t>
  </si>
  <si>
    <t>Lemon, 1 medium (58 g/2.1 oz)</t>
  </si>
  <si>
    <t>Lime, 1 medium (67 g/2.4 oz)</t>
  </si>
  <si>
    <t>Orange, 1 medium (154 g/5.5 oz)</t>
  </si>
  <si>
    <t>Peach, 1 medium (147 g/5.3 oz)</t>
  </si>
  <si>
    <t>Pear, 1 medium (166 g/5.9 oz)</t>
  </si>
  <si>
    <t>Pineapple, 2 slices, 3" diameter,?3/4" thick</t>
  </si>
  <si>
    <t>Plums, 2 medium (151 g/5.4 oz)</t>
  </si>
  <si>
    <t>Strawberries, 8 medium (147 g/5.3 oz)</t>
  </si>
  <si>
    <t>Sweet Cherries 21 cherries;?1 cup</t>
  </si>
  <si>
    <t>Tangerine, 1 medium (109 g/3.9 oz)</t>
  </si>
  <si>
    <t>Watermelon, 1/18 medium melon; 2 cups diced pieces(280 g/</t>
  </si>
  <si>
    <t>Catfish (84g)</t>
  </si>
  <si>
    <t>Clams, about 12 small  (84g)</t>
  </si>
  <si>
    <t>Cod  (84g)</t>
  </si>
  <si>
    <t>Flounder/Sole  (84g)</t>
  </si>
  <si>
    <t>Haddock  (84g)</t>
  </si>
  <si>
    <t>Halibut  (84g)</t>
  </si>
  <si>
    <t>Lobster  (84g)</t>
  </si>
  <si>
    <t>Ocean Perch  (84g)</t>
  </si>
  <si>
    <t>Orange Roughy  (84g)</t>
  </si>
  <si>
    <t>Oysters, about 12 medium  (84g)</t>
  </si>
  <si>
    <t>Pollock  (84g)</t>
  </si>
  <si>
    <t>Rainbow Trout  (84g)</t>
  </si>
  <si>
    <t>Salmon, Atlantic/Coho/Sockeye /Chinook  (84g)</t>
  </si>
  <si>
    <t>Salmon, Chum/Pink  (84g)</t>
  </si>
  <si>
    <t>Scallops, about 6 large or 14 small  (84g)</t>
  </si>
  <si>
    <t>Shrimp  (84g)</t>
  </si>
  <si>
    <t>Swordfish  (84g)</t>
  </si>
  <si>
    <t>Tilapia  (84g)</t>
  </si>
  <si>
    <t>Tuna  (84g)</t>
  </si>
  <si>
    <t>Total Cost</t>
  </si>
  <si>
    <t>Price/serve</t>
  </si>
  <si>
    <t>Serving</t>
  </si>
  <si>
    <t>Customer</t>
  </si>
  <si>
    <t>Gender</t>
  </si>
  <si>
    <t>Age</t>
  </si>
  <si>
    <t>Target Weight</t>
  </si>
  <si>
    <t>Meal 1 Nutrient Intake RHS</t>
  </si>
  <si>
    <t>Daily Remaining Nutrient Intake</t>
  </si>
  <si>
    <t>Nutrient/serving</t>
  </si>
  <si>
    <t>LHS</t>
  </si>
  <si>
    <t>between</t>
  </si>
  <si>
    <t>Lower Limit
RNI/meal</t>
  </si>
  <si>
    <t>Upper Limit
RNI/meal</t>
  </si>
  <si>
    <t>Lower Limit
RNI/day</t>
  </si>
  <si>
    <t>Upper Limit
RNI/day</t>
  </si>
  <si>
    <t>Carbohydrate(g)</t>
  </si>
  <si>
    <t>Fat(g)</t>
  </si>
  <si>
    <t>Protein(g)</t>
  </si>
  <si>
    <t>Saturated fat (g)</t>
  </si>
  <si>
    <t>Chlolesterol (mg)</t>
  </si>
  <si>
    <t>Sodium(mg)</t>
  </si>
  <si>
    <t>Potassium(mg)</t>
  </si>
  <si>
    <t>Fibre(g)</t>
  </si>
  <si>
    <t>Sugar(g)</t>
  </si>
  <si>
    <t>Vitamin A (mg)</t>
  </si>
  <si>
    <t>Vitamin C (mg)</t>
  </si>
  <si>
    <t>Calcium (mg)</t>
  </si>
  <si>
    <t>Iron (mg)</t>
  </si>
  <si>
    <t>Ingredient used Meal 1</t>
  </si>
  <si>
    <t>Tuna (84g)</t>
  </si>
  <si>
    <t>Tilapia (84g)</t>
  </si>
  <si>
    <t>Swordfish (84g)</t>
  </si>
  <si>
    <t>Shrimp (84g)</t>
  </si>
  <si>
    <t>Scallops, about 6 large or 14 small (84g)</t>
  </si>
  <si>
    <t>Salmon, Chum/Pink (84g)</t>
  </si>
  <si>
    <t>Salmon, Atlantic/Coho/Sockeye /Chinook (84g)</t>
  </si>
  <si>
    <t>Rainbow Trout (84g)</t>
  </si>
  <si>
    <t>Pollock (84g)</t>
  </si>
  <si>
    <t>Oysters, about 12 medium (84g)</t>
  </si>
  <si>
    <t>Orange Roughy (84g)</t>
  </si>
  <si>
    <t>Meal 2 Nutrient Intake RHS</t>
  </si>
  <si>
    <t>Ingredient Used Constraint</t>
  </si>
  <si>
    <t>Ingredient used Meal 2</t>
  </si>
  <si>
    <t>Ingredient used Meal 1+2</t>
  </si>
  <si>
    <t>Daily Nutrient Intake</t>
  </si>
  <si>
    <t xml:space="preserve">Optimized </t>
  </si>
  <si>
    <t>Meal 3 Nutrient Intake RHS</t>
  </si>
  <si>
    <t>Ingredient used Meal 3</t>
  </si>
  <si>
    <t>Total Ingredient used</t>
  </si>
  <si>
    <t>Total 3 Meals Cost</t>
  </si>
  <si>
    <t>Cholesterol (mg)</t>
  </si>
  <si>
    <t>Calories</t>
  </si>
  <si>
    <t>Male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</si>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</sst>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0" fontId="1" fillId="0" borderId="9" xfId="0" applyFont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0" borderId="4" xfId="0" applyBorder="1"/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8" xfId="0" applyBorder="1"/>
    <xf numFmtId="0" fontId="0" fillId="0" borderId="23" xfId="0" applyBorder="1"/>
    <xf numFmtId="0" fontId="0" fillId="6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2" fillId="0" borderId="0" xfId="0" applyFont="1"/>
    <xf numFmtId="0" fontId="1" fillId="0" borderId="9" xfId="0" applyFont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7" borderId="8" xfId="0" applyFill="1" applyBorder="1"/>
    <xf numFmtId="0" fontId="0" fillId="7" borderId="23" xfId="0" applyFill="1" applyBorder="1"/>
    <xf numFmtId="0" fontId="0" fillId="4" borderId="2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5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wrapText="1"/>
    </xf>
    <xf numFmtId="0" fontId="0" fillId="5" borderId="26" xfId="0" applyFill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4" borderId="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41AB-9F1E-4EE1-968E-7149865BCE6F}">
  <dimension ref="A1:BM29"/>
  <sheetViews>
    <sheetView zoomScale="80" zoomScaleNormal="80" workbookViewId="0">
      <pane xSplit="1" topLeftCell="AO1" activePane="topRight" state="frozen"/>
      <selection pane="topRight" activeCell="BL6" sqref="BL6"/>
    </sheetView>
  </sheetViews>
  <sheetFormatPr defaultRowHeight="14.4" x14ac:dyDescent="0.3"/>
  <cols>
    <col min="1" max="1" width="23.21875" customWidth="1"/>
    <col min="4" max="4" width="9.88671875" customWidth="1"/>
    <col min="5" max="5" width="8.88671875" customWidth="1"/>
    <col min="6" max="6" width="13.77734375" customWidth="1"/>
    <col min="7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77734375" customWidth="1"/>
    <col min="54" max="54" width="8.88671875" customWidth="1"/>
    <col min="55" max="55" width="13.6640625" customWidth="1"/>
    <col min="56" max="56" width="15.6640625" customWidth="1"/>
    <col min="57" max="57" width="12.6640625" customWidth="1"/>
    <col min="58" max="58" width="13.21875" customWidth="1"/>
    <col min="59" max="59" width="14.33203125" customWidth="1"/>
    <col min="60" max="60" width="10.5546875" customWidth="1"/>
    <col min="61" max="62" width="15.6640625" customWidth="1"/>
    <col min="63" max="63" width="14.109375" customWidth="1"/>
    <col min="64" max="65" width="16.33203125" customWidth="1"/>
    <col min="66" max="66" width="12.33203125" customWidth="1"/>
    <col min="68" max="69" width="14.7773437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98</v>
      </c>
      <c r="AW2" s="2" t="s">
        <v>97</v>
      </c>
      <c r="AX2" s="2" t="s">
        <v>96</v>
      </c>
      <c r="AY2" s="2" t="s">
        <v>95</v>
      </c>
      <c r="AZ2" s="2" t="s">
        <v>94</v>
      </c>
      <c r="BA2" s="2" t="s">
        <v>93</v>
      </c>
      <c r="BB2" s="2" t="s">
        <v>92</v>
      </c>
      <c r="BC2" s="2" t="s">
        <v>91</v>
      </c>
      <c r="BD2" s="2" t="s">
        <v>90</v>
      </c>
      <c r="BE2" s="2" t="s">
        <v>89</v>
      </c>
      <c r="BF2" s="3" t="s">
        <v>88</v>
      </c>
      <c r="BI2" s="4" t="s">
        <v>58</v>
      </c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3.5046623669850887</v>
      </c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1.2436289148832942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0.75987093495152347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1.3026624671754341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0.70808751164742734</v>
      </c>
      <c r="AO4" s="12">
        <v>1.0244681457295319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2.3824976705145953E-2</v>
      </c>
      <c r="BF4" s="13">
        <v>0</v>
      </c>
    </row>
    <row r="8" spans="1:65" x14ac:dyDescent="0.3">
      <c r="A8" s="14" t="s">
        <v>61</v>
      </c>
      <c r="B8" s="14" t="s">
        <v>62</v>
      </c>
      <c r="C8" s="14" t="s">
        <v>63</v>
      </c>
      <c r="D8" s="14" t="s">
        <v>112</v>
      </c>
      <c r="E8" s="14" t="s">
        <v>113</v>
      </c>
      <c r="F8" s="14" t="s">
        <v>64</v>
      </c>
    </row>
    <row r="9" spans="1:65" x14ac:dyDescent="0.3">
      <c r="A9" s="14">
        <v>395</v>
      </c>
      <c r="B9" s="14" t="s">
        <v>111</v>
      </c>
      <c r="C9" s="14">
        <v>18</v>
      </c>
      <c r="D9" s="14">
        <v>1.7</v>
      </c>
      <c r="E9">
        <v>78</v>
      </c>
      <c r="F9">
        <v>62.712999999999994</v>
      </c>
    </row>
    <row r="11" spans="1:65" ht="15" thickBot="1" x14ac:dyDescent="0.35"/>
    <row r="12" spans="1:65" ht="15" thickBot="1" x14ac:dyDescent="0.35">
      <c r="A12" s="15"/>
      <c r="BI12" s="69" t="s">
        <v>65</v>
      </c>
      <c r="BJ12" s="70"/>
      <c r="BL12" s="71" t="s">
        <v>66</v>
      </c>
      <c r="BM12" s="72"/>
    </row>
    <row r="13" spans="1:65" s="19" customFormat="1" ht="29.4" thickBot="1" x14ac:dyDescent="0.3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20" t="s">
        <v>71</v>
      </c>
      <c r="BL13" s="21" t="s">
        <v>72</v>
      </c>
      <c r="BM13" s="22" t="s">
        <v>73</v>
      </c>
    </row>
    <row r="14" spans="1:65" s="19" customFormat="1" x14ac:dyDescent="0.3">
      <c r="A14" s="59" t="s">
        <v>110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400.00000000000017</v>
      </c>
      <c r="BI14" s="41">
        <f t="shared" ref="BI14:BJ27" si="1">0.4*BL14</f>
        <v>400</v>
      </c>
      <c r="BJ14" s="41">
        <f t="shared" si="1"/>
        <v>658.80000000000007</v>
      </c>
      <c r="BL14" s="57">
        <v>1000</v>
      </c>
      <c r="BM14" s="58">
        <v>1647</v>
      </c>
    </row>
    <row r="15" spans="1:65" x14ac:dyDescent="0.3">
      <c r="A15" s="23" t="s">
        <v>74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50.861685084362072</v>
      </c>
      <c r="BI15" s="41">
        <f t="shared" si="1"/>
        <v>20</v>
      </c>
      <c r="BJ15" s="41">
        <f t="shared" si="1"/>
        <v>82.4</v>
      </c>
      <c r="BL15" s="25">
        <v>50</v>
      </c>
      <c r="BM15" s="26">
        <v>206</v>
      </c>
    </row>
    <row r="16" spans="1:65" x14ac:dyDescent="0.3">
      <c r="A16" s="23" t="s">
        <v>75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5.8447897302417262</v>
      </c>
      <c r="BI16" s="28">
        <f t="shared" si="1"/>
        <v>0</v>
      </c>
      <c r="BJ16" s="28">
        <f t="shared" si="1"/>
        <v>22</v>
      </c>
      <c r="BL16" s="29">
        <v>0</v>
      </c>
      <c r="BM16" s="30">
        <v>55</v>
      </c>
    </row>
    <row r="17" spans="1:65" x14ac:dyDescent="0.3">
      <c r="A17" s="23" t="s">
        <v>76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32.800000000000004</v>
      </c>
      <c r="BI17" s="28">
        <f t="shared" si="1"/>
        <v>24.400000000000002</v>
      </c>
      <c r="BJ17" s="28">
        <f t="shared" si="1"/>
        <v>32.800000000000004</v>
      </c>
      <c r="BL17" s="29">
        <v>61</v>
      </c>
      <c r="BM17" s="30">
        <v>82</v>
      </c>
    </row>
    <row r="18" spans="1:65" x14ac:dyDescent="0.3">
      <c r="A18" s="23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7.2000000000000037</v>
      </c>
      <c r="BI18" s="28">
        <f t="shared" si="1"/>
        <v>0</v>
      </c>
      <c r="BJ18" s="28">
        <f t="shared" si="1"/>
        <v>7.2</v>
      </c>
      <c r="BL18" s="29">
        <v>0</v>
      </c>
      <c r="BM18" s="30">
        <v>18</v>
      </c>
    </row>
    <row r="19" spans="1:65" x14ac:dyDescent="0.3">
      <c r="A19" s="23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40.293752050332273</v>
      </c>
      <c r="BI19" s="28">
        <f t="shared" si="1"/>
        <v>0</v>
      </c>
      <c r="BJ19" s="28">
        <f t="shared" si="1"/>
        <v>120</v>
      </c>
      <c r="BL19" s="29">
        <v>0</v>
      </c>
      <c r="BM19" s="31">
        <v>300</v>
      </c>
    </row>
    <row r="20" spans="1:65" x14ac:dyDescent="0.3">
      <c r="A20" s="23" t="s">
        <v>79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7" si="2">SUMPRODUCT($B$4:$BF$4,B20:BF20)</f>
        <v>191.98997820679659</v>
      </c>
      <c r="BI20" s="28">
        <f t="shared" si="1"/>
        <v>140</v>
      </c>
      <c r="BJ20" s="28">
        <f t="shared" si="1"/>
        <v>920</v>
      </c>
      <c r="BL20" s="25">
        <v>350</v>
      </c>
      <c r="BM20" s="30">
        <v>2300</v>
      </c>
    </row>
    <row r="21" spans="1:65" x14ac:dyDescent="0.3">
      <c r="A21" s="23" t="s">
        <v>80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2"/>
        <v>1400.0000000000002</v>
      </c>
      <c r="BI21" s="28">
        <f t="shared" si="1"/>
        <v>0</v>
      </c>
      <c r="BJ21" s="28">
        <f t="shared" si="1"/>
        <v>1400</v>
      </c>
      <c r="BL21" s="29">
        <v>0</v>
      </c>
      <c r="BM21" s="30">
        <v>3500</v>
      </c>
    </row>
    <row r="22" spans="1:65" x14ac:dyDescent="0.3">
      <c r="A22" s="23" t="s">
        <v>81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2"/>
        <v>8.1911000562156904</v>
      </c>
      <c r="BI22" s="28">
        <f t="shared" si="1"/>
        <v>8</v>
      </c>
      <c r="BJ22" s="28">
        <f t="shared" si="1"/>
        <v>15.200000000000001</v>
      </c>
      <c r="BL22" s="29">
        <v>20</v>
      </c>
      <c r="BM22" s="30">
        <v>38</v>
      </c>
    </row>
    <row r="23" spans="1:65" x14ac:dyDescent="0.3">
      <c r="A23" s="23" t="s">
        <v>82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2"/>
        <v>24.800000000000036</v>
      </c>
      <c r="BI23" s="28">
        <f t="shared" si="1"/>
        <v>0</v>
      </c>
      <c r="BJ23" s="28">
        <f t="shared" si="1"/>
        <v>24.8</v>
      </c>
      <c r="BL23" s="29">
        <v>0</v>
      </c>
      <c r="BM23" s="30">
        <v>62</v>
      </c>
    </row>
    <row r="24" spans="1:65" x14ac:dyDescent="0.3">
      <c r="A24" s="23" t="s">
        <v>83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2"/>
        <v>0.95869598774036036</v>
      </c>
      <c r="BI24" s="28">
        <f t="shared" si="1"/>
        <v>0.24</v>
      </c>
      <c r="BJ24" s="28">
        <f t="shared" si="1"/>
        <v>1.2000000000000002</v>
      </c>
      <c r="BL24" s="29">
        <v>0.6</v>
      </c>
      <c r="BM24" s="30">
        <v>3</v>
      </c>
    </row>
    <row r="25" spans="1:65" x14ac:dyDescent="0.3">
      <c r="A25" s="23" t="s">
        <v>84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2"/>
        <v>181.88215209037665</v>
      </c>
      <c r="BI25" s="28">
        <f t="shared" si="1"/>
        <v>26</v>
      </c>
      <c r="BJ25" s="28">
        <f t="shared" si="1"/>
        <v>720</v>
      </c>
      <c r="BL25" s="29">
        <v>65</v>
      </c>
      <c r="BM25" s="30">
        <v>1800</v>
      </c>
    </row>
    <row r="26" spans="1:65" x14ac:dyDescent="0.3">
      <c r="A26" s="23" t="s">
        <v>85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2"/>
        <v>280</v>
      </c>
      <c r="BI26" s="28">
        <f t="shared" si="1"/>
        <v>280</v>
      </c>
      <c r="BJ26" s="28">
        <f t="shared" si="1"/>
        <v>1200</v>
      </c>
      <c r="BL26" s="29">
        <v>700</v>
      </c>
      <c r="BM26" s="30">
        <v>3000</v>
      </c>
    </row>
    <row r="27" spans="1:65" ht="15" thickBot="1" x14ac:dyDescent="0.35">
      <c r="A27" s="32" t="s">
        <v>86</v>
      </c>
      <c r="B27" s="33">
        <v>0.36</v>
      </c>
      <c r="C27" s="33">
        <v>0.72</v>
      </c>
      <c r="D27" s="33">
        <v>1.08</v>
      </c>
      <c r="E27" s="33">
        <v>0.36</v>
      </c>
      <c r="F27" s="33">
        <v>0.36</v>
      </c>
      <c r="G27" s="33">
        <v>0.36</v>
      </c>
      <c r="H27" s="33">
        <v>0.36</v>
      </c>
      <c r="I27" s="33">
        <v>0.36</v>
      </c>
      <c r="J27" s="33">
        <v>0.36</v>
      </c>
      <c r="K27" s="33">
        <v>0.36</v>
      </c>
      <c r="L27" s="33">
        <v>0.36</v>
      </c>
      <c r="M27" s="33">
        <v>0.72</v>
      </c>
      <c r="N27" s="33">
        <v>0.36</v>
      </c>
      <c r="O27" s="33">
        <v>0.72</v>
      </c>
      <c r="P27" s="33">
        <v>1.08</v>
      </c>
      <c r="Q27" s="33">
        <v>0.36</v>
      </c>
      <c r="R27" s="33">
        <v>0.36</v>
      </c>
      <c r="S27" s="33">
        <v>0.72</v>
      </c>
      <c r="T27" s="33">
        <v>0.72</v>
      </c>
      <c r="U27" s="33">
        <v>0.36</v>
      </c>
      <c r="V27" s="33">
        <v>0.36</v>
      </c>
      <c r="W27" s="33">
        <v>0.36</v>
      </c>
      <c r="X27" s="33">
        <v>0.36</v>
      </c>
      <c r="Y27" s="33">
        <v>0</v>
      </c>
      <c r="Z27" s="33">
        <v>0</v>
      </c>
      <c r="AA27" s="33">
        <v>0.36</v>
      </c>
      <c r="AB27" s="33">
        <v>0.36</v>
      </c>
      <c r="AC27" s="33">
        <v>0</v>
      </c>
      <c r="AD27" s="33">
        <v>0</v>
      </c>
      <c r="AE27" s="33">
        <v>0</v>
      </c>
      <c r="AF27" s="33">
        <v>0.36</v>
      </c>
      <c r="AG27" s="33">
        <v>0</v>
      </c>
      <c r="AH27" s="33">
        <v>0.36</v>
      </c>
      <c r="AI27" s="33">
        <v>0.36</v>
      </c>
      <c r="AJ27" s="33">
        <v>0.36</v>
      </c>
      <c r="AK27" s="33">
        <v>0.36</v>
      </c>
      <c r="AL27" s="33">
        <v>0</v>
      </c>
      <c r="AM27" s="33">
        <v>0.72</v>
      </c>
      <c r="AN27" s="33">
        <v>0</v>
      </c>
      <c r="AO27" s="33">
        <v>5.3999999999999995</v>
      </c>
      <c r="AP27" s="33">
        <v>0.36</v>
      </c>
      <c r="AQ27" s="33">
        <v>0</v>
      </c>
      <c r="AR27" s="33">
        <v>1.08</v>
      </c>
      <c r="AS27" s="33">
        <v>1.08</v>
      </c>
      <c r="AT27" s="33">
        <v>0.36</v>
      </c>
      <c r="AU27" s="33">
        <v>0.72</v>
      </c>
      <c r="AV27" s="33">
        <v>0.36</v>
      </c>
      <c r="AW27" s="33">
        <v>8.1</v>
      </c>
      <c r="AX27" s="33">
        <v>0.36</v>
      </c>
      <c r="AY27" s="33">
        <v>1.8</v>
      </c>
      <c r="AZ27" s="33">
        <v>0.36</v>
      </c>
      <c r="BA27" s="33">
        <v>0.72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4">
        <f t="shared" si="2"/>
        <v>6.526941469462554</v>
      </c>
      <c r="BI27" s="35">
        <f t="shared" si="1"/>
        <v>4.8000000000000007</v>
      </c>
      <c r="BJ27" s="35">
        <f t="shared" si="1"/>
        <v>18</v>
      </c>
      <c r="BL27" s="36">
        <v>12</v>
      </c>
      <c r="BM27" s="37">
        <v>45</v>
      </c>
    </row>
    <row r="29" spans="1:65" s="38" customFormat="1" x14ac:dyDescent="0.3">
      <c r="A29" s="38" t="s">
        <v>87</v>
      </c>
      <c r="B29" s="38">
        <f>IF(B4&gt;0, 1, 0)</f>
        <v>0</v>
      </c>
      <c r="C29" s="38">
        <f t="shared" ref="C29:BF29" si="3">IF(C4&gt;0, 1, 0)</f>
        <v>0</v>
      </c>
      <c r="D29" s="38">
        <f t="shared" si="3"/>
        <v>0</v>
      </c>
      <c r="E29" s="38">
        <f t="shared" si="3"/>
        <v>0</v>
      </c>
      <c r="F29" s="38">
        <f t="shared" si="3"/>
        <v>0</v>
      </c>
      <c r="G29" s="38">
        <f t="shared" si="3"/>
        <v>0</v>
      </c>
      <c r="H29" s="38">
        <f t="shared" si="3"/>
        <v>0</v>
      </c>
      <c r="I29" s="38">
        <f t="shared" si="3"/>
        <v>0</v>
      </c>
      <c r="J29" s="38">
        <f t="shared" si="3"/>
        <v>0</v>
      </c>
      <c r="K29" s="38">
        <f t="shared" si="3"/>
        <v>1</v>
      </c>
      <c r="L29" s="38">
        <f t="shared" si="3"/>
        <v>0</v>
      </c>
      <c r="M29" s="38">
        <f t="shared" si="3"/>
        <v>0</v>
      </c>
      <c r="N29" s="38">
        <f t="shared" si="3"/>
        <v>0</v>
      </c>
      <c r="O29" s="38">
        <f t="shared" si="3"/>
        <v>0</v>
      </c>
      <c r="P29" s="38">
        <f t="shared" si="3"/>
        <v>0</v>
      </c>
      <c r="Q29" s="38">
        <f t="shared" si="3"/>
        <v>0</v>
      </c>
      <c r="R29" s="38">
        <f t="shared" si="3"/>
        <v>0</v>
      </c>
      <c r="S29" s="38">
        <f t="shared" si="3"/>
        <v>1</v>
      </c>
      <c r="T29" s="38">
        <f t="shared" si="3"/>
        <v>0</v>
      </c>
      <c r="U29" s="38">
        <f t="shared" si="3"/>
        <v>0</v>
      </c>
      <c r="V29" s="38">
        <f t="shared" si="3"/>
        <v>0</v>
      </c>
      <c r="W29" s="38">
        <f t="shared" si="3"/>
        <v>0</v>
      </c>
      <c r="X29" s="38">
        <f t="shared" si="3"/>
        <v>0</v>
      </c>
      <c r="Y29" s="38">
        <f t="shared" si="3"/>
        <v>0</v>
      </c>
      <c r="Z29" s="38">
        <f t="shared" si="3"/>
        <v>0</v>
      </c>
      <c r="AA29" s="38">
        <f t="shared" si="3"/>
        <v>0</v>
      </c>
      <c r="AB29" s="38">
        <f t="shared" si="3"/>
        <v>0</v>
      </c>
      <c r="AC29" s="38">
        <f t="shared" si="3"/>
        <v>0</v>
      </c>
      <c r="AD29" s="38">
        <f t="shared" si="3"/>
        <v>0</v>
      </c>
      <c r="AE29" s="38">
        <f t="shared" si="3"/>
        <v>1</v>
      </c>
      <c r="AF29" s="38">
        <f t="shared" si="3"/>
        <v>0</v>
      </c>
      <c r="AG29" s="38">
        <f t="shared" si="3"/>
        <v>0</v>
      </c>
      <c r="AH29" s="38">
        <f t="shared" si="3"/>
        <v>0</v>
      </c>
      <c r="AI29" s="38">
        <f t="shared" si="3"/>
        <v>0</v>
      </c>
      <c r="AJ29" s="38">
        <f t="shared" si="3"/>
        <v>0</v>
      </c>
      <c r="AK29" s="38">
        <f t="shared" si="3"/>
        <v>0</v>
      </c>
      <c r="AL29" s="38">
        <f t="shared" si="3"/>
        <v>0</v>
      </c>
      <c r="AM29" s="38">
        <f t="shared" si="3"/>
        <v>0</v>
      </c>
      <c r="AN29" s="38">
        <f t="shared" si="3"/>
        <v>1</v>
      </c>
      <c r="AO29" s="38">
        <f t="shared" si="3"/>
        <v>1</v>
      </c>
      <c r="AP29" s="38">
        <f t="shared" si="3"/>
        <v>0</v>
      </c>
      <c r="AQ29" s="38">
        <f t="shared" si="3"/>
        <v>0</v>
      </c>
      <c r="AR29" s="38">
        <f t="shared" si="3"/>
        <v>0</v>
      </c>
      <c r="AS29" s="38">
        <f t="shared" si="3"/>
        <v>0</v>
      </c>
      <c r="AT29" s="38">
        <f t="shared" si="3"/>
        <v>0</v>
      </c>
      <c r="AU29" s="38">
        <f t="shared" si="3"/>
        <v>0</v>
      </c>
      <c r="AV29" s="38">
        <f t="shared" si="3"/>
        <v>0</v>
      </c>
      <c r="AW29" s="38">
        <f t="shared" si="3"/>
        <v>0</v>
      </c>
      <c r="AX29" s="38">
        <f t="shared" si="3"/>
        <v>0</v>
      </c>
      <c r="AY29" s="38">
        <f t="shared" si="3"/>
        <v>0</v>
      </c>
      <c r="AZ29" s="38">
        <f t="shared" si="3"/>
        <v>0</v>
      </c>
      <c r="BA29" s="38">
        <f t="shared" si="3"/>
        <v>0</v>
      </c>
      <c r="BB29" s="38">
        <f t="shared" si="3"/>
        <v>0</v>
      </c>
      <c r="BC29" s="38">
        <f t="shared" si="3"/>
        <v>0</v>
      </c>
      <c r="BD29" s="38">
        <f t="shared" si="3"/>
        <v>0</v>
      </c>
      <c r="BE29" s="38">
        <f t="shared" si="3"/>
        <v>1</v>
      </c>
      <c r="BF29" s="38">
        <f t="shared" si="3"/>
        <v>0</v>
      </c>
    </row>
  </sheetData>
  <mergeCells count="2">
    <mergeCell ref="BI12:BJ12"/>
    <mergeCell ref="BL12:B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5480-32BB-4C99-91B8-5DE5278A697A}">
  <dimension ref="A1:BM32"/>
  <sheetViews>
    <sheetView topLeftCell="A2" zoomScale="87" zoomScaleNormal="87" workbookViewId="0">
      <pane xSplit="1" topLeftCell="AZ1" activePane="topRight" state="frozen"/>
      <selection pane="topRight" activeCell="BA33" sqref="BA33"/>
    </sheetView>
  </sheetViews>
  <sheetFormatPr defaultRowHeight="14.4" x14ac:dyDescent="0.3"/>
  <cols>
    <col min="1" max="1" width="25.77734375" customWidth="1"/>
    <col min="4" max="4" width="12.554687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77734375" customWidth="1"/>
    <col min="54" max="55" width="8.88671875" customWidth="1"/>
    <col min="56" max="56" width="12" customWidth="1"/>
    <col min="57" max="57" width="12.6640625" customWidth="1"/>
    <col min="58" max="58" width="14.44140625" customWidth="1"/>
    <col min="59" max="59" width="16.77734375" customWidth="1"/>
    <col min="60" max="60" width="10.5546875" customWidth="1"/>
    <col min="61" max="62" width="19.109375" customWidth="1"/>
    <col min="63" max="63" width="14.109375" customWidth="1"/>
    <col min="64" max="65" width="16.33203125" customWidth="1"/>
    <col min="66" max="66" width="12.33203125" customWidth="1"/>
    <col min="68" max="69" width="14.7773437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3" t="s">
        <v>57</v>
      </c>
      <c r="BI2" s="4" t="s">
        <v>58</v>
      </c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2.0652777349940017</v>
      </c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4.7184478546569153E-16</v>
      </c>
      <c r="F4" s="12">
        <v>0</v>
      </c>
      <c r="G4" s="12">
        <v>0</v>
      </c>
      <c r="H4" s="12">
        <v>0</v>
      </c>
      <c r="I4" s="12">
        <v>0</v>
      </c>
      <c r="J4" s="12">
        <v>2.7329041176474576</v>
      </c>
      <c r="K4" s="12">
        <v>0</v>
      </c>
      <c r="L4" s="12">
        <v>0</v>
      </c>
      <c r="M4" s="12">
        <v>0</v>
      </c>
      <c r="N4" s="12">
        <v>0</v>
      </c>
      <c r="O4" s="12">
        <v>0.84967192930553503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0.17214001770673776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0.31706800463786911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0.14085432022415303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0.58696604985989398</v>
      </c>
      <c r="BE4" s="12">
        <v>0</v>
      </c>
      <c r="BF4" s="13">
        <v>0</v>
      </c>
    </row>
    <row r="8" spans="1:65" x14ac:dyDescent="0.3">
      <c r="A8" s="14" t="s">
        <v>61</v>
      </c>
      <c r="B8" s="14" t="s">
        <v>62</v>
      </c>
      <c r="C8" s="14" t="s">
        <v>63</v>
      </c>
      <c r="D8" s="14" t="s">
        <v>112</v>
      </c>
      <c r="E8" s="14" t="s">
        <v>113</v>
      </c>
      <c r="F8" s="14" t="s">
        <v>64</v>
      </c>
    </row>
    <row r="9" spans="1:65" x14ac:dyDescent="0.3">
      <c r="A9" s="14">
        <v>395</v>
      </c>
      <c r="B9" s="14" t="s">
        <v>111</v>
      </c>
      <c r="C9" s="14">
        <v>18</v>
      </c>
      <c r="D9" s="14">
        <v>1.7</v>
      </c>
      <c r="E9">
        <v>78</v>
      </c>
      <c r="F9">
        <v>62.712999999999994</v>
      </c>
    </row>
    <row r="11" spans="1:65" ht="15" thickBot="1" x14ac:dyDescent="0.35"/>
    <row r="12" spans="1:65" ht="15" thickBot="1" x14ac:dyDescent="0.35">
      <c r="A12" s="15"/>
      <c r="BI12" s="69" t="s">
        <v>99</v>
      </c>
      <c r="BJ12" s="70"/>
      <c r="BL12" s="73" t="s">
        <v>66</v>
      </c>
      <c r="BM12" s="74"/>
    </row>
    <row r="13" spans="1:65" s="19" customFormat="1" ht="29.4" thickBot="1" x14ac:dyDescent="0.35">
      <c r="A13" s="39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40" t="s">
        <v>71</v>
      </c>
      <c r="BL13" s="21" t="s">
        <v>72</v>
      </c>
      <c r="BM13" s="22" t="s">
        <v>73</v>
      </c>
    </row>
    <row r="14" spans="1:65" s="19" customFormat="1" x14ac:dyDescent="0.3">
      <c r="A14" s="59" t="s">
        <v>110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239.99999999999878</v>
      </c>
      <c r="BI14" s="41">
        <f t="shared" ref="BI14:BJ14" si="1">0.4*BL14</f>
        <v>239.99999999999991</v>
      </c>
      <c r="BJ14" s="41">
        <f t="shared" si="1"/>
        <v>498.79999999999995</v>
      </c>
      <c r="BL14" s="62">
        <f>IF('395_Meal1'!BL14-'395_Meal1'!BG14&gt;0, '395_Meal1'!BL14-'395_Meal1'!BG14, 0)</f>
        <v>599.99999999999977</v>
      </c>
      <c r="BM14" s="64">
        <f>'395_Meal1'!BM14-'395_Meal1'!BG14</f>
        <v>1246.9999999999998</v>
      </c>
    </row>
    <row r="15" spans="1:65" x14ac:dyDescent="0.3">
      <c r="A15" s="23" t="s">
        <v>74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28.331678192318279</v>
      </c>
      <c r="BI15" s="41">
        <f>0.5*BL15</f>
        <v>0</v>
      </c>
      <c r="BJ15" s="42">
        <f>0.5*BM15</f>
        <v>77.56915745781896</v>
      </c>
      <c r="BL15" s="63">
        <f>IF('395_Meal1'!BL15-'395_Meal1'!BG15&gt;0, '395_Meal1'!BL15-'395_Meal1'!BG15, 0)</f>
        <v>0</v>
      </c>
      <c r="BM15" s="63">
        <f>'395_Meal1'!BM15-'395_Meal1'!BG15</f>
        <v>155.13831491563792</v>
      </c>
    </row>
    <row r="16" spans="1:65" x14ac:dyDescent="0.3">
      <c r="A16" s="23" t="s">
        <v>75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4.5608155870127796</v>
      </c>
      <c r="BI16" s="28">
        <f t="shared" ref="BI16:BJ27" si="2">0.5*BL16</f>
        <v>0</v>
      </c>
      <c r="BJ16" s="43">
        <f t="shared" si="2"/>
        <v>24.577605134879136</v>
      </c>
      <c r="BL16" s="63">
        <f>IF('395_Meal1'!BL16-'395_Meal1'!BG16&gt;0, '395_Meal1'!BL16-'395_Meal1'!BG16, 0)</f>
        <v>0</v>
      </c>
      <c r="BM16" s="63">
        <f>'395_Meal1'!BM16-'395_Meal1'!BG16</f>
        <v>49.155210269758271</v>
      </c>
    </row>
    <row r="17" spans="1:65" x14ac:dyDescent="0.3">
      <c r="A17" s="23" t="s">
        <v>76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20.579008152779075</v>
      </c>
      <c r="BI17" s="28">
        <f t="shared" si="2"/>
        <v>14.099999999999998</v>
      </c>
      <c r="BJ17" s="43">
        <f t="shared" si="2"/>
        <v>24.599999999999998</v>
      </c>
      <c r="BL17" s="63">
        <f>IF('395_Meal1'!BL17-'395_Meal1'!BG17&gt;0, '395_Meal1'!BL17-'395_Meal1'!BG17, 0)</f>
        <v>28.199999999999996</v>
      </c>
      <c r="BM17" s="63">
        <f>'395_Meal1'!BM17-'395_Meal1'!BG17</f>
        <v>49.199999999999996</v>
      </c>
    </row>
    <row r="18" spans="1:65" x14ac:dyDescent="0.3">
      <c r="A18" s="23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5.3999999999999169</v>
      </c>
      <c r="BI18" s="28">
        <f t="shared" si="2"/>
        <v>0</v>
      </c>
      <c r="BJ18" s="43">
        <f t="shared" si="2"/>
        <v>5.3999999999999986</v>
      </c>
      <c r="BL18" s="63">
        <f>IF('395_Meal1'!BL18-'395_Meal1'!BG18&gt;0, '395_Meal1'!BL18-'395_Meal1'!BG18, 0)</f>
        <v>0</v>
      </c>
      <c r="BM18" s="63">
        <f>'395_Meal1'!BM18-'395_Meal1'!BG18</f>
        <v>10.799999999999997</v>
      </c>
    </row>
    <row r="19" spans="1:65" x14ac:dyDescent="0.3">
      <c r="A19" s="23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17.140849377712396</v>
      </c>
      <c r="BI19" s="28">
        <f t="shared" si="2"/>
        <v>0</v>
      </c>
      <c r="BJ19" s="43">
        <f t="shared" si="2"/>
        <v>129.85312397483386</v>
      </c>
      <c r="BL19" s="63">
        <f>IF('395_Meal1'!BL19-'395_Meal1'!BG19&gt;0, '395_Meal1'!BL19-'395_Meal1'!BG19, 0)</f>
        <v>0</v>
      </c>
      <c r="BM19" s="63">
        <f>'395_Meal1'!BM19-'395_Meal1'!BG19</f>
        <v>259.70624794966773</v>
      </c>
    </row>
    <row r="20" spans="1:65" x14ac:dyDescent="0.3">
      <c r="A20" s="23" t="s">
        <v>79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8" si="3">SUMPRODUCT($B$4:$BF$4,B20:BF20)</f>
        <v>191.56614351649904</v>
      </c>
      <c r="BI20" s="28">
        <f t="shared" si="2"/>
        <v>79.005010896601704</v>
      </c>
      <c r="BJ20" s="43">
        <f t="shared" si="2"/>
        <v>1054.0050108966018</v>
      </c>
      <c r="BL20" s="63">
        <f>IF('395_Meal1'!BL20-'395_Meal1'!BG20&gt;0, '395_Meal1'!BL20-'395_Meal1'!BG20, 0)</f>
        <v>158.01002179320341</v>
      </c>
      <c r="BM20" s="63">
        <f>'395_Meal1'!BM20-'395_Meal1'!BG20</f>
        <v>2108.0100217932036</v>
      </c>
    </row>
    <row r="21" spans="1:65" x14ac:dyDescent="0.3">
      <c r="A21" s="23" t="s">
        <v>80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3"/>
        <v>1049.9999999999986</v>
      </c>
      <c r="BI21" s="28">
        <f t="shared" si="2"/>
        <v>0</v>
      </c>
      <c r="BJ21" s="43">
        <f t="shared" si="2"/>
        <v>1050</v>
      </c>
      <c r="BL21" s="63">
        <f>IF('395_Meal1'!BL21-'395_Meal1'!BG21&gt;0, '395_Meal1'!BL21-'395_Meal1'!BG21, 0)</f>
        <v>0</v>
      </c>
      <c r="BM21" s="63">
        <f>'395_Meal1'!BM21-'395_Meal1'!BG21</f>
        <v>2100</v>
      </c>
    </row>
    <row r="22" spans="1:65" x14ac:dyDescent="0.3">
      <c r="A22" s="23" t="s">
        <v>81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3"/>
        <v>9.0476641294519471</v>
      </c>
      <c r="BI22" s="28">
        <f t="shared" si="2"/>
        <v>5.9044499718921548</v>
      </c>
      <c r="BJ22" s="43">
        <f t="shared" si="2"/>
        <v>14.904449971892156</v>
      </c>
      <c r="BL22" s="63">
        <f>IF('395_Meal1'!BL22-'395_Meal1'!BG22&gt;0, '395_Meal1'!BL22-'395_Meal1'!BG22, 0)</f>
        <v>11.80889994378431</v>
      </c>
      <c r="BM22" s="63">
        <f>'395_Meal1'!BM22-'395_Meal1'!BG22</f>
        <v>29.808899943784311</v>
      </c>
    </row>
    <row r="23" spans="1:65" x14ac:dyDescent="0.3">
      <c r="A23" s="23" t="s">
        <v>82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3"/>
        <v>18.599999999999994</v>
      </c>
      <c r="BI23" s="28">
        <f t="shared" si="2"/>
        <v>0</v>
      </c>
      <c r="BJ23" s="43">
        <f t="shared" si="2"/>
        <v>18.59999999999998</v>
      </c>
      <c r="BL23" s="63">
        <f>IF('395_Meal1'!BL23-'395_Meal1'!BG23&gt;0, '395_Meal1'!BL23-'395_Meal1'!BG23, 0)</f>
        <v>0</v>
      </c>
      <c r="BM23" s="63">
        <f>'395_Meal1'!BM23-'395_Meal1'!BG23</f>
        <v>37.19999999999996</v>
      </c>
    </row>
    <row r="24" spans="1:65" x14ac:dyDescent="0.3">
      <c r="A24" s="23" t="s">
        <v>83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3"/>
        <v>4.6712633761103467E-16</v>
      </c>
      <c r="BI24" s="28">
        <f t="shared" si="2"/>
        <v>0</v>
      </c>
      <c r="BJ24" s="43">
        <f t="shared" si="2"/>
        <v>1.0206520061298199</v>
      </c>
      <c r="BL24" s="63">
        <f>IF('395_Meal1'!BL24-'395_Meal1'!BG24&gt;0, '395_Meal1'!BL24-'395_Meal1'!BG24, 0)</f>
        <v>0</v>
      </c>
      <c r="BM24" s="63">
        <f>'395_Meal1'!BM24-'395_Meal1'!BG24</f>
        <v>2.0413040122596398</v>
      </c>
    </row>
    <row r="25" spans="1:65" x14ac:dyDescent="0.3">
      <c r="A25" s="23" t="s">
        <v>84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3"/>
        <v>189.77692762786052</v>
      </c>
      <c r="BI25" s="28">
        <f t="shared" si="2"/>
        <v>0</v>
      </c>
      <c r="BJ25" s="43">
        <f t="shared" si="2"/>
        <v>809.05892395481169</v>
      </c>
      <c r="BL25" s="63">
        <f>IF('395_Meal1'!BL25-'395_Meal1'!BG25&gt;0, '395_Meal1'!BL25-'395_Meal1'!BG25, 0)</f>
        <v>0</v>
      </c>
      <c r="BM25" s="63">
        <f>'395_Meal1'!BM25-'395_Meal1'!BG25</f>
        <v>1618.1178479096234</v>
      </c>
    </row>
    <row r="26" spans="1:65" x14ac:dyDescent="0.3">
      <c r="A26" s="23" t="s">
        <v>85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3"/>
        <v>209.99999999999935</v>
      </c>
      <c r="BI26" s="28">
        <f t="shared" si="2"/>
        <v>210</v>
      </c>
      <c r="BJ26" s="43">
        <f t="shared" si="2"/>
        <v>1360</v>
      </c>
      <c r="BL26" s="63">
        <f>IF('395_Meal1'!BL26-'395_Meal1'!BG26&gt;0, '395_Meal1'!BL26-'395_Meal1'!BG26, 0)</f>
        <v>420</v>
      </c>
      <c r="BM26" s="63">
        <f>'395_Meal1'!BM26-'395_Meal1'!BG26</f>
        <v>2720</v>
      </c>
    </row>
    <row r="27" spans="1:65" ht="15" thickBot="1" x14ac:dyDescent="0.35">
      <c r="A27" s="23" t="s">
        <v>86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27">
        <f t="shared" si="3"/>
        <v>2.7365292652687097</v>
      </c>
      <c r="BI27" s="28">
        <f t="shared" si="2"/>
        <v>2.736529265268723</v>
      </c>
      <c r="BJ27" s="43">
        <f t="shared" si="2"/>
        <v>19.236529265268722</v>
      </c>
      <c r="BL27" s="47">
        <f>IF('395_Meal1'!BL27-'395_Meal1'!BG27&gt;0, '395_Meal1'!BL27-'395_Meal1'!BG27, 0)</f>
        <v>5.473058530537446</v>
      </c>
      <c r="BM27" s="47">
        <f>'395_Meal1'!BM27-'395_Meal1'!BG27</f>
        <v>38.473058530537443</v>
      </c>
    </row>
    <row r="28" spans="1:65" ht="15" thickBot="1" x14ac:dyDescent="0.35">
      <c r="A28" s="44" t="s">
        <v>100</v>
      </c>
      <c r="B28" s="45">
        <f>B30</f>
        <v>0</v>
      </c>
      <c r="C28" s="45">
        <f t="shared" ref="C28:BF28" si="4">C30</f>
        <v>0</v>
      </c>
      <c r="D28" s="45">
        <f t="shared" si="4"/>
        <v>0</v>
      </c>
      <c r="E28" s="45">
        <f t="shared" si="4"/>
        <v>0</v>
      </c>
      <c r="F28" s="45">
        <f t="shared" si="4"/>
        <v>0</v>
      </c>
      <c r="G28" s="45">
        <f t="shared" si="4"/>
        <v>0</v>
      </c>
      <c r="H28" s="45">
        <f t="shared" si="4"/>
        <v>0</v>
      </c>
      <c r="I28" s="45">
        <f t="shared" si="4"/>
        <v>0</v>
      </c>
      <c r="J28" s="45">
        <f t="shared" si="4"/>
        <v>0</v>
      </c>
      <c r="K28" s="45">
        <f t="shared" si="4"/>
        <v>1</v>
      </c>
      <c r="L28" s="45">
        <f t="shared" si="4"/>
        <v>0</v>
      </c>
      <c r="M28" s="45">
        <f t="shared" si="4"/>
        <v>0</v>
      </c>
      <c r="N28" s="45">
        <f t="shared" si="4"/>
        <v>0</v>
      </c>
      <c r="O28" s="45">
        <f t="shared" si="4"/>
        <v>0</v>
      </c>
      <c r="P28" s="45">
        <f t="shared" si="4"/>
        <v>0</v>
      </c>
      <c r="Q28" s="45">
        <f t="shared" si="4"/>
        <v>0</v>
      </c>
      <c r="R28" s="45">
        <f t="shared" si="4"/>
        <v>0</v>
      </c>
      <c r="S28" s="45">
        <f t="shared" si="4"/>
        <v>1</v>
      </c>
      <c r="T28" s="45">
        <f t="shared" si="4"/>
        <v>0</v>
      </c>
      <c r="U28" s="45">
        <f t="shared" si="4"/>
        <v>0</v>
      </c>
      <c r="V28" s="45">
        <f t="shared" si="4"/>
        <v>0</v>
      </c>
      <c r="W28" s="45">
        <f t="shared" si="4"/>
        <v>0</v>
      </c>
      <c r="X28" s="45">
        <f t="shared" si="4"/>
        <v>0</v>
      </c>
      <c r="Y28" s="45">
        <f t="shared" si="4"/>
        <v>0</v>
      </c>
      <c r="Z28" s="45">
        <f t="shared" si="4"/>
        <v>0</v>
      </c>
      <c r="AA28" s="45">
        <f t="shared" si="4"/>
        <v>0</v>
      </c>
      <c r="AB28" s="45">
        <f t="shared" si="4"/>
        <v>0</v>
      </c>
      <c r="AC28" s="45">
        <f t="shared" si="4"/>
        <v>0</v>
      </c>
      <c r="AD28" s="45">
        <f t="shared" si="4"/>
        <v>0</v>
      </c>
      <c r="AE28" s="45">
        <f t="shared" si="4"/>
        <v>1</v>
      </c>
      <c r="AF28" s="45">
        <f t="shared" si="4"/>
        <v>0</v>
      </c>
      <c r="AG28" s="45">
        <f t="shared" si="4"/>
        <v>0</v>
      </c>
      <c r="AH28" s="45">
        <f t="shared" si="4"/>
        <v>0</v>
      </c>
      <c r="AI28" s="45">
        <f t="shared" si="4"/>
        <v>0</v>
      </c>
      <c r="AJ28" s="45">
        <f t="shared" si="4"/>
        <v>0</v>
      </c>
      <c r="AK28" s="45">
        <f t="shared" si="4"/>
        <v>0</v>
      </c>
      <c r="AL28" s="45">
        <f t="shared" si="4"/>
        <v>0</v>
      </c>
      <c r="AM28" s="45">
        <f t="shared" si="4"/>
        <v>0</v>
      </c>
      <c r="AN28" s="45">
        <f t="shared" si="4"/>
        <v>1</v>
      </c>
      <c r="AO28" s="45">
        <f t="shared" si="4"/>
        <v>1</v>
      </c>
      <c r="AP28" s="45">
        <f t="shared" si="4"/>
        <v>0</v>
      </c>
      <c r="AQ28" s="45">
        <f t="shared" si="4"/>
        <v>0</v>
      </c>
      <c r="AR28" s="45">
        <f t="shared" si="4"/>
        <v>0</v>
      </c>
      <c r="AS28" s="45">
        <f t="shared" si="4"/>
        <v>0</v>
      </c>
      <c r="AT28" s="45">
        <f t="shared" si="4"/>
        <v>0</v>
      </c>
      <c r="AU28" s="45">
        <f t="shared" si="4"/>
        <v>0</v>
      </c>
      <c r="AV28" s="45">
        <f t="shared" si="4"/>
        <v>0</v>
      </c>
      <c r="AW28" s="45">
        <f t="shared" si="4"/>
        <v>0</v>
      </c>
      <c r="AX28" s="45">
        <f t="shared" si="4"/>
        <v>0</v>
      </c>
      <c r="AY28" s="45">
        <f t="shared" si="4"/>
        <v>0</v>
      </c>
      <c r="AZ28" s="45">
        <f t="shared" si="4"/>
        <v>0</v>
      </c>
      <c r="BA28" s="45">
        <f t="shared" si="4"/>
        <v>0</v>
      </c>
      <c r="BB28" s="45">
        <f t="shared" si="4"/>
        <v>0</v>
      </c>
      <c r="BC28" s="45">
        <f t="shared" si="4"/>
        <v>0</v>
      </c>
      <c r="BD28" s="45">
        <f t="shared" si="4"/>
        <v>0</v>
      </c>
      <c r="BE28" s="45">
        <f t="shared" si="4"/>
        <v>1</v>
      </c>
      <c r="BF28" s="45">
        <f t="shared" si="4"/>
        <v>0</v>
      </c>
      <c r="BG28" s="34">
        <f t="shared" si="3"/>
        <v>0</v>
      </c>
      <c r="BI28" s="35"/>
      <c r="BJ28" s="46">
        <v>0</v>
      </c>
    </row>
    <row r="30" spans="1:65" s="38" customFormat="1" x14ac:dyDescent="0.3">
      <c r="A30" s="38" t="s">
        <v>87</v>
      </c>
      <c r="B30" s="38">
        <f>'395_Meal1'!B29</f>
        <v>0</v>
      </c>
      <c r="C30" s="38">
        <f>'395_Meal1'!C29</f>
        <v>0</v>
      </c>
      <c r="D30" s="38">
        <f>'395_Meal1'!D29</f>
        <v>0</v>
      </c>
      <c r="E30" s="38">
        <f>'395_Meal1'!E29</f>
        <v>0</v>
      </c>
      <c r="F30" s="38">
        <f>'395_Meal1'!F29</f>
        <v>0</v>
      </c>
      <c r="G30" s="38">
        <f>'395_Meal1'!G29</f>
        <v>0</v>
      </c>
      <c r="H30" s="38">
        <f>'395_Meal1'!H29</f>
        <v>0</v>
      </c>
      <c r="I30" s="38">
        <f>'395_Meal1'!I29</f>
        <v>0</v>
      </c>
      <c r="J30" s="38">
        <f>'395_Meal1'!J29</f>
        <v>0</v>
      </c>
      <c r="K30" s="38">
        <f>'395_Meal1'!K29</f>
        <v>1</v>
      </c>
      <c r="L30" s="38">
        <f>'395_Meal1'!L29</f>
        <v>0</v>
      </c>
      <c r="M30" s="38">
        <f>'395_Meal1'!M29</f>
        <v>0</v>
      </c>
      <c r="N30" s="38">
        <f>'395_Meal1'!N29</f>
        <v>0</v>
      </c>
      <c r="O30" s="38">
        <f>'395_Meal1'!O29</f>
        <v>0</v>
      </c>
      <c r="P30" s="38">
        <f>'395_Meal1'!P29</f>
        <v>0</v>
      </c>
      <c r="Q30" s="38">
        <f>'395_Meal1'!Q29</f>
        <v>0</v>
      </c>
      <c r="R30" s="38">
        <f>'395_Meal1'!R29</f>
        <v>0</v>
      </c>
      <c r="S30" s="38">
        <f>'395_Meal1'!S29</f>
        <v>1</v>
      </c>
      <c r="T30" s="38">
        <f>'395_Meal1'!T29</f>
        <v>0</v>
      </c>
      <c r="U30" s="38">
        <f>'395_Meal1'!U29</f>
        <v>0</v>
      </c>
      <c r="V30" s="38">
        <f>'395_Meal1'!V29</f>
        <v>0</v>
      </c>
      <c r="W30" s="38">
        <f>'395_Meal1'!W29</f>
        <v>0</v>
      </c>
      <c r="X30" s="38">
        <f>'395_Meal1'!X29</f>
        <v>0</v>
      </c>
      <c r="Y30" s="38">
        <f>'395_Meal1'!Y29</f>
        <v>0</v>
      </c>
      <c r="Z30" s="38">
        <f>'395_Meal1'!Z29</f>
        <v>0</v>
      </c>
      <c r="AA30" s="38">
        <f>'395_Meal1'!AA29</f>
        <v>0</v>
      </c>
      <c r="AB30" s="38">
        <f>'395_Meal1'!AB29</f>
        <v>0</v>
      </c>
      <c r="AC30" s="38">
        <f>'395_Meal1'!AC29</f>
        <v>0</v>
      </c>
      <c r="AD30" s="38">
        <f>'395_Meal1'!AD29</f>
        <v>0</v>
      </c>
      <c r="AE30" s="38">
        <f>'395_Meal1'!AE29</f>
        <v>1</v>
      </c>
      <c r="AF30" s="38">
        <f>'395_Meal1'!AF29</f>
        <v>0</v>
      </c>
      <c r="AG30" s="38">
        <f>'395_Meal1'!AG29</f>
        <v>0</v>
      </c>
      <c r="AH30" s="38">
        <f>'395_Meal1'!AH29</f>
        <v>0</v>
      </c>
      <c r="AI30" s="38">
        <f>'395_Meal1'!AI29</f>
        <v>0</v>
      </c>
      <c r="AJ30" s="38">
        <f>'395_Meal1'!AJ29</f>
        <v>0</v>
      </c>
      <c r="AK30" s="38">
        <f>'395_Meal1'!AK29</f>
        <v>0</v>
      </c>
      <c r="AL30" s="38">
        <f>'395_Meal1'!AL29</f>
        <v>0</v>
      </c>
      <c r="AM30" s="38">
        <f>'395_Meal1'!AM29</f>
        <v>0</v>
      </c>
      <c r="AN30" s="38">
        <f>'395_Meal1'!AN29</f>
        <v>1</v>
      </c>
      <c r="AO30" s="38">
        <f>'395_Meal1'!AO29</f>
        <v>1</v>
      </c>
      <c r="AP30" s="38">
        <f>'395_Meal1'!AP29</f>
        <v>0</v>
      </c>
      <c r="AQ30" s="38">
        <f>'395_Meal1'!AQ29</f>
        <v>0</v>
      </c>
      <c r="AR30" s="38">
        <f>'395_Meal1'!AR29</f>
        <v>0</v>
      </c>
      <c r="AS30" s="38">
        <f>'395_Meal1'!AS29</f>
        <v>0</v>
      </c>
      <c r="AT30" s="38">
        <f>'395_Meal1'!AT29</f>
        <v>0</v>
      </c>
      <c r="AU30" s="38">
        <f>'395_Meal1'!AU29</f>
        <v>0</v>
      </c>
      <c r="AV30" s="38">
        <f>'395_Meal1'!AV29</f>
        <v>0</v>
      </c>
      <c r="AW30" s="38">
        <f>'395_Meal1'!AW29</f>
        <v>0</v>
      </c>
      <c r="AX30" s="38">
        <f>'395_Meal1'!AX29</f>
        <v>0</v>
      </c>
      <c r="AY30" s="38">
        <f>'395_Meal1'!AY29</f>
        <v>0</v>
      </c>
      <c r="AZ30" s="38">
        <f>'395_Meal1'!AZ29</f>
        <v>0</v>
      </c>
      <c r="BA30" s="38">
        <f>'395_Meal1'!BA29</f>
        <v>0</v>
      </c>
      <c r="BB30" s="38">
        <f>'395_Meal1'!BB29</f>
        <v>0</v>
      </c>
      <c r="BC30" s="38">
        <f>'395_Meal1'!BC29</f>
        <v>0</v>
      </c>
      <c r="BD30" s="38">
        <f>'395_Meal1'!BD29</f>
        <v>0</v>
      </c>
      <c r="BE30" s="38">
        <f>'395_Meal1'!BE29</f>
        <v>1</v>
      </c>
      <c r="BF30" s="38">
        <f>'395_Meal1'!BF29</f>
        <v>0</v>
      </c>
    </row>
    <row r="31" spans="1:65" s="38" customFormat="1" x14ac:dyDescent="0.3">
      <c r="A31" s="38" t="s">
        <v>101</v>
      </c>
      <c r="B31" s="38">
        <f>IF(B4&gt;0,1,0)</f>
        <v>0</v>
      </c>
      <c r="C31" s="38">
        <f t="shared" ref="C31:BF31" si="5">IF(C4&gt;0,1,0)</f>
        <v>0</v>
      </c>
      <c r="D31" s="38">
        <f t="shared" si="5"/>
        <v>0</v>
      </c>
      <c r="E31" s="38">
        <f t="shared" si="5"/>
        <v>1</v>
      </c>
      <c r="F31" s="38">
        <f t="shared" si="5"/>
        <v>0</v>
      </c>
      <c r="G31" s="38">
        <f t="shared" si="5"/>
        <v>0</v>
      </c>
      <c r="H31" s="38">
        <f t="shared" si="5"/>
        <v>0</v>
      </c>
      <c r="I31" s="38">
        <f t="shared" si="5"/>
        <v>0</v>
      </c>
      <c r="J31" s="38">
        <f t="shared" si="5"/>
        <v>1</v>
      </c>
      <c r="K31" s="38">
        <f t="shared" si="5"/>
        <v>0</v>
      </c>
      <c r="L31" s="38">
        <f t="shared" si="5"/>
        <v>0</v>
      </c>
      <c r="M31" s="38">
        <f t="shared" si="5"/>
        <v>0</v>
      </c>
      <c r="N31" s="38">
        <f t="shared" si="5"/>
        <v>0</v>
      </c>
      <c r="O31" s="38">
        <f t="shared" si="5"/>
        <v>1</v>
      </c>
      <c r="P31" s="38">
        <f t="shared" si="5"/>
        <v>0</v>
      </c>
      <c r="Q31" s="38">
        <f t="shared" si="5"/>
        <v>0</v>
      </c>
      <c r="R31" s="38">
        <f t="shared" si="5"/>
        <v>0</v>
      </c>
      <c r="S31" s="38">
        <f t="shared" si="5"/>
        <v>0</v>
      </c>
      <c r="T31" s="38">
        <f t="shared" si="5"/>
        <v>0</v>
      </c>
      <c r="U31" s="38">
        <f t="shared" si="5"/>
        <v>0</v>
      </c>
      <c r="V31" s="38">
        <f t="shared" si="5"/>
        <v>0</v>
      </c>
      <c r="W31" s="38">
        <f t="shared" si="5"/>
        <v>0</v>
      </c>
      <c r="X31" s="38">
        <f t="shared" si="5"/>
        <v>0</v>
      </c>
      <c r="Y31" s="38">
        <f t="shared" si="5"/>
        <v>0</v>
      </c>
      <c r="Z31" s="38">
        <f t="shared" si="5"/>
        <v>0</v>
      </c>
      <c r="AA31" s="38">
        <f t="shared" si="5"/>
        <v>0</v>
      </c>
      <c r="AB31" s="38">
        <f t="shared" si="5"/>
        <v>0</v>
      </c>
      <c r="AC31" s="38">
        <f t="shared" si="5"/>
        <v>0</v>
      </c>
      <c r="AD31" s="38">
        <f t="shared" si="5"/>
        <v>0</v>
      </c>
      <c r="AE31" s="38">
        <f t="shared" si="5"/>
        <v>0</v>
      </c>
      <c r="AF31" s="38">
        <f t="shared" si="5"/>
        <v>0</v>
      </c>
      <c r="AG31" s="38">
        <f t="shared" si="5"/>
        <v>1</v>
      </c>
      <c r="AH31" s="38">
        <f t="shared" si="5"/>
        <v>0</v>
      </c>
      <c r="AI31" s="38">
        <f t="shared" si="5"/>
        <v>0</v>
      </c>
      <c r="AJ31" s="38">
        <f t="shared" si="5"/>
        <v>0</v>
      </c>
      <c r="AK31" s="38">
        <f t="shared" si="5"/>
        <v>0</v>
      </c>
      <c r="AL31" s="38">
        <f t="shared" si="5"/>
        <v>0</v>
      </c>
      <c r="AM31" s="38">
        <f t="shared" si="5"/>
        <v>0</v>
      </c>
      <c r="AN31" s="38">
        <f t="shared" si="5"/>
        <v>0</v>
      </c>
      <c r="AO31" s="38">
        <f t="shared" si="5"/>
        <v>0</v>
      </c>
      <c r="AP31" s="38">
        <f t="shared" si="5"/>
        <v>0</v>
      </c>
      <c r="AQ31" s="38">
        <f t="shared" si="5"/>
        <v>1</v>
      </c>
      <c r="AR31" s="38">
        <f t="shared" si="5"/>
        <v>0</v>
      </c>
      <c r="AS31" s="38">
        <f t="shared" si="5"/>
        <v>0</v>
      </c>
      <c r="AT31" s="38">
        <f t="shared" si="5"/>
        <v>0</v>
      </c>
      <c r="AU31" s="38">
        <f t="shared" si="5"/>
        <v>0</v>
      </c>
      <c r="AV31" s="38">
        <f t="shared" si="5"/>
        <v>0</v>
      </c>
      <c r="AW31" s="38">
        <f t="shared" si="5"/>
        <v>1</v>
      </c>
      <c r="AX31" s="38">
        <f t="shared" si="5"/>
        <v>0</v>
      </c>
      <c r="AY31" s="38">
        <f t="shared" si="5"/>
        <v>0</v>
      </c>
      <c r="AZ31" s="38">
        <f t="shared" si="5"/>
        <v>0</v>
      </c>
      <c r="BA31" s="38">
        <f t="shared" si="5"/>
        <v>0</v>
      </c>
      <c r="BB31" s="38">
        <f t="shared" si="5"/>
        <v>0</v>
      </c>
      <c r="BC31" s="38">
        <f t="shared" si="5"/>
        <v>0</v>
      </c>
      <c r="BD31" s="38">
        <f t="shared" si="5"/>
        <v>1</v>
      </c>
      <c r="BE31" s="38">
        <f t="shared" si="5"/>
        <v>0</v>
      </c>
      <c r="BF31" s="38">
        <f t="shared" si="5"/>
        <v>0</v>
      </c>
    </row>
    <row r="32" spans="1:65" s="38" customFormat="1" x14ac:dyDescent="0.3">
      <c r="A32" s="38" t="s">
        <v>102</v>
      </c>
      <c r="B32" s="38">
        <f>SUM(B30:B31)</f>
        <v>0</v>
      </c>
      <c r="C32" s="38">
        <f t="shared" ref="C32:BF32" si="6">SUM(C30:C31)</f>
        <v>0</v>
      </c>
      <c r="D32" s="38">
        <f t="shared" si="6"/>
        <v>0</v>
      </c>
      <c r="E32" s="38">
        <f t="shared" si="6"/>
        <v>1</v>
      </c>
      <c r="F32" s="38">
        <f t="shared" si="6"/>
        <v>0</v>
      </c>
      <c r="G32" s="38">
        <f t="shared" si="6"/>
        <v>0</v>
      </c>
      <c r="H32" s="38">
        <f t="shared" si="6"/>
        <v>0</v>
      </c>
      <c r="I32" s="38">
        <f t="shared" si="6"/>
        <v>0</v>
      </c>
      <c r="J32" s="38">
        <f t="shared" si="6"/>
        <v>1</v>
      </c>
      <c r="K32" s="38">
        <f t="shared" si="6"/>
        <v>1</v>
      </c>
      <c r="L32" s="38">
        <f t="shared" si="6"/>
        <v>0</v>
      </c>
      <c r="M32" s="38">
        <f t="shared" si="6"/>
        <v>0</v>
      </c>
      <c r="N32" s="38">
        <f t="shared" si="6"/>
        <v>0</v>
      </c>
      <c r="O32" s="38">
        <f t="shared" si="6"/>
        <v>1</v>
      </c>
      <c r="P32" s="38">
        <f t="shared" si="6"/>
        <v>0</v>
      </c>
      <c r="Q32" s="38">
        <f t="shared" si="6"/>
        <v>0</v>
      </c>
      <c r="R32" s="38">
        <f t="shared" si="6"/>
        <v>0</v>
      </c>
      <c r="S32" s="38">
        <f t="shared" si="6"/>
        <v>1</v>
      </c>
      <c r="T32" s="38">
        <f t="shared" si="6"/>
        <v>0</v>
      </c>
      <c r="U32" s="38">
        <f t="shared" si="6"/>
        <v>0</v>
      </c>
      <c r="V32" s="38">
        <f t="shared" si="6"/>
        <v>0</v>
      </c>
      <c r="W32" s="38">
        <f t="shared" si="6"/>
        <v>0</v>
      </c>
      <c r="X32" s="38">
        <f t="shared" si="6"/>
        <v>0</v>
      </c>
      <c r="Y32" s="38">
        <f t="shared" si="6"/>
        <v>0</v>
      </c>
      <c r="Z32" s="38">
        <f t="shared" si="6"/>
        <v>0</v>
      </c>
      <c r="AA32" s="38">
        <f t="shared" si="6"/>
        <v>0</v>
      </c>
      <c r="AB32" s="38">
        <f t="shared" si="6"/>
        <v>0</v>
      </c>
      <c r="AC32" s="38">
        <f t="shared" si="6"/>
        <v>0</v>
      </c>
      <c r="AD32" s="38">
        <f t="shared" si="6"/>
        <v>0</v>
      </c>
      <c r="AE32" s="38">
        <f t="shared" si="6"/>
        <v>1</v>
      </c>
      <c r="AF32" s="38">
        <f t="shared" si="6"/>
        <v>0</v>
      </c>
      <c r="AG32" s="38">
        <f t="shared" si="6"/>
        <v>1</v>
      </c>
      <c r="AH32" s="38">
        <f t="shared" si="6"/>
        <v>0</v>
      </c>
      <c r="AI32" s="38">
        <f t="shared" si="6"/>
        <v>0</v>
      </c>
      <c r="AJ32" s="38">
        <f t="shared" si="6"/>
        <v>0</v>
      </c>
      <c r="AK32" s="38">
        <f t="shared" si="6"/>
        <v>0</v>
      </c>
      <c r="AL32" s="38">
        <f t="shared" si="6"/>
        <v>0</v>
      </c>
      <c r="AM32" s="38">
        <f t="shared" si="6"/>
        <v>0</v>
      </c>
      <c r="AN32" s="38">
        <f t="shared" si="6"/>
        <v>1</v>
      </c>
      <c r="AO32" s="38">
        <f t="shared" si="6"/>
        <v>1</v>
      </c>
      <c r="AP32" s="38">
        <f t="shared" si="6"/>
        <v>0</v>
      </c>
      <c r="AQ32" s="38">
        <f t="shared" si="6"/>
        <v>1</v>
      </c>
      <c r="AR32" s="38">
        <f t="shared" si="6"/>
        <v>0</v>
      </c>
      <c r="AS32" s="38">
        <f t="shared" si="6"/>
        <v>0</v>
      </c>
      <c r="AT32" s="38">
        <f t="shared" si="6"/>
        <v>0</v>
      </c>
      <c r="AU32" s="38">
        <f t="shared" si="6"/>
        <v>0</v>
      </c>
      <c r="AV32" s="38">
        <f t="shared" si="6"/>
        <v>0</v>
      </c>
      <c r="AW32" s="38">
        <f t="shared" si="6"/>
        <v>1</v>
      </c>
      <c r="AX32" s="38">
        <f t="shared" si="6"/>
        <v>0</v>
      </c>
      <c r="AY32" s="38">
        <f t="shared" si="6"/>
        <v>0</v>
      </c>
      <c r="AZ32" s="38">
        <f t="shared" si="6"/>
        <v>0</v>
      </c>
      <c r="BA32" s="38">
        <f t="shared" si="6"/>
        <v>0</v>
      </c>
      <c r="BB32" s="38">
        <f t="shared" si="6"/>
        <v>0</v>
      </c>
      <c r="BC32" s="38">
        <f t="shared" si="6"/>
        <v>0</v>
      </c>
      <c r="BD32" s="38">
        <f t="shared" si="6"/>
        <v>1</v>
      </c>
      <c r="BE32" s="38">
        <f t="shared" si="6"/>
        <v>1</v>
      </c>
      <c r="BF32" s="38">
        <f t="shared" si="6"/>
        <v>0</v>
      </c>
    </row>
  </sheetData>
  <mergeCells count="2">
    <mergeCell ref="BI12:BJ12"/>
    <mergeCell ref="BL12:B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615C-EB6B-4C8A-B885-4F892BDD4248}">
  <dimension ref="A1:BO32"/>
  <sheetViews>
    <sheetView tabSelected="1" zoomScale="80" zoomScaleNormal="80" workbookViewId="0">
      <pane xSplit="1" topLeftCell="AX1" activePane="topRight" state="frozen"/>
      <selection pane="topRight" activeCell="BG8" sqref="BG8"/>
    </sheetView>
  </sheetViews>
  <sheetFormatPr defaultRowHeight="14.4" x14ac:dyDescent="0.3"/>
  <cols>
    <col min="1" max="1" width="25.77734375" customWidth="1"/>
    <col min="4" max="4" width="12.664062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77734375" customWidth="1"/>
    <col min="54" max="55" width="8.88671875" customWidth="1"/>
    <col min="56" max="56" width="12" customWidth="1"/>
    <col min="57" max="57" width="12.6640625" customWidth="1"/>
    <col min="58" max="58" width="12.33203125" customWidth="1"/>
    <col min="59" max="59" width="17.44140625" customWidth="1"/>
    <col min="60" max="60" width="10.5546875" customWidth="1"/>
    <col min="61" max="62" width="20" customWidth="1"/>
    <col min="63" max="63" width="14.109375" customWidth="1"/>
    <col min="64" max="64" width="12.6640625" customWidth="1"/>
    <col min="65" max="65" width="20.109375" customWidth="1"/>
    <col min="66" max="67" width="15.88671875" customWidth="1"/>
    <col min="68" max="69" width="14.77734375" customWidth="1"/>
  </cols>
  <sheetData>
    <row r="1" spans="1:67" ht="15" thickBot="1" x14ac:dyDescent="0.35"/>
    <row r="2" spans="1:67" ht="15" thickBot="1" x14ac:dyDescent="0.35">
      <c r="A2" s="4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3" t="s">
        <v>57</v>
      </c>
      <c r="BI2" s="4" t="s">
        <v>58</v>
      </c>
      <c r="BM2" s="56" t="s">
        <v>108</v>
      </c>
    </row>
    <row r="3" spans="1:67" ht="15" thickBot="1" x14ac:dyDescent="0.35">
      <c r="A3" s="23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11.254846866531716</v>
      </c>
      <c r="BM3" s="55">
        <f>BI3+'395_Meal2'!BI3+'395_Meal1'!BI3</f>
        <v>16.824786968510807</v>
      </c>
    </row>
    <row r="4" spans="1:67" ht="15" thickBot="1" x14ac:dyDescent="0.35">
      <c r="A4" s="49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0.63188284654585303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2.6404578163921819</v>
      </c>
      <c r="W4" s="12">
        <v>0</v>
      </c>
      <c r="X4" s="12">
        <v>0</v>
      </c>
      <c r="Y4" s="12">
        <v>0.43511935828840215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1.2549921365735839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0.74827476358072031</v>
      </c>
      <c r="AV4" s="12">
        <v>0</v>
      </c>
      <c r="AW4" s="12">
        <v>0</v>
      </c>
      <c r="AX4" s="12">
        <v>0</v>
      </c>
      <c r="AY4" s="12">
        <v>0.31551757092579191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3">
        <v>0</v>
      </c>
    </row>
    <row r="8" spans="1:67" x14ac:dyDescent="0.3">
      <c r="A8" s="14" t="s">
        <v>61</v>
      </c>
      <c r="B8" s="14" t="s">
        <v>62</v>
      </c>
      <c r="C8" s="14" t="s">
        <v>63</v>
      </c>
      <c r="D8" s="14" t="s">
        <v>112</v>
      </c>
      <c r="E8" s="14" t="s">
        <v>113</v>
      </c>
      <c r="F8" s="14" t="s">
        <v>64</v>
      </c>
    </row>
    <row r="9" spans="1:67" x14ac:dyDescent="0.3">
      <c r="A9" s="14">
        <v>395</v>
      </c>
      <c r="B9" s="14" t="s">
        <v>111</v>
      </c>
      <c r="C9" s="14">
        <v>18</v>
      </c>
      <c r="D9" s="14">
        <v>1.7</v>
      </c>
      <c r="E9">
        <v>78</v>
      </c>
      <c r="F9">
        <v>62.712999999999994</v>
      </c>
    </row>
    <row r="11" spans="1:67" ht="15" thickBot="1" x14ac:dyDescent="0.35"/>
    <row r="12" spans="1:67" ht="15" thickBot="1" x14ac:dyDescent="0.35">
      <c r="A12" s="15"/>
      <c r="BI12" s="69" t="s">
        <v>105</v>
      </c>
      <c r="BJ12" s="70"/>
      <c r="BM12" s="14"/>
      <c r="BN12" s="75" t="s">
        <v>103</v>
      </c>
      <c r="BO12" s="76"/>
    </row>
    <row r="13" spans="1:67" ht="29.4" thickBot="1" x14ac:dyDescent="0.35">
      <c r="A13" s="39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40" t="s">
        <v>71</v>
      </c>
      <c r="BK13" s="19"/>
      <c r="BM13" s="51" t="s">
        <v>104</v>
      </c>
      <c r="BN13" s="50" t="s">
        <v>72</v>
      </c>
      <c r="BO13" s="50" t="s">
        <v>73</v>
      </c>
    </row>
    <row r="14" spans="1:67" x14ac:dyDescent="0.3">
      <c r="A14" s="59" t="s">
        <v>110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359.9999999999996</v>
      </c>
      <c r="BH14" s="19"/>
      <c r="BI14" s="60">
        <f>IF('395_Meal2'!BL14-'395_Meal2'!BI14&gt;0, '395_Meal2'!BL14-'395_Meal2'!BI14, 0)</f>
        <v>359.99999999999989</v>
      </c>
      <c r="BJ14" s="61">
        <f>'395_Meal2'!BM14-'395_Meal2'!BG14</f>
        <v>1007.000000000001</v>
      </c>
      <c r="BK14" s="19"/>
      <c r="BM14" s="52">
        <f>BG14+'395_Meal2'!BG14+'395_Meal1'!BG14</f>
        <v>999.99999999999864</v>
      </c>
      <c r="BN14" s="53">
        <f>'395_Meal1'!BL14</f>
        <v>1000</v>
      </c>
      <c r="BO14" s="68">
        <f>'395_Meal1'!BM14</f>
        <v>1647</v>
      </c>
    </row>
    <row r="15" spans="1:67" x14ac:dyDescent="0.3">
      <c r="A15" s="23" t="s">
        <v>74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33.922475831688431</v>
      </c>
      <c r="BI15" s="60">
        <f>IF('395_Meal2'!BL15-'395_Meal2'!BI15&gt;0, '395_Meal2'!BL15-'395_Meal2'!BI15, 0)</f>
        <v>0</v>
      </c>
      <c r="BJ15" s="61">
        <f>'395_Meal2'!BM15-'395_Meal2'!BG15</f>
        <v>126.80663672331964</v>
      </c>
      <c r="BM15" s="54">
        <f>BG15+'395_Meal2'!BG15+'395_Meal1'!BG15</f>
        <v>113.11583910836879</v>
      </c>
      <c r="BN15" s="65">
        <f>'395_Meal1'!BL15</f>
        <v>50</v>
      </c>
      <c r="BO15" s="66">
        <f>'395_Meal1'!BM15</f>
        <v>206</v>
      </c>
    </row>
    <row r="16" spans="1:67" x14ac:dyDescent="0.3">
      <c r="A16" s="23" t="s">
        <v>75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15.271715126481009</v>
      </c>
      <c r="BI16" s="60">
        <f>IF('395_Meal2'!BL16-'395_Meal2'!BI16&gt;0, '395_Meal2'!BL16-'395_Meal2'!BI16, 0)</f>
        <v>0</v>
      </c>
      <c r="BJ16" s="61">
        <f>'395_Meal2'!BM16-'395_Meal2'!BG16</f>
        <v>44.594394682745488</v>
      </c>
      <c r="BM16" s="54">
        <f>BG16+'395_Meal2'!BG16+'395_Meal1'!BG16</f>
        <v>25.677320443735514</v>
      </c>
      <c r="BN16" s="65">
        <f>'395_Meal1'!BL16</f>
        <v>0</v>
      </c>
      <c r="BO16" s="66">
        <f>'395_Meal1'!BM16</f>
        <v>55</v>
      </c>
    </row>
    <row r="17" spans="1:67" x14ac:dyDescent="0.3">
      <c r="A17" s="23" t="s">
        <v>76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26.986573611510984</v>
      </c>
      <c r="BI17" s="60">
        <f>IF('395_Meal2'!BL17-'395_Meal2'!BI17&gt;0, '395_Meal2'!BL17-'395_Meal2'!BI17, 0)</f>
        <v>14.099999999999998</v>
      </c>
      <c r="BJ17" s="61">
        <f>'395_Meal2'!BM17-'395_Meal2'!BG17</f>
        <v>28.620991847220921</v>
      </c>
      <c r="BM17" s="54">
        <f>BG17+'395_Meal2'!BG17+'395_Meal1'!BG17</f>
        <v>80.365581764290056</v>
      </c>
      <c r="BN17" s="65">
        <f>'395_Meal1'!BL17</f>
        <v>61</v>
      </c>
      <c r="BO17" s="66">
        <f>'395_Meal1'!BM17</f>
        <v>82</v>
      </c>
    </row>
    <row r="18" spans="1:67" x14ac:dyDescent="0.3">
      <c r="A18" s="23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5.4000000000000803</v>
      </c>
      <c r="BI18" s="60">
        <f>IF('395_Meal2'!BL18-'395_Meal2'!BI18&gt;0, '395_Meal2'!BL18-'395_Meal2'!BI18, 0)</f>
        <v>0</v>
      </c>
      <c r="BJ18" s="61">
        <f>'395_Meal2'!BM18-'395_Meal2'!BG18</f>
        <v>5.4000000000000803</v>
      </c>
      <c r="BM18" s="54">
        <f>BG18+'395_Meal2'!BG18+'395_Meal1'!BG18</f>
        <v>18</v>
      </c>
      <c r="BN18" s="65">
        <f>'395_Meal1'!BL18</f>
        <v>0</v>
      </c>
      <c r="BO18" s="66">
        <f>'395_Meal1'!BM18</f>
        <v>18</v>
      </c>
    </row>
    <row r="19" spans="1:67" x14ac:dyDescent="0.3">
      <c r="A19" s="23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16.90343773037506</v>
      </c>
      <c r="BI19" s="60">
        <f>IF('395_Meal2'!BL19-'395_Meal2'!BI19&gt;0, '395_Meal2'!BL19-'395_Meal2'!BI19, 0)</f>
        <v>0</v>
      </c>
      <c r="BJ19" s="61">
        <f>'395_Meal2'!BM19-'395_Meal2'!BG19</f>
        <v>242.56539857195534</v>
      </c>
      <c r="BM19" s="54">
        <f>BG19+'395_Meal2'!BG19+'395_Meal1'!BG19</f>
        <v>74.338039158419733</v>
      </c>
      <c r="BN19" s="65">
        <f>'395_Meal1'!BL19</f>
        <v>0</v>
      </c>
      <c r="BO19" s="66">
        <f>'395_Meal1'!BM19</f>
        <v>300</v>
      </c>
    </row>
    <row r="20" spans="1:67" x14ac:dyDescent="0.3">
      <c r="A20" s="23" t="s">
        <v>79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8" si="1">SUMPRODUCT($B$4:$BF$4,B20:BF20)</f>
        <v>94.67913888830698</v>
      </c>
      <c r="BI20" s="60">
        <f>IF('395_Meal2'!BL20-'395_Meal2'!BI20&gt;0, '395_Meal2'!BL20-'395_Meal2'!BI20, 0)</f>
        <v>79.005010896601704</v>
      </c>
      <c r="BJ20" s="61">
        <f>'395_Meal2'!BM20-'395_Meal2'!BG20</f>
        <v>1916.4438782767045</v>
      </c>
      <c r="BM20" s="54">
        <f>BG20+'395_Meal2'!BG20+'395_Meal1'!BG20</f>
        <v>478.2352606116026</v>
      </c>
      <c r="BN20" s="65">
        <f>'395_Meal1'!BL20</f>
        <v>350</v>
      </c>
      <c r="BO20" s="66">
        <f>'395_Meal1'!BM20</f>
        <v>2300</v>
      </c>
    </row>
    <row r="21" spans="1:67" x14ac:dyDescent="0.3">
      <c r="A21" s="23" t="s">
        <v>80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1"/>
        <v>1050.0000000000023</v>
      </c>
      <c r="BI21" s="60">
        <f>IF('395_Meal2'!BL21-'395_Meal2'!BI21&gt;0, '395_Meal2'!BL21-'395_Meal2'!BI21, 0)</f>
        <v>0</v>
      </c>
      <c r="BJ21" s="61">
        <f>'395_Meal2'!BM21-'395_Meal2'!BG21</f>
        <v>1050.0000000000014</v>
      </c>
      <c r="BM21" s="54">
        <f>BG21+'395_Meal2'!BG21+'395_Meal1'!BG21</f>
        <v>3500.0000000000009</v>
      </c>
      <c r="BN21" s="65">
        <f>'395_Meal1'!BL21</f>
        <v>0</v>
      </c>
      <c r="BO21" s="66">
        <f>'395_Meal1'!BM21</f>
        <v>3500</v>
      </c>
    </row>
    <row r="22" spans="1:67" x14ac:dyDescent="0.3">
      <c r="A22" s="23" t="s">
        <v>81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1"/>
        <v>6.6613372091801297</v>
      </c>
      <c r="BI22" s="60">
        <f>IF('395_Meal2'!BL22-'395_Meal2'!BI22&gt;0, '395_Meal2'!BL22-'395_Meal2'!BI22, 0)</f>
        <v>5.9044499718921548</v>
      </c>
      <c r="BJ22" s="61">
        <f>'395_Meal2'!BM22-'395_Meal2'!BG22</f>
        <v>20.761235814332366</v>
      </c>
      <c r="BM22" s="54">
        <f>BG22+'395_Meal2'!BG22+'395_Meal1'!BG22</f>
        <v>23.900101394847766</v>
      </c>
      <c r="BN22" s="65">
        <f>'395_Meal1'!BL22</f>
        <v>20</v>
      </c>
      <c r="BO22" s="66">
        <f>'395_Meal1'!BM22</f>
        <v>38</v>
      </c>
    </row>
    <row r="23" spans="1:67" x14ac:dyDescent="0.3">
      <c r="A23" s="23" t="s">
        <v>82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1"/>
        <v>18.599999999999969</v>
      </c>
      <c r="BI23" s="60">
        <f>IF('395_Meal2'!BL23-'395_Meal2'!BI23&gt;0, '395_Meal2'!BL23-'395_Meal2'!BI23, 0)</f>
        <v>0</v>
      </c>
      <c r="BJ23" s="61">
        <f>'395_Meal2'!BM23-'395_Meal2'!BG23</f>
        <v>18.599999999999966</v>
      </c>
      <c r="BM23" s="54">
        <f>BG23+'395_Meal2'!BG23+'395_Meal1'!BG23</f>
        <v>62</v>
      </c>
      <c r="BN23" s="65">
        <f>'395_Meal1'!BL23</f>
        <v>0</v>
      </c>
      <c r="BO23" s="66">
        <f>'395_Meal1'!BM23</f>
        <v>62</v>
      </c>
    </row>
    <row r="24" spans="1:67" x14ac:dyDescent="0.3">
      <c r="A24" s="23" t="s">
        <v>83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1"/>
        <v>0.1937588713481504</v>
      </c>
      <c r="BI24" s="60">
        <f>IF('395_Meal2'!BL24-'395_Meal2'!BI24&gt;0, '395_Meal2'!BL24-'395_Meal2'!BI24, 0)</f>
        <v>0</v>
      </c>
      <c r="BJ24" s="61">
        <f>'395_Meal2'!BM24-'395_Meal2'!BG24</f>
        <v>2.0413040122596393</v>
      </c>
      <c r="BM24" s="54">
        <f>BG24+'395_Meal2'!BG24+'395_Meal1'!BG24</f>
        <v>1.1524548590885113</v>
      </c>
      <c r="BN24" s="65">
        <f>'395_Meal1'!BL24</f>
        <v>0.6</v>
      </c>
      <c r="BO24" s="66">
        <f>'395_Meal1'!BM24</f>
        <v>3</v>
      </c>
    </row>
    <row r="25" spans="1:67" x14ac:dyDescent="0.3">
      <c r="A25" s="23" t="s">
        <v>84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1"/>
        <v>113.31073997947016</v>
      </c>
      <c r="BI25" s="60">
        <f>IF('395_Meal2'!BL25-'395_Meal2'!BI25&gt;0, '395_Meal2'!BL25-'395_Meal2'!BI25, 0)</f>
        <v>0</v>
      </c>
      <c r="BJ25" s="61">
        <f>'395_Meal2'!BM25-'395_Meal2'!BG25</f>
        <v>1428.3409202817629</v>
      </c>
      <c r="BM25" s="54">
        <f>BG25+'395_Meal2'!BG25+'395_Meal1'!BG25</f>
        <v>484.96981969770729</v>
      </c>
      <c r="BN25" s="65">
        <f>'395_Meal1'!BL25</f>
        <v>65</v>
      </c>
      <c r="BO25" s="66">
        <f>'395_Meal1'!BM25</f>
        <v>1800</v>
      </c>
    </row>
    <row r="26" spans="1:67" x14ac:dyDescent="0.3">
      <c r="A26" s="23" t="s">
        <v>85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1"/>
        <v>209.99999999999986</v>
      </c>
      <c r="BI26" s="60">
        <f>IF('395_Meal2'!BL26-'395_Meal2'!BI26&gt;0, '395_Meal2'!BL26-'395_Meal2'!BI26, 0)</f>
        <v>210</v>
      </c>
      <c r="BJ26" s="61">
        <f>'395_Meal2'!BM26-'395_Meal2'!BG26</f>
        <v>2510.0000000000005</v>
      </c>
      <c r="BM26" s="54">
        <f>BG26+'395_Meal2'!BG26+'395_Meal1'!BG26</f>
        <v>699.9999999999992</v>
      </c>
      <c r="BN26" s="65">
        <f>'395_Meal1'!BL26</f>
        <v>700</v>
      </c>
      <c r="BO26" s="66">
        <f>'395_Meal1'!BM26</f>
        <v>3000</v>
      </c>
    </row>
    <row r="27" spans="1:67" ht="15" thickBot="1" x14ac:dyDescent="0.35">
      <c r="A27" s="23" t="s">
        <v>86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27">
        <f t="shared" si="1"/>
        <v>2.736529265268727</v>
      </c>
      <c r="BI27" s="60">
        <f>IF('395_Meal2'!BL27-'395_Meal2'!BI27&gt;0, '395_Meal2'!BL27-'395_Meal2'!BI27, 0)</f>
        <v>2.736529265268723</v>
      </c>
      <c r="BJ27" s="61">
        <f>'395_Meal2'!BM27-'395_Meal2'!BG27</f>
        <v>35.736529265268736</v>
      </c>
      <c r="BM27" s="55">
        <f>BG27+'395_Meal2'!BG27+'395_Meal1'!BG27</f>
        <v>11.999999999999989</v>
      </c>
      <c r="BN27" s="67">
        <f>'395_Meal1'!BL27</f>
        <v>12</v>
      </c>
      <c r="BO27" s="67">
        <f>'395_Meal1'!BM27</f>
        <v>45</v>
      </c>
    </row>
    <row r="28" spans="1:67" ht="15" thickBot="1" x14ac:dyDescent="0.35">
      <c r="A28" s="44" t="s">
        <v>100</v>
      </c>
      <c r="B28" s="45">
        <f>B30</f>
        <v>0</v>
      </c>
      <c r="C28" s="45">
        <f t="shared" ref="C28:BF28" si="2">C30</f>
        <v>0</v>
      </c>
      <c r="D28" s="45">
        <f t="shared" si="2"/>
        <v>0</v>
      </c>
      <c r="E28" s="45">
        <f t="shared" si="2"/>
        <v>1</v>
      </c>
      <c r="F28" s="45">
        <f t="shared" si="2"/>
        <v>0</v>
      </c>
      <c r="G28" s="45">
        <f t="shared" si="2"/>
        <v>0</v>
      </c>
      <c r="H28" s="45">
        <f t="shared" si="2"/>
        <v>0</v>
      </c>
      <c r="I28" s="45">
        <f t="shared" si="2"/>
        <v>0</v>
      </c>
      <c r="J28" s="45">
        <f t="shared" si="2"/>
        <v>1</v>
      </c>
      <c r="K28" s="45">
        <f t="shared" si="2"/>
        <v>1</v>
      </c>
      <c r="L28" s="45">
        <f t="shared" si="2"/>
        <v>0</v>
      </c>
      <c r="M28" s="45">
        <f t="shared" si="2"/>
        <v>0</v>
      </c>
      <c r="N28" s="45">
        <f t="shared" si="2"/>
        <v>0</v>
      </c>
      <c r="O28" s="45">
        <f t="shared" si="2"/>
        <v>1</v>
      </c>
      <c r="P28" s="45">
        <f t="shared" si="2"/>
        <v>0</v>
      </c>
      <c r="Q28" s="45">
        <f t="shared" si="2"/>
        <v>0</v>
      </c>
      <c r="R28" s="45">
        <f t="shared" si="2"/>
        <v>0</v>
      </c>
      <c r="S28" s="45">
        <f t="shared" si="2"/>
        <v>1</v>
      </c>
      <c r="T28" s="45">
        <f t="shared" si="2"/>
        <v>0</v>
      </c>
      <c r="U28" s="45">
        <f t="shared" si="2"/>
        <v>0</v>
      </c>
      <c r="V28" s="45">
        <f t="shared" si="2"/>
        <v>0</v>
      </c>
      <c r="W28" s="45">
        <f t="shared" si="2"/>
        <v>0</v>
      </c>
      <c r="X28" s="45">
        <f t="shared" si="2"/>
        <v>0</v>
      </c>
      <c r="Y28" s="45">
        <f t="shared" si="2"/>
        <v>0</v>
      </c>
      <c r="Z28" s="45">
        <f t="shared" si="2"/>
        <v>0</v>
      </c>
      <c r="AA28" s="45">
        <f t="shared" si="2"/>
        <v>0</v>
      </c>
      <c r="AB28" s="45">
        <f t="shared" si="2"/>
        <v>0</v>
      </c>
      <c r="AC28" s="45">
        <f t="shared" si="2"/>
        <v>0</v>
      </c>
      <c r="AD28" s="45">
        <f t="shared" si="2"/>
        <v>0</v>
      </c>
      <c r="AE28" s="45">
        <f t="shared" si="2"/>
        <v>1</v>
      </c>
      <c r="AF28" s="45">
        <f t="shared" si="2"/>
        <v>0</v>
      </c>
      <c r="AG28" s="45">
        <f t="shared" si="2"/>
        <v>1</v>
      </c>
      <c r="AH28" s="45">
        <f t="shared" si="2"/>
        <v>0</v>
      </c>
      <c r="AI28" s="45">
        <f t="shared" si="2"/>
        <v>0</v>
      </c>
      <c r="AJ28" s="45">
        <f t="shared" si="2"/>
        <v>0</v>
      </c>
      <c r="AK28" s="45">
        <f t="shared" si="2"/>
        <v>0</v>
      </c>
      <c r="AL28" s="45">
        <f t="shared" si="2"/>
        <v>0</v>
      </c>
      <c r="AM28" s="45">
        <f t="shared" si="2"/>
        <v>0</v>
      </c>
      <c r="AN28" s="45">
        <f t="shared" si="2"/>
        <v>1</v>
      </c>
      <c r="AO28" s="45">
        <f t="shared" si="2"/>
        <v>1</v>
      </c>
      <c r="AP28" s="45">
        <f t="shared" si="2"/>
        <v>0</v>
      </c>
      <c r="AQ28" s="45">
        <f t="shared" si="2"/>
        <v>1</v>
      </c>
      <c r="AR28" s="45">
        <f t="shared" si="2"/>
        <v>0</v>
      </c>
      <c r="AS28" s="45">
        <f t="shared" si="2"/>
        <v>0</v>
      </c>
      <c r="AT28" s="45">
        <f t="shared" si="2"/>
        <v>0</v>
      </c>
      <c r="AU28" s="45">
        <f t="shared" si="2"/>
        <v>0</v>
      </c>
      <c r="AV28" s="45">
        <f t="shared" si="2"/>
        <v>0</v>
      </c>
      <c r="AW28" s="45">
        <f t="shared" si="2"/>
        <v>1</v>
      </c>
      <c r="AX28" s="45">
        <f t="shared" si="2"/>
        <v>0</v>
      </c>
      <c r="AY28" s="45">
        <f t="shared" si="2"/>
        <v>0</v>
      </c>
      <c r="AZ28" s="45">
        <f t="shared" si="2"/>
        <v>0</v>
      </c>
      <c r="BA28" s="45">
        <f t="shared" si="2"/>
        <v>0</v>
      </c>
      <c r="BB28" s="45">
        <f t="shared" si="2"/>
        <v>0</v>
      </c>
      <c r="BC28" s="45">
        <f t="shared" si="2"/>
        <v>0</v>
      </c>
      <c r="BD28" s="45">
        <f t="shared" si="2"/>
        <v>1</v>
      </c>
      <c r="BE28" s="45">
        <f t="shared" si="2"/>
        <v>1</v>
      </c>
      <c r="BF28" s="45">
        <f t="shared" si="2"/>
        <v>0</v>
      </c>
      <c r="BG28" s="34">
        <f t="shared" si="1"/>
        <v>0</v>
      </c>
      <c r="BI28" s="35"/>
      <c r="BJ28" s="46">
        <v>0</v>
      </c>
    </row>
    <row r="30" spans="1:67" x14ac:dyDescent="0.3">
      <c r="A30" s="38" t="s">
        <v>102</v>
      </c>
      <c r="B30" s="38">
        <f>'395_Meal2'!B32</f>
        <v>0</v>
      </c>
      <c r="C30" s="38">
        <f>'395_Meal2'!C32</f>
        <v>0</v>
      </c>
      <c r="D30" s="38">
        <f>'395_Meal2'!D32</f>
        <v>0</v>
      </c>
      <c r="E30" s="38">
        <f>'395_Meal2'!E32</f>
        <v>1</v>
      </c>
      <c r="F30" s="38">
        <f>'395_Meal2'!F32</f>
        <v>0</v>
      </c>
      <c r="G30" s="38">
        <f>'395_Meal2'!G32</f>
        <v>0</v>
      </c>
      <c r="H30" s="38">
        <f>'395_Meal2'!H32</f>
        <v>0</v>
      </c>
      <c r="I30" s="38">
        <f>'395_Meal2'!I32</f>
        <v>0</v>
      </c>
      <c r="J30" s="38">
        <f>'395_Meal2'!J32</f>
        <v>1</v>
      </c>
      <c r="K30" s="38">
        <f>'395_Meal2'!K32</f>
        <v>1</v>
      </c>
      <c r="L30" s="38">
        <f>'395_Meal2'!L32</f>
        <v>0</v>
      </c>
      <c r="M30" s="38">
        <f>'395_Meal2'!M32</f>
        <v>0</v>
      </c>
      <c r="N30" s="38">
        <f>'395_Meal2'!N32</f>
        <v>0</v>
      </c>
      <c r="O30" s="38">
        <f>'395_Meal2'!O32</f>
        <v>1</v>
      </c>
      <c r="P30" s="38">
        <f>'395_Meal2'!P32</f>
        <v>0</v>
      </c>
      <c r="Q30" s="38">
        <f>'395_Meal2'!Q32</f>
        <v>0</v>
      </c>
      <c r="R30" s="38">
        <f>'395_Meal2'!R32</f>
        <v>0</v>
      </c>
      <c r="S30" s="38">
        <f>'395_Meal2'!S32</f>
        <v>1</v>
      </c>
      <c r="T30" s="38">
        <f>'395_Meal2'!T32</f>
        <v>0</v>
      </c>
      <c r="U30" s="38">
        <f>'395_Meal2'!U32</f>
        <v>0</v>
      </c>
      <c r="V30" s="38">
        <f>'395_Meal2'!V32</f>
        <v>0</v>
      </c>
      <c r="W30" s="38">
        <f>'395_Meal2'!W32</f>
        <v>0</v>
      </c>
      <c r="X30" s="38">
        <f>'395_Meal2'!X32</f>
        <v>0</v>
      </c>
      <c r="Y30" s="38">
        <f>'395_Meal2'!Y32</f>
        <v>0</v>
      </c>
      <c r="Z30" s="38">
        <f>'395_Meal2'!Z32</f>
        <v>0</v>
      </c>
      <c r="AA30" s="38">
        <f>'395_Meal2'!AA32</f>
        <v>0</v>
      </c>
      <c r="AB30" s="38">
        <f>'395_Meal2'!AB32</f>
        <v>0</v>
      </c>
      <c r="AC30" s="38">
        <f>'395_Meal2'!AC32</f>
        <v>0</v>
      </c>
      <c r="AD30" s="38">
        <f>'395_Meal2'!AD32</f>
        <v>0</v>
      </c>
      <c r="AE30" s="38">
        <f>'395_Meal2'!AE32</f>
        <v>1</v>
      </c>
      <c r="AF30" s="38">
        <f>'395_Meal2'!AF32</f>
        <v>0</v>
      </c>
      <c r="AG30" s="38">
        <f>'395_Meal2'!AG32</f>
        <v>1</v>
      </c>
      <c r="AH30" s="38">
        <f>'395_Meal2'!AH32</f>
        <v>0</v>
      </c>
      <c r="AI30" s="38">
        <f>'395_Meal2'!AI32</f>
        <v>0</v>
      </c>
      <c r="AJ30" s="38">
        <f>'395_Meal2'!AJ32</f>
        <v>0</v>
      </c>
      <c r="AK30" s="38">
        <f>'395_Meal2'!AK32</f>
        <v>0</v>
      </c>
      <c r="AL30" s="38">
        <f>'395_Meal2'!AL32</f>
        <v>0</v>
      </c>
      <c r="AM30" s="38">
        <f>'395_Meal2'!AM32</f>
        <v>0</v>
      </c>
      <c r="AN30" s="38">
        <f>'395_Meal2'!AN32</f>
        <v>1</v>
      </c>
      <c r="AO30" s="38">
        <f>'395_Meal2'!AO32</f>
        <v>1</v>
      </c>
      <c r="AP30" s="38">
        <f>'395_Meal2'!AP32</f>
        <v>0</v>
      </c>
      <c r="AQ30" s="38">
        <f>'395_Meal2'!AQ32</f>
        <v>1</v>
      </c>
      <c r="AR30" s="38">
        <f>'395_Meal2'!AR32</f>
        <v>0</v>
      </c>
      <c r="AS30" s="38">
        <f>'395_Meal2'!AS32</f>
        <v>0</v>
      </c>
      <c r="AT30" s="38">
        <f>'395_Meal2'!AT32</f>
        <v>0</v>
      </c>
      <c r="AU30" s="38">
        <f>'395_Meal2'!AU32</f>
        <v>0</v>
      </c>
      <c r="AV30" s="38">
        <f>'395_Meal2'!AV32</f>
        <v>0</v>
      </c>
      <c r="AW30" s="38">
        <f>'395_Meal2'!AW32</f>
        <v>1</v>
      </c>
      <c r="AX30" s="38">
        <f>'395_Meal2'!AX32</f>
        <v>0</v>
      </c>
      <c r="AY30" s="38">
        <f>'395_Meal2'!AY32</f>
        <v>0</v>
      </c>
      <c r="AZ30" s="38">
        <f>'395_Meal2'!AZ32</f>
        <v>0</v>
      </c>
      <c r="BA30" s="38">
        <f>'395_Meal2'!BA32</f>
        <v>0</v>
      </c>
      <c r="BB30" s="38">
        <f>'395_Meal2'!BB32</f>
        <v>0</v>
      </c>
      <c r="BC30" s="38">
        <f>'395_Meal2'!BC32</f>
        <v>0</v>
      </c>
      <c r="BD30" s="38">
        <f>'395_Meal2'!BD32</f>
        <v>1</v>
      </c>
      <c r="BE30" s="38">
        <f>'395_Meal2'!BE32</f>
        <v>1</v>
      </c>
      <c r="BF30" s="38">
        <f>'395_Meal2'!BF32</f>
        <v>0</v>
      </c>
      <c r="BG30" s="38"/>
      <c r="BH30" s="38"/>
      <c r="BI30" s="38"/>
      <c r="BJ30" s="38"/>
      <c r="BK30" s="38"/>
      <c r="BL30" s="38"/>
      <c r="BM30" s="38"/>
      <c r="BN30" s="38"/>
      <c r="BO30" s="38"/>
    </row>
    <row r="31" spans="1:67" s="38" customFormat="1" x14ac:dyDescent="0.3">
      <c r="A31" s="38" t="s">
        <v>106</v>
      </c>
      <c r="B31" s="38">
        <f t="shared" ref="B31:AG31" si="3">IF(B4&gt;0,1,0)</f>
        <v>0</v>
      </c>
      <c r="C31" s="38">
        <f t="shared" si="3"/>
        <v>0</v>
      </c>
      <c r="D31" s="38">
        <f t="shared" si="3"/>
        <v>0</v>
      </c>
      <c r="E31" s="38">
        <f t="shared" si="3"/>
        <v>0</v>
      </c>
      <c r="F31" s="38">
        <f t="shared" si="3"/>
        <v>0</v>
      </c>
      <c r="G31" s="38">
        <f t="shared" si="3"/>
        <v>0</v>
      </c>
      <c r="H31" s="38">
        <f t="shared" si="3"/>
        <v>0</v>
      </c>
      <c r="I31" s="38">
        <f t="shared" si="3"/>
        <v>1</v>
      </c>
      <c r="J31" s="38">
        <f t="shared" si="3"/>
        <v>0</v>
      </c>
      <c r="K31" s="38">
        <f t="shared" si="3"/>
        <v>0</v>
      </c>
      <c r="L31" s="38">
        <f t="shared" si="3"/>
        <v>0</v>
      </c>
      <c r="M31" s="38">
        <f t="shared" si="3"/>
        <v>0</v>
      </c>
      <c r="N31" s="38">
        <f t="shared" si="3"/>
        <v>0</v>
      </c>
      <c r="O31" s="38">
        <f t="shared" si="3"/>
        <v>0</v>
      </c>
      <c r="P31" s="38">
        <f t="shared" si="3"/>
        <v>0</v>
      </c>
      <c r="Q31" s="38">
        <f t="shared" si="3"/>
        <v>0</v>
      </c>
      <c r="R31" s="38">
        <f t="shared" si="3"/>
        <v>0</v>
      </c>
      <c r="S31" s="38">
        <f t="shared" si="3"/>
        <v>0</v>
      </c>
      <c r="T31" s="38">
        <f t="shared" si="3"/>
        <v>0</v>
      </c>
      <c r="U31" s="38">
        <f t="shared" si="3"/>
        <v>0</v>
      </c>
      <c r="V31" s="38">
        <f t="shared" si="3"/>
        <v>1</v>
      </c>
      <c r="W31" s="38">
        <f t="shared" si="3"/>
        <v>0</v>
      </c>
      <c r="X31" s="38">
        <f t="shared" si="3"/>
        <v>0</v>
      </c>
      <c r="Y31" s="38">
        <f t="shared" si="3"/>
        <v>1</v>
      </c>
      <c r="Z31" s="38">
        <f t="shared" si="3"/>
        <v>0</v>
      </c>
      <c r="AA31" s="38">
        <f t="shared" si="3"/>
        <v>0</v>
      </c>
      <c r="AB31" s="38">
        <f t="shared" si="3"/>
        <v>0</v>
      </c>
      <c r="AC31" s="38">
        <f t="shared" si="3"/>
        <v>0</v>
      </c>
      <c r="AD31" s="38">
        <f t="shared" si="3"/>
        <v>0</v>
      </c>
      <c r="AE31" s="38">
        <f t="shared" si="3"/>
        <v>0</v>
      </c>
      <c r="AF31" s="38">
        <f t="shared" si="3"/>
        <v>0</v>
      </c>
      <c r="AG31" s="38">
        <f t="shared" si="3"/>
        <v>0</v>
      </c>
      <c r="AH31" s="38">
        <f t="shared" ref="AH31:BF31" si="4">IF(AH4&gt;0,1,0)</f>
        <v>1</v>
      </c>
      <c r="AI31" s="38">
        <f t="shared" si="4"/>
        <v>0</v>
      </c>
      <c r="AJ31" s="38">
        <f t="shared" si="4"/>
        <v>0</v>
      </c>
      <c r="AK31" s="38">
        <f t="shared" si="4"/>
        <v>0</v>
      </c>
      <c r="AL31" s="38">
        <f t="shared" si="4"/>
        <v>0</v>
      </c>
      <c r="AM31" s="38">
        <f t="shared" si="4"/>
        <v>0</v>
      </c>
      <c r="AN31" s="38">
        <f t="shared" si="4"/>
        <v>0</v>
      </c>
      <c r="AO31" s="38">
        <f t="shared" si="4"/>
        <v>0</v>
      </c>
      <c r="AP31" s="38">
        <f t="shared" si="4"/>
        <v>0</v>
      </c>
      <c r="AQ31" s="38">
        <f t="shared" si="4"/>
        <v>0</v>
      </c>
      <c r="AR31" s="38">
        <f t="shared" si="4"/>
        <v>0</v>
      </c>
      <c r="AS31" s="38">
        <f t="shared" si="4"/>
        <v>0</v>
      </c>
      <c r="AT31" s="38">
        <f t="shared" si="4"/>
        <v>0</v>
      </c>
      <c r="AU31" s="38">
        <f t="shared" si="4"/>
        <v>1</v>
      </c>
      <c r="AV31" s="38">
        <f t="shared" si="4"/>
        <v>0</v>
      </c>
      <c r="AW31" s="38">
        <f t="shared" si="4"/>
        <v>0</v>
      </c>
      <c r="AX31" s="38">
        <f t="shared" si="4"/>
        <v>0</v>
      </c>
      <c r="AY31" s="38">
        <f t="shared" si="4"/>
        <v>1</v>
      </c>
      <c r="AZ31" s="38">
        <f t="shared" si="4"/>
        <v>0</v>
      </c>
      <c r="BA31" s="38">
        <f t="shared" si="4"/>
        <v>0</v>
      </c>
      <c r="BB31" s="38">
        <f t="shared" si="4"/>
        <v>0</v>
      </c>
      <c r="BC31" s="38">
        <f t="shared" si="4"/>
        <v>0</v>
      </c>
      <c r="BD31" s="38">
        <f t="shared" si="4"/>
        <v>0</v>
      </c>
      <c r="BE31" s="38">
        <f t="shared" si="4"/>
        <v>0</v>
      </c>
      <c r="BF31" s="38">
        <f t="shared" si="4"/>
        <v>0</v>
      </c>
    </row>
    <row r="32" spans="1:67" s="38" customFormat="1" x14ac:dyDescent="0.3">
      <c r="A32" s="38" t="s">
        <v>107</v>
      </c>
      <c r="B32" s="38">
        <f>SUM(B30:B31)</f>
        <v>0</v>
      </c>
      <c r="C32" s="38">
        <f t="shared" ref="C32:BF32" si="5">SUM(C30:C31)</f>
        <v>0</v>
      </c>
      <c r="D32" s="38">
        <f t="shared" si="5"/>
        <v>0</v>
      </c>
      <c r="E32" s="38">
        <f t="shared" si="5"/>
        <v>1</v>
      </c>
      <c r="F32" s="38">
        <f t="shared" si="5"/>
        <v>0</v>
      </c>
      <c r="G32" s="38">
        <f t="shared" si="5"/>
        <v>0</v>
      </c>
      <c r="H32" s="38">
        <f t="shared" si="5"/>
        <v>0</v>
      </c>
      <c r="I32" s="38">
        <f t="shared" si="5"/>
        <v>1</v>
      </c>
      <c r="J32" s="38">
        <f t="shared" si="5"/>
        <v>1</v>
      </c>
      <c r="K32" s="38">
        <f t="shared" si="5"/>
        <v>1</v>
      </c>
      <c r="L32" s="38">
        <f t="shared" si="5"/>
        <v>0</v>
      </c>
      <c r="M32" s="38">
        <f t="shared" si="5"/>
        <v>0</v>
      </c>
      <c r="N32" s="38">
        <f t="shared" si="5"/>
        <v>0</v>
      </c>
      <c r="O32" s="38">
        <f t="shared" si="5"/>
        <v>1</v>
      </c>
      <c r="P32" s="38">
        <f t="shared" si="5"/>
        <v>0</v>
      </c>
      <c r="Q32" s="38">
        <f t="shared" si="5"/>
        <v>0</v>
      </c>
      <c r="R32" s="38">
        <f t="shared" si="5"/>
        <v>0</v>
      </c>
      <c r="S32" s="38">
        <f t="shared" si="5"/>
        <v>1</v>
      </c>
      <c r="T32" s="38">
        <f t="shared" si="5"/>
        <v>0</v>
      </c>
      <c r="U32" s="38">
        <f t="shared" si="5"/>
        <v>0</v>
      </c>
      <c r="V32" s="38">
        <f t="shared" si="5"/>
        <v>1</v>
      </c>
      <c r="W32" s="38">
        <f t="shared" si="5"/>
        <v>0</v>
      </c>
      <c r="X32" s="38">
        <f t="shared" si="5"/>
        <v>0</v>
      </c>
      <c r="Y32" s="38">
        <f t="shared" si="5"/>
        <v>1</v>
      </c>
      <c r="Z32" s="38">
        <f t="shared" si="5"/>
        <v>0</v>
      </c>
      <c r="AA32" s="38">
        <f t="shared" si="5"/>
        <v>0</v>
      </c>
      <c r="AB32" s="38">
        <f t="shared" si="5"/>
        <v>0</v>
      </c>
      <c r="AC32" s="38">
        <f t="shared" si="5"/>
        <v>0</v>
      </c>
      <c r="AD32" s="38">
        <f t="shared" si="5"/>
        <v>0</v>
      </c>
      <c r="AE32" s="38">
        <f t="shared" si="5"/>
        <v>1</v>
      </c>
      <c r="AF32" s="38">
        <f t="shared" si="5"/>
        <v>0</v>
      </c>
      <c r="AG32" s="38">
        <f t="shared" si="5"/>
        <v>1</v>
      </c>
      <c r="AH32" s="38">
        <f t="shared" si="5"/>
        <v>1</v>
      </c>
      <c r="AI32" s="38">
        <f t="shared" si="5"/>
        <v>0</v>
      </c>
      <c r="AJ32" s="38">
        <f t="shared" si="5"/>
        <v>0</v>
      </c>
      <c r="AK32" s="38">
        <f t="shared" si="5"/>
        <v>0</v>
      </c>
      <c r="AL32" s="38">
        <f t="shared" si="5"/>
        <v>0</v>
      </c>
      <c r="AM32" s="38">
        <f t="shared" si="5"/>
        <v>0</v>
      </c>
      <c r="AN32" s="38">
        <f t="shared" si="5"/>
        <v>1</v>
      </c>
      <c r="AO32" s="38">
        <f t="shared" si="5"/>
        <v>1</v>
      </c>
      <c r="AP32" s="38">
        <f t="shared" si="5"/>
        <v>0</v>
      </c>
      <c r="AQ32" s="38">
        <f t="shared" si="5"/>
        <v>1</v>
      </c>
      <c r="AR32" s="38">
        <f t="shared" si="5"/>
        <v>0</v>
      </c>
      <c r="AS32" s="38">
        <f t="shared" si="5"/>
        <v>0</v>
      </c>
      <c r="AT32" s="38">
        <f t="shared" si="5"/>
        <v>0</v>
      </c>
      <c r="AU32" s="38">
        <f t="shared" si="5"/>
        <v>1</v>
      </c>
      <c r="AV32" s="38">
        <f t="shared" si="5"/>
        <v>0</v>
      </c>
      <c r="AW32" s="38">
        <f t="shared" si="5"/>
        <v>1</v>
      </c>
      <c r="AX32" s="38">
        <f t="shared" si="5"/>
        <v>0</v>
      </c>
      <c r="AY32" s="38">
        <f t="shared" si="5"/>
        <v>1</v>
      </c>
      <c r="AZ32" s="38">
        <f t="shared" si="5"/>
        <v>0</v>
      </c>
      <c r="BA32" s="38">
        <f t="shared" si="5"/>
        <v>0</v>
      </c>
      <c r="BB32" s="38">
        <f t="shared" si="5"/>
        <v>0</v>
      </c>
      <c r="BC32" s="38">
        <f t="shared" si="5"/>
        <v>0</v>
      </c>
      <c r="BD32" s="38">
        <f t="shared" si="5"/>
        <v>1</v>
      </c>
      <c r="BE32" s="38">
        <f t="shared" si="5"/>
        <v>1</v>
      </c>
      <c r="BF32" s="38">
        <f t="shared" si="5"/>
        <v>0</v>
      </c>
    </row>
  </sheetData>
  <mergeCells count="2">
    <mergeCell ref="BN12:BO12"/>
    <mergeCell ref="BI12:BJ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A8CA71210C47AD5FE970D2AAE904" ma:contentTypeVersion="4" ma:contentTypeDescription="Create a new document." ma:contentTypeScope="" ma:versionID="cd5048ce3c665d05880a53555f892293">
  <xsd:schema xmlns:xsd="http://www.w3.org/2001/XMLSchema" xmlns:xs="http://www.w3.org/2001/XMLSchema" xmlns:p="http://schemas.microsoft.com/office/2006/metadata/properties" xmlns:ns2="841a97b1-693d-47b9-aefa-bf30238c51d6" targetNamespace="http://schemas.microsoft.com/office/2006/metadata/properties" ma:root="true" ma:fieldsID="10edce52deefc02c7dd0dfefe5af3bc3" ns2:_="">
    <xsd:import namespace="841a97b1-693d-47b9-aefa-bf30238c5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97b1-693d-47b9-aefa-bf30238c5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74D6F-D554-49DD-AE59-4A9D5C6BE9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61EF26-E0A5-42B3-815F-9C2120FE45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D74F4-C021-4001-A5C1-148B7349E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97b1-693d-47b9-aefa-bf30238c5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395_Meal1</vt:lpstr>
      <vt:lpstr>395_Meal2</vt:lpstr>
      <vt:lpstr>395_Meal3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2021-06-17T13:10:29Z</dcterms:created>
  <dcterms:modified xsi:type="dcterms:W3CDTF">2021-06-28T15:38:01Z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0x0101005781A8CA71210C47AD5FE970D2AAE904</vt:lpwstr>
  </property>
</Properties>
</file>