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CDS512 Business Intelligence and Decision Analytics\512 Project\Model\"/>
    </mc:Choice>
  </mc:AlternateContent>
  <xr:revisionPtr revIDLastSave="0" documentId="13_ncr:1_{108E224B-91E0-4CC7-9D5A-34FB1748B9A9}" xr6:coauthVersionLast="47" xr6:coauthVersionMax="47" xr10:uidLastSave="{00000000-0000-0000-0000-000000000000}"/>
  <bookViews>
    <workbookView xWindow="-108" yWindow="-108" windowWidth="23256" windowHeight="12576" activeTab="2" xr2:uid="{29322B14-824C-4AC8-AF49-98F8BCA841E0}"/>
  </bookViews>
  <sheets>
    <sheet name="407_Meal1" sheetId="1" r:id="rId1"/>
    <sheet name="407_Meal2" sheetId="2" r:id="rId2"/>
    <sheet name="407_Meal3" sheetId="3" r:id="rId3"/>
  </sheets>
  <definedNames>
    <definedName name="solver_adj" localSheetId="0" hidden="1">'407_Meal1'!$B$4:$BF$4</definedName>
    <definedName name="solver_adj" localSheetId="1" hidden="1">'407_Meal2'!$B$4:$BF$4</definedName>
    <definedName name="solver_adj" localSheetId="2" hidden="1">'407_Meal3'!$B$4:$BF$4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'407_Meal1'!$BG$14:$BG$27</definedName>
    <definedName name="solver_lhs1" localSheetId="1" hidden="1">'407_Meal2'!$BG$14:$BG$27</definedName>
    <definedName name="solver_lhs1" localSheetId="2" hidden="1">'407_Meal3'!$BG$14:$BG$27</definedName>
    <definedName name="solver_lhs2" localSheetId="0" hidden="1">'407_Meal1'!$BG$14:$BG$27</definedName>
    <definedName name="solver_lhs2" localSheetId="1" hidden="1">'407_Meal2'!$BG$14:$BG$28</definedName>
    <definedName name="solver_lhs2" localSheetId="2" hidden="1">'407_Meal3'!$BG$14:$BG$28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'407_Meal1'!$BI$3</definedName>
    <definedName name="solver_opt" localSheetId="1" hidden="1">'407_Meal2'!$BI$3</definedName>
    <definedName name="solver_opt" localSheetId="2" hidden="1">'407_Meal3'!$BI$3</definedName>
    <definedName name="solver_pre" localSheetId="0" hidden="1">0.01</definedName>
    <definedName name="solver_pre" localSheetId="1" hidden="1">0.01</definedName>
    <definedName name="solver_pre" localSheetId="2" hidden="1">0.01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1</definedName>
    <definedName name="solver_rel1" localSheetId="1" hidden="1">3</definedName>
    <definedName name="solver_rel1" localSheetId="2" hidden="1">3</definedName>
    <definedName name="solver_rel2" localSheetId="0" hidden="1">3</definedName>
    <definedName name="solver_rel2" localSheetId="1" hidden="1">1</definedName>
    <definedName name="solver_rel2" localSheetId="2" hidden="1">1</definedName>
    <definedName name="solver_rhs1" localSheetId="0" hidden="1">'407_Meal1'!$BJ$14:$BJ$27</definedName>
    <definedName name="solver_rhs1" localSheetId="1" hidden="1">'407_Meal2'!$BI$14:$BI$27</definedName>
    <definedName name="solver_rhs1" localSheetId="2" hidden="1">'407_Meal3'!$BI$14:$BI$27</definedName>
    <definedName name="solver_rhs2" localSheetId="0" hidden="1">'407_Meal1'!$BI$14:$BI$27</definedName>
    <definedName name="solver_rhs2" localSheetId="1" hidden="1">'407_Meal2'!$BJ$14:$BJ$28</definedName>
    <definedName name="solver_rhs2" localSheetId="2" hidden="1">'407_Meal3'!$BJ$14:$BJ$28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N16" i="3" l="1"/>
  <c r="BN17" i="3"/>
  <c r="BN18" i="3"/>
  <c r="BN19" i="3"/>
  <c r="BN20" i="3"/>
  <c r="BN21" i="3"/>
  <c r="BN22" i="3"/>
  <c r="BN23" i="3"/>
  <c r="BN24" i="3"/>
  <c r="BN25" i="3"/>
  <c r="BN26" i="3"/>
  <c r="BN27" i="3"/>
  <c r="BN15" i="3"/>
  <c r="BO15" i="3"/>
  <c r="BO16" i="3"/>
  <c r="BO17" i="3"/>
  <c r="BO18" i="3"/>
  <c r="BO19" i="3"/>
  <c r="BO20" i="3"/>
  <c r="BO21" i="3"/>
  <c r="BO22" i="3"/>
  <c r="BO23" i="3"/>
  <c r="BO24" i="3"/>
  <c r="BO25" i="3"/>
  <c r="BO26" i="3"/>
  <c r="BO27" i="3"/>
  <c r="BO14" i="3"/>
  <c r="BN14" i="3"/>
  <c r="BG14" i="3"/>
  <c r="BG14" i="2"/>
  <c r="BG14" i="1"/>
  <c r="BM14" i="2" s="1"/>
  <c r="BJ14" i="2" s="1"/>
  <c r="BI14" i="1"/>
  <c r="BI15" i="1"/>
  <c r="BJ14" i="1"/>
  <c r="BJ14" i="3" l="1"/>
  <c r="BL14" i="2"/>
  <c r="BI14" i="2" s="1"/>
  <c r="BM14" i="3"/>
  <c r="BF31" i="3" l="1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G27" i="3"/>
  <c r="BG26" i="3"/>
  <c r="BG25" i="3"/>
  <c r="BG24" i="3"/>
  <c r="BG23" i="3"/>
  <c r="BG22" i="3"/>
  <c r="BG21" i="3"/>
  <c r="BG20" i="3"/>
  <c r="BG19" i="3"/>
  <c r="BG18" i="3"/>
  <c r="BG17" i="3"/>
  <c r="BG16" i="3"/>
  <c r="BG15" i="3"/>
  <c r="BI3" i="3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BG27" i="2"/>
  <c r="BG26" i="2"/>
  <c r="BG25" i="2"/>
  <c r="BG24" i="2"/>
  <c r="BG23" i="2"/>
  <c r="BG22" i="2"/>
  <c r="BG21" i="2"/>
  <c r="BG20" i="2"/>
  <c r="BG19" i="2"/>
  <c r="BG18" i="2"/>
  <c r="BG17" i="2"/>
  <c r="BG16" i="2"/>
  <c r="BG15" i="2"/>
  <c r="BI3" i="2"/>
  <c r="BF29" i="1"/>
  <c r="BF30" i="2" s="1"/>
  <c r="BF28" i="2" s="1"/>
  <c r="BE29" i="1"/>
  <c r="BE30" i="2" s="1"/>
  <c r="BD29" i="1"/>
  <c r="BD30" i="2" s="1"/>
  <c r="BD28" i="2" s="1"/>
  <c r="BC29" i="1"/>
  <c r="BC30" i="2" s="1"/>
  <c r="BC28" i="2" s="1"/>
  <c r="BB29" i="1"/>
  <c r="BB30" i="2" s="1"/>
  <c r="BB28" i="2" s="1"/>
  <c r="BA29" i="1"/>
  <c r="BA30" i="2" s="1"/>
  <c r="AZ29" i="1"/>
  <c r="AZ30" i="2" s="1"/>
  <c r="AY29" i="1"/>
  <c r="AY30" i="2" s="1"/>
  <c r="AY28" i="2" s="1"/>
  <c r="AX29" i="1"/>
  <c r="AX30" i="2" s="1"/>
  <c r="AW29" i="1"/>
  <c r="AW30" i="2" s="1"/>
  <c r="AV29" i="1"/>
  <c r="AV30" i="2" s="1"/>
  <c r="AU29" i="1"/>
  <c r="AU30" i="2" s="1"/>
  <c r="AU28" i="2" s="1"/>
  <c r="AT29" i="1"/>
  <c r="AT30" i="2" s="1"/>
  <c r="AT28" i="2" s="1"/>
  <c r="AS29" i="1"/>
  <c r="AS30" i="2" s="1"/>
  <c r="AR29" i="1"/>
  <c r="AR30" i="2" s="1"/>
  <c r="AQ29" i="1"/>
  <c r="AQ30" i="2" s="1"/>
  <c r="AQ28" i="2" s="1"/>
  <c r="AP29" i="1"/>
  <c r="AP30" i="2" s="1"/>
  <c r="AP28" i="2" s="1"/>
  <c r="AO29" i="1"/>
  <c r="AO30" i="2" s="1"/>
  <c r="AN29" i="1"/>
  <c r="AN30" i="2" s="1"/>
  <c r="AN28" i="2" s="1"/>
  <c r="AM29" i="1"/>
  <c r="AM30" i="2" s="1"/>
  <c r="AM28" i="2" s="1"/>
  <c r="AL29" i="1"/>
  <c r="AL30" i="2" s="1"/>
  <c r="AL28" i="2" s="1"/>
  <c r="AK29" i="1"/>
  <c r="AK30" i="2" s="1"/>
  <c r="AJ29" i="1"/>
  <c r="AJ30" i="2" s="1"/>
  <c r="AI29" i="1"/>
  <c r="AI30" i="2" s="1"/>
  <c r="AI28" i="2" s="1"/>
  <c r="AH29" i="1"/>
  <c r="AH30" i="2" s="1"/>
  <c r="AG29" i="1"/>
  <c r="AG30" i="2" s="1"/>
  <c r="AF29" i="1"/>
  <c r="AF30" i="2" s="1"/>
  <c r="AE29" i="1"/>
  <c r="AE30" i="2" s="1"/>
  <c r="AE28" i="2" s="1"/>
  <c r="AD29" i="1"/>
  <c r="AD30" i="2" s="1"/>
  <c r="AD28" i="2" s="1"/>
  <c r="AC29" i="1"/>
  <c r="AC30" i="2" s="1"/>
  <c r="AB29" i="1"/>
  <c r="AB30" i="2" s="1"/>
  <c r="AA29" i="1"/>
  <c r="AA30" i="2" s="1"/>
  <c r="AA28" i="2" s="1"/>
  <c r="Z29" i="1"/>
  <c r="Z30" i="2" s="1"/>
  <c r="Z28" i="2" s="1"/>
  <c r="Y29" i="1"/>
  <c r="Y30" i="2" s="1"/>
  <c r="X29" i="1"/>
  <c r="X30" i="2" s="1"/>
  <c r="X28" i="2" s="1"/>
  <c r="W29" i="1"/>
  <c r="W30" i="2" s="1"/>
  <c r="W28" i="2" s="1"/>
  <c r="V29" i="1"/>
  <c r="V30" i="2" s="1"/>
  <c r="V28" i="2" s="1"/>
  <c r="U29" i="1"/>
  <c r="U30" i="2" s="1"/>
  <c r="T29" i="1"/>
  <c r="T30" i="2" s="1"/>
  <c r="S29" i="1"/>
  <c r="S30" i="2" s="1"/>
  <c r="S28" i="2" s="1"/>
  <c r="R29" i="1"/>
  <c r="R30" i="2" s="1"/>
  <c r="Q29" i="1"/>
  <c r="Q30" i="2" s="1"/>
  <c r="P29" i="1"/>
  <c r="P30" i="2" s="1"/>
  <c r="O29" i="1"/>
  <c r="O30" i="2" s="1"/>
  <c r="O28" i="2" s="1"/>
  <c r="N29" i="1"/>
  <c r="N30" i="2" s="1"/>
  <c r="N28" i="2" s="1"/>
  <c r="M29" i="1"/>
  <c r="M30" i="2" s="1"/>
  <c r="L29" i="1"/>
  <c r="L30" i="2" s="1"/>
  <c r="K29" i="1"/>
  <c r="K30" i="2" s="1"/>
  <c r="K28" i="2" s="1"/>
  <c r="J29" i="1"/>
  <c r="J30" i="2" s="1"/>
  <c r="J28" i="2" s="1"/>
  <c r="I29" i="1"/>
  <c r="I30" i="2" s="1"/>
  <c r="H29" i="1"/>
  <c r="H30" i="2" s="1"/>
  <c r="H28" i="2" s="1"/>
  <c r="G29" i="1"/>
  <c r="G30" i="2" s="1"/>
  <c r="G28" i="2" s="1"/>
  <c r="F29" i="1"/>
  <c r="F30" i="2" s="1"/>
  <c r="F28" i="2" s="1"/>
  <c r="E29" i="1"/>
  <c r="E30" i="2" s="1"/>
  <c r="D29" i="1"/>
  <c r="D30" i="2" s="1"/>
  <c r="C29" i="1"/>
  <c r="C30" i="2" s="1"/>
  <c r="C28" i="2" s="1"/>
  <c r="B29" i="1"/>
  <c r="B30" i="2" s="1"/>
  <c r="BJ27" i="1"/>
  <c r="BI27" i="1"/>
  <c r="BG27" i="1"/>
  <c r="BJ26" i="1"/>
  <c r="BI26" i="1"/>
  <c r="BG26" i="1"/>
  <c r="BJ25" i="1"/>
  <c r="BI25" i="1"/>
  <c r="BG25" i="1"/>
  <c r="BJ24" i="1"/>
  <c r="BI24" i="1"/>
  <c r="BG24" i="1"/>
  <c r="BJ23" i="1"/>
  <c r="BI23" i="1"/>
  <c r="BG23" i="1"/>
  <c r="BJ22" i="1"/>
  <c r="BI22" i="1"/>
  <c r="BG22" i="1"/>
  <c r="BJ21" i="1"/>
  <c r="BI21" i="1"/>
  <c r="BG21" i="1"/>
  <c r="BJ20" i="1"/>
  <c r="BI20" i="1"/>
  <c r="BG20" i="1"/>
  <c r="BJ19" i="1"/>
  <c r="BI19" i="1"/>
  <c r="BG19" i="1"/>
  <c r="BJ18" i="1"/>
  <c r="BI18" i="1"/>
  <c r="BG18" i="1"/>
  <c r="BJ17" i="1"/>
  <c r="BI17" i="1"/>
  <c r="BG17" i="1"/>
  <c r="BJ16" i="1"/>
  <c r="BI16" i="1"/>
  <c r="BG16" i="1"/>
  <c r="BJ15" i="1"/>
  <c r="BG15" i="1"/>
  <c r="BI3" i="1"/>
  <c r="C32" i="2" l="1"/>
  <c r="C30" i="3" s="1"/>
  <c r="C28" i="3" s="1"/>
  <c r="G32" i="2"/>
  <c r="G30" i="3" s="1"/>
  <c r="G28" i="3" s="1"/>
  <c r="K32" i="2"/>
  <c r="K30" i="3" s="1"/>
  <c r="K28" i="3" s="1"/>
  <c r="S32" i="2"/>
  <c r="S30" i="3" s="1"/>
  <c r="S28" i="3" s="1"/>
  <c r="W32" i="2"/>
  <c r="W30" i="3" s="1"/>
  <c r="W28" i="3" s="1"/>
  <c r="AA32" i="2"/>
  <c r="AA30" i="3" s="1"/>
  <c r="AA28" i="3" s="1"/>
  <c r="AI32" i="2"/>
  <c r="AI30" i="3" s="1"/>
  <c r="AI28" i="3" s="1"/>
  <c r="AM32" i="2"/>
  <c r="AM30" i="3" s="1"/>
  <c r="AM28" i="3" s="1"/>
  <c r="AQ32" i="2"/>
  <c r="AQ30" i="3" s="1"/>
  <c r="AQ28" i="3" s="1"/>
  <c r="BC32" i="2"/>
  <c r="BC30" i="3" s="1"/>
  <c r="BC28" i="3" s="1"/>
  <c r="D32" i="2"/>
  <c r="D30" i="3" s="1"/>
  <c r="D28" i="3" s="1"/>
  <c r="L32" i="2"/>
  <c r="L30" i="3" s="1"/>
  <c r="L28" i="3" s="1"/>
  <c r="P32" i="2"/>
  <c r="P30" i="3" s="1"/>
  <c r="P28" i="3" s="1"/>
  <c r="T32" i="2"/>
  <c r="T30" i="3" s="1"/>
  <c r="T28" i="3" s="1"/>
  <c r="X32" i="2"/>
  <c r="X30" i="3" s="1"/>
  <c r="X28" i="3" s="1"/>
  <c r="AB32" i="2"/>
  <c r="AB30" i="3" s="1"/>
  <c r="AB28" i="3" s="1"/>
  <c r="AF32" i="2"/>
  <c r="AF30" i="3" s="1"/>
  <c r="AF28" i="3" s="1"/>
  <c r="AJ32" i="2"/>
  <c r="AJ30" i="3" s="1"/>
  <c r="AJ28" i="3" s="1"/>
  <c r="AN32" i="2"/>
  <c r="AN30" i="3" s="1"/>
  <c r="AN28" i="3" s="1"/>
  <c r="AR32" i="2"/>
  <c r="AR30" i="3" s="1"/>
  <c r="AR28" i="3" s="1"/>
  <c r="AV32" i="2"/>
  <c r="AV30" i="3" s="1"/>
  <c r="AV28" i="3" s="1"/>
  <c r="AZ32" i="2"/>
  <c r="AZ30" i="3" s="1"/>
  <c r="AZ28" i="3" s="1"/>
  <c r="BD32" i="2"/>
  <c r="BD30" i="3" s="1"/>
  <c r="BD28" i="3" s="1"/>
  <c r="BM3" i="3"/>
  <c r="H32" i="2"/>
  <c r="H30" i="3" s="1"/>
  <c r="H28" i="3" s="1"/>
  <c r="O32" i="2"/>
  <c r="O30" i="3" s="1"/>
  <c r="O28" i="3" s="1"/>
  <c r="AE32" i="2"/>
  <c r="AE30" i="3" s="1"/>
  <c r="AE28" i="3" s="1"/>
  <c r="AU32" i="2"/>
  <c r="AU30" i="3" s="1"/>
  <c r="AU28" i="3" s="1"/>
  <c r="AY32" i="2"/>
  <c r="AY30" i="3" s="1"/>
  <c r="AY28" i="3" s="1"/>
  <c r="E32" i="2"/>
  <c r="E30" i="3" s="1"/>
  <c r="E32" i="3" s="1"/>
  <c r="I32" i="2"/>
  <c r="I30" i="3" s="1"/>
  <c r="I28" i="3" s="1"/>
  <c r="M32" i="2"/>
  <c r="M30" i="3" s="1"/>
  <c r="M28" i="3" s="1"/>
  <c r="Q32" i="2"/>
  <c r="Q30" i="3" s="1"/>
  <c r="Q28" i="3" s="1"/>
  <c r="U32" i="2"/>
  <c r="U30" i="3" s="1"/>
  <c r="U32" i="3" s="1"/>
  <c r="Y32" i="2"/>
  <c r="Y30" i="3" s="1"/>
  <c r="Y28" i="3" s="1"/>
  <c r="AC32" i="2"/>
  <c r="AC30" i="3" s="1"/>
  <c r="AC28" i="3" s="1"/>
  <c r="AG32" i="2"/>
  <c r="AG30" i="3" s="1"/>
  <c r="AG32" i="3" s="1"/>
  <c r="AK32" i="2"/>
  <c r="AK30" i="3" s="1"/>
  <c r="AK32" i="3" s="1"/>
  <c r="AO32" i="2"/>
  <c r="AO30" i="3" s="1"/>
  <c r="AO28" i="3" s="1"/>
  <c r="AS32" i="2"/>
  <c r="AS30" i="3" s="1"/>
  <c r="AS28" i="3" s="1"/>
  <c r="AW32" i="2"/>
  <c r="AW30" i="3" s="1"/>
  <c r="BA32" i="2"/>
  <c r="BA30" i="3" s="1"/>
  <c r="BA32" i="3" s="1"/>
  <c r="BE32" i="2"/>
  <c r="BE30" i="3" s="1"/>
  <c r="BE28" i="3" s="1"/>
  <c r="BM16" i="3"/>
  <c r="BM20" i="3"/>
  <c r="BM24" i="3"/>
  <c r="BM25" i="2"/>
  <c r="BJ25" i="2" s="1"/>
  <c r="BL25" i="2"/>
  <c r="BM16" i="2"/>
  <c r="BJ16" i="2" s="1"/>
  <c r="BL16" i="2"/>
  <c r="BM20" i="2"/>
  <c r="BJ20" i="2" s="1"/>
  <c r="BL20" i="2"/>
  <c r="BM24" i="2"/>
  <c r="BJ24" i="2" s="1"/>
  <c r="BL24" i="2"/>
  <c r="BM17" i="2"/>
  <c r="BJ17" i="2" s="1"/>
  <c r="BL17" i="2"/>
  <c r="BL19" i="2"/>
  <c r="BM19" i="2"/>
  <c r="BJ19" i="2" s="1"/>
  <c r="BL23" i="2"/>
  <c r="BM23" i="2"/>
  <c r="BJ23" i="2" s="1"/>
  <c r="BL27" i="2"/>
  <c r="BM27" i="2"/>
  <c r="BJ27" i="2" s="1"/>
  <c r="BM21" i="2"/>
  <c r="BJ21" i="2" s="1"/>
  <c r="BL21" i="2"/>
  <c r="BL15" i="2"/>
  <c r="BM15" i="2"/>
  <c r="BJ15" i="2" s="1"/>
  <c r="BL18" i="2"/>
  <c r="BM18" i="2"/>
  <c r="BJ18" i="2" s="1"/>
  <c r="BL22" i="2"/>
  <c r="BM22" i="2"/>
  <c r="BJ22" i="2" s="1"/>
  <c r="BL26" i="2"/>
  <c r="BM26" i="2"/>
  <c r="BJ26" i="2" s="1"/>
  <c r="BM17" i="3"/>
  <c r="BM21" i="3"/>
  <c r="BM25" i="3"/>
  <c r="BM18" i="3"/>
  <c r="BM22" i="3"/>
  <c r="BM26" i="3"/>
  <c r="B32" i="2"/>
  <c r="B30" i="3" s="1"/>
  <c r="B32" i="3" s="1"/>
  <c r="F32" i="2"/>
  <c r="F30" i="3" s="1"/>
  <c r="F32" i="3" s="1"/>
  <c r="J32" i="2"/>
  <c r="J30" i="3" s="1"/>
  <c r="J32" i="3" s="1"/>
  <c r="N32" i="2"/>
  <c r="N30" i="3" s="1"/>
  <c r="N32" i="3" s="1"/>
  <c r="R32" i="2"/>
  <c r="R30" i="3" s="1"/>
  <c r="R32" i="3" s="1"/>
  <c r="V32" i="2"/>
  <c r="V30" i="3" s="1"/>
  <c r="V32" i="3" s="1"/>
  <c r="Z32" i="2"/>
  <c r="Z30" i="3" s="1"/>
  <c r="Z32" i="3" s="1"/>
  <c r="AD32" i="2"/>
  <c r="AD30" i="3" s="1"/>
  <c r="AD32" i="3" s="1"/>
  <c r="AH32" i="2"/>
  <c r="AH30" i="3" s="1"/>
  <c r="AH32" i="3" s="1"/>
  <c r="AL32" i="2"/>
  <c r="AL30" i="3" s="1"/>
  <c r="AL32" i="3" s="1"/>
  <c r="AP32" i="2"/>
  <c r="AP30" i="3" s="1"/>
  <c r="AP32" i="3" s="1"/>
  <c r="AT32" i="2"/>
  <c r="AT30" i="3" s="1"/>
  <c r="AT32" i="3" s="1"/>
  <c r="AX32" i="2"/>
  <c r="AX30" i="3" s="1"/>
  <c r="AX32" i="3" s="1"/>
  <c r="BB32" i="2"/>
  <c r="BB30" i="3" s="1"/>
  <c r="BB32" i="3" s="1"/>
  <c r="BF32" i="2"/>
  <c r="BF30" i="3" s="1"/>
  <c r="BF32" i="3" s="1"/>
  <c r="BM15" i="3"/>
  <c r="BM19" i="3"/>
  <c r="BM23" i="3"/>
  <c r="BM27" i="3"/>
  <c r="T32" i="3"/>
  <c r="D28" i="2"/>
  <c r="AJ28" i="2"/>
  <c r="P28" i="2"/>
  <c r="AF28" i="2"/>
  <c r="T28" i="2"/>
  <c r="AZ28" i="2"/>
  <c r="AV28" i="2"/>
  <c r="B28" i="2"/>
  <c r="L28" i="2"/>
  <c r="R28" i="2"/>
  <c r="AB28" i="2"/>
  <c r="AH28" i="2"/>
  <c r="AR28" i="2"/>
  <c r="AX28" i="2"/>
  <c r="E28" i="2"/>
  <c r="I28" i="2"/>
  <c r="M28" i="2"/>
  <c r="Q28" i="2"/>
  <c r="U28" i="2"/>
  <c r="Y28" i="2"/>
  <c r="AC28" i="2"/>
  <c r="AG28" i="2"/>
  <c r="AK28" i="2"/>
  <c r="AO28" i="2"/>
  <c r="AS28" i="2"/>
  <c r="AW28" i="2"/>
  <c r="BA28" i="2"/>
  <c r="BE28" i="2"/>
  <c r="AZ32" i="3" l="1"/>
  <c r="BE32" i="3"/>
  <c r="AO32" i="3"/>
  <c r="AJ32" i="3"/>
  <c r="I32" i="3"/>
  <c r="S32" i="3"/>
  <c r="AS32" i="3"/>
  <c r="AC32" i="3"/>
  <c r="AV32" i="3"/>
  <c r="AQ32" i="3"/>
  <c r="AF32" i="3"/>
  <c r="K32" i="3"/>
  <c r="AG28" i="3"/>
  <c r="AW32" i="3"/>
  <c r="Y32" i="3"/>
  <c r="Q32" i="3"/>
  <c r="L32" i="3"/>
  <c r="H32" i="3"/>
  <c r="U28" i="3"/>
  <c r="AR32" i="3"/>
  <c r="BD32" i="3"/>
  <c r="D32" i="3"/>
  <c r="AM32" i="3"/>
  <c r="BA28" i="3"/>
  <c r="AB32" i="3"/>
  <c r="AN32" i="3"/>
  <c r="X32" i="3"/>
  <c r="AK28" i="3"/>
  <c r="E28" i="3"/>
  <c r="AI32" i="3"/>
  <c r="P32" i="3"/>
  <c r="V28" i="3"/>
  <c r="C32" i="3"/>
  <c r="G32" i="3"/>
  <c r="BC32" i="3"/>
  <c r="W32" i="3"/>
  <c r="AA32" i="3"/>
  <c r="AL28" i="3"/>
  <c r="AU32" i="3"/>
  <c r="BB28" i="3"/>
  <c r="M32" i="3"/>
  <c r="F28" i="3"/>
  <c r="AT28" i="3"/>
  <c r="N28" i="3"/>
  <c r="O32" i="3"/>
  <c r="AD28" i="3"/>
  <c r="AX28" i="3"/>
  <c r="AH28" i="3"/>
  <c r="R28" i="3"/>
  <c r="B28" i="3"/>
  <c r="BF28" i="3"/>
  <c r="AP28" i="3"/>
  <c r="Z28" i="3"/>
  <c r="J28" i="3"/>
  <c r="AY32" i="3"/>
  <c r="AE32" i="3"/>
  <c r="BJ20" i="3"/>
  <c r="BJ23" i="3"/>
  <c r="BJ17" i="3"/>
  <c r="BJ15" i="3"/>
  <c r="BJ25" i="3"/>
  <c r="BI22" i="2"/>
  <c r="BI22" i="3" s="1"/>
  <c r="BI15" i="2"/>
  <c r="BI15" i="3" s="1"/>
  <c r="BJ27" i="3"/>
  <c r="BJ26" i="3"/>
  <c r="BJ24" i="3"/>
  <c r="BI27" i="2"/>
  <c r="BI27" i="3" s="1"/>
  <c r="BI19" i="2"/>
  <c r="BI19" i="3" s="1"/>
  <c r="BJ21" i="3"/>
  <c r="BI20" i="2"/>
  <c r="BI20" i="3" s="1"/>
  <c r="BJ22" i="3"/>
  <c r="BI26" i="2"/>
  <c r="BI26" i="3" s="1"/>
  <c r="BI18" i="2"/>
  <c r="BI18" i="3" s="1"/>
  <c r="BJ18" i="3"/>
  <c r="BI17" i="2"/>
  <c r="BI17" i="3" s="1"/>
  <c r="BI25" i="2"/>
  <c r="BI25" i="3" s="1"/>
  <c r="BJ19" i="3"/>
  <c r="BI21" i="2"/>
  <c r="BI21" i="3" s="1"/>
  <c r="BJ16" i="3"/>
  <c r="BI23" i="2"/>
  <c r="BI23" i="3" s="1"/>
  <c r="BI24" i="2"/>
  <c r="BI24" i="3" s="1"/>
  <c r="BI16" i="2"/>
  <c r="BI16" i="3" s="1"/>
  <c r="BG28" i="2"/>
  <c r="BI14" i="3"/>
  <c r="BG28" i="3" l="1"/>
</calcChain>
</file>

<file path=xl/sharedStrings.xml><?xml version="1.0" encoding="utf-8"?>
<sst xmlns="http://schemas.openxmlformats.org/spreadsheetml/2006/main" count="278" uniqueCount="112">
  <si>
    <t>Food and Serving</t>
  </si>
  <si>
    <t>Asparagus, 5 spears (93 g/3.3 oz)</t>
  </si>
  <si>
    <t>Bell Pepper, 1 medium (148 g/5.3 oz)</t>
  </si>
  <si>
    <t>Broccoli, 1 medium stalk (148 g/5.3 oz)</t>
  </si>
  <si>
    <t>Carrot, 1 carrot, 7" long,?1 1/4" diameter (78 g/2.8 oz)</t>
  </si>
  <si>
    <t>Cauliflower, 1/6 medium head (99 g/3.5 oz)</t>
  </si>
  <si>
    <t>Celery, 2 medium stalks (110 g/3.9 oz)</t>
  </si>
  <si>
    <t>Cucumber, 1/3 medium (99 g/3.5 oz)</t>
  </si>
  <si>
    <t>Green (Snap) Beans, 3/4 cup cut (83 g/3.0 oz)</t>
  </si>
  <si>
    <t>Green Cabbage, 1/12 medium head (84 g/3.0 oz)</t>
  </si>
  <si>
    <t>Green Onion, 1/4 cup chopped (25 g/0.9 oz)</t>
  </si>
  <si>
    <t>Iceberg Lettuce, 1/6 medium head (89 g/3.2 oz)</t>
  </si>
  <si>
    <t>Leaf Lettuce, 1 1/2 cups shredded (85 g/3.0 oz)</t>
  </si>
  <si>
    <t>Mushrooms, 5 medium (84 g/3.0 oz)</t>
  </si>
  <si>
    <t>Onion, 1 medium (148 g/5.3 oz)</t>
  </si>
  <si>
    <t>Potato, 1 medium (148 g/5.3 oz)</t>
  </si>
  <si>
    <t>Radishes, 7 radishes (85 g/3.0 oz)</t>
  </si>
  <si>
    <t>Sweet Corn, kernels from 1?medium ear (90 g/3.2 oz)</t>
  </si>
  <si>
    <t>Sweet Potato, 1 medium, 5" long,?2" diameter (130 g/4.6 oz)</t>
  </si>
  <si>
    <t>Tomato, 1 medium (148 g/5.3 oz)</t>
  </si>
  <si>
    <t>Apple, 1 large (242 g/8 oz)</t>
  </si>
  <si>
    <t>Avocado, California,1/5 medium (30 g/1.1 oz)</t>
  </si>
  <si>
    <t>Banana, 1 medium (126 g/4.5 oz)</t>
  </si>
  <si>
    <t>Cantaloupe, 1/4 medium (134 g/4.8 oz)</t>
  </si>
  <si>
    <t>Grapefruit, 1/2 medium, (154 g/5.5 oz)</t>
  </si>
  <si>
    <t>Grapes, 3/4 cup (126 g/4.5 oz)</t>
  </si>
  <si>
    <t>Honeydew Melon 1/10 medium melon  (134 g/4.8 oz)</t>
  </si>
  <si>
    <t>Kiwifruit, 2 medium (148 g/5.3 oz)</t>
  </si>
  <si>
    <t>Lemon, 1 medium (58 g/2.1 oz)</t>
  </si>
  <si>
    <t>Lime, 1 medium (67 g/2.4 oz)</t>
  </si>
  <si>
    <t>Orange, 1 medium (154 g/5.5 oz)</t>
  </si>
  <si>
    <t>Peach, 1 medium (147 g/5.3 oz)</t>
  </si>
  <si>
    <t>Pear, 1 medium (166 g/5.9 oz)</t>
  </si>
  <si>
    <t>Pineapple, 2 slices, 3" diameter,?3/4" thick</t>
  </si>
  <si>
    <t>Plums, 2 medium (151 g/5.4 oz)</t>
  </si>
  <si>
    <t>Strawberries, 8 medium (147 g/5.3 oz)</t>
  </si>
  <si>
    <t>Sweet Cherries 21 cherries;?1 cup</t>
  </si>
  <si>
    <t>Tangerine, 1 medium (109 g/3.9 oz)</t>
  </si>
  <si>
    <t>Watermelon, 1/18 medium melon; 2 cups diced pieces(280 g/</t>
  </si>
  <si>
    <t>Catfish (84g)</t>
  </si>
  <si>
    <t>Clams, about 12 small  (84g)</t>
  </si>
  <si>
    <t>Cod  (84g)</t>
  </si>
  <si>
    <t>Flounder/Sole  (84g)</t>
  </si>
  <si>
    <t>Haddock  (84g)</t>
  </si>
  <si>
    <t>Halibut  (84g)</t>
  </si>
  <si>
    <t>Lobster  (84g)</t>
  </si>
  <si>
    <t>Ocean Perch  (84g)</t>
  </si>
  <si>
    <t>Orange Roughy  (84g)</t>
  </si>
  <si>
    <t>Oysters, about 12 medium  (84g)</t>
  </si>
  <si>
    <t>Pollock  (84g)</t>
  </si>
  <si>
    <t>Rainbow Trout  (84g)</t>
  </si>
  <si>
    <t>Salmon, Atlantic/Coho/Sockeye /Chinook  (84g)</t>
  </si>
  <si>
    <t>Salmon, Chum/Pink  (84g)</t>
  </si>
  <si>
    <t>Scallops, about 6 large or 14 small  (84g)</t>
  </si>
  <si>
    <t>Shrimp  (84g)</t>
  </si>
  <si>
    <t>Swordfish  (84g)</t>
  </si>
  <si>
    <t>Tilapia  (84g)</t>
  </si>
  <si>
    <t>Tuna  (84g)</t>
  </si>
  <si>
    <t>Total Cost</t>
  </si>
  <si>
    <t>Price/serve</t>
  </si>
  <si>
    <t>Serving</t>
  </si>
  <si>
    <t>Customer</t>
  </si>
  <si>
    <t>Gender</t>
  </si>
  <si>
    <t>Age</t>
  </si>
  <si>
    <t>Target Weight</t>
  </si>
  <si>
    <t>m</t>
  </si>
  <si>
    <t>Meal 1 Nutrient Intake RHS</t>
  </si>
  <si>
    <t>Daily Remaining Nutrient Intake</t>
  </si>
  <si>
    <t>Nutrient/serving</t>
  </si>
  <si>
    <t>LHS</t>
  </si>
  <si>
    <t>between</t>
  </si>
  <si>
    <t>Lower Limit
RNI/meal</t>
  </si>
  <si>
    <t>Upper Limit
RNI/meal</t>
  </si>
  <si>
    <t>Lower Limit
RNI/day</t>
  </si>
  <si>
    <t>Upper Limit
RNI/day</t>
  </si>
  <si>
    <t>Carbohydrate(g)</t>
  </si>
  <si>
    <t>Fat(g)</t>
  </si>
  <si>
    <t>Protein(g)</t>
  </si>
  <si>
    <t>Saturated fat (g)</t>
  </si>
  <si>
    <t>Chlolesterol (mg)</t>
  </si>
  <si>
    <t>Sodium(mg)</t>
  </si>
  <si>
    <t>Potassium(mg)</t>
  </si>
  <si>
    <t>Fibre(g)</t>
  </si>
  <si>
    <t>Sugar(g)</t>
  </si>
  <si>
    <t>Vitamin A (mg)</t>
  </si>
  <si>
    <t>Vitamin C (mg)</t>
  </si>
  <si>
    <t>Calcium (mg)</t>
  </si>
  <si>
    <t>Iron (mg)</t>
  </si>
  <si>
    <t>Ingredient used Meal 1</t>
  </si>
  <si>
    <t>Tuna (84g)</t>
  </si>
  <si>
    <t>Tilapia (84g)</t>
  </si>
  <si>
    <t>Swordfish (84g)</t>
  </si>
  <si>
    <t>Shrimp (84g)</t>
  </si>
  <si>
    <t>Scallops, about 6 large or 14 small (84g)</t>
  </si>
  <si>
    <t>Salmon, Chum/Pink (84g)</t>
  </si>
  <si>
    <t>Salmon, Atlantic/Coho/Sockeye /Chinook (84g)</t>
  </si>
  <si>
    <t>Rainbow Trout (84g)</t>
  </si>
  <si>
    <t>Pollock (84g)</t>
  </si>
  <si>
    <t>Oysters, about 12 medium (84g)</t>
  </si>
  <si>
    <t>Orange Roughy (84g)</t>
  </si>
  <si>
    <t>Meal 2 Nutrient Intake RHS</t>
  </si>
  <si>
    <t>Ingredient Used Constraint</t>
  </si>
  <si>
    <t>Ingredient used Meal 2</t>
  </si>
  <si>
    <t>Ingredient used Meal 1+2</t>
  </si>
  <si>
    <t>Daily Nutrient Intake</t>
  </si>
  <si>
    <t xml:space="preserve">Optimized </t>
  </si>
  <si>
    <t>Meal 3 Nutrient Intake RHS</t>
  </si>
  <si>
    <t>Ingredient used Meal 3</t>
  </si>
  <si>
    <t>Total Ingredient used</t>
  </si>
  <si>
    <t>Total 3 Meals Cost</t>
  </si>
  <si>
    <t>Cholesterol (mg)</t>
  </si>
  <si>
    <t>Calories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</si>
</sst>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1" xfId="0" applyFont="1" applyBorder="1" applyAlignment="1">
      <alignment horizontal="center" vertical="center"/>
    </xf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 applyAlignment="1">
      <alignment horizontal="center" vertical="center"/>
    </xf>
    <xf numFmtId="0" fontId="1" fillId="0" borderId="9" xfId="0" applyFont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9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6" borderId="9" xfId="0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4" borderId="9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wrapText="1"/>
    </xf>
    <xf numFmtId="0" fontId="0" fillId="5" borderId="15" xfId="0" applyFill="1" applyBorder="1" applyAlignment="1">
      <alignment horizontal="center" wrapText="1"/>
    </xf>
    <xf numFmtId="0" fontId="0" fillId="0" borderId="4" xfId="0" applyBorder="1"/>
    <xf numFmtId="0" fontId="0" fillId="6" borderId="17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6" borderId="20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0" borderId="8" xfId="0" applyBorder="1"/>
    <xf numFmtId="0" fontId="0" fillId="0" borderId="23" xfId="0" applyBorder="1"/>
    <xf numFmtId="0" fontId="0" fillId="6" borderId="24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2" fillId="0" borderId="0" xfId="0" applyFont="1"/>
    <xf numFmtId="0" fontId="1" fillId="0" borderId="9" xfId="0" applyFont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7" borderId="8" xfId="0" applyFill="1" applyBorder="1"/>
    <xf numFmtId="0" fontId="0" fillId="7" borderId="23" xfId="0" applyFill="1" applyBorder="1"/>
    <xf numFmtId="0" fontId="0" fillId="4" borderId="2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/>
    </xf>
    <xf numFmtId="0" fontId="0" fillId="0" borderId="1" xfId="0" applyBorder="1"/>
    <xf numFmtId="0" fontId="0" fillId="0" borderId="9" xfId="0" applyBorder="1"/>
    <xf numFmtId="0" fontId="0" fillId="5" borderId="9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5" borderId="4" xfId="0" applyFill="1" applyBorder="1" applyAlignment="1">
      <alignment horizontal="center" wrapText="1"/>
    </xf>
    <xf numFmtId="0" fontId="0" fillId="5" borderId="26" xfId="0" applyFill="1" applyBorder="1" applyAlignment="1">
      <alignment horizontal="center" wrapText="1"/>
    </xf>
    <xf numFmtId="0" fontId="0" fillId="0" borderId="4" xfId="0" applyFont="1" applyBorder="1" applyAlignment="1">
      <alignment horizontal="left" wrapText="1"/>
    </xf>
    <xf numFmtId="0" fontId="0" fillId="4" borderId="4" xfId="0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1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141AB-9F1E-4EE1-968E-7149865BCE6F}">
  <dimension ref="A1:BM29"/>
  <sheetViews>
    <sheetView zoomScale="80" zoomScaleNormal="80" workbookViewId="0">
      <pane xSplit="1" topLeftCell="BC1" activePane="topRight" state="frozen"/>
      <selection pane="topRight" activeCell="BJ4" sqref="BJ4"/>
    </sheetView>
  </sheetViews>
  <sheetFormatPr defaultRowHeight="14.4" x14ac:dyDescent="0.3"/>
  <cols>
    <col min="1" max="1" width="23.33203125" customWidth="1"/>
    <col min="4" max="4" width="15" customWidth="1"/>
    <col min="5" max="9" width="8.88671875" customWidth="1"/>
    <col min="10" max="10" width="11.6640625" customWidth="1"/>
    <col min="11" max="36" width="8.88671875" customWidth="1"/>
    <col min="37" max="37" width="11.44140625" customWidth="1"/>
    <col min="38" max="50" width="8.88671875" customWidth="1"/>
    <col min="51" max="51" width="13.6640625" customWidth="1"/>
    <col min="52" max="52" width="12.5546875" customWidth="1"/>
    <col min="53" max="53" width="12.6640625" customWidth="1"/>
    <col min="54" max="54" width="8.88671875" customWidth="1"/>
    <col min="55" max="55" width="13.6640625" customWidth="1"/>
    <col min="56" max="56" width="15.6640625" customWidth="1"/>
    <col min="57" max="57" width="12.6640625" customWidth="1"/>
    <col min="58" max="58" width="13.33203125" customWidth="1"/>
    <col min="59" max="59" width="14.33203125" customWidth="1"/>
    <col min="60" max="60" width="10.5546875" customWidth="1"/>
    <col min="61" max="62" width="15.6640625" customWidth="1"/>
    <col min="63" max="63" width="14.109375" customWidth="1"/>
    <col min="64" max="65" width="16.33203125" customWidth="1"/>
    <col min="66" max="66" width="12.33203125" customWidth="1"/>
    <col min="68" max="69" width="14.6640625" customWidth="1"/>
  </cols>
  <sheetData>
    <row r="1" spans="1:65" ht="15" thickBot="1" x14ac:dyDescent="0.35"/>
    <row r="2" spans="1:65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99</v>
      </c>
      <c r="AW2" s="2" t="s">
        <v>98</v>
      </c>
      <c r="AX2" s="2" t="s">
        <v>97</v>
      </c>
      <c r="AY2" s="2" t="s">
        <v>96</v>
      </c>
      <c r="AZ2" s="2" t="s">
        <v>95</v>
      </c>
      <c r="BA2" s="2" t="s">
        <v>94</v>
      </c>
      <c r="BB2" s="2" t="s">
        <v>93</v>
      </c>
      <c r="BC2" s="2" t="s">
        <v>92</v>
      </c>
      <c r="BD2" s="2" t="s">
        <v>91</v>
      </c>
      <c r="BE2" s="2" t="s">
        <v>90</v>
      </c>
      <c r="BF2" s="3" t="s">
        <v>89</v>
      </c>
      <c r="BI2" s="4" t="s">
        <v>58</v>
      </c>
    </row>
    <row r="3" spans="1:65" ht="15" thickBot="1" x14ac:dyDescent="0.35">
      <c r="A3" s="5" t="s">
        <v>59</v>
      </c>
      <c r="B3" s="6">
        <v>4.1850000000000005</v>
      </c>
      <c r="C3" s="7">
        <v>1.18252</v>
      </c>
      <c r="D3" s="7">
        <v>3.29</v>
      </c>
      <c r="E3" s="7">
        <v>0.31122</v>
      </c>
      <c r="F3" s="7">
        <v>0.69201000000000001</v>
      </c>
      <c r="G3" s="7">
        <v>2.99</v>
      </c>
      <c r="H3" s="7">
        <v>0.32571</v>
      </c>
      <c r="I3" s="7">
        <v>0.56025000000000003</v>
      </c>
      <c r="J3" s="7">
        <v>0.22596000000000002</v>
      </c>
      <c r="K3" s="7">
        <v>0.19975000000000001</v>
      </c>
      <c r="L3" s="7">
        <v>0.57850000000000001</v>
      </c>
      <c r="M3" s="7">
        <v>1.25</v>
      </c>
      <c r="N3" s="7">
        <v>0.74315294117647057</v>
      </c>
      <c r="O3" s="7">
        <v>0.44252000000000002</v>
      </c>
      <c r="P3" s="7">
        <v>3.6852000000000003E-2</v>
      </c>
      <c r="Q3" s="7">
        <v>0.42415000000000003</v>
      </c>
      <c r="R3" s="7">
        <v>0.8872941176470589</v>
      </c>
      <c r="S3" s="7">
        <v>0.47449999999999998</v>
      </c>
      <c r="T3" s="7">
        <v>0.57855000000000001</v>
      </c>
      <c r="U3" s="7">
        <v>1.69</v>
      </c>
      <c r="V3" s="7">
        <v>0.66</v>
      </c>
      <c r="W3" s="7">
        <v>0.50274000000000008</v>
      </c>
      <c r="X3" s="7">
        <v>134</v>
      </c>
      <c r="Y3" s="7">
        <v>1.2150458715596331</v>
      </c>
      <c r="Z3" s="7">
        <v>1.76274</v>
      </c>
      <c r="AA3" s="7">
        <v>0.57486000000000004</v>
      </c>
      <c r="AB3" s="7">
        <v>2.5</v>
      </c>
      <c r="AC3" s="7">
        <v>1</v>
      </c>
      <c r="AD3" s="7">
        <v>0.66933000000000009</v>
      </c>
      <c r="AE3" s="7">
        <v>0.69</v>
      </c>
      <c r="AF3" s="7">
        <v>1.50528</v>
      </c>
      <c r="AG3" s="7">
        <v>0.99434000000000011</v>
      </c>
      <c r="AH3" s="7">
        <v>1.645</v>
      </c>
      <c r="AI3" s="7">
        <v>2.7149800000000002</v>
      </c>
      <c r="AJ3" s="7">
        <v>9.9901199999999992</v>
      </c>
      <c r="AK3" s="7">
        <v>1.3356000000000001</v>
      </c>
      <c r="AL3" s="7">
        <v>1.3858571428571429</v>
      </c>
      <c r="AM3" s="7">
        <v>0.6412000000000001</v>
      </c>
      <c r="AN3" s="7">
        <v>0.75516000000000005</v>
      </c>
      <c r="AO3" s="7">
        <v>1.42632</v>
      </c>
      <c r="AP3" s="7">
        <v>11.592000000000001</v>
      </c>
      <c r="AQ3" s="7">
        <v>0.54600000000000004</v>
      </c>
      <c r="AR3" s="7">
        <v>4.3680000000000003</v>
      </c>
      <c r="AS3" s="7">
        <v>6.2030769230769227</v>
      </c>
      <c r="AT3" s="7">
        <v>28.32</v>
      </c>
      <c r="AU3" s="7">
        <v>6.7900000000000009</v>
      </c>
      <c r="AV3" s="7">
        <v>4.0019999999999998</v>
      </c>
      <c r="AW3" s="7">
        <v>2.1823200000000003</v>
      </c>
      <c r="AX3" s="7">
        <v>1.4</v>
      </c>
      <c r="AY3" s="7">
        <v>4.7039999999999997</v>
      </c>
      <c r="AZ3" s="7">
        <v>2.9391600000000002</v>
      </c>
      <c r="BA3" s="7">
        <v>3.7800000000000002</v>
      </c>
      <c r="BB3" s="7">
        <v>4.7572000000000001</v>
      </c>
      <c r="BC3" s="7">
        <v>2.18316</v>
      </c>
      <c r="BD3" s="7">
        <v>0.71567999999999998</v>
      </c>
      <c r="BE3" s="7">
        <v>3.8315224828265687E-2</v>
      </c>
      <c r="BF3" s="8">
        <v>0.83076000000000005</v>
      </c>
      <c r="BI3" s="9">
        <f>SUMPRODUCT(B3:BF3,B4:BF4)</f>
        <v>5.3739119798494031</v>
      </c>
    </row>
    <row r="4" spans="1:65" ht="15" thickBot="1" x14ac:dyDescent="0.35">
      <c r="A4" s="10" t="s">
        <v>60</v>
      </c>
      <c r="B4" s="11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4.8123177486446043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4.8864316875738077E-2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1.5461165738018037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0.36636878631003872</v>
      </c>
      <c r="AO4" s="12">
        <v>0.80860799966853325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0.86726242737992121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3">
        <v>0</v>
      </c>
    </row>
    <row r="8" spans="1:65" x14ac:dyDescent="0.3">
      <c r="A8" s="14" t="s">
        <v>61</v>
      </c>
      <c r="B8" s="14" t="s">
        <v>62</v>
      </c>
      <c r="C8" s="14" t="s">
        <v>63</v>
      </c>
      <c r="D8" s="14" t="s">
        <v>64</v>
      </c>
    </row>
    <row r="9" spans="1:65" x14ac:dyDescent="0.3">
      <c r="A9" s="14">
        <v>407</v>
      </c>
      <c r="B9" s="14" t="s">
        <v>65</v>
      </c>
      <c r="C9" s="14">
        <v>18</v>
      </c>
      <c r="D9" s="14">
        <v>66</v>
      </c>
    </row>
    <row r="11" spans="1:65" ht="15" thickBot="1" x14ac:dyDescent="0.35"/>
    <row r="12" spans="1:65" ht="15" thickBot="1" x14ac:dyDescent="0.35">
      <c r="A12" s="15"/>
      <c r="BI12" s="71" t="s">
        <v>66</v>
      </c>
      <c r="BJ12" s="72"/>
      <c r="BL12" s="73" t="s">
        <v>67</v>
      </c>
      <c r="BM12" s="74"/>
    </row>
    <row r="13" spans="1:65" s="19" customFormat="1" ht="29.4" thickBot="1" x14ac:dyDescent="0.35">
      <c r="A13" s="16" t="s">
        <v>68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8" t="s">
        <v>69</v>
      </c>
      <c r="BH13" s="19" t="s">
        <v>70</v>
      </c>
      <c r="BI13" s="20" t="s">
        <v>71</v>
      </c>
      <c r="BJ13" s="20" t="s">
        <v>72</v>
      </c>
      <c r="BL13" s="21" t="s">
        <v>73</v>
      </c>
      <c r="BM13" s="22" t="s">
        <v>74</v>
      </c>
    </row>
    <row r="14" spans="1:65" s="19" customFormat="1" x14ac:dyDescent="0.3">
      <c r="A14" s="59" t="s">
        <v>111</v>
      </c>
      <c r="B14">
        <v>20</v>
      </c>
      <c r="C14">
        <v>25</v>
      </c>
      <c r="D14">
        <v>45</v>
      </c>
      <c r="E14">
        <v>30</v>
      </c>
      <c r="F14">
        <v>25</v>
      </c>
      <c r="G14">
        <v>15</v>
      </c>
      <c r="H14">
        <v>10</v>
      </c>
      <c r="I14">
        <v>20</v>
      </c>
      <c r="J14">
        <v>25</v>
      </c>
      <c r="K14">
        <v>10</v>
      </c>
      <c r="L14">
        <v>10</v>
      </c>
      <c r="M14">
        <v>15</v>
      </c>
      <c r="N14">
        <v>20</v>
      </c>
      <c r="O14">
        <v>45</v>
      </c>
      <c r="P14">
        <v>110</v>
      </c>
      <c r="Q14">
        <v>10</v>
      </c>
      <c r="R14">
        <v>90</v>
      </c>
      <c r="S14">
        <v>100</v>
      </c>
      <c r="T14">
        <v>25</v>
      </c>
      <c r="U14">
        <v>130</v>
      </c>
      <c r="V14">
        <v>50</v>
      </c>
      <c r="W14">
        <v>110</v>
      </c>
      <c r="X14">
        <v>50</v>
      </c>
      <c r="Y14">
        <v>60</v>
      </c>
      <c r="Z14">
        <v>90</v>
      </c>
      <c r="AA14">
        <v>50</v>
      </c>
      <c r="AB14">
        <v>90</v>
      </c>
      <c r="AC14">
        <v>15</v>
      </c>
      <c r="AD14">
        <v>20</v>
      </c>
      <c r="AE14">
        <v>80</v>
      </c>
      <c r="AF14">
        <v>60</v>
      </c>
      <c r="AG14">
        <v>100</v>
      </c>
      <c r="AH14">
        <v>50</v>
      </c>
      <c r="AI14">
        <v>70</v>
      </c>
      <c r="AJ14">
        <v>50</v>
      </c>
      <c r="AK14">
        <v>100</v>
      </c>
      <c r="AL14">
        <v>50</v>
      </c>
      <c r="AM14">
        <v>80</v>
      </c>
      <c r="AN14">
        <v>130</v>
      </c>
      <c r="AO14">
        <v>110</v>
      </c>
      <c r="AP14">
        <v>90</v>
      </c>
      <c r="AQ14">
        <v>100</v>
      </c>
      <c r="AR14">
        <v>100</v>
      </c>
      <c r="AS14">
        <v>120</v>
      </c>
      <c r="AT14">
        <v>80</v>
      </c>
      <c r="AU14">
        <v>110</v>
      </c>
      <c r="AV14">
        <v>80</v>
      </c>
      <c r="AW14">
        <v>100</v>
      </c>
      <c r="AX14">
        <v>90</v>
      </c>
      <c r="AY14">
        <v>140</v>
      </c>
      <c r="AZ14">
        <v>200</v>
      </c>
      <c r="BA14">
        <v>130</v>
      </c>
      <c r="BB14">
        <v>140</v>
      </c>
      <c r="BC14">
        <v>100</v>
      </c>
      <c r="BD14">
        <v>120</v>
      </c>
      <c r="BE14">
        <v>110</v>
      </c>
      <c r="BF14">
        <v>130</v>
      </c>
      <c r="BG14" s="24">
        <f t="shared" ref="BG14:BG19" si="0">SUMPRODUCT($B$4:$BF$4,B14:BF14)</f>
        <v>400</v>
      </c>
      <c r="BI14" s="41">
        <f t="shared" ref="BI14:BJ27" si="1">0.4*BL14</f>
        <v>400</v>
      </c>
      <c r="BJ14" s="41">
        <f t="shared" si="1"/>
        <v>712</v>
      </c>
      <c r="BL14" s="57">
        <v>1000</v>
      </c>
      <c r="BM14" s="58">
        <v>1780</v>
      </c>
    </row>
    <row r="15" spans="1:65" x14ac:dyDescent="0.3">
      <c r="A15" s="23" t="s">
        <v>75</v>
      </c>
      <c r="B15">
        <v>4</v>
      </c>
      <c r="C15">
        <v>6</v>
      </c>
      <c r="D15">
        <v>8</v>
      </c>
      <c r="E15">
        <v>7</v>
      </c>
      <c r="F15">
        <v>5</v>
      </c>
      <c r="G15">
        <v>4</v>
      </c>
      <c r="H15">
        <v>2</v>
      </c>
      <c r="I15">
        <v>5</v>
      </c>
      <c r="J15">
        <v>5</v>
      </c>
      <c r="K15">
        <v>2</v>
      </c>
      <c r="L15">
        <v>2</v>
      </c>
      <c r="M15">
        <v>2</v>
      </c>
      <c r="N15">
        <v>3</v>
      </c>
      <c r="O15">
        <v>11</v>
      </c>
      <c r="P15">
        <v>26</v>
      </c>
      <c r="Q15">
        <v>3</v>
      </c>
      <c r="R15">
        <v>18</v>
      </c>
      <c r="S15">
        <v>23</v>
      </c>
      <c r="T15">
        <v>5</v>
      </c>
      <c r="U15">
        <v>34</v>
      </c>
      <c r="V15">
        <v>3</v>
      </c>
      <c r="W15">
        <v>30</v>
      </c>
      <c r="X15">
        <v>12</v>
      </c>
      <c r="Y15">
        <v>15</v>
      </c>
      <c r="Z15">
        <v>23</v>
      </c>
      <c r="AA15">
        <v>12</v>
      </c>
      <c r="AB15">
        <v>20</v>
      </c>
      <c r="AC15">
        <v>5</v>
      </c>
      <c r="AD15">
        <v>7</v>
      </c>
      <c r="AE15">
        <v>19</v>
      </c>
      <c r="AF15">
        <v>15</v>
      </c>
      <c r="AG15">
        <v>26</v>
      </c>
      <c r="AH15">
        <v>13</v>
      </c>
      <c r="AI15">
        <v>19</v>
      </c>
      <c r="AJ15">
        <v>11</v>
      </c>
      <c r="AK15">
        <v>26</v>
      </c>
      <c r="AL15">
        <v>13</v>
      </c>
      <c r="AM15">
        <v>21</v>
      </c>
      <c r="AN15">
        <v>0</v>
      </c>
      <c r="AO15">
        <v>6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6</v>
      </c>
      <c r="AX15">
        <v>0</v>
      </c>
      <c r="AY15">
        <v>0</v>
      </c>
      <c r="AZ15">
        <v>0</v>
      </c>
      <c r="BA15">
        <v>0</v>
      </c>
      <c r="BB15">
        <v>5</v>
      </c>
      <c r="BC15">
        <v>0</v>
      </c>
      <c r="BD15">
        <v>0</v>
      </c>
      <c r="BE15">
        <v>0</v>
      </c>
      <c r="BF15">
        <v>0</v>
      </c>
      <c r="BG15" s="24">
        <f t="shared" si="0"/>
        <v>50.17995224995618</v>
      </c>
      <c r="BI15" s="41">
        <f t="shared" si="1"/>
        <v>20</v>
      </c>
      <c r="BJ15" s="41">
        <f t="shared" si="1"/>
        <v>89.2</v>
      </c>
      <c r="BL15" s="25">
        <v>50</v>
      </c>
      <c r="BM15" s="26">
        <v>223</v>
      </c>
    </row>
    <row r="16" spans="1:65" x14ac:dyDescent="0.3">
      <c r="A16" s="23" t="s">
        <v>76</v>
      </c>
      <c r="B16">
        <v>0</v>
      </c>
      <c r="C16">
        <v>0</v>
      </c>
      <c r="D16">
        <v>0.5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2.5</v>
      </c>
      <c r="S16">
        <v>0</v>
      </c>
      <c r="T16">
        <v>0</v>
      </c>
      <c r="U16">
        <v>0</v>
      </c>
      <c r="V16">
        <v>4.5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0.5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6</v>
      </c>
      <c r="AO16">
        <v>1.5</v>
      </c>
      <c r="AP16">
        <v>1</v>
      </c>
      <c r="AQ16">
        <v>1.5</v>
      </c>
      <c r="AR16">
        <v>1</v>
      </c>
      <c r="AS16">
        <v>2</v>
      </c>
      <c r="AT16">
        <v>0.5</v>
      </c>
      <c r="AU16">
        <v>2</v>
      </c>
      <c r="AV16">
        <v>1</v>
      </c>
      <c r="AW16">
        <v>4</v>
      </c>
      <c r="AX16">
        <v>1</v>
      </c>
      <c r="AY16">
        <v>6</v>
      </c>
      <c r="AZ16">
        <v>10</v>
      </c>
      <c r="BA16">
        <v>4</v>
      </c>
      <c r="BB16">
        <v>1</v>
      </c>
      <c r="BC16">
        <v>1.5</v>
      </c>
      <c r="BD16">
        <v>6</v>
      </c>
      <c r="BE16">
        <v>2.5</v>
      </c>
      <c r="BF16">
        <v>1.5</v>
      </c>
      <c r="BG16" s="27">
        <f t="shared" si="0"/>
        <v>6.880174426882717</v>
      </c>
      <c r="BI16" s="28">
        <f t="shared" si="1"/>
        <v>0</v>
      </c>
      <c r="BJ16" s="28">
        <f t="shared" si="1"/>
        <v>23.6</v>
      </c>
      <c r="BL16" s="29">
        <v>0</v>
      </c>
      <c r="BM16" s="30">
        <v>59</v>
      </c>
    </row>
    <row r="17" spans="1:65" x14ac:dyDescent="0.3">
      <c r="A17" s="23" t="s">
        <v>77</v>
      </c>
      <c r="B17">
        <v>2</v>
      </c>
      <c r="C17">
        <v>1</v>
      </c>
      <c r="D17">
        <v>4</v>
      </c>
      <c r="E17">
        <v>1</v>
      </c>
      <c r="F17">
        <v>2</v>
      </c>
      <c r="G17">
        <v>0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3</v>
      </c>
      <c r="O17">
        <v>1</v>
      </c>
      <c r="P17">
        <v>3</v>
      </c>
      <c r="Q17">
        <v>0</v>
      </c>
      <c r="R17">
        <v>4</v>
      </c>
      <c r="S17">
        <v>2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0</v>
      </c>
      <c r="AA17">
        <v>1</v>
      </c>
      <c r="AB17">
        <v>1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17</v>
      </c>
      <c r="AO17">
        <v>17</v>
      </c>
      <c r="AP17">
        <v>20</v>
      </c>
      <c r="AQ17">
        <v>19</v>
      </c>
      <c r="AR17">
        <v>21</v>
      </c>
      <c r="AS17">
        <v>23</v>
      </c>
      <c r="AT17">
        <v>17</v>
      </c>
      <c r="AU17">
        <v>21</v>
      </c>
      <c r="AV17">
        <v>16</v>
      </c>
      <c r="AW17">
        <v>10</v>
      </c>
      <c r="AX17">
        <v>20</v>
      </c>
      <c r="AY17">
        <v>20</v>
      </c>
      <c r="AZ17">
        <v>24</v>
      </c>
      <c r="BA17">
        <v>22</v>
      </c>
      <c r="BB17">
        <v>27</v>
      </c>
      <c r="BC17">
        <v>21</v>
      </c>
      <c r="BD17">
        <v>16</v>
      </c>
      <c r="BE17">
        <v>22</v>
      </c>
      <c r="BF17">
        <v>26</v>
      </c>
      <c r="BG17" s="27">
        <f t="shared" si="0"/>
        <v>30.291074842988216</v>
      </c>
      <c r="BI17" s="28">
        <f t="shared" si="1"/>
        <v>24.400000000000002</v>
      </c>
      <c r="BJ17" s="28">
        <f t="shared" si="1"/>
        <v>35.6</v>
      </c>
      <c r="BL17" s="29">
        <v>61</v>
      </c>
      <c r="BM17" s="30">
        <v>89</v>
      </c>
    </row>
    <row r="18" spans="1:65" x14ac:dyDescent="0.3">
      <c r="A18" s="23" t="s">
        <v>78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3</v>
      </c>
      <c r="AV18">
        <v>0</v>
      </c>
      <c r="AW18">
        <v>5</v>
      </c>
      <c r="AX18">
        <v>0</v>
      </c>
      <c r="AY18">
        <v>10</v>
      </c>
      <c r="AZ18">
        <v>10</v>
      </c>
      <c r="BA18">
        <v>5</v>
      </c>
      <c r="BB18">
        <v>0</v>
      </c>
      <c r="BC18">
        <v>0</v>
      </c>
      <c r="BD18">
        <v>8</v>
      </c>
      <c r="BE18">
        <v>5</v>
      </c>
      <c r="BF18">
        <v>0</v>
      </c>
      <c r="BG18" s="27">
        <f t="shared" si="0"/>
        <v>7.9999999999999929</v>
      </c>
      <c r="BI18" s="28">
        <f t="shared" si="1"/>
        <v>0</v>
      </c>
      <c r="BJ18" s="28">
        <f t="shared" si="1"/>
        <v>8</v>
      </c>
      <c r="BL18" s="29">
        <v>0</v>
      </c>
      <c r="BM18" s="30">
        <v>20</v>
      </c>
    </row>
    <row r="19" spans="1:65" x14ac:dyDescent="0.3">
      <c r="A19" s="23" t="s">
        <v>110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17</v>
      </c>
      <c r="AO19">
        <v>27</v>
      </c>
      <c r="AP19">
        <v>17</v>
      </c>
      <c r="AQ19">
        <v>18</v>
      </c>
      <c r="AR19">
        <v>23</v>
      </c>
      <c r="AS19">
        <v>13</v>
      </c>
      <c r="AT19">
        <v>20</v>
      </c>
      <c r="AU19">
        <v>15</v>
      </c>
      <c r="AV19">
        <v>7</v>
      </c>
      <c r="AW19">
        <v>27</v>
      </c>
      <c r="AX19">
        <v>27</v>
      </c>
      <c r="AY19">
        <v>18</v>
      </c>
      <c r="AZ19">
        <v>23</v>
      </c>
      <c r="BA19">
        <v>23</v>
      </c>
      <c r="BB19">
        <v>22</v>
      </c>
      <c r="BC19">
        <v>57</v>
      </c>
      <c r="BD19">
        <v>13</v>
      </c>
      <c r="BE19">
        <v>25</v>
      </c>
      <c r="BF19">
        <v>17</v>
      </c>
      <c r="BG19" s="27">
        <f t="shared" si="0"/>
        <v>51.47677089757893</v>
      </c>
      <c r="BI19" s="28">
        <f t="shared" si="1"/>
        <v>0</v>
      </c>
      <c r="BJ19" s="28">
        <f t="shared" si="1"/>
        <v>120</v>
      </c>
      <c r="BL19" s="29">
        <v>0</v>
      </c>
      <c r="BM19" s="31">
        <v>300</v>
      </c>
    </row>
    <row r="20" spans="1:65" x14ac:dyDescent="0.3">
      <c r="A20" s="23" t="s">
        <v>80</v>
      </c>
      <c r="B20">
        <v>0</v>
      </c>
      <c r="C20">
        <v>40</v>
      </c>
      <c r="D20">
        <v>80</v>
      </c>
      <c r="E20">
        <v>60</v>
      </c>
      <c r="F20">
        <v>30</v>
      </c>
      <c r="G20">
        <v>115</v>
      </c>
      <c r="H20">
        <v>0</v>
      </c>
      <c r="I20">
        <v>0</v>
      </c>
      <c r="J20">
        <v>20</v>
      </c>
      <c r="K20">
        <v>10</v>
      </c>
      <c r="L20">
        <v>10</v>
      </c>
      <c r="M20">
        <v>35</v>
      </c>
      <c r="N20">
        <v>15</v>
      </c>
      <c r="O20">
        <v>5</v>
      </c>
      <c r="P20">
        <v>0</v>
      </c>
      <c r="Q20">
        <v>55</v>
      </c>
      <c r="R20">
        <v>0</v>
      </c>
      <c r="S20">
        <v>70</v>
      </c>
      <c r="T20">
        <v>20</v>
      </c>
      <c r="U20">
        <v>0</v>
      </c>
      <c r="V20">
        <v>0</v>
      </c>
      <c r="W20">
        <v>0</v>
      </c>
      <c r="X20">
        <v>20</v>
      </c>
      <c r="Y20">
        <v>0</v>
      </c>
      <c r="Z20">
        <v>15</v>
      </c>
      <c r="AA20">
        <v>30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40</v>
      </c>
      <c r="AO20">
        <v>95</v>
      </c>
      <c r="AP20">
        <v>65</v>
      </c>
      <c r="AQ20">
        <v>100</v>
      </c>
      <c r="AR20">
        <v>85</v>
      </c>
      <c r="AS20">
        <v>60</v>
      </c>
      <c r="AT20">
        <v>320</v>
      </c>
      <c r="AU20">
        <v>95</v>
      </c>
      <c r="AV20">
        <v>70</v>
      </c>
      <c r="AW20">
        <v>300</v>
      </c>
      <c r="AX20">
        <v>110</v>
      </c>
      <c r="AY20">
        <v>35</v>
      </c>
      <c r="AZ20">
        <v>55</v>
      </c>
      <c r="BA20">
        <v>65</v>
      </c>
      <c r="BB20">
        <v>310</v>
      </c>
      <c r="BC20">
        <v>240</v>
      </c>
      <c r="BD20">
        <v>100</v>
      </c>
      <c r="BE20">
        <v>30</v>
      </c>
      <c r="BF20">
        <v>40</v>
      </c>
      <c r="BG20" s="27">
        <f t="shared" ref="BG20:BG27" si="2">SUMPRODUCT($B$4:$BF$4,B20:BF20)</f>
        <v>403.19491930263627</v>
      </c>
      <c r="BI20" s="28">
        <f t="shared" si="1"/>
        <v>140</v>
      </c>
      <c r="BJ20" s="28">
        <f t="shared" si="1"/>
        <v>920</v>
      </c>
      <c r="BL20" s="25">
        <v>350</v>
      </c>
      <c r="BM20" s="30">
        <v>2300</v>
      </c>
    </row>
    <row r="21" spans="1:65" x14ac:dyDescent="0.3">
      <c r="A21" s="23" t="s">
        <v>81</v>
      </c>
      <c r="B21">
        <v>230</v>
      </c>
      <c r="C21">
        <v>220</v>
      </c>
      <c r="D21">
        <v>460</v>
      </c>
      <c r="E21">
        <v>250</v>
      </c>
      <c r="F21">
        <v>270</v>
      </c>
      <c r="G21">
        <v>260</v>
      </c>
      <c r="H21">
        <v>140</v>
      </c>
      <c r="I21">
        <v>200</v>
      </c>
      <c r="J21">
        <v>190</v>
      </c>
      <c r="K21">
        <v>70</v>
      </c>
      <c r="L21">
        <v>125</v>
      </c>
      <c r="M21">
        <v>170</v>
      </c>
      <c r="N21">
        <v>300</v>
      </c>
      <c r="O21">
        <v>190</v>
      </c>
      <c r="P21">
        <v>620</v>
      </c>
      <c r="Q21">
        <v>190</v>
      </c>
      <c r="R21">
        <v>250</v>
      </c>
      <c r="S21">
        <v>440</v>
      </c>
      <c r="T21">
        <v>340</v>
      </c>
      <c r="U21">
        <v>260</v>
      </c>
      <c r="V21">
        <v>140</v>
      </c>
      <c r="W21">
        <v>450</v>
      </c>
      <c r="X21">
        <v>240</v>
      </c>
      <c r="Y21">
        <v>160</v>
      </c>
      <c r="Z21">
        <v>240</v>
      </c>
      <c r="AA21">
        <v>210</v>
      </c>
      <c r="AB21">
        <v>450</v>
      </c>
      <c r="AC21">
        <v>75</v>
      </c>
      <c r="AD21">
        <v>75</v>
      </c>
      <c r="AE21">
        <v>250</v>
      </c>
      <c r="AF21">
        <v>230</v>
      </c>
      <c r="AG21">
        <v>190</v>
      </c>
      <c r="AH21">
        <v>120</v>
      </c>
      <c r="AI21">
        <v>230</v>
      </c>
      <c r="AJ21">
        <v>170</v>
      </c>
      <c r="AK21">
        <v>350</v>
      </c>
      <c r="AL21">
        <v>160</v>
      </c>
      <c r="AM21">
        <v>270</v>
      </c>
      <c r="AN21">
        <v>230</v>
      </c>
      <c r="AO21">
        <v>470</v>
      </c>
      <c r="AP21">
        <v>460</v>
      </c>
      <c r="AQ21">
        <v>390</v>
      </c>
      <c r="AR21">
        <v>340</v>
      </c>
      <c r="AS21">
        <v>500</v>
      </c>
      <c r="AT21">
        <v>300</v>
      </c>
      <c r="AU21">
        <v>290</v>
      </c>
      <c r="AV21">
        <v>340</v>
      </c>
      <c r="AW21">
        <v>220</v>
      </c>
      <c r="AX21">
        <v>370</v>
      </c>
      <c r="AY21">
        <v>370</v>
      </c>
      <c r="AZ21">
        <v>430</v>
      </c>
      <c r="BA21">
        <v>420</v>
      </c>
      <c r="BB21">
        <v>430</v>
      </c>
      <c r="BC21">
        <v>220</v>
      </c>
      <c r="BD21">
        <v>310</v>
      </c>
      <c r="BE21">
        <v>360</v>
      </c>
      <c r="BF21">
        <v>480</v>
      </c>
      <c r="BG21" s="27">
        <f t="shared" si="2"/>
        <v>1400.0000000000002</v>
      </c>
      <c r="BI21" s="28">
        <f t="shared" si="1"/>
        <v>0</v>
      </c>
      <c r="BJ21" s="28">
        <f t="shared" si="1"/>
        <v>1400</v>
      </c>
      <c r="BL21" s="29">
        <v>0</v>
      </c>
      <c r="BM21" s="30">
        <v>3500</v>
      </c>
    </row>
    <row r="22" spans="1:65" x14ac:dyDescent="0.3">
      <c r="A22" s="23" t="s">
        <v>82</v>
      </c>
      <c r="B22">
        <v>2</v>
      </c>
      <c r="C22">
        <v>2</v>
      </c>
      <c r="D22">
        <v>3</v>
      </c>
      <c r="E22">
        <v>2</v>
      </c>
      <c r="F22">
        <v>2</v>
      </c>
      <c r="G22">
        <v>2</v>
      </c>
      <c r="H22">
        <v>1</v>
      </c>
      <c r="I22">
        <v>3</v>
      </c>
      <c r="J22">
        <v>2</v>
      </c>
      <c r="K22">
        <v>1</v>
      </c>
      <c r="L22">
        <v>1</v>
      </c>
      <c r="M22">
        <v>1</v>
      </c>
      <c r="N22">
        <v>1</v>
      </c>
      <c r="O22">
        <v>3</v>
      </c>
      <c r="P22">
        <v>2</v>
      </c>
      <c r="Q22">
        <v>1</v>
      </c>
      <c r="R22">
        <v>2</v>
      </c>
      <c r="S22">
        <v>4</v>
      </c>
      <c r="T22">
        <v>1</v>
      </c>
      <c r="U22">
        <v>5</v>
      </c>
      <c r="V22">
        <v>1</v>
      </c>
      <c r="W22">
        <v>3</v>
      </c>
      <c r="X22">
        <v>1</v>
      </c>
      <c r="Y22">
        <v>2</v>
      </c>
      <c r="Z22">
        <v>1</v>
      </c>
      <c r="AA22">
        <v>1</v>
      </c>
      <c r="AB22">
        <v>4</v>
      </c>
      <c r="AC22">
        <v>2</v>
      </c>
      <c r="AD22">
        <v>2</v>
      </c>
      <c r="AE22">
        <v>3</v>
      </c>
      <c r="AF22">
        <v>2</v>
      </c>
      <c r="AG22">
        <v>6</v>
      </c>
      <c r="AH22">
        <v>1</v>
      </c>
      <c r="AI22">
        <v>2</v>
      </c>
      <c r="AJ22">
        <v>2</v>
      </c>
      <c r="AK22">
        <v>1</v>
      </c>
      <c r="AL22">
        <v>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 s="27">
        <f t="shared" si="2"/>
        <v>9.6461247375529666</v>
      </c>
      <c r="BI22" s="28">
        <f t="shared" si="1"/>
        <v>8</v>
      </c>
      <c r="BJ22" s="28">
        <f t="shared" si="1"/>
        <v>15.200000000000001</v>
      </c>
      <c r="BL22" s="29">
        <v>20</v>
      </c>
      <c r="BM22" s="30">
        <v>38</v>
      </c>
    </row>
    <row r="23" spans="1:65" x14ac:dyDescent="0.3">
      <c r="A23" s="23" t="s">
        <v>83</v>
      </c>
      <c r="B23">
        <v>2</v>
      </c>
      <c r="C23">
        <v>4</v>
      </c>
      <c r="D23">
        <v>2</v>
      </c>
      <c r="E23">
        <v>5</v>
      </c>
      <c r="F23">
        <v>2</v>
      </c>
      <c r="G23">
        <v>2</v>
      </c>
      <c r="H23">
        <v>1</v>
      </c>
      <c r="I23">
        <v>2</v>
      </c>
      <c r="J23">
        <v>3</v>
      </c>
      <c r="K23">
        <v>1</v>
      </c>
      <c r="L23">
        <v>2</v>
      </c>
      <c r="M23">
        <v>1</v>
      </c>
      <c r="N23">
        <v>0</v>
      </c>
      <c r="O23">
        <v>9</v>
      </c>
      <c r="P23">
        <v>1</v>
      </c>
      <c r="Q23">
        <v>2</v>
      </c>
      <c r="R23">
        <v>5</v>
      </c>
      <c r="S23">
        <v>7</v>
      </c>
      <c r="T23">
        <v>3</v>
      </c>
      <c r="U23">
        <v>25</v>
      </c>
      <c r="V23">
        <v>0</v>
      </c>
      <c r="W23">
        <v>19</v>
      </c>
      <c r="X23">
        <v>11</v>
      </c>
      <c r="Y23">
        <v>11</v>
      </c>
      <c r="Z23">
        <v>20</v>
      </c>
      <c r="AA23">
        <v>11</v>
      </c>
      <c r="AB23">
        <v>13</v>
      </c>
      <c r="AC23">
        <v>2</v>
      </c>
      <c r="AD23">
        <v>0</v>
      </c>
      <c r="AE23">
        <v>14</v>
      </c>
      <c r="AF23">
        <v>13</v>
      </c>
      <c r="AG23">
        <v>16</v>
      </c>
      <c r="AH23">
        <v>10</v>
      </c>
      <c r="AI23">
        <v>16</v>
      </c>
      <c r="AJ23">
        <v>8</v>
      </c>
      <c r="AK23">
        <v>16</v>
      </c>
      <c r="AL23">
        <v>9</v>
      </c>
      <c r="AM23">
        <v>20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 s="27">
        <f t="shared" si="2"/>
        <v>26.800000000000022</v>
      </c>
      <c r="BI23" s="28">
        <f t="shared" si="1"/>
        <v>0</v>
      </c>
      <c r="BJ23" s="28">
        <f t="shared" si="1"/>
        <v>26.8</v>
      </c>
      <c r="BL23" s="29">
        <v>0</v>
      </c>
      <c r="BM23" s="30">
        <v>67</v>
      </c>
    </row>
    <row r="24" spans="1:65" x14ac:dyDescent="0.3">
      <c r="A24" s="23" t="s">
        <v>84</v>
      </c>
      <c r="B24">
        <v>9.0000000000000011E-2</v>
      </c>
      <c r="C24">
        <v>3.6000000000000004E-2</v>
      </c>
      <c r="D24">
        <v>5.3999999999999999E-2</v>
      </c>
      <c r="E24">
        <v>0.9900000000000001</v>
      </c>
      <c r="F24">
        <v>0</v>
      </c>
      <c r="G24">
        <v>9.0000000000000011E-2</v>
      </c>
      <c r="H24">
        <v>3.6000000000000004E-2</v>
      </c>
      <c r="I24">
        <v>3.6000000000000004E-2</v>
      </c>
      <c r="J24">
        <v>0</v>
      </c>
      <c r="K24">
        <v>1.8000000000000002E-2</v>
      </c>
      <c r="L24">
        <v>5.3999999999999999E-2</v>
      </c>
      <c r="M24">
        <v>1.1700000000000002</v>
      </c>
      <c r="N24">
        <v>0</v>
      </c>
      <c r="O24">
        <v>0</v>
      </c>
      <c r="P24">
        <v>0</v>
      </c>
      <c r="Q24">
        <v>0</v>
      </c>
      <c r="R24">
        <v>1.8000000000000002E-2</v>
      </c>
      <c r="S24">
        <v>1.08</v>
      </c>
      <c r="T24">
        <v>0.18000000000000002</v>
      </c>
      <c r="U24">
        <v>1.8000000000000002E-2</v>
      </c>
      <c r="V24">
        <v>0</v>
      </c>
      <c r="W24">
        <v>1.8000000000000002E-2</v>
      </c>
      <c r="X24">
        <v>1.08</v>
      </c>
      <c r="Y24">
        <v>0.315</v>
      </c>
      <c r="Z24">
        <v>0</v>
      </c>
      <c r="AA24">
        <v>1.8000000000000002E-2</v>
      </c>
      <c r="AB24">
        <v>1.8000000000000002E-2</v>
      </c>
      <c r="AC24">
        <v>0</v>
      </c>
      <c r="AD24">
        <v>0</v>
      </c>
      <c r="AE24">
        <v>1.8000000000000002E-2</v>
      </c>
      <c r="AF24">
        <v>5.3999999999999999E-2</v>
      </c>
      <c r="AG24">
        <v>0</v>
      </c>
      <c r="AH24">
        <v>1.8000000000000002E-2</v>
      </c>
      <c r="AI24">
        <v>7.2000000000000008E-2</v>
      </c>
      <c r="AJ24">
        <v>0</v>
      </c>
      <c r="AK24">
        <v>1.8000000000000002E-2</v>
      </c>
      <c r="AL24">
        <v>5.3999999999999999E-2</v>
      </c>
      <c r="AM24">
        <v>0.27</v>
      </c>
      <c r="AN24">
        <v>0</v>
      </c>
      <c r="AO24">
        <v>9.0000000000000011E-2</v>
      </c>
      <c r="AP24">
        <v>0</v>
      </c>
      <c r="AQ24">
        <v>0</v>
      </c>
      <c r="AR24">
        <v>1.8000000000000002E-2</v>
      </c>
      <c r="AS24">
        <v>3.6000000000000004E-2</v>
      </c>
      <c r="AT24">
        <v>1.8000000000000002E-2</v>
      </c>
      <c r="AU24">
        <v>0</v>
      </c>
      <c r="AV24">
        <v>1.8000000000000002E-2</v>
      </c>
      <c r="AW24">
        <v>0</v>
      </c>
      <c r="AX24">
        <v>1.8000000000000002E-2</v>
      </c>
      <c r="AY24">
        <v>3.6000000000000004E-2</v>
      </c>
      <c r="AZ24">
        <v>0</v>
      </c>
      <c r="BA24">
        <v>1.8000000000000002E-2</v>
      </c>
      <c r="BB24">
        <v>0</v>
      </c>
      <c r="BC24">
        <v>0</v>
      </c>
      <c r="BD24">
        <v>0</v>
      </c>
      <c r="BE24">
        <v>0</v>
      </c>
      <c r="BF24">
        <v>0</v>
      </c>
      <c r="BG24" s="27">
        <f t="shared" si="2"/>
        <v>0.24000000000000049</v>
      </c>
      <c r="BI24" s="28">
        <f t="shared" si="1"/>
        <v>0.24</v>
      </c>
      <c r="BJ24" s="28">
        <f t="shared" si="1"/>
        <v>1.1199999999999999</v>
      </c>
      <c r="BL24" s="29">
        <v>0.6</v>
      </c>
      <c r="BM24" s="30">
        <v>2.8</v>
      </c>
    </row>
    <row r="25" spans="1:65" x14ac:dyDescent="0.3">
      <c r="A25" s="23" t="s">
        <v>85</v>
      </c>
      <c r="B25">
        <v>13.5</v>
      </c>
      <c r="C25">
        <v>171</v>
      </c>
      <c r="D25">
        <v>198.00000000000003</v>
      </c>
      <c r="E25">
        <v>9</v>
      </c>
      <c r="F25">
        <v>90</v>
      </c>
      <c r="G25">
        <v>13.5</v>
      </c>
      <c r="H25">
        <v>9</v>
      </c>
      <c r="I25">
        <v>9</v>
      </c>
      <c r="J25">
        <v>62.999999999999993</v>
      </c>
      <c r="K25">
        <v>7.2</v>
      </c>
      <c r="L25">
        <v>5.3999999999999995</v>
      </c>
      <c r="M25">
        <v>5.3999999999999995</v>
      </c>
      <c r="N25">
        <v>1.8</v>
      </c>
      <c r="O25">
        <v>18</v>
      </c>
      <c r="P25">
        <v>40.5</v>
      </c>
      <c r="Q25">
        <v>27</v>
      </c>
      <c r="R25">
        <v>9</v>
      </c>
      <c r="S25">
        <v>27</v>
      </c>
      <c r="T25">
        <v>36</v>
      </c>
      <c r="U25">
        <v>7.2</v>
      </c>
      <c r="V25">
        <v>3.6</v>
      </c>
      <c r="W25">
        <v>13.5</v>
      </c>
      <c r="X25">
        <v>72</v>
      </c>
      <c r="Y25">
        <v>90</v>
      </c>
      <c r="Z25">
        <v>1.8</v>
      </c>
      <c r="AA25">
        <v>40.5</v>
      </c>
      <c r="AB25">
        <v>216</v>
      </c>
      <c r="AC25">
        <v>36</v>
      </c>
      <c r="AD25">
        <v>31.499999999999996</v>
      </c>
      <c r="AE25">
        <v>117</v>
      </c>
      <c r="AF25">
        <v>13.5</v>
      </c>
      <c r="AG25">
        <v>9</v>
      </c>
      <c r="AH25">
        <v>45</v>
      </c>
      <c r="AI25">
        <v>9</v>
      </c>
      <c r="AJ25">
        <v>144</v>
      </c>
      <c r="AK25">
        <v>13.5</v>
      </c>
      <c r="AL25">
        <v>40.5</v>
      </c>
      <c r="AM25">
        <v>22.5</v>
      </c>
      <c r="AN25">
        <v>0</v>
      </c>
      <c r="AO25">
        <v>0</v>
      </c>
      <c r="AP25">
        <v>1.8</v>
      </c>
      <c r="AQ25">
        <v>0</v>
      </c>
      <c r="AR25">
        <v>0</v>
      </c>
      <c r="AS25">
        <v>0</v>
      </c>
      <c r="AT25">
        <v>0</v>
      </c>
      <c r="AU25">
        <v>1.8</v>
      </c>
      <c r="AV25">
        <v>0</v>
      </c>
      <c r="AW25">
        <v>5.3999999999999995</v>
      </c>
      <c r="AX25">
        <v>0</v>
      </c>
      <c r="AY25">
        <v>3.6</v>
      </c>
      <c r="AZ25">
        <v>1.8</v>
      </c>
      <c r="BA25">
        <v>1.8</v>
      </c>
      <c r="BB25">
        <v>0</v>
      </c>
      <c r="BC25">
        <v>0</v>
      </c>
      <c r="BD25">
        <v>0</v>
      </c>
      <c r="BE25">
        <v>0</v>
      </c>
      <c r="BF25">
        <v>0</v>
      </c>
      <c r="BG25" s="27">
        <f t="shared" si="2"/>
        <v>221.54688058854867</v>
      </c>
      <c r="BI25" s="28">
        <f t="shared" si="1"/>
        <v>26</v>
      </c>
      <c r="BJ25" s="28">
        <f t="shared" si="1"/>
        <v>720</v>
      </c>
      <c r="BL25" s="29">
        <v>65</v>
      </c>
      <c r="BM25" s="30">
        <v>1800</v>
      </c>
    </row>
    <row r="26" spans="1:65" x14ac:dyDescent="0.3">
      <c r="A26" s="23" t="s">
        <v>86</v>
      </c>
      <c r="B26">
        <v>26</v>
      </c>
      <c r="C26">
        <v>26</v>
      </c>
      <c r="D26">
        <v>78</v>
      </c>
      <c r="E26">
        <v>26</v>
      </c>
      <c r="F26">
        <v>26</v>
      </c>
      <c r="G26">
        <v>52</v>
      </c>
      <c r="H26">
        <v>26</v>
      </c>
      <c r="I26">
        <v>52</v>
      </c>
      <c r="J26">
        <v>52</v>
      </c>
      <c r="K26">
        <v>26</v>
      </c>
      <c r="L26">
        <v>26</v>
      </c>
      <c r="M26">
        <v>26</v>
      </c>
      <c r="N26">
        <v>0</v>
      </c>
      <c r="O26">
        <v>52</v>
      </c>
      <c r="P26">
        <v>26</v>
      </c>
      <c r="Q26">
        <v>26</v>
      </c>
      <c r="R26">
        <v>0</v>
      </c>
      <c r="S26">
        <v>52</v>
      </c>
      <c r="T26">
        <v>26</v>
      </c>
      <c r="U26">
        <v>26</v>
      </c>
      <c r="V26">
        <v>0</v>
      </c>
      <c r="W26">
        <v>0</v>
      </c>
      <c r="X26">
        <v>26</v>
      </c>
      <c r="Y26">
        <v>52</v>
      </c>
      <c r="Z26">
        <v>26</v>
      </c>
      <c r="AA26">
        <v>26</v>
      </c>
      <c r="AB26">
        <v>52</v>
      </c>
      <c r="AC26">
        <v>26</v>
      </c>
      <c r="AD26">
        <v>0</v>
      </c>
      <c r="AE26">
        <v>78</v>
      </c>
      <c r="AF26">
        <v>0</v>
      </c>
      <c r="AG26">
        <v>26</v>
      </c>
      <c r="AH26">
        <v>26</v>
      </c>
      <c r="AI26">
        <v>0</v>
      </c>
      <c r="AJ26">
        <v>26</v>
      </c>
      <c r="AK26">
        <v>26</v>
      </c>
      <c r="AL26">
        <v>52</v>
      </c>
      <c r="AM26">
        <v>26</v>
      </c>
      <c r="AN26">
        <v>0</v>
      </c>
      <c r="AO26">
        <v>104</v>
      </c>
      <c r="AP26">
        <v>26</v>
      </c>
      <c r="AQ26">
        <v>26</v>
      </c>
      <c r="AR26">
        <v>26</v>
      </c>
      <c r="AS26">
        <v>26</v>
      </c>
      <c r="AT26">
        <v>78</v>
      </c>
      <c r="AU26">
        <v>130</v>
      </c>
      <c r="AV26">
        <v>52</v>
      </c>
      <c r="AW26">
        <v>78</v>
      </c>
      <c r="AX26">
        <v>0</v>
      </c>
      <c r="AY26">
        <v>78</v>
      </c>
      <c r="AZ26">
        <v>0</v>
      </c>
      <c r="BA26">
        <v>26</v>
      </c>
      <c r="BB26">
        <v>0</v>
      </c>
      <c r="BC26">
        <v>0</v>
      </c>
      <c r="BD26">
        <v>0</v>
      </c>
      <c r="BE26">
        <v>0</v>
      </c>
      <c r="BF26">
        <v>0</v>
      </c>
      <c r="BG26" s="27">
        <f t="shared" si="2"/>
        <v>400.00000000000006</v>
      </c>
      <c r="BI26" s="28">
        <f t="shared" si="1"/>
        <v>400</v>
      </c>
      <c r="BJ26" s="28">
        <f t="shared" si="1"/>
        <v>1200</v>
      </c>
      <c r="BL26" s="29">
        <v>1000</v>
      </c>
      <c r="BM26" s="30">
        <v>3000</v>
      </c>
    </row>
    <row r="27" spans="1:65" ht="15" thickBot="1" x14ac:dyDescent="0.35">
      <c r="A27" s="32" t="s">
        <v>87</v>
      </c>
      <c r="B27" s="33">
        <v>0.36</v>
      </c>
      <c r="C27" s="33">
        <v>0.72</v>
      </c>
      <c r="D27" s="33">
        <v>1.08</v>
      </c>
      <c r="E27" s="33">
        <v>0.36</v>
      </c>
      <c r="F27" s="33">
        <v>0.36</v>
      </c>
      <c r="G27" s="33">
        <v>0.36</v>
      </c>
      <c r="H27" s="33">
        <v>0.36</v>
      </c>
      <c r="I27" s="33">
        <v>0.36</v>
      </c>
      <c r="J27" s="33">
        <v>0.36</v>
      </c>
      <c r="K27" s="33">
        <v>0.36</v>
      </c>
      <c r="L27" s="33">
        <v>0.36</v>
      </c>
      <c r="M27" s="33">
        <v>0.72</v>
      </c>
      <c r="N27" s="33">
        <v>0.36</v>
      </c>
      <c r="O27" s="33">
        <v>0.72</v>
      </c>
      <c r="P27" s="33">
        <v>1.08</v>
      </c>
      <c r="Q27" s="33">
        <v>0.36</v>
      </c>
      <c r="R27" s="33">
        <v>0.36</v>
      </c>
      <c r="S27" s="33">
        <v>0.72</v>
      </c>
      <c r="T27" s="33">
        <v>0.72</v>
      </c>
      <c r="U27" s="33">
        <v>0.36</v>
      </c>
      <c r="V27" s="33">
        <v>0.36</v>
      </c>
      <c r="W27" s="33">
        <v>0.36</v>
      </c>
      <c r="X27" s="33">
        <v>0.36</v>
      </c>
      <c r="Y27" s="33">
        <v>0</v>
      </c>
      <c r="Z27" s="33">
        <v>0</v>
      </c>
      <c r="AA27" s="33">
        <v>0.36</v>
      </c>
      <c r="AB27" s="33">
        <v>0.36</v>
      </c>
      <c r="AC27" s="33">
        <v>0</v>
      </c>
      <c r="AD27" s="33">
        <v>0</v>
      </c>
      <c r="AE27" s="33">
        <v>0</v>
      </c>
      <c r="AF27" s="33">
        <v>0.36</v>
      </c>
      <c r="AG27" s="33">
        <v>0</v>
      </c>
      <c r="AH27" s="33">
        <v>0.36</v>
      </c>
      <c r="AI27" s="33">
        <v>0.36</v>
      </c>
      <c r="AJ27" s="33">
        <v>0.36</v>
      </c>
      <c r="AK27" s="33">
        <v>0.36</v>
      </c>
      <c r="AL27" s="33">
        <v>0</v>
      </c>
      <c r="AM27" s="33">
        <v>0.72</v>
      </c>
      <c r="AN27" s="33">
        <v>0</v>
      </c>
      <c r="AO27" s="33">
        <v>5.3999999999999995</v>
      </c>
      <c r="AP27" s="33">
        <v>0.36</v>
      </c>
      <c r="AQ27" s="33">
        <v>0</v>
      </c>
      <c r="AR27" s="33">
        <v>1.08</v>
      </c>
      <c r="AS27" s="33">
        <v>1.08</v>
      </c>
      <c r="AT27" s="33">
        <v>0.36</v>
      </c>
      <c r="AU27" s="33">
        <v>0.72</v>
      </c>
      <c r="AV27" s="33">
        <v>0.36</v>
      </c>
      <c r="AW27" s="33">
        <v>8.1</v>
      </c>
      <c r="AX27" s="33">
        <v>0.36</v>
      </c>
      <c r="AY27" s="33">
        <v>1.8</v>
      </c>
      <c r="AZ27" s="33">
        <v>0.36</v>
      </c>
      <c r="BA27" s="33">
        <v>0.72</v>
      </c>
      <c r="BB27" s="33">
        <v>0</v>
      </c>
      <c r="BC27" s="33">
        <v>0</v>
      </c>
      <c r="BD27" s="33">
        <v>0</v>
      </c>
      <c r="BE27" s="33">
        <v>0</v>
      </c>
      <c r="BF27" s="33">
        <v>0</v>
      </c>
      <c r="BG27" s="34">
        <f t="shared" si="2"/>
        <v>13.158925557650029</v>
      </c>
      <c r="BI27" s="35">
        <f t="shared" si="1"/>
        <v>4.4000000000000004</v>
      </c>
      <c r="BJ27" s="35">
        <f t="shared" si="1"/>
        <v>18</v>
      </c>
      <c r="BL27" s="36">
        <v>11</v>
      </c>
      <c r="BM27" s="37">
        <v>45</v>
      </c>
    </row>
    <row r="29" spans="1:65" s="38" customFormat="1" x14ac:dyDescent="0.3">
      <c r="A29" s="38" t="s">
        <v>88</v>
      </c>
      <c r="B29" s="38">
        <f>IF(B4&gt;0, 1, 0)</f>
        <v>0</v>
      </c>
      <c r="C29" s="38">
        <f t="shared" ref="C29:BF29" si="3">IF(C4&gt;0, 1, 0)</f>
        <v>0</v>
      </c>
      <c r="D29" s="38">
        <f t="shared" si="3"/>
        <v>0</v>
      </c>
      <c r="E29" s="38">
        <f t="shared" si="3"/>
        <v>0</v>
      </c>
      <c r="F29" s="38">
        <f t="shared" si="3"/>
        <v>0</v>
      </c>
      <c r="G29" s="38">
        <f t="shared" si="3"/>
        <v>0</v>
      </c>
      <c r="H29" s="38">
        <f t="shared" si="3"/>
        <v>0</v>
      </c>
      <c r="I29" s="38">
        <f t="shared" si="3"/>
        <v>0</v>
      </c>
      <c r="J29" s="38">
        <f t="shared" si="3"/>
        <v>0</v>
      </c>
      <c r="K29" s="38">
        <f t="shared" si="3"/>
        <v>1</v>
      </c>
      <c r="L29" s="38">
        <f t="shared" si="3"/>
        <v>0</v>
      </c>
      <c r="M29" s="38">
        <f t="shared" si="3"/>
        <v>0</v>
      </c>
      <c r="N29" s="38">
        <f t="shared" si="3"/>
        <v>0</v>
      </c>
      <c r="O29" s="38">
        <f t="shared" si="3"/>
        <v>0</v>
      </c>
      <c r="P29" s="38">
        <f t="shared" si="3"/>
        <v>0</v>
      </c>
      <c r="Q29" s="38">
        <f t="shared" si="3"/>
        <v>0</v>
      </c>
      <c r="R29" s="38">
        <f t="shared" si="3"/>
        <v>0</v>
      </c>
      <c r="S29" s="38">
        <f t="shared" si="3"/>
        <v>1</v>
      </c>
      <c r="T29" s="38">
        <f t="shared" si="3"/>
        <v>0</v>
      </c>
      <c r="U29" s="38">
        <f t="shared" si="3"/>
        <v>0</v>
      </c>
      <c r="V29" s="38">
        <f t="shared" si="3"/>
        <v>0</v>
      </c>
      <c r="W29" s="38">
        <f t="shared" si="3"/>
        <v>0</v>
      </c>
      <c r="X29" s="38">
        <f t="shared" si="3"/>
        <v>0</v>
      </c>
      <c r="Y29" s="38">
        <f t="shared" si="3"/>
        <v>0</v>
      </c>
      <c r="Z29" s="38">
        <f t="shared" si="3"/>
        <v>0</v>
      </c>
      <c r="AA29" s="38">
        <f t="shared" si="3"/>
        <v>0</v>
      </c>
      <c r="AB29" s="38">
        <f t="shared" si="3"/>
        <v>0</v>
      </c>
      <c r="AC29" s="38">
        <f t="shared" si="3"/>
        <v>0</v>
      </c>
      <c r="AD29" s="38">
        <f t="shared" si="3"/>
        <v>0</v>
      </c>
      <c r="AE29" s="38">
        <f t="shared" si="3"/>
        <v>1</v>
      </c>
      <c r="AF29" s="38">
        <f t="shared" si="3"/>
        <v>0</v>
      </c>
      <c r="AG29" s="38">
        <f t="shared" si="3"/>
        <v>0</v>
      </c>
      <c r="AH29" s="38">
        <f t="shared" si="3"/>
        <v>0</v>
      </c>
      <c r="AI29" s="38">
        <f t="shared" si="3"/>
        <v>0</v>
      </c>
      <c r="AJ29" s="38">
        <f t="shared" si="3"/>
        <v>0</v>
      </c>
      <c r="AK29" s="38">
        <f t="shared" si="3"/>
        <v>0</v>
      </c>
      <c r="AL29" s="38">
        <f t="shared" si="3"/>
        <v>0</v>
      </c>
      <c r="AM29" s="38">
        <f t="shared" si="3"/>
        <v>0</v>
      </c>
      <c r="AN29" s="38">
        <f t="shared" si="3"/>
        <v>1</v>
      </c>
      <c r="AO29" s="38">
        <f t="shared" si="3"/>
        <v>1</v>
      </c>
      <c r="AP29" s="38">
        <f t="shared" si="3"/>
        <v>0</v>
      </c>
      <c r="AQ29" s="38">
        <f t="shared" si="3"/>
        <v>0</v>
      </c>
      <c r="AR29" s="38">
        <f t="shared" si="3"/>
        <v>0</v>
      </c>
      <c r="AS29" s="38">
        <f t="shared" si="3"/>
        <v>0</v>
      </c>
      <c r="AT29" s="38">
        <f t="shared" si="3"/>
        <v>0</v>
      </c>
      <c r="AU29" s="38">
        <f t="shared" si="3"/>
        <v>0</v>
      </c>
      <c r="AV29" s="38">
        <f t="shared" si="3"/>
        <v>0</v>
      </c>
      <c r="AW29" s="38">
        <f t="shared" si="3"/>
        <v>1</v>
      </c>
      <c r="AX29" s="38">
        <f t="shared" si="3"/>
        <v>0</v>
      </c>
      <c r="AY29" s="38">
        <f t="shared" si="3"/>
        <v>0</v>
      </c>
      <c r="AZ29" s="38">
        <f t="shared" si="3"/>
        <v>0</v>
      </c>
      <c r="BA29" s="38">
        <f t="shared" si="3"/>
        <v>0</v>
      </c>
      <c r="BB29" s="38">
        <f t="shared" si="3"/>
        <v>0</v>
      </c>
      <c r="BC29" s="38">
        <f t="shared" si="3"/>
        <v>0</v>
      </c>
      <c r="BD29" s="38">
        <f t="shared" si="3"/>
        <v>0</v>
      </c>
      <c r="BE29" s="38">
        <f t="shared" si="3"/>
        <v>0</v>
      </c>
      <c r="BF29" s="38">
        <f t="shared" si="3"/>
        <v>0</v>
      </c>
    </row>
  </sheetData>
  <mergeCells count="2">
    <mergeCell ref="BI12:BJ12"/>
    <mergeCell ref="BL12:BM1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5480-32BB-4C99-91B8-5DE5278A697A}">
  <dimension ref="A1:BM32"/>
  <sheetViews>
    <sheetView zoomScale="80" zoomScaleNormal="80" workbookViewId="0">
      <pane xSplit="1" topLeftCell="BB1" activePane="topRight" state="frozen"/>
      <selection pane="topRight" activeCell="BM17" sqref="BM17"/>
    </sheetView>
  </sheetViews>
  <sheetFormatPr defaultRowHeight="14.4" x14ac:dyDescent="0.3"/>
  <cols>
    <col min="1" max="1" width="25.6640625" customWidth="1"/>
    <col min="4" max="4" width="12.5546875" customWidth="1"/>
    <col min="5" max="9" width="8.88671875" customWidth="1"/>
    <col min="10" max="10" width="11.6640625" customWidth="1"/>
    <col min="11" max="36" width="8.88671875" customWidth="1"/>
    <col min="37" max="37" width="11.44140625" customWidth="1"/>
    <col min="38" max="50" width="8.88671875" customWidth="1"/>
    <col min="51" max="51" width="13.6640625" customWidth="1"/>
    <col min="52" max="52" width="12.5546875" customWidth="1"/>
    <col min="53" max="53" width="12.6640625" customWidth="1"/>
    <col min="54" max="55" width="8.88671875" customWidth="1"/>
    <col min="56" max="56" width="12" customWidth="1"/>
    <col min="57" max="57" width="12.6640625" customWidth="1"/>
    <col min="58" max="58" width="14.44140625" customWidth="1"/>
    <col min="59" max="59" width="16.6640625" customWidth="1"/>
    <col min="60" max="60" width="10.5546875" customWidth="1"/>
    <col min="61" max="62" width="19.109375" customWidth="1"/>
    <col min="63" max="63" width="14.109375" customWidth="1"/>
    <col min="64" max="65" width="16.33203125" customWidth="1"/>
    <col min="66" max="66" width="12.33203125" customWidth="1"/>
    <col min="68" max="69" width="14.6640625" customWidth="1"/>
  </cols>
  <sheetData>
    <row r="1" spans="1:65" ht="15" thickBot="1" x14ac:dyDescent="0.35"/>
    <row r="2" spans="1:65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3" t="s">
        <v>57</v>
      </c>
      <c r="BI2" s="4" t="s">
        <v>58</v>
      </c>
      <c r="BK2" s="7"/>
    </row>
    <row r="3" spans="1:65" ht="15" thickBot="1" x14ac:dyDescent="0.35">
      <c r="A3" s="5" t="s">
        <v>59</v>
      </c>
      <c r="B3" s="6">
        <v>4.1850000000000005</v>
      </c>
      <c r="C3" s="7">
        <v>1.18252</v>
      </c>
      <c r="D3" s="7">
        <v>3.29</v>
      </c>
      <c r="E3" s="7">
        <v>0.31122</v>
      </c>
      <c r="F3" s="7">
        <v>0.69201000000000001</v>
      </c>
      <c r="G3" s="7">
        <v>2.99</v>
      </c>
      <c r="H3">
        <v>0.32571</v>
      </c>
      <c r="I3" s="7">
        <v>0.56025000000000003</v>
      </c>
      <c r="J3" s="7">
        <v>0.22596000000000002</v>
      </c>
      <c r="K3" s="7">
        <v>0.19975000000000001</v>
      </c>
      <c r="L3" s="7">
        <v>0.57850000000000001</v>
      </c>
      <c r="M3" s="7">
        <v>1.25</v>
      </c>
      <c r="N3" s="7">
        <v>0.74315294117647057</v>
      </c>
      <c r="O3" s="7">
        <v>0.44252000000000002</v>
      </c>
      <c r="P3" s="7">
        <v>3.6852000000000003E-2</v>
      </c>
      <c r="Q3" s="7">
        <v>0.42415000000000003</v>
      </c>
      <c r="R3" s="7">
        <v>0.8872941176470589</v>
      </c>
      <c r="S3" s="7">
        <v>0.47449999999999998</v>
      </c>
      <c r="T3" s="7">
        <v>0.57855000000000001</v>
      </c>
      <c r="U3" s="7">
        <v>1.69</v>
      </c>
      <c r="V3" s="7">
        <v>0.66</v>
      </c>
      <c r="W3" s="7">
        <v>0.50274000000000008</v>
      </c>
      <c r="X3" s="7">
        <v>134</v>
      </c>
      <c r="Y3" s="7">
        <v>1.2150458715596331</v>
      </c>
      <c r="Z3" s="7">
        <v>1.76274</v>
      </c>
      <c r="AA3" s="7">
        <v>0.57486000000000004</v>
      </c>
      <c r="AB3" s="7">
        <v>2.5</v>
      </c>
      <c r="AC3" s="7">
        <v>1</v>
      </c>
      <c r="AD3" s="7">
        <v>0.66933000000000009</v>
      </c>
      <c r="AE3" s="7">
        <v>0.69</v>
      </c>
      <c r="AF3" s="7">
        <v>1.50528</v>
      </c>
      <c r="AG3" s="7">
        <v>0.99434000000000011</v>
      </c>
      <c r="AH3" s="7">
        <v>1.645</v>
      </c>
      <c r="AI3" s="7">
        <v>2.7149800000000002</v>
      </c>
      <c r="AJ3" s="7">
        <v>9.9901199999999992</v>
      </c>
      <c r="AK3" s="7">
        <v>1.3356000000000001</v>
      </c>
      <c r="AL3" s="7">
        <v>1.3858571428571429</v>
      </c>
      <c r="AM3" s="7">
        <v>0.6412000000000001</v>
      </c>
      <c r="AN3" s="7">
        <v>0.75516000000000005</v>
      </c>
      <c r="AO3" s="7">
        <v>1.42632</v>
      </c>
      <c r="AP3" s="7">
        <v>11.592000000000001</v>
      </c>
      <c r="AQ3" s="7">
        <v>0.54600000000000004</v>
      </c>
      <c r="AR3" s="7">
        <v>4.3680000000000003</v>
      </c>
      <c r="AS3" s="7">
        <v>6.2030769230769227</v>
      </c>
      <c r="AT3" s="7">
        <v>28.32</v>
      </c>
      <c r="AU3" s="7">
        <v>6.7900000000000009</v>
      </c>
      <c r="AV3" s="7">
        <v>4.0019999999999998</v>
      </c>
      <c r="AW3" s="7">
        <v>2.1823200000000003</v>
      </c>
      <c r="AX3" s="7">
        <v>1.4</v>
      </c>
      <c r="AY3" s="7">
        <v>4.7039999999999997</v>
      </c>
      <c r="AZ3" s="7">
        <v>2.9391600000000002</v>
      </c>
      <c r="BA3" s="7">
        <v>3.7800000000000002</v>
      </c>
      <c r="BB3" s="7">
        <v>4.7572000000000001</v>
      </c>
      <c r="BC3" s="7">
        <v>2.18316</v>
      </c>
      <c r="BD3" s="7">
        <v>0.71567999999999998</v>
      </c>
      <c r="BE3" s="7">
        <v>3.8315224828265687E-2</v>
      </c>
      <c r="BF3" s="8">
        <v>0.83076000000000005</v>
      </c>
      <c r="BI3" s="9">
        <f>SUMPRODUCT(B3:BF3,B4:BF4)</f>
        <v>9.2447085388504782</v>
      </c>
      <c r="BK3" s="7"/>
    </row>
    <row r="4" spans="1:65" ht="15" thickBot="1" x14ac:dyDescent="0.35">
      <c r="A4" s="10" t="s">
        <v>60</v>
      </c>
      <c r="B4" s="11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2.2466603358245125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0.3646113547718518</v>
      </c>
      <c r="W4" s="12">
        <v>0</v>
      </c>
      <c r="X4" s="12">
        <v>0</v>
      </c>
      <c r="Y4" s="12">
        <v>1.2145471811387685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0.92320930090699482</v>
      </c>
      <c r="AV4" s="12">
        <v>0</v>
      </c>
      <c r="AW4" s="12">
        <v>0</v>
      </c>
      <c r="AX4" s="12">
        <v>0</v>
      </c>
      <c r="AY4" s="12">
        <v>0</v>
      </c>
      <c r="AZ4" s="12">
        <v>0.25588534948849473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3">
        <v>0</v>
      </c>
    </row>
    <row r="8" spans="1:65" x14ac:dyDescent="0.3">
      <c r="A8" s="14" t="s">
        <v>61</v>
      </c>
      <c r="B8" s="14" t="s">
        <v>62</v>
      </c>
      <c r="C8" s="14" t="s">
        <v>63</v>
      </c>
      <c r="D8" s="14" t="s">
        <v>64</v>
      </c>
    </row>
    <row r="9" spans="1:65" x14ac:dyDescent="0.3">
      <c r="A9" s="14">
        <v>407</v>
      </c>
      <c r="B9" s="14" t="s">
        <v>65</v>
      </c>
      <c r="C9" s="14">
        <v>18</v>
      </c>
      <c r="D9" s="14">
        <v>66</v>
      </c>
    </row>
    <row r="11" spans="1:65" ht="15" thickBot="1" x14ac:dyDescent="0.35"/>
    <row r="12" spans="1:65" ht="15" thickBot="1" x14ac:dyDescent="0.35">
      <c r="A12" s="15"/>
      <c r="BI12" s="71" t="s">
        <v>100</v>
      </c>
      <c r="BJ12" s="72"/>
      <c r="BL12" s="75" t="s">
        <v>67</v>
      </c>
      <c r="BM12" s="76"/>
    </row>
    <row r="13" spans="1:65" s="19" customFormat="1" ht="29.4" thickBot="1" x14ac:dyDescent="0.35">
      <c r="A13" s="39" t="s">
        <v>68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8" t="s">
        <v>69</v>
      </c>
      <c r="BH13" s="19" t="s">
        <v>70</v>
      </c>
      <c r="BI13" s="20" t="s">
        <v>71</v>
      </c>
      <c r="BJ13" s="40" t="s">
        <v>72</v>
      </c>
      <c r="BL13" s="21" t="s">
        <v>73</v>
      </c>
      <c r="BM13" s="22" t="s">
        <v>74</v>
      </c>
    </row>
    <row r="14" spans="1:65" s="19" customFormat="1" x14ac:dyDescent="0.3">
      <c r="A14" s="59" t="s">
        <v>111</v>
      </c>
      <c r="B14">
        <v>20</v>
      </c>
      <c r="C14">
        <v>25</v>
      </c>
      <c r="D14">
        <v>45</v>
      </c>
      <c r="E14">
        <v>30</v>
      </c>
      <c r="F14">
        <v>25</v>
      </c>
      <c r="G14">
        <v>15</v>
      </c>
      <c r="H14">
        <v>10</v>
      </c>
      <c r="I14">
        <v>20</v>
      </c>
      <c r="J14">
        <v>25</v>
      </c>
      <c r="K14">
        <v>10</v>
      </c>
      <c r="L14">
        <v>10</v>
      </c>
      <c r="M14">
        <v>15</v>
      </c>
      <c r="N14">
        <v>20</v>
      </c>
      <c r="O14">
        <v>45</v>
      </c>
      <c r="P14">
        <v>110</v>
      </c>
      <c r="Q14">
        <v>10</v>
      </c>
      <c r="R14">
        <v>90</v>
      </c>
      <c r="S14">
        <v>100</v>
      </c>
      <c r="T14">
        <v>25</v>
      </c>
      <c r="U14">
        <v>130</v>
      </c>
      <c r="V14">
        <v>50</v>
      </c>
      <c r="W14">
        <v>110</v>
      </c>
      <c r="X14">
        <v>50</v>
      </c>
      <c r="Y14">
        <v>60</v>
      </c>
      <c r="Z14">
        <v>90</v>
      </c>
      <c r="AA14">
        <v>50</v>
      </c>
      <c r="AB14">
        <v>90</v>
      </c>
      <c r="AC14">
        <v>15</v>
      </c>
      <c r="AD14">
        <v>20</v>
      </c>
      <c r="AE14">
        <v>80</v>
      </c>
      <c r="AF14">
        <v>60</v>
      </c>
      <c r="AG14">
        <v>100</v>
      </c>
      <c r="AH14">
        <v>50</v>
      </c>
      <c r="AI14">
        <v>70</v>
      </c>
      <c r="AJ14">
        <v>50</v>
      </c>
      <c r="AK14">
        <v>100</v>
      </c>
      <c r="AL14">
        <v>50</v>
      </c>
      <c r="AM14">
        <v>80</v>
      </c>
      <c r="AN14">
        <v>130</v>
      </c>
      <c r="AO14">
        <v>110</v>
      </c>
      <c r="AP14">
        <v>90</v>
      </c>
      <c r="AQ14">
        <v>100</v>
      </c>
      <c r="AR14">
        <v>100</v>
      </c>
      <c r="AS14">
        <v>120</v>
      </c>
      <c r="AT14">
        <v>80</v>
      </c>
      <c r="AU14">
        <v>110</v>
      </c>
      <c r="AV14">
        <v>80</v>
      </c>
      <c r="AW14">
        <v>100</v>
      </c>
      <c r="AX14">
        <v>90</v>
      </c>
      <c r="AY14">
        <v>140</v>
      </c>
      <c r="AZ14">
        <v>200</v>
      </c>
      <c r="BA14">
        <v>130</v>
      </c>
      <c r="BB14">
        <v>140</v>
      </c>
      <c r="BC14">
        <v>100</v>
      </c>
      <c r="BD14">
        <v>120</v>
      </c>
      <c r="BE14">
        <v>110</v>
      </c>
      <c r="BF14">
        <v>130</v>
      </c>
      <c r="BG14" s="24">
        <f t="shared" ref="BG14:BG19" si="0">SUMPRODUCT($B$4:$BF$4,B14:BF14)</f>
        <v>299.99999999999989</v>
      </c>
      <c r="BI14" s="41">
        <f>0.5*BL14</f>
        <v>300</v>
      </c>
      <c r="BJ14" s="41">
        <f>0.5*BM14</f>
        <v>690</v>
      </c>
      <c r="BL14" s="62">
        <f>IF('407_Meal1'!BL14-'407_Meal1'!BG14&gt;0, '407_Meal1'!BL14-'407_Meal1'!BG14, 0)</f>
        <v>600</v>
      </c>
      <c r="BM14" s="64">
        <f>'407_Meal1'!BM14-'407_Meal1'!BG14</f>
        <v>1380</v>
      </c>
    </row>
    <row r="15" spans="1:65" x14ac:dyDescent="0.3">
      <c r="A15" s="23" t="s">
        <v>75</v>
      </c>
      <c r="B15">
        <v>4</v>
      </c>
      <c r="C15">
        <v>6</v>
      </c>
      <c r="D15">
        <v>8</v>
      </c>
      <c r="E15">
        <v>7</v>
      </c>
      <c r="F15">
        <v>5</v>
      </c>
      <c r="G15">
        <v>4</v>
      </c>
      <c r="H15">
        <v>2</v>
      </c>
      <c r="I15">
        <v>5</v>
      </c>
      <c r="J15">
        <v>5</v>
      </c>
      <c r="K15">
        <v>2</v>
      </c>
      <c r="L15">
        <v>2</v>
      </c>
      <c r="M15">
        <v>2</v>
      </c>
      <c r="N15">
        <v>3</v>
      </c>
      <c r="O15">
        <v>11</v>
      </c>
      <c r="P15">
        <v>26</v>
      </c>
      <c r="Q15">
        <v>3</v>
      </c>
      <c r="R15">
        <v>18</v>
      </c>
      <c r="S15">
        <v>23</v>
      </c>
      <c r="T15">
        <v>5</v>
      </c>
      <c r="U15">
        <v>34</v>
      </c>
      <c r="V15">
        <v>3</v>
      </c>
      <c r="W15">
        <v>30</v>
      </c>
      <c r="X15">
        <v>12</v>
      </c>
      <c r="Y15">
        <v>15</v>
      </c>
      <c r="Z15">
        <v>23</v>
      </c>
      <c r="AA15">
        <v>12</v>
      </c>
      <c r="AB15">
        <v>20</v>
      </c>
      <c r="AC15">
        <v>5</v>
      </c>
      <c r="AD15">
        <v>7</v>
      </c>
      <c r="AE15">
        <v>19</v>
      </c>
      <c r="AF15">
        <v>15</v>
      </c>
      <c r="AG15">
        <v>26</v>
      </c>
      <c r="AH15">
        <v>13</v>
      </c>
      <c r="AI15">
        <v>19</v>
      </c>
      <c r="AJ15">
        <v>11</v>
      </c>
      <c r="AK15">
        <v>26</v>
      </c>
      <c r="AL15">
        <v>13</v>
      </c>
      <c r="AM15">
        <v>21</v>
      </c>
      <c r="AN15">
        <v>0</v>
      </c>
      <c r="AO15">
        <v>6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6</v>
      </c>
      <c r="AX15">
        <v>0</v>
      </c>
      <c r="AY15">
        <v>0</v>
      </c>
      <c r="AZ15">
        <v>0</v>
      </c>
      <c r="BA15">
        <v>0</v>
      </c>
      <c r="BB15">
        <v>5</v>
      </c>
      <c r="BC15">
        <v>0</v>
      </c>
      <c r="BD15">
        <v>0</v>
      </c>
      <c r="BE15">
        <v>0</v>
      </c>
      <c r="BF15">
        <v>0</v>
      </c>
      <c r="BG15" s="24">
        <f t="shared" si="0"/>
        <v>30.545343460519643</v>
      </c>
      <c r="BI15" s="41">
        <f>0.5*BL15</f>
        <v>0</v>
      </c>
      <c r="BJ15" s="42">
        <f>0.5*BM15</f>
        <v>86.410023875021906</v>
      </c>
      <c r="BL15" s="63">
        <f>IF('407_Meal1'!BL15-'407_Meal1'!BG15&gt;0, '407_Meal1'!BL15-'407_Meal1'!BG15, 0)</f>
        <v>0</v>
      </c>
      <c r="BM15" s="63">
        <f>'407_Meal1'!BM15-'407_Meal1'!BG15</f>
        <v>172.82004775004381</v>
      </c>
    </row>
    <row r="16" spans="1:65" x14ac:dyDescent="0.3">
      <c r="A16" s="23" t="s">
        <v>76</v>
      </c>
      <c r="B16">
        <v>0</v>
      </c>
      <c r="C16">
        <v>0</v>
      </c>
      <c r="D16">
        <v>0.5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2.5</v>
      </c>
      <c r="S16">
        <v>0</v>
      </c>
      <c r="T16">
        <v>0</v>
      </c>
      <c r="U16">
        <v>0</v>
      </c>
      <c r="V16">
        <v>4.5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0.5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6</v>
      </c>
      <c r="AO16">
        <v>1.5</v>
      </c>
      <c r="AP16">
        <v>1</v>
      </c>
      <c r="AQ16">
        <v>1.5</v>
      </c>
      <c r="AR16">
        <v>1</v>
      </c>
      <c r="AS16">
        <v>2</v>
      </c>
      <c r="AT16">
        <v>0.5</v>
      </c>
      <c r="AU16">
        <v>2</v>
      </c>
      <c r="AV16">
        <v>1</v>
      </c>
      <c r="AW16">
        <v>4</v>
      </c>
      <c r="AX16">
        <v>1</v>
      </c>
      <c r="AY16">
        <v>6</v>
      </c>
      <c r="AZ16">
        <v>10</v>
      </c>
      <c r="BA16">
        <v>4</v>
      </c>
      <c r="BB16">
        <v>1</v>
      </c>
      <c r="BC16">
        <v>1.5</v>
      </c>
      <c r="BD16">
        <v>6</v>
      </c>
      <c r="BE16">
        <v>2.5</v>
      </c>
      <c r="BF16">
        <v>1.5</v>
      </c>
      <c r="BG16" s="27">
        <f t="shared" si="0"/>
        <v>6.0460231931722701</v>
      </c>
      <c r="BI16" s="28">
        <f t="shared" ref="BI16:BJ27" si="1">0.5*BL16</f>
        <v>0</v>
      </c>
      <c r="BJ16" s="43">
        <f t="shared" si="1"/>
        <v>26.059912786558641</v>
      </c>
      <c r="BL16" s="63">
        <f>IF('407_Meal1'!BL16-'407_Meal1'!BG16&gt;0, '407_Meal1'!BL16-'407_Meal1'!BG16, 0)</f>
        <v>0</v>
      </c>
      <c r="BM16" s="63">
        <f>'407_Meal1'!BM16-'407_Meal1'!BG16</f>
        <v>52.119825573117282</v>
      </c>
    </row>
    <row r="17" spans="1:65" x14ac:dyDescent="0.3">
      <c r="A17" s="23" t="s">
        <v>77</v>
      </c>
      <c r="B17">
        <v>2</v>
      </c>
      <c r="C17">
        <v>1</v>
      </c>
      <c r="D17">
        <v>4</v>
      </c>
      <c r="E17">
        <v>1</v>
      </c>
      <c r="F17">
        <v>2</v>
      </c>
      <c r="G17">
        <v>0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3</v>
      </c>
      <c r="O17">
        <v>1</v>
      </c>
      <c r="P17">
        <v>3</v>
      </c>
      <c r="Q17">
        <v>0</v>
      </c>
      <c r="R17">
        <v>4</v>
      </c>
      <c r="S17">
        <v>2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0</v>
      </c>
      <c r="AA17">
        <v>1</v>
      </c>
      <c r="AB17">
        <v>1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17</v>
      </c>
      <c r="AO17">
        <v>17</v>
      </c>
      <c r="AP17">
        <v>20</v>
      </c>
      <c r="AQ17">
        <v>19</v>
      </c>
      <c r="AR17">
        <v>21</v>
      </c>
      <c r="AS17">
        <v>23</v>
      </c>
      <c r="AT17">
        <v>17</v>
      </c>
      <c r="AU17">
        <v>21</v>
      </c>
      <c r="AV17">
        <v>16</v>
      </c>
      <c r="AW17">
        <v>10</v>
      </c>
      <c r="AX17">
        <v>20</v>
      </c>
      <c r="AY17">
        <v>20</v>
      </c>
      <c r="AZ17">
        <v>24</v>
      </c>
      <c r="BA17">
        <v>22</v>
      </c>
      <c r="BB17">
        <v>27</v>
      </c>
      <c r="BC17">
        <v>21</v>
      </c>
      <c r="BD17">
        <v>16</v>
      </c>
      <c r="BE17">
        <v>22</v>
      </c>
      <c r="BF17">
        <v>26</v>
      </c>
      <c r="BG17" s="27">
        <f t="shared" si="0"/>
        <v>29.354462578505899</v>
      </c>
      <c r="BI17" s="28">
        <f t="shared" si="1"/>
        <v>15.354462578505892</v>
      </c>
      <c r="BJ17" s="43">
        <f t="shared" si="1"/>
        <v>29.354462578505892</v>
      </c>
      <c r="BL17" s="63">
        <f>IF('407_Meal1'!BL17-'407_Meal1'!BG17&gt;0, '407_Meal1'!BL17-'407_Meal1'!BG17, 0)</f>
        <v>30.708925157011784</v>
      </c>
      <c r="BM17" s="63">
        <f>'407_Meal1'!BM17-'407_Meal1'!BG17</f>
        <v>58.708925157011784</v>
      </c>
    </row>
    <row r="18" spans="1:65" x14ac:dyDescent="0.3">
      <c r="A18" s="23" t="s">
        <v>78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3</v>
      </c>
      <c r="AV18">
        <v>0</v>
      </c>
      <c r="AW18">
        <v>5</v>
      </c>
      <c r="AX18">
        <v>0</v>
      </c>
      <c r="AY18">
        <v>10</v>
      </c>
      <c r="AZ18">
        <v>10</v>
      </c>
      <c r="BA18">
        <v>5</v>
      </c>
      <c r="BB18">
        <v>0</v>
      </c>
      <c r="BC18">
        <v>0</v>
      </c>
      <c r="BD18">
        <v>8</v>
      </c>
      <c r="BE18">
        <v>5</v>
      </c>
      <c r="BF18">
        <v>0</v>
      </c>
      <c r="BG18" s="27">
        <f t="shared" si="0"/>
        <v>5.3284813976059322</v>
      </c>
      <c r="BI18" s="28">
        <f t="shared" si="1"/>
        <v>0</v>
      </c>
      <c r="BJ18" s="43">
        <f t="shared" si="1"/>
        <v>6.0000000000000036</v>
      </c>
      <c r="BL18" s="63">
        <f>IF('407_Meal1'!BL18-'407_Meal1'!BG18&gt;0, '407_Meal1'!BL18-'407_Meal1'!BG18, 0)</f>
        <v>0</v>
      </c>
      <c r="BM18" s="63">
        <f>'407_Meal1'!BM18-'407_Meal1'!BG18</f>
        <v>12.000000000000007</v>
      </c>
    </row>
    <row r="19" spans="1:65" x14ac:dyDescent="0.3">
      <c r="A19" s="23" t="s">
        <v>79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17</v>
      </c>
      <c r="AO19">
        <v>27</v>
      </c>
      <c r="AP19">
        <v>17</v>
      </c>
      <c r="AQ19">
        <v>18</v>
      </c>
      <c r="AR19">
        <v>23</v>
      </c>
      <c r="AS19">
        <v>13</v>
      </c>
      <c r="AT19">
        <v>20</v>
      </c>
      <c r="AU19">
        <v>15</v>
      </c>
      <c r="AV19">
        <v>7</v>
      </c>
      <c r="AW19">
        <v>27</v>
      </c>
      <c r="AX19">
        <v>27</v>
      </c>
      <c r="AY19">
        <v>18</v>
      </c>
      <c r="AZ19">
        <v>23</v>
      </c>
      <c r="BA19">
        <v>23</v>
      </c>
      <c r="BB19">
        <v>22</v>
      </c>
      <c r="BC19">
        <v>57</v>
      </c>
      <c r="BD19">
        <v>13</v>
      </c>
      <c r="BE19">
        <v>25</v>
      </c>
      <c r="BF19">
        <v>17</v>
      </c>
      <c r="BG19" s="27">
        <f t="shared" si="0"/>
        <v>19.733502551840303</v>
      </c>
      <c r="BI19" s="28">
        <f t="shared" si="1"/>
        <v>0</v>
      </c>
      <c r="BJ19" s="43">
        <f t="shared" si="1"/>
        <v>124.26161455121053</v>
      </c>
      <c r="BL19" s="63">
        <f>IF('407_Meal1'!BL19-'407_Meal1'!BG19&gt;0, '407_Meal1'!BL19-'407_Meal1'!BG19, 0)</f>
        <v>0</v>
      </c>
      <c r="BM19" s="63">
        <f>'407_Meal1'!BM19-'407_Meal1'!BG19</f>
        <v>248.52322910242106</v>
      </c>
    </row>
    <row r="20" spans="1:65" x14ac:dyDescent="0.3">
      <c r="A20" s="23" t="s">
        <v>80</v>
      </c>
      <c r="B20">
        <v>0</v>
      </c>
      <c r="C20">
        <v>40</v>
      </c>
      <c r="D20">
        <v>80</v>
      </c>
      <c r="E20">
        <v>60</v>
      </c>
      <c r="F20">
        <v>30</v>
      </c>
      <c r="G20">
        <v>115</v>
      </c>
      <c r="H20">
        <v>0</v>
      </c>
      <c r="I20">
        <v>0</v>
      </c>
      <c r="J20">
        <v>20</v>
      </c>
      <c r="K20">
        <v>10</v>
      </c>
      <c r="L20">
        <v>10</v>
      </c>
      <c r="M20">
        <v>35</v>
      </c>
      <c r="N20">
        <v>15</v>
      </c>
      <c r="O20">
        <v>5</v>
      </c>
      <c r="P20">
        <v>0</v>
      </c>
      <c r="Q20">
        <v>55</v>
      </c>
      <c r="R20">
        <v>0</v>
      </c>
      <c r="S20">
        <v>70</v>
      </c>
      <c r="T20">
        <v>20</v>
      </c>
      <c r="U20">
        <v>0</v>
      </c>
      <c r="V20">
        <v>0</v>
      </c>
      <c r="W20">
        <v>0</v>
      </c>
      <c r="X20">
        <v>20</v>
      </c>
      <c r="Y20">
        <v>0</v>
      </c>
      <c r="Z20">
        <v>15</v>
      </c>
      <c r="AA20">
        <v>30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40</v>
      </c>
      <c r="AO20">
        <v>95</v>
      </c>
      <c r="AP20">
        <v>65</v>
      </c>
      <c r="AQ20">
        <v>100</v>
      </c>
      <c r="AR20">
        <v>85</v>
      </c>
      <c r="AS20">
        <v>60</v>
      </c>
      <c r="AT20">
        <v>320</v>
      </c>
      <c r="AU20">
        <v>95</v>
      </c>
      <c r="AV20">
        <v>70</v>
      </c>
      <c r="AW20">
        <v>300</v>
      </c>
      <c r="AX20">
        <v>110</v>
      </c>
      <c r="AY20">
        <v>35</v>
      </c>
      <c r="AZ20">
        <v>55</v>
      </c>
      <c r="BA20">
        <v>65</v>
      </c>
      <c r="BB20">
        <v>310</v>
      </c>
      <c r="BC20">
        <v>240</v>
      </c>
      <c r="BD20">
        <v>100</v>
      </c>
      <c r="BE20">
        <v>30</v>
      </c>
      <c r="BF20">
        <v>40</v>
      </c>
      <c r="BG20" s="27">
        <f t="shared" ref="BG20:BG28" si="2">SUMPRODUCT($B$4:$BF$4,B20:BF20)</f>
        <v>146.71178452452196</v>
      </c>
      <c r="BI20" s="28">
        <f t="shared" si="1"/>
        <v>0</v>
      </c>
      <c r="BJ20" s="43">
        <f t="shared" si="1"/>
        <v>948.4025403486819</v>
      </c>
      <c r="BL20" s="63">
        <f>IF('407_Meal1'!BL20-'407_Meal1'!BG20&gt;0, '407_Meal1'!BL20-'407_Meal1'!BG20, 0)</f>
        <v>0</v>
      </c>
      <c r="BM20" s="63">
        <f>'407_Meal1'!BM20-'407_Meal1'!BG20</f>
        <v>1896.8050806973638</v>
      </c>
    </row>
    <row r="21" spans="1:65" x14ac:dyDescent="0.3">
      <c r="A21" s="23" t="s">
        <v>81</v>
      </c>
      <c r="B21">
        <v>230</v>
      </c>
      <c r="C21">
        <v>220</v>
      </c>
      <c r="D21">
        <v>460</v>
      </c>
      <c r="E21">
        <v>250</v>
      </c>
      <c r="F21">
        <v>270</v>
      </c>
      <c r="G21">
        <v>260</v>
      </c>
      <c r="H21">
        <v>140</v>
      </c>
      <c r="I21">
        <v>200</v>
      </c>
      <c r="J21">
        <v>190</v>
      </c>
      <c r="K21">
        <v>70</v>
      </c>
      <c r="L21">
        <v>125</v>
      </c>
      <c r="M21">
        <v>170</v>
      </c>
      <c r="N21">
        <v>300</v>
      </c>
      <c r="O21">
        <v>190</v>
      </c>
      <c r="P21">
        <v>620</v>
      </c>
      <c r="Q21">
        <v>190</v>
      </c>
      <c r="R21">
        <v>250</v>
      </c>
      <c r="S21">
        <v>440</v>
      </c>
      <c r="T21">
        <v>340</v>
      </c>
      <c r="U21">
        <v>260</v>
      </c>
      <c r="V21">
        <v>140</v>
      </c>
      <c r="W21">
        <v>450</v>
      </c>
      <c r="X21">
        <v>240</v>
      </c>
      <c r="Y21">
        <v>160</v>
      </c>
      <c r="Z21">
        <v>240</v>
      </c>
      <c r="AA21">
        <v>210</v>
      </c>
      <c r="AB21">
        <v>450</v>
      </c>
      <c r="AC21">
        <v>75</v>
      </c>
      <c r="AD21">
        <v>75</v>
      </c>
      <c r="AE21">
        <v>250</v>
      </c>
      <c r="AF21">
        <v>230</v>
      </c>
      <c r="AG21">
        <v>190</v>
      </c>
      <c r="AH21">
        <v>120</v>
      </c>
      <c r="AI21">
        <v>230</v>
      </c>
      <c r="AJ21">
        <v>170</v>
      </c>
      <c r="AK21">
        <v>350</v>
      </c>
      <c r="AL21">
        <v>160</v>
      </c>
      <c r="AM21">
        <v>270</v>
      </c>
      <c r="AN21">
        <v>230</v>
      </c>
      <c r="AO21">
        <v>470</v>
      </c>
      <c r="AP21">
        <v>460</v>
      </c>
      <c r="AQ21">
        <v>390</v>
      </c>
      <c r="AR21">
        <v>340</v>
      </c>
      <c r="AS21">
        <v>500</v>
      </c>
      <c r="AT21">
        <v>300</v>
      </c>
      <c r="AU21">
        <v>290</v>
      </c>
      <c r="AV21">
        <v>340</v>
      </c>
      <c r="AW21">
        <v>220</v>
      </c>
      <c r="AX21">
        <v>370</v>
      </c>
      <c r="AY21">
        <v>370</v>
      </c>
      <c r="AZ21">
        <v>430</v>
      </c>
      <c r="BA21">
        <v>420</v>
      </c>
      <c r="BB21">
        <v>430</v>
      </c>
      <c r="BC21">
        <v>220</v>
      </c>
      <c r="BD21">
        <v>310</v>
      </c>
      <c r="BE21">
        <v>360</v>
      </c>
      <c r="BF21">
        <v>480</v>
      </c>
      <c r="BG21" s="27">
        <f t="shared" si="2"/>
        <v>1050.0000000000009</v>
      </c>
      <c r="BI21" s="28">
        <f t="shared" si="1"/>
        <v>0</v>
      </c>
      <c r="BJ21" s="43">
        <f t="shared" si="1"/>
        <v>1050</v>
      </c>
      <c r="BL21" s="63">
        <f>IF('407_Meal1'!BL21-'407_Meal1'!BG21&gt;0, '407_Meal1'!BL21-'407_Meal1'!BG21, 0)</f>
        <v>0</v>
      </c>
      <c r="BM21" s="63">
        <f>'407_Meal1'!BM21-'407_Meal1'!BG21</f>
        <v>2100</v>
      </c>
    </row>
    <row r="22" spans="1:65" x14ac:dyDescent="0.3">
      <c r="A22" s="23" t="s">
        <v>82</v>
      </c>
      <c r="B22">
        <v>2</v>
      </c>
      <c r="C22">
        <v>2</v>
      </c>
      <c r="D22">
        <v>3</v>
      </c>
      <c r="E22">
        <v>2</v>
      </c>
      <c r="F22">
        <v>2</v>
      </c>
      <c r="G22">
        <v>2</v>
      </c>
      <c r="H22">
        <v>1</v>
      </c>
      <c r="I22">
        <v>3</v>
      </c>
      <c r="J22">
        <v>2</v>
      </c>
      <c r="K22">
        <v>1</v>
      </c>
      <c r="L22">
        <v>1</v>
      </c>
      <c r="M22">
        <v>1</v>
      </c>
      <c r="N22">
        <v>1</v>
      </c>
      <c r="O22">
        <v>3</v>
      </c>
      <c r="P22">
        <v>2</v>
      </c>
      <c r="Q22">
        <v>1</v>
      </c>
      <c r="R22">
        <v>2</v>
      </c>
      <c r="S22">
        <v>4</v>
      </c>
      <c r="T22">
        <v>1</v>
      </c>
      <c r="U22">
        <v>5</v>
      </c>
      <c r="V22">
        <v>1</v>
      </c>
      <c r="W22">
        <v>3</v>
      </c>
      <c r="X22">
        <v>1</v>
      </c>
      <c r="Y22">
        <v>2</v>
      </c>
      <c r="Z22">
        <v>1</v>
      </c>
      <c r="AA22">
        <v>1</v>
      </c>
      <c r="AB22">
        <v>4</v>
      </c>
      <c r="AC22">
        <v>2</v>
      </c>
      <c r="AD22">
        <v>2</v>
      </c>
      <c r="AE22">
        <v>3</v>
      </c>
      <c r="AF22">
        <v>2</v>
      </c>
      <c r="AG22">
        <v>6</v>
      </c>
      <c r="AH22">
        <v>1</v>
      </c>
      <c r="AI22">
        <v>2</v>
      </c>
      <c r="AJ22">
        <v>2</v>
      </c>
      <c r="AK22">
        <v>1</v>
      </c>
      <c r="AL22">
        <v>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 s="27">
        <f t="shared" si="2"/>
        <v>7.2870263886984139</v>
      </c>
      <c r="BI22" s="28">
        <f t="shared" si="1"/>
        <v>5.1769376312235167</v>
      </c>
      <c r="BJ22" s="43">
        <f t="shared" si="1"/>
        <v>14.176937631223517</v>
      </c>
      <c r="BL22" s="63">
        <f>IF('407_Meal1'!BL22-'407_Meal1'!BG22&gt;0, '407_Meal1'!BL22-'407_Meal1'!BG22, 0)</f>
        <v>10.353875262447033</v>
      </c>
      <c r="BM22" s="63">
        <f>'407_Meal1'!BM22-'407_Meal1'!BG22</f>
        <v>28.353875262447033</v>
      </c>
    </row>
    <row r="23" spans="1:65" x14ac:dyDescent="0.3">
      <c r="A23" s="23" t="s">
        <v>83</v>
      </c>
      <c r="B23">
        <v>2</v>
      </c>
      <c r="C23">
        <v>4</v>
      </c>
      <c r="D23">
        <v>2</v>
      </c>
      <c r="E23">
        <v>5</v>
      </c>
      <c r="F23">
        <v>2</v>
      </c>
      <c r="G23">
        <v>2</v>
      </c>
      <c r="H23">
        <v>1</v>
      </c>
      <c r="I23">
        <v>2</v>
      </c>
      <c r="J23">
        <v>3</v>
      </c>
      <c r="K23">
        <v>1</v>
      </c>
      <c r="L23">
        <v>2</v>
      </c>
      <c r="M23">
        <v>1</v>
      </c>
      <c r="N23">
        <v>0</v>
      </c>
      <c r="O23">
        <v>9</v>
      </c>
      <c r="P23">
        <v>1</v>
      </c>
      <c r="Q23">
        <v>2</v>
      </c>
      <c r="R23">
        <v>5</v>
      </c>
      <c r="S23">
        <v>7</v>
      </c>
      <c r="T23">
        <v>3</v>
      </c>
      <c r="U23">
        <v>25</v>
      </c>
      <c r="V23">
        <v>0</v>
      </c>
      <c r="W23">
        <v>19</v>
      </c>
      <c r="X23">
        <v>11</v>
      </c>
      <c r="Y23">
        <v>11</v>
      </c>
      <c r="Z23">
        <v>20</v>
      </c>
      <c r="AA23">
        <v>11</v>
      </c>
      <c r="AB23">
        <v>13</v>
      </c>
      <c r="AC23">
        <v>2</v>
      </c>
      <c r="AD23">
        <v>0</v>
      </c>
      <c r="AE23">
        <v>14</v>
      </c>
      <c r="AF23">
        <v>13</v>
      </c>
      <c r="AG23">
        <v>16</v>
      </c>
      <c r="AH23">
        <v>10</v>
      </c>
      <c r="AI23">
        <v>16</v>
      </c>
      <c r="AJ23">
        <v>8</v>
      </c>
      <c r="AK23">
        <v>16</v>
      </c>
      <c r="AL23">
        <v>9</v>
      </c>
      <c r="AM23">
        <v>20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 s="27">
        <f t="shared" si="2"/>
        <v>20.099999999999991</v>
      </c>
      <c r="BI23" s="28">
        <f t="shared" si="1"/>
        <v>0</v>
      </c>
      <c r="BJ23" s="43">
        <f t="shared" si="1"/>
        <v>20.099999999999987</v>
      </c>
      <c r="BL23" s="63">
        <f>IF('407_Meal1'!BL23-'407_Meal1'!BG23&gt;0, '407_Meal1'!BL23-'407_Meal1'!BG23, 0)</f>
        <v>0</v>
      </c>
      <c r="BM23" s="63">
        <f>'407_Meal1'!BM23-'407_Meal1'!BG23</f>
        <v>40.199999999999974</v>
      </c>
    </row>
    <row r="24" spans="1:65" x14ac:dyDescent="0.3">
      <c r="A24" s="23" t="s">
        <v>84</v>
      </c>
      <c r="B24">
        <v>9.0000000000000011E-2</v>
      </c>
      <c r="C24">
        <v>3.6000000000000004E-2</v>
      </c>
      <c r="D24">
        <v>5.3999999999999999E-2</v>
      </c>
      <c r="E24">
        <v>0.9900000000000001</v>
      </c>
      <c r="F24">
        <v>0</v>
      </c>
      <c r="G24">
        <v>9.0000000000000011E-2</v>
      </c>
      <c r="H24">
        <v>3.6000000000000004E-2</v>
      </c>
      <c r="I24">
        <v>3.6000000000000004E-2</v>
      </c>
      <c r="J24">
        <v>0</v>
      </c>
      <c r="K24">
        <v>1.8000000000000002E-2</v>
      </c>
      <c r="L24">
        <v>5.3999999999999999E-2</v>
      </c>
      <c r="M24">
        <v>1.1700000000000002</v>
      </c>
      <c r="N24">
        <v>0</v>
      </c>
      <c r="O24">
        <v>0</v>
      </c>
      <c r="P24">
        <v>0</v>
      </c>
      <c r="Q24">
        <v>0</v>
      </c>
      <c r="R24">
        <v>1.8000000000000002E-2</v>
      </c>
      <c r="S24">
        <v>1.08</v>
      </c>
      <c r="T24">
        <v>0.18000000000000002</v>
      </c>
      <c r="U24">
        <v>1.8000000000000002E-2</v>
      </c>
      <c r="V24">
        <v>0</v>
      </c>
      <c r="W24">
        <v>1.8000000000000002E-2</v>
      </c>
      <c r="X24">
        <v>1.08</v>
      </c>
      <c r="Y24">
        <v>0.315</v>
      </c>
      <c r="Z24">
        <v>0</v>
      </c>
      <c r="AA24">
        <v>1.8000000000000002E-2</v>
      </c>
      <c r="AB24">
        <v>1.8000000000000002E-2</v>
      </c>
      <c r="AC24">
        <v>0</v>
      </c>
      <c r="AD24">
        <v>0</v>
      </c>
      <c r="AE24">
        <v>1.8000000000000002E-2</v>
      </c>
      <c r="AF24">
        <v>5.3999999999999999E-2</v>
      </c>
      <c r="AG24">
        <v>0</v>
      </c>
      <c r="AH24">
        <v>1.8000000000000002E-2</v>
      </c>
      <c r="AI24">
        <v>7.2000000000000008E-2</v>
      </c>
      <c r="AJ24">
        <v>0</v>
      </c>
      <c r="AK24">
        <v>1.8000000000000002E-2</v>
      </c>
      <c r="AL24">
        <v>5.3999999999999999E-2</v>
      </c>
      <c r="AM24">
        <v>0.27</v>
      </c>
      <c r="AN24">
        <v>0</v>
      </c>
      <c r="AO24">
        <v>9.0000000000000011E-2</v>
      </c>
      <c r="AP24">
        <v>0</v>
      </c>
      <c r="AQ24">
        <v>0</v>
      </c>
      <c r="AR24">
        <v>1.8000000000000002E-2</v>
      </c>
      <c r="AS24">
        <v>3.6000000000000004E-2</v>
      </c>
      <c r="AT24">
        <v>1.8000000000000002E-2</v>
      </c>
      <c r="AU24">
        <v>0</v>
      </c>
      <c r="AV24">
        <v>1.8000000000000002E-2</v>
      </c>
      <c r="AW24">
        <v>0</v>
      </c>
      <c r="AX24">
        <v>1.8000000000000002E-2</v>
      </c>
      <c r="AY24">
        <v>3.6000000000000004E-2</v>
      </c>
      <c r="AZ24">
        <v>0</v>
      </c>
      <c r="BA24">
        <v>1.8000000000000002E-2</v>
      </c>
      <c r="BB24">
        <v>0</v>
      </c>
      <c r="BC24">
        <v>0</v>
      </c>
      <c r="BD24">
        <v>0</v>
      </c>
      <c r="BE24">
        <v>0</v>
      </c>
      <c r="BF24">
        <v>0</v>
      </c>
      <c r="BG24" s="27">
        <f t="shared" si="2"/>
        <v>0.38258236205871204</v>
      </c>
      <c r="BI24" s="28">
        <f t="shared" si="1"/>
        <v>0.17999999999999974</v>
      </c>
      <c r="BJ24" s="43">
        <f t="shared" si="1"/>
        <v>1.2799999999999996</v>
      </c>
      <c r="BL24" s="63">
        <f>IF('407_Meal1'!BL24-'407_Meal1'!BG24&gt;0, '407_Meal1'!BL24-'407_Meal1'!BG24, 0)</f>
        <v>0.35999999999999949</v>
      </c>
      <c r="BM24" s="63">
        <f>'407_Meal1'!BM24-'407_Meal1'!BG24</f>
        <v>2.5599999999999992</v>
      </c>
    </row>
    <row r="25" spans="1:65" x14ac:dyDescent="0.3">
      <c r="A25" s="23" t="s">
        <v>85</v>
      </c>
      <c r="B25">
        <v>13.5</v>
      </c>
      <c r="C25">
        <v>171</v>
      </c>
      <c r="D25">
        <v>198.00000000000003</v>
      </c>
      <c r="E25">
        <v>9</v>
      </c>
      <c r="F25">
        <v>90</v>
      </c>
      <c r="G25">
        <v>13.5</v>
      </c>
      <c r="H25">
        <v>9</v>
      </c>
      <c r="I25">
        <v>9</v>
      </c>
      <c r="J25">
        <v>62.999999999999993</v>
      </c>
      <c r="K25">
        <v>7.2</v>
      </c>
      <c r="L25">
        <v>5.3999999999999995</v>
      </c>
      <c r="M25">
        <v>5.3999999999999995</v>
      </c>
      <c r="N25">
        <v>1.8</v>
      </c>
      <c r="O25">
        <v>18</v>
      </c>
      <c r="P25">
        <v>40.5</v>
      </c>
      <c r="Q25">
        <v>27</v>
      </c>
      <c r="R25">
        <v>9</v>
      </c>
      <c r="S25">
        <v>27</v>
      </c>
      <c r="T25">
        <v>36</v>
      </c>
      <c r="U25">
        <v>7.2</v>
      </c>
      <c r="V25">
        <v>3.6</v>
      </c>
      <c r="W25">
        <v>13.5</v>
      </c>
      <c r="X25">
        <v>72</v>
      </c>
      <c r="Y25">
        <v>90</v>
      </c>
      <c r="Z25">
        <v>1.8</v>
      </c>
      <c r="AA25">
        <v>40.5</v>
      </c>
      <c r="AB25">
        <v>216</v>
      </c>
      <c r="AC25">
        <v>36</v>
      </c>
      <c r="AD25">
        <v>31.499999999999996</v>
      </c>
      <c r="AE25">
        <v>117</v>
      </c>
      <c r="AF25">
        <v>13.5</v>
      </c>
      <c r="AG25">
        <v>9</v>
      </c>
      <c r="AH25">
        <v>45</v>
      </c>
      <c r="AI25">
        <v>9</v>
      </c>
      <c r="AJ25">
        <v>144</v>
      </c>
      <c r="AK25">
        <v>13.5</v>
      </c>
      <c r="AL25">
        <v>40.5</v>
      </c>
      <c r="AM25">
        <v>22.5</v>
      </c>
      <c r="AN25">
        <v>0</v>
      </c>
      <c r="AO25">
        <v>0</v>
      </c>
      <c r="AP25">
        <v>1.8</v>
      </c>
      <c r="AQ25">
        <v>0</v>
      </c>
      <c r="AR25">
        <v>0</v>
      </c>
      <c r="AS25">
        <v>0</v>
      </c>
      <c r="AT25">
        <v>0</v>
      </c>
      <c r="AU25">
        <v>1.8</v>
      </c>
      <c r="AV25">
        <v>0</v>
      </c>
      <c r="AW25">
        <v>5.3999999999999995</v>
      </c>
      <c r="AX25">
        <v>0</v>
      </c>
      <c r="AY25">
        <v>3.6</v>
      </c>
      <c r="AZ25">
        <v>1.8</v>
      </c>
      <c r="BA25">
        <v>1.8</v>
      </c>
      <c r="BB25">
        <v>0</v>
      </c>
      <c r="BC25">
        <v>0</v>
      </c>
      <c r="BD25">
        <v>0</v>
      </c>
      <c r="BE25">
        <v>0</v>
      </c>
      <c r="BF25">
        <v>0</v>
      </c>
      <c r="BG25" s="27">
        <f t="shared" si="2"/>
        <v>254.28381870732397</v>
      </c>
      <c r="BI25" s="28">
        <f t="shared" si="1"/>
        <v>0</v>
      </c>
      <c r="BJ25" s="43">
        <f t="shared" si="1"/>
        <v>789.22655970572566</v>
      </c>
      <c r="BL25" s="63">
        <f>IF('407_Meal1'!BL25-'407_Meal1'!BG25&gt;0, '407_Meal1'!BL25-'407_Meal1'!BG25, 0)</f>
        <v>0</v>
      </c>
      <c r="BM25" s="63">
        <f>'407_Meal1'!BM25-'407_Meal1'!BG25</f>
        <v>1578.4531194114513</v>
      </c>
    </row>
    <row r="26" spans="1:65" x14ac:dyDescent="0.3">
      <c r="A26" s="23" t="s">
        <v>86</v>
      </c>
      <c r="B26">
        <v>26</v>
      </c>
      <c r="C26">
        <v>26</v>
      </c>
      <c r="D26">
        <v>78</v>
      </c>
      <c r="E26">
        <v>26</v>
      </c>
      <c r="F26">
        <v>26</v>
      </c>
      <c r="G26">
        <v>52</v>
      </c>
      <c r="H26">
        <v>26</v>
      </c>
      <c r="I26">
        <v>52</v>
      </c>
      <c r="J26">
        <v>52</v>
      </c>
      <c r="K26">
        <v>26</v>
      </c>
      <c r="L26">
        <v>26</v>
      </c>
      <c r="M26">
        <v>26</v>
      </c>
      <c r="N26">
        <v>0</v>
      </c>
      <c r="O26">
        <v>52</v>
      </c>
      <c r="P26">
        <v>26</v>
      </c>
      <c r="Q26">
        <v>26</v>
      </c>
      <c r="R26">
        <v>0</v>
      </c>
      <c r="S26">
        <v>52</v>
      </c>
      <c r="T26">
        <v>26</v>
      </c>
      <c r="U26">
        <v>26</v>
      </c>
      <c r="V26">
        <v>0</v>
      </c>
      <c r="W26">
        <v>0</v>
      </c>
      <c r="X26">
        <v>26</v>
      </c>
      <c r="Y26">
        <v>52</v>
      </c>
      <c r="Z26">
        <v>26</v>
      </c>
      <c r="AA26">
        <v>26</v>
      </c>
      <c r="AB26">
        <v>52</v>
      </c>
      <c r="AC26">
        <v>26</v>
      </c>
      <c r="AD26">
        <v>0</v>
      </c>
      <c r="AE26">
        <v>78</v>
      </c>
      <c r="AF26">
        <v>0</v>
      </c>
      <c r="AG26">
        <v>26</v>
      </c>
      <c r="AH26">
        <v>26</v>
      </c>
      <c r="AI26">
        <v>0</v>
      </c>
      <c r="AJ26">
        <v>26</v>
      </c>
      <c r="AK26">
        <v>26</v>
      </c>
      <c r="AL26">
        <v>52</v>
      </c>
      <c r="AM26">
        <v>26</v>
      </c>
      <c r="AN26">
        <v>0</v>
      </c>
      <c r="AO26">
        <v>104</v>
      </c>
      <c r="AP26">
        <v>26</v>
      </c>
      <c r="AQ26">
        <v>26</v>
      </c>
      <c r="AR26">
        <v>26</v>
      </c>
      <c r="AS26">
        <v>26</v>
      </c>
      <c r="AT26">
        <v>78</v>
      </c>
      <c r="AU26">
        <v>130</v>
      </c>
      <c r="AV26">
        <v>52</v>
      </c>
      <c r="AW26">
        <v>78</v>
      </c>
      <c r="AX26">
        <v>0</v>
      </c>
      <c r="AY26">
        <v>78</v>
      </c>
      <c r="AZ26">
        <v>0</v>
      </c>
      <c r="BA26">
        <v>26</v>
      </c>
      <c r="BB26">
        <v>0</v>
      </c>
      <c r="BC26">
        <v>0</v>
      </c>
      <c r="BD26">
        <v>0</v>
      </c>
      <c r="BE26">
        <v>0</v>
      </c>
      <c r="BF26">
        <v>0</v>
      </c>
      <c r="BG26" s="27">
        <f t="shared" si="2"/>
        <v>299.99999999999994</v>
      </c>
      <c r="BI26" s="28">
        <f t="shared" si="1"/>
        <v>300</v>
      </c>
      <c r="BJ26" s="43">
        <f t="shared" si="1"/>
        <v>1300</v>
      </c>
      <c r="BL26" s="63">
        <f>IF('407_Meal1'!BL26-'407_Meal1'!BG26&gt;0, '407_Meal1'!BL26-'407_Meal1'!BG26, 0)</f>
        <v>600</v>
      </c>
      <c r="BM26" s="63">
        <f>'407_Meal1'!BM26-'407_Meal1'!BG26</f>
        <v>2600</v>
      </c>
    </row>
    <row r="27" spans="1:65" ht="15" thickBot="1" x14ac:dyDescent="0.35">
      <c r="A27" s="23" t="s">
        <v>87</v>
      </c>
      <c r="B27">
        <v>0.36</v>
      </c>
      <c r="C27">
        <v>0.72</v>
      </c>
      <c r="D27">
        <v>1.08</v>
      </c>
      <c r="E27">
        <v>0.36</v>
      </c>
      <c r="F27">
        <v>0.36</v>
      </c>
      <c r="G27">
        <v>0.36</v>
      </c>
      <c r="H27">
        <v>0.36</v>
      </c>
      <c r="I27">
        <v>0.36</v>
      </c>
      <c r="J27">
        <v>0.36</v>
      </c>
      <c r="K27">
        <v>0.36</v>
      </c>
      <c r="L27">
        <v>0.36</v>
      </c>
      <c r="M27">
        <v>0.72</v>
      </c>
      <c r="N27">
        <v>0.36</v>
      </c>
      <c r="O27">
        <v>0.72</v>
      </c>
      <c r="P27">
        <v>1.08</v>
      </c>
      <c r="Q27">
        <v>0.36</v>
      </c>
      <c r="R27">
        <v>0.36</v>
      </c>
      <c r="S27">
        <v>0.72</v>
      </c>
      <c r="T27">
        <v>0.72</v>
      </c>
      <c r="U27">
        <v>0.36</v>
      </c>
      <c r="V27">
        <v>0.36</v>
      </c>
      <c r="W27">
        <v>0.36</v>
      </c>
      <c r="X27">
        <v>0.36</v>
      </c>
      <c r="Y27">
        <v>0</v>
      </c>
      <c r="Z27">
        <v>0</v>
      </c>
      <c r="AA27">
        <v>0.36</v>
      </c>
      <c r="AB27">
        <v>0.36</v>
      </c>
      <c r="AC27">
        <v>0</v>
      </c>
      <c r="AD27">
        <v>0</v>
      </c>
      <c r="AE27">
        <v>0</v>
      </c>
      <c r="AF27">
        <v>0.36</v>
      </c>
      <c r="AG27">
        <v>0</v>
      </c>
      <c r="AH27">
        <v>0.36</v>
      </c>
      <c r="AI27">
        <v>0.36</v>
      </c>
      <c r="AJ27">
        <v>0.36</v>
      </c>
      <c r="AK27">
        <v>0.36</v>
      </c>
      <c r="AL27">
        <v>0</v>
      </c>
      <c r="AM27">
        <v>0.72</v>
      </c>
      <c r="AN27">
        <v>0</v>
      </c>
      <c r="AO27">
        <v>5.3999999999999995</v>
      </c>
      <c r="AP27">
        <v>0.36</v>
      </c>
      <c r="AQ27">
        <v>0</v>
      </c>
      <c r="AR27">
        <v>1.08</v>
      </c>
      <c r="AS27">
        <v>1.08</v>
      </c>
      <c r="AT27">
        <v>0.36</v>
      </c>
      <c r="AU27">
        <v>0.72</v>
      </c>
      <c r="AV27">
        <v>0.36</v>
      </c>
      <c r="AW27">
        <v>8.1</v>
      </c>
      <c r="AX27">
        <v>0.36</v>
      </c>
      <c r="AY27">
        <v>1.8</v>
      </c>
      <c r="AZ27">
        <v>0.36</v>
      </c>
      <c r="BA27">
        <v>0.72</v>
      </c>
      <c r="BB27">
        <v>0</v>
      </c>
      <c r="BC27">
        <v>0</v>
      </c>
      <c r="BD27">
        <v>0</v>
      </c>
      <c r="BE27">
        <v>0</v>
      </c>
      <c r="BF27">
        <v>0</v>
      </c>
      <c r="BG27" s="27">
        <f t="shared" si="2"/>
        <v>1.6968872310835854</v>
      </c>
      <c r="BI27" s="28">
        <f t="shared" si="1"/>
        <v>0</v>
      </c>
      <c r="BJ27" s="43">
        <f t="shared" si="1"/>
        <v>15.920537221174985</v>
      </c>
      <c r="BL27" s="47">
        <f>IF('407_Meal1'!BL27-'407_Meal1'!BG27&gt;0, '407_Meal1'!BL27-'407_Meal1'!BG27, 0)</f>
        <v>0</v>
      </c>
      <c r="BM27" s="47">
        <f>'407_Meal1'!BM27-'407_Meal1'!BG27</f>
        <v>31.841074442349971</v>
      </c>
    </row>
    <row r="28" spans="1:65" ht="15" thickBot="1" x14ac:dyDescent="0.35">
      <c r="A28" s="44" t="s">
        <v>101</v>
      </c>
      <c r="B28" s="45">
        <f>B30</f>
        <v>0</v>
      </c>
      <c r="C28" s="45">
        <f t="shared" ref="C28:BF28" si="3">C30</f>
        <v>0</v>
      </c>
      <c r="D28" s="45">
        <f t="shared" si="3"/>
        <v>0</v>
      </c>
      <c r="E28" s="45">
        <f t="shared" si="3"/>
        <v>0</v>
      </c>
      <c r="F28" s="45">
        <f t="shared" si="3"/>
        <v>0</v>
      </c>
      <c r="G28" s="45">
        <f t="shared" si="3"/>
        <v>0</v>
      </c>
      <c r="H28" s="45">
        <f t="shared" si="3"/>
        <v>0</v>
      </c>
      <c r="I28" s="45">
        <f t="shared" si="3"/>
        <v>0</v>
      </c>
      <c r="J28" s="45">
        <f t="shared" si="3"/>
        <v>0</v>
      </c>
      <c r="K28" s="45">
        <f t="shared" si="3"/>
        <v>1</v>
      </c>
      <c r="L28" s="45">
        <f t="shared" si="3"/>
        <v>0</v>
      </c>
      <c r="M28" s="45">
        <f t="shared" si="3"/>
        <v>0</v>
      </c>
      <c r="N28" s="45">
        <f t="shared" si="3"/>
        <v>0</v>
      </c>
      <c r="O28" s="45">
        <f t="shared" si="3"/>
        <v>0</v>
      </c>
      <c r="P28" s="45">
        <f t="shared" si="3"/>
        <v>0</v>
      </c>
      <c r="Q28" s="45">
        <f t="shared" si="3"/>
        <v>0</v>
      </c>
      <c r="R28" s="45">
        <f t="shared" si="3"/>
        <v>0</v>
      </c>
      <c r="S28" s="45">
        <f t="shared" si="3"/>
        <v>1</v>
      </c>
      <c r="T28" s="45">
        <f t="shared" si="3"/>
        <v>0</v>
      </c>
      <c r="U28" s="45">
        <f t="shared" si="3"/>
        <v>0</v>
      </c>
      <c r="V28" s="45">
        <f t="shared" si="3"/>
        <v>0</v>
      </c>
      <c r="W28" s="45">
        <f t="shared" si="3"/>
        <v>0</v>
      </c>
      <c r="X28" s="45">
        <f t="shared" si="3"/>
        <v>0</v>
      </c>
      <c r="Y28" s="45">
        <f t="shared" si="3"/>
        <v>0</v>
      </c>
      <c r="Z28" s="45">
        <f t="shared" si="3"/>
        <v>0</v>
      </c>
      <c r="AA28" s="45">
        <f t="shared" si="3"/>
        <v>0</v>
      </c>
      <c r="AB28" s="45">
        <f t="shared" si="3"/>
        <v>0</v>
      </c>
      <c r="AC28" s="45">
        <f t="shared" si="3"/>
        <v>0</v>
      </c>
      <c r="AD28" s="45">
        <f t="shared" si="3"/>
        <v>0</v>
      </c>
      <c r="AE28" s="45">
        <f t="shared" si="3"/>
        <v>1</v>
      </c>
      <c r="AF28" s="45">
        <f t="shared" si="3"/>
        <v>0</v>
      </c>
      <c r="AG28" s="45">
        <f t="shared" si="3"/>
        <v>0</v>
      </c>
      <c r="AH28" s="45">
        <f t="shared" si="3"/>
        <v>0</v>
      </c>
      <c r="AI28" s="45">
        <f t="shared" si="3"/>
        <v>0</v>
      </c>
      <c r="AJ28" s="45">
        <f t="shared" si="3"/>
        <v>0</v>
      </c>
      <c r="AK28" s="45">
        <f t="shared" si="3"/>
        <v>0</v>
      </c>
      <c r="AL28" s="45">
        <f t="shared" si="3"/>
        <v>0</v>
      </c>
      <c r="AM28" s="45">
        <f t="shared" si="3"/>
        <v>0</v>
      </c>
      <c r="AN28" s="45">
        <f t="shared" si="3"/>
        <v>1</v>
      </c>
      <c r="AO28" s="45">
        <f t="shared" si="3"/>
        <v>1</v>
      </c>
      <c r="AP28" s="45">
        <f t="shared" si="3"/>
        <v>0</v>
      </c>
      <c r="AQ28" s="45">
        <f t="shared" si="3"/>
        <v>0</v>
      </c>
      <c r="AR28" s="45">
        <f t="shared" si="3"/>
        <v>0</v>
      </c>
      <c r="AS28" s="45">
        <f t="shared" si="3"/>
        <v>0</v>
      </c>
      <c r="AT28" s="45">
        <f t="shared" si="3"/>
        <v>0</v>
      </c>
      <c r="AU28" s="45">
        <f t="shared" si="3"/>
        <v>0</v>
      </c>
      <c r="AV28" s="45">
        <f t="shared" si="3"/>
        <v>0</v>
      </c>
      <c r="AW28" s="45">
        <f t="shared" si="3"/>
        <v>1</v>
      </c>
      <c r="AX28" s="45">
        <f t="shared" si="3"/>
        <v>0</v>
      </c>
      <c r="AY28" s="45">
        <f t="shared" si="3"/>
        <v>0</v>
      </c>
      <c r="AZ28" s="45">
        <f t="shared" si="3"/>
        <v>0</v>
      </c>
      <c r="BA28" s="45">
        <f t="shared" si="3"/>
        <v>0</v>
      </c>
      <c r="BB28" s="45">
        <f t="shared" si="3"/>
        <v>0</v>
      </c>
      <c r="BC28" s="45">
        <f t="shared" si="3"/>
        <v>0</v>
      </c>
      <c r="BD28" s="45">
        <f t="shared" si="3"/>
        <v>0</v>
      </c>
      <c r="BE28" s="45">
        <f t="shared" si="3"/>
        <v>0</v>
      </c>
      <c r="BF28" s="45">
        <f t="shared" si="3"/>
        <v>0</v>
      </c>
      <c r="BG28" s="34">
        <f t="shared" si="2"/>
        <v>0</v>
      </c>
      <c r="BI28" s="35"/>
      <c r="BJ28" s="46">
        <v>0</v>
      </c>
    </row>
    <row r="30" spans="1:65" s="38" customFormat="1" x14ac:dyDescent="0.3">
      <c r="A30" s="38" t="s">
        <v>88</v>
      </c>
      <c r="B30" s="38">
        <f>'407_Meal1'!B29</f>
        <v>0</v>
      </c>
      <c r="C30" s="38">
        <f>'407_Meal1'!C29</f>
        <v>0</v>
      </c>
      <c r="D30" s="38">
        <f>'407_Meal1'!D29</f>
        <v>0</v>
      </c>
      <c r="E30" s="38">
        <f>'407_Meal1'!E29</f>
        <v>0</v>
      </c>
      <c r="F30" s="38">
        <f>'407_Meal1'!F29</f>
        <v>0</v>
      </c>
      <c r="G30" s="38">
        <f>'407_Meal1'!G29</f>
        <v>0</v>
      </c>
      <c r="H30" s="38">
        <f>'407_Meal1'!H29</f>
        <v>0</v>
      </c>
      <c r="I30" s="38">
        <f>'407_Meal1'!I29</f>
        <v>0</v>
      </c>
      <c r="J30" s="38">
        <f>'407_Meal1'!J29</f>
        <v>0</v>
      </c>
      <c r="K30" s="38">
        <f>'407_Meal1'!K29</f>
        <v>1</v>
      </c>
      <c r="L30" s="38">
        <f>'407_Meal1'!L29</f>
        <v>0</v>
      </c>
      <c r="M30" s="38">
        <f>'407_Meal1'!M29</f>
        <v>0</v>
      </c>
      <c r="N30" s="38">
        <f>'407_Meal1'!N29</f>
        <v>0</v>
      </c>
      <c r="O30" s="38">
        <f>'407_Meal1'!O29</f>
        <v>0</v>
      </c>
      <c r="P30" s="38">
        <f>'407_Meal1'!P29</f>
        <v>0</v>
      </c>
      <c r="Q30" s="38">
        <f>'407_Meal1'!Q29</f>
        <v>0</v>
      </c>
      <c r="R30" s="38">
        <f>'407_Meal1'!R29</f>
        <v>0</v>
      </c>
      <c r="S30" s="38">
        <f>'407_Meal1'!S29</f>
        <v>1</v>
      </c>
      <c r="T30" s="38">
        <f>'407_Meal1'!T29</f>
        <v>0</v>
      </c>
      <c r="U30" s="38">
        <f>'407_Meal1'!U29</f>
        <v>0</v>
      </c>
      <c r="V30" s="38">
        <f>'407_Meal1'!V29</f>
        <v>0</v>
      </c>
      <c r="W30" s="38">
        <f>'407_Meal1'!W29</f>
        <v>0</v>
      </c>
      <c r="X30" s="38">
        <f>'407_Meal1'!X29</f>
        <v>0</v>
      </c>
      <c r="Y30" s="38">
        <f>'407_Meal1'!Y29</f>
        <v>0</v>
      </c>
      <c r="Z30" s="38">
        <f>'407_Meal1'!Z29</f>
        <v>0</v>
      </c>
      <c r="AA30" s="38">
        <f>'407_Meal1'!AA29</f>
        <v>0</v>
      </c>
      <c r="AB30" s="38">
        <f>'407_Meal1'!AB29</f>
        <v>0</v>
      </c>
      <c r="AC30" s="38">
        <f>'407_Meal1'!AC29</f>
        <v>0</v>
      </c>
      <c r="AD30" s="38">
        <f>'407_Meal1'!AD29</f>
        <v>0</v>
      </c>
      <c r="AE30" s="38">
        <f>'407_Meal1'!AE29</f>
        <v>1</v>
      </c>
      <c r="AF30" s="38">
        <f>'407_Meal1'!AF29</f>
        <v>0</v>
      </c>
      <c r="AG30" s="38">
        <f>'407_Meal1'!AG29</f>
        <v>0</v>
      </c>
      <c r="AH30" s="38">
        <f>'407_Meal1'!AH29</f>
        <v>0</v>
      </c>
      <c r="AI30" s="38">
        <f>'407_Meal1'!AI29</f>
        <v>0</v>
      </c>
      <c r="AJ30" s="38">
        <f>'407_Meal1'!AJ29</f>
        <v>0</v>
      </c>
      <c r="AK30" s="38">
        <f>'407_Meal1'!AK29</f>
        <v>0</v>
      </c>
      <c r="AL30" s="38">
        <f>'407_Meal1'!AL29</f>
        <v>0</v>
      </c>
      <c r="AM30" s="38">
        <f>'407_Meal1'!AM29</f>
        <v>0</v>
      </c>
      <c r="AN30" s="38">
        <f>'407_Meal1'!AN29</f>
        <v>1</v>
      </c>
      <c r="AO30" s="38">
        <f>'407_Meal1'!AO29</f>
        <v>1</v>
      </c>
      <c r="AP30" s="38">
        <f>'407_Meal1'!AP29</f>
        <v>0</v>
      </c>
      <c r="AQ30" s="38">
        <f>'407_Meal1'!AQ29</f>
        <v>0</v>
      </c>
      <c r="AR30" s="38">
        <f>'407_Meal1'!AR29</f>
        <v>0</v>
      </c>
      <c r="AS30" s="38">
        <f>'407_Meal1'!AS29</f>
        <v>0</v>
      </c>
      <c r="AT30" s="38">
        <f>'407_Meal1'!AT29</f>
        <v>0</v>
      </c>
      <c r="AU30" s="38">
        <f>'407_Meal1'!AU29</f>
        <v>0</v>
      </c>
      <c r="AV30" s="38">
        <f>'407_Meal1'!AV29</f>
        <v>0</v>
      </c>
      <c r="AW30" s="38">
        <f>'407_Meal1'!AW29</f>
        <v>1</v>
      </c>
      <c r="AX30" s="38">
        <f>'407_Meal1'!AX29</f>
        <v>0</v>
      </c>
      <c r="AY30" s="38">
        <f>'407_Meal1'!AY29</f>
        <v>0</v>
      </c>
      <c r="AZ30" s="38">
        <f>'407_Meal1'!AZ29</f>
        <v>0</v>
      </c>
      <c r="BA30" s="38">
        <f>'407_Meal1'!BA29</f>
        <v>0</v>
      </c>
      <c r="BB30" s="38">
        <f>'407_Meal1'!BB29</f>
        <v>0</v>
      </c>
      <c r="BC30" s="38">
        <f>'407_Meal1'!BC29</f>
        <v>0</v>
      </c>
      <c r="BD30" s="38">
        <f>'407_Meal1'!BD29</f>
        <v>0</v>
      </c>
      <c r="BE30" s="38">
        <f>'407_Meal1'!BE29</f>
        <v>0</v>
      </c>
      <c r="BF30" s="38">
        <f>'407_Meal1'!BF29</f>
        <v>0</v>
      </c>
    </row>
    <row r="31" spans="1:65" s="38" customFormat="1" x14ac:dyDescent="0.3">
      <c r="A31" s="38" t="s">
        <v>102</v>
      </c>
      <c r="B31" s="38">
        <f>IF(B4&gt;0,1,0)</f>
        <v>0</v>
      </c>
      <c r="C31" s="38">
        <f t="shared" ref="C31:BF31" si="4">IF(C4&gt;0,1,0)</f>
        <v>0</v>
      </c>
      <c r="D31" s="38">
        <f t="shared" si="4"/>
        <v>0</v>
      </c>
      <c r="E31" s="38">
        <f t="shared" si="4"/>
        <v>0</v>
      </c>
      <c r="F31" s="38">
        <f t="shared" si="4"/>
        <v>0</v>
      </c>
      <c r="G31" s="38">
        <f t="shared" si="4"/>
        <v>0</v>
      </c>
      <c r="H31" s="38">
        <f t="shared" si="4"/>
        <v>0</v>
      </c>
      <c r="I31" s="38">
        <f t="shared" si="4"/>
        <v>0</v>
      </c>
      <c r="J31" s="38">
        <f t="shared" si="4"/>
        <v>1</v>
      </c>
      <c r="K31" s="38">
        <f t="shared" si="4"/>
        <v>0</v>
      </c>
      <c r="L31" s="38">
        <f t="shared" si="4"/>
        <v>0</v>
      </c>
      <c r="M31" s="38">
        <f t="shared" si="4"/>
        <v>0</v>
      </c>
      <c r="N31" s="38">
        <f t="shared" si="4"/>
        <v>0</v>
      </c>
      <c r="O31" s="38">
        <f t="shared" si="4"/>
        <v>0</v>
      </c>
      <c r="P31" s="38">
        <f t="shared" si="4"/>
        <v>0</v>
      </c>
      <c r="Q31" s="38">
        <f t="shared" si="4"/>
        <v>0</v>
      </c>
      <c r="R31" s="38">
        <f t="shared" si="4"/>
        <v>0</v>
      </c>
      <c r="S31" s="38">
        <f t="shared" si="4"/>
        <v>0</v>
      </c>
      <c r="T31" s="38">
        <f t="shared" si="4"/>
        <v>0</v>
      </c>
      <c r="U31" s="38">
        <f t="shared" si="4"/>
        <v>0</v>
      </c>
      <c r="V31" s="38">
        <f t="shared" si="4"/>
        <v>1</v>
      </c>
      <c r="W31" s="38">
        <f t="shared" si="4"/>
        <v>0</v>
      </c>
      <c r="X31" s="38">
        <f t="shared" si="4"/>
        <v>0</v>
      </c>
      <c r="Y31" s="38">
        <f t="shared" si="4"/>
        <v>1</v>
      </c>
      <c r="Z31" s="38">
        <f t="shared" si="4"/>
        <v>0</v>
      </c>
      <c r="AA31" s="38">
        <f t="shared" si="4"/>
        <v>0</v>
      </c>
      <c r="AB31" s="38">
        <f t="shared" si="4"/>
        <v>0</v>
      </c>
      <c r="AC31" s="38">
        <f t="shared" si="4"/>
        <v>0</v>
      </c>
      <c r="AD31" s="38">
        <f t="shared" si="4"/>
        <v>0</v>
      </c>
      <c r="AE31" s="38">
        <f t="shared" si="4"/>
        <v>0</v>
      </c>
      <c r="AF31" s="38">
        <f t="shared" si="4"/>
        <v>0</v>
      </c>
      <c r="AG31" s="38">
        <f t="shared" si="4"/>
        <v>0</v>
      </c>
      <c r="AH31" s="38">
        <f t="shared" si="4"/>
        <v>0</v>
      </c>
      <c r="AI31" s="38">
        <f t="shared" si="4"/>
        <v>0</v>
      </c>
      <c r="AJ31" s="38">
        <f t="shared" si="4"/>
        <v>0</v>
      </c>
      <c r="AK31" s="38">
        <f t="shared" si="4"/>
        <v>0</v>
      </c>
      <c r="AL31" s="38">
        <f t="shared" si="4"/>
        <v>0</v>
      </c>
      <c r="AM31" s="38">
        <f t="shared" si="4"/>
        <v>0</v>
      </c>
      <c r="AN31" s="38">
        <f t="shared" si="4"/>
        <v>0</v>
      </c>
      <c r="AO31" s="38">
        <f t="shared" si="4"/>
        <v>0</v>
      </c>
      <c r="AP31" s="38">
        <f t="shared" si="4"/>
        <v>0</v>
      </c>
      <c r="AQ31" s="38">
        <f t="shared" si="4"/>
        <v>0</v>
      </c>
      <c r="AR31" s="38">
        <f t="shared" si="4"/>
        <v>0</v>
      </c>
      <c r="AS31" s="38">
        <f t="shared" si="4"/>
        <v>0</v>
      </c>
      <c r="AT31" s="38">
        <f t="shared" si="4"/>
        <v>0</v>
      </c>
      <c r="AU31" s="38">
        <f t="shared" si="4"/>
        <v>1</v>
      </c>
      <c r="AV31" s="38">
        <f t="shared" si="4"/>
        <v>0</v>
      </c>
      <c r="AW31" s="38">
        <f t="shared" si="4"/>
        <v>0</v>
      </c>
      <c r="AX31" s="38">
        <f t="shared" si="4"/>
        <v>0</v>
      </c>
      <c r="AY31" s="38">
        <f t="shared" si="4"/>
        <v>0</v>
      </c>
      <c r="AZ31" s="38">
        <f t="shared" si="4"/>
        <v>1</v>
      </c>
      <c r="BA31" s="38">
        <f t="shared" si="4"/>
        <v>0</v>
      </c>
      <c r="BB31" s="38">
        <f t="shared" si="4"/>
        <v>0</v>
      </c>
      <c r="BC31" s="38">
        <f t="shared" si="4"/>
        <v>0</v>
      </c>
      <c r="BD31" s="38">
        <f t="shared" si="4"/>
        <v>0</v>
      </c>
      <c r="BE31" s="38">
        <f t="shared" si="4"/>
        <v>0</v>
      </c>
      <c r="BF31" s="38">
        <f t="shared" si="4"/>
        <v>0</v>
      </c>
    </row>
    <row r="32" spans="1:65" s="38" customFormat="1" x14ac:dyDescent="0.3">
      <c r="A32" s="38" t="s">
        <v>103</v>
      </c>
      <c r="B32" s="38">
        <f>SUM(B30:B31)</f>
        <v>0</v>
      </c>
      <c r="C32" s="38">
        <f t="shared" ref="C32:BF32" si="5">SUM(C30:C31)</f>
        <v>0</v>
      </c>
      <c r="D32" s="38">
        <f t="shared" si="5"/>
        <v>0</v>
      </c>
      <c r="E32" s="38">
        <f t="shared" si="5"/>
        <v>0</v>
      </c>
      <c r="F32" s="38">
        <f t="shared" si="5"/>
        <v>0</v>
      </c>
      <c r="G32" s="38">
        <f t="shared" si="5"/>
        <v>0</v>
      </c>
      <c r="H32" s="38">
        <f t="shared" si="5"/>
        <v>0</v>
      </c>
      <c r="I32" s="38">
        <f t="shared" si="5"/>
        <v>0</v>
      </c>
      <c r="J32" s="38">
        <f t="shared" si="5"/>
        <v>1</v>
      </c>
      <c r="K32" s="38">
        <f t="shared" si="5"/>
        <v>1</v>
      </c>
      <c r="L32" s="38">
        <f t="shared" si="5"/>
        <v>0</v>
      </c>
      <c r="M32" s="38">
        <f t="shared" si="5"/>
        <v>0</v>
      </c>
      <c r="N32" s="38">
        <f t="shared" si="5"/>
        <v>0</v>
      </c>
      <c r="O32" s="38">
        <f t="shared" si="5"/>
        <v>0</v>
      </c>
      <c r="P32" s="38">
        <f t="shared" si="5"/>
        <v>0</v>
      </c>
      <c r="Q32" s="38">
        <f t="shared" si="5"/>
        <v>0</v>
      </c>
      <c r="R32" s="38">
        <f t="shared" si="5"/>
        <v>0</v>
      </c>
      <c r="S32" s="38">
        <f t="shared" si="5"/>
        <v>1</v>
      </c>
      <c r="T32" s="38">
        <f t="shared" si="5"/>
        <v>0</v>
      </c>
      <c r="U32" s="38">
        <f t="shared" si="5"/>
        <v>0</v>
      </c>
      <c r="V32" s="38">
        <f t="shared" si="5"/>
        <v>1</v>
      </c>
      <c r="W32" s="38">
        <f t="shared" si="5"/>
        <v>0</v>
      </c>
      <c r="X32" s="38">
        <f t="shared" si="5"/>
        <v>0</v>
      </c>
      <c r="Y32" s="38">
        <f t="shared" si="5"/>
        <v>1</v>
      </c>
      <c r="Z32" s="38">
        <f t="shared" si="5"/>
        <v>0</v>
      </c>
      <c r="AA32" s="38">
        <f t="shared" si="5"/>
        <v>0</v>
      </c>
      <c r="AB32" s="38">
        <f t="shared" si="5"/>
        <v>0</v>
      </c>
      <c r="AC32" s="38">
        <f t="shared" si="5"/>
        <v>0</v>
      </c>
      <c r="AD32" s="38">
        <f t="shared" si="5"/>
        <v>0</v>
      </c>
      <c r="AE32" s="38">
        <f t="shared" si="5"/>
        <v>1</v>
      </c>
      <c r="AF32" s="38">
        <f t="shared" si="5"/>
        <v>0</v>
      </c>
      <c r="AG32" s="38">
        <f t="shared" si="5"/>
        <v>0</v>
      </c>
      <c r="AH32" s="38">
        <f t="shared" si="5"/>
        <v>0</v>
      </c>
      <c r="AI32" s="38">
        <f t="shared" si="5"/>
        <v>0</v>
      </c>
      <c r="AJ32" s="38">
        <f t="shared" si="5"/>
        <v>0</v>
      </c>
      <c r="AK32" s="38">
        <f t="shared" si="5"/>
        <v>0</v>
      </c>
      <c r="AL32" s="38">
        <f t="shared" si="5"/>
        <v>0</v>
      </c>
      <c r="AM32" s="38">
        <f t="shared" si="5"/>
        <v>0</v>
      </c>
      <c r="AN32" s="38">
        <f t="shared" si="5"/>
        <v>1</v>
      </c>
      <c r="AO32" s="38">
        <f t="shared" si="5"/>
        <v>1</v>
      </c>
      <c r="AP32" s="38">
        <f t="shared" si="5"/>
        <v>0</v>
      </c>
      <c r="AQ32" s="38">
        <f t="shared" si="5"/>
        <v>0</v>
      </c>
      <c r="AR32" s="38">
        <f t="shared" si="5"/>
        <v>0</v>
      </c>
      <c r="AS32" s="38">
        <f t="shared" si="5"/>
        <v>0</v>
      </c>
      <c r="AT32" s="38">
        <f t="shared" si="5"/>
        <v>0</v>
      </c>
      <c r="AU32" s="38">
        <f t="shared" si="5"/>
        <v>1</v>
      </c>
      <c r="AV32" s="38">
        <f t="shared" si="5"/>
        <v>0</v>
      </c>
      <c r="AW32" s="38">
        <f t="shared" si="5"/>
        <v>1</v>
      </c>
      <c r="AX32" s="38">
        <f t="shared" si="5"/>
        <v>0</v>
      </c>
      <c r="AY32" s="38">
        <f t="shared" si="5"/>
        <v>0</v>
      </c>
      <c r="AZ32" s="38">
        <f t="shared" si="5"/>
        <v>1</v>
      </c>
      <c r="BA32" s="38">
        <f t="shared" si="5"/>
        <v>0</v>
      </c>
      <c r="BB32" s="38">
        <f t="shared" si="5"/>
        <v>0</v>
      </c>
      <c r="BC32" s="38">
        <f t="shared" si="5"/>
        <v>0</v>
      </c>
      <c r="BD32" s="38">
        <f t="shared" si="5"/>
        <v>0</v>
      </c>
      <c r="BE32" s="38">
        <f t="shared" si="5"/>
        <v>0</v>
      </c>
      <c r="BF32" s="38">
        <f t="shared" si="5"/>
        <v>0</v>
      </c>
    </row>
  </sheetData>
  <mergeCells count="2">
    <mergeCell ref="BI12:BJ12"/>
    <mergeCell ref="BL12:BM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4615C-EB6B-4C8A-B885-4F892BDD4248}">
  <dimension ref="A1:BO32"/>
  <sheetViews>
    <sheetView tabSelected="1" zoomScale="80" zoomScaleNormal="80" workbookViewId="0">
      <pane xSplit="1" topLeftCell="AZ1" activePane="topRight" state="frozen"/>
      <selection pane="topRight" activeCell="BK10" sqref="BK10"/>
    </sheetView>
  </sheetViews>
  <sheetFormatPr defaultRowHeight="14.4" x14ac:dyDescent="0.3"/>
  <cols>
    <col min="1" max="1" width="25.6640625" customWidth="1"/>
    <col min="4" max="4" width="12.6640625" customWidth="1"/>
    <col min="5" max="9" width="8.88671875" customWidth="1"/>
    <col min="10" max="10" width="11.6640625" customWidth="1"/>
    <col min="11" max="36" width="8.88671875" customWidth="1"/>
    <col min="37" max="37" width="11.44140625" customWidth="1"/>
    <col min="38" max="50" width="8.88671875" customWidth="1"/>
    <col min="51" max="51" width="13.6640625" customWidth="1"/>
    <col min="52" max="52" width="12.5546875" customWidth="1"/>
    <col min="53" max="53" width="12.6640625" customWidth="1"/>
    <col min="54" max="55" width="8.88671875" customWidth="1"/>
    <col min="56" max="56" width="12" customWidth="1"/>
    <col min="57" max="57" width="12.6640625" customWidth="1"/>
    <col min="58" max="58" width="12.33203125" customWidth="1"/>
    <col min="59" max="59" width="17.44140625" customWidth="1"/>
    <col min="60" max="60" width="10.5546875" customWidth="1"/>
    <col min="61" max="62" width="20" customWidth="1"/>
    <col min="63" max="63" width="14.109375" customWidth="1"/>
    <col min="64" max="64" width="12.6640625" customWidth="1"/>
    <col min="65" max="65" width="20.109375" customWidth="1"/>
    <col min="66" max="67" width="15.88671875" customWidth="1"/>
    <col min="68" max="69" width="14.6640625" customWidth="1"/>
  </cols>
  <sheetData>
    <row r="1" spans="1:67" ht="15" thickBot="1" x14ac:dyDescent="0.35"/>
    <row r="2" spans="1:67" ht="15" thickBot="1" x14ac:dyDescent="0.35">
      <c r="A2" s="48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3" t="s">
        <v>57</v>
      </c>
      <c r="BI2" s="4" t="s">
        <v>58</v>
      </c>
      <c r="BM2" s="56" t="s">
        <v>109</v>
      </c>
    </row>
    <row r="3" spans="1:67" ht="15" thickBot="1" x14ac:dyDescent="0.35">
      <c r="A3" s="23" t="s">
        <v>59</v>
      </c>
      <c r="B3" s="6">
        <v>4.1850000000000005</v>
      </c>
      <c r="C3" s="7">
        <v>1.18252</v>
      </c>
      <c r="D3" s="7">
        <v>3.29</v>
      </c>
      <c r="E3" s="7">
        <v>0.31122</v>
      </c>
      <c r="F3" s="7">
        <v>0.69201000000000001</v>
      </c>
      <c r="G3" s="7">
        <v>2.99</v>
      </c>
      <c r="H3" s="7">
        <v>0.32571</v>
      </c>
      <c r="I3" s="7">
        <v>0.56025000000000003</v>
      </c>
      <c r="J3" s="7">
        <v>0.22596000000000002</v>
      </c>
      <c r="K3" s="7">
        <v>0.19975000000000001</v>
      </c>
      <c r="L3" s="7">
        <v>0.57850000000000001</v>
      </c>
      <c r="M3" s="7">
        <v>1.25</v>
      </c>
      <c r="N3" s="7">
        <v>0.74315294117647057</v>
      </c>
      <c r="O3" s="7">
        <v>0.44252000000000002</v>
      </c>
      <c r="P3" s="7">
        <v>3.6852000000000003E-2</v>
      </c>
      <c r="Q3" s="7">
        <v>0.42415000000000003</v>
      </c>
      <c r="R3" s="7">
        <v>0.8872941176470589</v>
      </c>
      <c r="S3" s="7">
        <v>0.47449999999999998</v>
      </c>
      <c r="T3" s="7">
        <v>0.57855000000000001</v>
      </c>
      <c r="U3" s="7">
        <v>1.69</v>
      </c>
      <c r="V3" s="7">
        <v>0.66</v>
      </c>
      <c r="W3" s="7">
        <v>0.50274000000000008</v>
      </c>
      <c r="X3" s="7">
        <v>134</v>
      </c>
      <c r="Y3" s="7">
        <v>1.2150458715596331</v>
      </c>
      <c r="Z3" s="7">
        <v>1.76274</v>
      </c>
      <c r="AA3" s="7">
        <v>0.57486000000000004</v>
      </c>
      <c r="AB3" s="7">
        <v>2.5</v>
      </c>
      <c r="AC3" s="7">
        <v>1</v>
      </c>
      <c r="AD3" s="7">
        <v>0.66933000000000009</v>
      </c>
      <c r="AE3" s="7">
        <v>0.69</v>
      </c>
      <c r="AF3" s="7">
        <v>1.50528</v>
      </c>
      <c r="AG3" s="7">
        <v>0.99434000000000011</v>
      </c>
      <c r="AH3" s="7">
        <v>1.645</v>
      </c>
      <c r="AI3" s="7">
        <v>2.7149800000000002</v>
      </c>
      <c r="AJ3" s="7">
        <v>9.9901199999999992</v>
      </c>
      <c r="AK3" s="7">
        <v>1.3356000000000001</v>
      </c>
      <c r="AL3" s="7">
        <v>1.3858571428571429</v>
      </c>
      <c r="AM3" s="7">
        <v>0.6412000000000001</v>
      </c>
      <c r="AN3" s="7">
        <v>0.75516000000000005</v>
      </c>
      <c r="AO3" s="7">
        <v>1.42632</v>
      </c>
      <c r="AP3" s="7">
        <v>11.592000000000001</v>
      </c>
      <c r="AQ3" s="7">
        <v>0.54600000000000004</v>
      </c>
      <c r="AR3" s="7">
        <v>4.3680000000000003</v>
      </c>
      <c r="AS3" s="7">
        <v>6.2030769230769227</v>
      </c>
      <c r="AT3" s="7">
        <v>28.32</v>
      </c>
      <c r="AU3" s="7">
        <v>6.7900000000000009</v>
      </c>
      <c r="AV3" s="7">
        <v>4.0019999999999998</v>
      </c>
      <c r="AW3" s="7">
        <v>2.1823200000000003</v>
      </c>
      <c r="AX3" s="7">
        <v>1.4</v>
      </c>
      <c r="AY3" s="7">
        <v>4.7039999999999997</v>
      </c>
      <c r="AZ3" s="7">
        <v>2.9391600000000002</v>
      </c>
      <c r="BA3" s="7">
        <v>3.7800000000000002</v>
      </c>
      <c r="BB3" s="7">
        <v>4.7572000000000001</v>
      </c>
      <c r="BC3" s="7">
        <v>2.18316</v>
      </c>
      <c r="BD3" s="7">
        <v>0.71567999999999998</v>
      </c>
      <c r="BE3" s="7">
        <v>3.8315224828265687E-2</v>
      </c>
      <c r="BF3" s="8">
        <v>0.83076000000000005</v>
      </c>
      <c r="BI3" s="9">
        <f>SUMPRODUCT(B3:BF3,B4:BF4)</f>
        <v>7.576422030874836</v>
      </c>
      <c r="BM3" s="55">
        <f>BI3+'407_Meal2'!BI3+'407_Meal1'!BI3</f>
        <v>22.195042549574715</v>
      </c>
    </row>
    <row r="4" spans="1:67" ht="15" thickBot="1" x14ac:dyDescent="0.35">
      <c r="A4" s="49" t="s">
        <v>60</v>
      </c>
      <c r="B4" s="11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1.8173670888608504</v>
      </c>
      <c r="J4" s="12">
        <v>0</v>
      </c>
      <c r="K4" s="12">
        <v>0</v>
      </c>
      <c r="L4" s="12">
        <v>0</v>
      </c>
      <c r="M4" s="12">
        <v>1.7790941586520431E-2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0.41045551161366239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1.7362848730516061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1.3343037204788151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0.36984345724318335</v>
      </c>
      <c r="BD4" s="12">
        <v>0</v>
      </c>
      <c r="BE4" s="12">
        <v>0</v>
      </c>
      <c r="BF4" s="13">
        <v>0</v>
      </c>
    </row>
    <row r="8" spans="1:67" x14ac:dyDescent="0.3">
      <c r="A8" s="14" t="s">
        <v>61</v>
      </c>
      <c r="B8" s="14" t="s">
        <v>62</v>
      </c>
      <c r="C8" s="14" t="s">
        <v>63</v>
      </c>
      <c r="D8" s="14" t="s">
        <v>64</v>
      </c>
    </row>
    <row r="9" spans="1:67" x14ac:dyDescent="0.3">
      <c r="A9" s="14">
        <v>407</v>
      </c>
      <c r="B9" s="14" t="s">
        <v>65</v>
      </c>
      <c r="C9" s="14">
        <v>18</v>
      </c>
      <c r="D9" s="14">
        <v>66</v>
      </c>
    </row>
    <row r="11" spans="1:67" ht="15" thickBot="1" x14ac:dyDescent="0.35"/>
    <row r="12" spans="1:67" ht="15" thickBot="1" x14ac:dyDescent="0.35">
      <c r="A12" s="15"/>
      <c r="BI12" s="71" t="s">
        <v>106</v>
      </c>
      <c r="BJ12" s="72"/>
      <c r="BM12" s="14"/>
      <c r="BN12" s="77" t="s">
        <v>104</v>
      </c>
      <c r="BO12" s="78"/>
    </row>
    <row r="13" spans="1:67" ht="29.4" thickBot="1" x14ac:dyDescent="0.35">
      <c r="A13" s="39" t="s">
        <v>68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8" t="s">
        <v>69</v>
      </c>
      <c r="BH13" s="19" t="s">
        <v>70</v>
      </c>
      <c r="BI13" s="20" t="s">
        <v>71</v>
      </c>
      <c r="BJ13" s="40" t="s">
        <v>72</v>
      </c>
      <c r="BK13" s="19"/>
      <c r="BM13" s="51" t="s">
        <v>105</v>
      </c>
      <c r="BN13" s="50" t="s">
        <v>73</v>
      </c>
      <c r="BO13" s="50" t="s">
        <v>74</v>
      </c>
    </row>
    <row r="14" spans="1:67" x14ac:dyDescent="0.3">
      <c r="A14" s="59" t="s">
        <v>111</v>
      </c>
      <c r="B14">
        <v>20</v>
      </c>
      <c r="C14">
        <v>25</v>
      </c>
      <c r="D14">
        <v>45</v>
      </c>
      <c r="E14">
        <v>30</v>
      </c>
      <c r="F14">
        <v>25</v>
      </c>
      <c r="G14">
        <v>15</v>
      </c>
      <c r="H14">
        <v>10</v>
      </c>
      <c r="I14">
        <v>20</v>
      </c>
      <c r="J14">
        <v>25</v>
      </c>
      <c r="K14">
        <v>10</v>
      </c>
      <c r="L14">
        <v>10</v>
      </c>
      <c r="M14">
        <v>15</v>
      </c>
      <c r="N14">
        <v>20</v>
      </c>
      <c r="O14">
        <v>45</v>
      </c>
      <c r="P14">
        <v>110</v>
      </c>
      <c r="Q14">
        <v>10</v>
      </c>
      <c r="R14">
        <v>90</v>
      </c>
      <c r="S14">
        <v>100</v>
      </c>
      <c r="T14">
        <v>25</v>
      </c>
      <c r="U14">
        <v>130</v>
      </c>
      <c r="V14">
        <v>50</v>
      </c>
      <c r="W14">
        <v>110</v>
      </c>
      <c r="X14">
        <v>50</v>
      </c>
      <c r="Y14">
        <v>60</v>
      </c>
      <c r="Z14">
        <v>90</v>
      </c>
      <c r="AA14">
        <v>50</v>
      </c>
      <c r="AB14">
        <v>90</v>
      </c>
      <c r="AC14">
        <v>15</v>
      </c>
      <c r="AD14">
        <v>20</v>
      </c>
      <c r="AE14">
        <v>80</v>
      </c>
      <c r="AF14">
        <v>60</v>
      </c>
      <c r="AG14">
        <v>100</v>
      </c>
      <c r="AH14">
        <v>50</v>
      </c>
      <c r="AI14">
        <v>70</v>
      </c>
      <c r="AJ14">
        <v>50</v>
      </c>
      <c r="AK14">
        <v>100</v>
      </c>
      <c r="AL14">
        <v>50</v>
      </c>
      <c r="AM14">
        <v>80</v>
      </c>
      <c r="AN14">
        <v>130</v>
      </c>
      <c r="AO14">
        <v>110</v>
      </c>
      <c r="AP14">
        <v>90</v>
      </c>
      <c r="AQ14">
        <v>100</v>
      </c>
      <c r="AR14">
        <v>100</v>
      </c>
      <c r="AS14">
        <v>120</v>
      </c>
      <c r="AT14">
        <v>80</v>
      </c>
      <c r="AU14">
        <v>110</v>
      </c>
      <c r="AV14">
        <v>80</v>
      </c>
      <c r="AW14">
        <v>100</v>
      </c>
      <c r="AX14">
        <v>90</v>
      </c>
      <c r="AY14">
        <v>140</v>
      </c>
      <c r="AZ14">
        <v>200</v>
      </c>
      <c r="BA14">
        <v>130</v>
      </c>
      <c r="BB14">
        <v>140</v>
      </c>
      <c r="BC14">
        <v>100</v>
      </c>
      <c r="BD14">
        <v>120</v>
      </c>
      <c r="BE14">
        <v>110</v>
      </c>
      <c r="BF14">
        <v>130</v>
      </c>
      <c r="BG14" s="24">
        <f t="shared" ref="BG14:BG19" si="0">SUMPRODUCT($B$4:$BF$4,B14:BF14)</f>
        <v>299.99999999999994</v>
      </c>
      <c r="BH14" s="19"/>
      <c r="BI14" s="67">
        <f>IF('407_Meal2'!BL14-'407_Meal2'!BI14&gt;0, '407_Meal2'!BL14-'407_Meal2'!BI14, 0)</f>
        <v>300</v>
      </c>
      <c r="BJ14" s="67">
        <f>'407_Meal2'!BM14-'407_Meal2'!BG14</f>
        <v>1080</v>
      </c>
      <c r="BK14" s="19"/>
      <c r="BM14" s="52">
        <f>BG14+'407_Meal2'!BG14+'407_Meal1'!BG14</f>
        <v>999.99999999999977</v>
      </c>
      <c r="BN14" s="53">
        <f>'407_Meal1'!BL14</f>
        <v>1000</v>
      </c>
      <c r="BO14" s="53">
        <f>'407_Meal1'!BM14</f>
        <v>1780</v>
      </c>
    </row>
    <row r="15" spans="1:67" x14ac:dyDescent="0.3">
      <c r="A15" s="23" t="s">
        <v>75</v>
      </c>
      <c r="B15">
        <v>4</v>
      </c>
      <c r="C15">
        <v>6</v>
      </c>
      <c r="D15">
        <v>8</v>
      </c>
      <c r="E15">
        <v>7</v>
      </c>
      <c r="F15">
        <v>5</v>
      </c>
      <c r="G15">
        <v>4</v>
      </c>
      <c r="H15">
        <v>2</v>
      </c>
      <c r="I15">
        <v>5</v>
      </c>
      <c r="J15">
        <v>5</v>
      </c>
      <c r="K15">
        <v>2</v>
      </c>
      <c r="L15">
        <v>2</v>
      </c>
      <c r="M15">
        <v>2</v>
      </c>
      <c r="N15">
        <v>3</v>
      </c>
      <c r="O15">
        <v>11</v>
      </c>
      <c r="P15">
        <v>26</v>
      </c>
      <c r="Q15">
        <v>3</v>
      </c>
      <c r="R15">
        <v>18</v>
      </c>
      <c r="S15">
        <v>23</v>
      </c>
      <c r="T15">
        <v>5</v>
      </c>
      <c r="U15">
        <v>34</v>
      </c>
      <c r="V15">
        <v>3</v>
      </c>
      <c r="W15">
        <v>30</v>
      </c>
      <c r="X15">
        <v>12</v>
      </c>
      <c r="Y15">
        <v>15</v>
      </c>
      <c r="Z15">
        <v>23</v>
      </c>
      <c r="AA15">
        <v>12</v>
      </c>
      <c r="AB15">
        <v>20</v>
      </c>
      <c r="AC15">
        <v>5</v>
      </c>
      <c r="AD15">
        <v>7</v>
      </c>
      <c r="AE15">
        <v>19</v>
      </c>
      <c r="AF15">
        <v>15</v>
      </c>
      <c r="AG15">
        <v>26</v>
      </c>
      <c r="AH15">
        <v>13</v>
      </c>
      <c r="AI15">
        <v>19</v>
      </c>
      <c r="AJ15">
        <v>11</v>
      </c>
      <c r="AK15">
        <v>26</v>
      </c>
      <c r="AL15">
        <v>13</v>
      </c>
      <c r="AM15">
        <v>21</v>
      </c>
      <c r="AN15">
        <v>0</v>
      </c>
      <c r="AO15">
        <v>6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6</v>
      </c>
      <c r="AX15">
        <v>0</v>
      </c>
      <c r="AY15">
        <v>0</v>
      </c>
      <c r="AZ15">
        <v>0</v>
      </c>
      <c r="BA15">
        <v>0</v>
      </c>
      <c r="BB15">
        <v>5</v>
      </c>
      <c r="BC15">
        <v>0</v>
      </c>
      <c r="BD15">
        <v>0</v>
      </c>
      <c r="BE15">
        <v>0</v>
      </c>
      <c r="BF15">
        <v>0</v>
      </c>
      <c r="BG15" s="24">
        <f t="shared" si="0"/>
        <v>41.752220558089377</v>
      </c>
      <c r="BI15" s="68">
        <f>IF('407_Meal2'!BL15-'407_Meal2'!BI15&gt;0, '407_Meal2'!BL15-'407_Meal2'!BI15, 0)</f>
        <v>0</v>
      </c>
      <c r="BJ15" s="68">
        <f>'407_Meal2'!BM15-'407_Meal2'!BG15</f>
        <v>142.27470428952418</v>
      </c>
      <c r="BM15" s="54">
        <f>BG15+'407_Meal2'!BG15+'407_Meal1'!BG15</f>
        <v>122.47751626856521</v>
      </c>
      <c r="BN15" s="65">
        <f>'407_Meal1'!BL15</f>
        <v>50</v>
      </c>
      <c r="BO15" s="70">
        <f>'407_Meal1'!BM15</f>
        <v>223</v>
      </c>
    </row>
    <row r="16" spans="1:67" x14ac:dyDescent="0.3">
      <c r="A16" s="23" t="s">
        <v>76</v>
      </c>
      <c r="B16">
        <v>0</v>
      </c>
      <c r="C16">
        <v>0</v>
      </c>
      <c r="D16">
        <v>0.5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2.5</v>
      </c>
      <c r="S16">
        <v>0</v>
      </c>
      <c r="T16">
        <v>0</v>
      </c>
      <c r="U16">
        <v>0</v>
      </c>
      <c r="V16">
        <v>4.5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0.5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6</v>
      </c>
      <c r="AO16">
        <v>1.5</v>
      </c>
      <c r="AP16">
        <v>1</v>
      </c>
      <c r="AQ16">
        <v>1.5</v>
      </c>
      <c r="AR16">
        <v>1</v>
      </c>
      <c r="AS16">
        <v>2</v>
      </c>
      <c r="AT16">
        <v>0.5</v>
      </c>
      <c r="AU16">
        <v>2</v>
      </c>
      <c r="AV16">
        <v>1</v>
      </c>
      <c r="AW16">
        <v>4</v>
      </c>
      <c r="AX16">
        <v>1</v>
      </c>
      <c r="AY16">
        <v>6</v>
      </c>
      <c r="AZ16">
        <v>10</v>
      </c>
      <c r="BA16">
        <v>4</v>
      </c>
      <c r="BB16">
        <v>1</v>
      </c>
      <c r="BC16">
        <v>1.5</v>
      </c>
      <c r="BD16">
        <v>6</v>
      </c>
      <c r="BE16">
        <v>2.5</v>
      </c>
      <c r="BF16">
        <v>1.5</v>
      </c>
      <c r="BG16" s="27">
        <f t="shared" si="0"/>
        <v>5.8919800677800351</v>
      </c>
      <c r="BI16" s="68">
        <f>IF('407_Meal2'!BL16-'407_Meal2'!BI16&gt;0, '407_Meal2'!BL16-'407_Meal2'!BI16, 0)</f>
        <v>0</v>
      </c>
      <c r="BJ16" s="68">
        <f>'407_Meal2'!BM16-'407_Meal2'!BG16</f>
        <v>46.073802379945015</v>
      </c>
      <c r="BM16" s="54">
        <f>BG16+'407_Meal2'!BG16+'407_Meal1'!BG16</f>
        <v>18.818177687835021</v>
      </c>
      <c r="BN16" s="65">
        <f>'407_Meal1'!BL16</f>
        <v>0</v>
      </c>
      <c r="BO16" s="70">
        <f>'407_Meal1'!BM16</f>
        <v>59</v>
      </c>
    </row>
    <row r="17" spans="1:67" x14ac:dyDescent="0.3">
      <c r="A17" s="23" t="s">
        <v>77</v>
      </c>
      <c r="B17">
        <v>2</v>
      </c>
      <c r="C17">
        <v>1</v>
      </c>
      <c r="D17">
        <v>4</v>
      </c>
      <c r="E17">
        <v>1</v>
      </c>
      <c r="F17">
        <v>2</v>
      </c>
      <c r="G17">
        <v>0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3</v>
      </c>
      <c r="O17">
        <v>1</v>
      </c>
      <c r="P17">
        <v>3</v>
      </c>
      <c r="Q17">
        <v>0</v>
      </c>
      <c r="R17">
        <v>4</v>
      </c>
      <c r="S17">
        <v>2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0</v>
      </c>
      <c r="AA17">
        <v>1</v>
      </c>
      <c r="AB17">
        <v>1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17</v>
      </c>
      <c r="AO17">
        <v>17</v>
      </c>
      <c r="AP17">
        <v>20</v>
      </c>
      <c r="AQ17">
        <v>19</v>
      </c>
      <c r="AR17">
        <v>21</v>
      </c>
      <c r="AS17">
        <v>23</v>
      </c>
      <c r="AT17">
        <v>17</v>
      </c>
      <c r="AU17">
        <v>21</v>
      </c>
      <c r="AV17">
        <v>16</v>
      </c>
      <c r="AW17">
        <v>10</v>
      </c>
      <c r="AX17">
        <v>20</v>
      </c>
      <c r="AY17">
        <v>20</v>
      </c>
      <c r="AZ17">
        <v>24</v>
      </c>
      <c r="BA17">
        <v>22</v>
      </c>
      <c r="BB17">
        <v>27</v>
      </c>
      <c r="BC17">
        <v>21</v>
      </c>
      <c r="BD17">
        <v>16</v>
      </c>
      <c r="BE17">
        <v>22</v>
      </c>
      <c r="BF17">
        <v>26</v>
      </c>
      <c r="BG17" s="27">
        <f t="shared" si="0"/>
        <v>24.681192710393976</v>
      </c>
      <c r="BI17" s="68">
        <f>IF('407_Meal2'!BL17-'407_Meal2'!BI17&gt;0, '407_Meal2'!BL17-'407_Meal2'!BI17, 0)</f>
        <v>15.354462578505892</v>
      </c>
      <c r="BJ17" s="68">
        <f>'407_Meal2'!BM17-'407_Meal2'!BG17</f>
        <v>29.354462578505885</v>
      </c>
      <c r="BM17" s="54">
        <f>BG17+'407_Meal2'!BG17+'407_Meal1'!BG17</f>
        <v>84.326730131888098</v>
      </c>
      <c r="BN17" s="65">
        <f>'407_Meal1'!BL17</f>
        <v>61</v>
      </c>
      <c r="BO17" s="70">
        <f>'407_Meal1'!BM17</f>
        <v>89</v>
      </c>
    </row>
    <row r="18" spans="1:67" x14ac:dyDescent="0.3">
      <c r="A18" s="23" t="s">
        <v>78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3</v>
      </c>
      <c r="AV18">
        <v>0</v>
      </c>
      <c r="AW18">
        <v>5</v>
      </c>
      <c r="AX18">
        <v>0</v>
      </c>
      <c r="AY18">
        <v>10</v>
      </c>
      <c r="AZ18">
        <v>10</v>
      </c>
      <c r="BA18">
        <v>5</v>
      </c>
      <c r="BB18">
        <v>0</v>
      </c>
      <c r="BC18">
        <v>0</v>
      </c>
      <c r="BD18">
        <v>8</v>
      </c>
      <c r="BE18">
        <v>5</v>
      </c>
      <c r="BF18">
        <v>0</v>
      </c>
      <c r="BG18" s="27">
        <f t="shared" si="0"/>
        <v>6.6715186023940749</v>
      </c>
      <c r="BI18" s="68">
        <f>IF('407_Meal2'!BL18-'407_Meal2'!BI18&gt;0, '407_Meal2'!BL18-'407_Meal2'!BI18, 0)</f>
        <v>0</v>
      </c>
      <c r="BJ18" s="68">
        <f>'407_Meal2'!BM18-'407_Meal2'!BG18</f>
        <v>6.6715186023940749</v>
      </c>
      <c r="BM18" s="54">
        <f>BG18+'407_Meal2'!BG18+'407_Meal1'!BG18</f>
        <v>20</v>
      </c>
      <c r="BN18" s="65">
        <f>'407_Meal1'!BL18</f>
        <v>0</v>
      </c>
      <c r="BO18" s="70">
        <f>'407_Meal1'!BM18</f>
        <v>20</v>
      </c>
    </row>
    <row r="19" spans="1:67" x14ac:dyDescent="0.3">
      <c r="A19" s="23" t="s">
        <v>79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17</v>
      </c>
      <c r="AO19">
        <v>27</v>
      </c>
      <c r="AP19">
        <v>17</v>
      </c>
      <c r="AQ19">
        <v>18</v>
      </c>
      <c r="AR19">
        <v>23</v>
      </c>
      <c r="AS19">
        <v>13</v>
      </c>
      <c r="AT19">
        <v>20</v>
      </c>
      <c r="AU19">
        <v>15</v>
      </c>
      <c r="AV19">
        <v>7</v>
      </c>
      <c r="AW19">
        <v>27</v>
      </c>
      <c r="AX19">
        <v>27</v>
      </c>
      <c r="AY19">
        <v>18</v>
      </c>
      <c r="AZ19">
        <v>23</v>
      </c>
      <c r="BA19">
        <v>23</v>
      </c>
      <c r="BB19">
        <v>22</v>
      </c>
      <c r="BC19">
        <v>57</v>
      </c>
      <c r="BD19">
        <v>13</v>
      </c>
      <c r="BE19">
        <v>25</v>
      </c>
      <c r="BF19">
        <v>17</v>
      </c>
      <c r="BG19" s="27">
        <f t="shared" si="0"/>
        <v>57.107277515789463</v>
      </c>
      <c r="BI19" s="68">
        <f>IF('407_Meal2'!BL19-'407_Meal2'!BI19&gt;0, '407_Meal2'!BL19-'407_Meal2'!BI19, 0)</f>
        <v>0</v>
      </c>
      <c r="BJ19" s="68">
        <f>'407_Meal2'!BM19-'407_Meal2'!BG19</f>
        <v>228.78972655058075</v>
      </c>
      <c r="BM19" s="54">
        <f>BG19+'407_Meal2'!BG19+'407_Meal1'!BG19</f>
        <v>128.31755096520868</v>
      </c>
      <c r="BN19" s="65">
        <f>'407_Meal1'!BL19</f>
        <v>0</v>
      </c>
      <c r="BO19" s="70">
        <f>'407_Meal1'!BM19</f>
        <v>300</v>
      </c>
    </row>
    <row r="20" spans="1:67" x14ac:dyDescent="0.3">
      <c r="A20" s="23" t="s">
        <v>80</v>
      </c>
      <c r="B20">
        <v>0</v>
      </c>
      <c r="C20">
        <v>40</v>
      </c>
      <c r="D20">
        <v>80</v>
      </c>
      <c r="E20">
        <v>60</v>
      </c>
      <c r="F20">
        <v>30</v>
      </c>
      <c r="G20">
        <v>115</v>
      </c>
      <c r="H20">
        <v>0</v>
      </c>
      <c r="I20">
        <v>0</v>
      </c>
      <c r="J20">
        <v>20</v>
      </c>
      <c r="K20">
        <v>10</v>
      </c>
      <c r="L20">
        <v>10</v>
      </c>
      <c r="M20">
        <v>35</v>
      </c>
      <c r="N20">
        <v>15</v>
      </c>
      <c r="O20">
        <v>5</v>
      </c>
      <c r="P20">
        <v>0</v>
      </c>
      <c r="Q20">
        <v>55</v>
      </c>
      <c r="R20">
        <v>0</v>
      </c>
      <c r="S20">
        <v>70</v>
      </c>
      <c r="T20">
        <v>20</v>
      </c>
      <c r="U20">
        <v>0</v>
      </c>
      <c r="V20">
        <v>0</v>
      </c>
      <c r="W20">
        <v>0</v>
      </c>
      <c r="X20">
        <v>20</v>
      </c>
      <c r="Y20">
        <v>0</v>
      </c>
      <c r="Z20">
        <v>15</v>
      </c>
      <c r="AA20">
        <v>30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40</v>
      </c>
      <c r="AO20">
        <v>95</v>
      </c>
      <c r="AP20">
        <v>65</v>
      </c>
      <c r="AQ20">
        <v>100</v>
      </c>
      <c r="AR20">
        <v>85</v>
      </c>
      <c r="AS20">
        <v>60</v>
      </c>
      <c r="AT20">
        <v>320</v>
      </c>
      <c r="AU20">
        <v>95</v>
      </c>
      <c r="AV20">
        <v>70</v>
      </c>
      <c r="AW20">
        <v>300</v>
      </c>
      <c r="AX20">
        <v>110</v>
      </c>
      <c r="AY20">
        <v>35</v>
      </c>
      <c r="AZ20">
        <v>55</v>
      </c>
      <c r="BA20">
        <v>65</v>
      </c>
      <c r="BB20">
        <v>310</v>
      </c>
      <c r="BC20">
        <v>240</v>
      </c>
      <c r="BD20">
        <v>100</v>
      </c>
      <c r="BE20">
        <v>30</v>
      </c>
      <c r="BF20">
        <v>40</v>
      </c>
      <c r="BG20" s="27">
        <f t="shared" ref="BG20:BG28" si="1">SUMPRODUCT($B$4:$BF$4,B20:BF20)</f>
        <v>489.67622883753671</v>
      </c>
      <c r="BI20" s="68">
        <f>IF('407_Meal2'!BL20-'407_Meal2'!BI20&gt;0, '407_Meal2'!BL20-'407_Meal2'!BI20, 0)</f>
        <v>0</v>
      </c>
      <c r="BJ20" s="68">
        <f>'407_Meal2'!BM20-'407_Meal2'!BG20</f>
        <v>1750.0932961728417</v>
      </c>
      <c r="BM20" s="54">
        <f>BG20+'407_Meal2'!BG20+'407_Meal1'!BG20</f>
        <v>1039.5829326646949</v>
      </c>
      <c r="BN20" s="65">
        <f>'407_Meal1'!BL20</f>
        <v>350</v>
      </c>
      <c r="BO20" s="70">
        <f>'407_Meal1'!BM20</f>
        <v>2300</v>
      </c>
    </row>
    <row r="21" spans="1:67" x14ac:dyDescent="0.3">
      <c r="A21" s="23" t="s">
        <v>81</v>
      </c>
      <c r="B21">
        <v>230</v>
      </c>
      <c r="C21">
        <v>220</v>
      </c>
      <c r="D21">
        <v>460</v>
      </c>
      <c r="E21">
        <v>250</v>
      </c>
      <c r="F21">
        <v>270</v>
      </c>
      <c r="G21">
        <v>260</v>
      </c>
      <c r="H21">
        <v>140</v>
      </c>
      <c r="I21">
        <v>200</v>
      </c>
      <c r="J21">
        <v>190</v>
      </c>
      <c r="K21">
        <v>70</v>
      </c>
      <c r="L21">
        <v>125</v>
      </c>
      <c r="M21">
        <v>170</v>
      </c>
      <c r="N21">
        <v>300</v>
      </c>
      <c r="O21">
        <v>190</v>
      </c>
      <c r="P21">
        <v>620</v>
      </c>
      <c r="Q21">
        <v>190</v>
      </c>
      <c r="R21">
        <v>250</v>
      </c>
      <c r="S21">
        <v>440</v>
      </c>
      <c r="T21">
        <v>340</v>
      </c>
      <c r="U21">
        <v>260</v>
      </c>
      <c r="V21">
        <v>140</v>
      </c>
      <c r="W21">
        <v>450</v>
      </c>
      <c r="X21">
        <v>240</v>
      </c>
      <c r="Y21">
        <v>160</v>
      </c>
      <c r="Z21">
        <v>240</v>
      </c>
      <c r="AA21">
        <v>210</v>
      </c>
      <c r="AB21">
        <v>450</v>
      </c>
      <c r="AC21">
        <v>75</v>
      </c>
      <c r="AD21">
        <v>75</v>
      </c>
      <c r="AE21">
        <v>250</v>
      </c>
      <c r="AF21">
        <v>230</v>
      </c>
      <c r="AG21">
        <v>190</v>
      </c>
      <c r="AH21">
        <v>120</v>
      </c>
      <c r="AI21">
        <v>230</v>
      </c>
      <c r="AJ21">
        <v>170</v>
      </c>
      <c r="AK21">
        <v>350</v>
      </c>
      <c r="AL21">
        <v>160</v>
      </c>
      <c r="AM21">
        <v>270</v>
      </c>
      <c r="AN21">
        <v>230</v>
      </c>
      <c r="AO21">
        <v>470</v>
      </c>
      <c r="AP21">
        <v>460</v>
      </c>
      <c r="AQ21">
        <v>390</v>
      </c>
      <c r="AR21">
        <v>340</v>
      </c>
      <c r="AS21">
        <v>500</v>
      </c>
      <c r="AT21">
        <v>300</v>
      </c>
      <c r="AU21">
        <v>290</v>
      </c>
      <c r="AV21">
        <v>340</v>
      </c>
      <c r="AW21">
        <v>220</v>
      </c>
      <c r="AX21">
        <v>370</v>
      </c>
      <c r="AY21">
        <v>370</v>
      </c>
      <c r="AZ21">
        <v>430</v>
      </c>
      <c r="BA21">
        <v>420</v>
      </c>
      <c r="BB21">
        <v>430</v>
      </c>
      <c r="BC21">
        <v>220</v>
      </c>
      <c r="BD21">
        <v>310</v>
      </c>
      <c r="BE21">
        <v>360</v>
      </c>
      <c r="BF21">
        <v>480</v>
      </c>
      <c r="BG21" s="27">
        <f t="shared" si="1"/>
        <v>1049.9999999999998</v>
      </c>
      <c r="BI21" s="60">
        <f>IF('407_Meal2'!BL21-'407_Meal2'!BI21&gt;0, '407_Meal2'!BL21-'407_Meal2'!BI21, 0)</f>
        <v>0</v>
      </c>
      <c r="BJ21" s="68">
        <f>'407_Meal2'!BM21-'407_Meal2'!BG21</f>
        <v>1049.9999999999991</v>
      </c>
      <c r="BM21" s="54">
        <f>BG21+'407_Meal2'!BG21+'407_Meal1'!BG21</f>
        <v>3500.0000000000009</v>
      </c>
      <c r="BN21" s="65">
        <f>'407_Meal1'!BL21</f>
        <v>0</v>
      </c>
      <c r="BO21" s="70">
        <f>'407_Meal1'!BM21</f>
        <v>3500</v>
      </c>
    </row>
    <row r="22" spans="1:67" x14ac:dyDescent="0.3">
      <c r="A22" s="23" t="s">
        <v>82</v>
      </c>
      <c r="B22">
        <v>2</v>
      </c>
      <c r="C22">
        <v>2</v>
      </c>
      <c r="D22">
        <v>3</v>
      </c>
      <c r="E22">
        <v>2</v>
      </c>
      <c r="F22">
        <v>2</v>
      </c>
      <c r="G22">
        <v>2</v>
      </c>
      <c r="H22">
        <v>1</v>
      </c>
      <c r="I22">
        <v>3</v>
      </c>
      <c r="J22">
        <v>2</v>
      </c>
      <c r="K22">
        <v>1</v>
      </c>
      <c r="L22">
        <v>1</v>
      </c>
      <c r="M22">
        <v>1</v>
      </c>
      <c r="N22">
        <v>1</v>
      </c>
      <c r="O22">
        <v>3</v>
      </c>
      <c r="P22">
        <v>2</v>
      </c>
      <c r="Q22">
        <v>1</v>
      </c>
      <c r="R22">
        <v>2</v>
      </c>
      <c r="S22">
        <v>4</v>
      </c>
      <c r="T22">
        <v>1</v>
      </c>
      <c r="U22">
        <v>5</v>
      </c>
      <c r="V22">
        <v>1</v>
      </c>
      <c r="W22">
        <v>3</v>
      </c>
      <c r="X22">
        <v>1</v>
      </c>
      <c r="Y22">
        <v>2</v>
      </c>
      <c r="Z22">
        <v>1</v>
      </c>
      <c r="AA22">
        <v>1</v>
      </c>
      <c r="AB22">
        <v>4</v>
      </c>
      <c r="AC22">
        <v>2</v>
      </c>
      <c r="AD22">
        <v>2</v>
      </c>
      <c r="AE22">
        <v>3</v>
      </c>
      <c r="AF22">
        <v>2</v>
      </c>
      <c r="AG22">
        <v>6</v>
      </c>
      <c r="AH22">
        <v>1</v>
      </c>
      <c r="AI22">
        <v>2</v>
      </c>
      <c r="AJ22">
        <v>2</v>
      </c>
      <c r="AK22">
        <v>1</v>
      </c>
      <c r="AL22">
        <v>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 s="27">
        <f t="shared" si="1"/>
        <v>9.7633729774996088</v>
      </c>
      <c r="BI22" s="69">
        <f>IF('407_Meal2'!BL22-'407_Meal2'!BI22&gt;0, '407_Meal2'!BL22-'407_Meal2'!BI22, 0)</f>
        <v>5.1769376312235167</v>
      </c>
      <c r="BJ22" s="68">
        <f>'407_Meal2'!BM22-'407_Meal2'!BG22</f>
        <v>21.066848873748619</v>
      </c>
      <c r="BM22" s="54">
        <f>BG22+'407_Meal2'!BG22+'407_Meal1'!BG22</f>
        <v>26.696524103750988</v>
      </c>
      <c r="BN22" s="65">
        <f>'407_Meal1'!BL22</f>
        <v>20</v>
      </c>
      <c r="BO22" s="70">
        <f>'407_Meal1'!BM22</f>
        <v>38</v>
      </c>
    </row>
    <row r="23" spans="1:67" x14ac:dyDescent="0.3">
      <c r="A23" s="23" t="s">
        <v>83</v>
      </c>
      <c r="B23">
        <v>2</v>
      </c>
      <c r="C23">
        <v>4</v>
      </c>
      <c r="D23">
        <v>2</v>
      </c>
      <c r="E23">
        <v>5</v>
      </c>
      <c r="F23">
        <v>2</v>
      </c>
      <c r="G23">
        <v>2</v>
      </c>
      <c r="H23">
        <v>1</v>
      </c>
      <c r="I23">
        <v>2</v>
      </c>
      <c r="J23">
        <v>3</v>
      </c>
      <c r="K23">
        <v>1</v>
      </c>
      <c r="L23">
        <v>2</v>
      </c>
      <c r="M23">
        <v>1</v>
      </c>
      <c r="N23">
        <v>0</v>
      </c>
      <c r="O23">
        <v>9</v>
      </c>
      <c r="P23">
        <v>1</v>
      </c>
      <c r="Q23">
        <v>2</v>
      </c>
      <c r="R23">
        <v>5</v>
      </c>
      <c r="S23">
        <v>7</v>
      </c>
      <c r="T23">
        <v>3</v>
      </c>
      <c r="U23">
        <v>25</v>
      </c>
      <c r="V23">
        <v>0</v>
      </c>
      <c r="W23">
        <v>19</v>
      </c>
      <c r="X23">
        <v>11</v>
      </c>
      <c r="Y23">
        <v>11</v>
      </c>
      <c r="Z23">
        <v>20</v>
      </c>
      <c r="AA23">
        <v>11</v>
      </c>
      <c r="AB23">
        <v>13</v>
      </c>
      <c r="AC23">
        <v>2</v>
      </c>
      <c r="AD23">
        <v>0</v>
      </c>
      <c r="AE23">
        <v>14</v>
      </c>
      <c r="AF23">
        <v>13</v>
      </c>
      <c r="AG23">
        <v>16</v>
      </c>
      <c r="AH23">
        <v>10</v>
      </c>
      <c r="AI23">
        <v>16</v>
      </c>
      <c r="AJ23">
        <v>8</v>
      </c>
      <c r="AK23">
        <v>16</v>
      </c>
      <c r="AL23">
        <v>9</v>
      </c>
      <c r="AM23">
        <v>20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 s="27">
        <f t="shared" si="1"/>
        <v>20.100000000000001</v>
      </c>
      <c r="BI23" s="68">
        <f>IF('407_Meal2'!BL23-'407_Meal2'!BI23&gt;0, '407_Meal2'!BL23-'407_Meal2'!BI23, 0)</f>
        <v>0</v>
      </c>
      <c r="BJ23" s="68">
        <f>'407_Meal2'!BM23-'407_Meal2'!BG23</f>
        <v>20.099999999999984</v>
      </c>
      <c r="BM23" s="54">
        <f>BG23+'407_Meal2'!BG23+'407_Meal1'!BG23</f>
        <v>67.000000000000014</v>
      </c>
      <c r="BN23" s="65">
        <f>'407_Meal1'!BL23</f>
        <v>0</v>
      </c>
      <c r="BO23" s="70">
        <f>'407_Meal1'!BM23</f>
        <v>67</v>
      </c>
    </row>
    <row r="24" spans="1:67" x14ac:dyDescent="0.3">
      <c r="A24" s="23" t="s">
        <v>84</v>
      </c>
      <c r="B24">
        <v>9.0000000000000011E-2</v>
      </c>
      <c r="C24">
        <v>3.6000000000000004E-2</v>
      </c>
      <c r="D24">
        <v>5.3999999999999999E-2</v>
      </c>
      <c r="E24">
        <v>0.9900000000000001</v>
      </c>
      <c r="F24">
        <v>0</v>
      </c>
      <c r="G24">
        <v>9.0000000000000011E-2</v>
      </c>
      <c r="H24">
        <v>3.6000000000000004E-2</v>
      </c>
      <c r="I24">
        <v>3.6000000000000004E-2</v>
      </c>
      <c r="J24">
        <v>0</v>
      </c>
      <c r="K24">
        <v>1.8000000000000002E-2</v>
      </c>
      <c r="L24">
        <v>5.3999999999999999E-2</v>
      </c>
      <c r="M24">
        <v>1.1700000000000002</v>
      </c>
      <c r="N24">
        <v>0</v>
      </c>
      <c r="O24">
        <v>0</v>
      </c>
      <c r="P24">
        <v>0</v>
      </c>
      <c r="Q24">
        <v>0</v>
      </c>
      <c r="R24">
        <v>1.8000000000000002E-2</v>
      </c>
      <c r="S24">
        <v>1.08</v>
      </c>
      <c r="T24">
        <v>0.18000000000000002</v>
      </c>
      <c r="U24">
        <v>1.8000000000000002E-2</v>
      </c>
      <c r="V24">
        <v>0</v>
      </c>
      <c r="W24">
        <v>1.8000000000000002E-2</v>
      </c>
      <c r="X24">
        <v>1.08</v>
      </c>
      <c r="Y24">
        <v>0.315</v>
      </c>
      <c r="Z24">
        <v>0</v>
      </c>
      <c r="AA24">
        <v>1.8000000000000002E-2</v>
      </c>
      <c r="AB24">
        <v>1.8000000000000002E-2</v>
      </c>
      <c r="AC24">
        <v>0</v>
      </c>
      <c r="AD24">
        <v>0</v>
      </c>
      <c r="AE24">
        <v>1.8000000000000002E-2</v>
      </c>
      <c r="AF24">
        <v>5.3999999999999999E-2</v>
      </c>
      <c r="AG24">
        <v>0</v>
      </c>
      <c r="AH24">
        <v>1.8000000000000002E-2</v>
      </c>
      <c r="AI24">
        <v>7.2000000000000008E-2</v>
      </c>
      <c r="AJ24">
        <v>0</v>
      </c>
      <c r="AK24">
        <v>1.8000000000000002E-2</v>
      </c>
      <c r="AL24">
        <v>5.3999999999999999E-2</v>
      </c>
      <c r="AM24">
        <v>0.27</v>
      </c>
      <c r="AN24">
        <v>0</v>
      </c>
      <c r="AO24">
        <v>9.0000000000000011E-2</v>
      </c>
      <c r="AP24">
        <v>0</v>
      </c>
      <c r="AQ24">
        <v>0</v>
      </c>
      <c r="AR24">
        <v>1.8000000000000002E-2</v>
      </c>
      <c r="AS24">
        <v>3.6000000000000004E-2</v>
      </c>
      <c r="AT24">
        <v>1.8000000000000002E-2</v>
      </c>
      <c r="AU24">
        <v>0</v>
      </c>
      <c r="AV24">
        <v>1.8000000000000002E-2</v>
      </c>
      <c r="AW24">
        <v>0</v>
      </c>
      <c r="AX24">
        <v>1.8000000000000002E-2</v>
      </c>
      <c r="AY24">
        <v>3.6000000000000004E-2</v>
      </c>
      <c r="AZ24">
        <v>0</v>
      </c>
      <c r="BA24">
        <v>1.8000000000000002E-2</v>
      </c>
      <c r="BB24">
        <v>0</v>
      </c>
      <c r="BC24">
        <v>0</v>
      </c>
      <c r="BD24">
        <v>0</v>
      </c>
      <c r="BE24">
        <v>0</v>
      </c>
      <c r="BF24">
        <v>0</v>
      </c>
      <c r="BG24" s="27">
        <f t="shared" si="1"/>
        <v>0.18000000000000627</v>
      </c>
      <c r="BI24" s="68">
        <f>IF('407_Meal2'!BL24-'407_Meal2'!BI24&gt;0, '407_Meal2'!BL24-'407_Meal2'!BI24, 0)</f>
        <v>0.17999999999999974</v>
      </c>
      <c r="BJ24" s="68">
        <f>'407_Meal2'!BM24-'407_Meal2'!BG24</f>
        <v>2.1774176379412871</v>
      </c>
      <c r="BM24" s="54">
        <f>BG24+'407_Meal2'!BG24+'407_Meal1'!BG24</f>
        <v>0.80258236205871869</v>
      </c>
      <c r="BN24" s="65">
        <f>'407_Meal1'!BL24</f>
        <v>0.6</v>
      </c>
      <c r="BO24" s="70">
        <f>'407_Meal1'!BM24</f>
        <v>2.8</v>
      </c>
    </row>
    <row r="25" spans="1:67" x14ac:dyDescent="0.3">
      <c r="A25" s="23" t="s">
        <v>85</v>
      </c>
      <c r="B25">
        <v>13.5</v>
      </c>
      <c r="C25">
        <v>171</v>
      </c>
      <c r="D25">
        <v>198.00000000000003</v>
      </c>
      <c r="E25">
        <v>9</v>
      </c>
      <c r="F25">
        <v>90</v>
      </c>
      <c r="G25">
        <v>13.5</v>
      </c>
      <c r="H25">
        <v>9</v>
      </c>
      <c r="I25">
        <v>9</v>
      </c>
      <c r="J25">
        <v>62.999999999999993</v>
      </c>
      <c r="K25">
        <v>7.2</v>
      </c>
      <c r="L25">
        <v>5.3999999999999995</v>
      </c>
      <c r="M25">
        <v>5.3999999999999995</v>
      </c>
      <c r="N25">
        <v>1.8</v>
      </c>
      <c r="O25">
        <v>18</v>
      </c>
      <c r="P25">
        <v>40.5</v>
      </c>
      <c r="Q25">
        <v>27</v>
      </c>
      <c r="R25">
        <v>9</v>
      </c>
      <c r="S25">
        <v>27</v>
      </c>
      <c r="T25">
        <v>36</v>
      </c>
      <c r="U25">
        <v>7.2</v>
      </c>
      <c r="V25">
        <v>3.6</v>
      </c>
      <c r="W25">
        <v>13.5</v>
      </c>
      <c r="X25">
        <v>72</v>
      </c>
      <c r="Y25">
        <v>90</v>
      </c>
      <c r="Z25">
        <v>1.8</v>
      </c>
      <c r="AA25">
        <v>40.5</v>
      </c>
      <c r="AB25">
        <v>216</v>
      </c>
      <c r="AC25">
        <v>36</v>
      </c>
      <c r="AD25">
        <v>31.499999999999996</v>
      </c>
      <c r="AE25">
        <v>117</v>
      </c>
      <c r="AF25">
        <v>13.5</v>
      </c>
      <c r="AG25">
        <v>9</v>
      </c>
      <c r="AH25">
        <v>45</v>
      </c>
      <c r="AI25">
        <v>9</v>
      </c>
      <c r="AJ25">
        <v>144</v>
      </c>
      <c r="AK25">
        <v>13.5</v>
      </c>
      <c r="AL25">
        <v>40.5</v>
      </c>
      <c r="AM25">
        <v>22.5</v>
      </c>
      <c r="AN25">
        <v>0</v>
      </c>
      <c r="AO25">
        <v>0</v>
      </c>
      <c r="AP25">
        <v>1.8</v>
      </c>
      <c r="AQ25">
        <v>0</v>
      </c>
      <c r="AR25">
        <v>0</v>
      </c>
      <c r="AS25">
        <v>0</v>
      </c>
      <c r="AT25">
        <v>0</v>
      </c>
      <c r="AU25">
        <v>1.8</v>
      </c>
      <c r="AV25">
        <v>0</v>
      </c>
      <c r="AW25">
        <v>5.3999999999999995</v>
      </c>
      <c r="AX25">
        <v>0</v>
      </c>
      <c r="AY25">
        <v>3.6</v>
      </c>
      <c r="AZ25">
        <v>1.8</v>
      </c>
      <c r="BA25">
        <v>1.8</v>
      </c>
      <c r="BB25">
        <v>0</v>
      </c>
      <c r="BC25">
        <v>0</v>
      </c>
      <c r="BD25">
        <v>0</v>
      </c>
      <c r="BE25">
        <v>0</v>
      </c>
      <c r="BF25">
        <v>0</v>
      </c>
      <c r="BG25" s="27">
        <f t="shared" si="1"/>
        <v>108.75355075158235</v>
      </c>
      <c r="BI25" s="68">
        <f>IF('407_Meal2'!BL25-'407_Meal2'!BI25&gt;0, '407_Meal2'!BL25-'407_Meal2'!BI25, 0)</f>
        <v>0</v>
      </c>
      <c r="BJ25" s="68">
        <f>'407_Meal2'!BM25-'407_Meal2'!BG25</f>
        <v>1324.1693007041274</v>
      </c>
      <c r="BM25" s="54">
        <f>BG25+'407_Meal2'!BG25+'407_Meal1'!BG25</f>
        <v>584.58425004745504</v>
      </c>
      <c r="BN25" s="65">
        <f>'407_Meal1'!BL25</f>
        <v>65</v>
      </c>
      <c r="BO25" s="70">
        <f>'407_Meal1'!BM25</f>
        <v>1800</v>
      </c>
    </row>
    <row r="26" spans="1:67" x14ac:dyDescent="0.3">
      <c r="A26" s="23" t="s">
        <v>86</v>
      </c>
      <c r="B26">
        <v>26</v>
      </c>
      <c r="C26">
        <v>26</v>
      </c>
      <c r="D26">
        <v>78</v>
      </c>
      <c r="E26">
        <v>26</v>
      </c>
      <c r="F26">
        <v>26</v>
      </c>
      <c r="G26">
        <v>52</v>
      </c>
      <c r="H26">
        <v>26</v>
      </c>
      <c r="I26">
        <v>52</v>
      </c>
      <c r="J26">
        <v>52</v>
      </c>
      <c r="K26">
        <v>26</v>
      </c>
      <c r="L26">
        <v>26</v>
      </c>
      <c r="M26">
        <v>26</v>
      </c>
      <c r="N26">
        <v>0</v>
      </c>
      <c r="O26">
        <v>52</v>
      </c>
      <c r="P26">
        <v>26</v>
      </c>
      <c r="Q26">
        <v>26</v>
      </c>
      <c r="R26">
        <v>0</v>
      </c>
      <c r="S26">
        <v>52</v>
      </c>
      <c r="T26">
        <v>26</v>
      </c>
      <c r="U26">
        <v>26</v>
      </c>
      <c r="V26">
        <v>0</v>
      </c>
      <c r="W26">
        <v>0</v>
      </c>
      <c r="X26">
        <v>26</v>
      </c>
      <c r="Y26">
        <v>52</v>
      </c>
      <c r="Z26">
        <v>26</v>
      </c>
      <c r="AA26">
        <v>26</v>
      </c>
      <c r="AB26">
        <v>52</v>
      </c>
      <c r="AC26">
        <v>26</v>
      </c>
      <c r="AD26">
        <v>0</v>
      </c>
      <c r="AE26">
        <v>78</v>
      </c>
      <c r="AF26">
        <v>0</v>
      </c>
      <c r="AG26">
        <v>26</v>
      </c>
      <c r="AH26">
        <v>26</v>
      </c>
      <c r="AI26">
        <v>0</v>
      </c>
      <c r="AJ26">
        <v>26</v>
      </c>
      <c r="AK26">
        <v>26</v>
      </c>
      <c r="AL26">
        <v>52</v>
      </c>
      <c r="AM26">
        <v>26</v>
      </c>
      <c r="AN26">
        <v>0</v>
      </c>
      <c r="AO26">
        <v>104</v>
      </c>
      <c r="AP26">
        <v>26</v>
      </c>
      <c r="AQ26">
        <v>26</v>
      </c>
      <c r="AR26">
        <v>26</v>
      </c>
      <c r="AS26">
        <v>26</v>
      </c>
      <c r="AT26">
        <v>78</v>
      </c>
      <c r="AU26">
        <v>130</v>
      </c>
      <c r="AV26">
        <v>52</v>
      </c>
      <c r="AW26">
        <v>78</v>
      </c>
      <c r="AX26">
        <v>0</v>
      </c>
      <c r="AY26">
        <v>78</v>
      </c>
      <c r="AZ26">
        <v>0</v>
      </c>
      <c r="BA26">
        <v>26</v>
      </c>
      <c r="BB26">
        <v>0</v>
      </c>
      <c r="BC26">
        <v>0</v>
      </c>
      <c r="BD26">
        <v>0</v>
      </c>
      <c r="BE26">
        <v>0</v>
      </c>
      <c r="BF26">
        <v>0</v>
      </c>
      <c r="BG26" s="27">
        <f t="shared" si="1"/>
        <v>300.00000000000006</v>
      </c>
      <c r="BI26" s="68">
        <f>IF('407_Meal2'!BL26-'407_Meal2'!BI26&gt;0, '407_Meal2'!BL26-'407_Meal2'!BI26, 0)</f>
        <v>300</v>
      </c>
      <c r="BJ26" s="68">
        <f>'407_Meal2'!BM26-'407_Meal2'!BG26</f>
        <v>2300</v>
      </c>
      <c r="BM26" s="54">
        <f>BG26+'407_Meal2'!BG26+'407_Meal1'!BG26</f>
        <v>1000</v>
      </c>
      <c r="BN26" s="65">
        <f>'407_Meal1'!BL26</f>
        <v>1000</v>
      </c>
      <c r="BO26" s="70">
        <f>'407_Meal1'!BM26</f>
        <v>3000</v>
      </c>
    </row>
    <row r="27" spans="1:67" ht="15" thickBot="1" x14ac:dyDescent="0.35">
      <c r="A27" s="23" t="s">
        <v>87</v>
      </c>
      <c r="B27">
        <v>0.36</v>
      </c>
      <c r="C27">
        <v>0.72</v>
      </c>
      <c r="D27">
        <v>1.08</v>
      </c>
      <c r="E27">
        <v>0.36</v>
      </c>
      <c r="F27">
        <v>0.36</v>
      </c>
      <c r="G27">
        <v>0.36</v>
      </c>
      <c r="H27">
        <v>0.36</v>
      </c>
      <c r="I27">
        <v>0.36</v>
      </c>
      <c r="J27">
        <v>0.36</v>
      </c>
      <c r="K27">
        <v>0.36</v>
      </c>
      <c r="L27">
        <v>0.36</v>
      </c>
      <c r="M27">
        <v>0.72</v>
      </c>
      <c r="N27">
        <v>0.36</v>
      </c>
      <c r="O27">
        <v>0.72</v>
      </c>
      <c r="P27">
        <v>1.08</v>
      </c>
      <c r="Q27">
        <v>0.36</v>
      </c>
      <c r="R27">
        <v>0.36</v>
      </c>
      <c r="S27">
        <v>0.72</v>
      </c>
      <c r="T27">
        <v>0.72</v>
      </c>
      <c r="U27">
        <v>0.36</v>
      </c>
      <c r="V27">
        <v>0.36</v>
      </c>
      <c r="W27">
        <v>0.36</v>
      </c>
      <c r="X27">
        <v>0.36</v>
      </c>
      <c r="Y27">
        <v>0</v>
      </c>
      <c r="Z27">
        <v>0</v>
      </c>
      <c r="AA27">
        <v>0.36</v>
      </c>
      <c r="AB27">
        <v>0.36</v>
      </c>
      <c r="AC27">
        <v>0</v>
      </c>
      <c r="AD27">
        <v>0</v>
      </c>
      <c r="AE27">
        <v>0</v>
      </c>
      <c r="AF27">
        <v>0.36</v>
      </c>
      <c r="AG27">
        <v>0</v>
      </c>
      <c r="AH27">
        <v>0.36</v>
      </c>
      <c r="AI27">
        <v>0.36</v>
      </c>
      <c r="AJ27">
        <v>0.36</v>
      </c>
      <c r="AK27">
        <v>0.36</v>
      </c>
      <c r="AL27">
        <v>0</v>
      </c>
      <c r="AM27">
        <v>0.72</v>
      </c>
      <c r="AN27">
        <v>0</v>
      </c>
      <c r="AO27">
        <v>5.3999999999999995</v>
      </c>
      <c r="AP27">
        <v>0.36</v>
      </c>
      <c r="AQ27">
        <v>0</v>
      </c>
      <c r="AR27">
        <v>1.08</v>
      </c>
      <c r="AS27">
        <v>1.08</v>
      </c>
      <c r="AT27">
        <v>0.36</v>
      </c>
      <c r="AU27">
        <v>0.72</v>
      </c>
      <c r="AV27">
        <v>0.36</v>
      </c>
      <c r="AW27">
        <v>8.1</v>
      </c>
      <c r="AX27">
        <v>0.36</v>
      </c>
      <c r="AY27">
        <v>1.8</v>
      </c>
      <c r="AZ27">
        <v>0.36</v>
      </c>
      <c r="BA27">
        <v>0.72</v>
      </c>
      <c r="BB27">
        <v>0</v>
      </c>
      <c r="BC27">
        <v>0</v>
      </c>
      <c r="BD27">
        <v>0</v>
      </c>
      <c r="BE27">
        <v>0</v>
      </c>
      <c r="BF27">
        <v>0</v>
      </c>
      <c r="BG27" s="27">
        <f t="shared" si="1"/>
        <v>11.474921765810603</v>
      </c>
      <c r="BI27" s="60">
        <f>IF('407_Meal2'!BL27-'407_Meal2'!BI27&gt;0, '407_Meal2'!BL27-'407_Meal2'!BI27, 0)</f>
        <v>0</v>
      </c>
      <c r="BJ27" s="61">
        <f>'407_Meal2'!BM27-'407_Meal2'!BG27</f>
        <v>30.144187211266384</v>
      </c>
      <c r="BM27" s="55">
        <f>BG27+'407_Meal2'!BG27+'407_Meal1'!BG27</f>
        <v>26.330734554544218</v>
      </c>
      <c r="BN27" s="66">
        <f>'407_Meal1'!BL27</f>
        <v>11</v>
      </c>
      <c r="BO27" s="66">
        <f>'407_Meal1'!BM27</f>
        <v>45</v>
      </c>
    </row>
    <row r="28" spans="1:67" ht="15" thickBot="1" x14ac:dyDescent="0.35">
      <c r="A28" s="44" t="s">
        <v>101</v>
      </c>
      <c r="B28" s="45">
        <f>B30</f>
        <v>0</v>
      </c>
      <c r="C28" s="45">
        <f t="shared" ref="C28:BF28" si="2">C30</f>
        <v>0</v>
      </c>
      <c r="D28" s="45">
        <f t="shared" si="2"/>
        <v>0</v>
      </c>
      <c r="E28" s="45">
        <f t="shared" si="2"/>
        <v>0</v>
      </c>
      <c r="F28" s="45">
        <f t="shared" si="2"/>
        <v>0</v>
      </c>
      <c r="G28" s="45">
        <f t="shared" si="2"/>
        <v>0</v>
      </c>
      <c r="H28" s="45">
        <f t="shared" si="2"/>
        <v>0</v>
      </c>
      <c r="I28" s="45">
        <f t="shared" si="2"/>
        <v>0</v>
      </c>
      <c r="J28" s="45">
        <f t="shared" si="2"/>
        <v>1</v>
      </c>
      <c r="K28" s="45">
        <f t="shared" si="2"/>
        <v>1</v>
      </c>
      <c r="L28" s="45">
        <f t="shared" si="2"/>
        <v>0</v>
      </c>
      <c r="M28" s="45">
        <f t="shared" si="2"/>
        <v>0</v>
      </c>
      <c r="N28" s="45">
        <f t="shared" si="2"/>
        <v>0</v>
      </c>
      <c r="O28" s="45">
        <f t="shared" si="2"/>
        <v>0</v>
      </c>
      <c r="P28" s="45">
        <f t="shared" si="2"/>
        <v>0</v>
      </c>
      <c r="Q28" s="45">
        <f t="shared" si="2"/>
        <v>0</v>
      </c>
      <c r="R28" s="45">
        <f t="shared" si="2"/>
        <v>0</v>
      </c>
      <c r="S28" s="45">
        <f t="shared" si="2"/>
        <v>1</v>
      </c>
      <c r="T28" s="45">
        <f t="shared" si="2"/>
        <v>0</v>
      </c>
      <c r="U28" s="45">
        <f t="shared" si="2"/>
        <v>0</v>
      </c>
      <c r="V28" s="45">
        <f t="shared" si="2"/>
        <v>1</v>
      </c>
      <c r="W28" s="45">
        <f t="shared" si="2"/>
        <v>0</v>
      </c>
      <c r="X28" s="45">
        <f t="shared" si="2"/>
        <v>0</v>
      </c>
      <c r="Y28" s="45">
        <f t="shared" si="2"/>
        <v>1</v>
      </c>
      <c r="Z28" s="45">
        <f t="shared" si="2"/>
        <v>0</v>
      </c>
      <c r="AA28" s="45">
        <f t="shared" si="2"/>
        <v>0</v>
      </c>
      <c r="AB28" s="45">
        <f t="shared" si="2"/>
        <v>0</v>
      </c>
      <c r="AC28" s="45">
        <f t="shared" si="2"/>
        <v>0</v>
      </c>
      <c r="AD28" s="45">
        <f t="shared" si="2"/>
        <v>0</v>
      </c>
      <c r="AE28" s="45">
        <f t="shared" si="2"/>
        <v>1</v>
      </c>
      <c r="AF28" s="45">
        <f t="shared" si="2"/>
        <v>0</v>
      </c>
      <c r="AG28" s="45">
        <f t="shared" si="2"/>
        <v>0</v>
      </c>
      <c r="AH28" s="45">
        <f t="shared" si="2"/>
        <v>0</v>
      </c>
      <c r="AI28" s="45">
        <f t="shared" si="2"/>
        <v>0</v>
      </c>
      <c r="AJ28" s="45">
        <f t="shared" si="2"/>
        <v>0</v>
      </c>
      <c r="AK28" s="45">
        <f t="shared" si="2"/>
        <v>0</v>
      </c>
      <c r="AL28" s="45">
        <f t="shared" si="2"/>
        <v>0</v>
      </c>
      <c r="AM28" s="45">
        <f t="shared" si="2"/>
        <v>0</v>
      </c>
      <c r="AN28" s="45">
        <f t="shared" si="2"/>
        <v>1</v>
      </c>
      <c r="AO28" s="45">
        <f t="shared" si="2"/>
        <v>1</v>
      </c>
      <c r="AP28" s="45">
        <f t="shared" si="2"/>
        <v>0</v>
      </c>
      <c r="AQ28" s="45">
        <f t="shared" si="2"/>
        <v>0</v>
      </c>
      <c r="AR28" s="45">
        <f t="shared" si="2"/>
        <v>0</v>
      </c>
      <c r="AS28" s="45">
        <f t="shared" si="2"/>
        <v>0</v>
      </c>
      <c r="AT28" s="45">
        <f t="shared" si="2"/>
        <v>0</v>
      </c>
      <c r="AU28" s="45">
        <f t="shared" si="2"/>
        <v>1</v>
      </c>
      <c r="AV28" s="45">
        <f t="shared" si="2"/>
        <v>0</v>
      </c>
      <c r="AW28" s="45">
        <v>0</v>
      </c>
      <c r="AX28" s="45">
        <f t="shared" si="2"/>
        <v>0</v>
      </c>
      <c r="AY28" s="45">
        <f t="shared" si="2"/>
        <v>0</v>
      </c>
      <c r="AZ28" s="45">
        <f t="shared" si="2"/>
        <v>1</v>
      </c>
      <c r="BA28" s="45">
        <f t="shared" si="2"/>
        <v>0</v>
      </c>
      <c r="BB28" s="45">
        <f t="shared" si="2"/>
        <v>0</v>
      </c>
      <c r="BC28" s="45">
        <f t="shared" si="2"/>
        <v>0</v>
      </c>
      <c r="BD28" s="45">
        <f t="shared" si="2"/>
        <v>0</v>
      </c>
      <c r="BE28" s="45">
        <f t="shared" si="2"/>
        <v>0</v>
      </c>
      <c r="BF28" s="45">
        <f t="shared" si="2"/>
        <v>0</v>
      </c>
      <c r="BG28" s="34">
        <f t="shared" si="1"/>
        <v>0</v>
      </c>
      <c r="BI28" s="35"/>
      <c r="BJ28" s="46">
        <v>0</v>
      </c>
    </row>
    <row r="30" spans="1:67" x14ac:dyDescent="0.3">
      <c r="A30" s="38" t="s">
        <v>103</v>
      </c>
      <c r="B30" s="38">
        <f>'407_Meal2'!B32</f>
        <v>0</v>
      </c>
      <c r="C30" s="38">
        <f>'407_Meal2'!C32</f>
        <v>0</v>
      </c>
      <c r="D30" s="38">
        <f>'407_Meal2'!D32</f>
        <v>0</v>
      </c>
      <c r="E30" s="38">
        <f>'407_Meal2'!E32</f>
        <v>0</v>
      </c>
      <c r="F30" s="38">
        <f>'407_Meal2'!F32</f>
        <v>0</v>
      </c>
      <c r="G30" s="38">
        <f>'407_Meal2'!G32</f>
        <v>0</v>
      </c>
      <c r="H30" s="38">
        <f>'407_Meal2'!H32</f>
        <v>0</v>
      </c>
      <c r="I30" s="38">
        <f>'407_Meal2'!I32</f>
        <v>0</v>
      </c>
      <c r="J30" s="38">
        <f>'407_Meal2'!J32</f>
        <v>1</v>
      </c>
      <c r="K30" s="38">
        <f>'407_Meal2'!K32</f>
        <v>1</v>
      </c>
      <c r="L30" s="38">
        <f>'407_Meal2'!L32</f>
        <v>0</v>
      </c>
      <c r="M30" s="38">
        <f>'407_Meal2'!M32</f>
        <v>0</v>
      </c>
      <c r="N30" s="38">
        <f>'407_Meal2'!N32</f>
        <v>0</v>
      </c>
      <c r="O30" s="38">
        <f>'407_Meal2'!O32</f>
        <v>0</v>
      </c>
      <c r="P30" s="38">
        <f>'407_Meal2'!P32</f>
        <v>0</v>
      </c>
      <c r="Q30" s="38">
        <f>'407_Meal2'!Q32</f>
        <v>0</v>
      </c>
      <c r="R30" s="38">
        <f>'407_Meal2'!R32</f>
        <v>0</v>
      </c>
      <c r="S30" s="38">
        <f>'407_Meal2'!S32</f>
        <v>1</v>
      </c>
      <c r="T30" s="38">
        <f>'407_Meal2'!T32</f>
        <v>0</v>
      </c>
      <c r="U30" s="38">
        <f>'407_Meal2'!U32</f>
        <v>0</v>
      </c>
      <c r="V30" s="38">
        <f>'407_Meal2'!V32</f>
        <v>1</v>
      </c>
      <c r="W30" s="38">
        <f>'407_Meal2'!W32</f>
        <v>0</v>
      </c>
      <c r="X30" s="38">
        <f>'407_Meal2'!X32</f>
        <v>0</v>
      </c>
      <c r="Y30" s="38">
        <f>'407_Meal2'!Y32</f>
        <v>1</v>
      </c>
      <c r="Z30" s="38">
        <f>'407_Meal2'!Z32</f>
        <v>0</v>
      </c>
      <c r="AA30" s="38">
        <f>'407_Meal2'!AA32</f>
        <v>0</v>
      </c>
      <c r="AB30" s="38">
        <f>'407_Meal2'!AB32</f>
        <v>0</v>
      </c>
      <c r="AC30" s="38">
        <f>'407_Meal2'!AC32</f>
        <v>0</v>
      </c>
      <c r="AD30" s="38">
        <f>'407_Meal2'!AD32</f>
        <v>0</v>
      </c>
      <c r="AE30" s="38">
        <f>'407_Meal2'!AE32</f>
        <v>1</v>
      </c>
      <c r="AF30" s="38">
        <f>'407_Meal2'!AF32</f>
        <v>0</v>
      </c>
      <c r="AG30" s="38">
        <f>'407_Meal2'!AG32</f>
        <v>0</v>
      </c>
      <c r="AH30" s="38">
        <f>'407_Meal2'!AH32</f>
        <v>0</v>
      </c>
      <c r="AI30" s="38">
        <f>'407_Meal2'!AI32</f>
        <v>0</v>
      </c>
      <c r="AJ30" s="38">
        <f>'407_Meal2'!AJ32</f>
        <v>0</v>
      </c>
      <c r="AK30" s="38">
        <f>'407_Meal2'!AK32</f>
        <v>0</v>
      </c>
      <c r="AL30" s="38">
        <f>'407_Meal2'!AL32</f>
        <v>0</v>
      </c>
      <c r="AM30" s="38">
        <f>'407_Meal2'!AM32</f>
        <v>0</v>
      </c>
      <c r="AN30" s="38">
        <f>'407_Meal2'!AN32</f>
        <v>1</v>
      </c>
      <c r="AO30" s="38">
        <f>'407_Meal2'!AO32</f>
        <v>1</v>
      </c>
      <c r="AP30" s="38">
        <f>'407_Meal2'!AP32</f>
        <v>0</v>
      </c>
      <c r="AQ30" s="38">
        <f>'407_Meal2'!AQ32</f>
        <v>0</v>
      </c>
      <c r="AR30" s="38">
        <f>'407_Meal2'!AR32</f>
        <v>0</v>
      </c>
      <c r="AS30" s="38">
        <f>'407_Meal2'!AS32</f>
        <v>0</v>
      </c>
      <c r="AT30" s="38">
        <f>'407_Meal2'!AT32</f>
        <v>0</v>
      </c>
      <c r="AU30" s="38">
        <f>'407_Meal2'!AU32</f>
        <v>1</v>
      </c>
      <c r="AV30" s="38">
        <f>'407_Meal2'!AV32</f>
        <v>0</v>
      </c>
      <c r="AW30" s="38">
        <f>'407_Meal2'!AW32</f>
        <v>1</v>
      </c>
      <c r="AX30" s="38">
        <f>'407_Meal2'!AX32</f>
        <v>0</v>
      </c>
      <c r="AY30" s="38">
        <f>'407_Meal2'!AY32</f>
        <v>0</v>
      </c>
      <c r="AZ30" s="38">
        <f>'407_Meal2'!AZ32</f>
        <v>1</v>
      </c>
      <c r="BA30" s="38">
        <f>'407_Meal2'!BA32</f>
        <v>0</v>
      </c>
      <c r="BB30" s="38">
        <f>'407_Meal2'!BB32</f>
        <v>0</v>
      </c>
      <c r="BC30" s="38">
        <f>'407_Meal2'!BC32</f>
        <v>0</v>
      </c>
      <c r="BD30" s="38">
        <f>'407_Meal2'!BD32</f>
        <v>0</v>
      </c>
      <c r="BE30" s="38">
        <f>'407_Meal2'!BE32</f>
        <v>0</v>
      </c>
      <c r="BF30" s="38">
        <f>'407_Meal2'!BF32</f>
        <v>0</v>
      </c>
      <c r="BG30" s="38"/>
      <c r="BH30" s="38"/>
      <c r="BI30" s="38"/>
      <c r="BJ30" s="38"/>
      <c r="BK30" s="38"/>
      <c r="BL30" s="38"/>
      <c r="BM30" s="38"/>
      <c r="BN30" s="38"/>
      <c r="BO30" s="38"/>
    </row>
    <row r="31" spans="1:67" s="79" customFormat="1" x14ac:dyDescent="0.3">
      <c r="A31" s="79" t="s">
        <v>107</v>
      </c>
      <c r="B31" s="79">
        <f t="shared" ref="B31:AG31" si="3">IF(B4&gt;0,1,0)</f>
        <v>0</v>
      </c>
      <c r="C31" s="79">
        <f t="shared" si="3"/>
        <v>0</v>
      </c>
      <c r="D31" s="79">
        <f t="shared" si="3"/>
        <v>0</v>
      </c>
      <c r="E31" s="79">
        <f t="shared" si="3"/>
        <v>0</v>
      </c>
      <c r="F31" s="79">
        <f t="shared" si="3"/>
        <v>0</v>
      </c>
      <c r="G31" s="79">
        <f t="shared" si="3"/>
        <v>0</v>
      </c>
      <c r="H31" s="79">
        <f t="shared" si="3"/>
        <v>0</v>
      </c>
      <c r="I31" s="79">
        <f t="shared" si="3"/>
        <v>1</v>
      </c>
      <c r="J31" s="79">
        <f t="shared" si="3"/>
        <v>0</v>
      </c>
      <c r="K31" s="79">
        <f t="shared" si="3"/>
        <v>0</v>
      </c>
      <c r="L31" s="79">
        <f t="shared" si="3"/>
        <v>0</v>
      </c>
      <c r="M31" s="79">
        <f t="shared" si="3"/>
        <v>1</v>
      </c>
      <c r="N31" s="79">
        <f t="shared" si="3"/>
        <v>0</v>
      </c>
      <c r="O31" s="79">
        <f t="shared" si="3"/>
        <v>0</v>
      </c>
      <c r="P31" s="79">
        <f t="shared" si="3"/>
        <v>0</v>
      </c>
      <c r="Q31" s="79">
        <f t="shared" si="3"/>
        <v>0</v>
      </c>
      <c r="R31" s="79">
        <f t="shared" si="3"/>
        <v>0</v>
      </c>
      <c r="S31" s="79">
        <f t="shared" si="3"/>
        <v>0</v>
      </c>
      <c r="T31" s="79">
        <f t="shared" si="3"/>
        <v>0</v>
      </c>
      <c r="U31" s="79">
        <f t="shared" si="3"/>
        <v>0</v>
      </c>
      <c r="V31" s="79">
        <f t="shared" si="3"/>
        <v>0</v>
      </c>
      <c r="W31" s="79">
        <f t="shared" si="3"/>
        <v>0</v>
      </c>
      <c r="X31" s="79">
        <f t="shared" si="3"/>
        <v>0</v>
      </c>
      <c r="Y31" s="79">
        <f t="shared" si="3"/>
        <v>0</v>
      </c>
      <c r="Z31" s="79">
        <f t="shared" si="3"/>
        <v>0</v>
      </c>
      <c r="AA31" s="79">
        <f t="shared" si="3"/>
        <v>0</v>
      </c>
      <c r="AB31" s="79">
        <f t="shared" si="3"/>
        <v>0</v>
      </c>
      <c r="AC31" s="79">
        <f t="shared" si="3"/>
        <v>1</v>
      </c>
      <c r="AD31" s="79">
        <f t="shared" si="3"/>
        <v>0</v>
      </c>
      <c r="AE31" s="79">
        <f t="shared" si="3"/>
        <v>0</v>
      </c>
      <c r="AF31" s="79">
        <f t="shared" si="3"/>
        <v>0</v>
      </c>
      <c r="AG31" s="79">
        <f t="shared" si="3"/>
        <v>0</v>
      </c>
      <c r="AH31" s="79">
        <f t="shared" ref="AH31:BF31" si="4">IF(AH4&gt;0,1,0)</f>
        <v>0</v>
      </c>
      <c r="AI31" s="79">
        <f t="shared" si="4"/>
        <v>0</v>
      </c>
      <c r="AJ31" s="79">
        <f t="shared" si="4"/>
        <v>0</v>
      </c>
      <c r="AK31" s="79">
        <f t="shared" si="4"/>
        <v>0</v>
      </c>
      <c r="AL31" s="79">
        <f t="shared" si="4"/>
        <v>1</v>
      </c>
      <c r="AM31" s="79">
        <f t="shared" si="4"/>
        <v>0</v>
      </c>
      <c r="AN31" s="79">
        <f t="shared" si="4"/>
        <v>0</v>
      </c>
      <c r="AO31" s="79">
        <f t="shared" si="4"/>
        <v>0</v>
      </c>
      <c r="AP31" s="79">
        <f t="shared" si="4"/>
        <v>0</v>
      </c>
      <c r="AQ31" s="79">
        <f t="shared" si="4"/>
        <v>0</v>
      </c>
      <c r="AR31" s="79">
        <f t="shared" si="4"/>
        <v>0</v>
      </c>
      <c r="AS31" s="79">
        <f t="shared" si="4"/>
        <v>0</v>
      </c>
      <c r="AT31" s="79">
        <f t="shared" si="4"/>
        <v>0</v>
      </c>
      <c r="AU31" s="79">
        <f t="shared" si="4"/>
        <v>0</v>
      </c>
      <c r="AV31" s="79">
        <f t="shared" si="4"/>
        <v>0</v>
      </c>
      <c r="AW31" s="79">
        <f t="shared" si="4"/>
        <v>1</v>
      </c>
      <c r="AX31" s="79">
        <f t="shared" si="4"/>
        <v>0</v>
      </c>
      <c r="AY31" s="79">
        <f t="shared" si="4"/>
        <v>0</v>
      </c>
      <c r="AZ31" s="79">
        <f t="shared" si="4"/>
        <v>0</v>
      </c>
      <c r="BA31" s="79">
        <f t="shared" si="4"/>
        <v>0</v>
      </c>
      <c r="BB31" s="79">
        <f t="shared" si="4"/>
        <v>0</v>
      </c>
      <c r="BC31" s="79">
        <f t="shared" si="4"/>
        <v>1</v>
      </c>
      <c r="BD31" s="79">
        <f t="shared" si="4"/>
        <v>0</v>
      </c>
      <c r="BE31" s="79">
        <f t="shared" si="4"/>
        <v>0</v>
      </c>
      <c r="BF31" s="79">
        <f t="shared" si="4"/>
        <v>0</v>
      </c>
    </row>
    <row r="32" spans="1:67" s="79" customFormat="1" x14ac:dyDescent="0.3">
      <c r="A32" s="79" t="s">
        <v>108</v>
      </c>
      <c r="B32" s="79">
        <f>SUM(B30:B31)</f>
        <v>0</v>
      </c>
      <c r="C32" s="79">
        <f t="shared" ref="C32:BF32" si="5">SUM(C30:C31)</f>
        <v>0</v>
      </c>
      <c r="D32" s="79">
        <f t="shared" si="5"/>
        <v>0</v>
      </c>
      <c r="E32" s="79">
        <f t="shared" si="5"/>
        <v>0</v>
      </c>
      <c r="F32" s="79">
        <f t="shared" si="5"/>
        <v>0</v>
      </c>
      <c r="G32" s="79">
        <f t="shared" si="5"/>
        <v>0</v>
      </c>
      <c r="H32" s="79">
        <f t="shared" si="5"/>
        <v>0</v>
      </c>
      <c r="I32" s="79">
        <f t="shared" si="5"/>
        <v>1</v>
      </c>
      <c r="J32" s="79">
        <f t="shared" si="5"/>
        <v>1</v>
      </c>
      <c r="K32" s="79">
        <f t="shared" si="5"/>
        <v>1</v>
      </c>
      <c r="L32" s="79">
        <f t="shared" si="5"/>
        <v>0</v>
      </c>
      <c r="M32" s="79">
        <f t="shared" si="5"/>
        <v>1</v>
      </c>
      <c r="N32" s="79">
        <f t="shared" si="5"/>
        <v>0</v>
      </c>
      <c r="O32" s="79">
        <f t="shared" si="5"/>
        <v>0</v>
      </c>
      <c r="P32" s="79">
        <f t="shared" si="5"/>
        <v>0</v>
      </c>
      <c r="Q32" s="79">
        <f t="shared" si="5"/>
        <v>0</v>
      </c>
      <c r="R32" s="79">
        <f t="shared" si="5"/>
        <v>0</v>
      </c>
      <c r="S32" s="79">
        <f t="shared" si="5"/>
        <v>1</v>
      </c>
      <c r="T32" s="79">
        <f t="shared" si="5"/>
        <v>0</v>
      </c>
      <c r="U32" s="79">
        <f t="shared" si="5"/>
        <v>0</v>
      </c>
      <c r="V32" s="79">
        <f t="shared" si="5"/>
        <v>1</v>
      </c>
      <c r="W32" s="79">
        <f t="shared" si="5"/>
        <v>0</v>
      </c>
      <c r="X32" s="79">
        <f t="shared" si="5"/>
        <v>0</v>
      </c>
      <c r="Y32" s="79">
        <f t="shared" si="5"/>
        <v>1</v>
      </c>
      <c r="Z32" s="79">
        <f t="shared" si="5"/>
        <v>0</v>
      </c>
      <c r="AA32" s="79">
        <f t="shared" si="5"/>
        <v>0</v>
      </c>
      <c r="AB32" s="79">
        <f t="shared" si="5"/>
        <v>0</v>
      </c>
      <c r="AC32" s="79">
        <f t="shared" si="5"/>
        <v>1</v>
      </c>
      <c r="AD32" s="79">
        <f t="shared" si="5"/>
        <v>0</v>
      </c>
      <c r="AE32" s="79">
        <f t="shared" si="5"/>
        <v>1</v>
      </c>
      <c r="AF32" s="79">
        <f t="shared" si="5"/>
        <v>0</v>
      </c>
      <c r="AG32" s="79">
        <f t="shared" si="5"/>
        <v>0</v>
      </c>
      <c r="AH32" s="79">
        <f t="shared" si="5"/>
        <v>0</v>
      </c>
      <c r="AI32" s="79">
        <f t="shared" si="5"/>
        <v>0</v>
      </c>
      <c r="AJ32" s="79">
        <f t="shared" si="5"/>
        <v>0</v>
      </c>
      <c r="AK32" s="79">
        <f t="shared" si="5"/>
        <v>0</v>
      </c>
      <c r="AL32" s="79">
        <f t="shared" si="5"/>
        <v>1</v>
      </c>
      <c r="AM32" s="79">
        <f t="shared" si="5"/>
        <v>0</v>
      </c>
      <c r="AN32" s="79">
        <f t="shared" si="5"/>
        <v>1</v>
      </c>
      <c r="AO32" s="79">
        <f t="shared" si="5"/>
        <v>1</v>
      </c>
      <c r="AP32" s="79">
        <f t="shared" si="5"/>
        <v>0</v>
      </c>
      <c r="AQ32" s="79">
        <f t="shared" si="5"/>
        <v>0</v>
      </c>
      <c r="AR32" s="79">
        <f t="shared" si="5"/>
        <v>0</v>
      </c>
      <c r="AS32" s="79">
        <f t="shared" si="5"/>
        <v>0</v>
      </c>
      <c r="AT32" s="79">
        <f t="shared" si="5"/>
        <v>0</v>
      </c>
      <c r="AU32" s="79">
        <f t="shared" si="5"/>
        <v>1</v>
      </c>
      <c r="AV32" s="79">
        <f t="shared" si="5"/>
        <v>0</v>
      </c>
      <c r="AW32" s="79">
        <f t="shared" si="5"/>
        <v>2</v>
      </c>
      <c r="AX32" s="79">
        <f t="shared" si="5"/>
        <v>0</v>
      </c>
      <c r="AY32" s="79">
        <f t="shared" si="5"/>
        <v>0</v>
      </c>
      <c r="AZ32" s="79">
        <f t="shared" si="5"/>
        <v>1</v>
      </c>
      <c r="BA32" s="79">
        <f t="shared" si="5"/>
        <v>0</v>
      </c>
      <c r="BB32" s="79">
        <f t="shared" si="5"/>
        <v>0</v>
      </c>
      <c r="BC32" s="79">
        <f t="shared" si="5"/>
        <v>1</v>
      </c>
      <c r="BD32" s="79">
        <f t="shared" si="5"/>
        <v>0</v>
      </c>
      <c r="BE32" s="79">
        <f t="shared" si="5"/>
        <v>0</v>
      </c>
      <c r="BF32" s="79">
        <f t="shared" si="5"/>
        <v>0</v>
      </c>
    </row>
  </sheetData>
  <mergeCells count="2">
    <mergeCell ref="BN12:BO12"/>
    <mergeCell ref="BI12:BJ1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81A8CA71210C47AD5FE970D2AAE904" ma:contentTypeVersion="4" ma:contentTypeDescription="Create a new document." ma:contentTypeScope="" ma:versionID="cd5048ce3c665d05880a53555f892293">
  <xsd:schema xmlns:xsd="http://www.w3.org/2001/XMLSchema" xmlns:xs="http://www.w3.org/2001/XMLSchema" xmlns:p="http://schemas.microsoft.com/office/2006/metadata/properties" xmlns:ns2="841a97b1-693d-47b9-aefa-bf30238c51d6" targetNamespace="http://schemas.microsoft.com/office/2006/metadata/properties" ma:root="true" ma:fieldsID="10edce52deefc02c7dd0dfefe5af3bc3" ns2:_="">
    <xsd:import namespace="841a97b1-693d-47b9-aefa-bf30238c51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1a97b1-693d-47b9-aefa-bf30238c51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8BD0AF-3948-495F-8DBA-5962D27D17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9B67C3-FC92-46C4-AB8C-7E38455DE0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2027CF-D33A-4F29-9D7E-FE7C800B28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1a97b1-693d-47b9-aefa-bf30238c51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407_Meal1</vt:lpstr>
      <vt:lpstr>407_Meal2</vt:lpstr>
      <vt:lpstr>407_Meal3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2021-06-17T13:10:29Z</dcterms:created>
  <dcterms:modified xsi:type="dcterms:W3CDTF">2021-06-28T15:37:41Z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0x0101005781A8CA71210C47AD5FE970D2AAE904</vt:lpwstr>
  </property>
</Properties>
</file>