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56814184-8838-4E96-A563-B1EC88EAAFE0}" xr6:coauthVersionLast="47" xr6:coauthVersionMax="47" xr10:uidLastSave="{00000000-0000-0000-0000-000000000000}"/>
  <bookViews>
    <workbookView xWindow="-108" yWindow="-108" windowWidth="23256" windowHeight="12576" activeTab="2" xr2:uid="{AEE697B6-A498-40E3-B6E6-003E906009C9}"/>
  </bookViews>
  <sheets>
    <sheet name="494_Meal1" sheetId="1" r:id="rId1"/>
    <sheet name="494_Meal2" sheetId="2" r:id="rId2"/>
    <sheet name="494_Meal3" sheetId="3" r:id="rId3"/>
  </sheets>
  <definedNames>
    <definedName name="solver_adj" localSheetId="0" hidden="1">'494_Meal1'!$C$12:$BG$12</definedName>
    <definedName name="solver_adj" localSheetId="1" hidden="1">'494_Meal2'!$C$12:$BG$12</definedName>
    <definedName name="solver_adj" localSheetId="2" hidden="1">'494_Meal3'!$C$12:$BG$12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'494_Meal1'!$BJ$13:$BJ$26</definedName>
    <definedName name="solver_lhs1" localSheetId="1" hidden="1">'494_Meal2'!$BJ$13:$BJ$26</definedName>
    <definedName name="solver_lhs1" localSheetId="2" hidden="1">'494_Meal3'!$BJ$13:$BJ$26</definedName>
    <definedName name="solver_lhs2" localSheetId="0" hidden="1">'494_Meal1'!$BJ$13:$BJ$26</definedName>
    <definedName name="solver_lhs2" localSheetId="1" hidden="1">'494_Meal2'!$BJ$13:$BJ$27</definedName>
    <definedName name="solver_lhs2" localSheetId="2" hidden="1">'494_Meal3'!$BJ$13:$BJ$28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'494_Meal1'!$BJ$8</definedName>
    <definedName name="solver_opt" localSheetId="1" hidden="1">'494_Meal2'!$BJ$8</definedName>
    <definedName name="solver_opt" localSheetId="2" hidden="1">'494_Meal3'!$BJ$8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'494_Meal1'!$BM$13:$BM$26</definedName>
    <definedName name="solver_rhs1" localSheetId="1" hidden="1">'494_Meal2'!$BL$13:$BL$26</definedName>
    <definedName name="solver_rhs1" localSheetId="2" hidden="1">'494_Meal3'!$BL$13:$BL$26</definedName>
    <definedName name="solver_rhs2" localSheetId="0" hidden="1">'494_Meal1'!$BL$13:$BL$26</definedName>
    <definedName name="solver_rhs2" localSheetId="1" hidden="1">'494_Meal2'!$BM$13:$BM$27</definedName>
    <definedName name="solver_rhs2" localSheetId="2" hidden="1">'494_Meal3'!$BM$13:$BM$28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9" i="3" l="1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26" i="3"/>
  <c r="BP26" i="3"/>
  <c r="BJ26" i="3"/>
  <c r="BQ25" i="3"/>
  <c r="BP25" i="3"/>
  <c r="BJ25" i="3"/>
  <c r="BQ24" i="3"/>
  <c r="BP24" i="3"/>
  <c r="BJ24" i="3"/>
  <c r="BQ23" i="3"/>
  <c r="BP23" i="3"/>
  <c r="BJ23" i="3"/>
  <c r="BQ22" i="3"/>
  <c r="BP22" i="3"/>
  <c r="BJ22" i="3"/>
  <c r="BQ21" i="3"/>
  <c r="BP21" i="3"/>
  <c r="BJ21" i="3"/>
  <c r="BQ20" i="3"/>
  <c r="BP20" i="3"/>
  <c r="BJ20" i="3"/>
  <c r="BQ19" i="3"/>
  <c r="BP19" i="3"/>
  <c r="BJ19" i="3"/>
  <c r="BQ18" i="3"/>
  <c r="BP18" i="3"/>
  <c r="BJ18" i="3"/>
  <c r="BQ17" i="3"/>
  <c r="BP17" i="3"/>
  <c r="BJ17" i="3"/>
  <c r="BQ16" i="3"/>
  <c r="BP16" i="3"/>
  <c r="BJ16" i="3"/>
  <c r="BQ15" i="3"/>
  <c r="BP15" i="3"/>
  <c r="BJ15" i="3"/>
  <c r="BQ14" i="3"/>
  <c r="BP14" i="3"/>
  <c r="BJ14" i="3"/>
  <c r="BQ13" i="3"/>
  <c r="BP13" i="3"/>
  <c r="BJ13" i="3"/>
  <c r="BJ8" i="3"/>
  <c r="BG28" i="2"/>
  <c r="BG28" i="3" s="1"/>
  <c r="BF28" i="2"/>
  <c r="BF28" i="3" s="1"/>
  <c r="BE28" i="2"/>
  <c r="BE28" i="3" s="1"/>
  <c r="BD28" i="2"/>
  <c r="BD28" i="3" s="1"/>
  <c r="BC28" i="2"/>
  <c r="BC28" i="3" s="1"/>
  <c r="BB28" i="2"/>
  <c r="BB28" i="3" s="1"/>
  <c r="BA28" i="2"/>
  <c r="BA28" i="3" s="1"/>
  <c r="AZ28" i="2"/>
  <c r="AZ28" i="3" s="1"/>
  <c r="AY28" i="2"/>
  <c r="AY28" i="3" s="1"/>
  <c r="AX28" i="2"/>
  <c r="AX28" i="3" s="1"/>
  <c r="AW28" i="2"/>
  <c r="AW28" i="3" s="1"/>
  <c r="AV28" i="2"/>
  <c r="AV28" i="3" s="1"/>
  <c r="AU28" i="2"/>
  <c r="AU28" i="3" s="1"/>
  <c r="AT28" i="2"/>
  <c r="AT28" i="3" s="1"/>
  <c r="AS28" i="2"/>
  <c r="AS28" i="3" s="1"/>
  <c r="AR28" i="2"/>
  <c r="AR28" i="3" s="1"/>
  <c r="AQ28" i="2"/>
  <c r="AQ28" i="3" s="1"/>
  <c r="AP28" i="2"/>
  <c r="AP28" i="3" s="1"/>
  <c r="AO28" i="2"/>
  <c r="AO28" i="3" s="1"/>
  <c r="AN28" i="2"/>
  <c r="AN28" i="3" s="1"/>
  <c r="AM28" i="2"/>
  <c r="AM28" i="3" s="1"/>
  <c r="AL28" i="2"/>
  <c r="AL28" i="3" s="1"/>
  <c r="AK28" i="2"/>
  <c r="AK28" i="3" s="1"/>
  <c r="AJ28" i="2"/>
  <c r="AJ28" i="3" s="1"/>
  <c r="AI28" i="2"/>
  <c r="AI28" i="3" s="1"/>
  <c r="AH28" i="2"/>
  <c r="AH28" i="3" s="1"/>
  <c r="AG28" i="2"/>
  <c r="AG28" i="3" s="1"/>
  <c r="AF28" i="2"/>
  <c r="AF28" i="3" s="1"/>
  <c r="AE28" i="2"/>
  <c r="AE28" i="3" s="1"/>
  <c r="AD28" i="2"/>
  <c r="AD28" i="3" s="1"/>
  <c r="AC28" i="2"/>
  <c r="AC28" i="3" s="1"/>
  <c r="AB28" i="2"/>
  <c r="AB28" i="3" s="1"/>
  <c r="AA28" i="2"/>
  <c r="AA28" i="3" s="1"/>
  <c r="Z28" i="2"/>
  <c r="Z28" i="3" s="1"/>
  <c r="Y28" i="2"/>
  <c r="Y28" i="3" s="1"/>
  <c r="X28" i="2"/>
  <c r="X28" i="3" s="1"/>
  <c r="W28" i="2"/>
  <c r="W28" i="3" s="1"/>
  <c r="V28" i="2"/>
  <c r="V28" i="3" s="1"/>
  <c r="U28" i="2"/>
  <c r="U28" i="3" s="1"/>
  <c r="T28" i="2"/>
  <c r="T28" i="3" s="1"/>
  <c r="S28" i="2"/>
  <c r="S28" i="3" s="1"/>
  <c r="R28" i="2"/>
  <c r="R28" i="3" s="1"/>
  <c r="Q28" i="2"/>
  <c r="Q28" i="3" s="1"/>
  <c r="P28" i="2"/>
  <c r="P28" i="3" s="1"/>
  <c r="O28" i="2"/>
  <c r="O28" i="3" s="1"/>
  <c r="N28" i="2"/>
  <c r="N28" i="3" s="1"/>
  <c r="M28" i="2"/>
  <c r="M28" i="3" s="1"/>
  <c r="L28" i="2"/>
  <c r="L28" i="3" s="1"/>
  <c r="K28" i="2"/>
  <c r="K28" i="3" s="1"/>
  <c r="J28" i="2"/>
  <c r="J28" i="3" s="1"/>
  <c r="I28" i="2"/>
  <c r="I28" i="3" s="1"/>
  <c r="H28" i="2"/>
  <c r="H28" i="3" s="1"/>
  <c r="G28" i="2"/>
  <c r="G28" i="3" s="1"/>
  <c r="F28" i="2"/>
  <c r="F28" i="3" s="1"/>
  <c r="E28" i="2"/>
  <c r="E28" i="3" s="1"/>
  <c r="D28" i="2"/>
  <c r="D28" i="3" s="1"/>
  <c r="C28" i="2"/>
  <c r="C28" i="3" s="1"/>
  <c r="BF27" i="2"/>
  <c r="BF27" i="3" s="1"/>
  <c r="AP27" i="2"/>
  <c r="AP27" i="3" s="1"/>
  <c r="Z27" i="2"/>
  <c r="Z27" i="3" s="1"/>
  <c r="N27" i="2"/>
  <c r="N27" i="3" s="1"/>
  <c r="C27" i="2"/>
  <c r="BJ26" i="2"/>
  <c r="BJ25" i="2"/>
  <c r="BM24" i="2"/>
  <c r="BJ24" i="2"/>
  <c r="BJ23" i="2"/>
  <c r="BJ22" i="2"/>
  <c r="BJ21" i="2"/>
  <c r="BM20" i="2"/>
  <c r="BJ20" i="2"/>
  <c r="BJ19" i="2"/>
  <c r="BJ18" i="2"/>
  <c r="BM17" i="2"/>
  <c r="BJ17" i="2"/>
  <c r="BJ16" i="2"/>
  <c r="BJ15" i="2"/>
  <c r="BJ14" i="2"/>
  <c r="BJ13" i="2"/>
  <c r="BJ8" i="2"/>
  <c r="BG27" i="1"/>
  <c r="BG27" i="2" s="1"/>
  <c r="BG27" i="3" s="1"/>
  <c r="BF27" i="1"/>
  <c r="BE27" i="1"/>
  <c r="BE27" i="2" s="1"/>
  <c r="BE27" i="3" s="1"/>
  <c r="BD27" i="1"/>
  <c r="BD27" i="2" s="1"/>
  <c r="BD27" i="3" s="1"/>
  <c r="BC27" i="1"/>
  <c r="BC27" i="2" s="1"/>
  <c r="BC27" i="3" s="1"/>
  <c r="BB27" i="1"/>
  <c r="BB27" i="2" s="1"/>
  <c r="BB27" i="3" s="1"/>
  <c r="BA27" i="1"/>
  <c r="BA27" i="2" s="1"/>
  <c r="BA27" i="3" s="1"/>
  <c r="AZ27" i="1"/>
  <c r="AZ27" i="2" s="1"/>
  <c r="AZ27" i="3" s="1"/>
  <c r="AY27" i="1"/>
  <c r="AY27" i="2" s="1"/>
  <c r="AY27" i="3" s="1"/>
  <c r="AX27" i="1"/>
  <c r="AX27" i="2" s="1"/>
  <c r="AX27" i="3" s="1"/>
  <c r="AW27" i="1"/>
  <c r="AW27" i="2" s="1"/>
  <c r="AW27" i="3" s="1"/>
  <c r="AV27" i="1"/>
  <c r="AV27" i="2" s="1"/>
  <c r="AV27" i="3" s="1"/>
  <c r="AU27" i="1"/>
  <c r="AU27" i="2" s="1"/>
  <c r="AU27" i="3" s="1"/>
  <c r="AT27" i="1"/>
  <c r="AT27" i="2" s="1"/>
  <c r="AT27" i="3" s="1"/>
  <c r="AS27" i="1"/>
  <c r="AS27" i="2" s="1"/>
  <c r="AS27" i="3" s="1"/>
  <c r="AR27" i="1"/>
  <c r="AR27" i="2" s="1"/>
  <c r="AR27" i="3" s="1"/>
  <c r="AQ27" i="1"/>
  <c r="AQ27" i="2" s="1"/>
  <c r="AQ27" i="3" s="1"/>
  <c r="AP27" i="1"/>
  <c r="AO27" i="1"/>
  <c r="AO27" i="2" s="1"/>
  <c r="AO27" i="3" s="1"/>
  <c r="AN27" i="1"/>
  <c r="AN27" i="2" s="1"/>
  <c r="AN27" i="3" s="1"/>
  <c r="AM27" i="1"/>
  <c r="AM27" i="2" s="1"/>
  <c r="AM27" i="3" s="1"/>
  <c r="AL27" i="1"/>
  <c r="AL27" i="2" s="1"/>
  <c r="AL27" i="3" s="1"/>
  <c r="AK27" i="1"/>
  <c r="AK27" i="2" s="1"/>
  <c r="AK27" i="3" s="1"/>
  <c r="AJ27" i="1"/>
  <c r="AJ27" i="2" s="1"/>
  <c r="AJ27" i="3" s="1"/>
  <c r="AI27" i="1"/>
  <c r="AI27" i="2" s="1"/>
  <c r="AI27" i="3" s="1"/>
  <c r="AH27" i="1"/>
  <c r="AH27" i="2" s="1"/>
  <c r="AH27" i="3" s="1"/>
  <c r="AG27" i="1"/>
  <c r="AG27" i="2" s="1"/>
  <c r="AG27" i="3" s="1"/>
  <c r="AF27" i="1"/>
  <c r="AF27" i="2" s="1"/>
  <c r="AF27" i="3" s="1"/>
  <c r="AE27" i="1"/>
  <c r="AE27" i="2" s="1"/>
  <c r="AE27" i="3" s="1"/>
  <c r="AD27" i="1"/>
  <c r="AD27" i="2" s="1"/>
  <c r="AD27" i="3" s="1"/>
  <c r="AC27" i="1"/>
  <c r="AC27" i="2" s="1"/>
  <c r="AC27" i="3" s="1"/>
  <c r="AB27" i="1"/>
  <c r="AB27" i="2" s="1"/>
  <c r="AB27" i="3" s="1"/>
  <c r="AA27" i="1"/>
  <c r="AA27" i="2" s="1"/>
  <c r="AA27" i="3" s="1"/>
  <c r="Z27" i="1"/>
  <c r="Y27" i="1"/>
  <c r="Y27" i="2" s="1"/>
  <c r="Y27" i="3" s="1"/>
  <c r="X27" i="1"/>
  <c r="X27" i="2" s="1"/>
  <c r="X27" i="3" s="1"/>
  <c r="W27" i="1"/>
  <c r="W27" i="2" s="1"/>
  <c r="W27" i="3" s="1"/>
  <c r="V27" i="1"/>
  <c r="V27" i="2" s="1"/>
  <c r="V27" i="3" s="1"/>
  <c r="U27" i="1"/>
  <c r="U27" i="2" s="1"/>
  <c r="U27" i="3" s="1"/>
  <c r="T27" i="1"/>
  <c r="T27" i="2" s="1"/>
  <c r="T27" i="3" s="1"/>
  <c r="S27" i="1"/>
  <c r="S27" i="2" s="1"/>
  <c r="S27" i="3" s="1"/>
  <c r="R27" i="1"/>
  <c r="R27" i="2" s="1"/>
  <c r="R27" i="3" s="1"/>
  <c r="Q27" i="1"/>
  <c r="Q27" i="2" s="1"/>
  <c r="Q27" i="3" s="1"/>
  <c r="P27" i="1"/>
  <c r="P27" i="2" s="1"/>
  <c r="P27" i="3" s="1"/>
  <c r="O27" i="1"/>
  <c r="O27" i="2" s="1"/>
  <c r="O27" i="3" s="1"/>
  <c r="N27" i="1"/>
  <c r="M27" i="1"/>
  <c r="M27" i="2" s="1"/>
  <c r="M27" i="3" s="1"/>
  <c r="L27" i="1"/>
  <c r="L27" i="2" s="1"/>
  <c r="L27" i="3" s="1"/>
  <c r="K27" i="1"/>
  <c r="K27" i="2" s="1"/>
  <c r="K27" i="3" s="1"/>
  <c r="J27" i="1"/>
  <c r="J27" i="2" s="1"/>
  <c r="J27" i="3" s="1"/>
  <c r="I27" i="1"/>
  <c r="I27" i="2" s="1"/>
  <c r="I27" i="3" s="1"/>
  <c r="H27" i="1"/>
  <c r="H27" i="2" s="1"/>
  <c r="H27" i="3" s="1"/>
  <c r="G27" i="1"/>
  <c r="G27" i="2" s="1"/>
  <c r="G27" i="3" s="1"/>
  <c r="F27" i="1"/>
  <c r="F27" i="2" s="1"/>
  <c r="F27" i="3" s="1"/>
  <c r="E27" i="1"/>
  <c r="E27" i="2" s="1"/>
  <c r="E27" i="3" s="1"/>
  <c r="D27" i="1"/>
  <c r="D27" i="2" s="1"/>
  <c r="D27" i="3" s="1"/>
  <c r="C27" i="1"/>
  <c r="BM26" i="1"/>
  <c r="BL26" i="1"/>
  <c r="BJ26" i="1"/>
  <c r="BO26" i="2" s="1"/>
  <c r="BL26" i="3" s="1"/>
  <c r="BM25" i="1"/>
  <c r="BL25" i="1"/>
  <c r="BJ25" i="1"/>
  <c r="BP25" i="2" s="1"/>
  <c r="BM25" i="3" s="1"/>
  <c r="BM24" i="1"/>
  <c r="BJ24" i="1"/>
  <c r="BP24" i="2" s="1"/>
  <c r="BM24" i="3" s="1"/>
  <c r="BM23" i="1"/>
  <c r="BL23" i="1"/>
  <c r="BJ23" i="1"/>
  <c r="BP23" i="2" s="1"/>
  <c r="BM22" i="1"/>
  <c r="BL22" i="1"/>
  <c r="BJ22" i="1"/>
  <c r="BO22" i="2" s="1"/>
  <c r="BL22" i="3" s="1"/>
  <c r="BM21" i="1"/>
  <c r="BL21" i="1"/>
  <c r="BJ21" i="1"/>
  <c r="BP21" i="2" s="1"/>
  <c r="BM21" i="3" s="1"/>
  <c r="BM20" i="1"/>
  <c r="BL20" i="1"/>
  <c r="BJ20" i="1"/>
  <c r="BP20" i="2" s="1"/>
  <c r="BM19" i="1"/>
  <c r="BL19" i="1"/>
  <c r="BJ19" i="1"/>
  <c r="BP19" i="2" s="1"/>
  <c r="BM18" i="1"/>
  <c r="BL18" i="1"/>
  <c r="BJ18" i="1"/>
  <c r="BO18" i="2" s="1"/>
  <c r="BL18" i="3" s="1"/>
  <c r="BM17" i="1"/>
  <c r="BL17" i="1"/>
  <c r="BJ17" i="1"/>
  <c r="BP17" i="2" s="1"/>
  <c r="BM17" i="3" s="1"/>
  <c r="BM16" i="1"/>
  <c r="BL16" i="1"/>
  <c r="BJ16" i="1"/>
  <c r="BP16" i="2" s="1"/>
  <c r="BM16" i="2" s="1"/>
  <c r="BM15" i="1"/>
  <c r="BL15" i="1"/>
  <c r="BJ15" i="1"/>
  <c r="BP15" i="2" s="1"/>
  <c r="BM14" i="1"/>
  <c r="BL14" i="1"/>
  <c r="BJ14" i="1"/>
  <c r="BO14" i="2" s="1"/>
  <c r="BL14" i="3" s="1"/>
  <c r="BM13" i="1"/>
  <c r="BL13" i="1"/>
  <c r="BJ13" i="1"/>
  <c r="BP13" i="2" s="1"/>
  <c r="BJ8" i="1"/>
  <c r="BO22" i="3" l="1"/>
  <c r="BM20" i="3"/>
  <c r="BO14" i="3"/>
  <c r="BP18" i="2"/>
  <c r="BM18" i="3" s="1"/>
  <c r="BM25" i="2"/>
  <c r="BO8" i="3"/>
  <c r="BM13" i="3"/>
  <c r="BM13" i="2"/>
  <c r="BO18" i="3"/>
  <c r="BP22" i="2"/>
  <c r="BM16" i="3"/>
  <c r="BP14" i="2"/>
  <c r="BM14" i="3" s="1"/>
  <c r="BM21" i="2"/>
  <c r="BO13" i="3"/>
  <c r="BO17" i="3"/>
  <c r="BO21" i="3"/>
  <c r="BO25" i="3"/>
  <c r="BM15" i="2"/>
  <c r="BM15" i="3"/>
  <c r="BM19" i="2"/>
  <c r="BM19" i="3"/>
  <c r="BM23" i="2"/>
  <c r="BM23" i="3"/>
  <c r="C27" i="3"/>
  <c r="BJ27" i="3" s="1"/>
  <c r="BJ27" i="2"/>
  <c r="BO15" i="2"/>
  <c r="BO16" i="2"/>
  <c r="BO19" i="2"/>
  <c r="BO20" i="2"/>
  <c r="BO23" i="2"/>
  <c r="BO24" i="2"/>
  <c r="BL14" i="2"/>
  <c r="BL18" i="2"/>
  <c r="BL22" i="2"/>
  <c r="BL26" i="2"/>
  <c r="BO15" i="3"/>
  <c r="BO19" i="3"/>
  <c r="BO23" i="3"/>
  <c r="BM14" i="2"/>
  <c r="BM22" i="3"/>
  <c r="BM22" i="2"/>
  <c r="BP26" i="2"/>
  <c r="BJ28" i="3"/>
  <c r="BO16" i="3"/>
  <c r="BO20" i="3"/>
  <c r="BO24" i="3"/>
  <c r="BO26" i="3"/>
  <c r="BO13" i="2"/>
  <c r="BO17" i="2"/>
  <c r="BO21" i="2"/>
  <c r="BO25" i="2"/>
  <c r="BM18" i="2" l="1"/>
  <c r="BL17" i="3"/>
  <c r="BL17" i="2"/>
  <c r="BL13" i="3"/>
  <c r="BL13" i="2"/>
  <c r="BL24" i="2"/>
  <c r="BL24" i="3"/>
  <c r="BL16" i="2"/>
  <c r="BL16" i="3"/>
  <c r="BL21" i="3"/>
  <c r="BL21" i="2"/>
  <c r="BM26" i="3"/>
  <c r="BM26" i="2"/>
  <c r="BL20" i="2"/>
  <c r="BL20" i="3"/>
  <c r="BL19" i="2"/>
  <c r="BL19" i="3"/>
  <c r="BL25" i="3"/>
  <c r="BL25" i="2"/>
  <c r="BL23" i="2"/>
  <c r="BL23" i="3"/>
  <c r="BL15" i="2"/>
  <c r="BL15" i="3"/>
</calcChain>
</file>

<file path=xl/sharedStrings.xml><?xml version="1.0" encoding="utf-8"?>
<sst xmlns="http://schemas.openxmlformats.org/spreadsheetml/2006/main" count="358" uniqueCount="95">
  <si>
    <t>No.</t>
  </si>
  <si>
    <t>Z, Min</t>
  </si>
  <si>
    <t>Ratio</t>
  </si>
  <si>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</si>
  <si>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</si>
  <si>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</si>
  <si>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</si>
  <si>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</si>
  <si>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</si>
  <si>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</si>
  <si>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</si>
  <si>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</si>
  <si>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</si>
  <si>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</si>
  <si>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</si>
  <si>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</si>
  <si>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</si>
  <si>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</si>
  <si>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</si>
  <si>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</si>
  <si>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</si>
  <si>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</si>
  <si>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</si>
  <si>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</si>
  <si>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</si>
  <si>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</si>
  <si>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</si>
  <si>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</si>
  <si>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</si>
  <si>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</si>
  <si>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</si>
  <si>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</si>
  <si>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</si>
  <si>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</si>
  <si>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</si>
  <si>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</si>
  <si>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</si>
  <si>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</si>
  <si>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</si>
  <si>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</si>
  <si>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</si>
  <si>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</si>
  <si>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</si>
  <si>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</si>
  <si>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</si>
  <si>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</si>
  <si>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</si>
  <si>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</si>
  <si>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</si>
  <si>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</si>
  <si>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</si>
  <si>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</si>
  <si>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</si>
  <si>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</si>
  <si>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</si>
  <si>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</si>
  <si>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</si>
  <si>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</si>
  <si>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</si>
  <si>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</si>
  <si>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</si>
  <si>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Price/serve</t>
  </si>
  <si>
    <t>Meal 1 Nutrient Intake RHS</t>
  </si>
  <si>
    <t>Decision Var.</t>
  </si>
  <si>
    <t>LHS</t>
  </si>
  <si>
    <t>Lower Limit
RNI/meal</t>
  </si>
  <si>
    <t>Upper Limit
RNI/meal</t>
  </si>
  <si>
    <t>Nutrient/serving</t>
  </si>
  <si>
    <t>Carbohydrate(g)</t>
  </si>
  <si>
    <t>&lt;=&gt;</t>
  </si>
  <si>
    <t>Calories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</si>
  <si>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</si>
  <si>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</si>
  <si>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</si>
  <si>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</si>
  <si>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</si>
  <si>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</si>
  <si>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</si>
  <si>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</si>
  <si>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</si>
  <si>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</si>
  <si>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</si>
  <si>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</si>
  <si>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</t>
  </si>
  <si>
    <t>Meal 1</t>
  </si>
  <si>
    <t>Customer</t>
  </si>
  <si>
    <t>Condition:</t>
  </si>
  <si>
    <t>na</t>
  </si>
  <si>
    <t>3 Meal Nutrient Intake RHS Bal</t>
  </si>
  <si>
    <t>Meal 2</t>
  </si>
  <si>
    <t>Meal 2 Nutrient Intake RHS</t>
  </si>
  <si>
    <t>Meal 3</t>
  </si>
  <si>
    <t>Meal 3 Nutrient Intake RHS</t>
  </si>
  <si>
    <t>Optimized/ LHS</t>
  </si>
  <si>
    <t>Total 3 Meal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</si>
</sst>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 vertical="center" wrapText="1"/>
    </xf>
    <xf numFmtId="0" fontId="0" fillId="0" borderId="12" xfId="0" applyBorder="1"/>
    <xf numFmtId="0" fontId="2" fillId="0" borderId="0" xfId="0" applyFont="1"/>
    <xf numFmtId="0" fontId="3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5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2" fontId="0" fillId="5" borderId="13" xfId="0" applyNumberFormat="1" applyFill="1" applyBorder="1" applyAlignment="1">
      <alignment horizontal="right" vertical="center"/>
    </xf>
    <xf numFmtId="2" fontId="0" fillId="5" borderId="21" xfId="0" applyNumberFormat="1" applyFill="1" applyBorder="1" applyAlignment="1">
      <alignment horizontal="right" vertical="center"/>
    </xf>
    <xf numFmtId="0" fontId="4" fillId="0" borderId="0" xfId="0" applyFont="1" applyAlignment="1">
      <alignment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6" fillId="2" borderId="1" xfId="0" applyFont="1" applyFill="1" applyBorder="1"/>
    <xf numFmtId="0" fontId="6" fillId="0" borderId="9" xfId="0" applyFont="1" applyBorder="1"/>
    <xf numFmtId="0" fontId="6" fillId="0" borderId="10" xfId="0" applyFont="1" applyBorder="1"/>
    <xf numFmtId="0" fontId="6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0" fillId="4" borderId="14" xfId="0" applyNumberFormat="1" applyFill="1" applyBorder="1" applyAlignment="1">
      <alignment horizontal="right" vertical="center"/>
    </xf>
    <xf numFmtId="2" fontId="0" fillId="4" borderId="15" xfId="0" applyNumberFormat="1" applyFill="1" applyBorder="1" applyAlignment="1">
      <alignment horizontal="right" vertical="center"/>
    </xf>
    <xf numFmtId="2" fontId="0" fillId="4" borderId="16" xfId="0" applyNumberFormat="1" applyFill="1" applyBorder="1" applyAlignment="1">
      <alignment horizontal="right" vertical="center"/>
    </xf>
    <xf numFmtId="2" fontId="0" fillId="4" borderId="17" xfId="0" applyNumberFormat="1" applyFill="1" applyBorder="1" applyAlignment="1">
      <alignment horizontal="right" vertical="center"/>
    </xf>
    <xf numFmtId="2" fontId="0" fillId="4" borderId="22" xfId="0" applyNumberFormat="1" applyFill="1" applyBorder="1" applyAlignment="1">
      <alignment horizontal="right" vertical="center"/>
    </xf>
    <xf numFmtId="2" fontId="0" fillId="4" borderId="23" xfId="0" applyNumberFormat="1" applyFill="1" applyBorder="1" applyAlignment="1">
      <alignment horizontal="right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2" fontId="0" fillId="3" borderId="16" xfId="0" applyNumberFormat="1" applyFill="1" applyBorder="1" applyAlignment="1">
      <alignment horizontal="right" vertical="center"/>
    </xf>
    <xf numFmtId="2" fontId="0" fillId="3" borderId="17" xfId="0" applyNumberFormat="1" applyFill="1" applyBorder="1" applyAlignment="1">
      <alignment horizontal="right" vertical="center"/>
    </xf>
    <xf numFmtId="2" fontId="0" fillId="3" borderId="22" xfId="0" applyNumberFormat="1" applyFill="1" applyBorder="1" applyAlignment="1">
      <alignment horizontal="right" vertical="center"/>
    </xf>
    <xf numFmtId="2" fontId="0" fillId="3" borderId="23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0" xfId="0" applyFont="1"/>
    <xf numFmtId="0" fontId="6" fillId="6" borderId="1" xfId="0" applyFont="1" applyFill="1" applyBorder="1"/>
    <xf numFmtId="164" fontId="6" fillId="6" borderId="1" xfId="0" applyNumberFormat="1" applyFont="1" applyFill="1" applyBorder="1"/>
    <xf numFmtId="2" fontId="3" fillId="4" borderId="14" xfId="0" applyNumberFormat="1" applyFont="1" applyFill="1" applyBorder="1" applyAlignment="1">
      <alignment horizontal="right" vertical="center"/>
    </xf>
    <xf numFmtId="2" fontId="3" fillId="4" borderId="15" xfId="0" applyNumberFormat="1" applyFont="1" applyFill="1" applyBorder="1" applyAlignment="1">
      <alignment horizontal="right" vertical="center"/>
    </xf>
    <xf numFmtId="2" fontId="3" fillId="4" borderId="16" xfId="0" applyNumberFormat="1" applyFont="1" applyFill="1" applyBorder="1" applyAlignment="1">
      <alignment horizontal="right" vertical="center"/>
    </xf>
    <xf numFmtId="2" fontId="3" fillId="4" borderId="17" xfId="0" applyNumberFormat="1" applyFont="1" applyFill="1" applyBorder="1" applyAlignment="1">
      <alignment horizontal="right" vertical="center"/>
    </xf>
    <xf numFmtId="2" fontId="3" fillId="4" borderId="22" xfId="0" applyNumberFormat="1" applyFont="1" applyFill="1" applyBorder="1" applyAlignment="1">
      <alignment horizontal="right" vertical="center"/>
    </xf>
    <xf numFmtId="2" fontId="3" fillId="4" borderId="23" xfId="0" applyNumberFormat="1" applyFont="1" applyFill="1" applyBorder="1" applyAlignment="1">
      <alignment horizontal="right" vertical="center"/>
    </xf>
    <xf numFmtId="2" fontId="3" fillId="3" borderId="14" xfId="0" applyNumberFormat="1" applyFont="1" applyFill="1" applyBorder="1" applyAlignment="1">
      <alignment horizontal="right" vertical="center"/>
    </xf>
    <xf numFmtId="2" fontId="3" fillId="3" borderId="15" xfId="0" applyNumberFormat="1" applyFont="1" applyFill="1" applyBorder="1" applyAlignment="1">
      <alignment horizontal="right" vertical="center"/>
    </xf>
    <xf numFmtId="2" fontId="3" fillId="3" borderId="16" xfId="0" applyNumberFormat="1" applyFont="1" applyFill="1" applyBorder="1" applyAlignment="1">
      <alignment horizontal="right" vertical="center"/>
    </xf>
    <xf numFmtId="2" fontId="3" fillId="3" borderId="17" xfId="0" applyNumberFormat="1" applyFont="1" applyFill="1" applyBorder="1" applyAlignment="1">
      <alignment horizontal="right" vertical="center"/>
    </xf>
    <xf numFmtId="2" fontId="3" fillId="5" borderId="13" xfId="0" applyNumberFormat="1" applyFont="1" applyFill="1" applyBorder="1" applyAlignment="1">
      <alignment horizontal="right" vertical="center"/>
    </xf>
    <xf numFmtId="2" fontId="3" fillId="5" borderId="21" xfId="0" applyNumberFormat="1" applyFont="1" applyFill="1" applyBorder="1" applyAlignment="1">
      <alignment horizontal="right" vertical="center"/>
    </xf>
    <xf numFmtId="0" fontId="0" fillId="0" borderId="18" xfId="0" applyFont="1" applyFill="1" applyBorder="1"/>
    <xf numFmtId="0" fontId="0" fillId="0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0" xfId="0" applyBorder="1"/>
    <xf numFmtId="0" fontId="1" fillId="7" borderId="1" xfId="0" applyFont="1" applyFill="1" applyBorder="1" applyAlignment="1">
      <alignment horizontal="center" vertical="center" wrapText="1"/>
    </xf>
    <xf numFmtId="2" fontId="0" fillId="7" borderId="30" xfId="0" applyNumberFormat="1" applyFill="1" applyBorder="1"/>
    <xf numFmtId="2" fontId="0" fillId="7" borderId="31" xfId="0" applyNumberFormat="1" applyFill="1" applyBorder="1"/>
    <xf numFmtId="2" fontId="0" fillId="7" borderId="32" xfId="0" applyNumberFormat="1" applyFill="1" applyBorder="1"/>
    <xf numFmtId="2" fontId="0" fillId="8" borderId="14" xfId="0" applyNumberFormat="1" applyFill="1" applyBorder="1" applyAlignment="1">
      <alignment horizontal="right" vertical="center"/>
    </xf>
    <xf numFmtId="2" fontId="0" fillId="8" borderId="15" xfId="0" applyNumberFormat="1" applyFill="1" applyBorder="1" applyAlignment="1">
      <alignment horizontal="right" vertical="center"/>
    </xf>
    <xf numFmtId="2" fontId="0" fillId="8" borderId="16" xfId="0" applyNumberFormat="1" applyFill="1" applyBorder="1" applyAlignment="1">
      <alignment horizontal="right" vertical="center"/>
    </xf>
    <xf numFmtId="2" fontId="0" fillId="8" borderId="17" xfId="0" applyNumberFormat="1" applyFill="1" applyBorder="1" applyAlignment="1">
      <alignment horizontal="right" vertical="center"/>
    </xf>
    <xf numFmtId="2" fontId="0" fillId="8" borderId="16" xfId="0" applyNumberFormat="1" applyFill="1" applyBorder="1"/>
    <xf numFmtId="2" fontId="0" fillId="8" borderId="17" xfId="0" applyNumberFormat="1" applyFill="1" applyBorder="1"/>
    <xf numFmtId="2" fontId="0" fillId="8" borderId="22" xfId="0" applyNumberFormat="1" applyFill="1" applyBorder="1"/>
    <xf numFmtId="2" fontId="0" fillId="8" borderId="23" xfId="0" applyNumberFormat="1" applyFill="1" applyBorder="1"/>
    <xf numFmtId="2" fontId="0" fillId="4" borderId="28" xfId="0" applyNumberFormat="1" applyFill="1" applyBorder="1" applyAlignment="1">
      <alignment horizontal="right" vertical="center"/>
    </xf>
    <xf numFmtId="2" fontId="0" fillId="4" borderId="29" xfId="0" applyNumberFormat="1" applyFill="1" applyBorder="1" applyAlignment="1">
      <alignment horizontal="right" vertical="center"/>
    </xf>
    <xf numFmtId="0" fontId="3" fillId="0" borderId="18" xfId="0" applyFont="1" applyBorder="1"/>
    <xf numFmtId="0" fontId="6" fillId="0" borderId="0" xfId="0" applyFont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2" xfId="0" applyBorder="1" applyAlignment="1">
      <alignment horizontal="center" textRotation="90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6" fillId="0" borderId="2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07C5-5BCC-454A-AF35-A8CB6566A887}">
  <sheetPr>
    <tabColor theme="7" tint="0.39997558519241921"/>
  </sheetPr>
  <dimension ref="A1:BT32"/>
  <sheetViews>
    <sheetView topLeftCell="C1" zoomScale="80" zoomScaleNormal="80" workbookViewId="0">
      <selection activeCell="F32" sqref="F32"/>
    </sheetView>
  </sheetViews>
  <sheetFormatPr defaultRowHeight="14.4" x14ac:dyDescent="0.3"/>
  <cols>
    <col min="1" max="1" width="4.5546875" customWidth="1"/>
    <col min="2" max="2" width="17.109375" bestFit="1" customWidth="1"/>
    <col min="3" max="59" width="9.6640625" customWidth="1"/>
    <col min="60" max="60" width="5" customWidth="1"/>
    <col min="61" max="61" width="17.109375" bestFit="1" customWidth="1"/>
    <col min="64" max="64" width="20.44140625" customWidth="1"/>
    <col min="65" max="65" width="17.5546875" customWidth="1"/>
    <col min="67" max="67" width="17.44140625" customWidth="1"/>
    <col min="68" max="68" width="15.44140625" customWidth="1"/>
  </cols>
  <sheetData>
    <row r="1" spans="1:69" ht="21" x14ac:dyDescent="0.4">
      <c r="C1" s="1"/>
      <c r="D1" s="1"/>
      <c r="E1" s="1"/>
      <c r="F1" s="1"/>
      <c r="G1" s="1"/>
      <c r="BI1" s="93" t="s">
        <v>85</v>
      </c>
      <c r="BJ1" s="94"/>
    </row>
    <row r="2" spans="1:69" ht="21" x14ac:dyDescent="0.4">
      <c r="B2" s="25" t="s">
        <v>84</v>
      </c>
      <c r="BI2" s="26" t="s">
        <v>0</v>
      </c>
      <c r="BJ2" s="97">
        <v>494</v>
      </c>
    </row>
    <row r="3" spans="1:69" ht="21.6" thickBot="1" x14ac:dyDescent="0.45">
      <c r="BI3" s="27" t="s">
        <v>86</v>
      </c>
      <c r="BJ3" s="98" t="s">
        <v>87</v>
      </c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15" thickBot="1" x14ac:dyDescent="0.35"/>
    <row r="8" spans="1:69" ht="21.6" thickBot="1" x14ac:dyDescent="0.45">
      <c r="BI8" s="31" t="s">
        <v>1</v>
      </c>
      <c r="BJ8" s="28">
        <f>SUMPRODUCT(C11:BG11,C12:BG12)</f>
        <v>3.6789304542046528</v>
      </c>
      <c r="BL8" s="29" t="s">
        <v>2</v>
      </c>
      <c r="BM8" s="30">
        <v>0.4</v>
      </c>
    </row>
    <row r="9" spans="1:69" ht="15" thickBot="1" x14ac:dyDescent="0.35"/>
    <row r="10" spans="1:69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9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8" t="s">
        <v>62</v>
      </c>
      <c r="BM11" s="89"/>
      <c r="BO11" s="90" t="s">
        <v>88</v>
      </c>
      <c r="BP11" s="91"/>
    </row>
    <row r="12" spans="1:69" ht="37.5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1.9079586192768598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0.67404281470858873</v>
      </c>
      <c r="U12" s="47">
        <v>0</v>
      </c>
      <c r="V12" s="47">
        <v>0</v>
      </c>
      <c r="W12" s="47">
        <v>0.32669056642426142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1.2124101198402168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0.71999999999999986</v>
      </c>
      <c r="AP12" s="47">
        <v>0.96898904025401911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8">
        <v>0</v>
      </c>
      <c r="BJ12" s="11" t="s">
        <v>64</v>
      </c>
      <c r="BL12" s="32" t="s">
        <v>65</v>
      </c>
      <c r="BM12" s="32" t="s">
        <v>66</v>
      </c>
      <c r="BO12" s="33" t="s">
        <v>65</v>
      </c>
      <c r="BP12" s="33" t="s">
        <v>66</v>
      </c>
    </row>
    <row r="13" spans="1:69" x14ac:dyDescent="0.3">
      <c r="A13" s="92" t="s">
        <v>67</v>
      </c>
      <c r="B13" s="7" t="s">
        <v>68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2">
        <v>0</v>
      </c>
      <c r="BI13" s="4" t="s">
        <v>68</v>
      </c>
      <c r="BJ13" s="23">
        <f t="shared" ref="BJ13:BJ26" si="0">SUMPRODUCT($C$12:$BG$12,C13:BG13)</f>
        <v>49.148700194612282</v>
      </c>
      <c r="BK13" s="1" t="s">
        <v>69</v>
      </c>
      <c r="BL13" s="40">
        <f t="shared" ref="BL13:BM23" si="1">$BM$8*BO13</f>
        <v>20</v>
      </c>
      <c r="BM13" s="41">
        <f t="shared" si="1"/>
        <v>79.2</v>
      </c>
      <c r="BO13" s="34">
        <v>50</v>
      </c>
      <c r="BP13" s="35">
        <v>198</v>
      </c>
    </row>
    <row r="14" spans="1:69" x14ac:dyDescent="0.3">
      <c r="A14" s="92"/>
      <c r="B14" s="7" t="s">
        <v>70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2">
        <v>130</v>
      </c>
      <c r="BI14" s="7" t="s">
        <v>70</v>
      </c>
      <c r="BJ14" s="23">
        <f t="shared" si="0"/>
        <v>400</v>
      </c>
      <c r="BK14" s="1" t="s">
        <v>69</v>
      </c>
      <c r="BL14" s="42">
        <f t="shared" si="1"/>
        <v>400</v>
      </c>
      <c r="BM14" s="43">
        <f t="shared" si="1"/>
        <v>632</v>
      </c>
      <c r="BO14" s="36">
        <v>1000</v>
      </c>
      <c r="BP14" s="37">
        <v>1580</v>
      </c>
    </row>
    <row r="15" spans="1:69" x14ac:dyDescent="0.3">
      <c r="A15" s="92"/>
      <c r="B15" s="7" t="s">
        <v>71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2">
        <v>1.5</v>
      </c>
      <c r="BI15" s="7" t="s">
        <v>71</v>
      </c>
      <c r="BJ15" s="23">
        <f t="shared" si="0"/>
        <v>7.2435911092902039</v>
      </c>
      <c r="BK15" s="1" t="s">
        <v>69</v>
      </c>
      <c r="BL15" s="42">
        <f t="shared" si="1"/>
        <v>0</v>
      </c>
      <c r="BM15" s="43">
        <f t="shared" si="1"/>
        <v>21.200000000000003</v>
      </c>
      <c r="BO15" s="36">
        <v>0</v>
      </c>
      <c r="BP15" s="37">
        <v>53</v>
      </c>
      <c r="BQ15" s="13"/>
    </row>
    <row r="16" spans="1:69" x14ac:dyDescent="0.3">
      <c r="A16" s="92"/>
      <c r="B16" s="7" t="s">
        <v>72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2">
        <v>26</v>
      </c>
      <c r="BI16" s="7" t="s">
        <v>72</v>
      </c>
      <c r="BJ16" s="23">
        <f t="shared" si="0"/>
        <v>31.59999999999998</v>
      </c>
      <c r="BK16" s="1" t="s">
        <v>69</v>
      </c>
      <c r="BL16" s="42">
        <f t="shared" si="1"/>
        <v>24.400000000000002</v>
      </c>
      <c r="BM16" s="43">
        <f t="shared" si="1"/>
        <v>31.6</v>
      </c>
      <c r="BO16" s="36">
        <v>61</v>
      </c>
      <c r="BP16" s="37">
        <v>79</v>
      </c>
    </row>
    <row r="17" spans="1:72" x14ac:dyDescent="0.3">
      <c r="A17" s="92"/>
      <c r="B17" s="7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2">
        <v>0</v>
      </c>
      <c r="BI17" s="7" t="s">
        <v>73</v>
      </c>
      <c r="BJ17" s="23">
        <f t="shared" si="0"/>
        <v>7.1999999999999984</v>
      </c>
      <c r="BK17" s="1" t="s">
        <v>69</v>
      </c>
      <c r="BL17" s="42">
        <f t="shared" si="1"/>
        <v>0</v>
      </c>
      <c r="BM17" s="43">
        <f t="shared" si="1"/>
        <v>7.2</v>
      </c>
      <c r="BO17" s="36">
        <v>0</v>
      </c>
      <c r="BP17" s="37">
        <v>18</v>
      </c>
    </row>
    <row r="18" spans="1:72" x14ac:dyDescent="0.3">
      <c r="A18" s="92"/>
      <c r="B18" s="7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2">
        <v>17</v>
      </c>
      <c r="BI18" s="7" t="s">
        <v>74</v>
      </c>
      <c r="BJ18" s="23">
        <f t="shared" si="0"/>
        <v>38.402704086858513</v>
      </c>
      <c r="BK18" s="1" t="s">
        <v>69</v>
      </c>
      <c r="BL18" s="42">
        <f t="shared" si="1"/>
        <v>0</v>
      </c>
      <c r="BM18" s="43">
        <f t="shared" si="1"/>
        <v>120</v>
      </c>
      <c r="BO18" s="36">
        <v>0</v>
      </c>
      <c r="BP18" s="37">
        <v>300</v>
      </c>
    </row>
    <row r="19" spans="1:72" x14ac:dyDescent="0.3">
      <c r="A19" s="92"/>
      <c r="B19" s="7" t="s">
        <v>75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2">
        <v>40</v>
      </c>
      <c r="BI19" s="7" t="s">
        <v>75</v>
      </c>
      <c r="BJ19" s="23">
        <f t="shared" si="0"/>
        <v>187.11654204650162</v>
      </c>
      <c r="BK19" s="1" t="s">
        <v>69</v>
      </c>
      <c r="BL19" s="42">
        <f t="shared" si="1"/>
        <v>140</v>
      </c>
      <c r="BM19" s="43">
        <f t="shared" si="1"/>
        <v>920</v>
      </c>
      <c r="BO19" s="36">
        <v>350</v>
      </c>
      <c r="BP19" s="37">
        <v>2300</v>
      </c>
      <c r="BQ19" s="13"/>
    </row>
    <row r="20" spans="1:72" x14ac:dyDescent="0.3">
      <c r="A20" s="92"/>
      <c r="B20" s="7" t="s">
        <v>76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2">
        <v>480</v>
      </c>
      <c r="BI20" s="7" t="s">
        <v>76</v>
      </c>
      <c r="BJ20" s="23">
        <f t="shared" si="0"/>
        <v>1399.9999999999989</v>
      </c>
      <c r="BK20" s="1" t="s">
        <v>69</v>
      </c>
      <c r="BL20" s="42">
        <f t="shared" si="1"/>
        <v>0</v>
      </c>
      <c r="BM20" s="43">
        <f t="shared" si="1"/>
        <v>1400</v>
      </c>
      <c r="BO20" s="36">
        <v>0</v>
      </c>
      <c r="BP20" s="37">
        <v>3500</v>
      </c>
    </row>
    <row r="21" spans="1:72" x14ac:dyDescent="0.3">
      <c r="A21" s="92"/>
      <c r="B21" s="7" t="s">
        <v>77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2">
        <v>0</v>
      </c>
      <c r="BI21" s="7" t="s">
        <v>77</v>
      </c>
      <c r="BJ21" s="23">
        <f t="shared" si="0"/>
        <v>8.5680508040561261</v>
      </c>
      <c r="BK21" s="1" t="s">
        <v>69</v>
      </c>
      <c r="BL21" s="42">
        <f t="shared" si="1"/>
        <v>8</v>
      </c>
      <c r="BM21" s="43">
        <f t="shared" si="1"/>
        <v>15.200000000000001</v>
      </c>
      <c r="BO21" s="36">
        <v>20</v>
      </c>
      <c r="BP21" s="37">
        <v>38</v>
      </c>
    </row>
    <row r="22" spans="1:72" x14ac:dyDescent="0.3">
      <c r="A22" s="92"/>
      <c r="B22" s="7" t="s">
        <v>78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2">
        <v>0</v>
      </c>
      <c r="BI22" s="7" t="s">
        <v>78</v>
      </c>
      <c r="BJ22" s="23">
        <f t="shared" si="0"/>
        <v>23.600000000000019</v>
      </c>
      <c r="BK22" s="1" t="s">
        <v>69</v>
      </c>
      <c r="BL22" s="42">
        <f t="shared" si="1"/>
        <v>0</v>
      </c>
      <c r="BM22" s="43">
        <f t="shared" si="1"/>
        <v>23.6</v>
      </c>
      <c r="BO22" s="36">
        <v>0</v>
      </c>
      <c r="BP22" s="37">
        <v>59</v>
      </c>
    </row>
    <row r="23" spans="1:72" x14ac:dyDescent="0.3">
      <c r="A23" s="92"/>
      <c r="B23" s="7" t="s">
        <v>79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2">
        <v>0</v>
      </c>
      <c r="BI23" s="7" t="s">
        <v>79</v>
      </c>
      <c r="BJ23" s="23">
        <f t="shared" si="0"/>
        <v>0.87134189081224489</v>
      </c>
      <c r="BK23" s="1" t="s">
        <v>69</v>
      </c>
      <c r="BL23" s="42">
        <f t="shared" si="1"/>
        <v>0.24</v>
      </c>
      <c r="BM23" s="43">
        <f t="shared" si="1"/>
        <v>1.2000000000000002</v>
      </c>
      <c r="BO23" s="36">
        <v>0.6</v>
      </c>
      <c r="BP23" s="37">
        <v>3</v>
      </c>
      <c r="BQ23" s="14"/>
      <c r="BR23" s="14"/>
      <c r="BT23" s="3"/>
    </row>
    <row r="24" spans="1:72" x14ac:dyDescent="0.3">
      <c r="A24" s="92"/>
      <c r="B24" s="7" t="s">
        <v>80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2">
        <v>0</v>
      </c>
      <c r="BI24" s="7" t="s">
        <v>80</v>
      </c>
      <c r="BJ24" s="23">
        <f t="shared" si="0"/>
        <v>174.964528116358</v>
      </c>
      <c r="BK24" s="1" t="s">
        <v>69</v>
      </c>
      <c r="BL24" s="42">
        <v>0</v>
      </c>
      <c r="BM24" s="43">
        <f>$BM$8*BP24</f>
        <v>800</v>
      </c>
      <c r="BO24" s="36">
        <v>70</v>
      </c>
      <c r="BP24" s="37">
        <v>2000</v>
      </c>
      <c r="BQ24" s="14"/>
      <c r="BR24" s="14"/>
      <c r="BT24" s="3"/>
    </row>
    <row r="25" spans="1:72" x14ac:dyDescent="0.3">
      <c r="A25" s="92"/>
      <c r="B25" s="7" t="s">
        <v>81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2">
        <v>0</v>
      </c>
      <c r="BI25" s="7" t="s">
        <v>81</v>
      </c>
      <c r="BJ25" s="23">
        <f t="shared" si="0"/>
        <v>279.99999999999989</v>
      </c>
      <c r="BK25" s="1" t="s">
        <v>69</v>
      </c>
      <c r="BL25" s="42">
        <f>$BM$8*BO25</f>
        <v>280</v>
      </c>
      <c r="BM25" s="43">
        <f>$BM$8*BP25</f>
        <v>1000</v>
      </c>
      <c r="BO25" s="36">
        <v>700</v>
      </c>
      <c r="BP25" s="37">
        <v>2500</v>
      </c>
    </row>
    <row r="26" spans="1:72" ht="15" thickBot="1" x14ac:dyDescent="0.35">
      <c r="A26" s="92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15" t="s">
        <v>82</v>
      </c>
      <c r="BJ26" s="24">
        <f t="shared" si="0"/>
        <v>6.52232535081429</v>
      </c>
      <c r="BK26" s="1" t="s">
        <v>69</v>
      </c>
      <c r="BL26" s="44">
        <f>$BM$8*BO26</f>
        <v>3.6</v>
      </c>
      <c r="BM26" s="45">
        <f>$BM$8*BP26</f>
        <v>18</v>
      </c>
      <c r="BO26" s="38">
        <v>9</v>
      </c>
      <c r="BP26" s="39">
        <v>45</v>
      </c>
    </row>
    <row r="27" spans="1:72" ht="15" thickBot="1" x14ac:dyDescent="0.35">
      <c r="B27" s="15" t="s">
        <v>83</v>
      </c>
      <c r="C27" s="16">
        <f>IF(C12&gt;0,1,0)</f>
        <v>0</v>
      </c>
      <c r="D27" s="16">
        <f t="shared" ref="D27:BG27" si="2">IF(D12&gt;0,1,0)</f>
        <v>0</v>
      </c>
      <c r="E27" s="16">
        <f t="shared" si="2"/>
        <v>0</v>
      </c>
      <c r="F27" s="16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1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2"/>
        <v>0</v>
      </c>
      <c r="Q27" s="16">
        <f t="shared" si="2"/>
        <v>0</v>
      </c>
      <c r="R27" s="16">
        <f t="shared" si="2"/>
        <v>0</v>
      </c>
      <c r="S27" s="16">
        <f t="shared" si="2"/>
        <v>0</v>
      </c>
      <c r="T27" s="16">
        <f t="shared" si="2"/>
        <v>1</v>
      </c>
      <c r="U27" s="16">
        <f t="shared" si="2"/>
        <v>0</v>
      </c>
      <c r="V27" s="16">
        <f t="shared" si="2"/>
        <v>0</v>
      </c>
      <c r="W27" s="16">
        <f t="shared" si="2"/>
        <v>1</v>
      </c>
      <c r="X27" s="16">
        <f t="shared" si="2"/>
        <v>0</v>
      </c>
      <c r="Y27" s="16">
        <f t="shared" si="2"/>
        <v>0</v>
      </c>
      <c r="Z27" s="16">
        <f t="shared" si="2"/>
        <v>0</v>
      </c>
      <c r="AA27" s="16">
        <f t="shared" si="2"/>
        <v>0</v>
      </c>
      <c r="AB27" s="16">
        <f t="shared" si="2"/>
        <v>0</v>
      </c>
      <c r="AC27" s="16">
        <f t="shared" si="2"/>
        <v>0</v>
      </c>
      <c r="AD27" s="16">
        <f t="shared" si="2"/>
        <v>0</v>
      </c>
      <c r="AE27" s="16">
        <f t="shared" si="2"/>
        <v>0</v>
      </c>
      <c r="AF27" s="16">
        <f t="shared" si="2"/>
        <v>1</v>
      </c>
      <c r="AG27" s="16">
        <f t="shared" si="2"/>
        <v>0</v>
      </c>
      <c r="AH27" s="16">
        <f t="shared" si="2"/>
        <v>0</v>
      </c>
      <c r="AI27" s="16">
        <f t="shared" si="2"/>
        <v>0</v>
      </c>
      <c r="AJ27" s="16">
        <f t="shared" si="2"/>
        <v>0</v>
      </c>
      <c r="AK27" s="16">
        <f t="shared" si="2"/>
        <v>0</v>
      </c>
      <c r="AL27" s="16">
        <f t="shared" si="2"/>
        <v>0</v>
      </c>
      <c r="AM27" s="16">
        <f t="shared" si="2"/>
        <v>0</v>
      </c>
      <c r="AN27" s="16">
        <f t="shared" si="2"/>
        <v>0</v>
      </c>
      <c r="AO27" s="16">
        <f t="shared" si="2"/>
        <v>1</v>
      </c>
      <c r="AP27" s="16">
        <f t="shared" si="2"/>
        <v>1</v>
      </c>
      <c r="AQ27" s="16">
        <f t="shared" si="2"/>
        <v>0</v>
      </c>
      <c r="AR27" s="16">
        <f t="shared" si="2"/>
        <v>0</v>
      </c>
      <c r="AS27" s="16">
        <f t="shared" si="2"/>
        <v>0</v>
      </c>
      <c r="AT27" s="16">
        <f t="shared" si="2"/>
        <v>0</v>
      </c>
      <c r="AU27" s="16">
        <f t="shared" si="2"/>
        <v>0</v>
      </c>
      <c r="AV27" s="16">
        <f t="shared" si="2"/>
        <v>0</v>
      </c>
      <c r="AW27" s="16">
        <f t="shared" si="2"/>
        <v>0</v>
      </c>
      <c r="AX27" s="16">
        <f t="shared" si="2"/>
        <v>0</v>
      </c>
      <c r="AY27" s="16">
        <f t="shared" si="2"/>
        <v>0</v>
      </c>
      <c r="AZ27" s="16">
        <f t="shared" si="2"/>
        <v>0</v>
      </c>
      <c r="BA27" s="16">
        <f t="shared" si="2"/>
        <v>0</v>
      </c>
      <c r="BB27" s="16">
        <f t="shared" si="2"/>
        <v>0</v>
      </c>
      <c r="BC27" s="16">
        <f t="shared" si="2"/>
        <v>0</v>
      </c>
      <c r="BD27" s="16">
        <f t="shared" si="2"/>
        <v>0</v>
      </c>
      <c r="BE27" s="16">
        <f t="shared" si="2"/>
        <v>0</v>
      </c>
      <c r="BF27" s="16">
        <f t="shared" si="2"/>
        <v>0</v>
      </c>
      <c r="BG27" s="17">
        <f t="shared" si="2"/>
        <v>0</v>
      </c>
      <c r="BJ27" s="21"/>
      <c r="BK27" s="1"/>
      <c r="BL27" s="21"/>
      <c r="BM27" s="21"/>
      <c r="BO27" s="21"/>
      <c r="BP27" s="21"/>
    </row>
    <row r="28" spans="1:72" x14ac:dyDescent="0.3">
      <c r="BJ28" s="21"/>
      <c r="BK28" s="1"/>
      <c r="BL28" s="21"/>
      <c r="BM28" s="21"/>
      <c r="BO28" s="21"/>
      <c r="BP28" s="21"/>
    </row>
    <row r="32" spans="1:72" ht="30.75" customHeight="1" x14ac:dyDescent="0.3"/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5AF-9F0D-4575-987D-EB6B1423FD12}">
  <sheetPr>
    <tabColor theme="7" tint="0.39997558519241921"/>
  </sheetPr>
  <dimension ref="A1:BP47"/>
  <sheetViews>
    <sheetView zoomScale="70" zoomScaleNormal="70" workbookViewId="0">
      <selection activeCell="R8" sqref="R8"/>
    </sheetView>
  </sheetViews>
  <sheetFormatPr defaultRowHeight="14.4" x14ac:dyDescent="0.3"/>
  <cols>
    <col min="1" max="1" width="4.5546875" customWidth="1"/>
    <col min="2" max="2" width="17.109375" bestFit="1" customWidth="1"/>
    <col min="3" max="59" width="9.44140625" customWidth="1"/>
    <col min="61" max="61" width="19.88671875" customWidth="1"/>
    <col min="62" max="62" width="12" customWidth="1"/>
    <col min="64" max="64" width="18.33203125" customWidth="1"/>
    <col min="65" max="65" width="14.44140625" customWidth="1"/>
    <col min="67" max="67" width="18.88671875" customWidth="1"/>
    <col min="68" max="68" width="18.109375" customWidth="1"/>
  </cols>
  <sheetData>
    <row r="1" spans="1:68" ht="21" x14ac:dyDescent="0.4">
      <c r="C1" s="1"/>
      <c r="D1" s="1"/>
      <c r="E1" s="1"/>
      <c r="F1" s="1"/>
      <c r="G1" s="1"/>
      <c r="BI1" s="95" t="s">
        <v>85</v>
      </c>
      <c r="BJ1" s="96"/>
    </row>
    <row r="2" spans="1:68" ht="23.4" x14ac:dyDescent="0.45">
      <c r="B2" s="52" t="s">
        <v>89</v>
      </c>
      <c r="BI2" s="49" t="s">
        <v>0</v>
      </c>
      <c r="BJ2" s="99">
        <v>494</v>
      </c>
    </row>
    <row r="3" spans="1:68" ht="21.6" thickBot="1" x14ac:dyDescent="0.45">
      <c r="BI3" s="50" t="s">
        <v>86</v>
      </c>
      <c r="BJ3" s="51" t="s">
        <v>87</v>
      </c>
    </row>
    <row r="4" spans="1:68" x14ac:dyDescent="0.3">
      <c r="BI4" s="2"/>
      <c r="BJ4" s="3"/>
    </row>
    <row r="5" spans="1:68" x14ac:dyDescent="0.3">
      <c r="BI5" s="2"/>
      <c r="BJ5" s="3"/>
    </row>
    <row r="6" spans="1:68" x14ac:dyDescent="0.3">
      <c r="BI6" s="2"/>
      <c r="BJ6" s="3"/>
    </row>
    <row r="7" spans="1:68" ht="15" thickBot="1" x14ac:dyDescent="0.35"/>
    <row r="8" spans="1:68" ht="21.6" thickBot="1" x14ac:dyDescent="0.45">
      <c r="BI8" s="31" t="s">
        <v>1</v>
      </c>
      <c r="BJ8" s="54">
        <f>SUMPRODUCT(C11:BG11,C12:BG12)</f>
        <v>3.635129757520597</v>
      </c>
      <c r="BL8" s="29" t="s">
        <v>2</v>
      </c>
      <c r="BM8" s="30">
        <v>0.5</v>
      </c>
    </row>
    <row r="9" spans="1:68" ht="15" thickBot="1" x14ac:dyDescent="0.35"/>
    <row r="10" spans="1:68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8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8" t="s">
        <v>90</v>
      </c>
      <c r="BM11" s="89"/>
      <c r="BO11" s="90" t="s">
        <v>88</v>
      </c>
      <c r="BP11" s="91"/>
    </row>
    <row r="12" spans="1:68" ht="33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2.4702042136160098E-16</v>
      </c>
      <c r="G12" s="47">
        <v>0</v>
      </c>
      <c r="H12" s="47">
        <v>0</v>
      </c>
      <c r="I12" s="47">
        <v>0</v>
      </c>
      <c r="J12" s="47">
        <v>0</v>
      </c>
      <c r="K12" s="47">
        <v>1.7972875988716617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0.21855295259505361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0.75559901567437349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0.4680103552743563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1.0133951852119856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6.6604814788014222E-2</v>
      </c>
      <c r="BG12" s="48">
        <v>0</v>
      </c>
      <c r="BJ12" s="11" t="s">
        <v>64</v>
      </c>
      <c r="BL12" s="32" t="s">
        <v>65</v>
      </c>
      <c r="BM12" s="32" t="s">
        <v>66</v>
      </c>
      <c r="BO12" s="33" t="s">
        <v>65</v>
      </c>
      <c r="BP12" s="33" t="s">
        <v>66</v>
      </c>
    </row>
    <row r="13" spans="1:68" ht="15" thickBot="1" x14ac:dyDescent="0.35">
      <c r="A13" s="92" t="s">
        <v>67</v>
      </c>
      <c r="B13" s="7" t="s">
        <v>68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2">
        <v>0</v>
      </c>
      <c r="BI13" s="4" t="s">
        <v>68</v>
      </c>
      <c r="BJ13" s="65">
        <f t="shared" ref="BJ13:BJ27" si="0">SUMPRODUCT($C$12:$BG$12,C13:BG13)</f>
        <v>40.394760280635332</v>
      </c>
      <c r="BK13" s="1" t="s">
        <v>69</v>
      </c>
      <c r="BL13" s="61">
        <f t="shared" ref="BL13:BM26" si="1">$BM$8*BO13</f>
        <v>0.42564990269385916</v>
      </c>
      <c r="BM13" s="62">
        <f t="shared" si="1"/>
        <v>74.425649902693863</v>
      </c>
      <c r="BO13" s="55">
        <f>IF('494_Meal1'!BO13-'494_Meal1'!BJ13&gt;0,'494_Meal1'!BO13-'494_Meal1'!BJ13,0)</f>
        <v>0.85129980538771832</v>
      </c>
      <c r="BP13" s="56">
        <f>'494_Meal1'!BP13-'494_Meal1'!BJ13</f>
        <v>148.85129980538773</v>
      </c>
    </row>
    <row r="14" spans="1:68" x14ac:dyDescent="0.3">
      <c r="A14" s="92"/>
      <c r="B14" s="7" t="s">
        <v>70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2">
        <v>130</v>
      </c>
      <c r="BI14" s="7" t="s">
        <v>70</v>
      </c>
      <c r="BJ14" s="65">
        <f t="shared" si="0"/>
        <v>300.00000000000057</v>
      </c>
      <c r="BK14" s="1" t="s">
        <v>69</v>
      </c>
      <c r="BL14" s="63">
        <f t="shared" si="1"/>
        <v>300</v>
      </c>
      <c r="BM14" s="64">
        <f t="shared" si="1"/>
        <v>590</v>
      </c>
      <c r="BO14" s="55">
        <f>IF('494_Meal1'!BO14-'494_Meal1'!BJ14&gt;0,'494_Meal1'!BO14-'494_Meal1'!BJ14,0)</f>
        <v>600</v>
      </c>
      <c r="BP14" s="56">
        <f>'494_Meal1'!BP14-'494_Meal1'!BJ14</f>
        <v>1180</v>
      </c>
    </row>
    <row r="15" spans="1:68" x14ac:dyDescent="0.3">
      <c r="A15" s="92"/>
      <c r="B15" s="7" t="s">
        <v>71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2">
        <v>1.5</v>
      </c>
      <c r="BI15" s="7" t="s">
        <v>71</v>
      </c>
      <c r="BJ15" s="65">
        <f t="shared" si="0"/>
        <v>4.9221083107295129</v>
      </c>
      <c r="BK15" s="1" t="s">
        <v>69</v>
      </c>
      <c r="BL15" s="63">
        <f t="shared" si="1"/>
        <v>0</v>
      </c>
      <c r="BM15" s="64">
        <f t="shared" si="1"/>
        <v>22.878204445354896</v>
      </c>
      <c r="BO15" s="57">
        <f>IF('494_Meal1'!BO15-'494_Meal1'!BJ15&gt;0,'494_Meal1'!BO15-'494_Meal1'!BJ15,0)</f>
        <v>0</v>
      </c>
      <c r="BP15" s="58">
        <f>'494_Meal1'!BP15-'494_Meal1'!BJ15</f>
        <v>45.756408890709793</v>
      </c>
    </row>
    <row r="16" spans="1:68" x14ac:dyDescent="0.3">
      <c r="A16" s="92"/>
      <c r="B16" s="7" t="s">
        <v>72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2">
        <v>26</v>
      </c>
      <c r="BI16" s="7" t="s">
        <v>72</v>
      </c>
      <c r="BJ16" s="65">
        <f t="shared" si="0"/>
        <v>23.700000000000134</v>
      </c>
      <c r="BK16" s="1" t="s">
        <v>69</v>
      </c>
      <c r="BL16" s="63">
        <f t="shared" si="1"/>
        <v>14.70000000000001</v>
      </c>
      <c r="BM16" s="64">
        <f t="shared" si="1"/>
        <v>23.70000000000001</v>
      </c>
      <c r="BO16" s="57">
        <f>IF('494_Meal1'!BO16-'494_Meal1'!BJ16&gt;0,'494_Meal1'!BO16-'494_Meal1'!BJ16,0)</f>
        <v>29.40000000000002</v>
      </c>
      <c r="BP16" s="58">
        <f>'494_Meal1'!BP16-'494_Meal1'!BJ16</f>
        <v>47.40000000000002</v>
      </c>
    </row>
    <row r="17" spans="1:68" x14ac:dyDescent="0.3">
      <c r="A17" s="92"/>
      <c r="B17" s="7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2">
        <v>0</v>
      </c>
      <c r="BI17" s="7" t="s">
        <v>73</v>
      </c>
      <c r="BJ17" s="65">
        <f t="shared" si="0"/>
        <v>5.3999999999999986</v>
      </c>
      <c r="BK17" s="1" t="s">
        <v>69</v>
      </c>
      <c r="BL17" s="63">
        <f t="shared" si="1"/>
        <v>0</v>
      </c>
      <c r="BM17" s="64">
        <f t="shared" si="1"/>
        <v>5.4</v>
      </c>
      <c r="BO17" s="57">
        <f>IF('494_Meal1'!BO17-'494_Meal1'!BJ17&gt;0,'494_Meal1'!BO17-'494_Meal1'!BJ17,0)</f>
        <v>0</v>
      </c>
      <c r="BP17" s="58">
        <f>'494_Meal1'!BP17-'494_Meal1'!BJ17</f>
        <v>10.8</v>
      </c>
    </row>
    <row r="18" spans="1:68" x14ac:dyDescent="0.3">
      <c r="A18" s="92"/>
      <c r="B18" s="7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2">
        <v>17</v>
      </c>
      <c r="BI18" s="7" t="s">
        <v>74</v>
      </c>
      <c r="BJ18" s="65">
        <f t="shared" si="0"/>
        <v>37.450976765362377</v>
      </c>
      <c r="BK18" s="1" t="s">
        <v>69</v>
      </c>
      <c r="BL18" s="63">
        <f t="shared" si="1"/>
        <v>0</v>
      </c>
      <c r="BM18" s="64">
        <f t="shared" si="1"/>
        <v>130.79864795657073</v>
      </c>
      <c r="BO18" s="57">
        <f>IF('494_Meal1'!BO18-'494_Meal1'!BJ18&gt;0,'494_Meal1'!BO18-'494_Meal1'!BJ18,0)</f>
        <v>0</v>
      </c>
      <c r="BP18" s="58">
        <f>'494_Meal1'!BP18-'494_Meal1'!BJ18</f>
        <v>261.59729591314147</v>
      </c>
    </row>
    <row r="19" spans="1:68" x14ac:dyDescent="0.3">
      <c r="A19" s="92"/>
      <c r="B19" s="7" t="s">
        <v>75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2">
        <v>40</v>
      </c>
      <c r="BI19" s="7" t="s">
        <v>75</v>
      </c>
      <c r="BJ19" s="65">
        <f t="shared" si="0"/>
        <v>388.76348751210492</v>
      </c>
      <c r="BK19" s="1" t="s">
        <v>69</v>
      </c>
      <c r="BL19" s="63">
        <f t="shared" si="1"/>
        <v>81.441728976749189</v>
      </c>
      <c r="BM19" s="64">
        <f t="shared" si="1"/>
        <v>1056.4417289767491</v>
      </c>
      <c r="BO19" s="57">
        <f>IF('494_Meal1'!BO19-'494_Meal1'!BJ19&gt;0,'494_Meal1'!BO19-'494_Meal1'!BJ19,0)</f>
        <v>162.88345795349838</v>
      </c>
      <c r="BP19" s="58">
        <f>'494_Meal1'!BP19-'494_Meal1'!BJ19</f>
        <v>2112.8834579534982</v>
      </c>
    </row>
    <row r="20" spans="1:68" x14ac:dyDescent="0.3">
      <c r="A20" s="92"/>
      <c r="B20" s="7" t="s">
        <v>76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2">
        <v>480</v>
      </c>
      <c r="BI20" s="7" t="s">
        <v>76</v>
      </c>
      <c r="BJ20" s="65">
        <f t="shared" si="0"/>
        <v>1050.0000000000007</v>
      </c>
      <c r="BK20" s="1" t="s">
        <v>69</v>
      </c>
      <c r="BL20" s="63">
        <f t="shared" si="1"/>
        <v>0</v>
      </c>
      <c r="BM20" s="64">
        <f t="shared" si="1"/>
        <v>1050.0000000000005</v>
      </c>
      <c r="BO20" s="57">
        <f>IF('494_Meal1'!BO20-'494_Meal1'!BJ20&gt;0,'494_Meal1'!BO20-'494_Meal1'!BJ20,0)</f>
        <v>0</v>
      </c>
      <c r="BP20" s="58">
        <f>'494_Meal1'!BP20-'494_Meal1'!BJ20</f>
        <v>2100.0000000000009</v>
      </c>
    </row>
    <row r="21" spans="1:68" x14ac:dyDescent="0.3">
      <c r="A21" s="92"/>
      <c r="B21" s="7" t="s">
        <v>77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2">
        <v>0</v>
      </c>
      <c r="BI21" s="7" t="s">
        <v>77</v>
      </c>
      <c r="BJ21" s="65">
        <f t="shared" si="0"/>
        <v>8.5652751969796732</v>
      </c>
      <c r="BK21" s="1" t="s">
        <v>69</v>
      </c>
      <c r="BL21" s="63">
        <f t="shared" si="1"/>
        <v>5.715974597971937</v>
      </c>
      <c r="BM21" s="64">
        <f t="shared" si="1"/>
        <v>14.715974597971936</v>
      </c>
      <c r="BO21" s="57">
        <f>IF('494_Meal1'!BO21-'494_Meal1'!BJ21&gt;0,'494_Meal1'!BO21-'494_Meal1'!BJ21,0)</f>
        <v>11.431949195943874</v>
      </c>
      <c r="BP21" s="58">
        <f>'494_Meal1'!BP21-'494_Meal1'!BJ21</f>
        <v>29.431949195943872</v>
      </c>
    </row>
    <row r="22" spans="1:68" x14ac:dyDescent="0.3">
      <c r="A22" s="92"/>
      <c r="B22" s="7" t="s">
        <v>78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2">
        <v>0</v>
      </c>
      <c r="BI22" s="7" t="s">
        <v>78</v>
      </c>
      <c r="BJ22" s="65">
        <f t="shared" si="0"/>
        <v>17.700000000000017</v>
      </c>
      <c r="BK22" s="1" t="s">
        <v>69</v>
      </c>
      <c r="BL22" s="63">
        <f t="shared" si="1"/>
        <v>0</v>
      </c>
      <c r="BM22" s="64">
        <f t="shared" si="1"/>
        <v>17.699999999999989</v>
      </c>
      <c r="BO22" s="57">
        <f>IF('494_Meal1'!BO22-'494_Meal1'!BJ22&gt;0,'494_Meal1'!BO22-'494_Meal1'!BJ22,0)</f>
        <v>0</v>
      </c>
      <c r="BP22" s="58">
        <f>'494_Meal1'!BP22-'494_Meal1'!BJ22</f>
        <v>35.399999999999977</v>
      </c>
    </row>
    <row r="23" spans="1:68" x14ac:dyDescent="0.3">
      <c r="A23" s="92"/>
      <c r="B23" s="7" t="s">
        <v>79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2">
        <v>0</v>
      </c>
      <c r="BI23" s="7" t="s">
        <v>79</v>
      </c>
      <c r="BJ23" s="65">
        <f t="shared" si="0"/>
        <v>2.4455021714798498E-16</v>
      </c>
      <c r="BK23" s="1" t="s">
        <v>69</v>
      </c>
      <c r="BL23" s="63">
        <f t="shared" si="1"/>
        <v>0</v>
      </c>
      <c r="BM23" s="64">
        <f t="shared" si="1"/>
        <v>1.0643290545938775</v>
      </c>
      <c r="BO23" s="57">
        <f>IF('494_Meal1'!BO23-'494_Meal1'!BJ23&gt;0,'494_Meal1'!BO23-'494_Meal1'!BJ23,0)</f>
        <v>0</v>
      </c>
      <c r="BP23" s="58">
        <f>'494_Meal1'!BP23-'494_Meal1'!BJ23</f>
        <v>2.128658109187755</v>
      </c>
    </row>
    <row r="24" spans="1:68" x14ac:dyDescent="0.3">
      <c r="A24" s="92"/>
      <c r="B24" s="7" t="s">
        <v>80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2">
        <v>0</v>
      </c>
      <c r="BI24" s="7" t="s">
        <v>80</v>
      </c>
      <c r="BJ24" s="65">
        <f t="shared" si="0"/>
        <v>134.35323845022842</v>
      </c>
      <c r="BK24" s="1" t="s">
        <v>69</v>
      </c>
      <c r="BL24" s="63">
        <f t="shared" si="1"/>
        <v>0</v>
      </c>
      <c r="BM24" s="64">
        <f t="shared" si="1"/>
        <v>912.517735941821</v>
      </c>
      <c r="BO24" s="57">
        <f>IF('494_Meal1'!BO24-'494_Meal1'!BJ24&gt;0,'494_Meal1'!BO24-'494_Meal1'!BJ24,0)</f>
        <v>0</v>
      </c>
      <c r="BP24" s="58">
        <f>'494_Meal1'!BP24-'494_Meal1'!BJ24</f>
        <v>1825.035471883642</v>
      </c>
    </row>
    <row r="25" spans="1:68" x14ac:dyDescent="0.3">
      <c r="A25" s="92"/>
      <c r="B25" s="7" t="s">
        <v>81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2">
        <v>0</v>
      </c>
      <c r="BI25" s="7" t="s">
        <v>81</v>
      </c>
      <c r="BJ25" s="65">
        <f t="shared" si="0"/>
        <v>209.99999999999966</v>
      </c>
      <c r="BK25" s="1" t="s">
        <v>69</v>
      </c>
      <c r="BL25" s="63">
        <f t="shared" si="1"/>
        <v>210.00000000000006</v>
      </c>
      <c r="BM25" s="64">
        <f t="shared" si="1"/>
        <v>1110</v>
      </c>
      <c r="BO25" s="57">
        <f>IF('494_Meal1'!BO25-'494_Meal1'!BJ25&gt;0,'494_Meal1'!BO25-'494_Meal1'!BJ25,0)</f>
        <v>420.00000000000011</v>
      </c>
      <c r="BP25" s="58">
        <f>'494_Meal1'!BP25-'494_Meal1'!BJ25</f>
        <v>2220</v>
      </c>
    </row>
    <row r="26" spans="1:68" ht="15" thickBot="1" x14ac:dyDescent="0.35">
      <c r="A26" s="92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67" t="s">
        <v>82</v>
      </c>
      <c r="BJ26" s="66">
        <f t="shared" si="0"/>
        <v>9.0915617246135394</v>
      </c>
      <c r="BK26" s="1" t="s">
        <v>69</v>
      </c>
      <c r="BL26" s="63">
        <f t="shared" si="1"/>
        <v>1.238837324592855</v>
      </c>
      <c r="BM26" s="64">
        <f t="shared" si="1"/>
        <v>19.238837324592854</v>
      </c>
      <c r="BO26" s="59">
        <f>IF('494_Meal1'!BO26-'494_Meal1'!BJ26&gt;0,'494_Meal1'!BO26-'494_Meal1'!BJ26,0)</f>
        <v>2.47767464918571</v>
      </c>
      <c r="BP26" s="60">
        <f>'494_Meal1'!BP26-'494_Meal1'!BJ26</f>
        <v>38.477674649185708</v>
      </c>
    </row>
    <row r="27" spans="1:68" ht="15" thickBot="1" x14ac:dyDescent="0.35">
      <c r="A27" s="22"/>
      <c r="B27" s="7" t="s">
        <v>83</v>
      </c>
      <c r="C27">
        <f>'494_Meal1'!C27</f>
        <v>0</v>
      </c>
      <c r="D27">
        <f>'494_Meal1'!D27</f>
        <v>0</v>
      </c>
      <c r="E27">
        <f>'494_Meal1'!E27</f>
        <v>0</v>
      </c>
      <c r="F27">
        <f>'494_Meal1'!F27</f>
        <v>0</v>
      </c>
      <c r="G27">
        <f>'494_Meal1'!G27</f>
        <v>0</v>
      </c>
      <c r="H27">
        <f>'494_Meal1'!H27</f>
        <v>0</v>
      </c>
      <c r="I27">
        <f>'494_Meal1'!I27</f>
        <v>0</v>
      </c>
      <c r="J27">
        <f>'494_Meal1'!J27</f>
        <v>0</v>
      </c>
      <c r="K27">
        <f>'494_Meal1'!K27</f>
        <v>0</v>
      </c>
      <c r="L27">
        <f>'494_Meal1'!L27</f>
        <v>1</v>
      </c>
      <c r="M27">
        <f>'494_Meal1'!M27</f>
        <v>0</v>
      </c>
      <c r="N27">
        <f>'494_Meal1'!N27</f>
        <v>0</v>
      </c>
      <c r="O27">
        <f>'494_Meal1'!O27</f>
        <v>0</v>
      </c>
      <c r="P27">
        <f>'494_Meal1'!P27</f>
        <v>0</v>
      </c>
      <c r="Q27">
        <f>'494_Meal1'!Q27</f>
        <v>0</v>
      </c>
      <c r="R27">
        <f>'494_Meal1'!R27</f>
        <v>0</v>
      </c>
      <c r="S27">
        <f>'494_Meal1'!S27</f>
        <v>0</v>
      </c>
      <c r="T27">
        <f>'494_Meal1'!T27</f>
        <v>1</v>
      </c>
      <c r="U27">
        <f>'494_Meal1'!U27</f>
        <v>0</v>
      </c>
      <c r="V27">
        <f>'494_Meal1'!V27</f>
        <v>0</v>
      </c>
      <c r="W27">
        <f>'494_Meal1'!W27</f>
        <v>1</v>
      </c>
      <c r="X27">
        <f>'494_Meal1'!X27</f>
        <v>0</v>
      </c>
      <c r="Y27">
        <f>'494_Meal1'!Y27</f>
        <v>0</v>
      </c>
      <c r="Z27">
        <f>'494_Meal1'!Z27</f>
        <v>0</v>
      </c>
      <c r="AA27">
        <f>'494_Meal1'!AA27</f>
        <v>0</v>
      </c>
      <c r="AB27">
        <f>'494_Meal1'!AB27</f>
        <v>0</v>
      </c>
      <c r="AC27">
        <f>'494_Meal1'!AC27</f>
        <v>0</v>
      </c>
      <c r="AD27">
        <f>'494_Meal1'!AD27</f>
        <v>0</v>
      </c>
      <c r="AE27">
        <f>'494_Meal1'!AE27</f>
        <v>0</v>
      </c>
      <c r="AF27">
        <f>'494_Meal1'!AF27</f>
        <v>1</v>
      </c>
      <c r="AG27">
        <f>'494_Meal1'!AG27</f>
        <v>0</v>
      </c>
      <c r="AH27">
        <f>'494_Meal1'!AH27</f>
        <v>0</v>
      </c>
      <c r="AI27">
        <f>'494_Meal1'!AI27</f>
        <v>0</v>
      </c>
      <c r="AJ27">
        <f>'494_Meal1'!AJ27</f>
        <v>0</v>
      </c>
      <c r="AK27">
        <f>'494_Meal1'!AK27</f>
        <v>0</v>
      </c>
      <c r="AL27">
        <f>'494_Meal1'!AL27</f>
        <v>0</v>
      </c>
      <c r="AM27">
        <f>'494_Meal1'!AM27</f>
        <v>0</v>
      </c>
      <c r="AN27">
        <f>'494_Meal1'!AN27</f>
        <v>0</v>
      </c>
      <c r="AO27">
        <f>'494_Meal1'!AO27</f>
        <v>1</v>
      </c>
      <c r="AP27">
        <f>'494_Meal1'!AP27</f>
        <v>1</v>
      </c>
      <c r="AQ27">
        <f>'494_Meal1'!AQ27</f>
        <v>0</v>
      </c>
      <c r="AR27">
        <f>'494_Meal1'!AR27</f>
        <v>0</v>
      </c>
      <c r="AS27">
        <f>'494_Meal1'!AS27</f>
        <v>0</v>
      </c>
      <c r="AT27">
        <f>'494_Meal1'!AT27</f>
        <v>0</v>
      </c>
      <c r="AU27">
        <f>'494_Meal1'!AU27</f>
        <v>0</v>
      </c>
      <c r="AV27">
        <f>'494_Meal1'!AV27</f>
        <v>0</v>
      </c>
      <c r="AW27">
        <f>'494_Meal1'!AW27</f>
        <v>0</v>
      </c>
      <c r="AX27">
        <f>'494_Meal1'!AX27</f>
        <v>0</v>
      </c>
      <c r="AY27">
        <f>'494_Meal1'!AY27</f>
        <v>0</v>
      </c>
      <c r="AZ27">
        <f>'494_Meal1'!AZ27</f>
        <v>0</v>
      </c>
      <c r="BA27">
        <f>'494_Meal1'!BA27</f>
        <v>0</v>
      </c>
      <c r="BB27">
        <f>'494_Meal1'!BB27</f>
        <v>0</v>
      </c>
      <c r="BC27">
        <f>'494_Meal1'!BC27</f>
        <v>0</v>
      </c>
      <c r="BD27">
        <f>'494_Meal1'!BD27</f>
        <v>0</v>
      </c>
      <c r="BE27">
        <f>'494_Meal1'!BE27</f>
        <v>0</v>
      </c>
      <c r="BF27">
        <f>'494_Meal1'!BF27</f>
        <v>0</v>
      </c>
      <c r="BG27" s="12">
        <f>'494_Meal1'!BG27</f>
        <v>0</v>
      </c>
      <c r="BJ27" s="18">
        <f t="shared" si="0"/>
        <v>0</v>
      </c>
      <c r="BK27" s="1"/>
      <c r="BL27" s="19"/>
      <c r="BM27" s="20">
        <v>0</v>
      </c>
      <c r="BO27" s="68"/>
      <c r="BP27" s="68"/>
    </row>
    <row r="28" spans="1:68" ht="15" thickBot="1" x14ac:dyDescent="0.35">
      <c r="A28" s="22"/>
      <c r="B28" s="15" t="s">
        <v>83</v>
      </c>
      <c r="C28" s="16">
        <f>C12</f>
        <v>0</v>
      </c>
      <c r="D28" s="16">
        <f t="shared" ref="D28:BG28" si="2">D12</f>
        <v>0</v>
      </c>
      <c r="E28" s="16">
        <f t="shared" si="2"/>
        <v>0</v>
      </c>
      <c r="F28" s="16">
        <f t="shared" si="2"/>
        <v>2.4702042136160098E-16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6">
        <f t="shared" si="2"/>
        <v>0</v>
      </c>
      <c r="K28" s="16">
        <f t="shared" si="2"/>
        <v>1.7972875988716617</v>
      </c>
      <c r="L28" s="16">
        <f t="shared" si="2"/>
        <v>0</v>
      </c>
      <c r="M28" s="16">
        <f t="shared" si="2"/>
        <v>0</v>
      </c>
      <c r="N28" s="16">
        <f t="shared" si="2"/>
        <v>0</v>
      </c>
      <c r="O28" s="16">
        <f t="shared" si="2"/>
        <v>0</v>
      </c>
      <c r="P28" s="16">
        <f t="shared" si="2"/>
        <v>0</v>
      </c>
      <c r="Q28" s="16">
        <f t="shared" si="2"/>
        <v>0.21855295259505361</v>
      </c>
      <c r="R28" s="16">
        <f t="shared" si="2"/>
        <v>0</v>
      </c>
      <c r="S28" s="16">
        <f t="shared" si="2"/>
        <v>0</v>
      </c>
      <c r="T28" s="16">
        <f t="shared" si="2"/>
        <v>0</v>
      </c>
      <c r="U28" s="16">
        <f t="shared" si="2"/>
        <v>0</v>
      </c>
      <c r="V28" s="16">
        <f t="shared" si="2"/>
        <v>0</v>
      </c>
      <c r="W28" s="16">
        <f t="shared" si="2"/>
        <v>0</v>
      </c>
      <c r="X28" s="16">
        <f t="shared" si="2"/>
        <v>0</v>
      </c>
      <c r="Y28" s="16">
        <f t="shared" si="2"/>
        <v>0</v>
      </c>
      <c r="Z28" s="16">
        <f t="shared" si="2"/>
        <v>0</v>
      </c>
      <c r="AA28" s="16">
        <f t="shared" si="2"/>
        <v>0</v>
      </c>
      <c r="AB28" s="16">
        <f t="shared" si="2"/>
        <v>0</v>
      </c>
      <c r="AC28" s="16">
        <f t="shared" si="2"/>
        <v>0</v>
      </c>
      <c r="AD28" s="16">
        <f t="shared" si="2"/>
        <v>0</v>
      </c>
      <c r="AE28" s="16">
        <f t="shared" si="2"/>
        <v>0</v>
      </c>
      <c r="AF28" s="16">
        <f t="shared" si="2"/>
        <v>0</v>
      </c>
      <c r="AG28" s="16">
        <f t="shared" si="2"/>
        <v>0</v>
      </c>
      <c r="AH28" s="16">
        <f t="shared" si="2"/>
        <v>0.75559901567437349</v>
      </c>
      <c r="AI28" s="16">
        <f t="shared" si="2"/>
        <v>0</v>
      </c>
      <c r="AJ28" s="16">
        <f t="shared" si="2"/>
        <v>0</v>
      </c>
      <c r="AK28" s="16">
        <f t="shared" si="2"/>
        <v>0</v>
      </c>
      <c r="AL28" s="16">
        <f t="shared" si="2"/>
        <v>0</v>
      </c>
      <c r="AM28" s="16">
        <f t="shared" si="2"/>
        <v>0</v>
      </c>
      <c r="AN28" s="16">
        <f t="shared" si="2"/>
        <v>0</v>
      </c>
      <c r="AO28" s="16">
        <f t="shared" si="2"/>
        <v>0</v>
      </c>
      <c r="AP28" s="16">
        <f t="shared" si="2"/>
        <v>0</v>
      </c>
      <c r="AQ28" s="16">
        <f t="shared" si="2"/>
        <v>0</v>
      </c>
      <c r="AR28" s="16">
        <f t="shared" si="2"/>
        <v>0.4680103552743563</v>
      </c>
      <c r="AS28" s="16">
        <f t="shared" si="2"/>
        <v>0</v>
      </c>
      <c r="AT28" s="16">
        <f t="shared" si="2"/>
        <v>0</v>
      </c>
      <c r="AU28" s="16">
        <f t="shared" si="2"/>
        <v>0</v>
      </c>
      <c r="AV28" s="16">
        <f t="shared" si="2"/>
        <v>0</v>
      </c>
      <c r="AW28" s="16">
        <f t="shared" si="2"/>
        <v>0</v>
      </c>
      <c r="AX28" s="16">
        <f t="shared" si="2"/>
        <v>1.0133951852119856</v>
      </c>
      <c r="AY28" s="16">
        <f t="shared" si="2"/>
        <v>0</v>
      </c>
      <c r="AZ28" s="16">
        <f t="shared" si="2"/>
        <v>0</v>
      </c>
      <c r="BA28" s="16">
        <f t="shared" si="2"/>
        <v>0</v>
      </c>
      <c r="BB28" s="16">
        <f t="shared" si="2"/>
        <v>0</v>
      </c>
      <c r="BC28" s="16">
        <f t="shared" si="2"/>
        <v>0</v>
      </c>
      <c r="BD28" s="16">
        <f t="shared" si="2"/>
        <v>0</v>
      </c>
      <c r="BE28" s="16">
        <f t="shared" si="2"/>
        <v>0</v>
      </c>
      <c r="BF28" s="16">
        <f t="shared" si="2"/>
        <v>6.6604814788014222E-2</v>
      </c>
      <c r="BG28" s="17">
        <f t="shared" si="2"/>
        <v>0</v>
      </c>
    </row>
    <row r="29" spans="1:68" x14ac:dyDescent="0.3">
      <c r="A29" s="22"/>
    </row>
    <row r="34" spans="3:13" x14ac:dyDescent="0.3">
      <c r="J34" s="13"/>
    </row>
    <row r="38" spans="3:13" x14ac:dyDescent="0.3">
      <c r="J38" s="13"/>
    </row>
    <row r="42" spans="3:13" x14ac:dyDescent="0.3">
      <c r="J42" s="14"/>
      <c r="K42" s="14"/>
      <c r="M42" s="3"/>
    </row>
    <row r="43" spans="3:13" x14ac:dyDescent="0.3">
      <c r="J43" s="14"/>
      <c r="K43" s="14"/>
      <c r="M43" s="3"/>
    </row>
    <row r="47" spans="3:13" x14ac:dyDescent="0.3">
      <c r="C47" s="21"/>
      <c r="D47" s="1"/>
      <c r="E47" s="21"/>
      <c r="F47" s="21"/>
      <c r="H47" s="21"/>
      <c r="I47" s="21"/>
    </row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823B-83B5-4F28-8240-A2D887C4091C}">
  <sheetPr>
    <tabColor theme="7" tint="0.39997558519241921"/>
  </sheetPr>
  <dimension ref="A1:BQ45"/>
  <sheetViews>
    <sheetView tabSelected="1" topLeftCell="AS1" zoomScale="70" zoomScaleNormal="70" workbookViewId="0">
      <selection activeCell="BM8" sqref="BM8"/>
    </sheetView>
  </sheetViews>
  <sheetFormatPr defaultRowHeight="14.4" x14ac:dyDescent="0.3"/>
  <cols>
    <col min="1" max="1" width="4.5546875" customWidth="1"/>
    <col min="2" max="2" width="17.109375" bestFit="1" customWidth="1"/>
    <col min="3" max="59" width="8.88671875" customWidth="1"/>
    <col min="61" max="61" width="15.5546875" customWidth="1"/>
    <col min="62" max="62" width="12.88671875" customWidth="1"/>
    <col min="64" max="65" width="17.33203125" customWidth="1"/>
    <col min="67" max="67" width="14.88671875" customWidth="1"/>
    <col min="68" max="68" width="18.88671875" customWidth="1"/>
    <col min="69" max="69" width="14.6640625" customWidth="1"/>
  </cols>
  <sheetData>
    <row r="1" spans="1:69" ht="21" x14ac:dyDescent="0.4">
      <c r="C1" s="1"/>
      <c r="D1" s="1"/>
      <c r="E1" s="1"/>
      <c r="F1" s="1"/>
      <c r="G1" s="1"/>
      <c r="BI1" s="95" t="s">
        <v>85</v>
      </c>
      <c r="BJ1" s="96"/>
    </row>
    <row r="2" spans="1:69" ht="23.4" x14ac:dyDescent="0.45">
      <c r="B2" s="52" t="s">
        <v>91</v>
      </c>
      <c r="BI2" s="49" t="s">
        <v>0</v>
      </c>
      <c r="BJ2" s="99">
        <v>494</v>
      </c>
    </row>
    <row r="3" spans="1:69" ht="21.6" thickBot="1" x14ac:dyDescent="0.45">
      <c r="BI3" s="50" t="s">
        <v>86</v>
      </c>
      <c r="BJ3" s="51" t="s">
        <v>87</v>
      </c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21.6" thickBot="1" x14ac:dyDescent="0.45">
      <c r="BI7" s="3"/>
      <c r="BJ7" s="3"/>
      <c r="BO7" s="87" t="s">
        <v>94</v>
      </c>
    </row>
    <row r="8" spans="1:69" ht="21.6" thickBot="1" x14ac:dyDescent="0.45">
      <c r="BI8" s="31" t="s">
        <v>1</v>
      </c>
      <c r="BJ8" s="53">
        <f>SUMPRODUCT(C11:BG11,C12:BG12)</f>
        <v>8.1962076461623283</v>
      </c>
      <c r="BO8" s="54">
        <f>BJ8+'494_Meal2'!BJ8+'494_Meal1'!BJ8</f>
        <v>15.510267857887577</v>
      </c>
    </row>
    <row r="9" spans="1:69" ht="15" thickBot="1" x14ac:dyDescent="0.35"/>
    <row r="10" spans="1:69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9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8" t="s">
        <v>92</v>
      </c>
      <c r="BM11" s="89"/>
      <c r="BP11" s="90" t="s">
        <v>88</v>
      </c>
      <c r="BQ11" s="91"/>
    </row>
    <row r="12" spans="1:69" ht="44.25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1.7151488692919263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0.34085392473585419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1.1423120579760784</v>
      </c>
      <c r="AA12" s="47">
        <v>0</v>
      </c>
      <c r="AB12" s="47">
        <v>0</v>
      </c>
      <c r="AC12" s="47">
        <v>0</v>
      </c>
      <c r="AD12" s="47">
        <v>0</v>
      </c>
      <c r="AE12" s="47">
        <v>1.743071684274867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0.47240024447741391</v>
      </c>
      <c r="AW12" s="47">
        <v>0</v>
      </c>
      <c r="AX12" s="47">
        <v>0</v>
      </c>
      <c r="AY12" s="47">
        <v>0</v>
      </c>
      <c r="AZ12" s="47">
        <v>0</v>
      </c>
      <c r="BA12" s="47">
        <v>0.39827992665677597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8">
        <v>0</v>
      </c>
      <c r="BJ12" s="11" t="s">
        <v>64</v>
      </c>
      <c r="BL12" s="32" t="s">
        <v>65</v>
      </c>
      <c r="BM12" s="32" t="s">
        <v>66</v>
      </c>
      <c r="BO12" s="72" t="s">
        <v>93</v>
      </c>
      <c r="BP12" s="33" t="s">
        <v>65</v>
      </c>
      <c r="BQ12" s="33" t="s">
        <v>66</v>
      </c>
    </row>
    <row r="13" spans="1:69" x14ac:dyDescent="0.3">
      <c r="A13" s="92" t="s">
        <v>67</v>
      </c>
      <c r="B13" s="7" t="s">
        <v>68</v>
      </c>
      <c r="C13" s="71">
        <v>4</v>
      </c>
      <c r="D13" s="71">
        <v>6</v>
      </c>
      <c r="E13" s="71">
        <v>8</v>
      </c>
      <c r="F13" s="71">
        <v>7</v>
      </c>
      <c r="G13" s="71">
        <v>5</v>
      </c>
      <c r="H13" s="71">
        <v>4</v>
      </c>
      <c r="I13" s="71">
        <v>2</v>
      </c>
      <c r="J13" s="71">
        <v>5</v>
      </c>
      <c r="K13" s="71">
        <v>5</v>
      </c>
      <c r="L13" s="71">
        <v>2</v>
      </c>
      <c r="M13" s="71">
        <v>2</v>
      </c>
      <c r="N13" s="71">
        <v>2</v>
      </c>
      <c r="O13" s="71">
        <v>3</v>
      </c>
      <c r="P13" s="71">
        <v>11</v>
      </c>
      <c r="Q13" s="71">
        <v>26</v>
      </c>
      <c r="R13" s="71">
        <v>3</v>
      </c>
      <c r="S13" s="71">
        <v>18</v>
      </c>
      <c r="T13" s="71">
        <v>23</v>
      </c>
      <c r="U13" s="71">
        <v>5</v>
      </c>
      <c r="V13" s="71">
        <v>34</v>
      </c>
      <c r="W13" s="71">
        <v>3</v>
      </c>
      <c r="X13" s="71">
        <v>30</v>
      </c>
      <c r="Y13" s="71">
        <v>12</v>
      </c>
      <c r="Z13" s="71">
        <v>15</v>
      </c>
      <c r="AA13" s="71">
        <v>23</v>
      </c>
      <c r="AB13" s="71">
        <v>12</v>
      </c>
      <c r="AC13" s="71">
        <v>20</v>
      </c>
      <c r="AD13" s="71">
        <v>5</v>
      </c>
      <c r="AE13" s="71">
        <v>7</v>
      </c>
      <c r="AF13" s="71">
        <v>19</v>
      </c>
      <c r="AG13" s="71">
        <v>15</v>
      </c>
      <c r="AH13" s="71">
        <v>26</v>
      </c>
      <c r="AI13" s="71">
        <v>13</v>
      </c>
      <c r="AJ13" s="71">
        <v>19</v>
      </c>
      <c r="AK13" s="71">
        <v>11</v>
      </c>
      <c r="AL13" s="71">
        <v>26</v>
      </c>
      <c r="AM13" s="71">
        <v>13</v>
      </c>
      <c r="AN13" s="71">
        <v>21</v>
      </c>
      <c r="AO13" s="71">
        <v>0</v>
      </c>
      <c r="AP13" s="71">
        <v>6</v>
      </c>
      <c r="AQ13" s="71">
        <v>0</v>
      </c>
      <c r="AR13" s="71">
        <v>0</v>
      </c>
      <c r="AS13" s="71">
        <v>0</v>
      </c>
      <c r="AT13" s="71">
        <v>0</v>
      </c>
      <c r="AU13" s="71">
        <v>1</v>
      </c>
      <c r="AV13" s="71">
        <v>0</v>
      </c>
      <c r="AW13" s="71">
        <v>0</v>
      </c>
      <c r="AX13" s="71">
        <v>6</v>
      </c>
      <c r="AY13" s="71">
        <v>0</v>
      </c>
      <c r="AZ13" s="71">
        <v>0</v>
      </c>
      <c r="BA13" s="71">
        <v>0</v>
      </c>
      <c r="BB13" s="71">
        <v>0</v>
      </c>
      <c r="BC13" s="71">
        <v>5</v>
      </c>
      <c r="BD13" s="71">
        <v>0</v>
      </c>
      <c r="BE13" s="71">
        <v>0</v>
      </c>
      <c r="BF13" s="71">
        <v>0</v>
      </c>
      <c r="BG13" s="12">
        <v>0</v>
      </c>
      <c r="BI13" s="4" t="s">
        <v>68</v>
      </c>
      <c r="BJ13" s="23">
        <f t="shared" ref="BJ13:BJ28" si="0">SUMPRODUCT($C$12:$BG$12,C13:BG13)</f>
        <v>44.047297651270256</v>
      </c>
      <c r="BK13" s="1" t="s">
        <v>69</v>
      </c>
      <c r="BL13" s="76">
        <f>IF('494_Meal2'!BO13-'494_Meal2'!BJ13&gt;0,'494_Meal2'!BO13-'494_Meal2'!BJ13,0)</f>
        <v>0</v>
      </c>
      <c r="BM13" s="77">
        <f>'494_Meal2'!BP13-'494_Meal2'!BJ13</f>
        <v>108.4565395247524</v>
      </c>
      <c r="BO13" s="73">
        <f>BJ13+'494_Meal1'!BJ13+'494_Meal2'!BJ13</f>
        <v>133.59075812651787</v>
      </c>
      <c r="BP13" s="34">
        <f>'494_Meal1'!BO13</f>
        <v>50</v>
      </c>
      <c r="BQ13" s="84">
        <f>'494_Meal1'!BP13</f>
        <v>198</v>
      </c>
    </row>
    <row r="14" spans="1:69" x14ac:dyDescent="0.3">
      <c r="A14" s="92"/>
      <c r="B14" s="7" t="s">
        <v>70</v>
      </c>
      <c r="C14" s="71">
        <v>20</v>
      </c>
      <c r="D14" s="71">
        <v>25</v>
      </c>
      <c r="E14" s="71">
        <v>45</v>
      </c>
      <c r="F14" s="71">
        <v>30</v>
      </c>
      <c r="G14" s="71">
        <v>25</v>
      </c>
      <c r="H14" s="71">
        <v>15</v>
      </c>
      <c r="I14" s="71">
        <v>10</v>
      </c>
      <c r="J14" s="71">
        <v>20</v>
      </c>
      <c r="K14" s="71">
        <v>25</v>
      </c>
      <c r="L14" s="71">
        <v>10</v>
      </c>
      <c r="M14" s="71">
        <v>10</v>
      </c>
      <c r="N14" s="71">
        <v>15</v>
      </c>
      <c r="O14" s="71">
        <v>20</v>
      </c>
      <c r="P14" s="71">
        <v>45</v>
      </c>
      <c r="Q14" s="71">
        <v>110</v>
      </c>
      <c r="R14" s="71">
        <v>10</v>
      </c>
      <c r="S14" s="71">
        <v>90</v>
      </c>
      <c r="T14" s="71">
        <v>100</v>
      </c>
      <c r="U14" s="71">
        <v>25</v>
      </c>
      <c r="V14" s="71">
        <v>130</v>
      </c>
      <c r="W14" s="71">
        <v>50</v>
      </c>
      <c r="X14" s="71">
        <v>110</v>
      </c>
      <c r="Y14" s="71">
        <v>50</v>
      </c>
      <c r="Z14" s="71">
        <v>60</v>
      </c>
      <c r="AA14" s="71">
        <v>90</v>
      </c>
      <c r="AB14" s="71">
        <v>50</v>
      </c>
      <c r="AC14" s="71">
        <v>90</v>
      </c>
      <c r="AD14" s="71">
        <v>15</v>
      </c>
      <c r="AE14" s="71">
        <v>20</v>
      </c>
      <c r="AF14" s="71">
        <v>80</v>
      </c>
      <c r="AG14" s="71">
        <v>60</v>
      </c>
      <c r="AH14" s="71">
        <v>100</v>
      </c>
      <c r="AI14" s="71">
        <v>50</v>
      </c>
      <c r="AJ14" s="71">
        <v>70</v>
      </c>
      <c r="AK14" s="71">
        <v>50</v>
      </c>
      <c r="AL14" s="71">
        <v>100</v>
      </c>
      <c r="AM14" s="71">
        <v>50</v>
      </c>
      <c r="AN14" s="71">
        <v>80</v>
      </c>
      <c r="AO14" s="71">
        <v>130</v>
      </c>
      <c r="AP14" s="71">
        <v>110</v>
      </c>
      <c r="AQ14" s="71">
        <v>90</v>
      </c>
      <c r="AR14" s="71">
        <v>100</v>
      </c>
      <c r="AS14" s="71">
        <v>100</v>
      </c>
      <c r="AT14" s="71">
        <v>120</v>
      </c>
      <c r="AU14" s="71">
        <v>80</v>
      </c>
      <c r="AV14" s="71">
        <v>110</v>
      </c>
      <c r="AW14" s="71">
        <v>80</v>
      </c>
      <c r="AX14" s="71">
        <v>100</v>
      </c>
      <c r="AY14" s="71">
        <v>90</v>
      </c>
      <c r="AZ14" s="71">
        <v>140</v>
      </c>
      <c r="BA14" s="71">
        <v>200</v>
      </c>
      <c r="BB14" s="71">
        <v>130</v>
      </c>
      <c r="BC14" s="71">
        <v>140</v>
      </c>
      <c r="BD14" s="71">
        <v>100</v>
      </c>
      <c r="BE14" s="71">
        <v>120</v>
      </c>
      <c r="BF14" s="71">
        <v>110</v>
      </c>
      <c r="BG14" s="12">
        <v>130</v>
      </c>
      <c r="BI14" s="7" t="s">
        <v>70</v>
      </c>
      <c r="BJ14" s="23">
        <f t="shared" si="0"/>
        <v>299.99999999999818</v>
      </c>
      <c r="BK14" s="1" t="s">
        <v>69</v>
      </c>
      <c r="BL14" s="78">
        <f>IF('494_Meal2'!BO14-'494_Meal2'!BJ14&gt;0,'494_Meal2'!BO14-'494_Meal2'!BJ14,0)</f>
        <v>299.99999999999943</v>
      </c>
      <c r="BM14" s="79">
        <f>'494_Meal2'!BP14-'494_Meal2'!BJ14</f>
        <v>879.99999999999943</v>
      </c>
      <c r="BO14" s="74">
        <f>BJ14+'494_Meal1'!BJ14+'494_Meal2'!BJ14</f>
        <v>999.99999999999875</v>
      </c>
      <c r="BP14" s="36">
        <f>'494_Meal1'!BO14</f>
        <v>1000</v>
      </c>
      <c r="BQ14" s="85">
        <f>'494_Meal1'!BP14</f>
        <v>1580</v>
      </c>
    </row>
    <row r="15" spans="1:69" x14ac:dyDescent="0.3">
      <c r="A15" s="92"/>
      <c r="B15" s="7" t="s">
        <v>71</v>
      </c>
      <c r="C15" s="71">
        <v>0</v>
      </c>
      <c r="D15" s="71">
        <v>0</v>
      </c>
      <c r="E15" s="71">
        <v>0.5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2.5</v>
      </c>
      <c r="T15" s="71">
        <v>0</v>
      </c>
      <c r="U15" s="71">
        <v>0</v>
      </c>
      <c r="V15" s="71">
        <v>0</v>
      </c>
      <c r="W15" s="71">
        <v>4.5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  <c r="AC15" s="71">
        <v>1</v>
      </c>
      <c r="AD15" s="71">
        <v>0</v>
      </c>
      <c r="AE15" s="71">
        <v>0</v>
      </c>
      <c r="AF15" s="71">
        <v>0</v>
      </c>
      <c r="AG15" s="71">
        <v>0.5</v>
      </c>
      <c r="AH15" s="71">
        <v>0</v>
      </c>
      <c r="AI15" s="71">
        <v>0</v>
      </c>
      <c r="AJ15" s="71">
        <v>0</v>
      </c>
      <c r="AK15" s="71">
        <v>0</v>
      </c>
      <c r="AL15" s="71">
        <v>0</v>
      </c>
      <c r="AM15" s="71">
        <v>0</v>
      </c>
      <c r="AN15" s="71">
        <v>0</v>
      </c>
      <c r="AO15" s="71">
        <v>6</v>
      </c>
      <c r="AP15" s="71">
        <v>1.5</v>
      </c>
      <c r="AQ15" s="71">
        <v>1</v>
      </c>
      <c r="AR15" s="71">
        <v>1.5</v>
      </c>
      <c r="AS15" s="71">
        <v>1</v>
      </c>
      <c r="AT15" s="71">
        <v>2</v>
      </c>
      <c r="AU15" s="71">
        <v>0.5</v>
      </c>
      <c r="AV15" s="71">
        <v>2</v>
      </c>
      <c r="AW15" s="71">
        <v>1</v>
      </c>
      <c r="AX15" s="71">
        <v>4</v>
      </c>
      <c r="AY15" s="71">
        <v>1</v>
      </c>
      <c r="AZ15" s="71">
        <v>6</v>
      </c>
      <c r="BA15" s="71">
        <v>10</v>
      </c>
      <c r="BB15" s="71">
        <v>4</v>
      </c>
      <c r="BC15" s="71">
        <v>1</v>
      </c>
      <c r="BD15" s="71">
        <v>1.5</v>
      </c>
      <c r="BE15" s="71">
        <v>6</v>
      </c>
      <c r="BF15" s="71">
        <v>2.5</v>
      </c>
      <c r="BG15" s="12">
        <v>1.5</v>
      </c>
      <c r="BI15" s="7" t="s">
        <v>71</v>
      </c>
      <c r="BJ15" s="23">
        <f t="shared" si="0"/>
        <v>5.7797345673622234</v>
      </c>
      <c r="BK15" s="1" t="s">
        <v>69</v>
      </c>
      <c r="BL15" s="78">
        <f>IF('494_Meal2'!BO15-'494_Meal2'!BJ15&gt;0,'494_Meal2'!BO15-'494_Meal2'!BJ15,0)</f>
        <v>0</v>
      </c>
      <c r="BM15" s="79">
        <f>'494_Meal2'!BP15-'494_Meal2'!BJ15</f>
        <v>40.83430057998028</v>
      </c>
      <c r="BO15" s="74">
        <f>BJ15+'494_Meal1'!BJ15+'494_Meal2'!BJ15</f>
        <v>17.945433987381939</v>
      </c>
      <c r="BP15" s="36">
        <f>'494_Meal1'!BO15</f>
        <v>0</v>
      </c>
      <c r="BQ15" s="85">
        <f>'494_Meal1'!BP15</f>
        <v>53</v>
      </c>
    </row>
    <row r="16" spans="1:69" x14ac:dyDescent="0.3">
      <c r="A16" s="92"/>
      <c r="B16" s="7" t="s">
        <v>72</v>
      </c>
      <c r="C16" s="71">
        <v>2</v>
      </c>
      <c r="D16" s="71">
        <v>1</v>
      </c>
      <c r="E16" s="71">
        <v>4</v>
      </c>
      <c r="F16" s="71">
        <v>1</v>
      </c>
      <c r="G16" s="71">
        <v>2</v>
      </c>
      <c r="H16" s="71">
        <v>0</v>
      </c>
      <c r="I16" s="71">
        <v>1</v>
      </c>
      <c r="J16" s="71">
        <v>1</v>
      </c>
      <c r="K16" s="71">
        <v>1</v>
      </c>
      <c r="L16" s="71">
        <v>0</v>
      </c>
      <c r="M16" s="71">
        <v>1</v>
      </c>
      <c r="N16" s="71">
        <v>1</v>
      </c>
      <c r="O16" s="71">
        <v>3</v>
      </c>
      <c r="P16" s="71">
        <v>1</v>
      </c>
      <c r="Q16" s="71">
        <v>3</v>
      </c>
      <c r="R16" s="71">
        <v>0</v>
      </c>
      <c r="S16" s="71">
        <v>4</v>
      </c>
      <c r="T16" s="71">
        <v>2</v>
      </c>
      <c r="U16" s="71">
        <v>1</v>
      </c>
      <c r="V16" s="71">
        <v>1</v>
      </c>
      <c r="W16" s="71">
        <v>1</v>
      </c>
      <c r="X16" s="71">
        <v>1</v>
      </c>
      <c r="Y16" s="71">
        <v>1</v>
      </c>
      <c r="Z16" s="71">
        <v>1</v>
      </c>
      <c r="AA16" s="71">
        <v>0</v>
      </c>
      <c r="AB16" s="71">
        <v>1</v>
      </c>
      <c r="AC16" s="71">
        <v>1</v>
      </c>
      <c r="AD16" s="71">
        <v>0</v>
      </c>
      <c r="AE16" s="71">
        <v>0</v>
      </c>
      <c r="AF16" s="71">
        <v>1</v>
      </c>
      <c r="AG16" s="71">
        <v>1</v>
      </c>
      <c r="AH16" s="71">
        <v>1</v>
      </c>
      <c r="AI16" s="71">
        <v>1</v>
      </c>
      <c r="AJ16" s="71">
        <v>1</v>
      </c>
      <c r="AK16" s="71">
        <v>1</v>
      </c>
      <c r="AL16" s="71">
        <v>1</v>
      </c>
      <c r="AM16" s="71">
        <v>1</v>
      </c>
      <c r="AN16" s="71">
        <v>1</v>
      </c>
      <c r="AO16" s="71">
        <v>17</v>
      </c>
      <c r="AP16" s="71">
        <v>17</v>
      </c>
      <c r="AQ16" s="71">
        <v>20</v>
      </c>
      <c r="AR16" s="71">
        <v>19</v>
      </c>
      <c r="AS16" s="71">
        <v>21</v>
      </c>
      <c r="AT16" s="71">
        <v>23</v>
      </c>
      <c r="AU16" s="71">
        <v>17</v>
      </c>
      <c r="AV16" s="71">
        <v>21</v>
      </c>
      <c r="AW16" s="71">
        <v>16</v>
      </c>
      <c r="AX16" s="71">
        <v>10</v>
      </c>
      <c r="AY16" s="71">
        <v>20</v>
      </c>
      <c r="AZ16" s="71">
        <v>20</v>
      </c>
      <c r="BA16" s="71">
        <v>24</v>
      </c>
      <c r="BB16" s="71">
        <v>22</v>
      </c>
      <c r="BC16" s="71">
        <v>27</v>
      </c>
      <c r="BD16" s="71">
        <v>21</v>
      </c>
      <c r="BE16" s="71">
        <v>16</v>
      </c>
      <c r="BF16" s="71">
        <v>22</v>
      </c>
      <c r="BG16" s="12">
        <v>26</v>
      </c>
      <c r="BI16" s="7" t="s">
        <v>72</v>
      </c>
      <c r="BJ16" s="23">
        <f t="shared" si="0"/>
        <v>23.699999999999736</v>
      </c>
      <c r="BK16" s="1" t="s">
        <v>69</v>
      </c>
      <c r="BL16" s="78">
        <f>IF('494_Meal2'!BO16-'494_Meal2'!BJ16&gt;0,'494_Meal2'!BO16-'494_Meal2'!BJ16,0)</f>
        <v>5.6999999999998856</v>
      </c>
      <c r="BM16" s="79">
        <f>'494_Meal2'!BP16-'494_Meal2'!BJ16</f>
        <v>23.699999999999886</v>
      </c>
      <c r="BO16" s="74">
        <f>BJ16+'494_Meal1'!BJ16+'494_Meal2'!BJ16</f>
        <v>78.999999999999844</v>
      </c>
      <c r="BP16" s="36">
        <f>'494_Meal1'!BO16</f>
        <v>61</v>
      </c>
      <c r="BQ16" s="85">
        <f>'494_Meal1'!BP16</f>
        <v>79</v>
      </c>
    </row>
    <row r="17" spans="1:69" x14ac:dyDescent="0.3">
      <c r="A17" s="92"/>
      <c r="B17" s="7" t="s">
        <v>73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71">
        <v>0</v>
      </c>
      <c r="AK17" s="71">
        <v>0</v>
      </c>
      <c r="AL17" s="71">
        <v>0</v>
      </c>
      <c r="AM17" s="71">
        <v>0</v>
      </c>
      <c r="AN17" s="71">
        <v>0</v>
      </c>
      <c r="AO17" s="71">
        <v>10</v>
      </c>
      <c r="AP17" s="71">
        <v>0</v>
      </c>
      <c r="AQ17" s="71">
        <v>0</v>
      </c>
      <c r="AR17" s="71">
        <v>0</v>
      </c>
      <c r="AS17" s="71">
        <v>0</v>
      </c>
      <c r="AT17" s="71">
        <v>0</v>
      </c>
      <c r="AU17" s="71">
        <v>0</v>
      </c>
      <c r="AV17" s="71">
        <v>3</v>
      </c>
      <c r="AW17" s="71">
        <v>0</v>
      </c>
      <c r="AX17" s="71">
        <v>5</v>
      </c>
      <c r="AY17" s="71">
        <v>0</v>
      </c>
      <c r="AZ17" s="71">
        <v>10</v>
      </c>
      <c r="BA17" s="71">
        <v>10</v>
      </c>
      <c r="BB17" s="71">
        <v>5</v>
      </c>
      <c r="BC17" s="71">
        <v>0</v>
      </c>
      <c r="BD17" s="71">
        <v>0</v>
      </c>
      <c r="BE17" s="71">
        <v>8</v>
      </c>
      <c r="BF17" s="71">
        <v>5</v>
      </c>
      <c r="BG17" s="12">
        <v>0</v>
      </c>
      <c r="BI17" s="7" t="s">
        <v>73</v>
      </c>
      <c r="BJ17" s="23">
        <f t="shared" si="0"/>
        <v>5.4000000000000021</v>
      </c>
      <c r="BK17" s="1" t="s">
        <v>69</v>
      </c>
      <c r="BL17" s="78">
        <f>IF('494_Meal2'!BO17-'494_Meal2'!BJ17&gt;0,'494_Meal2'!BO17-'494_Meal2'!BJ17,0)</f>
        <v>0</v>
      </c>
      <c r="BM17" s="79">
        <f>'494_Meal2'!BP17-'494_Meal2'!BJ17</f>
        <v>5.4000000000000021</v>
      </c>
      <c r="BO17" s="74">
        <f>BJ17+'494_Meal1'!BJ17+'494_Meal2'!BJ17</f>
        <v>18</v>
      </c>
      <c r="BP17" s="36">
        <f>'494_Meal1'!BO17</f>
        <v>0</v>
      </c>
      <c r="BQ17" s="85">
        <f>'494_Meal1'!BP17</f>
        <v>18</v>
      </c>
    </row>
    <row r="18" spans="1:69" x14ac:dyDescent="0.3">
      <c r="A18" s="92"/>
      <c r="B18" s="7" t="s">
        <v>74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71">
        <v>0</v>
      </c>
      <c r="AA18" s="71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71">
        <v>0</v>
      </c>
      <c r="AL18" s="71">
        <v>0</v>
      </c>
      <c r="AM18" s="71">
        <v>0</v>
      </c>
      <c r="AN18" s="71">
        <v>0</v>
      </c>
      <c r="AO18" s="71">
        <v>17</v>
      </c>
      <c r="AP18" s="71">
        <v>27</v>
      </c>
      <c r="AQ18" s="71">
        <v>17</v>
      </c>
      <c r="AR18" s="71">
        <v>18</v>
      </c>
      <c r="AS18" s="71">
        <v>23</v>
      </c>
      <c r="AT18" s="71">
        <v>13</v>
      </c>
      <c r="AU18" s="71">
        <v>20</v>
      </c>
      <c r="AV18" s="71">
        <v>15</v>
      </c>
      <c r="AW18" s="71">
        <v>7</v>
      </c>
      <c r="AX18" s="71">
        <v>27</v>
      </c>
      <c r="AY18" s="71">
        <v>27</v>
      </c>
      <c r="AZ18" s="71">
        <v>18</v>
      </c>
      <c r="BA18" s="71">
        <v>23</v>
      </c>
      <c r="BB18" s="71">
        <v>23</v>
      </c>
      <c r="BC18" s="71">
        <v>22</v>
      </c>
      <c r="BD18" s="71">
        <v>57</v>
      </c>
      <c r="BE18" s="71">
        <v>13</v>
      </c>
      <c r="BF18" s="71">
        <v>25</v>
      </c>
      <c r="BG18" s="12">
        <v>17</v>
      </c>
      <c r="BI18" s="7" t="s">
        <v>74</v>
      </c>
      <c r="BJ18" s="23">
        <f t="shared" si="0"/>
        <v>16.246441980267058</v>
      </c>
      <c r="BK18" s="1" t="s">
        <v>69</v>
      </c>
      <c r="BL18" s="78">
        <f>IF('494_Meal2'!BO18-'494_Meal2'!BJ18&gt;0,'494_Meal2'!BO18-'494_Meal2'!BJ18,0)</f>
        <v>0</v>
      </c>
      <c r="BM18" s="79">
        <f>'494_Meal2'!BP18-'494_Meal2'!BJ18</f>
        <v>224.14631914777908</v>
      </c>
      <c r="BO18" s="74">
        <f>BJ18+'494_Meal1'!BJ18+'494_Meal2'!BJ18</f>
        <v>92.100122832487955</v>
      </c>
      <c r="BP18" s="36">
        <f>'494_Meal1'!BO18</f>
        <v>0</v>
      </c>
      <c r="BQ18" s="85">
        <f>'494_Meal1'!BP18</f>
        <v>300</v>
      </c>
    </row>
    <row r="19" spans="1:69" x14ac:dyDescent="0.3">
      <c r="A19" s="92"/>
      <c r="B19" s="7" t="s">
        <v>75</v>
      </c>
      <c r="C19" s="71">
        <v>0</v>
      </c>
      <c r="D19" s="71">
        <v>40</v>
      </c>
      <c r="E19" s="71">
        <v>80</v>
      </c>
      <c r="F19" s="71">
        <v>60</v>
      </c>
      <c r="G19" s="71">
        <v>30</v>
      </c>
      <c r="H19" s="71">
        <v>115</v>
      </c>
      <c r="I19" s="71">
        <v>0</v>
      </c>
      <c r="J19" s="71">
        <v>0</v>
      </c>
      <c r="K19" s="71">
        <v>20</v>
      </c>
      <c r="L19" s="71">
        <v>10</v>
      </c>
      <c r="M19" s="71">
        <v>10</v>
      </c>
      <c r="N19" s="71">
        <v>35</v>
      </c>
      <c r="O19" s="71">
        <v>15</v>
      </c>
      <c r="P19" s="71">
        <v>5</v>
      </c>
      <c r="Q19" s="71">
        <v>0</v>
      </c>
      <c r="R19" s="71">
        <v>55</v>
      </c>
      <c r="S19" s="71">
        <v>0</v>
      </c>
      <c r="T19" s="71">
        <v>70</v>
      </c>
      <c r="U19" s="71">
        <v>20</v>
      </c>
      <c r="V19" s="71">
        <v>0</v>
      </c>
      <c r="W19" s="71">
        <v>0</v>
      </c>
      <c r="X19" s="71">
        <v>0</v>
      </c>
      <c r="Y19" s="71">
        <v>20</v>
      </c>
      <c r="Z19" s="71">
        <v>0</v>
      </c>
      <c r="AA19" s="71">
        <v>15</v>
      </c>
      <c r="AB19" s="71">
        <v>30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10</v>
      </c>
      <c r="AJ19" s="71">
        <v>0</v>
      </c>
      <c r="AK19" s="71">
        <v>0</v>
      </c>
      <c r="AL19" s="71">
        <v>0</v>
      </c>
      <c r="AM19" s="71">
        <v>0</v>
      </c>
      <c r="AN19" s="71">
        <v>0</v>
      </c>
      <c r="AO19" s="71">
        <v>40</v>
      </c>
      <c r="AP19" s="71">
        <v>95</v>
      </c>
      <c r="AQ19" s="71">
        <v>65</v>
      </c>
      <c r="AR19" s="71">
        <v>100</v>
      </c>
      <c r="AS19" s="71">
        <v>85</v>
      </c>
      <c r="AT19" s="71">
        <v>60</v>
      </c>
      <c r="AU19" s="71">
        <v>320</v>
      </c>
      <c r="AV19" s="71">
        <v>95</v>
      </c>
      <c r="AW19" s="71">
        <v>70</v>
      </c>
      <c r="AX19" s="71">
        <v>300</v>
      </c>
      <c r="AY19" s="71">
        <v>110</v>
      </c>
      <c r="AZ19" s="71">
        <v>35</v>
      </c>
      <c r="BA19" s="71">
        <v>55</v>
      </c>
      <c r="BB19" s="71">
        <v>65</v>
      </c>
      <c r="BC19" s="71">
        <v>310</v>
      </c>
      <c r="BD19" s="71">
        <v>240</v>
      </c>
      <c r="BE19" s="71">
        <v>100</v>
      </c>
      <c r="BF19" s="71">
        <v>30</v>
      </c>
      <c r="BG19" s="12">
        <v>40</v>
      </c>
      <c r="BI19" s="7" t="s">
        <v>75</v>
      </c>
      <c r="BJ19" s="23">
        <f t="shared" si="0"/>
        <v>66.783419191476995</v>
      </c>
      <c r="BK19" s="1" t="s">
        <v>69</v>
      </c>
      <c r="BL19" s="78">
        <f>IF('494_Meal2'!BO19-'494_Meal2'!BJ19&gt;0,'494_Meal2'!BO19-'494_Meal2'!BJ19,0)</f>
        <v>0</v>
      </c>
      <c r="BM19" s="79">
        <f>'494_Meal2'!BP19-'494_Meal2'!BJ19</f>
        <v>1724.1199704413934</v>
      </c>
      <c r="BO19" s="74">
        <f>BJ19+'494_Meal1'!BJ19+'494_Meal2'!BJ19</f>
        <v>642.66344875008349</v>
      </c>
      <c r="BP19" s="36">
        <f>'494_Meal1'!BO19</f>
        <v>350</v>
      </c>
      <c r="BQ19" s="85">
        <f>'494_Meal1'!BP19</f>
        <v>2300</v>
      </c>
    </row>
    <row r="20" spans="1:69" x14ac:dyDescent="0.3">
      <c r="A20" s="92"/>
      <c r="B20" s="7" t="s">
        <v>76</v>
      </c>
      <c r="C20" s="71">
        <v>230</v>
      </c>
      <c r="D20" s="71">
        <v>220</v>
      </c>
      <c r="E20" s="71">
        <v>460</v>
      </c>
      <c r="F20" s="71">
        <v>250</v>
      </c>
      <c r="G20" s="71">
        <v>270</v>
      </c>
      <c r="H20" s="71">
        <v>260</v>
      </c>
      <c r="I20" s="71">
        <v>140</v>
      </c>
      <c r="J20" s="71">
        <v>200</v>
      </c>
      <c r="K20" s="71">
        <v>190</v>
      </c>
      <c r="L20" s="71">
        <v>70</v>
      </c>
      <c r="M20" s="71">
        <v>125</v>
      </c>
      <c r="N20" s="71">
        <v>170</v>
      </c>
      <c r="O20" s="71">
        <v>300</v>
      </c>
      <c r="P20" s="71">
        <v>190</v>
      </c>
      <c r="Q20" s="71">
        <v>620</v>
      </c>
      <c r="R20" s="71">
        <v>190</v>
      </c>
      <c r="S20" s="71">
        <v>250</v>
      </c>
      <c r="T20" s="71">
        <v>440</v>
      </c>
      <c r="U20" s="71">
        <v>340</v>
      </c>
      <c r="V20" s="71">
        <v>260</v>
      </c>
      <c r="W20" s="71">
        <v>140</v>
      </c>
      <c r="X20" s="71">
        <v>450</v>
      </c>
      <c r="Y20" s="71">
        <v>240</v>
      </c>
      <c r="Z20" s="71">
        <v>160</v>
      </c>
      <c r="AA20" s="71">
        <v>240</v>
      </c>
      <c r="AB20" s="71">
        <v>210</v>
      </c>
      <c r="AC20" s="71">
        <v>450</v>
      </c>
      <c r="AD20" s="71">
        <v>75</v>
      </c>
      <c r="AE20" s="71">
        <v>75</v>
      </c>
      <c r="AF20" s="71">
        <v>250</v>
      </c>
      <c r="AG20" s="71">
        <v>230</v>
      </c>
      <c r="AH20" s="71">
        <v>190</v>
      </c>
      <c r="AI20" s="71">
        <v>120</v>
      </c>
      <c r="AJ20" s="71">
        <v>230</v>
      </c>
      <c r="AK20" s="71">
        <v>170</v>
      </c>
      <c r="AL20" s="71">
        <v>350</v>
      </c>
      <c r="AM20" s="71">
        <v>160</v>
      </c>
      <c r="AN20" s="71">
        <v>270</v>
      </c>
      <c r="AO20" s="71">
        <v>230</v>
      </c>
      <c r="AP20" s="71">
        <v>470</v>
      </c>
      <c r="AQ20" s="71">
        <v>460</v>
      </c>
      <c r="AR20" s="71">
        <v>390</v>
      </c>
      <c r="AS20" s="71">
        <v>340</v>
      </c>
      <c r="AT20" s="71">
        <v>500</v>
      </c>
      <c r="AU20" s="71">
        <v>300</v>
      </c>
      <c r="AV20" s="71">
        <v>290</v>
      </c>
      <c r="AW20" s="71">
        <v>340</v>
      </c>
      <c r="AX20" s="71">
        <v>220</v>
      </c>
      <c r="AY20" s="71">
        <v>370</v>
      </c>
      <c r="AZ20" s="71">
        <v>370</v>
      </c>
      <c r="BA20" s="71">
        <v>430</v>
      </c>
      <c r="BB20" s="71">
        <v>420</v>
      </c>
      <c r="BC20" s="71">
        <v>430</v>
      </c>
      <c r="BD20" s="71">
        <v>220</v>
      </c>
      <c r="BE20" s="71">
        <v>310</v>
      </c>
      <c r="BF20" s="71">
        <v>360</v>
      </c>
      <c r="BG20" s="12">
        <v>480</v>
      </c>
      <c r="BI20" s="7" t="s">
        <v>76</v>
      </c>
      <c r="BJ20" s="23">
        <f t="shared" si="0"/>
        <v>1050</v>
      </c>
      <c r="BK20" s="1" t="s">
        <v>69</v>
      </c>
      <c r="BL20" s="78">
        <f>IF('494_Meal2'!BO20-'494_Meal2'!BJ20&gt;0,'494_Meal2'!BO20-'494_Meal2'!BJ20,0)</f>
        <v>0</v>
      </c>
      <c r="BM20" s="79">
        <f>'494_Meal2'!BP20-'494_Meal2'!BJ20</f>
        <v>1050.0000000000002</v>
      </c>
      <c r="BO20" s="74">
        <f>BJ20+'494_Meal1'!BJ20+'494_Meal2'!BJ20</f>
        <v>3500</v>
      </c>
      <c r="BP20" s="36">
        <f>'494_Meal1'!BO20</f>
        <v>0</v>
      </c>
      <c r="BQ20" s="85">
        <f>'494_Meal1'!BP20</f>
        <v>3500</v>
      </c>
    </row>
    <row r="21" spans="1:69" x14ac:dyDescent="0.3">
      <c r="A21" s="92"/>
      <c r="B21" s="7" t="s">
        <v>77</v>
      </c>
      <c r="C21" s="71">
        <v>2</v>
      </c>
      <c r="D21" s="71">
        <v>2</v>
      </c>
      <c r="E21" s="71">
        <v>3</v>
      </c>
      <c r="F21" s="71">
        <v>2</v>
      </c>
      <c r="G21" s="71">
        <v>2</v>
      </c>
      <c r="H21" s="71">
        <v>2</v>
      </c>
      <c r="I21" s="71">
        <v>1</v>
      </c>
      <c r="J21" s="71">
        <v>3</v>
      </c>
      <c r="K21" s="71">
        <v>2</v>
      </c>
      <c r="L21" s="71">
        <v>1</v>
      </c>
      <c r="M21" s="71">
        <v>1</v>
      </c>
      <c r="N21" s="71">
        <v>1</v>
      </c>
      <c r="O21" s="71">
        <v>1</v>
      </c>
      <c r="P21" s="71">
        <v>3</v>
      </c>
      <c r="Q21" s="71">
        <v>2</v>
      </c>
      <c r="R21" s="71">
        <v>1</v>
      </c>
      <c r="S21" s="71">
        <v>2</v>
      </c>
      <c r="T21" s="71">
        <v>4</v>
      </c>
      <c r="U21" s="71">
        <v>1</v>
      </c>
      <c r="V21" s="71">
        <v>5</v>
      </c>
      <c r="W21" s="71">
        <v>1</v>
      </c>
      <c r="X21" s="71">
        <v>3</v>
      </c>
      <c r="Y21" s="71">
        <v>1</v>
      </c>
      <c r="Z21" s="71">
        <v>2</v>
      </c>
      <c r="AA21" s="71">
        <v>1</v>
      </c>
      <c r="AB21" s="71">
        <v>1</v>
      </c>
      <c r="AC21" s="71">
        <v>4</v>
      </c>
      <c r="AD21" s="71">
        <v>2</v>
      </c>
      <c r="AE21" s="71">
        <v>2</v>
      </c>
      <c r="AF21" s="71">
        <v>3</v>
      </c>
      <c r="AG21" s="71">
        <v>2</v>
      </c>
      <c r="AH21" s="71">
        <v>6</v>
      </c>
      <c r="AI21" s="71">
        <v>1</v>
      </c>
      <c r="AJ21" s="71">
        <v>2</v>
      </c>
      <c r="AK21" s="71">
        <v>2</v>
      </c>
      <c r="AL21" s="71">
        <v>1</v>
      </c>
      <c r="AM21" s="71">
        <v>2</v>
      </c>
      <c r="AN21" s="71">
        <v>1</v>
      </c>
      <c r="AO21" s="71">
        <v>0</v>
      </c>
      <c r="AP21" s="71">
        <v>0</v>
      </c>
      <c r="AQ21" s="71">
        <v>0</v>
      </c>
      <c r="AR21" s="71">
        <v>0</v>
      </c>
      <c r="AS21" s="71">
        <v>0</v>
      </c>
      <c r="AT21" s="71">
        <v>0</v>
      </c>
      <c r="AU21" s="71">
        <v>0</v>
      </c>
      <c r="AV21" s="71">
        <v>0</v>
      </c>
      <c r="AW21" s="71">
        <v>0</v>
      </c>
      <c r="AX21" s="71">
        <v>0</v>
      </c>
      <c r="AY21" s="71">
        <v>0</v>
      </c>
      <c r="AZ21" s="71">
        <v>0</v>
      </c>
      <c r="BA21" s="71">
        <v>0</v>
      </c>
      <c r="BB21" s="71">
        <v>0</v>
      </c>
      <c r="BC21" s="71">
        <v>0</v>
      </c>
      <c r="BD21" s="71">
        <v>0</v>
      </c>
      <c r="BE21" s="71">
        <v>0</v>
      </c>
      <c r="BF21" s="71">
        <v>0</v>
      </c>
      <c r="BG21" s="12">
        <v>0</v>
      </c>
      <c r="BI21" s="7" t="s">
        <v>77</v>
      </c>
      <c r="BJ21" s="23">
        <f t="shared" si="0"/>
        <v>11.597921941849378</v>
      </c>
      <c r="BK21" s="1" t="s">
        <v>69</v>
      </c>
      <c r="BL21" s="78">
        <f>IF('494_Meal2'!BO21-'494_Meal2'!BJ21&gt;0,'494_Meal2'!BO21-'494_Meal2'!BJ21,0)</f>
        <v>2.8666739989642007</v>
      </c>
      <c r="BM21" s="79">
        <f>'494_Meal2'!BP21-'494_Meal2'!BJ21</f>
        <v>20.866673998964199</v>
      </c>
      <c r="BO21" s="74">
        <f>BJ21+'494_Meal1'!BJ21+'494_Meal2'!BJ21</f>
        <v>28.731247942885179</v>
      </c>
      <c r="BP21" s="36">
        <f>'494_Meal1'!BO21</f>
        <v>20</v>
      </c>
      <c r="BQ21" s="85">
        <f>'494_Meal1'!BP21</f>
        <v>38</v>
      </c>
    </row>
    <row r="22" spans="1:69" x14ac:dyDescent="0.3">
      <c r="A22" s="92"/>
      <c r="B22" s="7" t="s">
        <v>78</v>
      </c>
      <c r="C22" s="71">
        <v>2</v>
      </c>
      <c r="D22" s="71">
        <v>4</v>
      </c>
      <c r="E22" s="71">
        <v>2</v>
      </c>
      <c r="F22" s="71">
        <v>5</v>
      </c>
      <c r="G22" s="71">
        <v>2</v>
      </c>
      <c r="H22" s="71">
        <v>2</v>
      </c>
      <c r="I22" s="71">
        <v>1</v>
      </c>
      <c r="J22" s="71">
        <v>2</v>
      </c>
      <c r="K22" s="71">
        <v>3</v>
      </c>
      <c r="L22" s="71">
        <v>1</v>
      </c>
      <c r="M22" s="71">
        <v>2</v>
      </c>
      <c r="N22" s="71">
        <v>1</v>
      </c>
      <c r="O22" s="71">
        <v>0</v>
      </c>
      <c r="P22" s="71">
        <v>9</v>
      </c>
      <c r="Q22" s="71">
        <v>1</v>
      </c>
      <c r="R22" s="71">
        <v>2</v>
      </c>
      <c r="S22" s="71">
        <v>5</v>
      </c>
      <c r="T22" s="71">
        <v>7</v>
      </c>
      <c r="U22" s="71">
        <v>3</v>
      </c>
      <c r="V22" s="71">
        <v>25</v>
      </c>
      <c r="W22" s="71">
        <v>0</v>
      </c>
      <c r="X22" s="71">
        <v>19</v>
      </c>
      <c r="Y22" s="71">
        <v>11</v>
      </c>
      <c r="Z22" s="71">
        <v>11</v>
      </c>
      <c r="AA22" s="71">
        <v>20</v>
      </c>
      <c r="AB22" s="71">
        <v>11</v>
      </c>
      <c r="AC22" s="71">
        <v>13</v>
      </c>
      <c r="AD22" s="71">
        <v>2</v>
      </c>
      <c r="AE22" s="71">
        <v>0</v>
      </c>
      <c r="AF22" s="71">
        <v>14</v>
      </c>
      <c r="AG22" s="71">
        <v>13</v>
      </c>
      <c r="AH22" s="71">
        <v>16</v>
      </c>
      <c r="AI22" s="71">
        <v>10</v>
      </c>
      <c r="AJ22" s="71">
        <v>16</v>
      </c>
      <c r="AK22" s="71">
        <v>8</v>
      </c>
      <c r="AL22" s="71">
        <v>16</v>
      </c>
      <c r="AM22" s="71">
        <v>9</v>
      </c>
      <c r="AN22" s="71">
        <v>20</v>
      </c>
      <c r="AO22" s="71">
        <v>0</v>
      </c>
      <c r="AP22" s="71">
        <v>0</v>
      </c>
      <c r="AQ22" s="71">
        <v>0</v>
      </c>
      <c r="AR22" s="71">
        <v>0</v>
      </c>
      <c r="AS22" s="71">
        <v>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1">
        <v>0</v>
      </c>
      <c r="AZ22" s="71">
        <v>0</v>
      </c>
      <c r="BA22" s="71">
        <v>0</v>
      </c>
      <c r="BB22" s="71">
        <v>0</v>
      </c>
      <c r="BC22" s="71">
        <v>0</v>
      </c>
      <c r="BD22" s="71">
        <v>0</v>
      </c>
      <c r="BE22" s="71">
        <v>0</v>
      </c>
      <c r="BF22" s="71">
        <v>0</v>
      </c>
      <c r="BG22" s="12">
        <v>0</v>
      </c>
      <c r="BI22" s="7" t="s">
        <v>78</v>
      </c>
      <c r="BJ22" s="23">
        <f t="shared" si="0"/>
        <v>17.699999999999985</v>
      </c>
      <c r="BK22" s="1" t="s">
        <v>69</v>
      </c>
      <c r="BL22" s="78">
        <f>IF('494_Meal2'!BO22-'494_Meal2'!BJ22&gt;0,'494_Meal2'!BO22-'494_Meal2'!BJ22,0)</f>
        <v>0</v>
      </c>
      <c r="BM22" s="79">
        <f>'494_Meal2'!BP22-'494_Meal2'!BJ22</f>
        <v>17.69999999999996</v>
      </c>
      <c r="BO22" s="74">
        <f>BJ22+'494_Meal1'!BJ22+'494_Meal2'!BJ22</f>
        <v>59.000000000000021</v>
      </c>
      <c r="BP22" s="36">
        <f>'494_Meal1'!BO22</f>
        <v>0</v>
      </c>
      <c r="BQ22" s="85">
        <f>'494_Meal1'!BP22</f>
        <v>59</v>
      </c>
    </row>
    <row r="23" spans="1:69" x14ac:dyDescent="0.3">
      <c r="A23" s="92"/>
      <c r="B23" s="7" t="s">
        <v>79</v>
      </c>
      <c r="C23" s="71">
        <v>9.0000000000000011E-2</v>
      </c>
      <c r="D23" s="71">
        <v>3.6000000000000004E-2</v>
      </c>
      <c r="E23" s="71">
        <v>5.3999999999999999E-2</v>
      </c>
      <c r="F23" s="71">
        <v>0.9900000000000001</v>
      </c>
      <c r="G23" s="71">
        <v>0</v>
      </c>
      <c r="H23" s="71">
        <v>9.0000000000000011E-2</v>
      </c>
      <c r="I23" s="71">
        <v>3.6000000000000004E-2</v>
      </c>
      <c r="J23" s="71">
        <v>3.6000000000000004E-2</v>
      </c>
      <c r="K23" s="71">
        <v>0</v>
      </c>
      <c r="L23" s="71">
        <v>1.8000000000000002E-2</v>
      </c>
      <c r="M23" s="71">
        <v>5.3999999999999999E-2</v>
      </c>
      <c r="N23" s="71">
        <v>1.1700000000000002</v>
      </c>
      <c r="O23" s="71">
        <v>0</v>
      </c>
      <c r="P23" s="71">
        <v>0</v>
      </c>
      <c r="Q23" s="71">
        <v>0</v>
      </c>
      <c r="R23" s="71">
        <v>0</v>
      </c>
      <c r="S23" s="71">
        <v>1.8000000000000002E-2</v>
      </c>
      <c r="T23" s="71">
        <v>1.08</v>
      </c>
      <c r="U23" s="71">
        <v>0.18000000000000002</v>
      </c>
      <c r="V23" s="71">
        <v>1.8000000000000002E-2</v>
      </c>
      <c r="W23" s="71">
        <v>0</v>
      </c>
      <c r="X23" s="71">
        <v>1.8000000000000002E-2</v>
      </c>
      <c r="Y23" s="71">
        <v>1.08</v>
      </c>
      <c r="Z23" s="71">
        <v>0.315</v>
      </c>
      <c r="AA23" s="71">
        <v>0</v>
      </c>
      <c r="AB23" s="71">
        <v>1.8000000000000002E-2</v>
      </c>
      <c r="AC23" s="71">
        <v>1.8000000000000002E-2</v>
      </c>
      <c r="AD23" s="71">
        <v>0</v>
      </c>
      <c r="AE23" s="71">
        <v>0</v>
      </c>
      <c r="AF23" s="71">
        <v>1.8000000000000002E-2</v>
      </c>
      <c r="AG23" s="71">
        <v>5.3999999999999999E-2</v>
      </c>
      <c r="AH23" s="71">
        <v>0</v>
      </c>
      <c r="AI23" s="71">
        <v>1.8000000000000002E-2</v>
      </c>
      <c r="AJ23" s="71">
        <v>7.2000000000000008E-2</v>
      </c>
      <c r="AK23" s="71">
        <v>0</v>
      </c>
      <c r="AL23" s="71">
        <v>1.8000000000000002E-2</v>
      </c>
      <c r="AM23" s="71">
        <v>5.3999999999999999E-2</v>
      </c>
      <c r="AN23" s="71">
        <v>0.27</v>
      </c>
      <c r="AO23" s="71">
        <v>0</v>
      </c>
      <c r="AP23" s="71">
        <v>9.0000000000000011E-2</v>
      </c>
      <c r="AQ23" s="71">
        <v>0</v>
      </c>
      <c r="AR23" s="71">
        <v>0</v>
      </c>
      <c r="AS23" s="71">
        <v>1.8000000000000002E-2</v>
      </c>
      <c r="AT23" s="71">
        <v>3.6000000000000004E-2</v>
      </c>
      <c r="AU23" s="71">
        <v>1.8000000000000002E-2</v>
      </c>
      <c r="AV23" s="71">
        <v>0</v>
      </c>
      <c r="AW23" s="71">
        <v>1.8000000000000002E-2</v>
      </c>
      <c r="AX23" s="71">
        <v>0</v>
      </c>
      <c r="AY23" s="71">
        <v>1.8000000000000002E-2</v>
      </c>
      <c r="AZ23" s="71">
        <v>3.6000000000000004E-2</v>
      </c>
      <c r="BA23" s="71">
        <v>0</v>
      </c>
      <c r="BB23" s="71">
        <v>1.8000000000000002E-2</v>
      </c>
      <c r="BC23" s="71">
        <v>0</v>
      </c>
      <c r="BD23" s="71">
        <v>0</v>
      </c>
      <c r="BE23" s="71">
        <v>0</v>
      </c>
      <c r="BF23" s="71">
        <v>0</v>
      </c>
      <c r="BG23" s="12">
        <v>0</v>
      </c>
      <c r="BI23" s="7" t="s">
        <v>79</v>
      </c>
      <c r="BJ23" s="23">
        <f t="shared" si="0"/>
        <v>0.42770902820221945</v>
      </c>
      <c r="BK23" s="1" t="s">
        <v>69</v>
      </c>
      <c r="BL23" s="78">
        <f>IF('494_Meal2'!BO23-'494_Meal2'!BJ23&gt;0,'494_Meal2'!BO23-'494_Meal2'!BJ23,0)</f>
        <v>0</v>
      </c>
      <c r="BM23" s="79">
        <f>'494_Meal2'!BP23-'494_Meal2'!BJ23</f>
        <v>2.1286581091877546</v>
      </c>
      <c r="BO23" s="74">
        <f>BJ23+'494_Meal1'!BJ23+'494_Meal2'!BJ23</f>
        <v>1.2990509190144646</v>
      </c>
      <c r="BP23" s="36">
        <f>'494_Meal1'!BO23</f>
        <v>0.6</v>
      </c>
      <c r="BQ23" s="85">
        <f>'494_Meal1'!BP23</f>
        <v>3</v>
      </c>
    </row>
    <row r="24" spans="1:69" x14ac:dyDescent="0.3">
      <c r="A24" s="92"/>
      <c r="B24" s="7" t="s">
        <v>80</v>
      </c>
      <c r="C24" s="71">
        <v>13.5</v>
      </c>
      <c r="D24" s="71">
        <v>171</v>
      </c>
      <c r="E24" s="71">
        <v>198.00000000000003</v>
      </c>
      <c r="F24" s="71">
        <v>9</v>
      </c>
      <c r="G24" s="71">
        <v>90</v>
      </c>
      <c r="H24" s="71">
        <v>13.5</v>
      </c>
      <c r="I24" s="71">
        <v>9</v>
      </c>
      <c r="J24" s="71">
        <v>9</v>
      </c>
      <c r="K24" s="71">
        <v>62.999999999999993</v>
      </c>
      <c r="L24" s="71">
        <v>7.2</v>
      </c>
      <c r="M24" s="71">
        <v>5.3999999999999995</v>
      </c>
      <c r="N24" s="71">
        <v>5.3999999999999995</v>
      </c>
      <c r="O24" s="71">
        <v>1.8</v>
      </c>
      <c r="P24" s="71">
        <v>18</v>
      </c>
      <c r="Q24" s="71">
        <v>40.5</v>
      </c>
      <c r="R24" s="71">
        <v>27</v>
      </c>
      <c r="S24" s="71">
        <v>9</v>
      </c>
      <c r="T24" s="71">
        <v>27</v>
      </c>
      <c r="U24" s="71">
        <v>36</v>
      </c>
      <c r="V24" s="71">
        <v>7.2</v>
      </c>
      <c r="W24" s="71">
        <v>3.6</v>
      </c>
      <c r="X24" s="71">
        <v>13.5</v>
      </c>
      <c r="Y24" s="71">
        <v>72</v>
      </c>
      <c r="Z24" s="71">
        <v>90</v>
      </c>
      <c r="AA24" s="71">
        <v>1.8</v>
      </c>
      <c r="AB24" s="71">
        <v>40.5</v>
      </c>
      <c r="AC24" s="71">
        <v>216</v>
      </c>
      <c r="AD24" s="71">
        <v>36</v>
      </c>
      <c r="AE24" s="71">
        <v>31.499999999999996</v>
      </c>
      <c r="AF24" s="71">
        <v>117</v>
      </c>
      <c r="AG24" s="71">
        <v>13.5</v>
      </c>
      <c r="AH24" s="71">
        <v>9</v>
      </c>
      <c r="AI24" s="71">
        <v>45</v>
      </c>
      <c r="AJ24" s="71">
        <v>9</v>
      </c>
      <c r="AK24" s="71">
        <v>144</v>
      </c>
      <c r="AL24" s="71">
        <v>13.5</v>
      </c>
      <c r="AM24" s="71">
        <v>40.5</v>
      </c>
      <c r="AN24" s="71">
        <v>22.5</v>
      </c>
      <c r="AO24" s="71">
        <v>0</v>
      </c>
      <c r="AP24" s="71">
        <v>0</v>
      </c>
      <c r="AQ24" s="71">
        <v>1.8</v>
      </c>
      <c r="AR24" s="71">
        <v>0</v>
      </c>
      <c r="AS24" s="71">
        <v>0</v>
      </c>
      <c r="AT24" s="71">
        <v>0</v>
      </c>
      <c r="AU24" s="71">
        <v>0</v>
      </c>
      <c r="AV24" s="71">
        <v>1.8</v>
      </c>
      <c r="AW24" s="71">
        <v>0</v>
      </c>
      <c r="AX24" s="71">
        <v>5.3999999999999995</v>
      </c>
      <c r="AY24" s="71">
        <v>0</v>
      </c>
      <c r="AZ24" s="71">
        <v>3.6</v>
      </c>
      <c r="BA24" s="71">
        <v>1.8</v>
      </c>
      <c r="BB24" s="71">
        <v>1.8</v>
      </c>
      <c r="BC24" s="71">
        <v>0</v>
      </c>
      <c r="BD24" s="71">
        <v>0</v>
      </c>
      <c r="BE24" s="71">
        <v>0</v>
      </c>
      <c r="BF24" s="71">
        <v>0</v>
      </c>
      <c r="BG24" s="12">
        <v>0</v>
      </c>
      <c r="BI24" s="7" t="s">
        <v>80</v>
      </c>
      <c r="BJ24" s="23">
        <f t="shared" si="0"/>
        <v>177.78609272679694</v>
      </c>
      <c r="BK24" s="1" t="s">
        <v>69</v>
      </c>
      <c r="BL24" s="78">
        <f>IF('494_Meal2'!BO24-'494_Meal2'!BJ24&gt;0,'494_Meal2'!BO24-'494_Meal2'!BJ24,0)</f>
        <v>0</v>
      </c>
      <c r="BM24" s="79">
        <f>'494_Meal2'!BP24-'494_Meal2'!BJ24</f>
        <v>1690.6822334334136</v>
      </c>
      <c r="BO24" s="74">
        <f>BJ24+'494_Meal1'!BJ24+'494_Meal2'!BJ24</f>
        <v>487.10385929338338</v>
      </c>
      <c r="BP24" s="36">
        <f>'494_Meal1'!BO24</f>
        <v>70</v>
      </c>
      <c r="BQ24" s="85">
        <f>'494_Meal1'!BP24</f>
        <v>2000</v>
      </c>
    </row>
    <row r="25" spans="1:69" x14ac:dyDescent="0.3">
      <c r="A25" s="92"/>
      <c r="B25" s="7" t="s">
        <v>81</v>
      </c>
      <c r="C25" s="71">
        <v>26</v>
      </c>
      <c r="D25" s="71">
        <v>26</v>
      </c>
      <c r="E25" s="71">
        <v>78</v>
      </c>
      <c r="F25" s="71">
        <v>26</v>
      </c>
      <c r="G25" s="71">
        <v>26</v>
      </c>
      <c r="H25" s="71">
        <v>52</v>
      </c>
      <c r="I25" s="71">
        <v>26</v>
      </c>
      <c r="J25" s="71">
        <v>52</v>
      </c>
      <c r="K25" s="71">
        <v>52</v>
      </c>
      <c r="L25" s="71">
        <v>26</v>
      </c>
      <c r="M25" s="71">
        <v>26</v>
      </c>
      <c r="N25" s="71">
        <v>26</v>
      </c>
      <c r="O25" s="71">
        <v>0</v>
      </c>
      <c r="P25" s="71">
        <v>52</v>
      </c>
      <c r="Q25" s="71">
        <v>26</v>
      </c>
      <c r="R25" s="71">
        <v>26</v>
      </c>
      <c r="S25" s="71">
        <v>0</v>
      </c>
      <c r="T25" s="71">
        <v>52</v>
      </c>
      <c r="U25" s="71">
        <v>26</v>
      </c>
      <c r="V25" s="71">
        <v>26</v>
      </c>
      <c r="W25" s="71">
        <v>0</v>
      </c>
      <c r="X25" s="71">
        <v>0</v>
      </c>
      <c r="Y25" s="71">
        <v>26</v>
      </c>
      <c r="Z25" s="71">
        <v>52</v>
      </c>
      <c r="AA25" s="71">
        <v>26</v>
      </c>
      <c r="AB25" s="71">
        <v>26</v>
      </c>
      <c r="AC25" s="71">
        <v>52</v>
      </c>
      <c r="AD25" s="71">
        <v>26</v>
      </c>
      <c r="AE25" s="71">
        <v>0</v>
      </c>
      <c r="AF25" s="71">
        <v>78</v>
      </c>
      <c r="AG25" s="71">
        <v>0</v>
      </c>
      <c r="AH25" s="71">
        <v>26</v>
      </c>
      <c r="AI25" s="71">
        <v>26</v>
      </c>
      <c r="AJ25" s="71">
        <v>0</v>
      </c>
      <c r="AK25" s="71">
        <v>26</v>
      </c>
      <c r="AL25" s="71">
        <v>26</v>
      </c>
      <c r="AM25" s="71">
        <v>52</v>
      </c>
      <c r="AN25" s="71">
        <v>26</v>
      </c>
      <c r="AO25" s="71">
        <v>0</v>
      </c>
      <c r="AP25" s="71">
        <v>104</v>
      </c>
      <c r="AQ25" s="71">
        <v>26</v>
      </c>
      <c r="AR25" s="71">
        <v>26</v>
      </c>
      <c r="AS25" s="71">
        <v>26</v>
      </c>
      <c r="AT25" s="71">
        <v>26</v>
      </c>
      <c r="AU25" s="71">
        <v>78</v>
      </c>
      <c r="AV25" s="71">
        <v>130</v>
      </c>
      <c r="AW25" s="71">
        <v>52</v>
      </c>
      <c r="AX25" s="71">
        <v>78</v>
      </c>
      <c r="AY25" s="71">
        <v>0</v>
      </c>
      <c r="AZ25" s="71">
        <v>78</v>
      </c>
      <c r="BA25" s="71">
        <v>0</v>
      </c>
      <c r="BB25" s="71">
        <v>26</v>
      </c>
      <c r="BC25" s="71">
        <v>0</v>
      </c>
      <c r="BD25" s="71">
        <v>0</v>
      </c>
      <c r="BE25" s="71">
        <v>0</v>
      </c>
      <c r="BF25" s="71">
        <v>0</v>
      </c>
      <c r="BG25" s="12">
        <v>0</v>
      </c>
      <c r="BI25" s="7" t="s">
        <v>81</v>
      </c>
      <c r="BJ25" s="23">
        <f t="shared" si="0"/>
        <v>210.00000000000006</v>
      </c>
      <c r="BK25" s="1" t="s">
        <v>69</v>
      </c>
      <c r="BL25" s="78">
        <f>IF('494_Meal2'!BO25-'494_Meal2'!BJ25&gt;0,'494_Meal2'!BO25-'494_Meal2'!BJ25,0)</f>
        <v>210.00000000000045</v>
      </c>
      <c r="BM25" s="79">
        <f>'494_Meal2'!BP25-'494_Meal2'!BJ25</f>
        <v>2010.0000000000005</v>
      </c>
      <c r="BO25" s="74">
        <f>BJ25+'494_Meal1'!BJ25+'494_Meal2'!BJ25</f>
        <v>699.99999999999955</v>
      </c>
      <c r="BP25" s="36">
        <f>'494_Meal1'!BO25</f>
        <v>700</v>
      </c>
      <c r="BQ25" s="85">
        <f>'494_Meal1'!BP25</f>
        <v>2500</v>
      </c>
    </row>
    <row r="26" spans="1:69" ht="15" thickBot="1" x14ac:dyDescent="0.35">
      <c r="A26" s="92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86" t="s">
        <v>82</v>
      </c>
      <c r="BJ26" s="24">
        <f t="shared" si="0"/>
        <v>1.2236699554701784</v>
      </c>
      <c r="BK26" s="1" t="s">
        <v>69</v>
      </c>
      <c r="BL26" s="78">
        <f>IF('494_Meal2'!BO26-'494_Meal2'!BJ26&gt;0,'494_Meal2'!BO26-'494_Meal2'!BJ26,0)</f>
        <v>0</v>
      </c>
      <c r="BM26" s="79">
        <f>'494_Meal2'!BP26-'494_Meal2'!BJ26</f>
        <v>29.386112924572167</v>
      </c>
      <c r="BO26" s="75">
        <f>BJ26+'494_Meal1'!BJ26+'494_Meal2'!BJ26</f>
        <v>16.837557030898008</v>
      </c>
      <c r="BP26" s="36">
        <f>'494_Meal1'!BO26</f>
        <v>9</v>
      </c>
      <c r="BQ26" s="85">
        <f>'494_Meal1'!BP26</f>
        <v>45</v>
      </c>
    </row>
    <row r="27" spans="1:69" x14ac:dyDescent="0.3">
      <c r="B27" s="7" t="s">
        <v>83</v>
      </c>
      <c r="C27" s="71">
        <f>'494_Meal2'!C27</f>
        <v>0</v>
      </c>
      <c r="D27" s="71">
        <f>'494_Meal2'!D27</f>
        <v>0</v>
      </c>
      <c r="E27" s="71">
        <f>'494_Meal2'!E27</f>
        <v>0</v>
      </c>
      <c r="F27" s="71">
        <f>'494_Meal2'!F27</f>
        <v>0</v>
      </c>
      <c r="G27" s="71">
        <f>'494_Meal2'!G27</f>
        <v>0</v>
      </c>
      <c r="H27" s="71">
        <f>'494_Meal2'!H27</f>
        <v>0</v>
      </c>
      <c r="I27" s="71">
        <f>'494_Meal2'!I27</f>
        <v>0</v>
      </c>
      <c r="J27" s="71">
        <f>'494_Meal2'!J27</f>
        <v>0</v>
      </c>
      <c r="K27" s="71">
        <f>'494_Meal2'!K27</f>
        <v>0</v>
      </c>
      <c r="L27" s="71">
        <f>'494_Meal2'!L27</f>
        <v>1</v>
      </c>
      <c r="M27" s="71">
        <f>'494_Meal2'!M27</f>
        <v>0</v>
      </c>
      <c r="N27" s="71">
        <f>'494_Meal2'!N27</f>
        <v>0</v>
      </c>
      <c r="O27" s="71">
        <f>'494_Meal2'!O27</f>
        <v>0</v>
      </c>
      <c r="P27" s="71">
        <f>'494_Meal2'!P27</f>
        <v>0</v>
      </c>
      <c r="Q27" s="71">
        <f>'494_Meal2'!Q27</f>
        <v>0</v>
      </c>
      <c r="R27" s="71">
        <f>'494_Meal2'!R27</f>
        <v>0</v>
      </c>
      <c r="S27" s="71">
        <f>'494_Meal2'!S27</f>
        <v>0</v>
      </c>
      <c r="T27" s="71">
        <f>'494_Meal2'!T27</f>
        <v>1</v>
      </c>
      <c r="U27" s="71">
        <f>'494_Meal2'!U27</f>
        <v>0</v>
      </c>
      <c r="V27" s="71">
        <f>'494_Meal2'!V27</f>
        <v>0</v>
      </c>
      <c r="W27" s="71">
        <f>'494_Meal2'!W27</f>
        <v>1</v>
      </c>
      <c r="X27" s="71">
        <f>'494_Meal2'!X27</f>
        <v>0</v>
      </c>
      <c r="Y27" s="71">
        <f>'494_Meal2'!Y27</f>
        <v>0</v>
      </c>
      <c r="Z27" s="71">
        <f>'494_Meal2'!Z27</f>
        <v>0</v>
      </c>
      <c r="AA27" s="71">
        <f>'494_Meal2'!AA27</f>
        <v>0</v>
      </c>
      <c r="AB27" s="71">
        <f>'494_Meal2'!AB27</f>
        <v>0</v>
      </c>
      <c r="AC27" s="71">
        <f>'494_Meal2'!AC27</f>
        <v>0</v>
      </c>
      <c r="AD27" s="71">
        <f>'494_Meal2'!AD27</f>
        <v>0</v>
      </c>
      <c r="AE27" s="71">
        <f>'494_Meal2'!AE27</f>
        <v>0</v>
      </c>
      <c r="AF27" s="71">
        <f>'494_Meal2'!AF27</f>
        <v>1</v>
      </c>
      <c r="AG27" s="71">
        <f>'494_Meal2'!AG27</f>
        <v>0</v>
      </c>
      <c r="AH27" s="71">
        <f>'494_Meal2'!AH27</f>
        <v>0</v>
      </c>
      <c r="AI27" s="71">
        <f>'494_Meal2'!AI27</f>
        <v>0</v>
      </c>
      <c r="AJ27" s="71">
        <f>'494_Meal2'!AJ27</f>
        <v>0</v>
      </c>
      <c r="AK27" s="71">
        <f>'494_Meal2'!AK27</f>
        <v>0</v>
      </c>
      <c r="AL27" s="71">
        <f>'494_Meal2'!AL27</f>
        <v>0</v>
      </c>
      <c r="AM27" s="71">
        <f>'494_Meal2'!AM27</f>
        <v>0</v>
      </c>
      <c r="AN27" s="71">
        <f>'494_Meal2'!AN27</f>
        <v>0</v>
      </c>
      <c r="AO27" s="71">
        <f>'494_Meal2'!AO27</f>
        <v>1</v>
      </c>
      <c r="AP27" s="71">
        <f>'494_Meal2'!AP27</f>
        <v>1</v>
      </c>
      <c r="AQ27" s="71">
        <f>'494_Meal2'!AQ27</f>
        <v>0</v>
      </c>
      <c r="AR27" s="71">
        <f>'494_Meal2'!AR27</f>
        <v>0</v>
      </c>
      <c r="AS27" s="71">
        <f>'494_Meal2'!AS27</f>
        <v>0</v>
      </c>
      <c r="AT27" s="71">
        <f>'494_Meal2'!AT27</f>
        <v>0</v>
      </c>
      <c r="AU27" s="71">
        <f>'494_Meal2'!AU27</f>
        <v>0</v>
      </c>
      <c r="AV27" s="71">
        <f>'494_Meal2'!AV27</f>
        <v>0</v>
      </c>
      <c r="AW27" s="71">
        <f>'494_Meal2'!AW27</f>
        <v>0</v>
      </c>
      <c r="AX27" s="71">
        <f>'494_Meal2'!AX27</f>
        <v>0</v>
      </c>
      <c r="AY27" s="71">
        <f>'494_Meal2'!AY27</f>
        <v>0</v>
      </c>
      <c r="AZ27" s="71">
        <f>'494_Meal2'!AZ27</f>
        <v>0</v>
      </c>
      <c r="BA27" s="71">
        <f>'494_Meal2'!BA27</f>
        <v>0</v>
      </c>
      <c r="BB27" s="71">
        <f>'494_Meal2'!BB27</f>
        <v>0</v>
      </c>
      <c r="BC27" s="71">
        <f>'494_Meal2'!BC27</f>
        <v>0</v>
      </c>
      <c r="BD27" s="71">
        <f>'494_Meal2'!BD27</f>
        <v>0</v>
      </c>
      <c r="BE27" s="71">
        <f>'494_Meal2'!BE27</f>
        <v>0</v>
      </c>
      <c r="BF27" s="71">
        <f>'494_Meal2'!BF27</f>
        <v>0</v>
      </c>
      <c r="BG27" s="12">
        <f>'494_Meal2'!BG27</f>
        <v>0</v>
      </c>
      <c r="BJ27" s="69">
        <f t="shared" si="0"/>
        <v>0</v>
      </c>
      <c r="BL27" s="80"/>
      <c r="BM27" s="81">
        <v>0</v>
      </c>
    </row>
    <row r="28" spans="1:69" ht="15" thickBot="1" x14ac:dyDescent="0.35">
      <c r="B28" s="7" t="s">
        <v>83</v>
      </c>
      <c r="C28" s="71">
        <f>'494_Meal2'!C28</f>
        <v>0</v>
      </c>
      <c r="D28" s="71">
        <f>'494_Meal2'!D28</f>
        <v>0</v>
      </c>
      <c r="E28" s="71">
        <f>'494_Meal2'!E28</f>
        <v>0</v>
      </c>
      <c r="F28" s="71">
        <f>'494_Meal2'!F28</f>
        <v>2.4702042136160098E-16</v>
      </c>
      <c r="G28" s="71">
        <f>'494_Meal2'!G28</f>
        <v>0</v>
      </c>
      <c r="H28" s="71">
        <f>'494_Meal2'!H28</f>
        <v>0</v>
      </c>
      <c r="I28" s="71">
        <f>'494_Meal2'!I28</f>
        <v>0</v>
      </c>
      <c r="J28" s="71">
        <f>'494_Meal2'!J28</f>
        <v>0</v>
      </c>
      <c r="K28" s="71">
        <f>'494_Meal2'!K28</f>
        <v>1.7972875988716617</v>
      </c>
      <c r="L28" s="71">
        <f>'494_Meal2'!L28</f>
        <v>0</v>
      </c>
      <c r="M28" s="71">
        <f>'494_Meal2'!M28</f>
        <v>0</v>
      </c>
      <c r="N28" s="71">
        <f>'494_Meal2'!N28</f>
        <v>0</v>
      </c>
      <c r="O28" s="71">
        <f>'494_Meal2'!O28</f>
        <v>0</v>
      </c>
      <c r="P28" s="71">
        <f>'494_Meal2'!P28</f>
        <v>0</v>
      </c>
      <c r="Q28" s="71">
        <f>'494_Meal2'!Q28</f>
        <v>0.21855295259505361</v>
      </c>
      <c r="R28" s="71">
        <f>'494_Meal2'!R28</f>
        <v>0</v>
      </c>
      <c r="S28" s="71">
        <f>'494_Meal2'!S28</f>
        <v>0</v>
      </c>
      <c r="T28" s="71">
        <f>'494_Meal2'!T28</f>
        <v>0</v>
      </c>
      <c r="U28" s="71">
        <f>'494_Meal2'!U28</f>
        <v>0</v>
      </c>
      <c r="V28" s="71">
        <f>'494_Meal2'!V28</f>
        <v>0</v>
      </c>
      <c r="W28" s="71">
        <f>'494_Meal2'!W28</f>
        <v>0</v>
      </c>
      <c r="X28" s="71">
        <f>'494_Meal2'!X28</f>
        <v>0</v>
      </c>
      <c r="Y28" s="71">
        <f>'494_Meal2'!Y28</f>
        <v>0</v>
      </c>
      <c r="Z28" s="71">
        <f>'494_Meal2'!Z28</f>
        <v>0</v>
      </c>
      <c r="AA28" s="71">
        <f>'494_Meal2'!AA28</f>
        <v>0</v>
      </c>
      <c r="AB28" s="71">
        <f>'494_Meal2'!AB28</f>
        <v>0</v>
      </c>
      <c r="AC28" s="71">
        <f>'494_Meal2'!AC28</f>
        <v>0</v>
      </c>
      <c r="AD28" s="71">
        <f>'494_Meal2'!AD28</f>
        <v>0</v>
      </c>
      <c r="AE28" s="71">
        <f>'494_Meal2'!AE28</f>
        <v>0</v>
      </c>
      <c r="AF28" s="71">
        <f>'494_Meal2'!AF28</f>
        <v>0</v>
      </c>
      <c r="AG28" s="71">
        <f>'494_Meal2'!AG28</f>
        <v>0</v>
      </c>
      <c r="AH28" s="71">
        <f>'494_Meal2'!AH28</f>
        <v>0.75559901567437349</v>
      </c>
      <c r="AI28" s="71">
        <f>'494_Meal2'!AI28</f>
        <v>0</v>
      </c>
      <c r="AJ28" s="71">
        <f>'494_Meal2'!AJ28</f>
        <v>0</v>
      </c>
      <c r="AK28" s="71">
        <f>'494_Meal2'!AK28</f>
        <v>0</v>
      </c>
      <c r="AL28" s="71">
        <f>'494_Meal2'!AL28</f>
        <v>0</v>
      </c>
      <c r="AM28" s="71">
        <f>'494_Meal2'!AM28</f>
        <v>0</v>
      </c>
      <c r="AN28" s="71">
        <f>'494_Meal2'!AN28</f>
        <v>0</v>
      </c>
      <c r="AO28" s="71">
        <f>'494_Meal2'!AO28</f>
        <v>0</v>
      </c>
      <c r="AP28" s="71">
        <f>'494_Meal2'!AP28</f>
        <v>0</v>
      </c>
      <c r="AQ28" s="71">
        <f>'494_Meal2'!AQ28</f>
        <v>0</v>
      </c>
      <c r="AR28" s="71">
        <f>'494_Meal2'!AR28</f>
        <v>0.4680103552743563</v>
      </c>
      <c r="AS28" s="71">
        <f>'494_Meal2'!AS28</f>
        <v>0</v>
      </c>
      <c r="AT28" s="71">
        <f>'494_Meal2'!AT28</f>
        <v>0</v>
      </c>
      <c r="AU28" s="71">
        <f>'494_Meal2'!AU28</f>
        <v>0</v>
      </c>
      <c r="AV28" s="71">
        <f>'494_Meal2'!AV28</f>
        <v>0</v>
      </c>
      <c r="AW28" s="71">
        <f>'494_Meal2'!AW28</f>
        <v>0</v>
      </c>
      <c r="AX28" s="71">
        <f>'494_Meal2'!AX28</f>
        <v>1.0133951852119856</v>
      </c>
      <c r="AY28" s="71">
        <f>'494_Meal2'!AY28</f>
        <v>0</v>
      </c>
      <c r="AZ28" s="71">
        <f>'494_Meal2'!AZ28</f>
        <v>0</v>
      </c>
      <c r="BA28" s="71">
        <f>'494_Meal2'!BA28</f>
        <v>0</v>
      </c>
      <c r="BB28" s="71">
        <f>'494_Meal2'!BB28</f>
        <v>0</v>
      </c>
      <c r="BC28" s="71">
        <f>'494_Meal2'!BC28</f>
        <v>0</v>
      </c>
      <c r="BD28" s="71">
        <f>'494_Meal2'!BD28</f>
        <v>0</v>
      </c>
      <c r="BE28" s="71">
        <f>'494_Meal2'!BE28</f>
        <v>0</v>
      </c>
      <c r="BF28" s="71">
        <f>'494_Meal2'!BF28</f>
        <v>6.6604814788014222E-2</v>
      </c>
      <c r="BG28" s="12">
        <f>'494_Meal2'!BG28</f>
        <v>0</v>
      </c>
      <c r="BJ28" s="70">
        <f t="shared" si="0"/>
        <v>0</v>
      </c>
      <c r="BL28" s="82"/>
      <c r="BM28" s="83">
        <v>0</v>
      </c>
    </row>
    <row r="29" spans="1:69" ht="16.5" customHeight="1" thickBot="1" x14ac:dyDescent="0.35">
      <c r="B29" s="15" t="s">
        <v>83</v>
      </c>
      <c r="C29" s="16">
        <f>C12</f>
        <v>0</v>
      </c>
      <c r="D29" s="16">
        <f t="shared" ref="D29:BG29" si="1">D12</f>
        <v>0</v>
      </c>
      <c r="E29" s="16">
        <f t="shared" si="1"/>
        <v>0</v>
      </c>
      <c r="F29" s="16">
        <f t="shared" si="1"/>
        <v>0</v>
      </c>
      <c r="G29" s="16">
        <f t="shared" si="1"/>
        <v>0</v>
      </c>
      <c r="H29" s="16">
        <f t="shared" si="1"/>
        <v>0</v>
      </c>
      <c r="I29" s="16">
        <f t="shared" si="1"/>
        <v>0</v>
      </c>
      <c r="J29" s="16">
        <f t="shared" si="1"/>
        <v>1.7151488692919263</v>
      </c>
      <c r="K29" s="16">
        <f t="shared" si="1"/>
        <v>0</v>
      </c>
      <c r="L29" s="16">
        <f t="shared" si="1"/>
        <v>0</v>
      </c>
      <c r="M29" s="16">
        <f t="shared" si="1"/>
        <v>0</v>
      </c>
      <c r="N29" s="16">
        <f t="shared" si="1"/>
        <v>0</v>
      </c>
      <c r="O29" s="16">
        <f t="shared" si="1"/>
        <v>0</v>
      </c>
      <c r="P29" s="16">
        <f t="shared" si="1"/>
        <v>0</v>
      </c>
      <c r="Q29" s="16">
        <f t="shared" si="1"/>
        <v>0</v>
      </c>
      <c r="R29" s="16">
        <f t="shared" si="1"/>
        <v>0</v>
      </c>
      <c r="S29" s="16">
        <f t="shared" si="1"/>
        <v>0.34085392473585419</v>
      </c>
      <c r="T29" s="16">
        <f t="shared" si="1"/>
        <v>0</v>
      </c>
      <c r="U29" s="16">
        <f t="shared" si="1"/>
        <v>0</v>
      </c>
      <c r="V29" s="16">
        <f t="shared" si="1"/>
        <v>0</v>
      </c>
      <c r="W29" s="16">
        <f t="shared" si="1"/>
        <v>0</v>
      </c>
      <c r="X29" s="16">
        <f t="shared" si="1"/>
        <v>0</v>
      </c>
      <c r="Y29" s="16">
        <f t="shared" si="1"/>
        <v>0</v>
      </c>
      <c r="Z29" s="16">
        <f t="shared" si="1"/>
        <v>1.1423120579760784</v>
      </c>
      <c r="AA29" s="16">
        <f t="shared" si="1"/>
        <v>0</v>
      </c>
      <c r="AB29" s="16">
        <f t="shared" si="1"/>
        <v>0</v>
      </c>
      <c r="AC29" s="16">
        <f t="shared" si="1"/>
        <v>0</v>
      </c>
      <c r="AD29" s="16">
        <f t="shared" si="1"/>
        <v>0</v>
      </c>
      <c r="AE29" s="16">
        <f t="shared" si="1"/>
        <v>1.743071684274867</v>
      </c>
      <c r="AF29" s="16">
        <f t="shared" si="1"/>
        <v>0</v>
      </c>
      <c r="AG29" s="16">
        <f t="shared" si="1"/>
        <v>0</v>
      </c>
      <c r="AH29" s="16">
        <f t="shared" si="1"/>
        <v>0</v>
      </c>
      <c r="AI29" s="16">
        <f t="shared" si="1"/>
        <v>0</v>
      </c>
      <c r="AJ29" s="16">
        <f t="shared" si="1"/>
        <v>0</v>
      </c>
      <c r="AK29" s="16">
        <f t="shared" si="1"/>
        <v>0</v>
      </c>
      <c r="AL29" s="16">
        <f t="shared" si="1"/>
        <v>0</v>
      </c>
      <c r="AM29" s="16">
        <f t="shared" si="1"/>
        <v>0</v>
      </c>
      <c r="AN29" s="16">
        <f t="shared" si="1"/>
        <v>0</v>
      </c>
      <c r="AO29" s="16">
        <f t="shared" si="1"/>
        <v>0</v>
      </c>
      <c r="AP29" s="16">
        <f t="shared" si="1"/>
        <v>0</v>
      </c>
      <c r="AQ29" s="16">
        <f t="shared" si="1"/>
        <v>0</v>
      </c>
      <c r="AR29" s="16">
        <f t="shared" si="1"/>
        <v>0</v>
      </c>
      <c r="AS29" s="16">
        <f t="shared" si="1"/>
        <v>0</v>
      </c>
      <c r="AT29" s="16">
        <f t="shared" si="1"/>
        <v>0</v>
      </c>
      <c r="AU29" s="16">
        <f t="shared" si="1"/>
        <v>0</v>
      </c>
      <c r="AV29" s="16">
        <f t="shared" si="1"/>
        <v>0.47240024447741391</v>
      </c>
      <c r="AW29" s="16">
        <f t="shared" si="1"/>
        <v>0</v>
      </c>
      <c r="AX29" s="16">
        <f t="shared" si="1"/>
        <v>0</v>
      </c>
      <c r="AY29" s="16">
        <f t="shared" si="1"/>
        <v>0</v>
      </c>
      <c r="AZ29" s="16">
        <f t="shared" si="1"/>
        <v>0</v>
      </c>
      <c r="BA29" s="16">
        <f t="shared" si="1"/>
        <v>0.39827992665677597</v>
      </c>
      <c r="BB29" s="16">
        <f t="shared" si="1"/>
        <v>0</v>
      </c>
      <c r="BC29" s="16">
        <f t="shared" si="1"/>
        <v>0</v>
      </c>
      <c r="BD29" s="16">
        <f t="shared" si="1"/>
        <v>0</v>
      </c>
      <c r="BE29" s="16">
        <f t="shared" si="1"/>
        <v>0</v>
      </c>
      <c r="BF29" s="16">
        <f t="shared" si="1"/>
        <v>0</v>
      </c>
      <c r="BG29" s="17">
        <f t="shared" si="1"/>
        <v>0</v>
      </c>
    </row>
    <row r="39" spans="9:13" x14ac:dyDescent="0.3">
      <c r="M39" s="3"/>
    </row>
    <row r="40" spans="9:13" x14ac:dyDescent="0.3">
      <c r="M40" s="3"/>
    </row>
    <row r="45" spans="9:13" x14ac:dyDescent="0.3">
      <c r="I45" s="1"/>
    </row>
  </sheetData>
  <mergeCells count="4">
    <mergeCell ref="BL11:BM11"/>
    <mergeCell ref="BP11:BQ11"/>
    <mergeCell ref="A13:A26"/>
    <mergeCell ref="BI1:B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32D296-6499-45B7-9126-A5986EAF7B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ADFB8-3A7D-49DD-AB9B-4246BF86F8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A5184B-CA3D-47F3-BF69-25CE026272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494_Meal1</vt:lpstr>
      <vt:lpstr>494_Meal2</vt:lpstr>
      <vt:lpstr>494_Meal3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Yao Cheong</dc:creator>
  <cp:lastModifiedBy>User</cp:lastModifiedBy>
  <dcterms:created xsi:type="dcterms:W3CDTF">2021-06-25T19:54:39Z</dcterms:created>
  <dcterms:modified xsi:type="dcterms:W3CDTF">2021-06-28T18:14:31Z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