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A-LGB\Documents\00 Koobear\3 Resources\Valuation\Stall Count\"/>
    </mc:Choice>
  </mc:AlternateContent>
  <xr:revisionPtr revIDLastSave="0" documentId="13_ncr:1_{8A770756-BDA9-4C7D-9CF6-8445EEB0CDB2}" xr6:coauthVersionLast="47" xr6:coauthVersionMax="47" xr10:uidLastSave="{00000000-0000-0000-0000-000000000000}"/>
  <bookViews>
    <workbookView xWindow="-28920" yWindow="765" windowWidth="29040" windowHeight="15720" xr2:uid="{00000000-000D-0000-FFFF-FFFF00000000}"/>
  </bookViews>
  <sheets>
    <sheet name="Breakdown (by Centre)" sheetId="3" r:id="rId1"/>
    <sheet name="FLSS" sheetId="4" r:id="rId2"/>
    <sheet name="Original CC" sheetId="5" r:id="rId3"/>
    <sheet name="CC wef 1 Dec 2021" sheetId="6" r:id="rId4"/>
    <sheet name="CC wef 3 Jul 2023" sheetId="7" r:id="rId5"/>
  </sheets>
  <definedNames>
    <definedName name="_xlnm._FilterDatabase" localSheetId="2" hidden="1">'Original CC'!$A$1:$D$120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C8" i="4"/>
  <c r="D8" i="4"/>
  <c r="I8" i="4"/>
  <c r="C9" i="4"/>
  <c r="D9" i="4"/>
  <c r="I9" i="4"/>
  <c r="D71" i="3"/>
  <c r="E71" i="3"/>
  <c r="M71" i="3"/>
  <c r="D120" i="3"/>
  <c r="E120" i="3"/>
  <c r="M120" i="3"/>
  <c r="D26" i="3"/>
  <c r="E26" i="3"/>
  <c r="M26" i="3"/>
  <c r="D88" i="3"/>
  <c r="E88" i="3"/>
  <c r="M88" i="3"/>
  <c r="D2" i="4" l="1"/>
  <c r="D3" i="4"/>
  <c r="D4" i="4"/>
  <c r="D5" i="4"/>
  <c r="D6" i="4"/>
  <c r="D7" i="4"/>
  <c r="D10" i="4"/>
  <c r="D11" i="4"/>
  <c r="D12" i="4"/>
  <c r="D13" i="4"/>
  <c r="D14" i="4"/>
  <c r="D15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1" i="3"/>
  <c r="E122" i="3"/>
  <c r="E123" i="3"/>
  <c r="E3" i="3"/>
  <c r="K6" i="6" l="1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C2" i="4"/>
  <c r="C3" i="4"/>
  <c r="C4" i="4"/>
  <c r="C5" i="4"/>
  <c r="C6" i="4"/>
  <c r="C7" i="4"/>
  <c r="C10" i="4"/>
  <c r="C11" i="4"/>
  <c r="C12" i="4"/>
  <c r="C13" i="4"/>
  <c r="C14" i="4"/>
  <c r="C15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1" i="3"/>
  <c r="D122" i="3"/>
  <c r="D123" i="3"/>
  <c r="G16" i="4" l="1"/>
  <c r="H16" i="4"/>
  <c r="J124" i="3" l="1"/>
  <c r="K124" i="3"/>
  <c r="L124" i="3"/>
  <c r="M28" i="3" l="1"/>
  <c r="M50" i="3"/>
  <c r="M93" i="3"/>
  <c r="I3" i="4" l="1"/>
  <c r="I4" i="4"/>
  <c r="I5" i="4"/>
  <c r="I6" i="4"/>
  <c r="I7" i="4"/>
  <c r="I10" i="4"/>
  <c r="I11" i="4"/>
  <c r="I12" i="4"/>
  <c r="I13" i="4"/>
  <c r="I14" i="4"/>
  <c r="I15" i="4"/>
  <c r="I2" i="4"/>
  <c r="I16" i="4" l="1"/>
  <c r="M76" i="3"/>
  <c r="M67" i="3" l="1"/>
  <c r="M121" i="3"/>
  <c r="M87" i="3"/>
  <c r="M70" i="3"/>
  <c r="M85" i="3" l="1"/>
  <c r="M37" i="3"/>
  <c r="M32" i="3"/>
  <c r="I45" i="3" l="1"/>
  <c r="M45" i="3" s="1"/>
  <c r="I56" i="3"/>
  <c r="M56" i="3" s="1"/>
  <c r="I38" i="3"/>
  <c r="M38" i="3" s="1"/>
  <c r="I35" i="3"/>
  <c r="I75" i="3"/>
  <c r="M75" i="3" s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20" i="3"/>
  <c r="M21" i="3"/>
  <c r="M22" i="3"/>
  <c r="M23" i="3"/>
  <c r="M24" i="3"/>
  <c r="M55" i="3"/>
  <c r="M57" i="3"/>
  <c r="M19" i="3"/>
  <c r="M25" i="3"/>
  <c r="M27" i="3"/>
  <c r="M29" i="3"/>
  <c r="M30" i="3"/>
  <c r="M31" i="3"/>
  <c r="M33" i="3"/>
  <c r="M34" i="3"/>
  <c r="M36" i="3"/>
  <c r="M39" i="3"/>
  <c r="M40" i="3"/>
  <c r="M41" i="3"/>
  <c r="M42" i="3"/>
  <c r="M43" i="3"/>
  <c r="M44" i="3"/>
  <c r="M46" i="3"/>
  <c r="M47" i="3"/>
  <c r="M48" i="3"/>
  <c r="M49" i="3"/>
  <c r="M51" i="3"/>
  <c r="M52" i="3"/>
  <c r="M53" i="3"/>
  <c r="M54" i="3"/>
  <c r="M58" i="3"/>
  <c r="M59" i="3"/>
  <c r="M60" i="3"/>
  <c r="M61" i="3"/>
  <c r="M62" i="3"/>
  <c r="M63" i="3"/>
  <c r="M64" i="3"/>
  <c r="M65" i="3"/>
  <c r="M66" i="3"/>
  <c r="M68" i="3"/>
  <c r="M69" i="3"/>
  <c r="M72" i="3"/>
  <c r="M73" i="3"/>
  <c r="M74" i="3"/>
  <c r="M77" i="3"/>
  <c r="M78" i="3"/>
  <c r="M79" i="3"/>
  <c r="M80" i="3"/>
  <c r="M81" i="3"/>
  <c r="M82" i="3"/>
  <c r="M83" i="3"/>
  <c r="M84" i="3"/>
  <c r="M86" i="3"/>
  <c r="M89" i="3"/>
  <c r="M90" i="3"/>
  <c r="M91" i="3"/>
  <c r="M92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2" i="3"/>
  <c r="M123" i="3"/>
  <c r="M35" i="3" l="1"/>
  <c r="M124" i="3" s="1"/>
  <c r="I1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tc={FED0F70B-5927-4966-B69A-5FBD8EB65582}</author>
  </authors>
  <commentList>
    <comment ref="B2" authorId="0" shapeId="0" xr:uid="{FED0F70B-5927-4966-B69A-5FBD8EB65582}">
      <text>
        <t>[Threaded comment]
Your version of Excel allows you to read this threaded comment; however, any edits to it will get removed if the file is opened in a newer version of Excel. Learn more: https://go.microsoft.com/fwlink/?linkid=870924
Comment:
    Derived after overlapping SLA's CBD layer and Hawker Centres layer in GeoSpace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tc={259C6996-5D93-48A5-94E5-CFB6250AFD33}</author>
  </authors>
  <commentList>
    <comment ref="H15" authorId="0" shapeId="0" xr:uid="{259C6996-5D93-48A5-94E5-CFB6250AFD3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confirmed if it is 3 or 4 new SS, assumed 4 new SS
Reply:
    Confirmed 4 new SS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tc={1D5E652D-1A4B-4CD8-97A9-0EFEC6E029A4}</author>
  </authors>
  <commentList>
    <comment ref="I28" authorId="0" shapeId="0" xr:uid="{1D5E652D-1A4B-4CD8-97A9-0EFEC6E029A4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highlighted in orange means that the value within the cells from source* has been modifed to match the centre names of this excel file.
*Source table is the one used for processing the e-invoices.</t>
      </text>
    </comment>
  </commentList>
</comments>
</file>

<file path=xl/sharedStrings.xml><?xml version="1.0" encoding="utf-8"?>
<sst xmlns="http://schemas.openxmlformats.org/spreadsheetml/2006/main" count="4153" uniqueCount="2009">
  <si>
    <t>Hawker Center</t>
  </si>
  <si>
    <t>ADAM ROAD FOOD CENTRE</t>
  </si>
  <si>
    <t>ALJUNIED AVE 2 BLK 117</t>
  </si>
  <si>
    <t>AMOY STREET FOOD CENTRE</t>
  </si>
  <si>
    <t>ANG MO KIO AVE 1 BLK 226D</t>
  </si>
  <si>
    <t>ANG MO KIO AVE 1 BLK 341</t>
  </si>
  <si>
    <t>ANG MO KIO AVE 10 BLK 409</t>
  </si>
  <si>
    <t>ANG MO KIO AVE 10 BLK 453A</t>
  </si>
  <si>
    <t>ANG MO KIO AVE 10 BLK 527</t>
  </si>
  <si>
    <t>ANG MO KIO AVE 4 BLK 628</t>
  </si>
  <si>
    <t>ANG MO KIO AVE 6 BLK 724</t>
  </si>
  <si>
    <t>BEDOK FOOD CENTRE</t>
  </si>
  <si>
    <t>BEDOK NORTH ST 1 BLK 216</t>
  </si>
  <si>
    <t>BEDOK NORTH ST 3 BLK 511</t>
  </si>
  <si>
    <t>BEDOK NORTH ST 3 BLK 538</t>
  </si>
  <si>
    <t>BEDOK RESERVOIR ROAD BLK 630</t>
  </si>
  <si>
    <t>BEDOK SOUTH ROAD BLK 16</t>
  </si>
  <si>
    <t>BENDEMEER ROAD BLK 29</t>
  </si>
  <si>
    <t>BEO CRESCENT MARKET</t>
  </si>
  <si>
    <t>BERSEH FOOD CENTRE</t>
  </si>
  <si>
    <t>BUFFALO ROAD BLK 665</t>
  </si>
  <si>
    <t>BUKIT MERAH CENTRAL BLK 163</t>
  </si>
  <si>
    <t>BUKIT MERAH LANE 1 BLK 120</t>
  </si>
  <si>
    <t>BUKIT MERAH VIEW BLK 115</t>
  </si>
  <si>
    <t>BUKIT TIMAH MARKET</t>
  </si>
  <si>
    <t>CAMBRIDGE ROAD BLK 41A</t>
  </si>
  <si>
    <t>CHOMP CHOMP FOOD CENTRE</t>
  </si>
  <si>
    <t>CIRCUIT ROAD BLK 80</t>
  </si>
  <si>
    <t>CIRCUIT ROAD BLK 89</t>
  </si>
  <si>
    <t>CLEMENTI AVE 2 BLK 353</t>
  </si>
  <si>
    <t>CLEMENTI AVE 3 BLK 448</t>
  </si>
  <si>
    <t>CLEMENTI WEST ST 2 BLK 726</t>
  </si>
  <si>
    <t>COMMONWEALTH CRESCENT MARKET</t>
  </si>
  <si>
    <t>DUNMAN FOOD CENTRE</t>
  </si>
  <si>
    <t>EAST COAST LAGOON FOOD VILLAGE</t>
  </si>
  <si>
    <t>EMPRESS ROAD BLK 7</t>
  </si>
  <si>
    <t>EUNOS CRESCENT BLK 4A</t>
  </si>
  <si>
    <t>GEYLANG BAHRU BLK 69</t>
  </si>
  <si>
    <t>GEYLANG SERAI MARKET</t>
  </si>
  <si>
    <t>GHIM MOH ROAD BLK 20</t>
  </si>
  <si>
    <t>GOLDEN MILE FOOD CENTRE</t>
  </si>
  <si>
    <t>HOUGANG AVE 1 BLK 105</t>
  </si>
  <si>
    <t>HOUGANG ST 21 BLK 209</t>
  </si>
  <si>
    <t>JALAN BATU BLK 4A</t>
  </si>
  <si>
    <t>JALAN BUKIT MERAH BLK 112</t>
  </si>
  <si>
    <t>JALAN BUKIT MERAH BLK 6</t>
  </si>
  <si>
    <t>JALAN KUKOH BLK 1</t>
  </si>
  <si>
    <t>JURONG EAST AVE 1 BLK 347</t>
  </si>
  <si>
    <t>JURONG EAST ST 24 BLK 254</t>
  </si>
  <si>
    <t>JURONG WEST ST 52 BLK 505</t>
  </si>
  <si>
    <t>KALLANG ESTATE MARKET</t>
  </si>
  <si>
    <t>MARINE PARADE CENTRAL BLK 84</t>
  </si>
  <si>
    <t>MAXWELL FOOD CENTRE</t>
  </si>
  <si>
    <t>MEI CHIN ROAD BLK 159</t>
  </si>
  <si>
    <t>NEWTON FOOD CENTRE</t>
  </si>
  <si>
    <t>NORTH BRIDGE ROAD MARKET</t>
  </si>
  <si>
    <t>OLD AIRPORT ROAD BLK 51</t>
  </si>
  <si>
    <t>PASIR PANJANG FOOD CENTRE</t>
  </si>
  <si>
    <t>QUEEN STREET BLK 270</t>
  </si>
  <si>
    <t>REDHILL LANE BLK 85</t>
  </si>
  <si>
    <t>SERANGOON GARDEN MARKET</t>
  </si>
  <si>
    <t>SHUNFU ROAD BLK 320</t>
  </si>
  <si>
    <t>SIMS PLACE BLK 49</t>
  </si>
  <si>
    <t>SMITH STREET BLK 335</t>
  </si>
  <si>
    <t>TAMPINES ST 11 BLK 137</t>
  </si>
  <si>
    <t>TANGLIN HALT MARKET</t>
  </si>
  <si>
    <t>TANJONG PAGAR PLAZA BLK 6</t>
  </si>
  <si>
    <t>TEBAN GARDENS RD BLK 37A</t>
  </si>
  <si>
    <t>TELOK BLANGAH CRESCENT BLK 11</t>
  </si>
  <si>
    <t>TELOK BLANGAH RISE BLK 36</t>
  </si>
  <si>
    <t>TIONG BAHRU MARKET</t>
  </si>
  <si>
    <t>TOA PAYOH LOR 1 BLK 127</t>
  </si>
  <si>
    <t>TOA PAYOH LOR 4 BLK 74</t>
  </si>
  <si>
    <t>TOA PAYOH LOR 4 BLK 93</t>
  </si>
  <si>
    <t>TOA PAYOH LOR 5 BLK 75</t>
  </si>
  <si>
    <t>TOA PAYOH LOR 7 BLK 22</t>
  </si>
  <si>
    <t>TOA PAYOH LOR 8 BLK 210</t>
  </si>
  <si>
    <t>UPPER BOON KENG ROAD BLK 17</t>
  </si>
  <si>
    <t>UPPER CROSS STREET BLK 531A</t>
  </si>
  <si>
    <t>WHAMPOA DRIVE BLK 90</t>
  </si>
  <si>
    <t>ZION RIVERSIDE FOOD CENTRE</t>
  </si>
  <si>
    <t>REDHILL LANE BLK 79</t>
  </si>
  <si>
    <t>Cooked Food</t>
  </si>
  <si>
    <t>Market Slab</t>
  </si>
  <si>
    <t>Locked-Up</t>
  </si>
  <si>
    <t>Kiosks</t>
  </si>
  <si>
    <t>Total Stalls per Centre</t>
  </si>
  <si>
    <t>#</t>
  </si>
  <si>
    <t>Number of Stalls</t>
  </si>
  <si>
    <t>BEDOK NORTH ST 4 BLK 85</t>
  </si>
  <si>
    <t>MARINE TERRACE BLK 50A</t>
  </si>
  <si>
    <t>WHAMPOA DRIVE BLK 91/92</t>
  </si>
  <si>
    <t>NEW MARKET ROAD FC BLK 32</t>
  </si>
  <si>
    <t>HOLLAND DRIVE BLK 44</t>
  </si>
  <si>
    <t>NEW UPPER CHANGI ROAD BLK 208B</t>
  </si>
  <si>
    <t>CIRCUIT ROAD BLK 79/79A</t>
  </si>
  <si>
    <t>SEMBAWANG HILLS FOOD CENTRE</t>
  </si>
  <si>
    <t>HOLLAND VILLAGE MARKET</t>
  </si>
  <si>
    <t>COMMONWEALTH DR BLK 1A/2A/3A</t>
  </si>
  <si>
    <t>ANG MO KIO AVE 4 BLK 160/162</t>
  </si>
  <si>
    <t>ANG MO KIO STREET 22 BLK 226H</t>
  </si>
  <si>
    <t>BOON LAY PLACE BLK 221A/B</t>
  </si>
  <si>
    <t>HAVELOCK ROAD BLK 22A/B</t>
  </si>
  <si>
    <t>MARSILING LANE BLK 20/21</t>
  </si>
  <si>
    <t>TELOK BLANGAH DRIVE BLK 79</t>
  </si>
  <si>
    <t>TELOK BLANGAH DRIVE BLK 82</t>
  </si>
  <si>
    <t>WEST COAST DRIVE BLK 502</t>
  </si>
  <si>
    <t>WEST COAST DRIVE BLK 503</t>
  </si>
  <si>
    <t>FL</t>
  </si>
  <si>
    <t>SS</t>
  </si>
  <si>
    <t>Total</t>
  </si>
  <si>
    <t>Beo Crescent Market</t>
  </si>
  <si>
    <t>Bukit Timah Market</t>
  </si>
  <si>
    <t>Geylang Serai Market</t>
  </si>
  <si>
    <t>Holland Road Market</t>
  </si>
  <si>
    <t>North Bridge Road Market</t>
  </si>
  <si>
    <t>Serangoon Garden Market</t>
  </si>
  <si>
    <t>Tiong Bahru Market</t>
  </si>
  <si>
    <t>Adam Road Food Centre</t>
  </si>
  <si>
    <t>Bedok Food Centre</t>
  </si>
  <si>
    <t>Pasir Panjang Food Centre</t>
  </si>
  <si>
    <t>Zion Riverside Food Centre</t>
  </si>
  <si>
    <t>MARSILING MALL HAWKER CENTRE</t>
  </si>
  <si>
    <t>Landlord</t>
  </si>
  <si>
    <t>SEHC</t>
  </si>
  <si>
    <t>HDB</t>
  </si>
  <si>
    <t>HDB (NFC)</t>
  </si>
  <si>
    <t>NEW UPPER CHANGI ROAD BLK 58</t>
  </si>
  <si>
    <t>S/No.</t>
  </si>
  <si>
    <t>Cost Centre</t>
  </si>
  <si>
    <t>Location</t>
  </si>
  <si>
    <t>Aljunied Ave 2 Blk 117</t>
  </si>
  <si>
    <t>Ang Mo Kio Ave 1 Blk 226D</t>
  </si>
  <si>
    <t>Ang Mo Kio Ave 1 Blk 341</t>
  </si>
  <si>
    <t>Ang Mo Kio Ave 10 Blk 409</t>
  </si>
  <si>
    <t>Ang Mo Kio Ave 10 Blk 453A</t>
  </si>
  <si>
    <t>Ang Mo Kio Ave 10 Blk 527</t>
  </si>
  <si>
    <t>Ang Mo Kio Ave 4 Blk 628</t>
  </si>
  <si>
    <t>Ang Mo Kio Ave 4 Blk160/162</t>
  </si>
  <si>
    <t>Ang Mo Kio Ave 6 Blk 724</t>
  </si>
  <si>
    <t>Ang Mo Kio Ave 1 Blk 226H</t>
  </si>
  <si>
    <t>Bedok North St 1 Blk 216</t>
  </si>
  <si>
    <t>Bedok North St 3 Blk 511</t>
  </si>
  <si>
    <t>Bedok North St 3 Blk 538</t>
  </si>
  <si>
    <t>Bedok North St 4 Blk 85</t>
  </si>
  <si>
    <t>Bedok Reservoir Road Blk 630</t>
  </si>
  <si>
    <t>Bedok South Road Blk 16</t>
  </si>
  <si>
    <t>Bendemeer Road Blk 29</t>
  </si>
  <si>
    <t>18a</t>
  </si>
  <si>
    <t>Boon Lay Place Blk 221A</t>
  </si>
  <si>
    <t>18b</t>
  </si>
  <si>
    <t>Boon Lay Place Blk 221B</t>
  </si>
  <si>
    <t>Buffalo Road Blk 665</t>
  </si>
  <si>
    <t>Bukit Merah Central Blk 163</t>
  </si>
  <si>
    <t>Bukit Merah Lane 1 Blk 120</t>
  </si>
  <si>
    <t>Bukit Merah View Blk 115</t>
  </si>
  <si>
    <t>Cambridge Road Blk 41A</t>
  </si>
  <si>
    <t>Changi Village Road Blks 2/3</t>
  </si>
  <si>
    <t>Circuit Road Blk 80</t>
  </si>
  <si>
    <t>Circuit Road Blk 89</t>
  </si>
  <si>
    <t>Circuit Road Blk 79/79A</t>
  </si>
  <si>
    <t>Clementi Ave 2 Blk 353</t>
  </si>
  <si>
    <t>Clementi Ave 3 Blk 448</t>
  </si>
  <si>
    <t>Clementi West St 2 Blk 726</t>
  </si>
  <si>
    <t>Commonwealth Dr Blk 1A, 2A &amp; 3A</t>
  </si>
  <si>
    <t>Empress Road Blk 7</t>
  </si>
  <si>
    <t>Eunos Crescent Blk 4A</t>
  </si>
  <si>
    <t>Geylang Bahru Blk 69</t>
  </si>
  <si>
    <t>Ghim Moh Road Blk 20</t>
  </si>
  <si>
    <t>Haig Road Blks 13/14</t>
  </si>
  <si>
    <t>Havelock Road Blks 22A/B</t>
  </si>
  <si>
    <t>Holland Drive Blk 44</t>
  </si>
  <si>
    <t>Hougang Ave 1 Blk 105</t>
  </si>
  <si>
    <t>Hougang St 21 Blk 209</t>
  </si>
  <si>
    <t>Jalan Batu Blk 4A</t>
  </si>
  <si>
    <t>Jalan Bukit Merah Blk 112</t>
  </si>
  <si>
    <t>Jalan Bukit Merah Blk 6</t>
  </si>
  <si>
    <t>Jalan Kukoh Blk 1</t>
  </si>
  <si>
    <t>Jurong East Ave 1 Blk 347</t>
  </si>
  <si>
    <t>Jurong East St 24 Blk 254</t>
  </si>
  <si>
    <t>Jurong West St 52 Blk 505</t>
  </si>
  <si>
    <t>Marine Parade Central Blk 84</t>
  </si>
  <si>
    <t>Marine Terrace Blk 50A</t>
  </si>
  <si>
    <r>
      <t>Marsiling Lane Blks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20/21</t>
    </r>
  </si>
  <si>
    <t>Mei Chin Road Blk 159</t>
  </si>
  <si>
    <t>New Market Road Blk 32</t>
  </si>
  <si>
    <t>New Upper Changi Rd Blk 208B</t>
  </si>
  <si>
    <t>New Upper Changi Rd Blk 58</t>
  </si>
  <si>
    <t>Old Airport Road Blk 51</t>
  </si>
  <si>
    <t>Queen Street Blk 270</t>
  </si>
  <si>
    <t>Redhill Lane Blk 79</t>
  </si>
  <si>
    <t>Redhill Lane Blk 85</t>
  </si>
  <si>
    <t>Shunfu Road Blk 320</t>
  </si>
  <si>
    <t>Sims Place Blk 49</t>
  </si>
  <si>
    <t>Smith Street Blk 335</t>
  </si>
  <si>
    <t>Tampines St 11 Blk 137</t>
  </si>
  <si>
    <t>Tanjong Pagar Plaza Blk 6</t>
  </si>
  <si>
    <t>Teban Gardens Rd Blk 37A</t>
  </si>
  <si>
    <t>Telok Blangah Crescent Blk 11</t>
  </si>
  <si>
    <t>Telok Blangah Dr Blk 79</t>
  </si>
  <si>
    <t>Telok Blangah Dr Blk 82</t>
  </si>
  <si>
    <t>Telok Blangah Rise Blk 36</t>
  </si>
  <si>
    <t>Toa Payoh Lor 1 Blk 127</t>
  </si>
  <si>
    <t>Toa Payoh Lor 4 Blk 74</t>
  </si>
  <si>
    <t>Toa Payoh Lor 4 Blk 93</t>
  </si>
  <si>
    <t>Toa Payoh Lor 5 Blk 75</t>
  </si>
  <si>
    <t>Toa Payoh Lor 7 Blk 22</t>
  </si>
  <si>
    <t>Toa Payoh Lor 8 Blk 210</t>
  </si>
  <si>
    <t>Upper Boon Keng Rd Blk 17</t>
  </si>
  <si>
    <t>Upper Cross St Blk 531A</t>
  </si>
  <si>
    <t>West Coast Drive Blk 502</t>
  </si>
  <si>
    <t>West Coast Drive Blk 503</t>
  </si>
  <si>
    <t>Whampoa Dr Blk 90</t>
  </si>
  <si>
    <t>Whampoa Dr Blk 91/92</t>
  </si>
  <si>
    <t>Yishun Ring Road Blks 104/105</t>
  </si>
  <si>
    <t>Adam Food centre</t>
  </si>
  <si>
    <t>Amoy Street Food Centre</t>
  </si>
  <si>
    <t>Beo Cresent Market</t>
  </si>
  <si>
    <t>Berseh Food Centre</t>
  </si>
  <si>
    <t>Chomp Chomp Food Centre</t>
  </si>
  <si>
    <t>Commonwealth Crescent Market</t>
  </si>
  <si>
    <t>Dunman Food Centre</t>
  </si>
  <si>
    <t>East Coast Lagoon Food Centre</t>
  </si>
  <si>
    <t>Golden Mile Food Centre</t>
  </si>
  <si>
    <t>Kallang Estate Market</t>
  </si>
  <si>
    <t>Market Street Food Centre</t>
  </si>
  <si>
    <t>Maxwell Food Centre</t>
  </si>
  <si>
    <t>Newton Food Centre</t>
  </si>
  <si>
    <t>Sembawang Hill Food Centre</t>
  </si>
  <si>
    <t>Taman Jurong Market</t>
  </si>
  <si>
    <t>Tanglin Halt Market</t>
  </si>
  <si>
    <t>Marsiling Mall Hawker Centre</t>
  </si>
  <si>
    <t>Bt Panjang Hawker Centre</t>
  </si>
  <si>
    <t>Hougang Ciyuan (Hougang Ave9)</t>
  </si>
  <si>
    <t>HC at Tampines Town Hub</t>
  </si>
  <si>
    <t>HC at Kampung Admiralty</t>
  </si>
  <si>
    <t>HC at Yishun Ave 11</t>
  </si>
  <si>
    <t>HC  at Jurong West St 61</t>
  </si>
  <si>
    <t>HC at Pasir Ris Central</t>
  </si>
  <si>
    <t>HC at Punggol Town Hub</t>
  </si>
  <si>
    <t>HC at Sengkang</t>
  </si>
  <si>
    <t>HC at Sembawang Community Hub</t>
  </si>
  <si>
    <t>Replacement HC @ Woodlands St 12</t>
  </si>
  <si>
    <t>MSE</t>
  </si>
  <si>
    <t>HAIG ROAD BLK 13/14</t>
  </si>
  <si>
    <t>045219 (221A)
045298 (221B)</t>
  </si>
  <si>
    <t>List from Revenue Projection</t>
  </si>
  <si>
    <t>CBD</t>
  </si>
  <si>
    <t>CBD?</t>
  </si>
  <si>
    <t>Dummy cc, not for use</t>
  </si>
  <si>
    <t>WSD - DIRECTOR'S OFFICE</t>
  </si>
  <si>
    <t>CC6020</t>
  </si>
  <si>
    <t>New</t>
  </si>
  <si>
    <t>CCRS-DIRECTOR'S OFFICE</t>
  </si>
  <si>
    <t>CC6010</t>
  </si>
  <si>
    <t>MFPD-DIRECTOR'S OFFICE</t>
  </si>
  <si>
    <t>CC3930</t>
  </si>
  <si>
    <t>DPC-DIRECTOR'S OFFICE</t>
  </si>
  <si>
    <t>CC3910</t>
  </si>
  <si>
    <t>EHI-GROUP DIRECTOR'S OFFICE</t>
  </si>
  <si>
    <t>CC3200</t>
  </si>
  <si>
    <t>IWMFD-DIRECTOR'S OFFICE</t>
  </si>
  <si>
    <t>CC2340</t>
  </si>
  <si>
    <t>WIOMD-DIRECTOR'S OFFICE</t>
  </si>
  <si>
    <t>CC2330</t>
  </si>
  <si>
    <t>WIED-DIRECTOR'S OFFICE</t>
  </si>
  <si>
    <t>CC2320</t>
  </si>
  <si>
    <t>BESD-DIRECTOR'S OFFICE</t>
  </si>
  <si>
    <t>CC2310</t>
  </si>
  <si>
    <t>SD-DIRECTOR'S OFFICE</t>
  </si>
  <si>
    <t>CC2230</t>
  </si>
  <si>
    <t>WMD-DIRECTOR'S OFFICE</t>
  </si>
  <si>
    <t>CC2220</t>
  </si>
  <si>
    <t>CMD-DIRECTOR'S OFFICE</t>
  </si>
  <si>
    <t>CC2210</t>
  </si>
  <si>
    <t>PCD2-DIRECTOR'S OFFICE</t>
  </si>
  <si>
    <t>CC2130</t>
  </si>
  <si>
    <t>PCD1-DIRECTOR'S OFFICE</t>
  </si>
  <si>
    <t>CC2120</t>
  </si>
  <si>
    <t>DCLD-DIRECTOR'S OFFICE</t>
  </si>
  <si>
    <t>CC2110</t>
  </si>
  <si>
    <t>SQD-DIRECTOR'S OFFICE</t>
  </si>
  <si>
    <t>CC1740</t>
  </si>
  <si>
    <t>3PND-DIRECTOR'S OFFICE</t>
  </si>
  <si>
    <t>CC1720</t>
  </si>
  <si>
    <t>SEI-DIRECTOR'S OFFICE</t>
  </si>
  <si>
    <t>CC1620</t>
  </si>
  <si>
    <t>HCG-TENANCY MANAGEMENT DIV</t>
  </si>
  <si>
    <t>CC1310</t>
  </si>
  <si>
    <t>JOD-DIRECTOR'S OFFICE</t>
  </si>
  <si>
    <t>CC1240</t>
  </si>
  <si>
    <t>IDPD-DIRECTOR'S OFFICE</t>
  </si>
  <si>
    <t>CC1230</t>
  </si>
  <si>
    <t>TSSD-DIRECTOR'S OFFICE</t>
  </si>
  <si>
    <t>CC1210</t>
  </si>
  <si>
    <t>SPRD-DIRECTOR'S OFFICE</t>
  </si>
  <si>
    <t>CC1120</t>
  </si>
  <si>
    <t>PD-DIRECTOR'S OFFICE</t>
  </si>
  <si>
    <t>CC1110</t>
  </si>
  <si>
    <t>CC2337</t>
  </si>
  <si>
    <t>WIOMD-SENOKO WTE PLT</t>
  </si>
  <si>
    <t>WIOMD-SENOKO WTEP</t>
  </si>
  <si>
    <t>WRMD-SENOKO WTEP</t>
  </si>
  <si>
    <t>051013</t>
  </si>
  <si>
    <t>NEA38</t>
  </si>
  <si>
    <t>CC2336</t>
  </si>
  <si>
    <t>WIOMD-KEPPEL SEGHERS TUAS PLT</t>
  </si>
  <si>
    <t>WIOMD-KEPPEL SEGHER TUAS PLANT</t>
  </si>
  <si>
    <t>WRMD- KEPPEL SEGHERS TUAS PLANT</t>
  </si>
  <si>
    <t>051012</t>
  </si>
  <si>
    <t>NEA37</t>
  </si>
  <si>
    <t>CC2913</t>
  </si>
  <si>
    <t>RPNSD-MONITORG &amp; RADIOCHEM LAB</t>
  </si>
  <si>
    <t>RPNSD-MONITORING &amp; RADIOCHEM LAB</t>
  </si>
  <si>
    <t>RPNS-SURVEILCE &amp; RADIOCHEM LAB</t>
  </si>
  <si>
    <t>056004</t>
  </si>
  <si>
    <t>CC2914</t>
  </si>
  <si>
    <t>RPNSD-RADIATION SERVICES</t>
  </si>
  <si>
    <t>CRPNS-RADIATION SERVICES</t>
  </si>
  <si>
    <t>056003</t>
  </si>
  <si>
    <t>CC2912</t>
  </si>
  <si>
    <t>RPNSD-RADIATION CONTROL</t>
  </si>
  <si>
    <t>CRPNS-RADIATION LICENCES</t>
  </si>
  <si>
    <t>056002</t>
  </si>
  <si>
    <t>CC2911</t>
  </si>
  <si>
    <t>RPNSD-NUCLEAR SCI &amp; RAD MGMT</t>
  </si>
  <si>
    <t>RPNSD-NUCLEAR SCIENCE &amp; RADIATION INCIDENT MANAGEMENT</t>
  </si>
  <si>
    <t>CRPNS-NUCLEAR SCIENCE &amp; TECHNGY</t>
  </si>
  <si>
    <t>056001</t>
  </si>
  <si>
    <t>CC2910</t>
  </si>
  <si>
    <t>RPNSD-DIVISION EXPENSES</t>
  </si>
  <si>
    <t>CRPNS-DEPARTMENT EXPENSES</t>
  </si>
  <si>
    <t>056000</t>
  </si>
  <si>
    <t>NEA36</t>
  </si>
  <si>
    <t>CC1744</t>
  </si>
  <si>
    <t>SQD-COMPLAINT INVESTIGATION BR</t>
  </si>
  <si>
    <t>SQD-COMPLAINT INVESTIGATION BRANCH</t>
  </si>
  <si>
    <t>COMPLAINTS INVESTIGATION UNIT</t>
  </si>
  <si>
    <t>019300</t>
  </si>
  <si>
    <t>CC1743</t>
  </si>
  <si>
    <t>SQD-QUALITY ASSURANCE BR</t>
  </si>
  <si>
    <t>SQD-QUALITY ASSURANCE BRANCH</t>
  </si>
  <si>
    <t>OPERATIONAL EXCELLENCE DEPT</t>
  </si>
  <si>
    <t>019200</t>
  </si>
  <si>
    <t>CC1742</t>
  </si>
  <si>
    <t>SQD-CONTACT CENTRE</t>
  </si>
  <si>
    <t>CONTACT CENTRE</t>
  </si>
  <si>
    <t>019101</t>
  </si>
  <si>
    <t>CC1741</t>
  </si>
  <si>
    <t>SQD-CUST &amp; QUALITY SVCE DEPT</t>
  </si>
  <si>
    <t>SQD-CQSD</t>
  </si>
  <si>
    <t>CUSTOMER &amp; QUALITY SERVICE DEPT</t>
  </si>
  <si>
    <t>019100</t>
  </si>
  <si>
    <t>-</t>
  </si>
  <si>
    <t>Deactivated wef 01-Nov-21</t>
  </si>
  <si>
    <t>SQD DIRECTOR'S OFFICE</t>
  </si>
  <si>
    <t>019000</t>
  </si>
  <si>
    <t>NEA35</t>
  </si>
  <si>
    <t>CC1112</t>
  </si>
  <si>
    <t>PD-PUBLIC HEALTH POLICY DEPT</t>
  </si>
  <si>
    <t>PHPPD-PUBLIC HEALTH PD</t>
  </si>
  <si>
    <t>083001</t>
  </si>
  <si>
    <t>CC1111</t>
  </si>
  <si>
    <t>PD-ENV PROTECTION POLICY DEPT</t>
  </si>
  <si>
    <t>PD-ENVIRONMENTL PROTECTION POLICY DEPT</t>
  </si>
  <si>
    <t>EPPIRD-ENVIRONMENTL PROTECTION PD</t>
  </si>
  <si>
    <t>083000</t>
  </si>
  <si>
    <t>CC1113</t>
  </si>
  <si>
    <t>PD-INTL RELATIONS DEPT</t>
  </si>
  <si>
    <t>PD-INTERNATIONAL RELATIONS DEPT</t>
  </si>
  <si>
    <t>EPPIRD-INTERNATIONAL RELATIONS</t>
  </si>
  <si>
    <t>082000</t>
  </si>
  <si>
    <t>NEA34</t>
  </si>
  <si>
    <t>CC3913</t>
  </si>
  <si>
    <t>New cost centre wef 01-Sep-20.</t>
  </si>
  <si>
    <t>DPC-SYSTEMS &amp; PROTOCOL BRANCH</t>
  </si>
  <si>
    <t>049006</t>
  </si>
  <si>
    <t>Deactivated wef 11-Nov-21</t>
  </si>
  <si>
    <t>DPC ACCREDIATION, LICENSING AND OUTREACH</t>
  </si>
  <si>
    <t>049005</t>
  </si>
  <si>
    <t>CC3912</t>
  </si>
  <si>
    <t>DPC-PERFORMANCE MGMT BR</t>
  </si>
  <si>
    <t>DPC-PERFORMANCE MGMT BRANCH</t>
  </si>
  <si>
    <t>DPC PERFORMANCE MGMT</t>
  </si>
  <si>
    <t>049004</t>
  </si>
  <si>
    <t>Deactivated wef 31-Oct-21</t>
  </si>
  <si>
    <t>DPC PERFORMANCE MGMT (RF)</t>
  </si>
  <si>
    <t>049003</t>
  </si>
  <si>
    <t>DPC CUSTOMER SERVICE (RF)</t>
  </si>
  <si>
    <t>049002</t>
  </si>
  <si>
    <t>CC3914</t>
  </si>
  <si>
    <t>DPC-TENDERS &amp; CONTRACT MGMT BR</t>
  </si>
  <si>
    <t>DPC-TENDERS &amp; CONTRACTS MGMT BR</t>
  </si>
  <si>
    <t>DPC CONTRACT MGMT (RF)</t>
  </si>
  <si>
    <t>049001</t>
  </si>
  <si>
    <t>CC3911</t>
  </si>
  <si>
    <t>DPC-PERFORMANCE &amp; MGMT DEPT</t>
  </si>
  <si>
    <t>DPC DEPT &amp; ADMIN EXPENSES (RF)</t>
  </si>
  <si>
    <t>049000</t>
  </si>
  <si>
    <t>NEA33</t>
  </si>
  <si>
    <t>CORPORATE DEVELOPMENT DEPT</t>
  </si>
  <si>
    <t>027000</t>
  </si>
  <si>
    <t>NEA32</t>
  </si>
  <si>
    <t>CC1121</t>
  </si>
  <si>
    <t>SPRD-STRATEGIC PLANNING DEPT</t>
  </si>
  <si>
    <t>PHPPD-STRATEGIC PLANNING DEPT</t>
  </si>
  <si>
    <t>087000</t>
  </si>
  <si>
    <t>Deactivated wef 10-Nov-21</t>
  </si>
  <si>
    <t>EPPIRD-CLIMATE CHANGE PROGRAMME DEPT</t>
  </si>
  <si>
    <t>086000</t>
  </si>
  <si>
    <t>CC1122</t>
  </si>
  <si>
    <t>SPRD-RESEARCH &amp; STATS DEPT</t>
  </si>
  <si>
    <t>SPRD-RESEARCH &amp; STATISTICS DEPT</t>
  </si>
  <si>
    <t>PHPPD-RESEARCH &amp; STATISTICS UNIT</t>
  </si>
  <si>
    <t>085000</t>
  </si>
  <si>
    <t>Deactivated wef 01-Apr-17</t>
  </si>
  <si>
    <t>INTERNATIONAL LAW UNIT</t>
  </si>
  <si>
    <t>080010</t>
  </si>
  <si>
    <t>Deactivated wef 30-Jul-21</t>
  </si>
  <si>
    <t>EPPIRD DIRECTOR'S OFFICE</t>
  </si>
  <si>
    <t>080001</t>
  </si>
  <si>
    <t>CC1100</t>
  </si>
  <si>
    <t>SPPG-GROUP DIRECTOR'S OFFICE</t>
  </si>
  <si>
    <t>PHPPD DIRECTOR'S OFFICE</t>
  </si>
  <si>
    <t>080000</t>
  </si>
  <si>
    <t>NEA31</t>
  </si>
  <si>
    <t>CC1250</t>
  </si>
  <si>
    <t>INFORMATION TECHNOLOGY DIV</t>
  </si>
  <si>
    <t>CIO-DEPARTMENTAL HQ</t>
  </si>
  <si>
    <t>026000</t>
  </si>
  <si>
    <t>NEA30</t>
  </si>
  <si>
    <t>CC1721</t>
  </si>
  <si>
    <t>3PND-COMMUNITY ENGT &amp; REL DEPT</t>
  </si>
  <si>
    <t>3PND-COMMUNITY RELATIONS DEPT</t>
  </si>
  <si>
    <t>093007</t>
  </si>
  <si>
    <t>CC1731</t>
  </si>
  <si>
    <r>
      <t xml:space="preserve">Wef 01-Sep-21, changed to </t>
    </r>
    <r>
      <rPr>
        <i/>
        <sz val="8"/>
        <rFont val="Arial"/>
        <family val="2"/>
      </rPr>
      <t>PEG-PUB HYG PROMO &amp; PARTNER</t>
    </r>
    <r>
      <rPr>
        <sz val="8"/>
        <rFont val="Arial"/>
        <family val="2"/>
      </rPr>
      <t>.</t>
    </r>
  </si>
  <si>
    <t>PEG-PUB HYG PROMO &amp; PARTNER</t>
  </si>
  <si>
    <t>3PND-PUBLIC HYGIENE COUNCIL SECRETARIAT</t>
  </si>
  <si>
    <t>093006</t>
  </si>
  <si>
    <t>CC1722</t>
  </si>
  <si>
    <t>3PND-MKTG COMMUNICATIONS DEPT</t>
  </si>
  <si>
    <t>3PND-MKTING COMMUNICATION DEPT</t>
  </si>
  <si>
    <t>093005</t>
  </si>
  <si>
    <t>CC1723</t>
  </si>
  <si>
    <t>3PND-PROGS &amp; PARTNERSHIPS DEPT</t>
  </si>
  <si>
    <t>3PND-COMMUNITY PROGRAMMES DEPT</t>
  </si>
  <si>
    <t>093004</t>
  </si>
  <si>
    <t>To be deactivated.</t>
  </si>
  <si>
    <t>3PND-3P STRATEGY&amp;PLANNING DEPT</t>
  </si>
  <si>
    <t>093003</t>
  </si>
  <si>
    <t>Deactivated wef 01-Apr-19</t>
  </si>
  <si>
    <t>3PND-SCHOOLS &amp; YOUTH</t>
  </si>
  <si>
    <t>093002</t>
  </si>
  <si>
    <t>3PND-3P TRAINING</t>
  </si>
  <si>
    <t>093001</t>
  </si>
  <si>
    <t>3PND- DEPARTMENT HQ</t>
  </si>
  <si>
    <t>093000</t>
  </si>
  <si>
    <t>CC1700</t>
  </si>
  <si>
    <t>PEG-GROUP DIRECTOR'S OFFICE</t>
  </si>
  <si>
    <t>3PND - DIRECTOR'S OFFICE</t>
  </si>
  <si>
    <t>090000</t>
  </si>
  <si>
    <t>NEA29</t>
  </si>
  <si>
    <t>CC0102</t>
  </si>
  <si>
    <t>LEGAL DIVISION</t>
  </si>
  <si>
    <t xml:space="preserve">LEGAL DEPARTMENT </t>
  </si>
  <si>
    <t>024000</t>
  </si>
  <si>
    <t>NEA28</t>
  </si>
  <si>
    <t>CC1710</t>
  </si>
  <si>
    <t>CORPORATE COMMUNICATIONS DIV</t>
  </si>
  <si>
    <t>CCD-CORPORATE COMMUNICATIONS DIV</t>
  </si>
  <si>
    <t>CORPORATE COMMUNICATIONS DEPT</t>
  </si>
  <si>
    <t>015010</t>
  </si>
  <si>
    <t>NEA27</t>
  </si>
  <si>
    <t>CC1653</t>
  </si>
  <si>
    <t>AFMD-BUSINESS INFRA BR</t>
  </si>
  <si>
    <t>AFMD-BUSINESS INFRASTRUCTURE BR</t>
  </si>
  <si>
    <t>AFMD-OFFSITES MANAGEMENT</t>
  </si>
  <si>
    <t>022009</t>
  </si>
  <si>
    <t>APD-TAMPINES DUMPING GROUND</t>
  </si>
  <si>
    <t>022007</t>
  </si>
  <si>
    <t>CC1652</t>
  </si>
  <si>
    <t>AFMD-ADMIN &amp; LOGISTICS BR</t>
  </si>
  <si>
    <t>AFMD-LOGISTICS &amp; FACILITIES MT</t>
  </si>
  <si>
    <t>022006</t>
  </si>
  <si>
    <t>APD - TECHNICAL &amp; DEV PROJECT</t>
  </si>
  <si>
    <t>022005</t>
  </si>
  <si>
    <t>CC1651</t>
  </si>
  <si>
    <t>ADMIN &amp; FACILITIES MGT DEPT</t>
  </si>
  <si>
    <t>ADMIN &amp; FACILITIES MANAGEMENT DEPT</t>
  </si>
  <si>
    <t>AFMD-ADMINISTRATION</t>
  </si>
  <si>
    <t>022001</t>
  </si>
  <si>
    <t>NEA26</t>
  </si>
  <si>
    <t>CC1630</t>
  </si>
  <si>
    <t>FINANCE DIVISION</t>
  </si>
  <si>
    <t xml:space="preserve">FINANCE DEPARTMENT </t>
  </si>
  <si>
    <t>021000</t>
  </si>
  <si>
    <t>NEA25</t>
  </si>
  <si>
    <t>SEI KNOWLEDGE RESOURCE CENTRE</t>
  </si>
  <si>
    <t>073000</t>
  </si>
  <si>
    <t>CC1623</t>
  </si>
  <si>
    <t>SEI-RECORDS MANAGEMENT DEPT</t>
  </si>
  <si>
    <t>SEI-RECORDS MANAGEMENT DEPARTMENT</t>
  </si>
  <si>
    <t>RECORDS MANAGEMENT DEPARTMENT</t>
  </si>
  <si>
    <t>028010</t>
  </si>
  <si>
    <t>CC1621</t>
  </si>
  <si>
    <t>SEI-CTR ENVIRONMENTAL TRAINING</t>
  </si>
  <si>
    <t>SEI-CTR ENVIRONMENTAL TRG</t>
  </si>
  <si>
    <t>072000</t>
  </si>
  <si>
    <t>CC1622</t>
  </si>
  <si>
    <t>SEI-CTR CAPABILITY &amp; KNOWLEDGE</t>
  </si>
  <si>
    <t>071000</t>
  </si>
  <si>
    <t>SEI DIRECTOR'S OFFICE</t>
  </si>
  <si>
    <t>070000</t>
  </si>
  <si>
    <t>NEA24</t>
  </si>
  <si>
    <t>CC6042</t>
  </si>
  <si>
    <t>MSS BSD-STRAT &amp; PRTNRSHPS DEPT</t>
  </si>
  <si>
    <t>MSS BSD-STRATEGY &amp; PARTNERSHIPS DEPT</t>
  </si>
  <si>
    <t>MSS RRD-HAZARD RISK &amp; IMPACT ASSESSMENT UNIT</t>
  </si>
  <si>
    <t>064001</t>
  </si>
  <si>
    <t>CC6041</t>
  </si>
  <si>
    <t>MSS BSD-BUSINESS MGMT DEPT</t>
  </si>
  <si>
    <t>MSS BSD-BUSINESS MANAGEMENT DEPT</t>
  </si>
  <si>
    <t>MSS RRD-RISK &amp; RESOURCE DEPARTMENT</t>
  </si>
  <si>
    <t>064000</t>
  </si>
  <si>
    <t>MSS CCRS-CLIMATE SCIENCE</t>
  </si>
  <si>
    <t>063009</t>
  </si>
  <si>
    <t>CC6013</t>
  </si>
  <si>
    <r>
      <t xml:space="preserve">Wef 16-Nov-20, changed to </t>
    </r>
    <r>
      <rPr>
        <i/>
        <sz val="8"/>
        <rFont val="Arial"/>
        <family val="2"/>
      </rPr>
      <t>MSS CCRS-DEPT OF CLIMATE RESEARCH</t>
    </r>
    <r>
      <rPr>
        <sz val="8"/>
        <rFont val="Arial"/>
        <family val="2"/>
      </rPr>
      <t>.</t>
    </r>
  </si>
  <si>
    <t>MSS CCRS DEPT CLIMATE RESEARCH</t>
  </si>
  <si>
    <t>MSS CCRS-CLIMATE SCIENCE RESEARCH PROGRAMME OFFICE</t>
  </si>
  <si>
    <t>MSS CCRS-CLIMATE MODELLING &amp; PREDICTION</t>
  </si>
  <si>
    <t>063008</t>
  </si>
  <si>
    <t>MSS CCRS-CLIMO &amp; CLIMATE STUDIES</t>
  </si>
  <si>
    <t>063007</t>
  </si>
  <si>
    <t>CC6012</t>
  </si>
  <si>
    <t>MSS CCRS-DEPT WEATHER RESEARCH</t>
  </si>
  <si>
    <t>MSS CCRS-DEPT OF WEATHER RESEARCH</t>
  </si>
  <si>
    <t>MSS CCRS-WEATHER &amp; ENVIRONMENTAL PREDICTION</t>
  </si>
  <si>
    <t>063002</t>
  </si>
  <si>
    <t>CC6011</t>
  </si>
  <si>
    <r>
      <t xml:space="preserve">Wef 16-Nov-20, changed to </t>
    </r>
    <r>
      <rPr>
        <i/>
        <sz val="8"/>
        <rFont val="Arial"/>
        <family val="2"/>
      </rPr>
      <t>MSS CCRS-DIV CORE EXPENSES PLUS CSRPO</t>
    </r>
    <r>
      <rPr>
        <sz val="8"/>
        <rFont val="Arial"/>
        <family val="2"/>
      </rPr>
      <t>.</t>
    </r>
  </si>
  <si>
    <t>MSS CCRS DIV CORE EXP &amp; CSRPO</t>
  </si>
  <si>
    <t>MSS CCRS-DEPT OF CLIMATE RESEARCH</t>
  </si>
  <si>
    <t>MSS CCRS-DEPARTMENTAL EXPENSES</t>
  </si>
  <si>
    <t>063000</t>
  </si>
  <si>
    <t>MSS WSD-MILITARY MET OFFICES</t>
  </si>
  <si>
    <t>062004</t>
  </si>
  <si>
    <t>CC6022</t>
  </si>
  <si>
    <t>MSS WSD-FORECAST OPS DEPT</t>
  </si>
  <si>
    <t>MSS WEATHER SERVICES DIV-FORECAST OPS DEPT</t>
  </si>
  <si>
    <t>MSS WSD-CENTRAL FORECAST OFFICE</t>
  </si>
  <si>
    <t>062001</t>
  </si>
  <si>
    <t>CC6021</t>
  </si>
  <si>
    <t>MSS WSD-FORECAST APPL DEV DEPT</t>
  </si>
  <si>
    <t>MSS WEATHER SERVICES DIV-FORECAST APPLIC DEVT DEPT</t>
  </si>
  <si>
    <t>MSS WSD-DEPARTMENTAL EXPENSES</t>
  </si>
  <si>
    <t>062000</t>
  </si>
  <si>
    <t>CC6030</t>
  </si>
  <si>
    <t>MSS MET OBSERVATIONS &amp; SYS DIV</t>
  </si>
  <si>
    <t>MSS METEOROLOGICAL OBSERVATIONS &amp; SYSTEMS DIVISION</t>
  </si>
  <si>
    <t>MSS METEOROLOGICAL SYSTEMS DEPT</t>
  </si>
  <si>
    <t>061000</t>
  </si>
  <si>
    <t>CC6040</t>
  </si>
  <si>
    <t>cc can be used by any MSS division</t>
  </si>
  <si>
    <t>MSS BSD-STRATEGIC PROJECTS</t>
  </si>
  <si>
    <t>MSS STRATEGIC PROJECTS</t>
  </si>
  <si>
    <t>060001</t>
  </si>
  <si>
    <t>CC6000</t>
  </si>
  <si>
    <t>MS-DIRECTOR GENERAL'S OFFICE</t>
  </si>
  <si>
    <t>MSS DIRECTOR'S OFFICE</t>
  </si>
  <si>
    <t>060000</t>
  </si>
  <si>
    <t>NEA23</t>
  </si>
  <si>
    <t>CC1211</t>
  </si>
  <si>
    <t>TSSD-TRANSFORMATION DEPT</t>
  </si>
  <si>
    <t>TRANSFORMATION OFFICE</t>
  </si>
  <si>
    <t>018100</t>
  </si>
  <si>
    <t>CC1200</t>
  </si>
  <si>
    <t>JOTG-GROUP DIRECTOR'S OFFICE</t>
  </si>
  <si>
    <t>TRANSFORMATION OFFICE DIRECTOR'S OFFICE</t>
  </si>
  <si>
    <t>018000</t>
  </si>
  <si>
    <t>CC1242</t>
  </si>
  <si>
    <t>JOD-JOINT DECON OPS DEPT</t>
  </si>
  <si>
    <t>JOINT DECON OPS DEPARTMENT</t>
  </si>
  <si>
    <t>015022</t>
  </si>
  <si>
    <t>CC1241</t>
  </si>
  <si>
    <t>JOD-JOINT OPS PLANNING DEPT</t>
  </si>
  <si>
    <t>JOINT OPS PLANNING DEPT</t>
  </si>
  <si>
    <t>015021</t>
  </si>
  <si>
    <t>JOD DIRECTOR'S OFFICE</t>
  </si>
  <si>
    <t>015020</t>
  </si>
  <si>
    <t>SUSTAINABILITY OFFICE</t>
  </si>
  <si>
    <t>015000</t>
  </si>
  <si>
    <t>CC1231</t>
  </si>
  <si>
    <t>IDPD-PRODUCTIVITY &amp; STDS DEPT</t>
  </si>
  <si>
    <t>IDPD-PRODUCTIVITY &amp; STANDARDS DEPT</t>
  </si>
  <si>
    <t>PRODUCTIVITY &amp; STANDARDS BR</t>
  </si>
  <si>
    <t>014010</t>
  </si>
  <si>
    <t>CC1232</t>
  </si>
  <si>
    <t>IDPD-CLUSTER DEV N RP&amp;DEV DEPT</t>
  </si>
  <si>
    <t>IDPD-CLUSTER DEV AND RESOURCE PLANNING &amp; DEV DEPT</t>
  </si>
  <si>
    <t>INDUSTRY DEVT &amp; PROMOTION DEPT</t>
  </si>
  <si>
    <t>014000</t>
  </si>
  <si>
    <t>CC1212</t>
  </si>
  <si>
    <t>TSSD-BUSINESS ANALYTICS DEPT</t>
  </si>
  <si>
    <t>013011</t>
  </si>
  <si>
    <t>CC1213</t>
  </si>
  <si>
    <t>TSSD-STRATEGIC SYSTEMS DEPT</t>
  </si>
  <si>
    <t>SYSTEMS INTEGRATION DEPARTMENT</t>
  </si>
  <si>
    <t>013010</t>
  </si>
  <si>
    <t>CC1220</t>
  </si>
  <si>
    <t>ENV TECHNOLOGY DIVISION</t>
  </si>
  <si>
    <t>ETD-ENV TECH MGMT AND R&amp;D MGMT DEPT</t>
  </si>
  <si>
    <t>ENVIRONMENT TECHNOLOGY OFFICE</t>
  </si>
  <si>
    <t>013000</t>
  </si>
  <si>
    <t>NEA22</t>
  </si>
  <si>
    <t>CC2232</t>
  </si>
  <si>
    <t>SD-DEPT OF SUSTAINABILITY STRG</t>
  </si>
  <si>
    <t>SD-DEPT OF SUSTAINABILITY STRATEGY</t>
  </si>
  <si>
    <t>053014</t>
  </si>
  <si>
    <t>CC2231</t>
  </si>
  <si>
    <t>SD-DEPT OF SUSTAINABILITY PROG</t>
  </si>
  <si>
    <t>SD-DEPT OF SUSTAINABILITY PROGRAMMES</t>
  </si>
  <si>
    <t>053013</t>
  </si>
  <si>
    <t>CC2213</t>
  </si>
  <si>
    <t>CMD-INDUSTRY REGULATION 2 DEPT</t>
  </si>
  <si>
    <t>RCD-IEE/CP-MRV (CLUSTER 2 &amp; 3)</t>
  </si>
  <si>
    <t>053012</t>
  </si>
  <si>
    <t>CC2212</t>
  </si>
  <si>
    <t>CMD-INDUSTRY REGULATION 1 DEPT</t>
  </si>
  <si>
    <t>RCD-IEE/CP-MRV (CLUSTER 1)</t>
  </si>
  <si>
    <t>053011</t>
  </si>
  <si>
    <t>RCD-CP-C/GHG/SUSTAINABILITY</t>
  </si>
  <si>
    <t>053010</t>
  </si>
  <si>
    <t>RCD-VO/EEP</t>
  </si>
  <si>
    <t>053009</t>
  </si>
  <si>
    <t>CC2211</t>
  </si>
  <si>
    <t>CMD-LABELLING &amp; STDS DEPT</t>
  </si>
  <si>
    <t>RCD-HPSEE</t>
  </si>
  <si>
    <t>053008</t>
  </si>
  <si>
    <t>EECD-ENERGY CONSV REG UNIT</t>
  </si>
  <si>
    <t>053007</t>
  </si>
  <si>
    <t>EECD-PSTLES</t>
  </si>
  <si>
    <t>053006</t>
  </si>
  <si>
    <t>EECD RF - EE IN INDUSTRY SECTOR</t>
  </si>
  <si>
    <t>053005</t>
  </si>
  <si>
    <t>EECD RF-E2 SINGAPORE</t>
  </si>
  <si>
    <t>053004</t>
  </si>
  <si>
    <t>EECD-ENERGY CONSERVATION</t>
  </si>
  <si>
    <t>053001</t>
  </si>
  <si>
    <t>CC2200</t>
  </si>
  <si>
    <t>RSG-GROUP DIRECTOR'S OFFICE</t>
  </si>
  <si>
    <t>RCD-DEPARTMENTAL HQ</t>
  </si>
  <si>
    <t>053000</t>
  </si>
  <si>
    <t>CC2223</t>
  </si>
  <si>
    <t>WMD-PRODUCER RESPONSIBLTY DEPT</t>
  </si>
  <si>
    <t>WMD-PRODUCER RESPONSIBILITY DEPT</t>
  </si>
  <si>
    <t>WRMD-PLANNING &amp; DEVELOPMENT</t>
  </si>
  <si>
    <t>051015</t>
  </si>
  <si>
    <t>CC2222</t>
  </si>
  <si>
    <t>WMD-WASTE REGULATION DEPT</t>
  </si>
  <si>
    <t>WRMD-RECYCLING</t>
  </si>
  <si>
    <t>051014</t>
  </si>
  <si>
    <t>CC2221</t>
  </si>
  <si>
    <t>WMD-WASTE COLLECTION DEPT</t>
  </si>
  <si>
    <t>WRMD-REGULATION</t>
  </si>
  <si>
    <t>051008</t>
  </si>
  <si>
    <t>NEA21</t>
  </si>
  <si>
    <t>CC2112</t>
  </si>
  <si>
    <t>DCLD-LIC &amp; ENV ASSESSMT DEPT</t>
  </si>
  <si>
    <t>DCLD-LICENSING &amp; ENV ASSESSMENT DEPT</t>
  </si>
  <si>
    <t xml:space="preserve">DCLD CENTRAL LICENSING BR  </t>
  </si>
  <si>
    <t>058001</t>
  </si>
  <si>
    <t>CC2111</t>
  </si>
  <si>
    <t>DCLD-DEVELOPMENT CONTROL DEPT</t>
  </si>
  <si>
    <t>DEVT CONTROL &amp; LICENSING DEPT</t>
  </si>
  <si>
    <t>058000</t>
  </si>
  <si>
    <t>CC2133</t>
  </si>
  <si>
    <t>PCD2-TRANSBOUND HAZE &amp; QS DEPT</t>
  </si>
  <si>
    <t>PCD2-TRANSBOUNDARY HAZE &amp; QS DEPT</t>
  </si>
  <si>
    <t>PCD-QUALITY SERVICE UNIT</t>
  </si>
  <si>
    <t>052020</t>
  </si>
  <si>
    <t>CC2132</t>
  </si>
  <si>
    <t>PCD2-CONSTRUCTION NOISE BR</t>
  </si>
  <si>
    <t>PCD2-CONSTRUCTION NOISE BRANCH</t>
  </si>
  <si>
    <t>PCD-CONSTRUCTION NOISE UNIT</t>
  </si>
  <si>
    <t>052019</t>
  </si>
  <si>
    <t>PCDRF - CONTINUOUS WATER QUALITY MONITORING UNIT</t>
  </si>
  <si>
    <t>052018</t>
  </si>
  <si>
    <t>CC2122</t>
  </si>
  <si>
    <t>PCD1-HAZARDOUS SUBSTANCE BR</t>
  </si>
  <si>
    <t>PCD1-HAZARDOUS SUBSTANCE BRANCH</t>
  </si>
  <si>
    <t>PCD-HAZD SUBST IN PDT REG UNIT</t>
  </si>
  <si>
    <t>052017</t>
  </si>
  <si>
    <t>Deactivated wef 18-Nov-21</t>
  </si>
  <si>
    <t>PCD-COASTAL MARINE ENV UNIT</t>
  </si>
  <si>
    <t>052016</t>
  </si>
  <si>
    <t>PCD-TERRAIN DECONTAMINATN UNIT</t>
  </si>
  <si>
    <t>052015</t>
  </si>
  <si>
    <t>CC2140</t>
  </si>
  <si>
    <t>ENV MONITORING &amp; MODELLING DIV</t>
  </si>
  <si>
    <t>EMMD-ENV QUALITY MONITORING AND MODELLING &amp; INSTRUMENTATION DEPTS</t>
  </si>
  <si>
    <t>PCD-ENVTL MONITOR &amp; ASSESSMENT</t>
  </si>
  <si>
    <t>052012</t>
  </si>
  <si>
    <t>PCD-PROJECTS</t>
  </si>
  <si>
    <t>052011</t>
  </si>
  <si>
    <t>CC2121</t>
  </si>
  <si>
    <t>PCD1-INSPECTORATE DEPT</t>
  </si>
  <si>
    <t>PCD-AIR &amp; H2O PLTN CTRL</t>
  </si>
  <si>
    <t>052010</t>
  </si>
  <si>
    <t>CC2131</t>
  </si>
  <si>
    <t>PCD2-VEHICULAR EMISSIONS BR</t>
  </si>
  <si>
    <t>PCD2-VEHICULAR EMISSIONS BRANCH</t>
  </si>
  <si>
    <t>PCD-VEHICLE EMISSION &amp; PROJECT</t>
  </si>
  <si>
    <t>052006</t>
  </si>
  <si>
    <t>CC2123</t>
  </si>
  <si>
    <t>PCD1-TOXIC INDUSTRIAL WASTE BR</t>
  </si>
  <si>
    <t>PCD1-TOXIC INDUSTRIAL WASTE BRANCH</t>
  </si>
  <si>
    <t>PCD-CONTROL OF TOXIC WASTES</t>
  </si>
  <si>
    <t>052005</t>
  </si>
  <si>
    <t>CC2134</t>
  </si>
  <si>
    <t>PCD2-OPS POLICY BRANCH</t>
  </si>
  <si>
    <t>PCD-OPERATIONS PLANNING BRANCH</t>
  </si>
  <si>
    <t>052003</t>
  </si>
  <si>
    <t>CC2100</t>
  </si>
  <si>
    <t>CEG-GROUP DIRECTOR'S OFFICE</t>
  </si>
  <si>
    <t>PCD-DEPARTMENTAL HQ</t>
  </si>
  <si>
    <t>052000</t>
  </si>
  <si>
    <t>NEA20</t>
  </si>
  <si>
    <t>CC2333</t>
  </si>
  <si>
    <t>WIOMD-TMTS LH LANDFILL</t>
  </si>
  <si>
    <t>WIOMD-TMTS LH LF</t>
  </si>
  <si>
    <t>WRMD-TUAS MARINE TRANSFER STN</t>
  </si>
  <si>
    <t>051007</t>
  </si>
  <si>
    <t>CC2334</t>
  </si>
  <si>
    <t>WIOMD-SEMAKAU LANDFILL</t>
  </si>
  <si>
    <t>WIOMD-SL</t>
  </si>
  <si>
    <t>WRMD-SEMAKAU LANDFILL</t>
  </si>
  <si>
    <t>051006</t>
  </si>
  <si>
    <t>NEA19</t>
  </si>
  <si>
    <t>Deactivated wef 01-Apr-15</t>
  </si>
  <si>
    <t>WRMD-SENOKO IP</t>
  </si>
  <si>
    <t>051005</t>
  </si>
  <si>
    <t>NEA18</t>
  </si>
  <si>
    <t>CC2331</t>
  </si>
  <si>
    <t>WIOMD-TSIP</t>
  </si>
  <si>
    <t>WRMD-TUAS SOUTH IP</t>
  </si>
  <si>
    <t>051004</t>
  </si>
  <si>
    <t>NEA17</t>
  </si>
  <si>
    <t>CC2332</t>
  </si>
  <si>
    <t>WIOMD-TIP</t>
  </si>
  <si>
    <t>WRMD-TUAS IP</t>
  </si>
  <si>
    <t>051003</t>
  </si>
  <si>
    <t>NEA16</t>
  </si>
  <si>
    <t>WRMD-ULU PANDAN IP</t>
  </si>
  <si>
    <t>051002</t>
  </si>
  <si>
    <t>NEA15</t>
  </si>
  <si>
    <t>CC2321</t>
  </si>
  <si>
    <t>WIED-INFRA PLAN &amp; DESIGN DEPT</t>
  </si>
  <si>
    <t>WIED-INFRASTRUCTURE PLANNING &amp; DESIGN DEPT</t>
  </si>
  <si>
    <t>051022</t>
  </si>
  <si>
    <t>CC2315</t>
  </si>
  <si>
    <t>BESD-FACIL MGMT &amp; ENGRG DEPT</t>
  </si>
  <si>
    <t>BESD-FACILITIES MANAGEMENT &amp; ENGINEERING DEPT</t>
  </si>
  <si>
    <t>051021</t>
  </si>
  <si>
    <t>CC2300</t>
  </si>
  <si>
    <t>IEG-GROUP DIRECTOR'S OFFICE</t>
  </si>
  <si>
    <t>051020</t>
  </si>
  <si>
    <t>CC2312</t>
  </si>
  <si>
    <r>
      <t xml:space="preserve">Wef 01-Dec-20, changed to </t>
    </r>
    <r>
      <rPr>
        <i/>
        <sz val="8"/>
        <rFont val="Arial"/>
        <family val="2"/>
      </rPr>
      <t>BESD-LAND PLANNING BRANCH</t>
    </r>
    <r>
      <rPr>
        <sz val="8"/>
        <rFont val="Arial"/>
        <family val="2"/>
      </rPr>
      <t>.</t>
    </r>
  </si>
  <si>
    <t>BESD-LAND PLANNING BRANCH</t>
  </si>
  <si>
    <t>LAND RESOURCE BRANCH</t>
  </si>
  <si>
    <t>PPFD-PROJECT FACILITATION</t>
  </si>
  <si>
    <t>028000</t>
  </si>
  <si>
    <t>CC2314</t>
  </si>
  <si>
    <t xml:space="preserve"> </t>
  </si>
  <si>
    <t>BESD-BUILDING DEVT DEPT</t>
  </si>
  <si>
    <t>BESD-BUILDING DEVELOPMENT DEPT</t>
  </si>
  <si>
    <t>HCD-DEVELOPMENT &amp; MAINTENANCE</t>
  </si>
  <si>
    <t>045042</t>
  </si>
  <si>
    <t>CC2313</t>
  </si>
  <si>
    <r>
      <t xml:space="preserve">Wef from 01-Nov-20, changed to </t>
    </r>
    <r>
      <rPr>
        <i/>
        <sz val="8"/>
        <rFont val="Arial"/>
        <family val="2"/>
      </rPr>
      <t>BESD-PHY &amp; DESIGN PLAN BR</t>
    </r>
    <r>
      <rPr>
        <sz val="8"/>
        <rFont val="Arial"/>
        <family val="2"/>
      </rPr>
      <t>.</t>
    </r>
  </si>
  <si>
    <t>BESD-PHYSICAL &amp; DESIGN PLAN BR</t>
  </si>
  <si>
    <t>BESD-DESIGN &amp; PROJECTS MGMT BR</t>
  </si>
  <si>
    <t>HCD-PLANNING</t>
  </si>
  <si>
    <t>045041</t>
  </si>
  <si>
    <t>CC2322</t>
  </si>
  <si>
    <t>WIED-6TH WTE BRANCH</t>
  </si>
  <si>
    <t>WRMD - 6TH INCINERATION PLANT</t>
  </si>
  <si>
    <t>051018</t>
  </si>
  <si>
    <t>CC2341</t>
  </si>
  <si>
    <t>IWMFD-TECH TEAM</t>
  </si>
  <si>
    <t>WIED-IWMF TECH TEAM</t>
  </si>
  <si>
    <t>WRMD-INTEGRATED WASTE MGT FACILITY</t>
  </si>
  <si>
    <t>051017</t>
  </si>
  <si>
    <t>WRMD-STANDARDS &amp; PRODUCTIVITY</t>
  </si>
  <si>
    <t>051016</t>
  </si>
  <si>
    <t>CC2335</t>
  </si>
  <si>
    <t>WIOMD-PTE WASTE FAC MGMT DEPT</t>
  </si>
  <si>
    <t>WIOMD-PRIVATE WASTE FACILITIES MGMT DEPT</t>
  </si>
  <si>
    <t>WRMD-PRIVATE WASTE FACILITIES</t>
  </si>
  <si>
    <t>051011</t>
  </si>
  <si>
    <t>WRMD-DEPARTMENTAL HQ</t>
  </si>
  <si>
    <t>051000</t>
  </si>
  <si>
    <t>NEA14</t>
  </si>
  <si>
    <t>CC2000</t>
  </si>
  <si>
    <t>EP-DIRECTOR GENERAL'S OFFICE</t>
  </si>
  <si>
    <t>EPD DIRECTOR'S OFFICE</t>
  </si>
  <si>
    <t>050000</t>
  </si>
  <si>
    <t>NEA13</t>
  </si>
  <si>
    <t>EPH OPS SERO-DENGUE PREVENTIVE SURVEILLANCE &amp; CONTROL</t>
  </si>
  <si>
    <t>047509</t>
  </si>
  <si>
    <t>EPH OPS SERO-ENHANCED HYGIENE REGIME</t>
  </si>
  <si>
    <t>047508</t>
  </si>
  <si>
    <t>EPH OPS SERO-SANITATION</t>
  </si>
  <si>
    <t>047506</t>
  </si>
  <si>
    <t>EPH OPS SERO-RAT CONTROL UNIT</t>
  </si>
  <si>
    <t>047505</t>
  </si>
  <si>
    <t>EPH OPS SERO-VECTOR CONTROL</t>
  </si>
  <si>
    <t>047504</t>
  </si>
  <si>
    <t>EPH OPS SERO-HYGIENE</t>
  </si>
  <si>
    <t>047503</t>
  </si>
  <si>
    <t>EPH OPS SERO-MOBILE INVESTIGATION TEAM</t>
  </si>
  <si>
    <t>047502</t>
  </si>
  <si>
    <t>EPH OPS SERO-3P PARTNERSHIP</t>
  </si>
  <si>
    <t>047501</t>
  </si>
  <si>
    <t>EPH OPS SERO-ADMINISTRATION</t>
  </si>
  <si>
    <t>047500</t>
  </si>
  <si>
    <t>NEA12</t>
  </si>
  <si>
    <t xml:space="preserve">EPH OPS WRO-FIELD ENFORCEMENT </t>
  </si>
  <si>
    <t>047410</t>
  </si>
  <si>
    <t>CC3159</t>
  </si>
  <si>
    <t>WRO-DENGUE PREVENT SURV &amp; CTR</t>
  </si>
  <si>
    <t>WRO-DENGUE PREVENTION SURVEILLANCE &amp; CONTROL</t>
  </si>
  <si>
    <t>EPH OPS WRO-DENGUE PREVENTIVE SURVEILLANCE &amp; CONTROL</t>
  </si>
  <si>
    <t>047409</t>
  </si>
  <si>
    <t>EPH OPS SWRO-ENHANCED HYGIENE REGIME</t>
  </si>
  <si>
    <t>047408</t>
  </si>
  <si>
    <t>CC3151</t>
  </si>
  <si>
    <t>WRO-SANITATION SECTION</t>
  </si>
  <si>
    <t>EPH OPS WRO-SANITATION</t>
  </si>
  <si>
    <t>047406</t>
  </si>
  <si>
    <t>CC3153</t>
  </si>
  <si>
    <t>WRO-ENFORCEMENT BRANCH</t>
  </si>
  <si>
    <t>EPH OPS WRO-VIDEO SURVEILIANCE UNIT</t>
  </si>
  <si>
    <t>047405</t>
  </si>
  <si>
    <t>CC3152</t>
  </si>
  <si>
    <t>WRO-VECTOR CONTROL SECTION</t>
  </si>
  <si>
    <t>EPH OPS WRO-VECTOR CONTROL</t>
  </si>
  <si>
    <t>047404</t>
  </si>
  <si>
    <t>EPH OPS SWRO-HYGIENE</t>
  </si>
  <si>
    <t>047403</t>
  </si>
  <si>
    <t>EPH OPS WRO-MOBILE INVESTIGATION TEAM</t>
  </si>
  <si>
    <t>047402</t>
  </si>
  <si>
    <t>EPH OPS SWRO-3P PARTNERSHIP</t>
  </si>
  <si>
    <t>047401</t>
  </si>
  <si>
    <t>CC3150</t>
  </si>
  <si>
    <t>WRO - ADMINISTRATION</t>
  </si>
  <si>
    <t>WRO-ADMINISTRATION</t>
  </si>
  <si>
    <t>EPH OPS WRO- ADMINISTRATION</t>
  </si>
  <si>
    <t>047400</t>
  </si>
  <si>
    <t>NEA11</t>
  </si>
  <si>
    <t>EPH OPS NWRO-DENGUE PREVENTIVE SURVEILLANCE &amp; CONTROL</t>
  </si>
  <si>
    <t>047309</t>
  </si>
  <si>
    <t>EPH OPS NWRO-ENHANCED HYGIENE REGIME</t>
  </si>
  <si>
    <t>047308</t>
  </si>
  <si>
    <t>EPH OPS NWRO-SANITATION</t>
  </si>
  <si>
    <t>047306</t>
  </si>
  <si>
    <t>EPH OPS NWRO-FOOD &amp; WATER SURVEILLANCE UNIT</t>
  </si>
  <si>
    <t>047305</t>
  </si>
  <si>
    <t>EPH OPS NWRO-VECTOR CONTROL</t>
  </si>
  <si>
    <t>047304</t>
  </si>
  <si>
    <t>EPH OPS NWRO-HYGIENE</t>
  </si>
  <si>
    <t>047303</t>
  </si>
  <si>
    <t>EPH OPS NWRO-MOBILE INVESTIGATION TEAM</t>
  </si>
  <si>
    <t>047302</t>
  </si>
  <si>
    <t>EPH OPS NWRO-3P PARTNERSHIP</t>
  </si>
  <si>
    <t>047301</t>
  </si>
  <si>
    <t>EPH OPS NWRO-ADMINISTRATION</t>
  </si>
  <si>
    <t>047300</t>
  </si>
  <si>
    <t>NEA10</t>
  </si>
  <si>
    <t>CC3163</t>
  </si>
  <si>
    <t>ERO-MALARIA SURV SECTION</t>
  </si>
  <si>
    <t>ERO-MALARIA SURVEILLANCE SECTION</t>
  </si>
  <si>
    <t>EPH OPS ERO-MALARIA SURVEILLANCE</t>
  </si>
  <si>
    <t>047210</t>
  </si>
  <si>
    <t>CC3169</t>
  </si>
  <si>
    <t>ERO-DENGUE PREVENT SURV &amp; CTR</t>
  </si>
  <si>
    <t>ERO-DENGUE PREVENTION SURVEILLANCE &amp; CONTROL</t>
  </si>
  <si>
    <t>EPH OPS ERO-DENGUE PREVENTIVE SURVEILLANCE &amp; CONTROL</t>
  </si>
  <si>
    <t>047209</t>
  </si>
  <si>
    <t>EPH OPS NERO-ENHANCED HYGIENE REGIME</t>
  </si>
  <si>
    <t>047208</t>
  </si>
  <si>
    <t>CC3161</t>
  </si>
  <si>
    <t>ERO-SANITATION SECTION</t>
  </si>
  <si>
    <t>EPH OPS ERO-SANITATION</t>
  </si>
  <si>
    <t>047206</t>
  </si>
  <si>
    <t>EPH OPS NERO-CNTL ILLEGAL HAWKERS</t>
  </si>
  <si>
    <t>047205</t>
  </si>
  <si>
    <t>CC3162</t>
  </si>
  <si>
    <t>ERO-VECTOR CONTROL SECTION</t>
  </si>
  <si>
    <t>EPH OPS ERO-VECTOR CONTROL</t>
  </si>
  <si>
    <t>047204</t>
  </si>
  <si>
    <t>EPH OPS NERO-HYGIENE</t>
  </si>
  <si>
    <t>047203</t>
  </si>
  <si>
    <t>EPH OPS ERO-MOBILE INVESTIGATION TEAM</t>
  </si>
  <si>
    <t>047202</t>
  </si>
  <si>
    <t>EPH OPS NERO-3P PARTNERSHIP</t>
  </si>
  <si>
    <t>047201</t>
  </si>
  <si>
    <t>CC3160</t>
  </si>
  <si>
    <t>ERO-ADMINISTRATION</t>
  </si>
  <si>
    <t>EPH OPS ERO-ADMINISTRATION</t>
  </si>
  <si>
    <t>047200</t>
  </si>
  <si>
    <t>NEA09</t>
  </si>
  <si>
    <t>EPH OPS CRO-OPERATIONS SUPPORT</t>
  </si>
  <si>
    <t>047114</t>
  </si>
  <si>
    <t>EPH OPS CRO-ENFORCEMENT INVESTIGATION</t>
  </si>
  <si>
    <t>047113</t>
  </si>
  <si>
    <t>CC3143</t>
  </si>
  <si>
    <t>CRO-PORT HEALTH SECTION</t>
  </si>
  <si>
    <t>EPH OPS CRO-QUARANTINE PORT &amp; AIRPORT</t>
  </si>
  <si>
    <t>047111</t>
  </si>
  <si>
    <t>EPH OPS CRO-QUARANTINE ADMIN</t>
  </si>
  <si>
    <t>047110</t>
  </si>
  <si>
    <t>CC3149</t>
  </si>
  <si>
    <t>CRO-DENGUE PREVENT SURV &amp; CTR</t>
  </si>
  <si>
    <t>CRO-DENGUE PREVENTION SURVEILLANCE &amp; CONTROL</t>
  </si>
  <si>
    <t>EPH OPS CRO-DENGUE PREVENTIVE SURVEILLANCE &amp; CONTROL</t>
  </si>
  <si>
    <t>047109</t>
  </si>
  <si>
    <t>EPH OPS CRO- ENHANCED HYGIENE REGIME</t>
  </si>
  <si>
    <t>047108</t>
  </si>
  <si>
    <t>CC3141</t>
  </si>
  <si>
    <t>CRO-SANITATION SECTION</t>
  </si>
  <si>
    <t>EPH OPS CRO-SANITATION</t>
  </si>
  <si>
    <t>047106</t>
  </si>
  <si>
    <t>CC3144</t>
  </si>
  <si>
    <t>CRO-RAT CONTROL SECTION</t>
  </si>
  <si>
    <t>EPH OPS CRO-RAT CONTROL</t>
  </si>
  <si>
    <t>047105</t>
  </si>
  <si>
    <t>CC3142</t>
  </si>
  <si>
    <t>CRO-VECTOR CONTROL SECTION</t>
  </si>
  <si>
    <t>EPH OPS CRO-VECTOR CONTROL</t>
  </si>
  <si>
    <t>047104</t>
  </si>
  <si>
    <t>EPH OPS CRO-HYGIENE</t>
  </si>
  <si>
    <t>047103</t>
  </si>
  <si>
    <t>EPH OPS CRO-MOBILE INVESTIGATION TEAM</t>
  </si>
  <si>
    <t>047102</t>
  </si>
  <si>
    <t>EPH OPS CRO-3P PARTNERSHIP</t>
  </si>
  <si>
    <t>047101</t>
  </si>
  <si>
    <t>CC3140</t>
  </si>
  <si>
    <t>CRO-ADMINISTRATION</t>
  </si>
  <si>
    <t>EPH OPS CRO-ADMINISTRATION</t>
  </si>
  <si>
    <t>047100</t>
  </si>
  <si>
    <t>NEA08</t>
  </si>
  <si>
    <t>Deactivated wef 14-Sep-21</t>
  </si>
  <si>
    <t>EPH OPS-ENHANCD HYGIENE REGIME</t>
  </si>
  <si>
    <t>047060</t>
  </si>
  <si>
    <t>CC3121</t>
  </si>
  <si>
    <t>Reactivated and renamed cc wef 01-Sep-20.</t>
  </si>
  <si>
    <t>SCD-CENTRAL ENFORCEMT ADMIN BR</t>
  </si>
  <si>
    <t>SCD-CENTRAL ENFORCEMENT ADMIN BRANCH</t>
  </si>
  <si>
    <t>EHD OPS-OPERATION POLICY &amp; PLANNING</t>
  </si>
  <si>
    <t>047051</t>
  </si>
  <si>
    <t>CC3120</t>
  </si>
  <si>
    <t>SCD-SANITATION &amp; COMPLIANCE DI</t>
  </si>
  <si>
    <t>SCD-SANITATION &amp; COMPLIANCE DIVISION</t>
  </si>
  <si>
    <t>EPH OPS- CONTROL OF OPS BRANCH 2</t>
  </si>
  <si>
    <t>047050</t>
  </si>
  <si>
    <t>CC3119</t>
  </si>
  <si>
    <t>VCOD-DENGUE PREVENT SURV &amp; CTL</t>
  </si>
  <si>
    <t>VCOD-DENGUE PREVENTION SURVEILLANCE &amp; CONTROL</t>
  </si>
  <si>
    <t>047049</t>
  </si>
  <si>
    <t>CC3110</t>
  </si>
  <si>
    <t>VCOD-VECTOR CONTROL OPS DIV</t>
  </si>
  <si>
    <t>VCOD-VECTOR CONTROL OPS DIVISION</t>
  </si>
  <si>
    <t>EPH OPS- CONTROL OF OPS BRANCH 1</t>
  </si>
  <si>
    <t>047040</t>
  </si>
  <si>
    <t>CC3131</t>
  </si>
  <si>
    <t>QSD-QUALITY SERVICE DEPARTMENT</t>
  </si>
  <si>
    <t>EPH OPS- QUALITY SERVICE</t>
  </si>
  <si>
    <t>047030</t>
  </si>
  <si>
    <t>EPH OPS- OPS HUB</t>
  </si>
  <si>
    <t>047010</t>
  </si>
  <si>
    <t>CC3100</t>
  </si>
  <si>
    <t>EPHOG-GROUP DIRECTOR'S OFFICE</t>
  </si>
  <si>
    <t>EPH OPS- DEPT HQ</t>
  </si>
  <si>
    <t>047000</t>
  </si>
  <si>
    <t>CC3949</t>
  </si>
  <si>
    <t>MFPD-OFMB-MNC</t>
  </si>
  <si>
    <t>MFPD-OFMB-NMC</t>
  </si>
  <si>
    <t>043009</t>
  </si>
  <si>
    <t>CC3948</t>
  </si>
  <si>
    <t>MFPD-OFMB-CCK OFFICE</t>
  </si>
  <si>
    <t>043008</t>
  </si>
  <si>
    <t>CC3947</t>
  </si>
  <si>
    <t>MFPD-OFMB-ACC EXHUMATION</t>
  </si>
  <si>
    <t>043007</t>
  </si>
  <si>
    <t>CC3946</t>
  </si>
  <si>
    <t>MFPD-OFMB-CCK CRE</t>
  </si>
  <si>
    <t>043006</t>
  </si>
  <si>
    <t>CC3945</t>
  </si>
  <si>
    <t>MFPD-OFMB-MVC</t>
  </si>
  <si>
    <t>043005</t>
  </si>
  <si>
    <t>CC3944</t>
  </si>
  <si>
    <t>MFPD-OFMB-YC</t>
  </si>
  <si>
    <t>043004</t>
  </si>
  <si>
    <t>CC3943</t>
  </si>
  <si>
    <t>MFPD-OFMB-MCC</t>
  </si>
  <si>
    <t>043003</t>
  </si>
  <si>
    <t>CC3942</t>
  </si>
  <si>
    <t>MFPD-OFMB-CCK COLUMBARIUM</t>
  </si>
  <si>
    <t>043002</t>
  </si>
  <si>
    <t>CC3941</t>
  </si>
  <si>
    <t>MFPD-OFMB-CCK CEMETERY</t>
  </si>
  <si>
    <t>043001</t>
  </si>
  <si>
    <t>CC3931</t>
  </si>
  <si>
    <t>MFPD-PLAN &amp; CAPABLTY DEVT DEPT</t>
  </si>
  <si>
    <t>MFPD-PLANNING &amp; CAPABILITY DEVELOPMENT DEPT</t>
  </si>
  <si>
    <t>MFPD-DEPARTMENT HQ</t>
  </si>
  <si>
    <t>043000</t>
  </si>
  <si>
    <t>FEHD- CENTRAL LICENSING UNIT</t>
  </si>
  <si>
    <t>042040</t>
  </si>
  <si>
    <t>Deactivated wef 01-Nov-20</t>
  </si>
  <si>
    <t>FEHD- DRINKING WATER UNIT</t>
  </si>
  <si>
    <t>042030</t>
  </si>
  <si>
    <t>FEHD- FP&amp;D-ACCELERATED EXHUMATION</t>
  </si>
  <si>
    <t>042028</t>
  </si>
  <si>
    <t>FEHD- FP&amp;D-CCK CRE</t>
  </si>
  <si>
    <t>042027</t>
  </si>
  <si>
    <t>FEHD- FP&amp;D-MVC</t>
  </si>
  <si>
    <t>042026</t>
  </si>
  <si>
    <t>FEHD- FP&amp;D-YC</t>
  </si>
  <si>
    <t>042025</t>
  </si>
  <si>
    <t>FEHD- FP&amp;D-MCC</t>
  </si>
  <si>
    <t>042024</t>
  </si>
  <si>
    <t>FEHD- FP&amp;D-CCK COLUMBARIUM</t>
  </si>
  <si>
    <t>042023</t>
  </si>
  <si>
    <t>FEHD- FP&amp;D-CCK CEMETERY</t>
  </si>
  <si>
    <t>042022</t>
  </si>
  <si>
    <t>FEHD- FP&amp;D-PLANNING &amp; CONTRACTS</t>
  </si>
  <si>
    <t>042021</t>
  </si>
  <si>
    <t>FEHD- FP&amp;D-SECTION EXPENSES</t>
  </si>
  <si>
    <t>042020</t>
  </si>
  <si>
    <t>FEHD- ENHANCED HYGIENE REGIME</t>
  </si>
  <si>
    <t>042011</t>
  </si>
  <si>
    <t xml:space="preserve">FEHD- FOOD &amp; ENV HYGIENE </t>
  </si>
  <si>
    <t>042010</t>
  </si>
  <si>
    <t>Deactivated.</t>
  </si>
  <si>
    <t>QED-EPIDEMIOLOGY</t>
  </si>
  <si>
    <t>042003</t>
  </si>
  <si>
    <t>FEHD- DEPT HQ</t>
  </si>
  <si>
    <t>042000</t>
  </si>
  <si>
    <t>CC3921</t>
  </si>
  <si>
    <t>PHOPD-VECTOR CONTROL POLICY BR</t>
  </si>
  <si>
    <t>PHOPD-VECTOR CONTROL POLICY BRANCH</t>
  </si>
  <si>
    <t>041040</t>
  </si>
  <si>
    <t>VCSD- CENTRAL ENFORCEMENT ADMIN UNIT</t>
  </si>
  <si>
    <t>041030</t>
  </si>
  <si>
    <t>CC3923</t>
  </si>
  <si>
    <t>PHOPD-SANITATION POLICY BR</t>
  </si>
  <si>
    <t>PHOPD-SANITATION POLICY BRANCH</t>
  </si>
  <si>
    <t>VCSD- PROGRAMME &amp; COLLABORATION</t>
  </si>
  <si>
    <t>041020</t>
  </si>
  <si>
    <t>CC3922</t>
  </si>
  <si>
    <t>PHOPD-INNOVATION &amp; SYSTEMS BR</t>
  </si>
  <si>
    <t>PHOPD-INNOVATION &amp; SYSTEMS BRANCH</t>
  </si>
  <si>
    <t>VCSD- POLICY &amp; PLANNING</t>
  </si>
  <si>
    <t>041010</t>
  </si>
  <si>
    <t>CC3920</t>
  </si>
  <si>
    <t>PHOPD-DIVISION</t>
  </si>
  <si>
    <t>PHOPD-DIV</t>
  </si>
  <si>
    <t>VCSD- DEPT HQ</t>
  </si>
  <si>
    <t>041000</t>
  </si>
  <si>
    <t>NEA07</t>
  </si>
  <si>
    <t>Inactive CC in NFS</t>
  </si>
  <si>
    <t>HD - REGULATORY</t>
  </si>
  <si>
    <t>045400</t>
  </si>
  <si>
    <t>CC1518</t>
  </si>
  <si>
    <t>HCG-BOON LAY PLACE BLK 221A/B</t>
  </si>
  <si>
    <t>HD - BOON LAY PLACE BLK221B</t>
  </si>
  <si>
    <t>045298</t>
  </si>
  <si>
    <t>CC1510</t>
  </si>
  <si>
    <t>HCG-ANG MO KIO ST 22 BLK 226H</t>
  </si>
  <si>
    <t>HD - ANG MO KIO ST 22 BLK 226H</t>
  </si>
  <si>
    <t>HD - ANG MO KIO AVE 1 BLK 226H</t>
  </si>
  <si>
    <t>045297</t>
  </si>
  <si>
    <t>CC1580</t>
  </si>
  <si>
    <t>HCG-WHAMPOA DR BLK 91/92</t>
  </si>
  <si>
    <t>HD - WHAMPOA DR BLK 91/92</t>
  </si>
  <si>
    <t>045296</t>
  </si>
  <si>
    <t>CC1567</t>
  </si>
  <si>
    <t>HCG-TELOK BLANGAH DR BLK 82</t>
  </si>
  <si>
    <t>HD - TELOK BLANGAH DR BLK 82</t>
  </si>
  <si>
    <t>045295</t>
  </si>
  <si>
    <t>CC1573</t>
  </si>
  <si>
    <t>HCG-TOA PAYOH LOR 7 BLK 22</t>
  </si>
  <si>
    <t>HD - TOA PAYOH LOR 7 BLK 22</t>
  </si>
  <si>
    <t>045293</t>
  </si>
  <si>
    <t>CC1569</t>
  </si>
  <si>
    <t>HCG-TOA PAYOH LOR 1 BLK 127</t>
  </si>
  <si>
    <t>HD - TOA PAYOH LOR 1 BLK 127</t>
  </si>
  <si>
    <t>045292</t>
  </si>
  <si>
    <t>CC1552</t>
  </si>
  <si>
    <t>HCG-NEW MARKET ROAD BLK 32</t>
  </si>
  <si>
    <t>HD - NEW MARKET ROAD BLK 32</t>
  </si>
  <si>
    <t>045291</t>
  </si>
  <si>
    <t>HD - ZION ROAD BLK 86</t>
  </si>
  <si>
    <t>045290</t>
  </si>
  <si>
    <t>HD - YUNG SHENG ROAD BLK 399</t>
  </si>
  <si>
    <t>045289</t>
  </si>
  <si>
    <t>HD - WOODLANDS  CTRL RD BLK4A</t>
  </si>
  <si>
    <t>045288</t>
  </si>
  <si>
    <t>CC1579</t>
  </si>
  <si>
    <t>HCG-WHAMPOA DR BLK 90</t>
  </si>
  <si>
    <t>HD - WHAMPOA DR BLK 90</t>
  </si>
  <si>
    <t>045287</t>
  </si>
  <si>
    <t>CC1578</t>
  </si>
  <si>
    <t>HCG-WEST COAST DRIVE BLK 503</t>
  </si>
  <si>
    <t>HD - WEST COAST DRIVE BLK 503</t>
  </si>
  <si>
    <t>045286</t>
  </si>
  <si>
    <t>CC1572</t>
  </si>
  <si>
    <t>HCG-TOA PAYOH LOR 5 BLK 75</t>
  </si>
  <si>
    <t>HD - TOA PAYOH LOR 5 BLK 75</t>
  </si>
  <si>
    <t>045285</t>
  </si>
  <si>
    <t>CC1558</t>
  </si>
  <si>
    <t>HCG-REDHILL LANE BLK 85</t>
  </si>
  <si>
    <t>HD - REDHILL LANE BLK 85</t>
  </si>
  <si>
    <t>045283</t>
  </si>
  <si>
    <t>CC1554</t>
  </si>
  <si>
    <t>HCG-NEW UPP CHANGI RD BLK 208B</t>
  </si>
  <si>
    <t>HD-NEW UPP CHANGI RD BLK 208B</t>
  </si>
  <si>
    <t>045282</t>
  </si>
  <si>
    <t>CC1537</t>
  </si>
  <si>
    <t>HCG-HAVELOCK ROAD BLKS 22A/B</t>
  </si>
  <si>
    <t>HD - HAVELOCK ROAD BLKS 22A/B</t>
  </si>
  <si>
    <t>045281</t>
  </si>
  <si>
    <t>CC1531</t>
  </si>
  <si>
    <t>HCG-CMONWEALTH DR BLK 1A/2A/3A</t>
  </si>
  <si>
    <t>HD-COMMONWEALTH DR BLK1,2 &amp; 3</t>
  </si>
  <si>
    <t>045280</t>
  </si>
  <si>
    <t>HD - COMMONWEALTH AVE BLK 40A</t>
  </si>
  <si>
    <t>045278</t>
  </si>
  <si>
    <t>CC1525</t>
  </si>
  <si>
    <t>HCG-CIRCUIT RD BLKS 79/79A</t>
  </si>
  <si>
    <t>HD - CIRCUIT RD BLKS 79/79A</t>
  </si>
  <si>
    <t>045277</t>
  </si>
  <si>
    <t>CC1521</t>
  </si>
  <si>
    <t>HCG-BUKIT MERAH LANE 1 BLK 120</t>
  </si>
  <si>
    <t>HD- BUKIT MERAH LANE 1 BLK 120</t>
  </si>
  <si>
    <t>045276</t>
  </si>
  <si>
    <t>CC1520</t>
  </si>
  <si>
    <t>HCG-BUKIT MERAH CTRL BLK 163</t>
  </si>
  <si>
    <t>HD - BUKIT MERAH CTRL BLK 163</t>
  </si>
  <si>
    <t>045275</t>
  </si>
  <si>
    <t>CC1581</t>
  </si>
  <si>
    <t>HCG-YISHUN RING RD BLK 104/105</t>
  </si>
  <si>
    <t>HD - YISHUN RING RD BLKS 104/105</t>
  </si>
  <si>
    <t>HD - YISHUN RING BLKS 104/105</t>
  </si>
  <si>
    <t>045274</t>
  </si>
  <si>
    <t>CC1576</t>
  </si>
  <si>
    <t>HCG-UPPER CROSS ST BLK 531A</t>
  </si>
  <si>
    <t>HD - UPPER CROSS ST BLK 531A</t>
  </si>
  <si>
    <t>045272</t>
  </si>
  <si>
    <t>CC1575</t>
  </si>
  <si>
    <t>HCG-UPPER BOON KENG RD BLK 17</t>
  </si>
  <si>
    <t>HD - UPPER BOON KENG RD BLK 17</t>
  </si>
  <si>
    <t>045271</t>
  </si>
  <si>
    <t>HD - UPPER ALJUNIED LANE BLK 9</t>
  </si>
  <si>
    <t>045270</t>
  </si>
  <si>
    <t>CC1574</t>
  </si>
  <si>
    <t>HCG-TOA PAYOH LOR 8 BLK 210</t>
  </si>
  <si>
    <t>HD - TOA PAYOH LOR 8 BLK 210</t>
  </si>
  <si>
    <t>045269</t>
  </si>
  <si>
    <t>CC1571</t>
  </si>
  <si>
    <t>HCG-TOA PAYOH LOR 4 BLK 93</t>
  </si>
  <si>
    <t>HD - TOA PAYOH LOR 4 BLK 93</t>
  </si>
  <si>
    <t>045267</t>
  </si>
  <si>
    <t>CC1570</t>
  </si>
  <si>
    <t>HCG-TOA PAYOH LOR 4 BLK 74</t>
  </si>
  <si>
    <t>HD -  TOA PAYOH LOR 4 BLK 74</t>
  </si>
  <si>
    <t>HD - TOA PAYOH LOR 4 BLK 74</t>
  </si>
  <si>
    <t>045266</t>
  </si>
  <si>
    <t>CC1568</t>
  </si>
  <si>
    <t>HCG-TELOK BLANGAH RISE BLK 36</t>
  </si>
  <si>
    <t>HD-TELOK BLANGAH RISE BLK 36</t>
  </si>
  <si>
    <t>HD - TELOK BLANGAH RISE BLK 36</t>
  </si>
  <si>
    <t>045265</t>
  </si>
  <si>
    <t>CC1566</t>
  </si>
  <si>
    <t>HCG-TELOK BLANGAH DR BLK 79</t>
  </si>
  <si>
    <t>HD-TELOK BLANGAH DR BLK79</t>
  </si>
  <si>
    <t>HD - TELOK BLANGAH DR BLK79</t>
  </si>
  <si>
    <t>045264</t>
  </si>
  <si>
    <t>CC1565</t>
  </si>
  <si>
    <t>HCG-TELOK BLANGAH CRES BLK 11</t>
  </si>
  <si>
    <t>HD-TELOK BLANGAH CRESCENT BK 11</t>
  </si>
  <si>
    <t>HD - TELOK BLANGAH CRESCENT BK 11</t>
  </si>
  <si>
    <t>045263</t>
  </si>
  <si>
    <t>CC1564</t>
  </si>
  <si>
    <t>HCG-TEBAN GARDENS RD BLK 37A</t>
  </si>
  <si>
    <t>HD - TEBAN GARDENS RD BLK 37A</t>
  </si>
  <si>
    <t>045262</t>
  </si>
  <si>
    <t>CC1563</t>
  </si>
  <si>
    <t>HCG-TANJONG PAGAR PLAZA BLK 6</t>
  </si>
  <si>
    <t>HD - TANJONG PAGAR PLAZA BLK 6</t>
  </si>
  <si>
    <t>045261</t>
  </si>
  <si>
    <t>CC1562</t>
  </si>
  <si>
    <t>HCG-TAMPINES ST 11 BLK 137</t>
  </si>
  <si>
    <t>HD - TAMPINES ST 11 BLK 137</t>
  </si>
  <si>
    <t>045260</t>
  </si>
  <si>
    <t>CC1561</t>
  </si>
  <si>
    <t>HCG-SMITH ST BLK 335</t>
  </si>
  <si>
    <t>HD - SMITH ST BLK 335</t>
  </si>
  <si>
    <t>045259</t>
  </si>
  <si>
    <t>CC1560</t>
  </si>
  <si>
    <t>HCG-SIMS PLACE BLK 49</t>
  </si>
  <si>
    <t>HD - SIMS PLACE BLK 49</t>
  </si>
  <si>
    <t>045258</t>
  </si>
  <si>
    <t>CC1559</t>
  </si>
  <si>
    <t>HCG-SHUNFU ROAD BLK 320</t>
  </si>
  <si>
    <t>HD - SHUNFU ROAD BLK 320</t>
  </si>
  <si>
    <t>045257</t>
  </si>
  <si>
    <t>HD - SELETAR ROAD BLK 5</t>
  </si>
  <si>
    <t>045256</t>
  </si>
  <si>
    <t>CC1556</t>
  </si>
  <si>
    <t>HCG-QUEEN ST BLK 270</t>
  </si>
  <si>
    <t>HD- QUEEN ST BLK 270</t>
  </si>
  <si>
    <t>HD - QUEEN ST BLK 270</t>
  </si>
  <si>
    <t>045255</t>
  </si>
  <si>
    <t>CC1555</t>
  </si>
  <si>
    <t>HCG-OLD AIRPORT ROAD BLK 51</t>
  </si>
  <si>
    <t>HD - OLD AIRPORT ROAD BLK 51</t>
  </si>
  <si>
    <t>045254</t>
  </si>
  <si>
    <t>CC1553</t>
  </si>
  <si>
    <t>HCG-NEW UPPER CHANGI RD BLK 58</t>
  </si>
  <si>
    <t>HD-NEW UPPER CHANGI RD BLK 58</t>
  </si>
  <si>
    <t>HD - NEW UPPER CHANGI RD BLK 58</t>
  </si>
  <si>
    <t>045253</t>
  </si>
  <si>
    <t>CC1551</t>
  </si>
  <si>
    <t>HCG-MEI CHIN ROAD BLK 159</t>
  </si>
  <si>
    <t>HD - MEI CHIN ROAD BLK 159</t>
  </si>
  <si>
    <t>045252</t>
  </si>
  <si>
    <t>CC1550</t>
  </si>
  <si>
    <t>HCG-MARSILING LANE BLKS 20/21</t>
  </si>
  <si>
    <t>HD - MARSILING LANE BLKS 20/21</t>
  </si>
  <si>
    <t>045251</t>
  </si>
  <si>
    <t>CC1549</t>
  </si>
  <si>
    <t>HCG-MARINE TERRACE  BLK 50A</t>
  </si>
  <si>
    <t>HD-MARINE TERRACE BLK 50A</t>
  </si>
  <si>
    <t>HD - MARINE TERRACE BLK 50A</t>
  </si>
  <si>
    <t>045250</t>
  </si>
  <si>
    <t>CC1548</t>
  </si>
  <si>
    <t>HCG-MARINE PARADE CTRL BLK 84</t>
  </si>
  <si>
    <t>HD-MARINE PARADE CENTRAL BLK 84</t>
  </si>
  <si>
    <t>HD - MARINE PARADE CENTRAL BLK 84</t>
  </si>
  <si>
    <t>045249</t>
  </si>
  <si>
    <t>CC1547</t>
  </si>
  <si>
    <t>HCG-JURONG WEST ST 52 BLK 505</t>
  </si>
  <si>
    <t>HD - JURONG WEST ST 52 BLK 505</t>
  </si>
  <si>
    <t>045246</t>
  </si>
  <si>
    <t>CC1546</t>
  </si>
  <si>
    <t>HCG-JURONG EAST ST 24 BLK 254</t>
  </si>
  <si>
    <t>HD - JURONG EAST ST 24 BLK 254</t>
  </si>
  <si>
    <t>045245</t>
  </si>
  <si>
    <t>CC1545</t>
  </si>
  <si>
    <t>HCG-JURONG EAST AVE 1 BLK 347</t>
  </si>
  <si>
    <t>HD - JURONG EAST AVE 1 BLK 347</t>
  </si>
  <si>
    <t>HD - JURONG EAST AVE BLK 347</t>
  </si>
  <si>
    <t>045244</t>
  </si>
  <si>
    <t>CC1544</t>
  </si>
  <si>
    <t>HCG-JALAN KUKOH BLK 1</t>
  </si>
  <si>
    <t>HD - JALAN KUKOH BLK 1</t>
  </si>
  <si>
    <t>045243</t>
  </si>
  <si>
    <t>CC1543</t>
  </si>
  <si>
    <t>HCG-JALAN BUKIT MERAH BLK 112</t>
  </si>
  <si>
    <t>HD - JALAN BUKIT MERAH BLK 112</t>
  </si>
  <si>
    <t>045242</t>
  </si>
  <si>
    <t>CC1542</t>
  </si>
  <si>
    <t>HCG-JALAN BUKIT MERAH BLK 6</t>
  </si>
  <si>
    <t>HD - JALAN BUKIT MERAH BLK 6</t>
  </si>
  <si>
    <t>045241</t>
  </si>
  <si>
    <t>CC1541</t>
  </si>
  <si>
    <t>HCG-JALAN BATU BLK 4A</t>
  </si>
  <si>
    <t>HD - JALAN BATU BLK 4A</t>
  </si>
  <si>
    <t>045240</t>
  </si>
  <si>
    <t>CC1540</t>
  </si>
  <si>
    <t>HCG-HOUGANG ST 21 BLK 209</t>
  </si>
  <si>
    <t>HD - HOUGANG ST 21 BLK 209</t>
  </si>
  <si>
    <t>045239</t>
  </si>
  <si>
    <t>HD - HOUGANG AVE 7 BLK 11</t>
  </si>
  <si>
    <t>045238</t>
  </si>
  <si>
    <t>CC1539</t>
  </si>
  <si>
    <t>HCG-HOUGANG AVE 1 BLK 105</t>
  </si>
  <si>
    <t>HD - HOUGANG AVE 1 BLK 105</t>
  </si>
  <si>
    <t>045237</t>
  </si>
  <si>
    <t>CC1538</t>
  </si>
  <si>
    <t>HCG-HOLLAND DRIVE BLK 44</t>
  </si>
  <si>
    <t>HD - HOLLAND DRIVE BLK 44</t>
  </si>
  <si>
    <t>045236</t>
  </si>
  <si>
    <t>HD - HILLVIEW AVE BLKS 15/16</t>
  </si>
  <si>
    <t>045235</t>
  </si>
  <si>
    <t>CC1536</t>
  </si>
  <si>
    <t>HCG-HAIG ROAD BLKS 13/14</t>
  </si>
  <si>
    <t>HD - HAIG ROAD BLKS 13/14</t>
  </si>
  <si>
    <t>045234</t>
  </si>
  <si>
    <t>CC1535</t>
  </si>
  <si>
    <t>HCG-GHIM MOH ROAD BLK 20</t>
  </si>
  <si>
    <t>HD - GHIM MOH ROAD BLK 20</t>
  </si>
  <si>
    <t>045233</t>
  </si>
  <si>
    <t>CC1534</t>
  </si>
  <si>
    <t>HCG-GEYLANG BAHRU BLK 69</t>
  </si>
  <si>
    <t>HD - GEYLANG BAHRU BLK 69</t>
  </si>
  <si>
    <t>045232</t>
  </si>
  <si>
    <t>CC1533</t>
  </si>
  <si>
    <t>HCG-EUNOS CRESCENT BLK 4A</t>
  </si>
  <si>
    <t>HD - EUNOS CRESCENT BLK 4A</t>
  </si>
  <si>
    <t>045231</t>
  </si>
  <si>
    <t>CC1532</t>
  </si>
  <si>
    <t>HCG-EMPRESS ROAD BLK 7</t>
  </si>
  <si>
    <t>HD - EMPRESS ROAD BLK 7</t>
  </si>
  <si>
    <t>045230</t>
  </si>
  <si>
    <t>HD- DOVER ROAD BLK 33</t>
  </si>
  <si>
    <t>HD - DOVER ROAD BLK 33</t>
  </si>
  <si>
    <t>045229</t>
  </si>
  <si>
    <t>CC1530</t>
  </si>
  <si>
    <t>HCG-CLEMENTI WEST ST 2 BLK 726</t>
  </si>
  <si>
    <t>HD-CLEMENTI WEST ST 2 BLK 726</t>
  </si>
  <si>
    <t>HD - CLEMENTI WEST ST 2 BLK 726</t>
  </si>
  <si>
    <t>045228</t>
  </si>
  <si>
    <t>CC1529</t>
  </si>
  <si>
    <t>HCG-CLEMENTI AVE 3 BLK 448</t>
  </si>
  <si>
    <t>HD-CLEMENTI AVE 3 BLK 448</t>
  </si>
  <si>
    <t>HD - CLEMENTI AVE 3 BLK 448</t>
  </si>
  <si>
    <t>045227</t>
  </si>
  <si>
    <t>CC1528</t>
  </si>
  <si>
    <t>HCG-CLEMENTI AVE 2 BLK 353</t>
  </si>
  <si>
    <t>HD- CLEMENTI AVE 2 BLK 353</t>
  </si>
  <si>
    <t>HD - CLEMENTI AVE 2 BLK 353</t>
  </si>
  <si>
    <t>045226</t>
  </si>
  <si>
    <t>CC1527</t>
  </si>
  <si>
    <t>HCG-CIRCUIT ROAD BLK 89</t>
  </si>
  <si>
    <t>HD- CIRCUIT ROAD BLK 89</t>
  </si>
  <si>
    <t>HD - CIRCUIT ROAD BLK 89</t>
  </si>
  <si>
    <t>045225</t>
  </si>
  <si>
    <t>CC1526</t>
  </si>
  <si>
    <t>HCG-CIRCUIT ROAD BLK 80</t>
  </si>
  <si>
    <t>HD-CIRCUIT ROAD BLK 80</t>
  </si>
  <si>
    <t>HD - CIRCUIT ROAD BLK 80</t>
  </si>
  <si>
    <t>045224</t>
  </si>
  <si>
    <t>CC1524</t>
  </si>
  <si>
    <t>HCG-CHANGI VILLAGE RD BLKS 2/3</t>
  </si>
  <si>
    <t>HD-CHANGI VILLAGE RD BLKS 2/3</t>
  </si>
  <si>
    <t>HD - CHANGI VILLAGE RD BLKS 2/3</t>
  </si>
  <si>
    <t>045223</t>
  </si>
  <si>
    <t>CC1523</t>
  </si>
  <si>
    <t>HCG-CAMBRIDGE ROAD BLK 41A</t>
  </si>
  <si>
    <t>HD- CAMBRIDGE ROAD BLK 41A</t>
  </si>
  <si>
    <t>HD - CAMBRIDGE ROAD BLK 41A</t>
  </si>
  <si>
    <t>045222</t>
  </si>
  <si>
    <t>CC1522</t>
  </si>
  <si>
    <t>HCG-BUKIT MERAH VIEW BLK 115</t>
  </si>
  <si>
    <t>HD - BUKIT MERAH VIEW BLK 115</t>
  </si>
  <si>
    <t>045221</t>
  </si>
  <si>
    <t>CC1519</t>
  </si>
  <si>
    <t>HCG-BUFFALO ROAD BLK 665</t>
  </si>
  <si>
    <t>HD - BUFFALO ROAD BLK 665</t>
  </si>
  <si>
    <t>045220</t>
  </si>
  <si>
    <t>Boon Lay Place Blk 221A/B</t>
  </si>
  <si>
    <t>HD-BOON LAY PLACE BLK 221A</t>
  </si>
  <si>
    <t>HD - BOON LAY PLACE BLK 221A</t>
  </si>
  <si>
    <t>045219</t>
  </si>
  <si>
    <t>CC1517</t>
  </si>
  <si>
    <t>HCG-BENDEMEER ROAD BLK 29</t>
  </si>
  <si>
    <t>HD - BENDEMEER ROAD BLK 29</t>
  </si>
  <si>
    <t>045218</t>
  </si>
  <si>
    <t>CC1516</t>
  </si>
  <si>
    <t>HCG-BEDOK SOUTH ROAD BLK 16</t>
  </si>
  <si>
    <t>HD - BEDOK SOUTH ROAD BLK 16</t>
  </si>
  <si>
    <t>045217</t>
  </si>
  <si>
    <t>CC1515</t>
  </si>
  <si>
    <t>HCG-BEDOK RESERVOIR RD BLK 630</t>
  </si>
  <si>
    <t>HD-BEDOK RESERVOIR ROAD BLK 630</t>
  </si>
  <si>
    <t>HD - BEDOK RESERVOIR ROAD BLK 630</t>
  </si>
  <si>
    <t>045216</t>
  </si>
  <si>
    <t>CC1514</t>
  </si>
  <si>
    <t>HCG-BEDOK NORTH ST 4 BLK 85</t>
  </si>
  <si>
    <t>HD - BEDOK NORTH ST 4 BLK 85</t>
  </si>
  <si>
    <t>045215</t>
  </si>
  <si>
    <t>CC1513</t>
  </si>
  <si>
    <t>HCG-BEDOK NORTH ST 3 BLK 538</t>
  </si>
  <si>
    <t>HD - BEDOK NORTH ST 3 BLK 538</t>
  </si>
  <si>
    <t>045214</t>
  </si>
  <si>
    <t>CC1512</t>
  </si>
  <si>
    <t>HCG-BEDOK NORTH ST 3 BLK 511</t>
  </si>
  <si>
    <t>HD - BEDOK NORTH ST 3 BLK 511</t>
  </si>
  <si>
    <t>045213</t>
  </si>
  <si>
    <t>CC1511</t>
  </si>
  <si>
    <t>HCG-BEDOK NORTH ST 1 BLK 216</t>
  </si>
  <si>
    <t>HD - BEOK NORTH ST 1 BLK 216</t>
  </si>
  <si>
    <t>045212</t>
  </si>
  <si>
    <t>CC1509</t>
  </si>
  <si>
    <t>HCG-ANG MO KIO AVE 10 BLK 527</t>
  </si>
  <si>
    <t>HD - ANG MO KIO AVE 10 BLK 527</t>
  </si>
  <si>
    <t>045211</t>
  </si>
  <si>
    <t>CC1508</t>
  </si>
  <si>
    <t>HCG-ANG MO KIO AVE10 BLK 453A</t>
  </si>
  <si>
    <t>HD - ANG MO KIO AVE10 BLK 453A</t>
  </si>
  <si>
    <t>045210</t>
  </si>
  <si>
    <t>CC1507</t>
  </si>
  <si>
    <t>HCG-ANG MO KIO AVE 10 BLK 409</t>
  </si>
  <si>
    <t>HD - ANG MO KIO AVE 10 BLK 409</t>
  </si>
  <si>
    <t>045209</t>
  </si>
  <si>
    <t>CC1506</t>
  </si>
  <si>
    <t>HCG-ANG MO KIO AVE 6 BLK 724</t>
  </si>
  <si>
    <t>HD - ANG MO KIO AVE 6 BLK 724</t>
  </si>
  <si>
    <t>045208</t>
  </si>
  <si>
    <t>CC1505</t>
  </si>
  <si>
    <t>HCG-ANG MO KIO AVE 4 BLK 628</t>
  </si>
  <si>
    <t>HD - ANG MO KIO AVE 4 BLK 628</t>
  </si>
  <si>
    <t>045207</t>
  </si>
  <si>
    <t>CC1504</t>
  </si>
  <si>
    <t>HCG-ANG MO KIO AVE4 BLK160/162</t>
  </si>
  <si>
    <t>HD-ANG MO KIO AVE 4 BLK160/162</t>
  </si>
  <si>
    <t>HD - ANG MO KIO AVE 4 BLK160/162</t>
  </si>
  <si>
    <t>045206</t>
  </si>
  <si>
    <t>CC1503</t>
  </si>
  <si>
    <t>HCG-ANG MO KIO AVE 1 BLK 341</t>
  </si>
  <si>
    <t>HD - ANG MO KIO AVE 1 BLK 341</t>
  </si>
  <si>
    <t>045205</t>
  </si>
  <si>
    <t>CC1502</t>
  </si>
  <si>
    <t>HCG-ANG MO KIO AVE 1 BLK 226D</t>
  </si>
  <si>
    <t>HD-ANG MO KIO AVE 1 BLK 226D</t>
  </si>
  <si>
    <t>HD - ANG MO KIO AVE 1 BLK 226D</t>
  </si>
  <si>
    <t>045204</t>
  </si>
  <si>
    <t>CC1501</t>
  </si>
  <si>
    <t>HCG-ALJUNIED AVE 2 BLK 117</t>
  </si>
  <si>
    <t>HD - ALJUNIED AVE 2 BLK 117</t>
  </si>
  <si>
    <t>045203</t>
  </si>
  <si>
    <t>CC1577</t>
  </si>
  <si>
    <t>HCG-WEST COAST DRIVE BLK 502</t>
  </si>
  <si>
    <t>HD - WEST COAST DRIVE BLK 502</t>
  </si>
  <si>
    <t>045202</t>
  </si>
  <si>
    <t>CC1557</t>
  </si>
  <si>
    <t>HCG-REDHILL LANE BLK 79</t>
  </si>
  <si>
    <t>HD - REDHILL BLK 79</t>
  </si>
  <si>
    <t>045201</t>
  </si>
  <si>
    <t>CC1500</t>
  </si>
  <si>
    <t>HCG-MGMT OF HDB HAWKER CENTRES</t>
  </si>
  <si>
    <t>HD - MANAGEMENT OF HDB HAWKER CENTRES</t>
  </si>
  <si>
    <t>045200</t>
  </si>
  <si>
    <t>HD - TOA PAYOH FOOD CENTRE II</t>
  </si>
  <si>
    <t>045112</t>
  </si>
  <si>
    <t>HD - TIONG BAHRU</t>
  </si>
  <si>
    <t>045111</t>
  </si>
  <si>
    <t>HD - TELOK BLANGAH</t>
  </si>
  <si>
    <t>045110</t>
  </si>
  <si>
    <t xml:space="preserve">HD - REDHILL </t>
  </si>
  <si>
    <t>045109</t>
  </si>
  <si>
    <t>HD - QUALITY ROAD</t>
  </si>
  <si>
    <t>045108</t>
  </si>
  <si>
    <t>HD - KOLAM AYER INDUST PRK FCII</t>
  </si>
  <si>
    <t>045107</t>
  </si>
  <si>
    <t>HD - KOLAM AYER INDUST PRK FC I</t>
  </si>
  <si>
    <t>045106</t>
  </si>
  <si>
    <t>HD - KALLANG PLACE</t>
  </si>
  <si>
    <t>045105</t>
  </si>
  <si>
    <t>HD - KALLANG JUNCTION</t>
  </si>
  <si>
    <t>045104</t>
  </si>
  <si>
    <t>HD - JURONG PORT ROAD</t>
  </si>
  <si>
    <t>045103</t>
  </si>
  <si>
    <t>HD - AYER RAJAH FOOD CENTRE III</t>
  </si>
  <si>
    <t>045102</t>
  </si>
  <si>
    <t>HD - AYER RAJAH FOOD CENTRE I</t>
  </si>
  <si>
    <t>045101</t>
  </si>
  <si>
    <t>CC1435</t>
  </si>
  <si>
    <t>HCG-BT BATOK WEST</t>
  </si>
  <si>
    <t>HC-BT BATOK WEST</t>
  </si>
  <si>
    <t>045062</t>
  </si>
  <si>
    <t>CC1441</t>
  </si>
  <si>
    <t>HCG-PDD (PUNGGOL NORTH)</t>
  </si>
  <si>
    <t>HC-PDD (PUNGGOL NORTH)</t>
  </si>
  <si>
    <t>045061</t>
  </si>
  <si>
    <t>CC1438</t>
  </si>
  <si>
    <t>HCG-BUANGKOK (SENGKANG)</t>
  </si>
  <si>
    <t>HC-BUANGKOK (SENGKANG)</t>
  </si>
  <si>
    <t>045060</t>
  </si>
  <si>
    <t>CC1434</t>
  </si>
  <si>
    <t>HCG-ANCHORVALE VILLAGE</t>
  </si>
  <si>
    <t>HC-ANCHORVALE VILLAGE</t>
  </si>
  <si>
    <t>045059</t>
  </si>
  <si>
    <t>CC1439</t>
  </si>
  <si>
    <t>HCG-DAWSON</t>
  </si>
  <si>
    <t>HC-DAWSON</t>
  </si>
  <si>
    <t>045058</t>
  </si>
  <si>
    <t>CC1443</t>
  </si>
  <si>
    <t>HCG-WOODLEIGH VILLAGE</t>
  </si>
  <si>
    <t>HC-WOODLEIGH VILLAGE</t>
  </si>
  <si>
    <t>045057</t>
  </si>
  <si>
    <t>CC1437</t>
  </si>
  <si>
    <t>HCG-BT PANJANG NTH, SENJA RD</t>
  </si>
  <si>
    <t>HC-BT PANJANG NTH, SENJA RD</t>
  </si>
  <si>
    <t>045056</t>
  </si>
  <si>
    <t>CC1416</t>
  </si>
  <si>
    <t>HCG-MARSILING MALL HAWKER CTR</t>
  </si>
  <si>
    <t xml:space="preserve">HC-MARSILING MALL </t>
  </si>
  <si>
    <t>045055</t>
  </si>
  <si>
    <t>CC1436</t>
  </si>
  <si>
    <t>HCG-BT CANBERRA (SEMBAWANG)</t>
  </si>
  <si>
    <t>HC-BT CANBERRA (SEMBAWANG)</t>
  </si>
  <si>
    <t>045054</t>
  </si>
  <si>
    <t>CC1440</t>
  </si>
  <si>
    <t>HCG-FERNVALE (SENGKANG)</t>
  </si>
  <si>
    <t>HC-FERNVALE (SENGKANG)</t>
  </si>
  <si>
    <t>045053</t>
  </si>
  <si>
    <t>CC1442</t>
  </si>
  <si>
    <t>HCG-PUNGGOL TOWN HUB</t>
  </si>
  <si>
    <t>HC-PUNGGOL TOWN HUB</t>
  </si>
  <si>
    <t>045052</t>
  </si>
  <si>
    <t>CC1433</t>
  </si>
  <si>
    <t>HCG-PASIR RIS CENTRAL</t>
  </si>
  <si>
    <t>HC-PASIR RIS CENTRAL</t>
  </si>
  <si>
    <t>045051</t>
  </si>
  <si>
    <t>CC1432</t>
  </si>
  <si>
    <t>HCG-JURONG WEST</t>
  </si>
  <si>
    <t>HC-JURONG WEST</t>
  </si>
  <si>
    <t>045050</t>
  </si>
  <si>
    <t>CC1431</t>
  </si>
  <si>
    <t>HCG-YISHUN PARK</t>
  </si>
  <si>
    <t>HC-YISHUN PARK</t>
  </si>
  <si>
    <t>045049</t>
  </si>
  <si>
    <t>CC1430</t>
  </si>
  <si>
    <t>HCG-KAMPUNG ADMIRALTY</t>
  </si>
  <si>
    <t>HC-KAMPUNG ADMIRALTY</t>
  </si>
  <si>
    <t>045048</t>
  </si>
  <si>
    <t>CC1429</t>
  </si>
  <si>
    <t>HCG-OUR TAMPINES HUB</t>
  </si>
  <si>
    <t>HC-OUR TAMPINES HUB</t>
  </si>
  <si>
    <t>045047</t>
  </si>
  <si>
    <t>CC1427</t>
  </si>
  <si>
    <t>HCG-HOUGANG CI YUAN</t>
  </si>
  <si>
    <t>HC-HOUGANG CI YUAN</t>
  </si>
  <si>
    <t>045046</t>
  </si>
  <si>
    <t>CC1428</t>
  </si>
  <si>
    <t>HCG-BT PANJANG</t>
  </si>
  <si>
    <t>HC-BT PANJANG</t>
  </si>
  <si>
    <t>045045</t>
  </si>
  <si>
    <t>HCD-OPERATIONS PLANNING</t>
  </si>
  <si>
    <t>045044</t>
  </si>
  <si>
    <t>CC1312</t>
  </si>
  <si>
    <t>TMD-TENANCY PLAN &amp; ALLOC DEPT</t>
  </si>
  <si>
    <t>TMD-TENANCY PLANNING AND ALLOCATION DEPT</t>
  </si>
  <si>
    <t>HCD-OPERATIONS MGT</t>
  </si>
  <si>
    <t>045043</t>
  </si>
  <si>
    <t>CC1311</t>
  </si>
  <si>
    <t>TMD-TENANCY OPERATIONS DEPT</t>
  </si>
  <si>
    <t>HCD-TENANCY MANAGEMENT</t>
  </si>
  <si>
    <t>045040</t>
  </si>
  <si>
    <t>CC1320</t>
  </si>
  <si>
    <t>HCG-POLICY, PROG &amp; ENGAGE DIV</t>
  </si>
  <si>
    <t>HCG-POLICY, PROGRAMMES &amp; ENGAGEMENT DIVISION</t>
  </si>
  <si>
    <t>HCD-POLICY &amp; BUSINESS DEVT</t>
  </si>
  <si>
    <t>045039</t>
  </si>
  <si>
    <t>CC1330</t>
  </si>
  <si>
    <t>HCG-OPERATOR MGT DIVISION</t>
  </si>
  <si>
    <t>HCG-OPERATOR MANAGEMENT DIVISION</t>
  </si>
  <si>
    <t>HCD-NEW HAWKER CENTRES</t>
  </si>
  <si>
    <t>045038</t>
  </si>
  <si>
    <t>HD - ENHANCED HYGIENE REGIME</t>
  </si>
  <si>
    <t>045037</t>
  </si>
  <si>
    <t>CC1423</t>
  </si>
  <si>
    <t>HCG-TAMAN JURONG MARKET</t>
  </si>
  <si>
    <t>HD-TAMAN JURONG MARKET</t>
  </si>
  <si>
    <t>045036</t>
  </si>
  <si>
    <t>CC1425</t>
  </si>
  <si>
    <t>HCG-TIONG BAHRU MARKET</t>
  </si>
  <si>
    <t>HD-TIONG BAHRU MARKET</t>
  </si>
  <si>
    <t>045035</t>
  </si>
  <si>
    <t>CC1424</t>
  </si>
  <si>
    <t>HCG-TANGLIN HALT MARKET</t>
  </si>
  <si>
    <t>HD-TANGLIN HALT MARKET</t>
  </si>
  <si>
    <t>045034</t>
  </si>
  <si>
    <t>CC1422</t>
  </si>
  <si>
    <t>HCG-SERANGOON GARDEN MARKET</t>
  </si>
  <si>
    <t>HD-SERANGOON GARDEN MARKET</t>
  </si>
  <si>
    <t>045033</t>
  </si>
  <si>
    <t>CC1419</t>
  </si>
  <si>
    <t>HCG-NORTH BRIDGE ROAD MARKET</t>
  </si>
  <si>
    <t>HD-NORTH BRIDGE ROAD MARKET</t>
  </si>
  <si>
    <t>045032</t>
  </si>
  <si>
    <t>CC1414</t>
  </si>
  <si>
    <t>HCG-KALLANG ESTATE MARKET</t>
  </si>
  <si>
    <t>HD-KALLANG ESTATE MARKET</t>
  </si>
  <si>
    <t>045031</t>
  </si>
  <si>
    <t>CC1413</t>
  </si>
  <si>
    <t>Holland Village Market</t>
  </si>
  <si>
    <t>HCG-HOLLAND VILLAGE MARKET</t>
  </si>
  <si>
    <t>HD-HOLLAND ROAD MARKET</t>
  </si>
  <si>
    <t>045030</t>
  </si>
  <si>
    <t>CC1411</t>
  </si>
  <si>
    <t>HCG-GEYLANG SERAI MARKET</t>
  </si>
  <si>
    <t>HD-GEYLANG SERAI MARKET</t>
  </si>
  <si>
    <t>045029</t>
  </si>
  <si>
    <t>CC1408</t>
  </si>
  <si>
    <t>HCG-COMMONWEALTH CRESCENT MKT</t>
  </si>
  <si>
    <t>HD-COMMONWEALTH CRESCENT MARKE</t>
  </si>
  <si>
    <t>045028</t>
  </si>
  <si>
    <t>HD-COMMONWEALTH AVENUE MARKET</t>
  </si>
  <si>
    <t>045027</t>
  </si>
  <si>
    <t>HD-CORPORATION DRIVE MARKET</t>
  </si>
  <si>
    <t>045026</t>
  </si>
  <si>
    <t>CC1406</t>
  </si>
  <si>
    <t>HCG-BUKIT TIMAH MARKET</t>
  </si>
  <si>
    <t>HD-BUKIT TIMAH MARKET</t>
  </si>
  <si>
    <t>045025</t>
  </si>
  <si>
    <t>CC1404</t>
  </si>
  <si>
    <t>HCG-BEO CRESCENT MARKET</t>
  </si>
  <si>
    <t>HD-BEO CRESENT MARKET</t>
  </si>
  <si>
    <t>045024</t>
  </si>
  <si>
    <t>HD-BALESTIER ROAD MARKET</t>
  </si>
  <si>
    <t>045023</t>
  </si>
  <si>
    <t>CC1426</t>
  </si>
  <si>
    <t>HCG-ZION RIVERSIDE FOOD CENTRE</t>
  </si>
  <si>
    <t>HD-ZION ROAD FOOD CENTRE</t>
  </si>
  <si>
    <t>045022</t>
  </si>
  <si>
    <t>CC1407</t>
  </si>
  <si>
    <t>HCG-CHOMP CHOMP FOOD CENTRE</t>
  </si>
  <si>
    <t>HD-CHOMP CHOMP FOOD CENTRE</t>
  </si>
  <si>
    <t>045020</t>
  </si>
  <si>
    <t>CC1421</t>
  </si>
  <si>
    <t>HCG-SEMBAWANG HILLS FOOD CTR</t>
  </si>
  <si>
    <t>HD-SEMBAWANG HILL FOOD CENTRE</t>
  </si>
  <si>
    <t>045019</t>
  </si>
  <si>
    <t>HD-SAMULUN FOOD CENTRE</t>
  </si>
  <si>
    <t>045018</t>
  </si>
  <si>
    <t>CC1420</t>
  </si>
  <si>
    <t>HCG-PASIR PANJANG FOOD CENTRE</t>
  </si>
  <si>
    <t>HD-PASIR PANJANG FOOD CENTRE</t>
  </si>
  <si>
    <t>045017</t>
  </si>
  <si>
    <t>CC1418</t>
  </si>
  <si>
    <t>HCG-NEWTON FOOD CENTRE</t>
  </si>
  <si>
    <t>HD-NEWTON FOOD CENTRE</t>
  </si>
  <si>
    <t>045016</t>
  </si>
  <si>
    <t>CC1417</t>
  </si>
  <si>
    <t>HCG-MAXWELL FOOD CENTRE</t>
  </si>
  <si>
    <t>HD-MAXWELL FOOD CENTRE</t>
  </si>
  <si>
    <t>045015</t>
  </si>
  <si>
    <t>CC1415</t>
  </si>
  <si>
    <t>HCG-MARKET STREET FOOD CENTRE</t>
  </si>
  <si>
    <t>HD-MARKET STREET FOOD CENTRE</t>
  </si>
  <si>
    <t>045014</t>
  </si>
  <si>
    <t>HD-LABRADOR VILLA FOOD CENTRE</t>
  </si>
  <si>
    <t>045013</t>
  </si>
  <si>
    <t>CC1412</t>
  </si>
  <si>
    <t>HCG-GOLDEN MILE FOOD CENTRE</t>
  </si>
  <si>
    <t>HD-GOLDEN MILE FOOD CENTRE</t>
  </si>
  <si>
    <t>045012</t>
  </si>
  <si>
    <t>CC1410</t>
  </si>
  <si>
    <t>HCG-EAST COAST LAGOON FOOD VLG</t>
  </si>
  <si>
    <t>HD-EAST COAST LAGOON FOOD CTR</t>
  </si>
  <si>
    <t>045011</t>
  </si>
  <si>
    <t>CC1409</t>
  </si>
  <si>
    <t>HCG-DUNMAN FOOD CENTRE</t>
  </si>
  <si>
    <t>HD-DUNMAN FOOD CENTRE</t>
  </si>
  <si>
    <t>045010</t>
  </si>
  <si>
    <t>HD-CORPORATION DRIVE FOOD CTR</t>
  </si>
  <si>
    <t>045009</t>
  </si>
  <si>
    <t>CC1405</t>
  </si>
  <si>
    <t>HCG-BERSEH FOOD CENTRE</t>
  </si>
  <si>
    <t>HD-BERSEH FOOD CENTRE</t>
  </si>
  <si>
    <t>045008</t>
  </si>
  <si>
    <t>CC1403</t>
  </si>
  <si>
    <t>HCG-BEDOK FOOD CENTRE</t>
  </si>
  <si>
    <t>HD-BEDOK FOOD CENTRE</t>
  </si>
  <si>
    <t>045007</t>
  </si>
  <si>
    <t>CC1402</t>
  </si>
  <si>
    <t>HCG-AMOY STREET FOOD CENTRE</t>
  </si>
  <si>
    <t>HD-AMOY STREET FOOD CENTRE</t>
  </si>
  <si>
    <t>045006</t>
  </si>
  <si>
    <t>CC1401</t>
  </si>
  <si>
    <t>HCG-ADAM FOOD CENTRE</t>
  </si>
  <si>
    <t>HD-ADAM FOOD CENTRE</t>
  </si>
  <si>
    <t>045005</t>
  </si>
  <si>
    <t>CC1319</t>
  </si>
  <si>
    <t>For SFA-related transactions</t>
  </si>
  <si>
    <t>HCG-ONE STOP HAWKERS SVC</t>
  </si>
  <si>
    <t>HD-LICENSING</t>
  </si>
  <si>
    <t>045004</t>
  </si>
  <si>
    <t>CC1400</t>
  </si>
  <si>
    <t>HCG-MGMT OF MSE HAWKER CENTRES</t>
  </si>
  <si>
    <t>HD-MANAGEMENT OF HAWKER CENTRE</t>
  </si>
  <si>
    <t>045002</t>
  </si>
  <si>
    <t>CC1300</t>
  </si>
  <si>
    <t>HCG-GROUP DIRECTOR'S OFFICE</t>
  </si>
  <si>
    <t>HCG-HAWKER CENTRES GR DIR OFF</t>
  </si>
  <si>
    <t xml:space="preserve">HCD-DIVISIONAL HQ </t>
  </si>
  <si>
    <t>045000</t>
  </si>
  <si>
    <t>NEA06</t>
  </si>
  <si>
    <t>CC3254</t>
  </si>
  <si>
    <t>EHI-ENVTL &amp; ANALYTL TOXICOLOGY</t>
  </si>
  <si>
    <t>044007</t>
  </si>
  <si>
    <t>CC3253</t>
  </si>
  <si>
    <t>EHI-INDOOR ENVIRONMENTAL QLTY</t>
  </si>
  <si>
    <t>044006</t>
  </si>
  <si>
    <t>CC3210</t>
  </si>
  <si>
    <t>EHI-ENVTL EPI &amp; TOXICOLOGY DIV</t>
  </si>
  <si>
    <t>EHI-ENVIRONMENTAL EPIDEMIOLOGY &amp; TOXICOLOGY DIV</t>
  </si>
  <si>
    <t>EHI-RODENT RESEARCH</t>
  </si>
  <si>
    <t>044005</t>
  </si>
  <si>
    <t>CC3252</t>
  </si>
  <si>
    <t>EHI - ZOONOTIC DISEASES</t>
  </si>
  <si>
    <t>EHI-ZOONOTIC DISEASES</t>
  </si>
  <si>
    <t>044004</t>
  </si>
  <si>
    <t>CC3251</t>
  </si>
  <si>
    <t>EHI-SCIENTIFIC PROG MGMT DEPT</t>
  </si>
  <si>
    <t>EHI-SCIENTIFIC PROGRAMME MGMT DEPT</t>
  </si>
  <si>
    <t>EHI - ENHANCED HYGIENE REGIME</t>
  </si>
  <si>
    <t>044003</t>
  </si>
  <si>
    <t>CC3230</t>
  </si>
  <si>
    <t>EHI-MICROBIO &amp; MOLECUL EPI DIV</t>
  </si>
  <si>
    <t>EHI-MICROBIOLOGY &amp; MOLECULAR EPIDEMIOLOGY DIV</t>
  </si>
  <si>
    <t>EHI TRANSNATIONAL CLINICAL RES</t>
  </si>
  <si>
    <t>044002</t>
  </si>
  <si>
    <t>CC3220</t>
  </si>
  <si>
    <t>EHI-VECTOR BIOLOGY &amp; CTL DIV</t>
  </si>
  <si>
    <t>EHI-VECTOR BIOLOGY &amp; CONTROL DIV</t>
  </si>
  <si>
    <t>EHI RF - VECTOR BORNE DISEASES</t>
  </si>
  <si>
    <t>044001</t>
  </si>
  <si>
    <t>CC3241</t>
  </si>
  <si>
    <t>EHI-FAC, SAFETY &amp; QLTY DEPT</t>
  </si>
  <si>
    <t>EHI-FACILITY, SAFETY &amp; QUALITY DEPT</t>
  </si>
  <si>
    <t>ENVIRONMENTAL HEALTH INSTITUTE</t>
  </si>
  <si>
    <t>044000</t>
  </si>
  <si>
    <t>NEA05</t>
  </si>
  <si>
    <t>CC3000</t>
  </si>
  <si>
    <t>PH-DIRECTOR GENERAL'S OFFICE</t>
  </si>
  <si>
    <t>PHD DIRECTOR'S OFFICE</t>
  </si>
  <si>
    <t>040000</t>
  </si>
  <si>
    <t>NEA04</t>
  </si>
  <si>
    <t>CC1611</t>
  </si>
  <si>
    <t>HRODD-SECONDED AGENCY</t>
  </si>
  <si>
    <t>SECONDED AGENCY</t>
  </si>
  <si>
    <t>032000</t>
  </si>
  <si>
    <t>HRD - RF DENGUE CONTROL REGIME</t>
  </si>
  <si>
    <t>031003</t>
  </si>
  <si>
    <t>HRD - ENHANCED HYGIENE REGIME</t>
  </si>
  <si>
    <t>031002</t>
  </si>
  <si>
    <t>CC1610</t>
  </si>
  <si>
    <t>HR &amp; ORGANISATION DEVT DIV</t>
  </si>
  <si>
    <t>HUMAN RESOURCE &amp; ORGANISATION DEVELOPMENT DIV</t>
  </si>
  <si>
    <t>HUMAN RESOURCE DEPARTMENT</t>
  </si>
  <si>
    <t>031001</t>
  </si>
  <si>
    <t>HRD DIRECTOR'S OFFICE</t>
  </si>
  <si>
    <t>030000</t>
  </si>
  <si>
    <t>NEA03</t>
  </si>
  <si>
    <t>CC1640</t>
  </si>
  <si>
    <t>PROCUREMENT POLICY &amp; SVCS DIV</t>
  </si>
  <si>
    <t>PROCUREMENT POLICY &amp; SERVICES DIV</t>
  </si>
  <si>
    <t>PPFD-PROCUREMENT</t>
  </si>
  <si>
    <t>028001</t>
  </si>
  <si>
    <t>CC1600</t>
  </si>
  <si>
    <t>CSG-GROUP DIRECTOR'S OFFICE</t>
  </si>
  <si>
    <t>CSG-CORP SERVICES GR DIR OFF</t>
  </si>
  <si>
    <t>CSDD DIRECTOR'S OFFICE</t>
  </si>
  <si>
    <t>020000</t>
  </si>
  <si>
    <t>NEA02</t>
  </si>
  <si>
    <t>CC1000</t>
  </si>
  <si>
    <t>PCT-DCEO(PCT)'S OFFICE</t>
  </si>
  <si>
    <t>CC0101</t>
  </si>
  <si>
    <t>INTERNAL AUDIT DIVISION</t>
  </si>
  <si>
    <t>INTERNAL AUDIT UNIT</t>
  </si>
  <si>
    <t>011000</t>
  </si>
  <si>
    <t>CC0100</t>
  </si>
  <si>
    <t>CEO &amp; BOD</t>
  </si>
  <si>
    <t>010000</t>
  </si>
  <si>
    <t>NEA01</t>
  </si>
  <si>
    <t>Check</t>
  </si>
  <si>
    <t>New CC</t>
  </si>
  <si>
    <t>Hawker Centre</t>
  </si>
  <si>
    <t>Remarks</t>
  </si>
  <si>
    <r>
      <t xml:space="preserve">Description
</t>
    </r>
    <r>
      <rPr>
        <b/>
        <i/>
        <sz val="8"/>
        <rFont val="Arial"/>
        <family val="2"/>
      </rPr>
      <t>(with effect from 1 Dec 2021)</t>
    </r>
  </si>
  <si>
    <r>
      <t xml:space="preserve">Description
</t>
    </r>
    <r>
      <rPr>
        <b/>
        <i/>
        <sz val="8"/>
        <rFont val="Arial"/>
        <family val="2"/>
      </rPr>
      <t>(with effect from 1 Sep 2020)</t>
    </r>
  </si>
  <si>
    <r>
      <t xml:space="preserve">Previous Description
</t>
    </r>
    <r>
      <rPr>
        <i/>
        <sz val="8"/>
        <rFont val="Arial"/>
        <family val="2"/>
      </rPr>
      <t>(valid till 31 Aug 2020)</t>
    </r>
  </si>
  <si>
    <t>(Dept ID)</t>
  </si>
  <si>
    <t>Business Unit</t>
  </si>
  <si>
    <t>PO / AP / AR / AM</t>
  </si>
  <si>
    <t>WITH EFFECT FROM 1 DECEMBER 2021</t>
  </si>
  <si>
    <t>BUSINESS UNITS IN SUB APPLICATION SYSTEM OF NFS@GOV / LIST OF COST CENTRES</t>
  </si>
  <si>
    <t>BUKIT CANBERRA HAWKER CENTRE</t>
  </si>
  <si>
    <t>BUKIT PANJANG HAWKER CENTRE</t>
  </si>
  <si>
    <t>CI YUAN HAWKER CENTRE</t>
  </si>
  <si>
    <t>FERNVALE HAWKER CENTRE &amp; MARKET</t>
  </si>
  <si>
    <t>JURONG WEST HAWKER CENTRE</t>
  </si>
  <si>
    <t>KAMPUNG ADMIRALTY HAWKER CENTRE</t>
  </si>
  <si>
    <t>OUR TAMPINES HUB HAWKER CENTRE</t>
  </si>
  <si>
    <t>PASIR RIS CENTRAL HAWKER CENTRE</t>
  </si>
  <si>
    <t>SENJA HAWKER CENTRE</t>
  </si>
  <si>
    <t>YISHUN PARK HAWKER CENTRE</t>
  </si>
  <si>
    <t>Adam Road Food centre</t>
  </si>
  <si>
    <t>Ang Mo Kio Ave 4 Blk 160/162</t>
  </si>
  <si>
    <t>Ang Mo Kio Street 22 Blk 226H</t>
  </si>
  <si>
    <t>CHANGI VILLAGE ROAD BLK 2/3</t>
  </si>
  <si>
    <t>Changi Village Road Blk 2/3</t>
  </si>
  <si>
    <t>Commonwealth Dr Blk 1A/2A/3A</t>
  </si>
  <si>
    <t>East Coast Lagoon Food Village</t>
  </si>
  <si>
    <t>Haig Road Blk 13/14</t>
  </si>
  <si>
    <t>Havelock Road Blk 22A/B</t>
  </si>
  <si>
    <t>Market Street Hawker Centre</t>
  </si>
  <si>
    <t>MARKET STREET HAWKER CENTRE</t>
  </si>
  <si>
    <r>
      <t>Marsiling Lane Blk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20/21</t>
    </r>
  </si>
  <si>
    <t>New Market Road FC Blk 32</t>
  </si>
  <si>
    <t>New Upper Changi Road Blk 58</t>
  </si>
  <si>
    <t>New Upper Changi Road Blk 208B</t>
  </si>
  <si>
    <t>Sembawang Hills Food Centre</t>
  </si>
  <si>
    <t>TAMAN JURONG MARKET</t>
  </si>
  <si>
    <t>Telok Blangah Drive Blk 79</t>
  </si>
  <si>
    <t>Telok Blangah Drive Blk 82</t>
  </si>
  <si>
    <t>Upper Boon Keng Road Blk 17</t>
  </si>
  <si>
    <t>Upper Cross Street Blk 531A</t>
  </si>
  <si>
    <t>Yishun Ring Road Blk 104/105</t>
  </si>
  <si>
    <t>YISHUN RING ROAD BLK 104/105</t>
  </si>
  <si>
    <t>Whampoa Drive Blk 91/92</t>
  </si>
  <si>
    <t>Whampoa Drive Blk 90</t>
  </si>
  <si>
    <t>Cluster</t>
  </si>
  <si>
    <t>PUNGGOL TOWN HUB HAWKER CENTRE</t>
  </si>
  <si>
    <t>WOODLEIGH VILLAGE HAWKER CENTRE</t>
  </si>
  <si>
    <t>BUANGKOK HAWKER CENTRE</t>
  </si>
  <si>
    <t>MARGARET DRIVE HAWKER CENTRE</t>
  </si>
  <si>
    <t>Margaret Drive Hawker Centre</t>
  </si>
  <si>
    <t>BUSINESS UNITS IN WORKDAY APPLICATION / LIST OF COST CENTERS</t>
  </si>
  <si>
    <t>WITH EFFECT FROM 3 JULY 2023</t>
  </si>
  <si>
    <t>wef 1 Dec 2021</t>
  </si>
  <si>
    <t>wef 3 Jul 2023</t>
  </si>
  <si>
    <t>Business Unit ID</t>
  </si>
  <si>
    <t>Business Unit Name</t>
  </si>
  <si>
    <t>Cost Center Name</t>
  </si>
  <si>
    <t>Hawker Centre (Standardise Naming)</t>
  </si>
  <si>
    <t>Cost Center ID</t>
  </si>
  <si>
    <t>NEA_HAWKER CENTRES GROUP</t>
  </si>
  <si>
    <t>HCG-GROUP DIRECTOR OFFICE</t>
  </si>
  <si>
    <t/>
  </si>
  <si>
    <t>NEA_CC0018</t>
  </si>
  <si>
    <t>NEA_CC0019</t>
  </si>
  <si>
    <t>NEA_CC0020</t>
  </si>
  <si>
    <t>NEA_CC0021</t>
  </si>
  <si>
    <t>NEA_CC0022</t>
  </si>
  <si>
    <t>NEA_CC0023</t>
  </si>
  <si>
    <t>NEA_CC0024</t>
  </si>
  <si>
    <t>NEA_CC0025</t>
  </si>
  <si>
    <t>NEA_CC0026</t>
  </si>
  <si>
    <t>NEA_CC0027</t>
  </si>
  <si>
    <t>NEA_CC0028</t>
  </si>
  <si>
    <t>NEA_CC0029</t>
  </si>
  <si>
    <t>NEA_CC0030</t>
  </si>
  <si>
    <t>NEA_CC0031</t>
  </si>
  <si>
    <t>NEA_CC0032</t>
  </si>
  <si>
    <t>NEA_CC0033</t>
  </si>
  <si>
    <t>NEA_CC0034</t>
  </si>
  <si>
    <t>NEA_CC0035</t>
  </si>
  <si>
    <t>NEA_CC0036</t>
  </si>
  <si>
    <t>NEA_CC0037</t>
  </si>
  <si>
    <t>NEA_CC0038</t>
  </si>
  <si>
    <t>NEA_CC0039</t>
  </si>
  <si>
    <t>NEA_CC0040</t>
  </si>
  <si>
    <t>NEA_CC0041</t>
  </si>
  <si>
    <t>NEA_CC0042</t>
  </si>
  <si>
    <t>NEA_CC0043</t>
  </si>
  <si>
    <t>NEA_CC0044</t>
  </si>
  <si>
    <t>NEA_CC0045</t>
  </si>
  <si>
    <t>NEA_CC0046</t>
  </si>
  <si>
    <t>HCG-POLICY PROG ENGAGE DIV</t>
  </si>
  <si>
    <t>NEA_CC0047</t>
  </si>
  <si>
    <t>PMOD-OPERATIONS MANAGEMENT ENGAGEMENT DEPT</t>
  </si>
  <si>
    <t>NEA_CC0048</t>
  </si>
  <si>
    <t>PMOD-ALLOCATION SYSTEMS DEPT</t>
  </si>
  <si>
    <t>NEA_CC0049</t>
  </si>
  <si>
    <t>PMOD-OPERATIONS PLANNING AND MONITORING DEPT</t>
  </si>
  <si>
    <t>NEW</t>
  </si>
  <si>
    <t>CC1313</t>
  </si>
  <si>
    <t>NEA_CC0050</t>
  </si>
  <si>
    <t>Bukit Panjang Hawker Centre</t>
  </si>
  <si>
    <t>NEA_CC0051</t>
  </si>
  <si>
    <t>Ci Yuan Hawker Centre</t>
  </si>
  <si>
    <t>NEA_CC0052</t>
  </si>
  <si>
    <t>Our Tampines Hub Hawker Centre</t>
  </si>
  <si>
    <t>NEA_CC0053</t>
  </si>
  <si>
    <t>Kampung Admiralty Hawker Centre</t>
  </si>
  <si>
    <t>NEA_CC0054</t>
  </si>
  <si>
    <t>Yishun Park Hawker Centre</t>
  </si>
  <si>
    <t>NEA_CC0055</t>
  </si>
  <si>
    <t>Jurong West Hawker Centre</t>
  </si>
  <si>
    <t>NEA_CC0056</t>
  </si>
  <si>
    <t>Pasir Ris Central Hawker Centre</t>
  </si>
  <si>
    <t>NEA_CC0057</t>
  </si>
  <si>
    <t>Punggol Town Hub Hawker Centre</t>
  </si>
  <si>
    <t>NEA_CC0058</t>
  </si>
  <si>
    <t>Fernvale Hawker Centre &amp; Market</t>
  </si>
  <si>
    <t>NEA_CC0059</t>
  </si>
  <si>
    <t>Bukit Canberra Hawker Centre</t>
  </si>
  <si>
    <t>NEA_CC0060</t>
  </si>
  <si>
    <t>NEA_CC0061</t>
  </si>
  <si>
    <t>HCG-BT PANJANG NTH SENJA RD</t>
  </si>
  <si>
    <t>Senja Hawker Centre</t>
  </si>
  <si>
    <t>NEA_CC0062</t>
  </si>
  <si>
    <t>Woodleigh Village Hawker Centre</t>
  </si>
  <si>
    <t>NEA_CC0063</t>
  </si>
  <si>
    <t>HCG-MARGARET DR HAWKER CTR</t>
  </si>
  <si>
    <t>NEA_CC0064</t>
  </si>
  <si>
    <t>NEA_CC0065</t>
  </si>
  <si>
    <t>Buangkok Hawker Centre</t>
  </si>
  <si>
    <t>NEA_CC0066</t>
  </si>
  <si>
    <t>NEA_CC0067</t>
  </si>
  <si>
    <t>NEA_CC0068</t>
  </si>
  <si>
    <t>NEA_CC0069</t>
  </si>
  <si>
    <t>NEA_CC0070</t>
  </si>
  <si>
    <t>NEA_CC0071</t>
  </si>
  <si>
    <t>NEA_CC0072</t>
  </si>
  <si>
    <t>NEA_CC0073</t>
  </si>
  <si>
    <t>NEA_CC0074</t>
  </si>
  <si>
    <t>HCG-ANG MO KIO AVE4 BLK160-162</t>
  </si>
  <si>
    <t>NEA_CC0075</t>
  </si>
  <si>
    <t>NEA_CC0076</t>
  </si>
  <si>
    <t>NEA_CC0077</t>
  </si>
  <si>
    <t>NEA_CC0078</t>
  </si>
  <si>
    <t>NEA_CC0079</t>
  </si>
  <si>
    <t>NEA_CC0080</t>
  </si>
  <si>
    <t>NEA_CC0081</t>
  </si>
  <si>
    <t>NEA_CC0082</t>
  </si>
  <si>
    <t>NEA_CC0083</t>
  </si>
  <si>
    <t>NEA_CC0084</t>
  </si>
  <si>
    <t>NEA_CC0085</t>
  </si>
  <si>
    <t>NEA_CC0086</t>
  </si>
  <si>
    <t>NEA_CC0087</t>
  </si>
  <si>
    <t>HCG-BOON LAY PLACE BLK 221A 221B</t>
  </si>
  <si>
    <t>NEA_CC0088</t>
  </si>
  <si>
    <t>NEA_CC0089</t>
  </si>
  <si>
    <t>NEA_CC0090</t>
  </si>
  <si>
    <t>NEA_CC0091</t>
  </si>
  <si>
    <t>HCG-CHANGI VILLAGE RD BLKS 2-3</t>
  </si>
  <si>
    <t>NEA_CC0092</t>
  </si>
  <si>
    <t>NEA_CC0093</t>
  </si>
  <si>
    <t>NEA_CC0094</t>
  </si>
  <si>
    <t>NEA_CC0095</t>
  </si>
  <si>
    <t>NEA_CC0096</t>
  </si>
  <si>
    <t>NEA_CC0097</t>
  </si>
  <si>
    <t>NEA_CC0098</t>
  </si>
  <si>
    <t>NEA_CC0099</t>
  </si>
  <si>
    <t>NEA_CC0100</t>
  </si>
  <si>
    <t>NEA_CC0101</t>
  </si>
  <si>
    <t>HCG-HAIG ROAD BLKS 13-14</t>
  </si>
  <si>
    <t>NEA_CC0102</t>
  </si>
  <si>
    <t>NEA_CC0103</t>
  </si>
  <si>
    <t>NEA_CC0104</t>
  </si>
  <si>
    <t>NEA_CC0105</t>
  </si>
  <si>
    <t>NEA_CC0106</t>
  </si>
  <si>
    <t>NEA_CC0107</t>
  </si>
  <si>
    <t>NEA_CC0108</t>
  </si>
  <si>
    <t>NEA_CC0109</t>
  </si>
  <si>
    <t>NEA_CC0110</t>
  </si>
  <si>
    <t>NEA_CC0111</t>
  </si>
  <si>
    <t>NEA_CC0112</t>
  </si>
  <si>
    <t>NEA_CC0113</t>
  </si>
  <si>
    <t>HCG-MARINE TERRACE BLK 50A</t>
  </si>
  <si>
    <t>NEA_CC0114</t>
  </si>
  <si>
    <t>HCG-MARSILING LANE BLKS 20-21</t>
  </si>
  <si>
    <t>Marsiling Lane Blk 20/21</t>
  </si>
  <si>
    <t>NEA_CC0115</t>
  </si>
  <si>
    <t>NEA_CC0116</t>
  </si>
  <si>
    <t>NEA_CC0117</t>
  </si>
  <si>
    <t>NEA_CC0118</t>
  </si>
  <si>
    <t>NEA_CC0119</t>
  </si>
  <si>
    <t>NEA_CC0120</t>
  </si>
  <si>
    <t>NEA_CC0121</t>
  </si>
  <si>
    <t>NEA_CC0122</t>
  </si>
  <si>
    <t>NEA_CC0123</t>
  </si>
  <si>
    <t>NEA_CC0124</t>
  </si>
  <si>
    <t>NEA_CC0125</t>
  </si>
  <si>
    <t>NEA_CC0126</t>
  </si>
  <si>
    <t>NEA_CC0127</t>
  </si>
  <si>
    <t>NEA_CC0128</t>
  </si>
  <si>
    <t>NEA_CC0129</t>
  </si>
  <si>
    <t>NEA_CC0130</t>
  </si>
  <si>
    <t>NEA_CC0131</t>
  </si>
  <si>
    <t>NEA_CC0132</t>
  </si>
  <si>
    <t>NEA_CC0133</t>
  </si>
  <si>
    <t>HCG-YISHUN RING RD BLK 104-105</t>
  </si>
  <si>
    <t>NEA_CC0134</t>
  </si>
  <si>
    <t>NEA_CC0135</t>
  </si>
  <si>
    <t>NEA_CC0136</t>
  </si>
  <si>
    <t>HCG-CIRCUIT RD BLKS 79-79A</t>
  </si>
  <si>
    <t>NEA_CC0137</t>
  </si>
  <si>
    <t>HCG-CMONWEALTH DR BLK 1A-2A-3A</t>
  </si>
  <si>
    <t>NEA_CC0138</t>
  </si>
  <si>
    <t>HCG-HAVELOCK ROAD BLKS 22A-B</t>
  </si>
  <si>
    <t>NEA_CC0139</t>
  </si>
  <si>
    <t>NEA_CC0140</t>
  </si>
  <si>
    <t>NEA_CC0141</t>
  </si>
  <si>
    <t>NEA_CC0142</t>
  </si>
  <si>
    <t>NEA_CC0143</t>
  </si>
  <si>
    <t>NEA_CC0144</t>
  </si>
  <si>
    <t>New Market Road Fc Blk 32</t>
  </si>
  <si>
    <t>NEA_CC0145</t>
  </si>
  <si>
    <t>NEA_CC0146</t>
  </si>
  <si>
    <t>NEA_CC0147</t>
  </si>
  <si>
    <t>NEA_CC0148</t>
  </si>
  <si>
    <t>HCG-WHAMPOA DR BLK 91-92</t>
  </si>
  <si>
    <t>NEA_CC0149</t>
  </si>
  <si>
    <t>NEA_CC0150</t>
  </si>
  <si>
    <t>Original CC</t>
  </si>
  <si>
    <t>CC wef 1 Dec 21</t>
  </si>
  <si>
    <t>CC wef 3 Jul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</si>
</sst>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indexed="18"/>
      <name val="Arial"/>
      <family val="2"/>
    </font>
    <font>
      <sz val="8"/>
      <name val="Arial"/>
      <family val="2"/>
    </font>
    <font>
      <sz val="10"/>
      <name val="Arial"/>
      <family val="2"/>
    </font>
    <font>
      <strike/>
      <sz val="8"/>
      <name val="Arial"/>
      <family val="2"/>
    </font>
    <font>
      <i/>
      <sz val="8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b/>
      <i/>
      <sz val="8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theme="1" tint="0.34998626667073579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lightTrellis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0"/>
      </right>
      <top style="thin">
        <color theme="6" tint="0.39997558519241921"/>
      </top>
      <bottom style="thin">
        <color rgb="FF9BBB59"/>
      </bottom>
      <diagonal/>
    </border>
    <border>
      <left style="thin">
        <color theme="0"/>
      </left>
      <right/>
      <top style="thin">
        <color rgb="FF9BBB59"/>
      </top>
      <bottom/>
      <diagonal/>
    </border>
    <border>
      <left/>
      <right/>
      <top style="thin">
        <color theme="6" tint="0.39997558519241921"/>
      </top>
      <bottom style="thin">
        <color rgb="FF9BBB59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6" tint="0.39997558519241921"/>
      </top>
      <bottom style="thin">
        <color theme="0"/>
      </bottom>
      <diagonal/>
    </border>
    <border>
      <left/>
      <right/>
      <top style="thin">
        <color theme="6" tint="0.39997558519241921"/>
      </top>
      <bottom style="thin">
        <color theme="0"/>
      </bottom>
      <diagonal/>
    </border>
    <border>
      <left/>
      <right style="thin">
        <color theme="0"/>
      </right>
      <top style="thin">
        <color theme="6" tint="0.39997558519241921"/>
      </top>
      <bottom style="thin">
        <color theme="0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17" fillId="0" borderId="0"/>
  </cellStyleXfs>
  <cellXfs count="1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164" fontId="7" fillId="0" borderId="14" xfId="0" quotePrefix="1" applyNumberFormat="1" applyFont="1" applyBorder="1" applyAlignment="1">
      <alignment horizontal="center" vertical="center"/>
    </xf>
    <xf numFmtId="0" fontId="0" fillId="5" borderId="13" xfId="0" applyFill="1" applyBorder="1" applyAlignment="1">
      <alignment horizontal="left" vertical="center"/>
    </xf>
    <xf numFmtId="164" fontId="0" fillId="5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5" borderId="14" xfId="0" applyFill="1" applyBorder="1" applyAlignment="1">
      <alignment horizontal="left" vertical="center"/>
    </xf>
    <xf numFmtId="0" fontId="1" fillId="6" borderId="14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0" fillId="5" borderId="13" xfId="0" quotePrefix="1" applyFill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/>
    </xf>
    <xf numFmtId="0" fontId="10" fillId="0" borderId="14" xfId="0" applyFont="1" applyBorder="1" applyAlignment="1">
      <alignment vertical="top"/>
    </xf>
    <xf numFmtId="14" fontId="10" fillId="0" borderId="0" xfId="0" applyNumberFormat="1" applyFont="1" applyAlignment="1">
      <alignment vertical="top" wrapText="1"/>
    </xf>
    <xf numFmtId="14" fontId="10" fillId="0" borderId="14" xfId="0" applyNumberFormat="1" applyFont="1" applyBorder="1" applyAlignment="1">
      <alignment vertical="top" wrapText="1"/>
    </xf>
    <xf numFmtId="0" fontId="10" fillId="0" borderId="14" xfId="1" applyFont="1" applyBorder="1" applyAlignment="1">
      <alignment vertical="top"/>
    </xf>
    <xf numFmtId="0" fontId="10" fillId="7" borderId="14" xfId="0" applyFont="1" applyFill="1" applyBorder="1" applyAlignment="1">
      <alignment vertical="top"/>
    </xf>
    <xf numFmtId="0" fontId="10" fillId="0" borderId="14" xfId="1" applyFont="1" applyBorder="1" applyAlignment="1">
      <alignment horizontal="center" vertical="top"/>
    </xf>
    <xf numFmtId="49" fontId="10" fillId="0" borderId="14" xfId="0" applyNumberFormat="1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top"/>
    </xf>
    <xf numFmtId="0" fontId="10" fillId="0" borderId="16" xfId="0" applyFont="1" applyBorder="1" applyAlignment="1">
      <alignment vertical="top"/>
    </xf>
    <xf numFmtId="0" fontId="10" fillId="0" borderId="16" xfId="1" applyFont="1" applyBorder="1" applyAlignment="1">
      <alignment horizontal="center" vertical="top"/>
    </xf>
    <xf numFmtId="0" fontId="10" fillId="0" borderId="17" xfId="0" applyFont="1" applyBorder="1" applyAlignment="1">
      <alignment horizontal="center" vertical="top"/>
    </xf>
    <xf numFmtId="0" fontId="10" fillId="0" borderId="15" xfId="0" applyFont="1" applyBorder="1" applyAlignment="1">
      <alignment horizontal="center" vertical="top"/>
    </xf>
    <xf numFmtId="14" fontId="10" fillId="0" borderId="18" xfId="0" applyNumberFormat="1" applyFont="1" applyBorder="1" applyAlignment="1">
      <alignment vertical="top" wrapText="1"/>
    </xf>
    <xf numFmtId="0" fontId="10" fillId="0" borderId="19" xfId="0" applyFont="1" applyBorder="1" applyAlignment="1">
      <alignment horizontal="center" vertical="top"/>
    </xf>
    <xf numFmtId="49" fontId="10" fillId="8" borderId="16" xfId="1" applyNumberFormat="1" applyFont="1" applyFill="1" applyBorder="1" applyAlignment="1">
      <alignment horizontal="center" vertical="top"/>
    </xf>
    <xf numFmtId="0" fontId="10" fillId="8" borderId="14" xfId="0" applyFont="1" applyFill="1" applyBorder="1" applyAlignment="1">
      <alignment vertical="top" wrapText="1"/>
    </xf>
    <xf numFmtId="0" fontId="10" fillId="8" borderId="14" xfId="1" applyFont="1" applyFill="1" applyBorder="1" applyAlignment="1">
      <alignment vertical="top"/>
    </xf>
    <xf numFmtId="49" fontId="10" fillId="8" borderId="14" xfId="1" applyNumberFormat="1" applyFont="1" applyFill="1" applyBorder="1" applyAlignment="1">
      <alignment horizontal="center" vertical="top"/>
    </xf>
    <xf numFmtId="0" fontId="10" fillId="0" borderId="14" xfId="0" applyFont="1" applyBorder="1" applyAlignment="1">
      <alignment vertical="top" wrapText="1"/>
    </xf>
    <xf numFmtId="49" fontId="10" fillId="8" borderId="16" xfId="0" applyNumberFormat="1" applyFont="1" applyFill="1" applyBorder="1" applyAlignment="1">
      <alignment horizontal="center" vertical="top"/>
    </xf>
    <xf numFmtId="0" fontId="10" fillId="8" borderId="14" xfId="0" applyFont="1" applyFill="1" applyBorder="1" applyAlignment="1">
      <alignment vertical="top"/>
    </xf>
    <xf numFmtId="49" fontId="10" fillId="8" borderId="14" xfId="0" applyNumberFormat="1" applyFont="1" applyFill="1" applyBorder="1" applyAlignment="1">
      <alignment horizontal="center" vertical="top"/>
    </xf>
    <xf numFmtId="49" fontId="12" fillId="8" borderId="16" xfId="0" applyNumberFormat="1" applyFont="1" applyFill="1" applyBorder="1" applyAlignment="1">
      <alignment horizontal="center" vertical="top"/>
    </xf>
    <xf numFmtId="0" fontId="12" fillId="8" borderId="14" xfId="1" applyFont="1" applyFill="1" applyBorder="1" applyAlignment="1">
      <alignment vertical="top"/>
    </xf>
    <xf numFmtId="0" fontId="12" fillId="8" borderId="14" xfId="0" applyFont="1" applyFill="1" applyBorder="1" applyAlignment="1">
      <alignment vertical="top"/>
    </xf>
    <xf numFmtId="49" fontId="12" fillId="8" borderId="14" xfId="0" applyNumberFormat="1" applyFont="1" applyFill="1" applyBorder="1" applyAlignment="1">
      <alignment horizontal="center" vertical="top"/>
    </xf>
    <xf numFmtId="0" fontId="12" fillId="8" borderId="16" xfId="1" applyFont="1" applyFill="1" applyBorder="1" applyAlignment="1">
      <alignment horizontal="center" vertical="top"/>
    </xf>
    <xf numFmtId="0" fontId="12" fillId="8" borderId="14" xfId="1" applyFont="1" applyFill="1" applyBorder="1" applyAlignment="1">
      <alignment horizontal="center" vertical="top"/>
    </xf>
    <xf numFmtId="49" fontId="10" fillId="0" borderId="14" xfId="1" applyNumberFormat="1" applyFont="1" applyBorder="1" applyAlignment="1">
      <alignment horizontal="center" vertical="top"/>
    </xf>
    <xf numFmtId="0" fontId="10" fillId="0" borderId="14" xfId="0" applyFont="1" applyBorder="1" applyAlignment="1">
      <alignment horizontal="left" vertical="top"/>
    </xf>
    <xf numFmtId="0" fontId="10" fillId="0" borderId="14" xfId="1" applyFont="1" applyBorder="1" applyAlignment="1">
      <alignment vertical="top" wrapText="1"/>
    </xf>
    <xf numFmtId="0" fontId="10" fillId="0" borderId="14" xfId="0" quotePrefix="1" applyFont="1" applyBorder="1" applyAlignment="1">
      <alignment horizontal="center" vertical="top"/>
    </xf>
    <xf numFmtId="49" fontId="12" fillId="8" borderId="16" xfId="1" applyNumberFormat="1" applyFont="1" applyFill="1" applyBorder="1" applyAlignment="1">
      <alignment horizontal="center" vertical="top"/>
    </xf>
    <xf numFmtId="49" fontId="12" fillId="8" borderId="14" xfId="1" applyNumberFormat="1" applyFont="1" applyFill="1" applyBorder="1" applyAlignment="1">
      <alignment horizontal="center" vertical="top"/>
    </xf>
    <xf numFmtId="0" fontId="10" fillId="8" borderId="16" xfId="1" applyFont="1" applyFill="1" applyBorder="1" applyAlignment="1">
      <alignment horizontal="center" vertical="top"/>
    </xf>
    <xf numFmtId="0" fontId="10" fillId="8" borderId="14" xfId="1" applyFont="1" applyFill="1" applyBorder="1" applyAlignment="1">
      <alignment horizontal="center" vertical="top"/>
    </xf>
    <xf numFmtId="0" fontId="14" fillId="0" borderId="14" xfId="1" applyFont="1" applyBorder="1" applyAlignment="1">
      <alignment vertical="top" wrapText="1"/>
    </xf>
    <xf numFmtId="0" fontId="10" fillId="0" borderId="14" xfId="1" quotePrefix="1" applyFont="1" applyBorder="1" applyAlignment="1">
      <alignment horizontal="center" vertical="top"/>
    </xf>
    <xf numFmtId="0" fontId="10" fillId="8" borderId="14" xfId="1" applyFont="1" applyFill="1" applyBorder="1" applyAlignment="1">
      <alignment vertical="top" wrapText="1"/>
    </xf>
    <xf numFmtId="0" fontId="15" fillId="8" borderId="14" xfId="0" applyFont="1" applyFill="1" applyBorder="1" applyAlignment="1">
      <alignment vertical="top"/>
    </xf>
    <xf numFmtId="0" fontId="10" fillId="0" borderId="20" xfId="0" applyFont="1" applyBorder="1" applyAlignment="1">
      <alignment horizontal="center" vertical="top"/>
    </xf>
    <xf numFmtId="49" fontId="10" fillId="0" borderId="14" xfId="0" quotePrefix="1" applyNumberFormat="1" applyFont="1" applyBorder="1" applyAlignment="1">
      <alignment horizontal="center" vertical="top"/>
    </xf>
    <xf numFmtId="0" fontId="10" fillId="0" borderId="21" xfId="0" applyFont="1" applyBorder="1" applyAlignment="1">
      <alignment horizontal="center" vertical="top"/>
    </xf>
    <xf numFmtId="0" fontId="10" fillId="0" borderId="18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0" fillId="8" borderId="16" xfId="1" quotePrefix="1" applyFont="1" applyFill="1" applyBorder="1" applyAlignment="1">
      <alignment horizontal="center" vertical="top"/>
    </xf>
    <xf numFmtId="0" fontId="10" fillId="8" borderId="14" xfId="1" quotePrefix="1" applyFont="1" applyFill="1" applyBorder="1" applyAlignment="1">
      <alignment horizontal="center" vertical="top"/>
    </xf>
    <xf numFmtId="0" fontId="10" fillId="8" borderId="21" xfId="1" applyFont="1" applyFill="1" applyBorder="1" applyAlignment="1">
      <alignment vertical="top"/>
    </xf>
    <xf numFmtId="49" fontId="10" fillId="8" borderId="21" xfId="1" applyNumberFormat="1" applyFont="1" applyFill="1" applyBorder="1" applyAlignment="1">
      <alignment horizontal="center" vertical="top"/>
    </xf>
    <xf numFmtId="0" fontId="12" fillId="8" borderId="16" xfId="1" quotePrefix="1" applyFont="1" applyFill="1" applyBorder="1" applyAlignment="1">
      <alignment horizontal="center" vertical="top"/>
    </xf>
    <xf numFmtId="0" fontId="12" fillId="8" borderId="14" xfId="1" quotePrefix="1" applyFont="1" applyFill="1" applyBorder="1" applyAlignment="1">
      <alignment horizontal="center" vertical="top"/>
    </xf>
    <xf numFmtId="0" fontId="10" fillId="0" borderId="21" xfId="1" applyFont="1" applyBorder="1" applyAlignment="1">
      <alignment vertical="top"/>
    </xf>
    <xf numFmtId="0" fontId="14" fillId="0" borderId="14" xfId="0" applyFont="1" applyBorder="1" applyAlignment="1">
      <alignment vertical="center"/>
    </xf>
    <xf numFmtId="0" fontId="14" fillId="0" borderId="14" xfId="0" quotePrefix="1" applyFont="1" applyBorder="1" applyAlignment="1">
      <alignment horizontal="center" vertical="center"/>
    </xf>
    <xf numFmtId="0" fontId="10" fillId="0" borderId="15" xfId="0" quotePrefix="1" applyFont="1" applyBorder="1" applyAlignment="1">
      <alignment horizontal="center" vertical="top"/>
    </xf>
    <xf numFmtId="0" fontId="10" fillId="0" borderId="14" xfId="0" applyFont="1" applyBorder="1" applyAlignment="1">
      <alignment horizontal="left" vertical="top" wrapText="1"/>
    </xf>
    <xf numFmtId="0" fontId="10" fillId="9" borderId="16" xfId="1" applyFont="1" applyFill="1" applyBorder="1" applyAlignment="1">
      <alignment horizontal="center" vertical="top"/>
    </xf>
    <xf numFmtId="0" fontId="8" fillId="9" borderId="14" xfId="0" applyFont="1" applyFill="1" applyBorder="1" applyAlignment="1">
      <alignment vertical="center"/>
    </xf>
    <xf numFmtId="164" fontId="10" fillId="0" borderId="14" xfId="1" quotePrefix="1" applyNumberFormat="1" applyFont="1" applyBorder="1" applyAlignment="1">
      <alignment horizontal="center" vertical="top"/>
    </xf>
    <xf numFmtId="0" fontId="16" fillId="0" borderId="15" xfId="0" applyFont="1" applyBorder="1" applyAlignment="1">
      <alignment vertical="top"/>
    </xf>
    <xf numFmtId="0" fontId="12" fillId="8" borderId="14" xfId="2" applyFont="1" applyFill="1" applyBorder="1" applyAlignment="1">
      <alignment horizontal="left" vertical="top"/>
    </xf>
    <xf numFmtId="0" fontId="10" fillId="7" borderId="14" xfId="1" applyFont="1" applyFill="1" applyBorder="1" applyAlignment="1">
      <alignment vertical="top"/>
    </xf>
    <xf numFmtId="0" fontId="16" fillId="9" borderId="14" xfId="0" applyFont="1" applyFill="1" applyBorder="1" applyAlignment="1">
      <alignment horizontal="center" vertical="center"/>
    </xf>
    <xf numFmtId="0" fontId="16" fillId="9" borderId="14" xfId="0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6" fillId="0" borderId="22" xfId="0" applyFont="1" applyBorder="1" applyAlignment="1">
      <alignment horizontal="center" vertical="top"/>
    </xf>
    <xf numFmtId="0" fontId="10" fillId="0" borderId="18" xfId="0" applyFont="1" applyBorder="1" applyAlignment="1">
      <alignment vertical="top" wrapText="1"/>
    </xf>
    <xf numFmtId="0" fontId="10" fillId="0" borderId="18" xfId="0" applyFont="1" applyBorder="1" applyAlignment="1">
      <alignment vertical="top"/>
    </xf>
    <xf numFmtId="0" fontId="16" fillId="0" borderId="23" xfId="0" applyFont="1" applyBorder="1" applyAlignment="1">
      <alignment horizontal="center" vertical="top"/>
    </xf>
    <xf numFmtId="0" fontId="16" fillId="0" borderId="18" xfId="0" applyFont="1" applyBorder="1" applyAlignment="1">
      <alignment horizontal="left" vertical="top"/>
    </xf>
    <xf numFmtId="0" fontId="19" fillId="0" borderId="0" xfId="0" applyFont="1" applyAlignment="1">
      <alignment vertical="top"/>
    </xf>
    <xf numFmtId="0" fontId="10" fillId="4" borderId="14" xfId="0" applyFont="1" applyFill="1" applyBorder="1" applyAlignment="1">
      <alignment vertical="top" wrapText="1"/>
    </xf>
    <xf numFmtId="0" fontId="8" fillId="4" borderId="14" xfId="0" applyFont="1" applyFill="1" applyBorder="1" applyAlignment="1">
      <alignment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164" fontId="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0" fillId="0" borderId="0" xfId="0" applyFont="1"/>
    <xf numFmtId="0" fontId="16" fillId="10" borderId="14" xfId="0" applyFont="1" applyFill="1" applyBorder="1" applyAlignment="1">
      <alignment horizontal="center" vertical="top" wrapText="1"/>
    </xf>
    <xf numFmtId="0" fontId="16" fillId="8" borderId="14" xfId="0" applyFont="1" applyFill="1" applyBorder="1" applyAlignment="1">
      <alignment horizontal="center" vertical="top"/>
    </xf>
    <xf numFmtId="0" fontId="16" fillId="10" borderId="14" xfId="0" applyFont="1" applyFill="1" applyBorder="1" applyAlignment="1">
      <alignment horizontal="center" vertical="top"/>
    </xf>
    <xf numFmtId="0" fontId="21" fillId="0" borderId="14" xfId="1" applyFont="1" applyBorder="1" applyAlignment="1">
      <alignment horizontal="center" vertical="top"/>
    </xf>
    <xf numFmtId="0" fontId="21" fillId="0" borderId="14" xfId="1" quotePrefix="1" applyFont="1" applyBorder="1" applyAlignment="1">
      <alignment horizontal="center" vertical="top"/>
    </xf>
    <xf numFmtId="164" fontId="21" fillId="0" borderId="14" xfId="1" quotePrefix="1" applyNumberFormat="1" applyFont="1" applyBorder="1" applyAlignment="1">
      <alignment horizontal="center" vertical="top"/>
    </xf>
    <xf numFmtId="0" fontId="0" fillId="5" borderId="0" xfId="0" quotePrefix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3">
    <cellStyle name="Normal" xfId="0" builtinId="0"/>
    <cellStyle name="Normal 3" xfId="2" xr:uid="{81DED8B3-8615-46FC-B3B5-1644DE0AA7FF}"/>
    <cellStyle name="Normal_REQ_DATA - 100103" xfId="1" xr:uid="{7AC7F063-395A-41C5-88FD-BEA226BAFEE5}"/>
  </cellStyles>
  <dxfs count="4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 outline="0">
        <left/>
        <right/>
        <top style="double">
          <color indexed="64"/>
        </top>
        <bottom/>
      </border>
    </dxf>
    <dxf>
      <border diagonalUp="0" diagonalDown="0" outline="0">
        <left/>
        <right/>
        <top style="double">
          <color indexed="64"/>
        </top>
        <bottom/>
      </border>
    </dxf>
    <dxf>
      <border diagonalUp="0" diagonalDown="0" outline="0">
        <left/>
        <right/>
        <top style="double">
          <color indexed="64"/>
        </top>
        <bottom/>
      </border>
    </dxf>
    <dxf>
      <border diagonalUp="0" diagonalDown="0" outline="0">
        <left/>
        <right/>
        <top style="double">
          <color indexed="64"/>
        </top>
        <bottom/>
      </border>
    </dxf>
    <dxf>
      <border diagonalUp="0" diagonalDown="0" outline="0">
        <left/>
        <right/>
        <top style="double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indexed="64"/>
        </top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64" formatCode="00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numFmt numFmtId="0" formatCode="General"/>
    </dxf>
    <dxf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numFmt numFmtId="164" formatCode="00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/>
        <right/>
        <top style="double">
          <color indexed="64"/>
        </top>
        <bottom style="double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/>
        <right/>
        <top style="double">
          <color indexed="64"/>
        </top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top style="thin">
          <color indexed="64"/>
        </top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</dxfs>
  <tableStyles count="0" defaultTableStyle="TableStyleMedium9" defaultPivotStyle="PivotStyleLight16"/>
  <colors>
    <mruColors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o Bin LEW (NEA)" id="{50BC3E61-DC2F-4EF8-9989-506B2718D788}" userId="S-1-5-21-1216582894-834684500-1334827815-545338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0000000}" name="Table21" displayName="Table21" ref="A2:M124" totalsRowCount="1" headerRowDxfId="44" dataDxfId="43" totalsRowBorderDxfId="42">
  <autoFilter ref="A2:M123" xr:uid="{00000000-0009-0000-0100-000015000000}"/>
  <sortState xmlns:xlrd2="http://schemas.microsoft.com/office/spreadsheetml/2017/richdata2" ref="A3:M123">
    <sortCondition ref="C3:C123"/>
  </sortState>
  <tableColumns count="13">
    <tableColumn id="7" xr3:uid="{00000000-0010-0000-0000-000007000000}" name="#" dataDxfId="41" totalsRowDxfId="40"/>
    <tableColumn id="10" xr3:uid="{C411AA46-A7C4-4BFA-AB5C-E6A0AEECBB93}" name="CBD?" dataDxfId="39" totalsRowDxfId="38"/>
    <tableColumn id="1" xr3:uid="{00000000-0010-0000-0000-000001000000}" name="Hawker Center" dataDxfId="37" totalsRowDxfId="36"/>
    <tableColumn id="9" xr3:uid="{92B53A0E-B3A8-408D-9087-DDFA20E09DEF}" name="Original CC" dataDxfId="35" totalsRowDxfId="34">
      <calculatedColumnFormula>VLOOKUP(Table21[[#This Row],[Hawker Center]],'Original CC'!$B$1:$D$121,2,FALSE)</calculatedColumnFormula>
    </tableColumn>
    <tableColumn id="11" xr3:uid="{4A2EDC1B-8854-48E2-B16A-A2A532E0E99A}" name="CC wef 1 Dec 21" dataDxfId="33" totalsRowDxfId="32">
      <calculatedColumnFormula>VLOOKUP(Table21[[#This Row],[Hawker Center]],'CC wef 1 Dec 2021'!$I$5:$J$401,2,FALSE)</calculatedColumnFormula>
    </tableColumn>
    <tableColumn id="13" xr3:uid="{84E970F9-E49B-4752-AE6A-41935F05E8F7}" name="CC wef 3 Jul 23" dataDxfId="31" totalsRowDxfId="30">
      <calculatedColumnFormula>VLOOKUP(Table21[[#This Row],[Hawker Center]], 'CC wef 3 Jul 2023'!$D$4:$G$137, 4, FALSE)</calculatedColumnFormula>
    </tableColumn>
    <tableColumn id="12" xr3:uid="{287B860C-DD49-40AC-9C21-49501626D6D8}" name="Cluster" dataDxfId="29" totalsRowDxfId="28"/>
    <tableColumn id="8" xr3:uid="{00000000-0010-0000-0000-000008000000}" name="Landlord" dataDxfId="27" totalsRowDxfId="26"/>
    <tableColumn id="2" xr3:uid="{00000000-0010-0000-0000-000002000000}" name="Cooked Food" totalsRowFunction="sum" dataDxfId="25" totalsRowDxfId="24"/>
    <tableColumn id="3" xr3:uid="{00000000-0010-0000-0000-000003000000}" name="Locked-Up" totalsRowFunction="sum" dataDxfId="23" totalsRowDxfId="22"/>
    <tableColumn id="4" xr3:uid="{00000000-0010-0000-0000-000004000000}" name="Market Slab" totalsRowFunction="sum" dataDxfId="21" totalsRowDxfId="20"/>
    <tableColumn id="5" xr3:uid="{00000000-0010-0000-0000-000005000000}" name="Kiosks" totalsRowFunction="sum" dataDxfId="19" totalsRowDxfId="18"/>
    <tableColumn id="6" xr3:uid="{00000000-0010-0000-0000-000006000000}" name="Total Stalls per Centre" totalsRowFunction="sum" dataDxfId="17" totalsRowDxfId="16">
      <calculatedColumnFormula>SUM(Table21[[#This Row],[Cooked Food]:[Kiosks]])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16" totalsRowCount="1" headerRowDxfId="15">
  <autoFilter ref="A1:I15" xr:uid="{00000000-0009-0000-0100-000001000000}"/>
  <sortState xmlns:xlrd2="http://schemas.microsoft.com/office/spreadsheetml/2017/richdata2" ref="A2:I15">
    <sortCondition ref="B2:B15"/>
  </sortState>
  <tableColumns count="9">
    <tableColumn id="1" xr3:uid="{00000000-0010-0000-0100-000001000000}" name="#" totalsRowDxfId="8"/>
    <tableColumn id="2" xr3:uid="{00000000-0010-0000-0100-000002000000}" name="Hawker Center" dataDxfId="14" totalsRowDxfId="7"/>
    <tableColumn id="6" xr3:uid="{3CEFB033-47A8-4464-85ED-1004F4982A9A}" name="Original CC" dataDxfId="13" totalsRowDxfId="6">
      <calculatedColumnFormula>VLOOKUP(Table1[[#This Row],[Hawker Center]],'Original CC'!$B$1:$D$121,2,FALSE)</calculatedColumnFormula>
    </tableColumn>
    <tableColumn id="7" xr3:uid="{30559DF4-189B-4BE8-AA19-1DF43AC75ECA}" name="CC wef 1 Dec 21" dataDxfId="12" totalsRowDxfId="5">
      <calculatedColumnFormula>VLOOKUP(Table1[[#This Row],[Hawker Center]],'CC wef 1 Dec 2021'!$I$5:$J$401,2,FALSE)</calculatedColumnFormula>
    </tableColumn>
    <tableColumn id="9" xr3:uid="{4E80A2A2-642B-4D49-8B50-8ADA6F1A04F1}" name="CC wef 3 Jul 23" dataDxfId="11" totalsRowDxfId="4">
      <calculatedColumnFormula>VLOOKUP(Table1[[#This Row],[Hawker Center]], 'CC wef 3 Jul 2023'!$D$4:$G$137, 4, FALSE)</calculatedColumnFormula>
    </tableColumn>
    <tableColumn id="8" xr3:uid="{DE074988-82CF-4AAB-BDA5-8C4DDF5D1F66}" name="Cluster" totalsRowDxfId="3"/>
    <tableColumn id="3" xr3:uid="{00000000-0010-0000-0100-000003000000}" name="FL" totalsRowFunction="sum" totalsRowDxfId="2"/>
    <tableColumn id="4" xr3:uid="{00000000-0010-0000-0100-000004000000}" name="SS" totalsRowFunction="sum" totalsRowDxfId="1"/>
    <tableColumn id="5" xr3:uid="{00000000-0010-0000-0100-000005000000}" name="Total" totalsRowFunction="sum" totalsRowDxfId="0">
      <calculatedColumnFormula>SUM(G2:H2)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1-06-10T04:16:21.37" personId="{50BC3E61-DC2F-4EF8-9989-506B2718D788}" id="{FED0F70B-5927-4966-B69A-5FBD8EB65582}">
    <text>Derived after overlapping SLA's CBD layer and Hawker Centres layer in GeoSpace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5" dT="2020-10-08T11:22:07.42" personId="{50BC3E61-DC2F-4EF8-9989-506B2718D788}" id="{259C6996-5D93-48A5-94E5-CFB6250AFD33}">
    <text>Not confirmed if it is 3 or 4 new SS, assumed 4 new SS</text>
  </threadedComment>
  <threadedComment ref="H15" dT="2021-02-04T03:20:14.09" personId="{50BC3E61-DC2F-4EF8-9989-506B2718D788}" id="{D7C1D8B7-8853-45C9-8E39-2DF8FFDA81B2}" parentId="{259C6996-5D93-48A5-94E5-CFB6250AFD33}">
    <text>Confirmed 4 new SS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28" dT="2022-02-07T07:02:34.87" personId="{50BC3E61-DC2F-4EF8-9989-506B2718D788}" id="{1D5E652D-1A4B-4CD8-97A9-0EFEC6E029A4}">
    <text>Cells highlighted in orange means that the value within the cells from source* has been modifed to match the centre names of this excel file.
*Source table is the one used for processing the e-invoices.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3"/>
  <sheetViews>
    <sheetView tabSelected="1" zoomScaleNormal="100" workbookViewId="0"/>
  </sheetViews>
  <sheetFormatPr defaultRowHeight="14.4" x14ac:dyDescent="0.3"/>
  <cols>
    <col min="1" max="1" width="6.5546875" style="2" bestFit="1" customWidth="1"/>
    <col min="2" max="2" width="10.21875" style="2" bestFit="1" customWidth="1"/>
    <col min="3" max="3" width="38.77734375" style="1" bestFit="1" customWidth="1"/>
    <col min="4" max="5" width="18.6640625" style="1" hidden="1" customWidth="1"/>
    <col min="6" max="6" width="18.6640625" style="1" customWidth="1"/>
    <col min="7" max="8" width="13.21875" style="1" customWidth="1"/>
    <col min="9" max="9" width="17.21875" style="1" customWidth="1"/>
    <col min="10" max="10" width="15" style="1" customWidth="1"/>
    <col min="11" max="11" width="16.21875" style="1" customWidth="1"/>
    <col min="12" max="12" width="11.21875" style="1" customWidth="1"/>
    <col min="13" max="13" width="25.21875" bestFit="1" customWidth="1"/>
  </cols>
  <sheetData>
    <row r="1" spans="1:14" x14ac:dyDescent="0.3">
      <c r="A1" s="10"/>
      <c r="B1" s="10"/>
      <c r="C1" s="8"/>
      <c r="D1" s="6"/>
      <c r="E1" s="6"/>
      <c r="F1" s="6"/>
      <c r="G1" s="6"/>
      <c r="H1" s="6"/>
      <c r="I1" s="143" t="s">
        <v>88</v>
      </c>
      <c r="J1" s="144"/>
      <c r="K1" s="144"/>
      <c r="L1" s="145"/>
      <c r="M1" s="6"/>
    </row>
    <row r="2" spans="1:14" x14ac:dyDescent="0.3">
      <c r="A2" s="1" t="s">
        <v>87</v>
      </c>
      <c r="B2" s="1" t="s">
        <v>248</v>
      </c>
      <c r="C2" s="5" t="s">
        <v>0</v>
      </c>
      <c r="D2" s="1" t="s">
        <v>2006</v>
      </c>
      <c r="E2" s="1" t="s">
        <v>2007</v>
      </c>
      <c r="F2" s="1" t="s">
        <v>2008</v>
      </c>
      <c r="G2" s="1" t="s">
        <v>1821</v>
      </c>
      <c r="H2" s="9" t="s">
        <v>123</v>
      </c>
      <c r="I2" s="11" t="s">
        <v>82</v>
      </c>
      <c r="J2" s="1" t="s">
        <v>84</v>
      </c>
      <c r="K2" s="1" t="s">
        <v>83</v>
      </c>
      <c r="L2" s="5" t="s">
        <v>85</v>
      </c>
      <c r="M2" s="9" t="s">
        <v>86</v>
      </c>
      <c r="N2" s="1"/>
    </row>
    <row r="3" spans="1:14" x14ac:dyDescent="0.3">
      <c r="A3" s="1">
        <v>1</v>
      </c>
      <c r="B3" s="1"/>
      <c r="C3" s="15" t="s">
        <v>1</v>
      </c>
      <c r="D3" s="36">
        <f>VLOOKUP(Table21[[#This Row],[Hawker Center]],'Original CC'!$B$1:$D$121,2,FALSE)</f>
        <v>45005</v>
      </c>
      <c r="E3" s="127" t="str">
        <f>VLOOKUP(Table21[[#This Row],[Hawker Center]],'CC wef 1 Dec 2021'!$I$5:$J$401,2,FALSE)</f>
        <v>CC1401</v>
      </c>
      <c r="F3" s="127" t="str">
        <f>VLOOKUP(Table21[[#This Row],[Hawker Center]], 'CC wef 3 Jul 2023'!$D$4:$G$137, 4, FALSE)</f>
        <v>NEA_CC0021</v>
      </c>
      <c r="G3" s="127">
        <v>3</v>
      </c>
      <c r="H3" s="1" t="s">
        <v>243</v>
      </c>
      <c r="I3" s="1">
        <v>32</v>
      </c>
      <c r="M3" s="1">
        <f>SUM(Table21[[#This Row],[Cooked Food]:[Kiosks]])</f>
        <v>32</v>
      </c>
      <c r="N3" s="1"/>
    </row>
    <row r="4" spans="1:14" x14ac:dyDescent="0.3">
      <c r="A4" s="1">
        <v>2</v>
      </c>
      <c r="B4" s="1"/>
      <c r="C4" s="14" t="s">
        <v>2</v>
      </c>
      <c r="D4" s="37">
        <f>VLOOKUP(Table21[[#This Row],[Hawker Center]],'Original CC'!$B$1:$D$121,2,FALSE)</f>
        <v>45203</v>
      </c>
      <c r="E4" s="128" t="str">
        <f>VLOOKUP(Table21[[#This Row],[Hawker Center]],'CC wef 1 Dec 2021'!$I$5:$J$401,2,FALSE)</f>
        <v>CC1501</v>
      </c>
      <c r="F4" s="128" t="str">
        <f>VLOOKUP(Table21[[#This Row],[Hawker Center]], 'CC wef 3 Jul 2023'!$D$4:$G$137, 4, FALSE)</f>
        <v>NEA_CC0072</v>
      </c>
      <c r="G4" s="128">
        <v>2</v>
      </c>
      <c r="H4" s="1" t="s">
        <v>125</v>
      </c>
      <c r="I4" s="1">
        <v>79</v>
      </c>
      <c r="J4" s="1">
        <v>27</v>
      </c>
      <c r="K4" s="1">
        <v>55</v>
      </c>
      <c r="M4" s="1">
        <f>SUM(Table21[[#This Row],[Cooked Food]:[Kiosks]])</f>
        <v>161</v>
      </c>
      <c r="N4" s="1"/>
    </row>
    <row r="5" spans="1:14" x14ac:dyDescent="0.3">
      <c r="A5" s="1">
        <v>3</v>
      </c>
      <c r="B5" s="1" t="s">
        <v>247</v>
      </c>
      <c r="C5" s="12" t="s">
        <v>3</v>
      </c>
      <c r="D5" s="38">
        <f>VLOOKUP(Table21[[#This Row],[Hawker Center]],'Original CC'!$B$1:$D$121,2,FALSE)</f>
        <v>45006</v>
      </c>
      <c r="E5" s="129" t="str">
        <f>VLOOKUP(Table21[[#This Row],[Hawker Center]],'CC wef 1 Dec 2021'!$I$5:$J$401,2,FALSE)</f>
        <v>CC1402</v>
      </c>
      <c r="F5" s="129" t="str">
        <f>VLOOKUP(Table21[[#This Row],[Hawker Center]], 'CC wef 3 Jul 2023'!$D$4:$G$137, 4, FALSE)</f>
        <v>NEA_CC0022</v>
      </c>
      <c r="G5" s="129">
        <v>1</v>
      </c>
      <c r="H5" s="1" t="s">
        <v>243</v>
      </c>
      <c r="I5" s="1">
        <v>134</v>
      </c>
      <c r="J5" s="1">
        <v>1</v>
      </c>
      <c r="M5" s="1">
        <f>SUM(Table21[[#This Row],[Cooked Food]:[Kiosks]])</f>
        <v>135</v>
      </c>
      <c r="N5" s="1"/>
    </row>
    <row r="6" spans="1:14" x14ac:dyDescent="0.3">
      <c r="A6" s="1">
        <v>4</v>
      </c>
      <c r="B6" s="1"/>
      <c r="C6" s="12" t="s">
        <v>4</v>
      </c>
      <c r="D6" s="38">
        <f>VLOOKUP(Table21[[#This Row],[Hawker Center]],'Original CC'!$B$1:$D$121,2,FALSE)</f>
        <v>45204</v>
      </c>
      <c r="E6" s="129" t="str">
        <f>VLOOKUP(Table21[[#This Row],[Hawker Center]],'CC wef 1 Dec 2021'!$I$5:$J$401,2,FALSE)</f>
        <v>CC1502</v>
      </c>
      <c r="F6" s="129" t="str">
        <f>VLOOKUP(Table21[[#This Row],[Hawker Center]], 'CC wef 3 Jul 2023'!$D$4:$G$137, 4, FALSE)</f>
        <v>NEA_CC0073</v>
      </c>
      <c r="G6" s="129">
        <v>1</v>
      </c>
      <c r="H6" s="1" t="s">
        <v>125</v>
      </c>
      <c r="I6" s="1">
        <v>10</v>
      </c>
      <c r="J6" s="1">
        <v>28</v>
      </c>
      <c r="K6" s="1">
        <v>73</v>
      </c>
      <c r="M6" s="1">
        <f>SUM(Table21[[#This Row],[Cooked Food]:[Kiosks]])</f>
        <v>111</v>
      </c>
      <c r="N6" s="1"/>
    </row>
    <row r="7" spans="1:14" x14ac:dyDescent="0.3">
      <c r="A7" s="1">
        <v>5</v>
      </c>
      <c r="B7" s="1"/>
      <c r="C7" s="12" t="s">
        <v>5</v>
      </c>
      <c r="D7" s="38">
        <f>VLOOKUP(Table21[[#This Row],[Hawker Center]],'Original CC'!$B$1:$D$121,2,FALSE)</f>
        <v>45205</v>
      </c>
      <c r="E7" s="129" t="str">
        <f>VLOOKUP(Table21[[#This Row],[Hawker Center]],'CC wef 1 Dec 2021'!$I$5:$J$401,2,FALSE)</f>
        <v>CC1503</v>
      </c>
      <c r="F7" s="129" t="str">
        <f>VLOOKUP(Table21[[#This Row],[Hawker Center]], 'CC wef 3 Jul 2023'!$D$4:$G$137, 4, FALSE)</f>
        <v>NEA_CC0074</v>
      </c>
      <c r="G7" s="129">
        <v>1</v>
      </c>
      <c r="H7" s="1" t="s">
        <v>125</v>
      </c>
      <c r="I7" s="1">
        <v>32</v>
      </c>
      <c r="J7" s="1">
        <v>10</v>
      </c>
      <c r="K7" s="1">
        <v>76</v>
      </c>
      <c r="M7" s="1">
        <f>SUM(Table21[[#This Row],[Cooked Food]:[Kiosks]])</f>
        <v>118</v>
      </c>
      <c r="N7" s="1"/>
    </row>
    <row r="8" spans="1:14" x14ac:dyDescent="0.3">
      <c r="A8" s="1">
        <v>6</v>
      </c>
      <c r="B8" s="1"/>
      <c r="C8" s="12" t="s">
        <v>6</v>
      </c>
      <c r="D8" s="38">
        <f>VLOOKUP(Table21[[#This Row],[Hawker Center]],'Original CC'!$B$1:$D$121,2,FALSE)</f>
        <v>45209</v>
      </c>
      <c r="E8" s="129" t="str">
        <f>VLOOKUP(Table21[[#This Row],[Hawker Center]],'CC wef 1 Dec 2021'!$I$5:$J$401,2,FALSE)</f>
        <v>CC1507</v>
      </c>
      <c r="F8" s="129" t="str">
        <f>VLOOKUP(Table21[[#This Row],[Hawker Center]], 'CC wef 3 Jul 2023'!$D$4:$G$137, 4, FALSE)</f>
        <v>NEA_CC0078</v>
      </c>
      <c r="G8" s="129">
        <v>1</v>
      </c>
      <c r="H8" s="1" t="s">
        <v>125</v>
      </c>
      <c r="I8" s="1">
        <v>40</v>
      </c>
      <c r="J8" s="1">
        <v>30</v>
      </c>
      <c r="K8" s="1">
        <v>72</v>
      </c>
      <c r="M8" s="1">
        <f>SUM(Table21[[#This Row],[Cooked Food]:[Kiosks]])</f>
        <v>142</v>
      </c>
      <c r="N8" s="1"/>
    </row>
    <row r="9" spans="1:14" x14ac:dyDescent="0.3">
      <c r="A9" s="1">
        <v>7</v>
      </c>
      <c r="B9" s="1"/>
      <c r="C9" s="12" t="s">
        <v>7</v>
      </c>
      <c r="D9" s="38">
        <f>VLOOKUP(Table21[[#This Row],[Hawker Center]],'Original CC'!$B$1:$D$121,2,FALSE)</f>
        <v>45210</v>
      </c>
      <c r="E9" s="129" t="str">
        <f>VLOOKUP(Table21[[#This Row],[Hawker Center]],'CC wef 1 Dec 2021'!$I$5:$J$401,2,FALSE)</f>
        <v>CC1508</v>
      </c>
      <c r="F9" s="129" t="str">
        <f>VLOOKUP(Table21[[#This Row],[Hawker Center]], 'CC wef 3 Jul 2023'!$D$4:$G$137, 4, FALSE)</f>
        <v>NEA_CC0079</v>
      </c>
      <c r="G9" s="129">
        <v>1</v>
      </c>
      <c r="H9" s="1" t="s">
        <v>125</v>
      </c>
      <c r="I9" s="19">
        <v>39</v>
      </c>
      <c r="J9" s="19">
        <v>29</v>
      </c>
      <c r="K9" s="19">
        <v>84</v>
      </c>
      <c r="M9" s="19">
        <f>SUM(Table21[[#This Row],[Cooked Food]:[Kiosks]])</f>
        <v>152</v>
      </c>
      <c r="N9" s="1"/>
    </row>
    <row r="10" spans="1:14" x14ac:dyDescent="0.3">
      <c r="A10" s="1">
        <v>8</v>
      </c>
      <c r="B10" s="1"/>
      <c r="C10" s="12" t="s">
        <v>8</v>
      </c>
      <c r="D10" s="38">
        <f>VLOOKUP(Table21[[#This Row],[Hawker Center]],'Original CC'!$B$1:$D$121,2,FALSE)</f>
        <v>45211</v>
      </c>
      <c r="E10" s="129" t="str">
        <f>VLOOKUP(Table21[[#This Row],[Hawker Center]],'CC wef 1 Dec 2021'!$I$5:$J$401,2,FALSE)</f>
        <v>CC1509</v>
      </c>
      <c r="F10" s="129" t="str">
        <f>VLOOKUP(Table21[[#This Row],[Hawker Center]], 'CC wef 3 Jul 2023'!$D$4:$G$137, 4, FALSE)</f>
        <v>NEA_CC0080</v>
      </c>
      <c r="G10" s="129">
        <v>1</v>
      </c>
      <c r="H10" s="1" t="s">
        <v>125</v>
      </c>
      <c r="I10" s="1">
        <v>50</v>
      </c>
      <c r="J10" s="1">
        <v>26</v>
      </c>
      <c r="K10" s="1">
        <v>74</v>
      </c>
      <c r="M10" s="1">
        <f>SUM(Table21[[#This Row],[Cooked Food]:[Kiosks]])</f>
        <v>150</v>
      </c>
      <c r="N10" s="1"/>
    </row>
    <row r="11" spans="1:14" x14ac:dyDescent="0.3">
      <c r="A11" s="1">
        <v>9</v>
      </c>
      <c r="B11" s="1"/>
      <c r="C11" s="12" t="s">
        <v>99</v>
      </c>
      <c r="D11" s="38">
        <f>VLOOKUP(Table21[[#This Row],[Hawker Center]],'Original CC'!$B$1:$D$121,2,FALSE)</f>
        <v>45206</v>
      </c>
      <c r="E11" s="129" t="str">
        <f>VLOOKUP(Table21[[#This Row],[Hawker Center]],'CC wef 1 Dec 2021'!$I$5:$J$401,2,FALSE)</f>
        <v>CC1504</v>
      </c>
      <c r="F11" s="129" t="str">
        <f>VLOOKUP(Table21[[#This Row],[Hawker Center]], 'CC wef 3 Jul 2023'!$D$4:$G$137, 4, FALSE)</f>
        <v>NEA_CC0075</v>
      </c>
      <c r="G11" s="129">
        <v>1</v>
      </c>
      <c r="H11" s="1" t="s">
        <v>125</v>
      </c>
      <c r="I11" s="1">
        <v>40</v>
      </c>
      <c r="J11" s="1">
        <v>28</v>
      </c>
      <c r="K11" s="1">
        <v>56</v>
      </c>
      <c r="M11" s="1">
        <f>SUM(Table21[[#This Row],[Cooked Food]:[Kiosks]])</f>
        <v>124</v>
      </c>
      <c r="N11" s="1"/>
    </row>
    <row r="12" spans="1:14" x14ac:dyDescent="0.3">
      <c r="A12" s="1">
        <v>10</v>
      </c>
      <c r="B12" s="1"/>
      <c r="C12" s="12" t="s">
        <v>9</v>
      </c>
      <c r="D12" s="38">
        <f>VLOOKUP(Table21[[#This Row],[Hawker Center]],'Original CC'!$B$1:$D$121,2,FALSE)</f>
        <v>45207</v>
      </c>
      <c r="E12" s="129" t="str">
        <f>VLOOKUP(Table21[[#This Row],[Hawker Center]],'CC wef 1 Dec 2021'!$I$5:$J$401,2,FALSE)</f>
        <v>CC1505</v>
      </c>
      <c r="F12" s="129" t="str">
        <f>VLOOKUP(Table21[[#This Row],[Hawker Center]], 'CC wef 3 Jul 2023'!$D$4:$G$137, 4, FALSE)</f>
        <v>NEA_CC0076</v>
      </c>
      <c r="G12" s="129">
        <v>1</v>
      </c>
      <c r="H12" s="1" t="s">
        <v>125</v>
      </c>
      <c r="I12" s="1">
        <v>52</v>
      </c>
      <c r="J12" s="1">
        <v>46</v>
      </c>
      <c r="K12" s="1">
        <v>120</v>
      </c>
      <c r="M12" s="1">
        <f>SUM(Table21[[#This Row],[Cooked Food]:[Kiosks]])</f>
        <v>218</v>
      </c>
      <c r="N12" s="1"/>
    </row>
    <row r="13" spans="1:14" x14ac:dyDescent="0.3">
      <c r="A13" s="1">
        <v>11</v>
      </c>
      <c r="B13" s="1"/>
      <c r="C13" s="12" t="s">
        <v>10</v>
      </c>
      <c r="D13" s="38">
        <f>VLOOKUP(Table21[[#This Row],[Hawker Center]],'Original CC'!$B$1:$D$121,2,FALSE)</f>
        <v>45208</v>
      </c>
      <c r="E13" s="129" t="str">
        <f>VLOOKUP(Table21[[#This Row],[Hawker Center]],'CC wef 1 Dec 2021'!$I$5:$J$401,2,FALSE)</f>
        <v>CC1506</v>
      </c>
      <c r="F13" s="129" t="str">
        <f>VLOOKUP(Table21[[#This Row],[Hawker Center]], 'CC wef 3 Jul 2023'!$D$4:$G$137, 4, FALSE)</f>
        <v>NEA_CC0077</v>
      </c>
      <c r="G13" s="129">
        <v>1</v>
      </c>
      <c r="H13" s="1" t="s">
        <v>125</v>
      </c>
      <c r="I13" s="1">
        <v>45</v>
      </c>
      <c r="J13" s="1">
        <v>30</v>
      </c>
      <c r="K13" s="1">
        <v>48</v>
      </c>
      <c r="M13" s="1">
        <f>SUM(Table21[[#This Row],[Cooked Food]:[Kiosks]])</f>
        <v>123</v>
      </c>
      <c r="N13" s="1"/>
    </row>
    <row r="14" spans="1:14" x14ac:dyDescent="0.3">
      <c r="A14" s="1">
        <v>12</v>
      </c>
      <c r="B14" s="1"/>
      <c r="C14" s="12" t="s">
        <v>100</v>
      </c>
      <c r="D14" s="38">
        <f>VLOOKUP(Table21[[#This Row],[Hawker Center]],'Original CC'!$B$1:$D$121,2,FALSE)</f>
        <v>45297</v>
      </c>
      <c r="E14" s="129" t="str">
        <f>VLOOKUP(Table21[[#This Row],[Hawker Center]],'CC wef 1 Dec 2021'!$I$5:$J$401,2,FALSE)</f>
        <v>CC1510</v>
      </c>
      <c r="F14" s="129" t="str">
        <f>VLOOKUP(Table21[[#This Row],[Hawker Center]], 'CC wef 3 Jul 2023'!$D$4:$G$137, 4, FALSE)</f>
        <v>NEA_CC0150</v>
      </c>
      <c r="G14" s="129">
        <v>1</v>
      </c>
      <c r="H14" s="1" t="s">
        <v>125</v>
      </c>
      <c r="I14" s="1">
        <v>29</v>
      </c>
      <c r="M14" s="1">
        <f>SUM(Table21[[#This Row],[Cooked Food]:[Kiosks]])</f>
        <v>29</v>
      </c>
      <c r="N14" s="1"/>
    </row>
    <row r="15" spans="1:14" x14ac:dyDescent="0.3">
      <c r="A15" s="1">
        <v>13</v>
      </c>
      <c r="B15" s="1"/>
      <c r="C15" s="14" t="s">
        <v>11</v>
      </c>
      <c r="D15" s="37">
        <f>VLOOKUP(Table21[[#This Row],[Hawker Center]],'Original CC'!$B$1:$D$121,2,FALSE)</f>
        <v>45007</v>
      </c>
      <c r="E15" s="128" t="str">
        <f>VLOOKUP(Table21[[#This Row],[Hawker Center]],'CC wef 1 Dec 2021'!$I$5:$J$401,2,FALSE)</f>
        <v>CC1403</v>
      </c>
      <c r="F15" s="128" t="str">
        <f>VLOOKUP(Table21[[#This Row],[Hawker Center]], 'CC wef 3 Jul 2023'!$D$4:$G$137, 4, FALSE)</f>
        <v>NEA_CC0023</v>
      </c>
      <c r="G15" s="128">
        <v>2</v>
      </c>
      <c r="H15" s="1" t="s">
        <v>243</v>
      </c>
      <c r="I15" s="1">
        <v>32</v>
      </c>
      <c r="M15" s="1">
        <f>SUM(Table21[[#This Row],[Cooked Food]:[Kiosks]])</f>
        <v>32</v>
      </c>
      <c r="N15" s="1"/>
    </row>
    <row r="16" spans="1:14" x14ac:dyDescent="0.3">
      <c r="A16" s="1">
        <v>14</v>
      </c>
      <c r="B16" s="1"/>
      <c r="C16" s="14" t="s">
        <v>12</v>
      </c>
      <c r="D16" s="37">
        <f>VLOOKUP(Table21[[#This Row],[Hawker Center]],'Original CC'!$B$1:$D$121,2,FALSE)</f>
        <v>45212</v>
      </c>
      <c r="E16" s="128" t="str">
        <f>VLOOKUP(Table21[[#This Row],[Hawker Center]],'CC wef 1 Dec 2021'!$I$5:$J$401,2,FALSE)</f>
        <v>CC1511</v>
      </c>
      <c r="F16" s="128" t="str">
        <f>VLOOKUP(Table21[[#This Row],[Hawker Center]], 'CC wef 3 Jul 2023'!$D$4:$G$137, 4, FALSE)</f>
        <v>NEA_CC0081</v>
      </c>
      <c r="G16" s="128">
        <v>2</v>
      </c>
      <c r="H16" s="1" t="s">
        <v>125</v>
      </c>
      <c r="I16" s="1">
        <v>82</v>
      </c>
      <c r="J16" s="1">
        <v>32</v>
      </c>
      <c r="K16" s="1">
        <v>82</v>
      </c>
      <c r="M16" s="1">
        <f>SUM(Table21[[#This Row],[Cooked Food]:[Kiosks]])</f>
        <v>196</v>
      </c>
      <c r="N16" s="1"/>
    </row>
    <row r="17" spans="1:14" x14ac:dyDescent="0.3">
      <c r="A17" s="1">
        <v>15</v>
      </c>
      <c r="B17" s="1"/>
      <c r="C17" s="14" t="s">
        <v>13</v>
      </c>
      <c r="D17" s="37">
        <f>VLOOKUP(Table21[[#This Row],[Hawker Center]],'Original CC'!$B$1:$D$121,2,FALSE)</f>
        <v>45213</v>
      </c>
      <c r="E17" s="128" t="str">
        <f>VLOOKUP(Table21[[#This Row],[Hawker Center]],'CC wef 1 Dec 2021'!$I$5:$J$401,2,FALSE)</f>
        <v>CC1512</v>
      </c>
      <c r="F17" s="128" t="str">
        <f>VLOOKUP(Table21[[#This Row],[Hawker Center]], 'CC wef 3 Jul 2023'!$D$4:$G$137, 4, FALSE)</f>
        <v>NEA_CC0082</v>
      </c>
      <c r="G17" s="128">
        <v>2</v>
      </c>
      <c r="H17" s="1" t="s">
        <v>125</v>
      </c>
      <c r="I17" s="1">
        <v>42</v>
      </c>
      <c r="J17" s="1">
        <v>11</v>
      </c>
      <c r="K17" s="1">
        <v>72</v>
      </c>
      <c r="M17" s="1">
        <f>SUM(Table21[[#This Row],[Cooked Food]:[Kiosks]])</f>
        <v>125</v>
      </c>
      <c r="N17" s="1"/>
    </row>
    <row r="18" spans="1:14" x14ac:dyDescent="0.3">
      <c r="A18" s="1">
        <v>16</v>
      </c>
      <c r="B18" s="1"/>
      <c r="C18" s="14" t="s">
        <v>14</v>
      </c>
      <c r="D18" s="37">
        <f>VLOOKUP(Table21[[#This Row],[Hawker Center]],'Original CC'!$B$1:$D$121,2,FALSE)</f>
        <v>45214</v>
      </c>
      <c r="E18" s="128" t="str">
        <f>VLOOKUP(Table21[[#This Row],[Hawker Center]],'CC wef 1 Dec 2021'!$I$5:$J$401,2,FALSE)</f>
        <v>CC1513</v>
      </c>
      <c r="F18" s="128" t="str">
        <f>VLOOKUP(Table21[[#This Row],[Hawker Center]], 'CC wef 3 Jul 2023'!$D$4:$G$137, 4, FALSE)</f>
        <v>NEA_CC0083</v>
      </c>
      <c r="G18" s="128">
        <v>2</v>
      </c>
      <c r="H18" s="1" t="s">
        <v>125</v>
      </c>
      <c r="I18" s="1">
        <v>40</v>
      </c>
      <c r="J18" s="1">
        <v>32</v>
      </c>
      <c r="K18" s="1">
        <v>52</v>
      </c>
      <c r="M18" s="1">
        <f>SUM(Table21[[#This Row],[Cooked Food]:[Kiosks]])</f>
        <v>124</v>
      </c>
      <c r="N18" s="1"/>
    </row>
    <row r="19" spans="1:14" x14ac:dyDescent="0.3">
      <c r="A19" s="1">
        <v>17</v>
      </c>
      <c r="B19" s="1"/>
      <c r="C19" s="14" t="s">
        <v>89</v>
      </c>
      <c r="D19" s="37">
        <f>VLOOKUP(Table21[[#This Row],[Hawker Center]],'Original CC'!$B$1:$D$121,2,FALSE)</f>
        <v>45215</v>
      </c>
      <c r="E19" s="128" t="str">
        <f>VLOOKUP(Table21[[#This Row],[Hawker Center]],'CC wef 1 Dec 2021'!$I$5:$J$401,2,FALSE)</f>
        <v>CC1514</v>
      </c>
      <c r="F19" s="128" t="str">
        <f>VLOOKUP(Table21[[#This Row],[Hawker Center]], 'CC wef 3 Jul 2023'!$D$4:$G$137, 4, FALSE)</f>
        <v>NEA_CC0084</v>
      </c>
      <c r="G19" s="128">
        <v>2</v>
      </c>
      <c r="H19" s="1" t="s">
        <v>125</v>
      </c>
      <c r="I19" s="1">
        <v>72</v>
      </c>
      <c r="J19" s="1">
        <v>40</v>
      </c>
      <c r="K19" s="1">
        <v>102</v>
      </c>
      <c r="M19" s="1">
        <f>SUM(Table21[[#This Row],[Cooked Food]:[Kiosks]])</f>
        <v>214</v>
      </c>
      <c r="N19" s="1"/>
    </row>
    <row r="20" spans="1:14" x14ac:dyDescent="0.3">
      <c r="A20" s="1">
        <v>18</v>
      </c>
      <c r="B20" s="1"/>
      <c r="C20" s="14" t="s">
        <v>15</v>
      </c>
      <c r="D20" s="37">
        <f>VLOOKUP(Table21[[#This Row],[Hawker Center]],'Original CC'!$B$1:$D$121,2,FALSE)</f>
        <v>45216</v>
      </c>
      <c r="E20" s="128" t="str">
        <f>VLOOKUP(Table21[[#This Row],[Hawker Center]],'CC wef 1 Dec 2021'!$I$5:$J$401,2,FALSE)</f>
        <v>CC1515</v>
      </c>
      <c r="F20" s="128" t="str">
        <f>VLOOKUP(Table21[[#This Row],[Hawker Center]], 'CC wef 3 Jul 2023'!$D$4:$G$137, 4, FALSE)</f>
        <v>NEA_CC0085</v>
      </c>
      <c r="G20" s="128">
        <v>2</v>
      </c>
      <c r="H20" s="1" t="s">
        <v>125</v>
      </c>
      <c r="I20" s="1">
        <v>36</v>
      </c>
      <c r="J20" s="1">
        <v>7</v>
      </c>
      <c r="K20" s="1">
        <v>68</v>
      </c>
      <c r="M20" s="1">
        <f>SUM(Table21[[#This Row],[Cooked Food]:[Kiosks]])</f>
        <v>111</v>
      </c>
      <c r="N20" s="1"/>
    </row>
    <row r="21" spans="1:14" x14ac:dyDescent="0.3">
      <c r="A21" s="1">
        <v>19</v>
      </c>
      <c r="B21" s="1"/>
      <c r="C21" s="14" t="s">
        <v>16</v>
      </c>
      <c r="D21" s="37">
        <f>VLOOKUP(Table21[[#This Row],[Hawker Center]],'Original CC'!$B$1:$D$121,2,FALSE)</f>
        <v>45217</v>
      </c>
      <c r="E21" s="128" t="str">
        <f>VLOOKUP(Table21[[#This Row],[Hawker Center]],'CC wef 1 Dec 2021'!$I$5:$J$401,2,FALSE)</f>
        <v>CC1516</v>
      </c>
      <c r="F21" s="128" t="str">
        <f>VLOOKUP(Table21[[#This Row],[Hawker Center]], 'CC wef 3 Jul 2023'!$D$4:$G$137, 4, FALSE)</f>
        <v>NEA_CC0086</v>
      </c>
      <c r="G21" s="128">
        <v>2</v>
      </c>
      <c r="H21" s="1" t="s">
        <v>125</v>
      </c>
      <c r="I21" s="1">
        <v>64</v>
      </c>
      <c r="J21" s="1">
        <v>30</v>
      </c>
      <c r="K21" s="1">
        <v>100</v>
      </c>
      <c r="M21" s="1">
        <f>SUM(Table21[[#This Row],[Cooked Food]:[Kiosks]])</f>
        <v>194</v>
      </c>
      <c r="N21" s="1"/>
    </row>
    <row r="22" spans="1:14" x14ac:dyDescent="0.3">
      <c r="A22" s="1">
        <v>20</v>
      </c>
      <c r="B22" s="1"/>
      <c r="C22" s="12" t="s">
        <v>17</v>
      </c>
      <c r="D22" s="38">
        <f>VLOOKUP(Table21[[#This Row],[Hawker Center]],'Original CC'!$B$1:$D$121,2,FALSE)</f>
        <v>45218</v>
      </c>
      <c r="E22" s="129" t="str">
        <f>VLOOKUP(Table21[[#This Row],[Hawker Center]],'CC wef 1 Dec 2021'!$I$5:$J$401,2,FALSE)</f>
        <v>CC1517</v>
      </c>
      <c r="F22" s="129" t="str">
        <f>VLOOKUP(Table21[[#This Row],[Hawker Center]], 'CC wef 3 Jul 2023'!$D$4:$G$137, 4, FALSE)</f>
        <v>NEA_CC0087</v>
      </c>
      <c r="G22" s="129">
        <v>1</v>
      </c>
      <c r="H22" s="1" t="s">
        <v>125</v>
      </c>
      <c r="I22" s="1">
        <v>88</v>
      </c>
      <c r="J22" s="1">
        <v>35</v>
      </c>
      <c r="K22" s="1">
        <v>70</v>
      </c>
      <c r="M22" s="1">
        <f>SUM(Table21[[#This Row],[Cooked Food]:[Kiosks]])</f>
        <v>193</v>
      </c>
      <c r="N22" s="1"/>
    </row>
    <row r="23" spans="1:14" x14ac:dyDescent="0.3">
      <c r="A23" s="1">
        <v>21</v>
      </c>
      <c r="B23" s="1"/>
      <c r="C23" s="15" t="s">
        <v>18</v>
      </c>
      <c r="D23" s="36">
        <f>VLOOKUP(Table21[[#This Row],[Hawker Center]],'Original CC'!$B$1:$D$121,2,FALSE)</f>
        <v>45024</v>
      </c>
      <c r="E23" s="127" t="str">
        <f>VLOOKUP(Table21[[#This Row],[Hawker Center]],'CC wef 1 Dec 2021'!$I$5:$J$401,2,FALSE)</f>
        <v>CC1404</v>
      </c>
      <c r="F23" s="127" t="str">
        <f>VLOOKUP(Table21[[#This Row],[Hawker Center]], 'CC wef 3 Jul 2023'!$D$4:$G$137, 4, FALSE)</f>
        <v>NEA_CC0035</v>
      </c>
      <c r="G23" s="127">
        <v>3</v>
      </c>
      <c r="H23" s="1" t="s">
        <v>243</v>
      </c>
      <c r="I23" s="1">
        <v>32</v>
      </c>
      <c r="J23" s="1">
        <v>14</v>
      </c>
      <c r="K23" s="1">
        <v>48</v>
      </c>
      <c r="M23" s="1">
        <f>SUM(Table21[[#This Row],[Cooked Food]:[Kiosks]])</f>
        <v>94</v>
      </c>
      <c r="N23" s="1"/>
    </row>
    <row r="24" spans="1:14" x14ac:dyDescent="0.3">
      <c r="A24" s="1">
        <v>22</v>
      </c>
      <c r="B24" s="1"/>
      <c r="C24" s="12" t="s">
        <v>19</v>
      </c>
      <c r="D24" s="38">
        <f>VLOOKUP(Table21[[#This Row],[Hawker Center]],'Original CC'!$B$1:$D$121,2,FALSE)</f>
        <v>45008</v>
      </c>
      <c r="E24" s="129" t="str">
        <f>VLOOKUP(Table21[[#This Row],[Hawker Center]],'CC wef 1 Dec 2021'!$I$5:$J$401,2,FALSE)</f>
        <v>CC1405</v>
      </c>
      <c r="F24" s="129" t="str">
        <f>VLOOKUP(Table21[[#This Row],[Hawker Center]], 'CC wef 3 Jul 2023'!$D$4:$G$137, 4, FALSE)</f>
        <v>NEA_CC0024</v>
      </c>
      <c r="G24" s="129">
        <v>1</v>
      </c>
      <c r="H24" s="1" t="s">
        <v>243</v>
      </c>
      <c r="I24" s="1">
        <v>66</v>
      </c>
      <c r="M24" s="1">
        <f>SUM(Table21[[#This Row],[Cooked Food]:[Kiosks]])</f>
        <v>66</v>
      </c>
      <c r="N24" s="1"/>
    </row>
    <row r="25" spans="1:14" ht="28.8" x14ac:dyDescent="0.3">
      <c r="A25" s="1">
        <v>23</v>
      </c>
      <c r="B25" s="1"/>
      <c r="C25" s="15" t="s">
        <v>101</v>
      </c>
      <c r="D25" s="48" t="s">
        <v>245</v>
      </c>
      <c r="E25" s="48" t="str">
        <f>VLOOKUP(Table21[[#This Row],[Hawker Center]],'CC wef 1 Dec 2021'!$I$5:$J$401,2,FALSE)</f>
        <v>CC1518</v>
      </c>
      <c r="F25" s="141" t="str">
        <f>VLOOKUP(Table21[[#This Row],[Hawker Center]], 'CC wef 3 Jul 2023'!$D$4:$G$137, 4, FALSE)</f>
        <v>NEA_CC0088</v>
      </c>
      <c r="G25" s="127">
        <v>3</v>
      </c>
      <c r="H25" s="1" t="s">
        <v>125</v>
      </c>
      <c r="I25" s="1">
        <v>72</v>
      </c>
      <c r="K25" s="1">
        <v>94</v>
      </c>
      <c r="M25" s="1">
        <f>SUM(Table21[[#This Row],[Cooked Food]:[Kiosks]])</f>
        <v>166</v>
      </c>
      <c r="N25" s="1"/>
    </row>
    <row r="26" spans="1:14" x14ac:dyDescent="0.3">
      <c r="A26" s="1">
        <v>24</v>
      </c>
      <c r="B26" s="1"/>
      <c r="C26" s="16" t="s">
        <v>1824</v>
      </c>
      <c r="D26" s="39" t="e">
        <f>VLOOKUP(Table21[[#This Row],[Hawker Center]],'Original CC'!$B$1:$D$121,2,FALSE)</f>
        <v>#N/A</v>
      </c>
      <c r="E26" s="3" t="str">
        <f>VLOOKUP(Table21[[#This Row],[Hawker Center]],'CC wef 1 Dec 2021'!$I$5:$J$401,2,FALSE)</f>
        <v>CC1438</v>
      </c>
      <c r="F26" s="3" t="str">
        <f>VLOOKUP(Table21[[#This Row],[Hawker Center]], 'CC wef 3 Jul 2023'!$D$4:$G$137, 4, FALSE)</f>
        <v>NEA_CC0066</v>
      </c>
      <c r="G26" s="3"/>
      <c r="H26" s="1" t="s">
        <v>124</v>
      </c>
      <c r="I26" s="1">
        <v>38</v>
      </c>
      <c r="M26" s="1">
        <f>SUM(Table21[[#This Row],[Cooked Food]:[Kiosks]])</f>
        <v>38</v>
      </c>
      <c r="N26" s="1"/>
    </row>
    <row r="27" spans="1:14" x14ac:dyDescent="0.3">
      <c r="A27" s="1">
        <v>25</v>
      </c>
      <c r="B27" s="1"/>
      <c r="C27" s="12" t="s">
        <v>20</v>
      </c>
      <c r="D27" s="38">
        <f>VLOOKUP(Table21[[#This Row],[Hawker Center]],'Original CC'!$B$1:$D$121,2,FALSE)</f>
        <v>45220</v>
      </c>
      <c r="E27" s="129" t="str">
        <f>VLOOKUP(Table21[[#This Row],[Hawker Center]],'CC wef 1 Dec 2021'!$I$5:$J$401,2,FALSE)</f>
        <v>CC1519</v>
      </c>
      <c r="F27" s="129" t="str">
        <f>VLOOKUP(Table21[[#This Row],[Hawker Center]], 'CC wef 3 Jul 2023'!$D$4:$G$137, 4, FALSE)</f>
        <v>NEA_CC0089</v>
      </c>
      <c r="G27" s="129">
        <v>1</v>
      </c>
      <c r="H27" s="1" t="s">
        <v>125</v>
      </c>
      <c r="I27" s="1">
        <v>119</v>
      </c>
      <c r="J27" s="1">
        <v>68</v>
      </c>
      <c r="K27" s="1">
        <v>216</v>
      </c>
      <c r="M27" s="1">
        <f>SUM(Table21[[#This Row],[Cooked Food]:[Kiosks]])</f>
        <v>403</v>
      </c>
      <c r="N27" s="1"/>
    </row>
    <row r="28" spans="1:14" x14ac:dyDescent="0.3">
      <c r="A28" s="1">
        <v>26</v>
      </c>
      <c r="B28" s="1"/>
      <c r="C28" s="16" t="s">
        <v>1786</v>
      </c>
      <c r="D28" s="39">
        <f>VLOOKUP(Table21[[#This Row],[Hawker Center]],'Original CC'!$B$1:$D$121,2,FALSE)</f>
        <v>45054</v>
      </c>
      <c r="E28" s="3" t="str">
        <f>VLOOKUP(Table21[[#This Row],[Hawker Center]],'CC wef 1 Dec 2021'!$I$5:$J$401,2,FALSE)</f>
        <v>CC1436</v>
      </c>
      <c r="F28" s="3" t="str">
        <f>VLOOKUP(Table21[[#This Row],[Hawker Center]], 'CC wef 3 Jul 2023'!$D$4:$G$137, 4, FALSE)</f>
        <v>NEA_CC0060</v>
      </c>
      <c r="G28" s="3"/>
      <c r="H28" s="1" t="s">
        <v>124</v>
      </c>
      <c r="I28" s="1">
        <v>44</v>
      </c>
      <c r="M28" s="1">
        <f>SUM(Table21[[#This Row],[Cooked Food]:[Kiosks]])</f>
        <v>44</v>
      </c>
      <c r="N28" s="1"/>
    </row>
    <row r="29" spans="1:14" x14ac:dyDescent="0.3">
      <c r="A29" s="1">
        <v>27</v>
      </c>
      <c r="B29" s="1"/>
      <c r="C29" s="15" t="s">
        <v>21</v>
      </c>
      <c r="D29" s="36">
        <f>VLOOKUP(Table21[[#This Row],[Hawker Center]],'Original CC'!$B$1:$D$121,2,FALSE)</f>
        <v>45275</v>
      </c>
      <c r="E29" s="127" t="str">
        <f>VLOOKUP(Table21[[#This Row],[Hawker Center]],'CC wef 1 Dec 2021'!$I$5:$J$401,2,FALSE)</f>
        <v>CC1520</v>
      </c>
      <c r="F29" s="127" t="str">
        <f>VLOOKUP(Table21[[#This Row],[Hawker Center]], 'CC wef 3 Jul 2023'!$D$4:$G$137, 4, FALSE)</f>
        <v>NEA_CC0135</v>
      </c>
      <c r="G29" s="127">
        <v>3</v>
      </c>
      <c r="H29" s="1" t="s">
        <v>125</v>
      </c>
      <c r="I29" s="19">
        <v>51</v>
      </c>
      <c r="M29" s="19">
        <f>SUM(Table21[[#This Row],[Cooked Food]:[Kiosks]])</f>
        <v>51</v>
      </c>
      <c r="N29" s="1"/>
    </row>
    <row r="30" spans="1:14" x14ac:dyDescent="0.3">
      <c r="A30" s="1">
        <v>28</v>
      </c>
      <c r="B30" s="1"/>
      <c r="C30" s="15" t="s">
        <v>22</v>
      </c>
      <c r="D30" s="36">
        <f>VLOOKUP(Table21[[#This Row],[Hawker Center]],'Original CC'!$B$1:$D$121,2,FALSE)</f>
        <v>45276</v>
      </c>
      <c r="E30" s="127" t="str">
        <f>VLOOKUP(Table21[[#This Row],[Hawker Center]],'CC wef 1 Dec 2021'!$I$5:$J$401,2,FALSE)</f>
        <v>CC1521</v>
      </c>
      <c r="F30" s="127" t="str">
        <f>VLOOKUP(Table21[[#This Row],[Hawker Center]], 'CC wef 3 Jul 2023'!$D$4:$G$137, 4, FALSE)</f>
        <v>NEA_CC0136</v>
      </c>
      <c r="G30" s="127">
        <v>3</v>
      </c>
      <c r="H30" s="1" t="s">
        <v>125</v>
      </c>
      <c r="I30" s="1">
        <v>88</v>
      </c>
      <c r="M30" s="1">
        <f>SUM(Table21[[#This Row],[Cooked Food]:[Kiosks]])</f>
        <v>88</v>
      </c>
      <c r="N30" s="1"/>
    </row>
    <row r="31" spans="1:14" x14ac:dyDescent="0.3">
      <c r="A31" s="1">
        <v>29</v>
      </c>
      <c r="B31" s="1"/>
      <c r="C31" s="15" t="s">
        <v>23</v>
      </c>
      <c r="D31" s="36">
        <f>VLOOKUP(Table21[[#This Row],[Hawker Center]],'Original CC'!$B$1:$D$121,2,FALSE)</f>
        <v>45221</v>
      </c>
      <c r="E31" s="127" t="str">
        <f>VLOOKUP(Table21[[#This Row],[Hawker Center]],'CC wef 1 Dec 2021'!$I$5:$J$401,2,FALSE)</f>
        <v>CC1522</v>
      </c>
      <c r="F31" s="127" t="str">
        <f>VLOOKUP(Table21[[#This Row],[Hawker Center]], 'CC wef 3 Jul 2023'!$D$4:$G$137, 4, FALSE)</f>
        <v>NEA_CC0090</v>
      </c>
      <c r="G31" s="127">
        <v>3</v>
      </c>
      <c r="H31" s="1" t="s">
        <v>125</v>
      </c>
      <c r="I31" s="1">
        <v>84</v>
      </c>
      <c r="J31" s="1">
        <v>38</v>
      </c>
      <c r="K31" s="1">
        <v>60</v>
      </c>
      <c r="M31" s="1">
        <f>SUM(Table21[[#This Row],[Cooked Food]:[Kiosks]])</f>
        <v>182</v>
      </c>
      <c r="N31" s="1"/>
    </row>
    <row r="32" spans="1:14" x14ac:dyDescent="0.3">
      <c r="A32" s="1">
        <v>30</v>
      </c>
      <c r="B32" s="1"/>
      <c r="C32" s="16" t="s">
        <v>1787</v>
      </c>
      <c r="D32" s="39">
        <f>VLOOKUP(Table21[[#This Row],[Hawker Center]],'Original CC'!$B$1:$D$121,2,FALSE)</f>
        <v>45045</v>
      </c>
      <c r="E32" s="3" t="str">
        <f>VLOOKUP(Table21[[#This Row],[Hawker Center]],'CC wef 1 Dec 2021'!$I$5:$J$401,2,FALSE)</f>
        <v>CC1428</v>
      </c>
      <c r="F32" s="3" t="str">
        <f>VLOOKUP(Table21[[#This Row],[Hawker Center]], 'CC wef 3 Jul 2023'!$D$4:$G$137, 4, FALSE)</f>
        <v>NEA_CC0051</v>
      </c>
      <c r="G32" s="3"/>
      <c r="H32" s="1" t="s">
        <v>124</v>
      </c>
      <c r="I32" s="1">
        <v>28</v>
      </c>
      <c r="J32" s="1">
        <v>15</v>
      </c>
      <c r="K32" s="1">
        <v>14</v>
      </c>
      <c r="M32" s="1">
        <f>SUM(Table21[[#This Row],[Cooked Food]:[Kiosks]])</f>
        <v>57</v>
      </c>
      <c r="N32" s="1"/>
    </row>
    <row r="33" spans="1:14" x14ac:dyDescent="0.3">
      <c r="A33" s="1">
        <v>31</v>
      </c>
      <c r="B33" s="1"/>
      <c r="C33" s="14" t="s">
        <v>24</v>
      </c>
      <c r="D33" s="37">
        <f>VLOOKUP(Table21[[#This Row],[Hawker Center]],'Original CC'!$B$1:$D$121,2,FALSE)</f>
        <v>45025</v>
      </c>
      <c r="E33" s="128" t="str">
        <f>VLOOKUP(Table21[[#This Row],[Hawker Center]],'CC wef 1 Dec 2021'!$I$5:$J$401,2,FALSE)</f>
        <v>CC1406</v>
      </c>
      <c r="F33" s="128" t="str">
        <f>VLOOKUP(Table21[[#This Row],[Hawker Center]], 'CC wef 3 Jul 2023'!$D$4:$G$137, 4, FALSE)</f>
        <v>NEA_CC0036</v>
      </c>
      <c r="G33" s="128">
        <v>2</v>
      </c>
      <c r="H33" s="1" t="s">
        <v>243</v>
      </c>
      <c r="I33" s="1">
        <v>84</v>
      </c>
      <c r="J33" s="1">
        <v>29</v>
      </c>
      <c r="K33" s="1">
        <v>66</v>
      </c>
      <c r="M33" s="1">
        <f>SUM(Table21[[#This Row],[Cooked Food]:[Kiosks]])</f>
        <v>179</v>
      </c>
      <c r="N33" s="1"/>
    </row>
    <row r="34" spans="1:14" x14ac:dyDescent="0.3">
      <c r="A34" s="1">
        <v>32</v>
      </c>
      <c r="B34" s="1"/>
      <c r="C34" s="12" t="s">
        <v>25</v>
      </c>
      <c r="D34" s="38">
        <f>VLOOKUP(Table21[[#This Row],[Hawker Center]],'Original CC'!$B$1:$D$121,2,FALSE)</f>
        <v>45222</v>
      </c>
      <c r="E34" s="129" t="str">
        <f>VLOOKUP(Table21[[#This Row],[Hawker Center]],'CC wef 1 Dec 2021'!$I$5:$J$401,2,FALSE)</f>
        <v>CC1523</v>
      </c>
      <c r="F34" s="129" t="str">
        <f>VLOOKUP(Table21[[#This Row],[Hawker Center]], 'CC wef 3 Jul 2023'!$D$4:$G$137, 4, FALSE)</f>
        <v>NEA_CC0091</v>
      </c>
      <c r="G34" s="129">
        <v>1</v>
      </c>
      <c r="H34" s="1" t="s">
        <v>125</v>
      </c>
      <c r="I34" s="1">
        <v>50</v>
      </c>
      <c r="J34" s="1">
        <v>8</v>
      </c>
      <c r="K34" s="1">
        <v>66</v>
      </c>
      <c r="M34" s="1">
        <f>SUM(Table21[[#This Row],[Cooked Food]:[Kiosks]])</f>
        <v>124</v>
      </c>
      <c r="N34" s="1"/>
    </row>
    <row r="35" spans="1:14" x14ac:dyDescent="0.3">
      <c r="A35" s="1">
        <v>33</v>
      </c>
      <c r="B35" s="1"/>
      <c r="C35" s="14" t="s">
        <v>1799</v>
      </c>
      <c r="D35" s="37">
        <f>VLOOKUP(Table21[[#This Row],[Hawker Center]],'Original CC'!$B$1:$D$121,2,FALSE)</f>
        <v>45223</v>
      </c>
      <c r="E35" s="128" t="str">
        <f>VLOOKUP(Table21[[#This Row],[Hawker Center]],'CC wef 1 Dec 2021'!$I$5:$J$401,2,FALSE)</f>
        <v>CC1524</v>
      </c>
      <c r="F35" s="128" t="str">
        <f>VLOOKUP(Table21[[#This Row],[Hawker Center]], 'CC wef 3 Jul 2023'!$D$4:$G$137, 4, FALSE)</f>
        <v>NEA_CC0092</v>
      </c>
      <c r="G35" s="128">
        <v>2</v>
      </c>
      <c r="H35" s="1" t="s">
        <v>125</v>
      </c>
      <c r="I35" s="1">
        <f>69+18</f>
        <v>87</v>
      </c>
      <c r="J35" s="1">
        <v>14</v>
      </c>
      <c r="K35" s="1">
        <v>28</v>
      </c>
      <c r="M35" s="1">
        <f>SUM(Table21[[#This Row],[Cooked Food]:[Kiosks]])</f>
        <v>129</v>
      </c>
      <c r="N35" s="1"/>
    </row>
    <row r="36" spans="1:14" x14ac:dyDescent="0.3">
      <c r="A36" s="1">
        <v>34</v>
      </c>
      <c r="B36" s="1"/>
      <c r="C36" s="14" t="s">
        <v>26</v>
      </c>
      <c r="D36" s="37">
        <f>VLOOKUP(Table21[[#This Row],[Hawker Center]],'Original CC'!$B$1:$D$121,2,FALSE)</f>
        <v>45020</v>
      </c>
      <c r="E36" s="128" t="str">
        <f>VLOOKUP(Table21[[#This Row],[Hawker Center]],'CC wef 1 Dec 2021'!$I$5:$J$401,2,FALSE)</f>
        <v>CC1407</v>
      </c>
      <c r="F36" s="128" t="str">
        <f>VLOOKUP(Table21[[#This Row],[Hawker Center]], 'CC wef 3 Jul 2023'!$D$4:$G$137, 4, FALSE)</f>
        <v>NEA_CC0033</v>
      </c>
      <c r="G36" s="128">
        <v>2</v>
      </c>
      <c r="H36" s="1" t="s">
        <v>243</v>
      </c>
      <c r="I36" s="1">
        <v>36</v>
      </c>
      <c r="M36" s="1">
        <f>SUM(Table21[[#This Row],[Cooked Food]:[Kiosks]])</f>
        <v>36</v>
      </c>
      <c r="N36" s="1"/>
    </row>
    <row r="37" spans="1:14" x14ac:dyDescent="0.3">
      <c r="A37" s="1">
        <v>35</v>
      </c>
      <c r="B37" s="1"/>
      <c r="C37" s="16" t="s">
        <v>1788</v>
      </c>
      <c r="D37" s="39">
        <f>VLOOKUP(Table21[[#This Row],[Hawker Center]],'Original CC'!$B$1:$D$121,2,FALSE)</f>
        <v>45046</v>
      </c>
      <c r="E37" s="3" t="str">
        <f>VLOOKUP(Table21[[#This Row],[Hawker Center]],'CC wef 1 Dec 2021'!$I$5:$J$401,2,FALSE)</f>
        <v>CC1427</v>
      </c>
      <c r="F37" s="3" t="str">
        <f>VLOOKUP(Table21[[#This Row],[Hawker Center]], 'CC wef 3 Jul 2023'!$D$4:$G$137, 4, FALSE)</f>
        <v>NEA_CC0052</v>
      </c>
      <c r="G37" s="3"/>
      <c r="H37" s="1" t="s">
        <v>124</v>
      </c>
      <c r="I37" s="1">
        <v>40</v>
      </c>
      <c r="M37" s="1">
        <f>SUM(Table21[[#This Row],[Cooked Food]:[Kiosks]])</f>
        <v>40</v>
      </c>
      <c r="N37" s="1"/>
    </row>
    <row r="38" spans="1:14" x14ac:dyDescent="0.3">
      <c r="A38" s="1">
        <v>36</v>
      </c>
      <c r="B38" s="1"/>
      <c r="C38" s="14" t="s">
        <v>95</v>
      </c>
      <c r="D38" s="37">
        <f>VLOOKUP(Table21[[#This Row],[Hawker Center]],'Original CC'!$B$1:$D$121,2,FALSE)</f>
        <v>45277</v>
      </c>
      <c r="E38" s="128" t="str">
        <f>VLOOKUP(Table21[[#This Row],[Hawker Center]],'CC wef 1 Dec 2021'!$I$5:$J$401,2,FALSE)</f>
        <v>CC1525</v>
      </c>
      <c r="F38" s="128" t="str">
        <f>VLOOKUP(Table21[[#This Row],[Hawker Center]], 'CC wef 3 Jul 2023'!$D$4:$G$137, 4, FALSE)</f>
        <v>NEA_CC0137</v>
      </c>
      <c r="G38" s="128">
        <v>2</v>
      </c>
      <c r="H38" s="1" t="s">
        <v>125</v>
      </c>
      <c r="I38" s="1">
        <f>62+44</f>
        <v>106</v>
      </c>
      <c r="M38" s="1">
        <f>SUM(Table21[[#This Row],[Cooked Food]:[Kiosks]])</f>
        <v>106</v>
      </c>
      <c r="N38" s="1"/>
    </row>
    <row r="39" spans="1:14" x14ac:dyDescent="0.3">
      <c r="A39" s="1">
        <v>37</v>
      </c>
      <c r="B39" s="1"/>
      <c r="C39" s="14" t="s">
        <v>27</v>
      </c>
      <c r="D39" s="37">
        <f>VLOOKUP(Table21[[#This Row],[Hawker Center]],'Original CC'!$B$1:$D$121,2,FALSE)</f>
        <v>45224</v>
      </c>
      <c r="E39" s="128" t="str">
        <f>VLOOKUP(Table21[[#This Row],[Hawker Center]],'CC wef 1 Dec 2021'!$I$5:$J$401,2,FALSE)</f>
        <v>CC1526</v>
      </c>
      <c r="F39" s="128" t="str">
        <f>VLOOKUP(Table21[[#This Row],[Hawker Center]], 'CC wef 3 Jul 2023'!$D$4:$G$137, 4, FALSE)</f>
        <v>NEA_CC0093</v>
      </c>
      <c r="G39" s="128">
        <v>2</v>
      </c>
      <c r="H39" s="1" t="s">
        <v>125</v>
      </c>
      <c r="I39" s="1">
        <v>16</v>
      </c>
      <c r="J39" s="1">
        <v>13</v>
      </c>
      <c r="K39" s="1">
        <v>30</v>
      </c>
      <c r="M39" s="1">
        <f>SUM(Table21[[#This Row],[Cooked Food]:[Kiosks]])</f>
        <v>59</v>
      </c>
      <c r="N39" s="1"/>
    </row>
    <row r="40" spans="1:14" x14ac:dyDescent="0.3">
      <c r="A40" s="1">
        <v>38</v>
      </c>
      <c r="B40" s="1"/>
      <c r="C40" s="14" t="s">
        <v>28</v>
      </c>
      <c r="D40" s="37">
        <f>VLOOKUP(Table21[[#This Row],[Hawker Center]],'Original CC'!$B$1:$D$121,2,FALSE)</f>
        <v>45225</v>
      </c>
      <c r="E40" s="128" t="str">
        <f>VLOOKUP(Table21[[#This Row],[Hawker Center]],'CC wef 1 Dec 2021'!$I$5:$J$401,2,FALSE)</f>
        <v>CC1527</v>
      </c>
      <c r="F40" s="128" t="str">
        <f>VLOOKUP(Table21[[#This Row],[Hawker Center]], 'CC wef 3 Jul 2023'!$D$4:$G$137, 4, FALSE)</f>
        <v>NEA_CC0094</v>
      </c>
      <c r="G40" s="128">
        <v>2</v>
      </c>
      <c r="H40" s="1" t="s">
        <v>125</v>
      </c>
      <c r="I40" s="1">
        <v>40</v>
      </c>
      <c r="J40" s="1">
        <v>21</v>
      </c>
      <c r="K40" s="1">
        <v>72</v>
      </c>
      <c r="M40" s="1">
        <f>SUM(Table21[[#This Row],[Cooked Food]:[Kiosks]])</f>
        <v>133</v>
      </c>
      <c r="N40" s="1"/>
    </row>
    <row r="41" spans="1:14" x14ac:dyDescent="0.3">
      <c r="A41" s="1">
        <v>39</v>
      </c>
      <c r="B41" s="1"/>
      <c r="C41" s="15" t="s">
        <v>29</v>
      </c>
      <c r="D41" s="36">
        <f>VLOOKUP(Table21[[#This Row],[Hawker Center]],'Original CC'!$B$1:$D$121,2,FALSE)</f>
        <v>45226</v>
      </c>
      <c r="E41" s="127" t="str">
        <f>VLOOKUP(Table21[[#This Row],[Hawker Center]],'CC wef 1 Dec 2021'!$I$5:$J$401,2,FALSE)</f>
        <v>CC1528</v>
      </c>
      <c r="F41" s="127" t="str">
        <f>VLOOKUP(Table21[[#This Row],[Hawker Center]], 'CC wef 3 Jul 2023'!$D$4:$G$137, 4, FALSE)</f>
        <v>NEA_CC0095</v>
      </c>
      <c r="G41" s="127">
        <v>3</v>
      </c>
      <c r="H41" s="1" t="s">
        <v>125</v>
      </c>
      <c r="I41" s="1">
        <v>18</v>
      </c>
      <c r="J41" s="1">
        <v>23</v>
      </c>
      <c r="K41" s="1">
        <v>36</v>
      </c>
      <c r="M41" s="1">
        <f>SUM(Table21[[#This Row],[Cooked Food]:[Kiosks]])</f>
        <v>77</v>
      </c>
      <c r="N41" s="1"/>
    </row>
    <row r="42" spans="1:14" x14ac:dyDescent="0.3">
      <c r="A42" s="1">
        <v>40</v>
      </c>
      <c r="B42" s="1"/>
      <c r="C42" s="15" t="s">
        <v>30</v>
      </c>
      <c r="D42" s="36">
        <f>VLOOKUP(Table21[[#This Row],[Hawker Center]],'Original CC'!$B$1:$D$121,2,FALSE)</f>
        <v>45227</v>
      </c>
      <c r="E42" s="127" t="str">
        <f>VLOOKUP(Table21[[#This Row],[Hawker Center]],'CC wef 1 Dec 2021'!$I$5:$J$401,2,FALSE)</f>
        <v>CC1529</v>
      </c>
      <c r="F42" s="127" t="str">
        <f>VLOOKUP(Table21[[#This Row],[Hawker Center]], 'CC wef 3 Jul 2023'!$D$4:$G$137, 4, FALSE)</f>
        <v>NEA_CC0096</v>
      </c>
      <c r="G42" s="127">
        <v>3</v>
      </c>
      <c r="H42" s="1" t="s">
        <v>125</v>
      </c>
      <c r="I42" s="1">
        <v>51</v>
      </c>
      <c r="J42" s="1">
        <v>24</v>
      </c>
      <c r="K42" s="1">
        <v>68</v>
      </c>
      <c r="M42" s="1">
        <f>SUM(Table21[[#This Row],[Cooked Food]:[Kiosks]])</f>
        <v>143</v>
      </c>
      <c r="N42" s="1"/>
    </row>
    <row r="43" spans="1:14" x14ac:dyDescent="0.3">
      <c r="A43" s="1">
        <v>41</v>
      </c>
      <c r="B43" s="1"/>
      <c r="C43" s="15" t="s">
        <v>31</v>
      </c>
      <c r="D43" s="36">
        <f>VLOOKUP(Table21[[#This Row],[Hawker Center]],'Original CC'!$B$1:$D$121,2,FALSE)</f>
        <v>45228</v>
      </c>
      <c r="E43" s="127" t="str">
        <f>VLOOKUP(Table21[[#This Row],[Hawker Center]],'CC wef 1 Dec 2021'!$I$5:$J$401,2,FALSE)</f>
        <v>CC1530</v>
      </c>
      <c r="F43" s="127" t="str">
        <f>VLOOKUP(Table21[[#This Row],[Hawker Center]], 'CC wef 3 Jul 2023'!$D$4:$G$137, 4, FALSE)</f>
        <v>NEA_CC0097</v>
      </c>
      <c r="G43" s="127">
        <v>3</v>
      </c>
      <c r="H43" s="1" t="s">
        <v>125</v>
      </c>
      <c r="I43" s="1">
        <v>60</v>
      </c>
      <c r="J43" s="1">
        <v>45</v>
      </c>
      <c r="K43" s="1">
        <v>90</v>
      </c>
      <c r="M43" s="1">
        <f>SUM(Table21[[#This Row],[Cooked Food]:[Kiosks]])</f>
        <v>195</v>
      </c>
      <c r="N43" s="1"/>
    </row>
    <row r="44" spans="1:14" x14ac:dyDescent="0.3">
      <c r="A44" s="1">
        <v>42</v>
      </c>
      <c r="B44" s="1"/>
      <c r="C44" s="15" t="s">
        <v>32</v>
      </c>
      <c r="D44" s="36">
        <f>VLOOKUP(Table21[[#This Row],[Hawker Center]],'Original CC'!$B$1:$D$121,2,FALSE)</f>
        <v>45028</v>
      </c>
      <c r="E44" s="127" t="str">
        <f>VLOOKUP(Table21[[#This Row],[Hawker Center]],'CC wef 1 Dec 2021'!$I$5:$J$401,2,FALSE)</f>
        <v>CC1408</v>
      </c>
      <c r="F44" s="127" t="str">
        <f>VLOOKUP(Table21[[#This Row],[Hawker Center]], 'CC wef 3 Jul 2023'!$D$4:$G$137, 4, FALSE)</f>
        <v>NEA_CC0037</v>
      </c>
      <c r="G44" s="127">
        <v>3</v>
      </c>
      <c r="H44" s="1" t="s">
        <v>243</v>
      </c>
      <c r="I44" s="1">
        <v>39</v>
      </c>
      <c r="J44" s="1">
        <v>20</v>
      </c>
      <c r="K44" s="1">
        <v>43</v>
      </c>
      <c r="M44" s="1">
        <f>SUM(Table21[[#This Row],[Cooked Food]:[Kiosks]])</f>
        <v>102</v>
      </c>
      <c r="N44" s="1"/>
    </row>
    <row r="45" spans="1:14" x14ac:dyDescent="0.3">
      <c r="A45" s="1">
        <v>43</v>
      </c>
      <c r="B45" s="1"/>
      <c r="C45" s="131" t="s">
        <v>98</v>
      </c>
      <c r="D45" s="132">
        <f>VLOOKUP(Table21[[#This Row],[Hawker Center]],'Original CC'!$B$1:$D$121,2,FALSE)</f>
        <v>45280</v>
      </c>
      <c r="E45" s="133" t="str">
        <f>VLOOKUP(Table21[[#This Row],[Hawker Center]],'CC wef 1 Dec 2021'!$I$5:$J$401,2,FALSE)</f>
        <v>CC1531</v>
      </c>
      <c r="F45" s="133" t="str">
        <f>VLOOKUP(Table21[[#This Row],[Hawker Center]], 'CC wef 3 Jul 2023'!$D$4:$G$137, 4, FALSE)</f>
        <v>NEA_CC0138</v>
      </c>
      <c r="G45" s="133">
        <v>3</v>
      </c>
      <c r="H45" s="1" t="s">
        <v>125</v>
      </c>
      <c r="I45" s="1">
        <f>16+8+16</f>
        <v>40</v>
      </c>
      <c r="M45" s="1">
        <f>SUM(Table21[[#This Row],[Cooked Food]:[Kiosks]])</f>
        <v>40</v>
      </c>
      <c r="N45" s="1"/>
    </row>
    <row r="46" spans="1:14" x14ac:dyDescent="0.3">
      <c r="A46" s="1">
        <v>44</v>
      </c>
      <c r="B46" s="1"/>
      <c r="C46" s="14" t="s">
        <v>33</v>
      </c>
      <c r="D46" s="37">
        <f>VLOOKUP(Table21[[#This Row],[Hawker Center]],'Original CC'!$B$1:$D$121,2,FALSE)</f>
        <v>45010</v>
      </c>
      <c r="E46" s="128" t="str">
        <f>VLOOKUP(Table21[[#This Row],[Hawker Center]],'CC wef 1 Dec 2021'!$I$5:$J$401,2,FALSE)</f>
        <v>CC1409</v>
      </c>
      <c r="F46" s="128" t="str">
        <f>VLOOKUP(Table21[[#This Row],[Hawker Center]], 'CC wef 3 Jul 2023'!$D$4:$G$137, 4, FALSE)</f>
        <v>NEA_CC0025</v>
      </c>
      <c r="G46" s="128">
        <v>2</v>
      </c>
      <c r="H46" s="1" t="s">
        <v>243</v>
      </c>
      <c r="I46" s="1">
        <v>30</v>
      </c>
      <c r="M46" s="1">
        <f>SUM(Table21[[#This Row],[Cooked Food]:[Kiosks]])</f>
        <v>30</v>
      </c>
      <c r="N46" s="1"/>
    </row>
    <row r="47" spans="1:14" x14ac:dyDescent="0.3">
      <c r="A47" s="1">
        <v>45</v>
      </c>
      <c r="B47" s="1"/>
      <c r="C47" s="14" t="s">
        <v>34</v>
      </c>
      <c r="D47" s="37">
        <f>VLOOKUP(Table21[[#This Row],[Hawker Center]],'Original CC'!$B$1:$D$121,2,FALSE)</f>
        <v>45011</v>
      </c>
      <c r="E47" s="128" t="str">
        <f>VLOOKUP(Table21[[#This Row],[Hawker Center]],'CC wef 1 Dec 2021'!$I$5:$J$401,2,FALSE)</f>
        <v>CC1410</v>
      </c>
      <c r="F47" s="128" t="str">
        <f>VLOOKUP(Table21[[#This Row],[Hawker Center]], 'CC wef 3 Jul 2023'!$D$4:$G$137, 4, FALSE)</f>
        <v>NEA_CC0026</v>
      </c>
      <c r="G47" s="128">
        <v>2</v>
      </c>
      <c r="H47" s="1" t="s">
        <v>243</v>
      </c>
      <c r="I47" s="1">
        <v>61</v>
      </c>
      <c r="L47" s="1">
        <v>2</v>
      </c>
      <c r="M47" s="1">
        <f>SUM(Table21[[#This Row],[Cooked Food]:[Kiosks]])</f>
        <v>63</v>
      </c>
      <c r="N47" s="1"/>
    </row>
    <row r="48" spans="1:14" x14ac:dyDescent="0.3">
      <c r="A48" s="1">
        <v>46</v>
      </c>
      <c r="B48" s="1"/>
      <c r="C48" s="14" t="s">
        <v>35</v>
      </c>
      <c r="D48" s="37">
        <f>VLOOKUP(Table21[[#This Row],[Hawker Center]],'Original CC'!$B$1:$D$121,2,FALSE)</f>
        <v>45230</v>
      </c>
      <c r="E48" s="128" t="str">
        <f>VLOOKUP(Table21[[#This Row],[Hawker Center]],'CC wef 1 Dec 2021'!$I$5:$J$401,2,FALSE)</f>
        <v>CC1532</v>
      </c>
      <c r="F48" s="128" t="str">
        <f>VLOOKUP(Table21[[#This Row],[Hawker Center]], 'CC wef 3 Jul 2023'!$D$4:$G$137, 4, FALSE)</f>
        <v>NEA_CC0098</v>
      </c>
      <c r="G48" s="128">
        <v>2</v>
      </c>
      <c r="H48" s="1" t="s">
        <v>125</v>
      </c>
      <c r="I48" s="1">
        <v>40</v>
      </c>
      <c r="J48" s="1">
        <v>12</v>
      </c>
      <c r="K48" s="1">
        <v>56</v>
      </c>
      <c r="M48" s="1">
        <f>SUM(Table21[[#This Row],[Cooked Food]:[Kiosks]])</f>
        <v>108</v>
      </c>
      <c r="N48" s="1"/>
    </row>
    <row r="49" spans="1:14" x14ac:dyDescent="0.3">
      <c r="A49" s="1">
        <v>47</v>
      </c>
      <c r="B49" s="1"/>
      <c r="C49" s="14" t="s">
        <v>36</v>
      </c>
      <c r="D49" s="37">
        <f>VLOOKUP(Table21[[#This Row],[Hawker Center]],'Original CC'!$B$1:$D$121,2,FALSE)</f>
        <v>45231</v>
      </c>
      <c r="E49" s="128" t="str">
        <f>VLOOKUP(Table21[[#This Row],[Hawker Center]],'CC wef 1 Dec 2021'!$I$5:$J$401,2,FALSE)</f>
        <v>CC1533</v>
      </c>
      <c r="F49" s="128" t="str">
        <f>VLOOKUP(Table21[[#This Row],[Hawker Center]], 'CC wef 3 Jul 2023'!$D$4:$G$137, 4, FALSE)</f>
        <v>NEA_CC0099</v>
      </c>
      <c r="G49" s="128">
        <v>2</v>
      </c>
      <c r="H49" s="1" t="s">
        <v>125</v>
      </c>
      <c r="I49" s="1">
        <v>42</v>
      </c>
      <c r="J49" s="1">
        <v>20</v>
      </c>
      <c r="K49" s="1">
        <v>48</v>
      </c>
      <c r="M49" s="1">
        <f>SUM(Table21[[#This Row],[Cooked Food]:[Kiosks]])</f>
        <v>110</v>
      </c>
      <c r="N49" s="1"/>
    </row>
    <row r="50" spans="1:14" x14ac:dyDescent="0.3">
      <c r="A50" s="1">
        <v>48</v>
      </c>
      <c r="B50" s="1"/>
      <c r="C50" s="16" t="s">
        <v>1789</v>
      </c>
      <c r="D50" s="39">
        <f>VLOOKUP(Table21[[#This Row],[Hawker Center]],'Original CC'!$B$1:$D$121,2,FALSE)</f>
        <v>45053</v>
      </c>
      <c r="E50" s="3" t="str">
        <f>VLOOKUP(Table21[[#This Row],[Hawker Center]],'CC wef 1 Dec 2021'!$I$5:$J$401,2,FALSE)</f>
        <v>CC1440</v>
      </c>
      <c r="F50" s="3" t="str">
        <f>VLOOKUP(Table21[[#This Row],[Hawker Center]], 'CC wef 3 Jul 2023'!$D$4:$G$137, 4, FALSE)</f>
        <v>NEA_CC0059</v>
      </c>
      <c r="G50" s="3"/>
      <c r="H50" s="1" t="s">
        <v>124</v>
      </c>
      <c r="I50" s="1">
        <v>28</v>
      </c>
      <c r="K50" s="1">
        <v>20</v>
      </c>
      <c r="M50" s="1">
        <f>SUM(Table21[[#This Row],[Cooked Food]:[Kiosks]])</f>
        <v>48</v>
      </c>
      <c r="N50" s="1"/>
    </row>
    <row r="51" spans="1:14" x14ac:dyDescent="0.3">
      <c r="A51" s="1">
        <v>49</v>
      </c>
      <c r="B51" s="1"/>
      <c r="C51" s="12" t="s">
        <v>37</v>
      </c>
      <c r="D51" s="38">
        <f>VLOOKUP(Table21[[#This Row],[Hawker Center]],'Original CC'!$B$1:$D$121,2,FALSE)</f>
        <v>45232</v>
      </c>
      <c r="E51" s="129" t="str">
        <f>VLOOKUP(Table21[[#This Row],[Hawker Center]],'CC wef 1 Dec 2021'!$I$5:$J$401,2,FALSE)</f>
        <v>CC1534</v>
      </c>
      <c r="F51" s="129" t="str">
        <f>VLOOKUP(Table21[[#This Row],[Hawker Center]], 'CC wef 3 Jul 2023'!$D$4:$G$137, 4, FALSE)</f>
        <v>NEA_CC0100</v>
      </c>
      <c r="G51" s="129">
        <v>1</v>
      </c>
      <c r="H51" s="1" t="s">
        <v>125</v>
      </c>
      <c r="I51" s="19">
        <v>78</v>
      </c>
      <c r="J51" s="19">
        <v>26</v>
      </c>
      <c r="K51" s="19">
        <v>28</v>
      </c>
      <c r="L51" s="19"/>
      <c r="M51" s="19">
        <f>SUM(Table21[[#This Row],[Cooked Food]:[Kiosks]])</f>
        <v>132</v>
      </c>
      <c r="N51" s="1"/>
    </row>
    <row r="52" spans="1:14" x14ac:dyDescent="0.3">
      <c r="A52" s="1">
        <v>50</v>
      </c>
      <c r="B52" s="1"/>
      <c r="C52" s="14" t="s">
        <v>38</v>
      </c>
      <c r="D52" s="37">
        <f>VLOOKUP(Table21[[#This Row],[Hawker Center]],'Original CC'!$B$1:$D$121,2,FALSE)</f>
        <v>45029</v>
      </c>
      <c r="E52" s="128" t="str">
        <f>VLOOKUP(Table21[[#This Row],[Hawker Center]],'CC wef 1 Dec 2021'!$I$5:$J$401,2,FALSE)</f>
        <v>CC1411</v>
      </c>
      <c r="F52" s="128" t="str">
        <f>VLOOKUP(Table21[[#This Row],[Hawker Center]], 'CC wef 3 Jul 2023'!$D$4:$G$137, 4, FALSE)</f>
        <v>NEA_CC0038</v>
      </c>
      <c r="G52" s="128">
        <v>2</v>
      </c>
      <c r="H52" s="1" t="s">
        <v>243</v>
      </c>
      <c r="I52" s="1">
        <v>63</v>
      </c>
      <c r="J52" s="1">
        <v>140</v>
      </c>
      <c r="K52" s="1">
        <v>162</v>
      </c>
      <c r="M52" s="1">
        <f>SUM(Table21[[#This Row],[Cooked Food]:[Kiosks]])</f>
        <v>365</v>
      </c>
      <c r="N52" s="1"/>
    </row>
    <row r="53" spans="1:14" x14ac:dyDescent="0.3">
      <c r="A53" s="1">
        <v>51</v>
      </c>
      <c r="B53" s="1"/>
      <c r="C53" s="14" t="s">
        <v>39</v>
      </c>
      <c r="D53" s="37">
        <f>VLOOKUP(Table21[[#This Row],[Hawker Center]],'Original CC'!$B$1:$D$121,2,FALSE)</f>
        <v>45233</v>
      </c>
      <c r="E53" s="128" t="str">
        <f>VLOOKUP(Table21[[#This Row],[Hawker Center]],'CC wef 1 Dec 2021'!$I$5:$J$401,2,FALSE)</f>
        <v>CC1535</v>
      </c>
      <c r="F53" s="128" t="str">
        <f>VLOOKUP(Table21[[#This Row],[Hawker Center]], 'CC wef 3 Jul 2023'!$D$4:$G$137, 4, FALSE)</f>
        <v>NEA_CC0101</v>
      </c>
      <c r="G53" s="128">
        <v>2</v>
      </c>
      <c r="H53" s="1" t="s">
        <v>125</v>
      </c>
      <c r="I53" s="1">
        <v>72</v>
      </c>
      <c r="J53" s="1">
        <v>48</v>
      </c>
      <c r="K53" s="1">
        <v>82</v>
      </c>
      <c r="M53" s="1">
        <f>SUM(Table21[[#This Row],[Cooked Food]:[Kiosks]])</f>
        <v>202</v>
      </c>
      <c r="N53" s="1"/>
    </row>
    <row r="54" spans="1:14" x14ac:dyDescent="0.3">
      <c r="A54" s="1">
        <v>52</v>
      </c>
      <c r="B54" s="1"/>
      <c r="C54" s="12" t="s">
        <v>40</v>
      </c>
      <c r="D54" s="38">
        <f>VLOOKUP(Table21[[#This Row],[Hawker Center]],'Original CC'!$B$1:$D$121,2,FALSE)</f>
        <v>45012</v>
      </c>
      <c r="E54" s="129" t="str">
        <f>VLOOKUP(Table21[[#This Row],[Hawker Center]],'CC wef 1 Dec 2021'!$I$5:$J$401,2,FALSE)</f>
        <v>CC1412</v>
      </c>
      <c r="F54" s="129" t="str">
        <f>VLOOKUP(Table21[[#This Row],[Hawker Center]], 'CC wef 3 Jul 2023'!$D$4:$G$137, 4, FALSE)</f>
        <v>NEA_CC0027</v>
      </c>
      <c r="G54" s="129">
        <v>1</v>
      </c>
      <c r="H54" s="1" t="s">
        <v>243</v>
      </c>
      <c r="I54" s="1">
        <v>112</v>
      </c>
      <c r="J54" s="1">
        <v>111</v>
      </c>
      <c r="M54" s="1">
        <f>SUM(Table21[[#This Row],[Cooked Food]:[Kiosks]])</f>
        <v>223</v>
      </c>
      <c r="N54" s="1"/>
    </row>
    <row r="55" spans="1:14" x14ac:dyDescent="0.3">
      <c r="A55" s="1">
        <v>53</v>
      </c>
      <c r="B55" s="1"/>
      <c r="C55" s="14" t="s">
        <v>244</v>
      </c>
      <c r="D55" s="37">
        <f>VLOOKUP(Table21[[#This Row],[Hawker Center]],'Original CC'!$B$1:$D$121,2,FALSE)</f>
        <v>45234</v>
      </c>
      <c r="E55" s="128" t="str">
        <f>VLOOKUP(Table21[[#This Row],[Hawker Center]],'CC wef 1 Dec 2021'!$I$5:$J$401,2,FALSE)</f>
        <v>CC1536</v>
      </c>
      <c r="F55" s="128" t="str">
        <f>VLOOKUP(Table21[[#This Row],[Hawker Center]], 'CC wef 3 Jul 2023'!$D$4:$G$137, 4, FALSE)</f>
        <v>NEA_CC0102</v>
      </c>
      <c r="G55" s="128">
        <v>2</v>
      </c>
      <c r="H55" s="1" t="s">
        <v>125</v>
      </c>
      <c r="I55" s="1">
        <v>72</v>
      </c>
      <c r="J55" s="1">
        <v>32</v>
      </c>
      <c r="K55" s="1">
        <v>47</v>
      </c>
      <c r="M55" s="1">
        <f>SUM(Table21[[#This Row],[Cooked Food]:[Kiosks]])</f>
        <v>151</v>
      </c>
      <c r="N55" s="1"/>
    </row>
    <row r="56" spans="1:14" x14ac:dyDescent="0.3">
      <c r="A56" s="1">
        <v>54</v>
      </c>
      <c r="B56" s="1"/>
      <c r="C56" s="15" t="s">
        <v>102</v>
      </c>
      <c r="D56" s="36">
        <f>VLOOKUP(Table21[[#This Row],[Hawker Center]],'Original CC'!$B$1:$D$121,2,FALSE)</f>
        <v>45281</v>
      </c>
      <c r="E56" s="127" t="str">
        <f>VLOOKUP(Table21[[#This Row],[Hawker Center]],'CC wef 1 Dec 2021'!$I$5:$J$401,2,FALSE)</f>
        <v>CC1537</v>
      </c>
      <c r="F56" s="127" t="str">
        <f>VLOOKUP(Table21[[#This Row],[Hawker Center]], 'CC wef 3 Jul 2023'!$D$4:$G$137, 4, FALSE)</f>
        <v>NEA_CC0139</v>
      </c>
      <c r="G56" s="127">
        <v>3</v>
      </c>
      <c r="H56" s="1" t="s">
        <v>125</v>
      </c>
      <c r="I56" s="1">
        <f>15+15</f>
        <v>30</v>
      </c>
      <c r="M56" s="1">
        <f>SUM(Table21[[#This Row],[Cooked Food]:[Kiosks]])</f>
        <v>30</v>
      </c>
      <c r="N56" s="1"/>
    </row>
    <row r="57" spans="1:14" x14ac:dyDescent="0.3">
      <c r="A57" s="1">
        <v>55</v>
      </c>
      <c r="B57" s="1"/>
      <c r="C57" s="15" t="s">
        <v>93</v>
      </c>
      <c r="D57" s="36">
        <f>VLOOKUP(Table21[[#This Row],[Hawker Center]],'Original CC'!$B$1:$D$121,2,FALSE)</f>
        <v>45236</v>
      </c>
      <c r="E57" s="127" t="str">
        <f>VLOOKUP(Table21[[#This Row],[Hawker Center]],'CC wef 1 Dec 2021'!$I$5:$J$401,2,FALSE)</f>
        <v>CC1538</v>
      </c>
      <c r="F57" s="127" t="str">
        <f>VLOOKUP(Table21[[#This Row],[Hawker Center]], 'CC wef 3 Jul 2023'!$D$4:$G$137, 4, FALSE)</f>
        <v>NEA_CC0103</v>
      </c>
      <c r="G57" s="127">
        <v>3</v>
      </c>
      <c r="H57" s="1" t="s">
        <v>125</v>
      </c>
      <c r="I57" s="1">
        <v>45</v>
      </c>
      <c r="J57" s="1">
        <v>19</v>
      </c>
      <c r="K57" s="1">
        <v>42</v>
      </c>
      <c r="M57" s="1">
        <f>SUM(Table21[[#This Row],[Cooked Food]:[Kiosks]])</f>
        <v>106</v>
      </c>
      <c r="N57" s="1"/>
    </row>
    <row r="58" spans="1:14" x14ac:dyDescent="0.3">
      <c r="A58" s="1">
        <v>56</v>
      </c>
      <c r="B58" s="1"/>
      <c r="C58" s="15" t="s">
        <v>97</v>
      </c>
      <c r="D58" s="36">
        <f>VLOOKUP(Table21[[#This Row],[Hawker Center]],'Original CC'!$B$1:$D$121,2,FALSE)</f>
        <v>45030</v>
      </c>
      <c r="E58" s="127" t="str">
        <f>VLOOKUP(Table21[[#This Row],[Hawker Center]],'CC wef 1 Dec 2021'!$I$5:$J$401,2,FALSE)</f>
        <v>CC1413</v>
      </c>
      <c r="F58" s="127" t="str">
        <f>VLOOKUP(Table21[[#This Row],[Hawker Center]], 'CC wef 3 Jul 2023'!$D$4:$G$137, 4, FALSE)</f>
        <v>NEA_CC0039</v>
      </c>
      <c r="G58" s="127">
        <v>3</v>
      </c>
      <c r="H58" s="1" t="s">
        <v>243</v>
      </c>
      <c r="I58" s="19">
        <v>25</v>
      </c>
      <c r="J58" s="19">
        <v>5</v>
      </c>
      <c r="K58" s="19">
        <v>20</v>
      </c>
      <c r="L58" s="1">
        <v>10</v>
      </c>
      <c r="M58" s="19">
        <f>SUM(Table21[[#This Row],[Cooked Food]:[Kiosks]])</f>
        <v>60</v>
      </c>
      <c r="N58" s="1"/>
    </row>
    <row r="59" spans="1:14" x14ac:dyDescent="0.3">
      <c r="A59" s="1">
        <v>57</v>
      </c>
      <c r="B59" s="1"/>
      <c r="C59" s="14" t="s">
        <v>41</v>
      </c>
      <c r="D59" s="37">
        <f>VLOOKUP(Table21[[#This Row],[Hawker Center]],'Original CC'!$B$1:$D$121,2,FALSE)</f>
        <v>45237</v>
      </c>
      <c r="E59" s="128" t="str">
        <f>VLOOKUP(Table21[[#This Row],[Hawker Center]],'CC wef 1 Dec 2021'!$I$5:$J$401,2,FALSE)</f>
        <v>CC1539</v>
      </c>
      <c r="F59" s="128" t="str">
        <f>VLOOKUP(Table21[[#This Row],[Hawker Center]], 'CC wef 3 Jul 2023'!$D$4:$G$137, 4, FALSE)</f>
        <v>NEA_CC0104</v>
      </c>
      <c r="G59" s="128">
        <v>2</v>
      </c>
      <c r="H59" s="1" t="s">
        <v>125</v>
      </c>
      <c r="I59" s="1">
        <v>51</v>
      </c>
      <c r="J59" s="1">
        <v>28</v>
      </c>
      <c r="K59" s="1">
        <v>92</v>
      </c>
      <c r="M59" s="1">
        <f>SUM(Table21[[#This Row],[Cooked Food]:[Kiosks]])</f>
        <v>171</v>
      </c>
      <c r="N59" s="1"/>
    </row>
    <row r="60" spans="1:14" x14ac:dyDescent="0.3">
      <c r="A60" s="1">
        <v>58</v>
      </c>
      <c r="B60" s="1"/>
      <c r="C60" s="14" t="s">
        <v>42</v>
      </c>
      <c r="D60" s="37">
        <f>VLOOKUP(Table21[[#This Row],[Hawker Center]],'Original CC'!$B$1:$D$121,2,FALSE)</f>
        <v>45239</v>
      </c>
      <c r="E60" s="128" t="str">
        <f>VLOOKUP(Table21[[#This Row],[Hawker Center]],'CC wef 1 Dec 2021'!$I$5:$J$401,2,FALSE)</f>
        <v>CC1540</v>
      </c>
      <c r="F60" s="128" t="str">
        <f>VLOOKUP(Table21[[#This Row],[Hawker Center]], 'CC wef 3 Jul 2023'!$D$4:$G$137, 4, FALSE)</f>
        <v>NEA_CC0105</v>
      </c>
      <c r="G60" s="128">
        <v>2</v>
      </c>
      <c r="H60" s="1" t="s">
        <v>125</v>
      </c>
      <c r="I60" s="1">
        <v>66</v>
      </c>
      <c r="J60" s="1">
        <v>46</v>
      </c>
      <c r="K60" s="1">
        <v>74</v>
      </c>
      <c r="M60" s="1">
        <f>SUM(Table21[[#This Row],[Cooked Food]:[Kiosks]])</f>
        <v>186</v>
      </c>
      <c r="N60" s="1"/>
    </row>
    <row r="61" spans="1:14" x14ac:dyDescent="0.3">
      <c r="A61" s="1">
        <v>59</v>
      </c>
      <c r="B61" s="1"/>
      <c r="C61" s="14" t="s">
        <v>43</v>
      </c>
      <c r="D61" s="37">
        <f>VLOOKUP(Table21[[#This Row],[Hawker Center]],'Original CC'!$B$1:$D$121,2,FALSE)</f>
        <v>45240</v>
      </c>
      <c r="E61" s="128" t="str">
        <f>VLOOKUP(Table21[[#This Row],[Hawker Center]],'CC wef 1 Dec 2021'!$I$5:$J$401,2,FALSE)</f>
        <v>CC1541</v>
      </c>
      <c r="F61" s="128" t="str">
        <f>VLOOKUP(Table21[[#This Row],[Hawker Center]], 'CC wef 3 Jul 2023'!$D$4:$G$137, 4, FALSE)</f>
        <v>NEA_CC0106</v>
      </c>
      <c r="G61" s="128">
        <v>2</v>
      </c>
      <c r="H61" s="1" t="s">
        <v>125</v>
      </c>
      <c r="I61" s="1">
        <v>36</v>
      </c>
      <c r="J61" s="1">
        <v>8</v>
      </c>
      <c r="K61" s="1">
        <v>22</v>
      </c>
      <c r="M61" s="1">
        <f>SUM(Table21[[#This Row],[Cooked Food]:[Kiosks]])</f>
        <v>66</v>
      </c>
      <c r="N61" s="1"/>
    </row>
    <row r="62" spans="1:14" x14ac:dyDescent="0.3">
      <c r="A62" s="1">
        <v>60</v>
      </c>
      <c r="B62" s="1"/>
      <c r="C62" s="15" t="s">
        <v>44</v>
      </c>
      <c r="D62" s="36">
        <f>VLOOKUP(Table21[[#This Row],[Hawker Center]],'Original CC'!$B$1:$D$121,2,FALSE)</f>
        <v>45242</v>
      </c>
      <c r="E62" s="127" t="str">
        <f>VLOOKUP(Table21[[#This Row],[Hawker Center]],'CC wef 1 Dec 2021'!$I$5:$J$401,2,FALSE)</f>
        <v>CC1543</v>
      </c>
      <c r="F62" s="127" t="str">
        <f>VLOOKUP(Table21[[#This Row],[Hawker Center]], 'CC wef 3 Jul 2023'!$D$4:$G$137, 4, FALSE)</f>
        <v>NEA_CC0108</v>
      </c>
      <c r="G62" s="127">
        <v>3</v>
      </c>
      <c r="H62" s="1" t="s">
        <v>125</v>
      </c>
      <c r="I62" s="1">
        <v>22</v>
      </c>
      <c r="J62" s="1">
        <v>18</v>
      </c>
      <c r="K62" s="1">
        <v>40</v>
      </c>
      <c r="M62" s="1">
        <f>SUM(Table21[[#This Row],[Cooked Food]:[Kiosks]])</f>
        <v>80</v>
      </c>
      <c r="N62" s="1"/>
    </row>
    <row r="63" spans="1:14" x14ac:dyDescent="0.3">
      <c r="A63" s="1">
        <v>61</v>
      </c>
      <c r="B63" s="1"/>
      <c r="C63" s="15" t="s">
        <v>45</v>
      </c>
      <c r="D63" s="36">
        <f>VLOOKUP(Table21[[#This Row],[Hawker Center]],'Original CC'!$B$1:$D$121,2,FALSE)</f>
        <v>45241</v>
      </c>
      <c r="E63" s="127" t="str">
        <f>VLOOKUP(Table21[[#This Row],[Hawker Center]],'CC wef 1 Dec 2021'!$I$5:$J$401,2,FALSE)</f>
        <v>CC1542</v>
      </c>
      <c r="F63" s="127" t="str">
        <f>VLOOKUP(Table21[[#This Row],[Hawker Center]], 'CC wef 3 Jul 2023'!$D$4:$G$137, 4, FALSE)</f>
        <v>NEA_CC0107</v>
      </c>
      <c r="G63" s="127">
        <v>3</v>
      </c>
      <c r="H63" s="1" t="s">
        <v>125</v>
      </c>
      <c r="I63" s="1">
        <v>96</v>
      </c>
      <c r="J63" s="1">
        <v>12</v>
      </c>
      <c r="K63" s="1">
        <v>36</v>
      </c>
      <c r="M63" s="1">
        <f>SUM(Table21[[#This Row],[Cooked Food]:[Kiosks]])</f>
        <v>144</v>
      </c>
      <c r="N63" s="1"/>
    </row>
    <row r="64" spans="1:14" x14ac:dyDescent="0.3">
      <c r="A64" s="1">
        <v>62</v>
      </c>
      <c r="B64" s="1"/>
      <c r="C64" s="15" t="s">
        <v>46</v>
      </c>
      <c r="D64" s="36">
        <f>VLOOKUP(Table21[[#This Row],[Hawker Center]],'Original CC'!$B$1:$D$121,2,FALSE)</f>
        <v>45243</v>
      </c>
      <c r="E64" s="127" t="str">
        <f>VLOOKUP(Table21[[#This Row],[Hawker Center]],'CC wef 1 Dec 2021'!$I$5:$J$401,2,FALSE)</f>
        <v>CC1544</v>
      </c>
      <c r="F64" s="127" t="str">
        <f>VLOOKUP(Table21[[#This Row],[Hawker Center]], 'CC wef 3 Jul 2023'!$D$4:$G$137, 4, FALSE)</f>
        <v>NEA_CC0109</v>
      </c>
      <c r="G64" s="127">
        <v>3</v>
      </c>
      <c r="H64" s="1" t="s">
        <v>125</v>
      </c>
      <c r="I64" s="1">
        <v>21</v>
      </c>
      <c r="M64" s="1">
        <f>SUM(Table21[[#This Row],[Cooked Food]:[Kiosks]])</f>
        <v>21</v>
      </c>
      <c r="N64" s="1"/>
    </row>
    <row r="65" spans="1:14" x14ac:dyDescent="0.3">
      <c r="A65" s="1">
        <v>63</v>
      </c>
      <c r="B65" s="1"/>
      <c r="C65" s="15" t="s">
        <v>47</v>
      </c>
      <c r="D65" s="36">
        <f>VLOOKUP(Table21[[#This Row],[Hawker Center]],'Original CC'!$B$1:$D$121,2,FALSE)</f>
        <v>45244</v>
      </c>
      <c r="E65" s="127" t="str">
        <f>VLOOKUP(Table21[[#This Row],[Hawker Center]],'CC wef 1 Dec 2021'!$I$5:$J$401,2,FALSE)</f>
        <v>CC1545</v>
      </c>
      <c r="F65" s="127" t="str">
        <f>VLOOKUP(Table21[[#This Row],[Hawker Center]], 'CC wef 3 Jul 2023'!$D$4:$G$137, 4, FALSE)</f>
        <v>NEA_CC0110</v>
      </c>
      <c r="G65" s="127">
        <v>3</v>
      </c>
      <c r="H65" s="1" t="s">
        <v>125</v>
      </c>
      <c r="I65" s="20">
        <v>56</v>
      </c>
      <c r="J65" s="19">
        <v>43</v>
      </c>
      <c r="K65" s="19">
        <v>48</v>
      </c>
      <c r="L65" s="19"/>
      <c r="M65" s="19">
        <f>SUM(Table21[[#This Row],[Cooked Food]:[Kiosks]])</f>
        <v>147</v>
      </c>
      <c r="N65" s="1"/>
    </row>
    <row r="66" spans="1:14" x14ac:dyDescent="0.3">
      <c r="A66" s="1">
        <v>64</v>
      </c>
      <c r="B66" s="1"/>
      <c r="C66" s="15" t="s">
        <v>48</v>
      </c>
      <c r="D66" s="36">
        <f>VLOOKUP(Table21[[#This Row],[Hawker Center]],'Original CC'!$B$1:$D$121,2,FALSE)</f>
        <v>45245</v>
      </c>
      <c r="E66" s="127" t="str">
        <f>VLOOKUP(Table21[[#This Row],[Hawker Center]],'CC wef 1 Dec 2021'!$I$5:$J$401,2,FALSE)</f>
        <v>CC1546</v>
      </c>
      <c r="F66" s="127" t="str">
        <f>VLOOKUP(Table21[[#This Row],[Hawker Center]], 'CC wef 3 Jul 2023'!$D$4:$G$137, 4, FALSE)</f>
        <v>NEA_CC0111</v>
      </c>
      <c r="G66" s="127">
        <v>3</v>
      </c>
      <c r="H66" s="1" t="s">
        <v>125</v>
      </c>
      <c r="I66" s="1">
        <v>60</v>
      </c>
      <c r="J66" s="1">
        <v>22</v>
      </c>
      <c r="K66" s="1">
        <v>65</v>
      </c>
      <c r="M66" s="1">
        <f>SUM(Table21[[#This Row],[Cooked Food]:[Kiosks]])</f>
        <v>147</v>
      </c>
      <c r="N66" s="1"/>
    </row>
    <row r="67" spans="1:14" x14ac:dyDescent="0.3">
      <c r="A67" s="1">
        <v>65</v>
      </c>
      <c r="B67" s="1"/>
      <c r="C67" s="16" t="s">
        <v>1790</v>
      </c>
      <c r="D67" s="39">
        <f>VLOOKUP(Table21[[#This Row],[Hawker Center]],'Original CC'!$B$1:$D$121,2,FALSE)</f>
        <v>45050</v>
      </c>
      <c r="E67" s="3" t="str">
        <f>VLOOKUP(Table21[[#This Row],[Hawker Center]],'CC wef 1 Dec 2021'!$I$5:$J$401,2,FALSE)</f>
        <v>CC1432</v>
      </c>
      <c r="F67" s="3" t="str">
        <f>VLOOKUP(Table21[[#This Row],[Hawker Center]], 'CC wef 3 Jul 2023'!$D$4:$G$137, 4, FALSE)</f>
        <v>NEA_CC0056</v>
      </c>
      <c r="G67" s="3"/>
      <c r="H67" s="1" t="s">
        <v>124</v>
      </c>
      <c r="I67" s="1">
        <v>34</v>
      </c>
      <c r="K67" s="1">
        <v>14</v>
      </c>
      <c r="M67" s="1">
        <f>SUM(Table21[[#This Row],[Cooked Food]:[Kiosks]])</f>
        <v>48</v>
      </c>
      <c r="N67" s="1"/>
    </row>
    <row r="68" spans="1:14" x14ac:dyDescent="0.3">
      <c r="A68" s="1">
        <v>66</v>
      </c>
      <c r="B68" s="1"/>
      <c r="C68" s="15" t="s">
        <v>49</v>
      </c>
      <c r="D68" s="36">
        <f>VLOOKUP(Table21[[#This Row],[Hawker Center]],'Original CC'!$B$1:$D$121,2,FALSE)</f>
        <v>45246</v>
      </c>
      <c r="E68" s="127" t="str">
        <f>VLOOKUP(Table21[[#This Row],[Hawker Center]],'CC wef 1 Dec 2021'!$I$5:$J$401,2,FALSE)</f>
        <v>CC1547</v>
      </c>
      <c r="F68" s="127" t="str">
        <f>VLOOKUP(Table21[[#This Row],[Hawker Center]], 'CC wef 3 Jul 2023'!$D$4:$G$137, 4, FALSE)</f>
        <v>NEA_CC0112</v>
      </c>
      <c r="G68" s="127">
        <v>3</v>
      </c>
      <c r="H68" s="1" t="s">
        <v>125</v>
      </c>
      <c r="I68" s="1">
        <v>60</v>
      </c>
      <c r="J68" s="1">
        <v>14</v>
      </c>
      <c r="K68" s="1">
        <v>116</v>
      </c>
      <c r="M68" s="1">
        <f>SUM(Table21[[#This Row],[Cooked Food]:[Kiosks]])</f>
        <v>190</v>
      </c>
      <c r="N68" s="1"/>
    </row>
    <row r="69" spans="1:14" x14ac:dyDescent="0.3">
      <c r="A69" s="1">
        <v>67</v>
      </c>
      <c r="B69" s="1"/>
      <c r="C69" s="14" t="s">
        <v>50</v>
      </c>
      <c r="D69" s="37">
        <f>VLOOKUP(Table21[[#This Row],[Hawker Center]],'Original CC'!$B$1:$D$121,2,FALSE)</f>
        <v>45031</v>
      </c>
      <c r="E69" s="128" t="str">
        <f>VLOOKUP(Table21[[#This Row],[Hawker Center]],'CC wef 1 Dec 2021'!$I$5:$J$401,2,FALSE)</f>
        <v>CC1414</v>
      </c>
      <c r="F69" s="128" t="str">
        <f>VLOOKUP(Table21[[#This Row],[Hawker Center]], 'CC wef 3 Jul 2023'!$D$4:$G$137, 4, FALSE)</f>
        <v>NEA_CC0040</v>
      </c>
      <c r="G69" s="128">
        <v>2</v>
      </c>
      <c r="H69" s="1" t="s">
        <v>243</v>
      </c>
      <c r="I69" s="1">
        <v>16</v>
      </c>
      <c r="J69" s="1">
        <v>18</v>
      </c>
      <c r="K69" s="1">
        <v>60</v>
      </c>
      <c r="M69" s="1">
        <f>SUM(Table21[[#This Row],[Cooked Food]:[Kiosks]])</f>
        <v>94</v>
      </c>
      <c r="N69" s="1"/>
    </row>
    <row r="70" spans="1:14" x14ac:dyDescent="0.3">
      <c r="A70" s="1">
        <v>68</v>
      </c>
      <c r="B70" s="1"/>
      <c r="C70" s="16" t="s">
        <v>1791</v>
      </c>
      <c r="D70" s="39">
        <f>VLOOKUP(Table21[[#This Row],[Hawker Center]],'Original CC'!$B$1:$D$121,2,FALSE)</f>
        <v>45048</v>
      </c>
      <c r="E70" s="3" t="str">
        <f>VLOOKUP(Table21[[#This Row],[Hawker Center]],'CC wef 1 Dec 2021'!$I$5:$J$401,2,FALSE)</f>
        <v>CC1430</v>
      </c>
      <c r="F70" s="3" t="str">
        <f>VLOOKUP(Table21[[#This Row],[Hawker Center]], 'CC wef 3 Jul 2023'!$D$4:$G$137, 4, FALSE)</f>
        <v>NEA_CC0054</v>
      </c>
      <c r="G70" s="3"/>
      <c r="H70" s="1" t="s">
        <v>124</v>
      </c>
      <c r="I70" s="1">
        <v>43</v>
      </c>
      <c r="M70" s="1">
        <f>SUM(Table21[[#This Row],[Cooked Food]:[Kiosks]])</f>
        <v>43</v>
      </c>
      <c r="N70" s="1"/>
    </row>
    <row r="71" spans="1:14" x14ac:dyDescent="0.3">
      <c r="A71" s="1">
        <v>69</v>
      </c>
      <c r="B71" s="1"/>
      <c r="C71" s="131" t="s">
        <v>1825</v>
      </c>
      <c r="D71" s="132" t="e">
        <f>VLOOKUP(Table21[[#This Row],[Hawker Center]],'Original CC'!$B$1:$D$121,2,FALSE)</f>
        <v>#N/A</v>
      </c>
      <c r="E71" s="133" t="str">
        <f>VLOOKUP(Table21[[#This Row],[Hawker Center]],'CC wef 1 Dec 2021'!$I$5:$J$401,2,FALSE)</f>
        <v>CC1439</v>
      </c>
      <c r="F71" s="133" t="str">
        <f>VLOOKUP(Table21[[#This Row],[Hawker Center]], 'CC wef 3 Jul 2023'!$D$4:$G$137, 4, FALSE)</f>
        <v>NEA_CC0064</v>
      </c>
      <c r="G71" s="133">
        <v>3</v>
      </c>
      <c r="H71" s="1" t="s">
        <v>243</v>
      </c>
      <c r="I71" s="19">
        <v>38</v>
      </c>
      <c r="M71" s="1">
        <f>SUM(Table21[[#This Row],[Cooked Food]:[Kiosks]])</f>
        <v>38</v>
      </c>
      <c r="N71" s="1"/>
    </row>
    <row r="72" spans="1:14" x14ac:dyDescent="0.3">
      <c r="A72" s="1">
        <v>70</v>
      </c>
      <c r="B72" s="1"/>
      <c r="C72" s="14" t="s">
        <v>51</v>
      </c>
      <c r="D72" s="37">
        <f>VLOOKUP(Table21[[#This Row],[Hawker Center]],'Original CC'!$B$1:$D$121,2,FALSE)</f>
        <v>45249</v>
      </c>
      <c r="E72" s="128" t="str">
        <f>VLOOKUP(Table21[[#This Row],[Hawker Center]],'CC wef 1 Dec 2021'!$I$5:$J$401,2,FALSE)</f>
        <v>CC1548</v>
      </c>
      <c r="F72" s="128" t="str">
        <f>VLOOKUP(Table21[[#This Row],[Hawker Center]], 'CC wef 3 Jul 2023'!$D$4:$G$137, 4, FALSE)</f>
        <v>NEA_CC0113</v>
      </c>
      <c r="G72" s="128">
        <v>2</v>
      </c>
      <c r="H72" s="1" t="s">
        <v>125</v>
      </c>
      <c r="I72" s="1">
        <v>55</v>
      </c>
      <c r="J72" s="19">
        <v>18</v>
      </c>
      <c r="K72" s="19">
        <v>32</v>
      </c>
      <c r="M72" s="1">
        <f>SUM(Table21[[#This Row],[Cooked Food]:[Kiosks]])</f>
        <v>105</v>
      </c>
      <c r="N72" s="1"/>
    </row>
    <row r="73" spans="1:14" x14ac:dyDescent="0.3">
      <c r="A73" s="1">
        <v>71</v>
      </c>
      <c r="B73" s="1"/>
      <c r="C73" s="14" t="s">
        <v>90</v>
      </c>
      <c r="D73" s="37">
        <f>VLOOKUP(Table21[[#This Row],[Hawker Center]],'Original CC'!$B$1:$D$121,2,FALSE)</f>
        <v>45250</v>
      </c>
      <c r="E73" s="128" t="str">
        <f>VLOOKUP(Table21[[#This Row],[Hawker Center]],'CC wef 1 Dec 2021'!$I$5:$J$401,2,FALSE)</f>
        <v>CC1549</v>
      </c>
      <c r="F73" s="128" t="str">
        <f>VLOOKUP(Table21[[#This Row],[Hawker Center]], 'CC wef 3 Jul 2023'!$D$4:$G$137, 4, FALSE)</f>
        <v>NEA_CC0114</v>
      </c>
      <c r="G73" s="128">
        <v>2</v>
      </c>
      <c r="H73" s="1" t="s">
        <v>125</v>
      </c>
      <c r="I73" s="1">
        <v>24</v>
      </c>
      <c r="J73" s="1">
        <v>6</v>
      </c>
      <c r="K73" s="1">
        <v>81</v>
      </c>
      <c r="M73" s="1">
        <f>SUM(Table21[[#This Row],[Cooked Food]:[Kiosks]])</f>
        <v>111</v>
      </c>
      <c r="N73" s="1"/>
    </row>
    <row r="74" spans="1:14" x14ac:dyDescent="0.3">
      <c r="A74" s="1">
        <v>72</v>
      </c>
      <c r="B74" s="1" t="s">
        <v>247</v>
      </c>
      <c r="C74" s="12" t="s">
        <v>1806</v>
      </c>
      <c r="D74" s="38">
        <f>VLOOKUP(Table21[[#This Row],[Hawker Center]],'Original CC'!$B$1:$D$121,2,FALSE)</f>
        <v>45014</v>
      </c>
      <c r="E74" s="129" t="str">
        <f>VLOOKUP(Table21[[#This Row],[Hawker Center]],'CC wef 1 Dec 2021'!$I$5:$J$401,2,FALSE)</f>
        <v>CC1415</v>
      </c>
      <c r="F74" s="129" t="str">
        <f>VLOOKUP(Table21[[#This Row],[Hawker Center]], 'CC wef 3 Jul 2023'!$D$4:$G$137, 4, FALSE)</f>
        <v>NEA_CC0028</v>
      </c>
      <c r="G74" s="129">
        <v>1</v>
      </c>
      <c r="H74" s="1" t="s">
        <v>243</v>
      </c>
      <c r="I74" s="19">
        <v>56</v>
      </c>
      <c r="M74" s="19">
        <f>SUM(Table21[[#This Row],[Cooked Food]:[Kiosks]])</f>
        <v>56</v>
      </c>
      <c r="N74" s="1"/>
    </row>
    <row r="75" spans="1:14" x14ac:dyDescent="0.3">
      <c r="A75" s="1">
        <v>73</v>
      </c>
      <c r="B75" s="1"/>
      <c r="C75" s="14" t="s">
        <v>103</v>
      </c>
      <c r="D75" s="37">
        <f>VLOOKUP(Table21[[#This Row],[Hawker Center]],'Original CC'!$B$1:$D$121,2,FALSE)</f>
        <v>45251</v>
      </c>
      <c r="E75" s="128" t="str">
        <f>VLOOKUP(Table21[[#This Row],[Hawker Center]],'CC wef 1 Dec 2021'!$I$5:$J$401,2,FALSE)</f>
        <v>CC1550</v>
      </c>
      <c r="F75" s="128" t="str">
        <f>VLOOKUP(Table21[[#This Row],[Hawker Center]], 'CC wef 3 Jul 2023'!$D$4:$G$137, 4, FALSE)</f>
        <v>NEA_CC0115</v>
      </c>
      <c r="G75" s="128">
        <v>2</v>
      </c>
      <c r="H75" s="1" t="s">
        <v>125</v>
      </c>
      <c r="I75" s="1">
        <f>42+10</f>
        <v>52</v>
      </c>
      <c r="J75" s="1">
        <v>17</v>
      </c>
      <c r="K75" s="1">
        <v>95</v>
      </c>
      <c r="M75" s="1">
        <f>SUM(Table21[[#This Row],[Cooked Food]:[Kiosks]])</f>
        <v>164</v>
      </c>
      <c r="N75" s="1"/>
    </row>
    <row r="76" spans="1:14" x14ac:dyDescent="0.3">
      <c r="A76" s="1">
        <v>74</v>
      </c>
      <c r="B76" s="1"/>
      <c r="C76" s="14" t="s">
        <v>122</v>
      </c>
      <c r="D76" s="37">
        <f>VLOOKUP(Table21[[#This Row],[Hawker Center]],'Original CC'!$B$1:$D$121,2,FALSE)</f>
        <v>45055</v>
      </c>
      <c r="E76" s="128" t="str">
        <f>VLOOKUP(Table21[[#This Row],[Hawker Center]],'CC wef 1 Dec 2021'!$I$5:$J$401,2,FALSE)</f>
        <v>CC1416</v>
      </c>
      <c r="F76" s="128" t="str">
        <f>VLOOKUP(Table21[[#This Row],[Hawker Center]], 'CC wef 3 Jul 2023'!$D$4:$G$137, 4, FALSE)</f>
        <v>NEA_CC0061</v>
      </c>
      <c r="G76" s="128">
        <v>2</v>
      </c>
      <c r="H76" s="1" t="s">
        <v>243</v>
      </c>
      <c r="I76" s="19">
        <v>70</v>
      </c>
      <c r="M76" s="19">
        <f>SUM(Table21[[#This Row],[Cooked Food]:[Kiosks]])</f>
        <v>70</v>
      </c>
      <c r="N76" s="1"/>
    </row>
    <row r="77" spans="1:14" x14ac:dyDescent="0.3">
      <c r="A77" s="1">
        <v>75</v>
      </c>
      <c r="B77" s="1" t="s">
        <v>247</v>
      </c>
      <c r="C77" s="12" t="s">
        <v>52</v>
      </c>
      <c r="D77" s="38">
        <f>VLOOKUP(Table21[[#This Row],[Hawker Center]],'Original CC'!$B$1:$D$121,2,FALSE)</f>
        <v>45015</v>
      </c>
      <c r="E77" s="129" t="str">
        <f>VLOOKUP(Table21[[#This Row],[Hawker Center]],'CC wef 1 Dec 2021'!$I$5:$J$401,2,FALSE)</f>
        <v>CC1417</v>
      </c>
      <c r="F77" s="129" t="str">
        <f>VLOOKUP(Table21[[#This Row],[Hawker Center]], 'CC wef 3 Jul 2023'!$D$4:$G$137, 4, FALSE)</f>
        <v>NEA_CC0029</v>
      </c>
      <c r="G77" s="129">
        <v>1</v>
      </c>
      <c r="H77" s="1" t="s">
        <v>243</v>
      </c>
      <c r="I77" s="1">
        <v>103</v>
      </c>
      <c r="L77" s="19">
        <v>2</v>
      </c>
      <c r="M77" s="1">
        <f>SUM(Table21[[#This Row],[Cooked Food]:[Kiosks]])</f>
        <v>105</v>
      </c>
      <c r="N77" s="1"/>
    </row>
    <row r="78" spans="1:14" x14ac:dyDescent="0.3">
      <c r="A78" s="1">
        <v>76</v>
      </c>
      <c r="B78" s="1"/>
      <c r="C78" s="15" t="s">
        <v>53</v>
      </c>
      <c r="D78" s="36">
        <f>VLOOKUP(Table21[[#This Row],[Hawker Center]],'Original CC'!$B$1:$D$121,2,FALSE)</f>
        <v>45252</v>
      </c>
      <c r="E78" s="127" t="str">
        <f>VLOOKUP(Table21[[#This Row],[Hawker Center]],'CC wef 1 Dec 2021'!$I$5:$J$401,2,FALSE)</f>
        <v>CC1551</v>
      </c>
      <c r="F78" s="127" t="str">
        <f>VLOOKUP(Table21[[#This Row],[Hawker Center]], 'CC wef 3 Jul 2023'!$D$4:$G$137, 4, FALSE)</f>
        <v>NEA_CC0116</v>
      </c>
      <c r="G78" s="127">
        <v>3</v>
      </c>
      <c r="H78" s="1" t="s">
        <v>125</v>
      </c>
      <c r="I78" s="1">
        <v>47</v>
      </c>
      <c r="J78" s="1">
        <v>20</v>
      </c>
      <c r="K78" s="1">
        <v>46</v>
      </c>
      <c r="M78" s="1">
        <f>SUM(Table21[[#This Row],[Cooked Food]:[Kiosks]])</f>
        <v>113</v>
      </c>
      <c r="N78" s="1"/>
    </row>
    <row r="79" spans="1:14" x14ac:dyDescent="0.3">
      <c r="A79" s="1">
        <v>77</v>
      </c>
      <c r="B79" s="1" t="s">
        <v>247</v>
      </c>
      <c r="C79" s="15" t="s">
        <v>92</v>
      </c>
      <c r="D79" s="36">
        <f>VLOOKUP(Table21[[#This Row],[Hawker Center]],'Original CC'!$B$1:$D$121,2,FALSE)</f>
        <v>45291</v>
      </c>
      <c r="E79" s="127" t="str">
        <f>VLOOKUP(Table21[[#This Row],[Hawker Center]],'CC wef 1 Dec 2021'!$I$5:$J$401,2,FALSE)</f>
        <v>CC1552</v>
      </c>
      <c r="F79" s="127" t="str">
        <f>VLOOKUP(Table21[[#This Row],[Hawker Center]], 'CC wef 3 Jul 2023'!$D$4:$G$137, 4, FALSE)</f>
        <v>NEA_CC0145</v>
      </c>
      <c r="G79" s="127">
        <v>3</v>
      </c>
      <c r="H79" s="1" t="s">
        <v>125</v>
      </c>
      <c r="I79" s="1">
        <v>87</v>
      </c>
      <c r="M79" s="1">
        <f>SUM(Table21[[#This Row],[Cooked Food]:[Kiosks]])</f>
        <v>87</v>
      </c>
      <c r="N79" s="1"/>
    </row>
    <row r="80" spans="1:14" x14ac:dyDescent="0.3">
      <c r="A80" s="1">
        <v>78</v>
      </c>
      <c r="B80" s="1"/>
      <c r="C80" s="14" t="s">
        <v>94</v>
      </c>
      <c r="D80" s="37">
        <f>VLOOKUP(Table21[[#This Row],[Hawker Center]],'Original CC'!$B$1:$D$121,2,FALSE)</f>
        <v>45282</v>
      </c>
      <c r="E80" s="128" t="str">
        <f>VLOOKUP(Table21[[#This Row],[Hawker Center]],'CC wef 1 Dec 2021'!$I$5:$J$401,2,FALSE)</f>
        <v>CC1554</v>
      </c>
      <c r="F80" s="128" t="str">
        <f>VLOOKUP(Table21[[#This Row],[Hawker Center]], 'CC wef 3 Jul 2023'!$D$4:$G$137, 4, FALSE)</f>
        <v>NEA_CC0140</v>
      </c>
      <c r="G80" s="128">
        <v>2</v>
      </c>
      <c r="H80" s="1" t="s">
        <v>126</v>
      </c>
      <c r="I80" s="1">
        <v>70</v>
      </c>
      <c r="M80" s="1">
        <f>SUM(Table21[[#This Row],[Cooked Food]:[Kiosks]])</f>
        <v>70</v>
      </c>
      <c r="N80" s="1"/>
    </row>
    <row r="81" spans="1:14" x14ac:dyDescent="0.3">
      <c r="A81" s="1">
        <v>79</v>
      </c>
      <c r="B81" s="1"/>
      <c r="C81" s="14" t="s">
        <v>127</v>
      </c>
      <c r="D81" s="37">
        <f>VLOOKUP(Table21[[#This Row],[Hawker Center]],'Original CC'!$B$1:$D$121,2,FALSE)</f>
        <v>45253</v>
      </c>
      <c r="E81" s="128" t="str">
        <f>VLOOKUP(Table21[[#This Row],[Hawker Center]],'CC wef 1 Dec 2021'!$I$5:$J$401,2,FALSE)</f>
        <v>CC1553</v>
      </c>
      <c r="F81" s="128" t="str">
        <f>VLOOKUP(Table21[[#This Row],[Hawker Center]], 'CC wef 3 Jul 2023'!$D$4:$G$137, 4, FALSE)</f>
        <v>NEA_CC0117</v>
      </c>
      <c r="G81" s="128">
        <v>2</v>
      </c>
      <c r="H81" s="1" t="s">
        <v>125</v>
      </c>
      <c r="I81" s="1">
        <v>48</v>
      </c>
      <c r="J81" s="1">
        <v>32</v>
      </c>
      <c r="K81" s="1">
        <v>115</v>
      </c>
      <c r="M81" s="1">
        <f>SUM(Table21[[#This Row],[Cooked Food]:[Kiosks]])</f>
        <v>195</v>
      </c>
      <c r="N81" s="1"/>
    </row>
    <row r="82" spans="1:14" x14ac:dyDescent="0.3">
      <c r="A82" s="1">
        <v>80</v>
      </c>
      <c r="B82" s="1"/>
      <c r="C82" s="15" t="s">
        <v>54</v>
      </c>
      <c r="D82" s="36">
        <f>VLOOKUP(Table21[[#This Row],[Hawker Center]],'Original CC'!$B$1:$D$121,2,FALSE)</f>
        <v>45016</v>
      </c>
      <c r="E82" s="127" t="str">
        <f>VLOOKUP(Table21[[#This Row],[Hawker Center]],'CC wef 1 Dec 2021'!$I$5:$J$401,2,FALSE)</f>
        <v>CC1418</v>
      </c>
      <c r="F82" s="127" t="str">
        <f>VLOOKUP(Table21[[#This Row],[Hawker Center]], 'CC wef 3 Jul 2023'!$D$4:$G$137, 4, FALSE)</f>
        <v>NEA_CC0030</v>
      </c>
      <c r="G82" s="127">
        <v>3</v>
      </c>
      <c r="H82" s="1" t="s">
        <v>243</v>
      </c>
      <c r="I82" s="1">
        <v>83</v>
      </c>
      <c r="M82" s="1">
        <f>SUM(Table21[[#This Row],[Cooked Food]:[Kiosks]])</f>
        <v>83</v>
      </c>
      <c r="N82" s="1"/>
    </row>
    <row r="83" spans="1:14" x14ac:dyDescent="0.3">
      <c r="A83" s="1">
        <v>81</v>
      </c>
      <c r="B83" s="1"/>
      <c r="C83" s="12" t="s">
        <v>55</v>
      </c>
      <c r="D83" s="38">
        <f>VLOOKUP(Table21[[#This Row],[Hawker Center]],'Original CC'!$B$1:$D$121,2,FALSE)</f>
        <v>45032</v>
      </c>
      <c r="E83" s="129" t="str">
        <f>VLOOKUP(Table21[[#This Row],[Hawker Center]],'CC wef 1 Dec 2021'!$I$5:$J$401,2,FALSE)</f>
        <v>CC1419</v>
      </c>
      <c r="F83" s="129" t="str">
        <f>VLOOKUP(Table21[[#This Row],[Hawker Center]], 'CC wef 3 Jul 2023'!$D$4:$G$137, 4, FALSE)</f>
        <v>NEA_CC0041</v>
      </c>
      <c r="G83" s="129">
        <v>1</v>
      </c>
      <c r="H83" s="1" t="s">
        <v>243</v>
      </c>
      <c r="I83" s="1">
        <v>37</v>
      </c>
      <c r="J83" s="1">
        <v>20</v>
      </c>
      <c r="K83" s="1">
        <v>62</v>
      </c>
      <c r="M83" s="1">
        <f>SUM(Table21[[#This Row],[Cooked Food]:[Kiosks]])</f>
        <v>119</v>
      </c>
      <c r="N83" s="1"/>
    </row>
    <row r="84" spans="1:14" x14ac:dyDescent="0.3">
      <c r="A84" s="1">
        <v>82</v>
      </c>
      <c r="B84" s="1"/>
      <c r="C84" s="14" t="s">
        <v>56</v>
      </c>
      <c r="D84" s="37">
        <f>VLOOKUP(Table21[[#This Row],[Hawker Center]],'Original CC'!$B$1:$D$121,2,FALSE)</f>
        <v>45254</v>
      </c>
      <c r="E84" s="128" t="str">
        <f>VLOOKUP(Table21[[#This Row],[Hawker Center]],'CC wef 1 Dec 2021'!$I$5:$J$401,2,FALSE)</f>
        <v>CC1555</v>
      </c>
      <c r="F84" s="128" t="str">
        <f>VLOOKUP(Table21[[#This Row],[Hawker Center]], 'CC wef 3 Jul 2023'!$D$4:$G$137, 4, FALSE)</f>
        <v>NEA_CC0118</v>
      </c>
      <c r="G84" s="128">
        <v>2</v>
      </c>
      <c r="H84" s="1" t="s">
        <v>126</v>
      </c>
      <c r="I84" s="1">
        <v>168</v>
      </c>
      <c r="J84" s="1">
        <v>54</v>
      </c>
      <c r="M84" s="1">
        <f>SUM(Table21[[#This Row],[Cooked Food]:[Kiosks]])</f>
        <v>222</v>
      </c>
      <c r="N84" s="1"/>
    </row>
    <row r="85" spans="1:14" x14ac:dyDescent="0.3">
      <c r="A85" s="1">
        <v>83</v>
      </c>
      <c r="B85" s="1"/>
      <c r="C85" s="16" t="s">
        <v>1792</v>
      </c>
      <c r="D85" s="39">
        <f>VLOOKUP(Table21[[#This Row],[Hawker Center]],'Original CC'!$B$1:$D$121,2,FALSE)</f>
        <v>45047</v>
      </c>
      <c r="E85" s="3" t="str">
        <f>VLOOKUP(Table21[[#This Row],[Hawker Center]],'CC wef 1 Dec 2021'!$I$5:$J$401,2,FALSE)</f>
        <v>CC1429</v>
      </c>
      <c r="F85" s="3" t="str">
        <f>VLOOKUP(Table21[[#This Row],[Hawker Center]], 'CC wef 3 Jul 2023'!$D$4:$G$137, 4, FALSE)</f>
        <v>NEA_CC0053</v>
      </c>
      <c r="G85" s="3"/>
      <c r="H85" s="1" t="s">
        <v>124</v>
      </c>
      <c r="I85" s="1">
        <v>42</v>
      </c>
      <c r="M85" s="1">
        <f>SUM(Table21[[#This Row],[Cooked Food]:[Kiosks]])</f>
        <v>42</v>
      </c>
      <c r="N85" s="1"/>
    </row>
    <row r="86" spans="1:14" x14ac:dyDescent="0.3">
      <c r="A86" s="1">
        <v>84</v>
      </c>
      <c r="B86" s="1"/>
      <c r="C86" s="15" t="s">
        <v>57</v>
      </c>
      <c r="D86" s="36">
        <f>VLOOKUP(Table21[[#This Row],[Hawker Center]],'Original CC'!$B$1:$D$121,2,FALSE)</f>
        <v>45017</v>
      </c>
      <c r="E86" s="127" t="str">
        <f>VLOOKUP(Table21[[#This Row],[Hawker Center]],'CC wef 1 Dec 2021'!$I$5:$J$401,2,FALSE)</f>
        <v>CC1420</v>
      </c>
      <c r="F86" s="127" t="str">
        <f>VLOOKUP(Table21[[#This Row],[Hawker Center]], 'CC wef 3 Jul 2023'!$D$4:$G$137, 4, FALSE)</f>
        <v>NEA_CC0031</v>
      </c>
      <c r="G86" s="127">
        <v>3</v>
      </c>
      <c r="H86" s="1" t="s">
        <v>243</v>
      </c>
      <c r="I86" s="1">
        <v>45</v>
      </c>
      <c r="M86" s="1">
        <f>SUM(Table21[[#This Row],[Cooked Food]:[Kiosks]])</f>
        <v>45</v>
      </c>
      <c r="N86" s="1"/>
    </row>
    <row r="87" spans="1:14" x14ac:dyDescent="0.3">
      <c r="A87" s="1">
        <v>85</v>
      </c>
      <c r="B87" s="1"/>
      <c r="C87" s="16" t="s">
        <v>1793</v>
      </c>
      <c r="D87" s="39">
        <f>VLOOKUP(Table21[[#This Row],[Hawker Center]],'Original CC'!$B$1:$D$121,2,FALSE)</f>
        <v>45051</v>
      </c>
      <c r="E87" s="3" t="str">
        <f>VLOOKUP(Table21[[#This Row],[Hawker Center]],'CC wef 1 Dec 2021'!$I$5:$J$401,2,FALSE)</f>
        <v>CC1433</v>
      </c>
      <c r="F87" s="3" t="str">
        <f>VLOOKUP(Table21[[#This Row],[Hawker Center]], 'CC wef 3 Jul 2023'!$D$4:$G$137, 4, FALSE)</f>
        <v>NEA_CC0057</v>
      </c>
      <c r="G87" s="3"/>
      <c r="H87" s="1" t="s">
        <v>124</v>
      </c>
      <c r="I87" s="1">
        <v>41</v>
      </c>
      <c r="L87" s="1">
        <v>1</v>
      </c>
      <c r="M87" s="1">
        <f>SUM(Table21[[#This Row],[Cooked Food]:[Kiosks]])</f>
        <v>42</v>
      </c>
      <c r="N87" s="1"/>
    </row>
    <row r="88" spans="1:14" x14ac:dyDescent="0.3">
      <c r="A88" s="1">
        <v>86</v>
      </c>
      <c r="B88" s="1"/>
      <c r="C88" s="16" t="s">
        <v>1822</v>
      </c>
      <c r="D88" s="39" t="e">
        <f>VLOOKUP(Table21[[#This Row],[Hawker Center]],'Original CC'!$B$1:$D$121,2,FALSE)</f>
        <v>#N/A</v>
      </c>
      <c r="E88" s="3" t="str">
        <f>VLOOKUP(Table21[[#This Row],[Hawker Center]],'CC wef 1 Dec 2021'!$I$5:$J$401,2,FALSE)</f>
        <v>CC1442</v>
      </c>
      <c r="F88" s="3" t="str">
        <f>VLOOKUP(Table21[[#This Row],[Hawker Center]], 'CC wef 3 Jul 2023'!$D$4:$G$137, 4, FALSE)</f>
        <v>NEA_CC0058</v>
      </c>
      <c r="G88" s="3"/>
      <c r="H88" s="1" t="s">
        <v>124</v>
      </c>
      <c r="I88" s="1">
        <v>34</v>
      </c>
      <c r="M88" s="1">
        <f>SUM(Table21[[#This Row],[Cooked Food]:[Kiosks]])</f>
        <v>34</v>
      </c>
      <c r="N88" s="1"/>
    </row>
    <row r="89" spans="1:14" x14ac:dyDescent="0.3">
      <c r="A89" s="1">
        <v>87</v>
      </c>
      <c r="B89" s="1" t="s">
        <v>247</v>
      </c>
      <c r="C89" s="12" t="s">
        <v>58</v>
      </c>
      <c r="D89" s="38">
        <f>VLOOKUP(Table21[[#This Row],[Hawker Center]],'Original CC'!$B$1:$D$121,2,FALSE)</f>
        <v>45255</v>
      </c>
      <c r="E89" s="129" t="str">
        <f>VLOOKUP(Table21[[#This Row],[Hawker Center]],'CC wef 1 Dec 2021'!$I$5:$J$401,2,FALSE)</f>
        <v>CC1556</v>
      </c>
      <c r="F89" s="129" t="str">
        <f>VLOOKUP(Table21[[#This Row],[Hawker Center]], 'CC wef 3 Jul 2023'!$D$4:$G$137, 4, FALSE)</f>
        <v>NEA_CC0119</v>
      </c>
      <c r="G89" s="129">
        <v>1</v>
      </c>
      <c r="H89" s="1" t="s">
        <v>125</v>
      </c>
      <c r="I89" s="1">
        <v>86</v>
      </c>
      <c r="J89" s="1">
        <v>108</v>
      </c>
      <c r="K89" s="1">
        <v>40</v>
      </c>
      <c r="M89" s="1">
        <f>SUM(Table21[[#This Row],[Cooked Food]:[Kiosks]])</f>
        <v>234</v>
      </c>
      <c r="N89" s="1"/>
    </row>
    <row r="90" spans="1:14" x14ac:dyDescent="0.3">
      <c r="A90" s="1">
        <v>88</v>
      </c>
      <c r="B90" s="1"/>
      <c r="C90" s="15" t="s">
        <v>81</v>
      </c>
      <c r="D90" s="36">
        <f>VLOOKUP(Table21[[#This Row],[Hawker Center]],'Original CC'!$B$1:$D$121,2,FALSE)</f>
        <v>45201</v>
      </c>
      <c r="E90" s="127" t="str">
        <f>VLOOKUP(Table21[[#This Row],[Hawker Center]],'CC wef 1 Dec 2021'!$I$5:$J$401,2,FALSE)</f>
        <v>CC1557</v>
      </c>
      <c r="F90" s="127" t="str">
        <f>VLOOKUP(Table21[[#This Row],[Hawker Center]], 'CC wef 3 Jul 2023'!$D$4:$G$137, 4, FALSE)</f>
        <v>NEA_CC0070</v>
      </c>
      <c r="G90" s="127">
        <v>3</v>
      </c>
      <c r="H90" s="1" t="s">
        <v>125</v>
      </c>
      <c r="J90" s="1">
        <v>26</v>
      </c>
      <c r="K90" s="1">
        <v>96</v>
      </c>
      <c r="M90" s="1">
        <f>SUM(Table21[[#This Row],[Cooked Food]:[Kiosks]])</f>
        <v>122</v>
      </c>
      <c r="N90" s="1"/>
    </row>
    <row r="91" spans="1:14" x14ac:dyDescent="0.3">
      <c r="A91" s="1">
        <v>89</v>
      </c>
      <c r="B91" s="1"/>
      <c r="C91" s="15" t="s">
        <v>59</v>
      </c>
      <c r="D91" s="36">
        <f>VLOOKUP(Table21[[#This Row],[Hawker Center]],'Original CC'!$B$1:$D$121,2,FALSE)</f>
        <v>45283</v>
      </c>
      <c r="E91" s="127" t="str">
        <f>VLOOKUP(Table21[[#This Row],[Hawker Center]],'CC wef 1 Dec 2021'!$I$5:$J$401,2,FALSE)</f>
        <v>CC1558</v>
      </c>
      <c r="F91" s="127" t="str">
        <f>VLOOKUP(Table21[[#This Row],[Hawker Center]], 'CC wef 3 Jul 2023'!$D$4:$G$137, 4, FALSE)</f>
        <v>NEA_CC0141</v>
      </c>
      <c r="G91" s="127">
        <v>3</v>
      </c>
      <c r="H91" s="1" t="s">
        <v>125</v>
      </c>
      <c r="I91" s="1">
        <v>96</v>
      </c>
      <c r="M91" s="1">
        <f>SUM(Table21[[#This Row],[Cooked Food]:[Kiosks]])</f>
        <v>96</v>
      </c>
      <c r="N91" s="1"/>
    </row>
    <row r="92" spans="1:14" x14ac:dyDescent="0.3">
      <c r="A92" s="1">
        <v>90</v>
      </c>
      <c r="B92" s="1"/>
      <c r="C92" s="12" t="s">
        <v>96</v>
      </c>
      <c r="D92" s="38">
        <f>VLOOKUP(Table21[[#This Row],[Hawker Center]],'Original CC'!$B$1:$D$121,2,FALSE)</f>
        <v>45019</v>
      </c>
      <c r="E92" s="129" t="str">
        <f>VLOOKUP(Table21[[#This Row],[Hawker Center]],'CC wef 1 Dec 2021'!$I$5:$J$401,2,FALSE)</f>
        <v>CC1421</v>
      </c>
      <c r="F92" s="129" t="str">
        <f>VLOOKUP(Table21[[#This Row],[Hawker Center]], 'CC wef 3 Jul 2023'!$D$4:$G$137, 4, FALSE)</f>
        <v>NEA_CC0032</v>
      </c>
      <c r="G92" s="129">
        <v>1</v>
      </c>
      <c r="H92" s="1" t="s">
        <v>243</v>
      </c>
      <c r="I92" s="1">
        <v>36</v>
      </c>
      <c r="M92" s="1">
        <f>SUM(Table21[[#This Row],[Cooked Food]:[Kiosks]])</f>
        <v>36</v>
      </c>
      <c r="N92" s="1"/>
    </row>
    <row r="93" spans="1:14" x14ac:dyDescent="0.3">
      <c r="A93" s="1">
        <v>91</v>
      </c>
      <c r="B93" s="1"/>
      <c r="C93" s="16" t="s">
        <v>1794</v>
      </c>
      <c r="D93" s="39">
        <f>VLOOKUP(Table21[[#This Row],[Hawker Center]],'Original CC'!$B$1:$D$121,2,FALSE)</f>
        <v>45056</v>
      </c>
      <c r="E93" s="3" t="str">
        <f>VLOOKUP(Table21[[#This Row],[Hawker Center]],'CC wef 1 Dec 2021'!$I$5:$J$401,2,FALSE)</f>
        <v>CC1437</v>
      </c>
      <c r="F93" s="3" t="str">
        <f>VLOOKUP(Table21[[#This Row],[Hawker Center]], 'CC wef 3 Jul 2023'!$D$4:$G$137, 4, FALSE)</f>
        <v>NEA_CC0062</v>
      </c>
      <c r="G93" s="3"/>
      <c r="H93" s="1" t="s">
        <v>124</v>
      </c>
      <c r="I93" s="1">
        <v>28</v>
      </c>
      <c r="M93" s="1">
        <f>SUM(Table21[[#This Row],[Cooked Food]:[Kiosks]])</f>
        <v>28</v>
      </c>
      <c r="N93" s="1"/>
    </row>
    <row r="94" spans="1:14" x14ac:dyDescent="0.3">
      <c r="A94" s="1">
        <v>92</v>
      </c>
      <c r="B94" s="1"/>
      <c r="C94" s="14" t="s">
        <v>60</v>
      </c>
      <c r="D94" s="37">
        <f>VLOOKUP(Table21[[#This Row],[Hawker Center]],'Original CC'!$B$1:$D$121,2,FALSE)</f>
        <v>45033</v>
      </c>
      <c r="E94" s="128" t="str">
        <f>VLOOKUP(Table21[[#This Row],[Hawker Center]],'CC wef 1 Dec 2021'!$I$5:$J$401,2,FALSE)</f>
        <v>CC1422</v>
      </c>
      <c r="F94" s="128" t="str">
        <f>VLOOKUP(Table21[[#This Row],[Hawker Center]], 'CC wef 3 Jul 2023'!$D$4:$G$137, 4, FALSE)</f>
        <v>NEA_CC0042</v>
      </c>
      <c r="G94" s="128">
        <v>2</v>
      </c>
      <c r="H94" s="1" t="s">
        <v>243</v>
      </c>
      <c r="I94" s="1">
        <v>46</v>
      </c>
      <c r="J94" s="1">
        <v>14</v>
      </c>
      <c r="K94" s="1">
        <v>22</v>
      </c>
      <c r="M94" s="1">
        <f>SUM(Table21[[#This Row],[Cooked Food]:[Kiosks]])</f>
        <v>82</v>
      </c>
      <c r="N94" s="1"/>
    </row>
    <row r="95" spans="1:14" x14ac:dyDescent="0.3">
      <c r="A95" s="1">
        <v>93</v>
      </c>
      <c r="B95" s="1"/>
      <c r="C95" s="12" t="s">
        <v>61</v>
      </c>
      <c r="D95" s="38">
        <f>VLOOKUP(Table21[[#This Row],[Hawker Center]],'Original CC'!$B$1:$D$121,2,FALSE)</f>
        <v>45257</v>
      </c>
      <c r="E95" s="129" t="str">
        <f>VLOOKUP(Table21[[#This Row],[Hawker Center]],'CC wef 1 Dec 2021'!$I$5:$J$401,2,FALSE)</f>
        <v>CC1559</v>
      </c>
      <c r="F95" s="129" t="str">
        <f>VLOOKUP(Table21[[#This Row],[Hawker Center]], 'CC wef 3 Jul 2023'!$D$4:$G$137, 4, FALSE)</f>
        <v>NEA_CC0120</v>
      </c>
      <c r="G95" s="129">
        <v>1</v>
      </c>
      <c r="H95" s="1" t="s">
        <v>125</v>
      </c>
      <c r="I95" s="1">
        <v>31</v>
      </c>
      <c r="J95" s="1">
        <v>9</v>
      </c>
      <c r="K95" s="1">
        <v>42</v>
      </c>
      <c r="M95" s="1">
        <f>SUM(Table21[[#This Row],[Cooked Food]:[Kiosks]])</f>
        <v>82</v>
      </c>
      <c r="N95" s="1"/>
    </row>
    <row r="96" spans="1:14" x14ac:dyDescent="0.3">
      <c r="A96" s="1">
        <v>94</v>
      </c>
      <c r="B96" s="1"/>
      <c r="C96" s="12" t="s">
        <v>62</v>
      </c>
      <c r="D96" s="38">
        <f>VLOOKUP(Table21[[#This Row],[Hawker Center]],'Original CC'!$B$1:$D$121,2,FALSE)</f>
        <v>45258</v>
      </c>
      <c r="E96" s="129" t="str">
        <f>VLOOKUP(Table21[[#This Row],[Hawker Center]],'CC wef 1 Dec 2021'!$I$5:$J$401,2,FALSE)</f>
        <v>CC1560</v>
      </c>
      <c r="F96" s="129" t="str">
        <f>VLOOKUP(Table21[[#This Row],[Hawker Center]], 'CC wef 3 Jul 2023'!$D$4:$G$137, 4, FALSE)</f>
        <v>NEA_CC0121</v>
      </c>
      <c r="G96" s="129">
        <v>1</v>
      </c>
      <c r="H96" s="1" t="s">
        <v>125</v>
      </c>
      <c r="I96" s="1">
        <v>66</v>
      </c>
      <c r="J96" s="1">
        <v>30</v>
      </c>
      <c r="K96" s="1">
        <v>48</v>
      </c>
      <c r="M96" s="1">
        <f>SUM(Table21[[#This Row],[Cooked Food]:[Kiosks]])</f>
        <v>144</v>
      </c>
      <c r="N96" s="1"/>
    </row>
    <row r="97" spans="1:14" x14ac:dyDescent="0.3">
      <c r="A97" s="1">
        <v>95</v>
      </c>
      <c r="B97" s="1" t="s">
        <v>247</v>
      </c>
      <c r="C97" s="12" t="s">
        <v>63</v>
      </c>
      <c r="D97" s="38">
        <f>VLOOKUP(Table21[[#This Row],[Hawker Center]],'Original CC'!$B$1:$D$121,2,FALSE)</f>
        <v>45259</v>
      </c>
      <c r="E97" s="129" t="str">
        <f>VLOOKUP(Table21[[#This Row],[Hawker Center]],'CC wef 1 Dec 2021'!$I$5:$J$401,2,FALSE)</f>
        <v>CC1561</v>
      </c>
      <c r="F97" s="129" t="str">
        <f>VLOOKUP(Table21[[#This Row],[Hawker Center]], 'CC wef 3 Jul 2023'!$D$4:$G$137, 4, FALSE)</f>
        <v>NEA_CC0122</v>
      </c>
      <c r="G97" s="129">
        <v>1</v>
      </c>
      <c r="H97" s="1" t="s">
        <v>125</v>
      </c>
      <c r="I97" s="1">
        <v>226</v>
      </c>
      <c r="J97" s="1">
        <v>297</v>
      </c>
      <c r="K97" s="1">
        <v>180</v>
      </c>
      <c r="M97" s="1">
        <f>SUM(Table21[[#This Row],[Cooked Food]:[Kiosks]])</f>
        <v>703</v>
      </c>
      <c r="N97" s="1"/>
    </row>
    <row r="98" spans="1:14" x14ac:dyDescent="0.3">
      <c r="A98" s="1">
        <v>96</v>
      </c>
      <c r="B98" s="1"/>
      <c r="C98" s="15" t="s">
        <v>1812</v>
      </c>
      <c r="D98" s="36">
        <f>VLOOKUP(Table21[[#This Row],[Hawker Center]],'Original CC'!$B$1:$D$121,2,FALSE)</f>
        <v>45036</v>
      </c>
      <c r="E98" s="127" t="str">
        <f>VLOOKUP(Table21[[#This Row],[Hawker Center]],'CC wef 1 Dec 2021'!$I$5:$J$401,2,FALSE)</f>
        <v>CC1423</v>
      </c>
      <c r="F98" s="127" t="str">
        <f>VLOOKUP(Table21[[#This Row],[Hawker Center]], 'CC wef 3 Jul 2023'!$D$4:$G$137, 4, FALSE)</f>
        <v>NEA_CC0045</v>
      </c>
      <c r="G98" s="127">
        <v>3</v>
      </c>
      <c r="H98" s="1" t="s">
        <v>243</v>
      </c>
      <c r="I98" s="1">
        <v>122</v>
      </c>
      <c r="J98" s="1">
        <v>11</v>
      </c>
      <c r="K98" s="1">
        <v>47</v>
      </c>
      <c r="M98" s="1">
        <f>SUM(Table21[[#This Row],[Cooked Food]:[Kiosks]])</f>
        <v>180</v>
      </c>
      <c r="N98" s="1"/>
    </row>
    <row r="99" spans="1:14" x14ac:dyDescent="0.3">
      <c r="A99" s="1">
        <v>97</v>
      </c>
      <c r="B99" s="1"/>
      <c r="C99" s="14" t="s">
        <v>64</v>
      </c>
      <c r="D99" s="37">
        <f>VLOOKUP(Table21[[#This Row],[Hawker Center]],'Original CC'!$B$1:$D$121,2,FALSE)</f>
        <v>45260</v>
      </c>
      <c r="E99" s="128" t="str">
        <f>VLOOKUP(Table21[[#This Row],[Hawker Center]],'CC wef 1 Dec 2021'!$I$5:$J$401,2,FALSE)</f>
        <v>CC1562</v>
      </c>
      <c r="F99" s="128" t="str">
        <f>VLOOKUP(Table21[[#This Row],[Hawker Center]], 'CC wef 3 Jul 2023'!$D$4:$G$137, 4, FALSE)</f>
        <v>NEA_CC0123</v>
      </c>
      <c r="G99" s="128">
        <v>2</v>
      </c>
      <c r="H99" s="1" t="s">
        <v>125</v>
      </c>
      <c r="I99" s="1">
        <v>45</v>
      </c>
      <c r="J99" s="1">
        <v>23</v>
      </c>
      <c r="K99" s="1">
        <v>76</v>
      </c>
      <c r="M99" s="1">
        <f>SUM(Table21[[#This Row],[Cooked Food]:[Kiosks]])</f>
        <v>144</v>
      </c>
      <c r="N99" s="1"/>
    </row>
    <row r="100" spans="1:14" x14ac:dyDescent="0.3">
      <c r="A100" s="1">
        <v>98</v>
      </c>
      <c r="B100" s="1"/>
      <c r="C100" s="15" t="s">
        <v>65</v>
      </c>
      <c r="D100" s="36">
        <f>VLOOKUP(Table21[[#This Row],[Hawker Center]],'Original CC'!$B$1:$D$121,2,FALSE)</f>
        <v>45034</v>
      </c>
      <c r="E100" s="127" t="str">
        <f>VLOOKUP(Table21[[#This Row],[Hawker Center]],'CC wef 1 Dec 2021'!$I$5:$J$401,2,FALSE)</f>
        <v>CC1424</v>
      </c>
      <c r="F100" s="127" t="str">
        <f>VLOOKUP(Table21[[#This Row],[Hawker Center]], 'CC wef 3 Jul 2023'!$D$4:$G$137, 4, FALSE)</f>
        <v>NEA_CC0043</v>
      </c>
      <c r="G100" s="127">
        <v>3</v>
      </c>
      <c r="H100" s="1" t="s">
        <v>243</v>
      </c>
      <c r="I100" s="1">
        <v>28</v>
      </c>
      <c r="J100" s="1">
        <v>25</v>
      </c>
      <c r="K100" s="1">
        <v>64</v>
      </c>
      <c r="M100" s="1">
        <f>SUM(Table21[[#This Row],[Cooked Food]:[Kiosks]])</f>
        <v>117</v>
      </c>
      <c r="N100" s="1"/>
    </row>
    <row r="101" spans="1:14" x14ac:dyDescent="0.3">
      <c r="A101" s="1">
        <v>99</v>
      </c>
      <c r="B101" s="1" t="s">
        <v>247</v>
      </c>
      <c r="C101" s="15" t="s">
        <v>66</v>
      </c>
      <c r="D101" s="36">
        <f>VLOOKUP(Table21[[#This Row],[Hawker Center]],'Original CC'!$B$1:$D$121,2,FALSE)</f>
        <v>45261</v>
      </c>
      <c r="E101" s="127" t="str">
        <f>VLOOKUP(Table21[[#This Row],[Hawker Center]],'CC wef 1 Dec 2021'!$I$5:$J$401,2,FALSE)</f>
        <v>CC1563</v>
      </c>
      <c r="F101" s="127" t="str">
        <f>VLOOKUP(Table21[[#This Row],[Hawker Center]], 'CC wef 3 Jul 2023'!$D$4:$G$137, 4, FALSE)</f>
        <v>NEA_CC0124</v>
      </c>
      <c r="G101" s="127">
        <v>3</v>
      </c>
      <c r="H101" s="1" t="s">
        <v>125</v>
      </c>
      <c r="I101" s="1">
        <v>52</v>
      </c>
      <c r="J101" s="1">
        <v>10</v>
      </c>
      <c r="K101" s="1">
        <v>42</v>
      </c>
      <c r="M101" s="1">
        <f>SUM(Table21[[#This Row],[Cooked Food]:[Kiosks]])</f>
        <v>104</v>
      </c>
      <c r="N101" s="1"/>
    </row>
    <row r="102" spans="1:14" x14ac:dyDescent="0.3">
      <c r="A102" s="1">
        <v>100</v>
      </c>
      <c r="B102" s="1"/>
      <c r="C102" s="15" t="s">
        <v>67</v>
      </c>
      <c r="D102" s="36">
        <f>VLOOKUP(Table21[[#This Row],[Hawker Center]],'Original CC'!$B$1:$D$121,2,FALSE)</f>
        <v>45262</v>
      </c>
      <c r="E102" s="127" t="str">
        <f>VLOOKUP(Table21[[#This Row],[Hawker Center]],'CC wef 1 Dec 2021'!$I$5:$J$401,2,FALSE)</f>
        <v>CC1564</v>
      </c>
      <c r="F102" s="127" t="str">
        <f>VLOOKUP(Table21[[#This Row],[Hawker Center]], 'CC wef 3 Jul 2023'!$D$4:$G$137, 4, FALSE)</f>
        <v>NEA_CC0125</v>
      </c>
      <c r="G102" s="127">
        <v>3</v>
      </c>
      <c r="H102" s="1" t="s">
        <v>125</v>
      </c>
      <c r="I102" s="1">
        <v>28</v>
      </c>
      <c r="J102" s="1">
        <v>8</v>
      </c>
      <c r="K102" s="1">
        <v>44</v>
      </c>
      <c r="M102" s="1">
        <f>SUM(Table21[[#This Row],[Cooked Food]:[Kiosks]])</f>
        <v>80</v>
      </c>
      <c r="N102" s="1"/>
    </row>
    <row r="103" spans="1:14" x14ac:dyDescent="0.3">
      <c r="A103" s="1">
        <v>101</v>
      </c>
      <c r="B103" s="1"/>
      <c r="C103" s="15" t="s">
        <v>68</v>
      </c>
      <c r="D103" s="36">
        <f>VLOOKUP(Table21[[#This Row],[Hawker Center]],'Original CC'!$B$1:$D$121,2,FALSE)</f>
        <v>45263</v>
      </c>
      <c r="E103" s="127" t="str">
        <f>VLOOKUP(Table21[[#This Row],[Hawker Center]],'CC wef 1 Dec 2021'!$I$5:$J$401,2,FALSE)</f>
        <v>CC1565</v>
      </c>
      <c r="F103" s="127" t="str">
        <f>VLOOKUP(Table21[[#This Row],[Hawker Center]], 'CC wef 3 Jul 2023'!$D$4:$G$137, 4, FALSE)</f>
        <v>NEA_CC0126</v>
      </c>
      <c r="G103" s="127">
        <v>3</v>
      </c>
      <c r="H103" s="1" t="s">
        <v>125</v>
      </c>
      <c r="I103" s="1">
        <v>56</v>
      </c>
      <c r="J103" s="1">
        <v>21</v>
      </c>
      <c r="K103" s="1">
        <v>56</v>
      </c>
      <c r="M103" s="1">
        <f>SUM(Table21[[#This Row],[Cooked Food]:[Kiosks]])</f>
        <v>133</v>
      </c>
      <c r="N103" s="1"/>
    </row>
    <row r="104" spans="1:14" x14ac:dyDescent="0.3">
      <c r="A104" s="1">
        <v>102</v>
      </c>
      <c r="B104" s="1"/>
      <c r="C104" s="15" t="s">
        <v>104</v>
      </c>
      <c r="D104" s="36">
        <f>VLOOKUP(Table21[[#This Row],[Hawker Center]],'Original CC'!$B$1:$D$121,2,FALSE)</f>
        <v>45264</v>
      </c>
      <c r="E104" s="127" t="str">
        <f>VLOOKUP(Table21[[#This Row],[Hawker Center]],'CC wef 1 Dec 2021'!$I$5:$J$401,2,FALSE)</f>
        <v>CC1566</v>
      </c>
      <c r="F104" s="127" t="str">
        <f>VLOOKUP(Table21[[#This Row],[Hawker Center]], 'CC wef 3 Jul 2023'!$D$4:$G$137, 4, FALSE)</f>
        <v>NEA_CC0127</v>
      </c>
      <c r="G104" s="127">
        <v>3</v>
      </c>
      <c r="H104" s="1" t="s">
        <v>125</v>
      </c>
      <c r="I104" s="1">
        <v>40</v>
      </c>
      <c r="M104" s="1">
        <f>SUM(Table21[[#This Row],[Cooked Food]:[Kiosks]])</f>
        <v>40</v>
      </c>
      <c r="N104" s="1"/>
    </row>
    <row r="105" spans="1:14" x14ac:dyDescent="0.3">
      <c r="A105" s="1">
        <v>103</v>
      </c>
      <c r="B105" s="1"/>
      <c r="C105" s="15" t="s">
        <v>105</v>
      </c>
      <c r="D105" s="36">
        <f>VLOOKUP(Table21[[#This Row],[Hawker Center]],'Original CC'!$B$1:$D$121,2,FALSE)</f>
        <v>45295</v>
      </c>
      <c r="E105" s="127" t="str">
        <f>VLOOKUP(Table21[[#This Row],[Hawker Center]],'CC wef 1 Dec 2021'!$I$5:$J$401,2,FALSE)</f>
        <v>CC1567</v>
      </c>
      <c r="F105" s="127" t="str">
        <f>VLOOKUP(Table21[[#This Row],[Hawker Center]], 'CC wef 3 Jul 2023'!$D$4:$G$137, 4, FALSE)</f>
        <v>NEA_CC0148</v>
      </c>
      <c r="G105" s="127">
        <v>3</v>
      </c>
      <c r="H105" s="1" t="s">
        <v>125</v>
      </c>
      <c r="J105" s="1">
        <v>16</v>
      </c>
      <c r="K105" s="1">
        <v>48</v>
      </c>
      <c r="M105" s="1">
        <f>SUM(Table21[[#This Row],[Cooked Food]:[Kiosks]])</f>
        <v>64</v>
      </c>
      <c r="N105" s="1"/>
    </row>
    <row r="106" spans="1:14" x14ac:dyDescent="0.3">
      <c r="A106" s="1">
        <v>104</v>
      </c>
      <c r="B106" s="1"/>
      <c r="C106" s="15" t="s">
        <v>69</v>
      </c>
      <c r="D106" s="36">
        <f>VLOOKUP(Table21[[#This Row],[Hawker Center]],'Original CC'!$B$1:$D$121,2,FALSE)</f>
        <v>45265</v>
      </c>
      <c r="E106" s="127" t="str">
        <f>VLOOKUP(Table21[[#This Row],[Hawker Center]],'CC wef 1 Dec 2021'!$I$5:$J$401,2,FALSE)</f>
        <v>CC1568</v>
      </c>
      <c r="F106" s="127" t="str">
        <f>VLOOKUP(Table21[[#This Row],[Hawker Center]], 'CC wef 3 Jul 2023'!$D$4:$G$137, 4, FALSE)</f>
        <v>NEA_CC0128</v>
      </c>
      <c r="G106" s="127">
        <v>3</v>
      </c>
      <c r="H106" s="1" t="s">
        <v>125</v>
      </c>
      <c r="I106" s="1">
        <v>24</v>
      </c>
      <c r="J106" s="1">
        <v>9</v>
      </c>
      <c r="K106" s="1">
        <v>20</v>
      </c>
      <c r="M106" s="1">
        <f>SUM(Table21[[#This Row],[Cooked Food]:[Kiosks]])</f>
        <v>53</v>
      </c>
      <c r="N106" s="1"/>
    </row>
    <row r="107" spans="1:14" x14ac:dyDescent="0.3">
      <c r="A107" s="1">
        <v>105</v>
      </c>
      <c r="B107" s="1"/>
      <c r="C107" s="12" t="s">
        <v>70</v>
      </c>
      <c r="D107" s="38">
        <f>VLOOKUP(Table21[[#This Row],[Hawker Center]],'Original CC'!$B$1:$D$121,2,FALSE)</f>
        <v>45035</v>
      </c>
      <c r="E107" s="129" t="str">
        <f>VLOOKUP(Table21[[#This Row],[Hawker Center]],'CC wef 1 Dec 2021'!$I$5:$J$401,2,FALSE)</f>
        <v>CC1425</v>
      </c>
      <c r="F107" s="129" t="str">
        <f>VLOOKUP(Table21[[#This Row],[Hawker Center]], 'CC wef 3 Jul 2023'!$D$4:$G$137, 4, FALSE)</f>
        <v>NEA_CC0044</v>
      </c>
      <c r="G107" s="129">
        <v>1</v>
      </c>
      <c r="H107" s="1" t="s">
        <v>243</v>
      </c>
      <c r="I107" s="1">
        <v>83</v>
      </c>
      <c r="J107" s="1">
        <v>114</v>
      </c>
      <c r="K107" s="1">
        <v>145</v>
      </c>
      <c r="M107" s="1">
        <f>SUM(Table21[[#This Row],[Cooked Food]:[Kiosks]])</f>
        <v>342</v>
      </c>
      <c r="N107" s="1"/>
    </row>
    <row r="108" spans="1:14" x14ac:dyDescent="0.3">
      <c r="A108" s="1">
        <v>106</v>
      </c>
      <c r="B108" s="1"/>
      <c r="C108" s="12" t="s">
        <v>71</v>
      </c>
      <c r="D108" s="38">
        <f>VLOOKUP(Table21[[#This Row],[Hawker Center]],'Original CC'!$B$1:$D$121,2,FALSE)</f>
        <v>45292</v>
      </c>
      <c r="E108" s="129" t="str">
        <f>VLOOKUP(Table21[[#This Row],[Hawker Center]],'CC wef 1 Dec 2021'!$I$5:$J$401,2,FALSE)</f>
        <v>CC1569</v>
      </c>
      <c r="F108" s="129" t="str">
        <f>VLOOKUP(Table21[[#This Row],[Hawker Center]], 'CC wef 3 Jul 2023'!$D$4:$G$137, 4, FALSE)</f>
        <v>NEA_CC0146</v>
      </c>
      <c r="G108" s="129">
        <v>1</v>
      </c>
      <c r="H108" s="1" t="s">
        <v>125</v>
      </c>
      <c r="I108" s="1">
        <v>40</v>
      </c>
      <c r="J108" s="1">
        <v>33</v>
      </c>
      <c r="K108" s="1">
        <v>75</v>
      </c>
      <c r="M108" s="1">
        <f>SUM(Table21[[#This Row],[Cooked Food]:[Kiosks]])</f>
        <v>148</v>
      </c>
      <c r="N108" s="1"/>
    </row>
    <row r="109" spans="1:14" x14ac:dyDescent="0.3">
      <c r="A109" s="1">
        <v>107</v>
      </c>
      <c r="B109" s="1"/>
      <c r="C109" s="12" t="s">
        <v>72</v>
      </c>
      <c r="D109" s="38">
        <f>VLOOKUP(Table21[[#This Row],[Hawker Center]],'Original CC'!$B$1:$D$121,2,FALSE)</f>
        <v>45266</v>
      </c>
      <c r="E109" s="129" t="str">
        <f>VLOOKUP(Table21[[#This Row],[Hawker Center]],'CC wef 1 Dec 2021'!$I$5:$J$401,2,FALSE)</f>
        <v>CC1570</v>
      </c>
      <c r="F109" s="129" t="str">
        <f>VLOOKUP(Table21[[#This Row],[Hawker Center]], 'CC wef 3 Jul 2023'!$D$4:$G$137, 4, FALSE)</f>
        <v>NEA_CC0129</v>
      </c>
      <c r="G109" s="129">
        <v>1</v>
      </c>
      <c r="H109" s="1" t="s">
        <v>125</v>
      </c>
      <c r="I109" s="1">
        <v>10</v>
      </c>
      <c r="J109" s="1">
        <v>15</v>
      </c>
      <c r="K109" s="1">
        <v>65</v>
      </c>
      <c r="M109" s="1">
        <f>SUM(Table21[[#This Row],[Cooked Food]:[Kiosks]])</f>
        <v>90</v>
      </c>
      <c r="N109" s="1"/>
    </row>
    <row r="110" spans="1:14" x14ac:dyDescent="0.3">
      <c r="A110" s="1">
        <v>108</v>
      </c>
      <c r="B110" s="1"/>
      <c r="C110" s="12" t="s">
        <v>73</v>
      </c>
      <c r="D110" s="38">
        <f>VLOOKUP(Table21[[#This Row],[Hawker Center]],'Original CC'!$B$1:$D$121,2,FALSE)</f>
        <v>45267</v>
      </c>
      <c r="E110" s="129" t="str">
        <f>VLOOKUP(Table21[[#This Row],[Hawker Center]],'CC wef 1 Dec 2021'!$I$5:$J$401,2,FALSE)</f>
        <v>CC1571</v>
      </c>
      <c r="F110" s="129" t="str">
        <f>VLOOKUP(Table21[[#This Row],[Hawker Center]], 'CC wef 3 Jul 2023'!$D$4:$G$137, 4, FALSE)</f>
        <v>NEA_CC0130</v>
      </c>
      <c r="G110" s="129">
        <v>1</v>
      </c>
      <c r="H110" s="1" t="s">
        <v>125</v>
      </c>
      <c r="I110" s="1">
        <v>28</v>
      </c>
      <c r="J110" s="1">
        <v>10</v>
      </c>
      <c r="K110" s="1">
        <v>22</v>
      </c>
      <c r="M110" s="1">
        <f>SUM(Table21[[#This Row],[Cooked Food]:[Kiosks]])</f>
        <v>60</v>
      </c>
      <c r="N110" s="1"/>
    </row>
    <row r="111" spans="1:14" x14ac:dyDescent="0.3">
      <c r="A111" s="1">
        <v>109</v>
      </c>
      <c r="B111" s="1"/>
      <c r="C111" s="12" t="s">
        <v>74</v>
      </c>
      <c r="D111" s="38">
        <f>VLOOKUP(Table21[[#This Row],[Hawker Center]],'Original CC'!$B$1:$D$121,2,FALSE)</f>
        <v>45285</v>
      </c>
      <c r="E111" s="129" t="str">
        <f>VLOOKUP(Table21[[#This Row],[Hawker Center]],'CC wef 1 Dec 2021'!$I$5:$J$401,2,FALSE)</f>
        <v>CC1572</v>
      </c>
      <c r="F111" s="129" t="str">
        <f>VLOOKUP(Table21[[#This Row],[Hawker Center]], 'CC wef 3 Jul 2023'!$D$4:$G$137, 4, FALSE)</f>
        <v>NEA_CC0142</v>
      </c>
      <c r="G111" s="129">
        <v>1</v>
      </c>
      <c r="H111" s="1" t="s">
        <v>126</v>
      </c>
      <c r="I111" s="1">
        <v>36</v>
      </c>
      <c r="M111" s="1">
        <f>SUM(Table21[[#This Row],[Cooked Food]:[Kiosks]])</f>
        <v>36</v>
      </c>
      <c r="N111" s="1"/>
    </row>
    <row r="112" spans="1:14" x14ac:dyDescent="0.3">
      <c r="A112" s="1">
        <v>110</v>
      </c>
      <c r="B112" s="1"/>
      <c r="C112" s="12" t="s">
        <v>75</v>
      </c>
      <c r="D112" s="38">
        <f>VLOOKUP(Table21[[#This Row],[Hawker Center]],'Original CC'!$B$1:$D$121,2,FALSE)</f>
        <v>45293</v>
      </c>
      <c r="E112" s="129" t="str">
        <f>VLOOKUP(Table21[[#This Row],[Hawker Center]],'CC wef 1 Dec 2021'!$I$5:$J$401,2,FALSE)</f>
        <v>CC1573</v>
      </c>
      <c r="F112" s="129" t="str">
        <f>VLOOKUP(Table21[[#This Row],[Hawker Center]], 'CC wef 3 Jul 2023'!$D$4:$G$137, 4, FALSE)</f>
        <v>NEA_CC0147</v>
      </c>
      <c r="G112" s="129">
        <v>1</v>
      </c>
      <c r="H112" s="1" t="s">
        <v>125</v>
      </c>
      <c r="I112" s="1">
        <v>61</v>
      </c>
      <c r="J112" s="1">
        <v>9</v>
      </c>
      <c r="K112" s="1">
        <v>50</v>
      </c>
      <c r="M112" s="1">
        <f>SUM(Table21[[#This Row],[Cooked Food]:[Kiosks]])</f>
        <v>120</v>
      </c>
      <c r="N112" s="1"/>
    </row>
    <row r="113" spans="1:14" x14ac:dyDescent="0.3">
      <c r="A113" s="1">
        <v>111</v>
      </c>
      <c r="B113" s="1"/>
      <c r="C113" s="12" t="s">
        <v>76</v>
      </c>
      <c r="D113" s="38">
        <f>VLOOKUP(Table21[[#This Row],[Hawker Center]],'Original CC'!$B$1:$D$121,2,FALSE)</f>
        <v>45269</v>
      </c>
      <c r="E113" s="129" t="str">
        <f>VLOOKUP(Table21[[#This Row],[Hawker Center]],'CC wef 1 Dec 2021'!$I$5:$J$401,2,FALSE)</f>
        <v>CC1574</v>
      </c>
      <c r="F113" s="129" t="str">
        <f>VLOOKUP(Table21[[#This Row],[Hawker Center]], 'CC wef 3 Jul 2023'!$D$4:$G$137, 4, FALSE)</f>
        <v>NEA_CC0131</v>
      </c>
      <c r="G113" s="129">
        <v>1</v>
      </c>
      <c r="H113" s="1" t="s">
        <v>125</v>
      </c>
      <c r="I113" s="1">
        <v>80</v>
      </c>
      <c r="J113" s="1">
        <v>33</v>
      </c>
      <c r="K113" s="1">
        <v>44</v>
      </c>
      <c r="M113" s="1">
        <f>SUM(Table21[[#This Row],[Cooked Food]:[Kiosks]])</f>
        <v>157</v>
      </c>
      <c r="N113" s="1"/>
    </row>
    <row r="114" spans="1:14" x14ac:dyDescent="0.3">
      <c r="A114" s="1">
        <v>112</v>
      </c>
      <c r="B114" s="1"/>
      <c r="C114" s="12" t="s">
        <v>77</v>
      </c>
      <c r="D114" s="38">
        <f>VLOOKUP(Table21[[#This Row],[Hawker Center]],'Original CC'!$B$1:$D$121,2,FALSE)</f>
        <v>45271</v>
      </c>
      <c r="E114" s="129" t="str">
        <f>VLOOKUP(Table21[[#This Row],[Hawker Center]],'CC wef 1 Dec 2021'!$I$5:$J$401,2,FALSE)</f>
        <v>CC1575</v>
      </c>
      <c r="F114" s="129" t="str">
        <f>VLOOKUP(Table21[[#This Row],[Hawker Center]], 'CC wef 3 Jul 2023'!$D$4:$G$137, 4, FALSE)</f>
        <v>NEA_CC0132</v>
      </c>
      <c r="G114" s="129">
        <v>1</v>
      </c>
      <c r="H114" s="1" t="s">
        <v>125</v>
      </c>
      <c r="I114" s="1">
        <v>84</v>
      </c>
      <c r="J114" s="1">
        <v>28</v>
      </c>
      <c r="K114" s="1">
        <v>32</v>
      </c>
      <c r="M114" s="1">
        <f>SUM(Table21[[#This Row],[Cooked Food]:[Kiosks]])</f>
        <v>144</v>
      </c>
      <c r="N114" s="1"/>
    </row>
    <row r="115" spans="1:14" x14ac:dyDescent="0.3">
      <c r="A115" s="1">
        <v>113</v>
      </c>
      <c r="B115" s="1" t="s">
        <v>247</v>
      </c>
      <c r="C115" s="12" t="s">
        <v>78</v>
      </c>
      <c r="D115" s="38">
        <f>VLOOKUP(Table21[[#This Row],[Hawker Center]],'Original CC'!$B$1:$D$121,2,FALSE)</f>
        <v>45272</v>
      </c>
      <c r="E115" s="129" t="str">
        <f>VLOOKUP(Table21[[#This Row],[Hawker Center]],'CC wef 1 Dec 2021'!$I$5:$J$401,2,FALSE)</f>
        <v>CC1576</v>
      </c>
      <c r="F115" s="129" t="str">
        <f>VLOOKUP(Table21[[#This Row],[Hawker Center]], 'CC wef 3 Jul 2023'!$D$4:$G$137, 4, FALSE)</f>
        <v>NEA_CC0133</v>
      </c>
      <c r="G115" s="129">
        <v>1</v>
      </c>
      <c r="H115" s="1" t="s">
        <v>125</v>
      </c>
      <c r="I115" s="1">
        <v>103</v>
      </c>
      <c r="J115" s="1">
        <v>10</v>
      </c>
      <c r="K115" s="1">
        <v>30</v>
      </c>
      <c r="M115" s="1">
        <f>SUM(Table21[[#This Row],[Cooked Food]:[Kiosks]])</f>
        <v>143</v>
      </c>
      <c r="N115" s="1"/>
    </row>
    <row r="116" spans="1:14" x14ac:dyDescent="0.3">
      <c r="A116" s="1">
        <v>114</v>
      </c>
      <c r="B116" s="1"/>
      <c r="C116" s="15" t="s">
        <v>106</v>
      </c>
      <c r="D116" s="36">
        <f>VLOOKUP(Table21[[#This Row],[Hawker Center]],'Original CC'!$B$1:$D$121,2,FALSE)</f>
        <v>45202</v>
      </c>
      <c r="E116" s="127" t="str">
        <f>VLOOKUP(Table21[[#This Row],[Hawker Center]],'CC wef 1 Dec 2021'!$I$5:$J$401,2,FALSE)</f>
        <v>CC1577</v>
      </c>
      <c r="F116" s="127" t="str">
        <f>VLOOKUP(Table21[[#This Row],[Hawker Center]], 'CC wef 3 Jul 2023'!$D$4:$G$137, 4, FALSE)</f>
        <v>NEA_CC0071</v>
      </c>
      <c r="G116" s="127">
        <v>3</v>
      </c>
      <c r="H116" s="1" t="s">
        <v>125</v>
      </c>
      <c r="J116" s="1">
        <v>11</v>
      </c>
      <c r="K116" s="1">
        <v>29</v>
      </c>
      <c r="M116" s="1">
        <f>SUM(Table21[[#This Row],[Cooked Food]:[Kiosks]])</f>
        <v>40</v>
      </c>
      <c r="N116" s="1"/>
    </row>
    <row r="117" spans="1:14" x14ac:dyDescent="0.3">
      <c r="A117" s="1">
        <v>115</v>
      </c>
      <c r="B117" s="1"/>
      <c r="C117" s="15" t="s">
        <v>107</v>
      </c>
      <c r="D117" s="36">
        <f>VLOOKUP(Table21[[#This Row],[Hawker Center]],'Original CC'!$B$1:$D$121,2,FALSE)</f>
        <v>45286</v>
      </c>
      <c r="E117" s="127" t="str">
        <f>VLOOKUP(Table21[[#This Row],[Hawker Center]],'CC wef 1 Dec 2021'!$I$5:$J$401,2,FALSE)</f>
        <v>CC1578</v>
      </c>
      <c r="F117" s="127" t="str">
        <f>VLOOKUP(Table21[[#This Row],[Hawker Center]], 'CC wef 3 Jul 2023'!$D$4:$G$137, 4, FALSE)</f>
        <v>NEA_CC0143</v>
      </c>
      <c r="G117" s="127">
        <v>3</v>
      </c>
      <c r="H117" s="1" t="s">
        <v>125</v>
      </c>
      <c r="I117" s="1">
        <v>80</v>
      </c>
      <c r="M117" s="1">
        <f>SUM(Table21[[#This Row],[Cooked Food]:[Kiosks]])</f>
        <v>80</v>
      </c>
      <c r="N117" s="1"/>
    </row>
    <row r="118" spans="1:14" x14ac:dyDescent="0.3">
      <c r="A118" s="1">
        <v>116</v>
      </c>
      <c r="B118" s="1"/>
      <c r="C118" s="12" t="s">
        <v>79</v>
      </c>
      <c r="D118" s="38">
        <f>VLOOKUP(Table21[[#This Row],[Hawker Center]],'Original CC'!$B$1:$D$121,2,FALSE)</f>
        <v>45287</v>
      </c>
      <c r="E118" s="129" t="str">
        <f>VLOOKUP(Table21[[#This Row],[Hawker Center]],'CC wef 1 Dec 2021'!$I$5:$J$401,2,FALSE)</f>
        <v>CC1579</v>
      </c>
      <c r="F118" s="129" t="str">
        <f>VLOOKUP(Table21[[#This Row],[Hawker Center]], 'CC wef 3 Jul 2023'!$D$4:$G$137, 4, FALSE)</f>
        <v>NEA_CC0144</v>
      </c>
      <c r="G118" s="129">
        <v>1</v>
      </c>
      <c r="H118" s="1" t="s">
        <v>126</v>
      </c>
      <c r="I118" s="1">
        <v>80</v>
      </c>
      <c r="J118" s="1">
        <v>12</v>
      </c>
      <c r="M118" s="1">
        <f>SUM(Table21[[#This Row],[Cooked Food]:[Kiosks]])</f>
        <v>92</v>
      </c>
      <c r="N118" s="1"/>
    </row>
    <row r="119" spans="1:14" x14ac:dyDescent="0.3">
      <c r="A119" s="1">
        <v>117</v>
      </c>
      <c r="B119" s="1"/>
      <c r="C119" s="12" t="s">
        <v>91</v>
      </c>
      <c r="D119" s="38">
        <f>VLOOKUP(Table21[[#This Row],[Hawker Center]],'Original CC'!$B$1:$D$121,2,FALSE)</f>
        <v>45296</v>
      </c>
      <c r="E119" s="129" t="str">
        <f>VLOOKUP(Table21[[#This Row],[Hawker Center]],'CC wef 1 Dec 2021'!$I$5:$J$401,2,FALSE)</f>
        <v>CC1580</v>
      </c>
      <c r="F119" s="129" t="str">
        <f>VLOOKUP(Table21[[#This Row],[Hawker Center]], 'CC wef 3 Jul 2023'!$D$4:$G$137, 4, FALSE)</f>
        <v>NEA_CC0149</v>
      </c>
      <c r="G119" s="129">
        <v>1</v>
      </c>
      <c r="H119" s="1" t="s">
        <v>126</v>
      </c>
      <c r="I119" s="1">
        <v>52</v>
      </c>
      <c r="J119" s="1">
        <v>34</v>
      </c>
      <c r="K119" s="1">
        <v>78</v>
      </c>
      <c r="M119" s="1">
        <f>SUM(Table21[[#This Row],[Cooked Food]:[Kiosks]])</f>
        <v>164</v>
      </c>
      <c r="N119" s="1"/>
    </row>
    <row r="120" spans="1:14" x14ac:dyDescent="0.3">
      <c r="A120" s="1">
        <v>118</v>
      </c>
      <c r="B120" s="1"/>
      <c r="C120" s="16" t="s">
        <v>1823</v>
      </c>
      <c r="D120" s="39" t="e">
        <f>VLOOKUP(Table21[[#This Row],[Hawker Center]],'Original CC'!$B$1:$D$121,2,FALSE)</f>
        <v>#N/A</v>
      </c>
      <c r="E120" s="3" t="str">
        <f>VLOOKUP(Table21[[#This Row],[Hawker Center]],'CC wef 1 Dec 2021'!$I$5:$J$401,2,FALSE)</f>
        <v>CC1443</v>
      </c>
      <c r="F120" s="3" t="str">
        <f>VLOOKUP(Table21[[#This Row],[Hawker Center]], 'CC wef 3 Jul 2023'!$D$4:$G$137, 4, FALSE)</f>
        <v>NEA_CC0063</v>
      </c>
      <c r="G120" s="3"/>
      <c r="H120" s="1" t="s">
        <v>124</v>
      </c>
      <c r="I120" s="1">
        <v>40</v>
      </c>
      <c r="M120" s="1">
        <f>SUM(Table21[[#This Row],[Cooked Food]:[Kiosks]])</f>
        <v>40</v>
      </c>
      <c r="N120" s="1"/>
    </row>
    <row r="121" spans="1:14" x14ac:dyDescent="0.3">
      <c r="A121" s="1">
        <v>119</v>
      </c>
      <c r="B121" s="1"/>
      <c r="C121" s="16" t="s">
        <v>1795</v>
      </c>
      <c r="D121" s="39">
        <f>VLOOKUP(Table21[[#This Row],[Hawker Center]],'Original CC'!$B$1:$D$121,2,FALSE)</f>
        <v>45049</v>
      </c>
      <c r="E121" s="3" t="str">
        <f>VLOOKUP(Table21[[#This Row],[Hawker Center]],'CC wef 1 Dec 2021'!$I$5:$J$401,2,FALSE)</f>
        <v>CC1431</v>
      </c>
      <c r="F121" s="3" t="str">
        <f>VLOOKUP(Table21[[#This Row],[Hawker Center]], 'CC wef 3 Jul 2023'!$D$4:$G$137, 4, FALSE)</f>
        <v>NEA_CC0055</v>
      </c>
      <c r="G121" s="3"/>
      <c r="H121" s="1" t="s">
        <v>124</v>
      </c>
      <c r="I121" s="1">
        <v>45</v>
      </c>
      <c r="M121" s="1">
        <f>SUM(Table21[[#This Row],[Cooked Food]:[Kiosks]])</f>
        <v>45</v>
      </c>
      <c r="N121" s="1"/>
    </row>
    <row r="122" spans="1:14" x14ac:dyDescent="0.3">
      <c r="A122" s="1">
        <v>120</v>
      </c>
      <c r="B122" s="1"/>
      <c r="C122" s="14" t="s">
        <v>1818</v>
      </c>
      <c r="D122" s="37">
        <f>VLOOKUP(Table21[[#This Row],[Hawker Center]],'Original CC'!$B$1:$D$121,2,FALSE)</f>
        <v>45274</v>
      </c>
      <c r="E122" s="128" t="str">
        <f>VLOOKUP(Table21[[#This Row],[Hawker Center]],'CC wef 1 Dec 2021'!$I$5:$J$401,2,FALSE)</f>
        <v>CC1581</v>
      </c>
      <c r="F122" s="128" t="str">
        <f>VLOOKUP(Table21[[#This Row],[Hawker Center]], 'CC wef 3 Jul 2023'!$D$4:$G$137, 4, FALSE)</f>
        <v>NEA_CC0134</v>
      </c>
      <c r="G122" s="128">
        <v>2</v>
      </c>
      <c r="H122" s="1" t="s">
        <v>126</v>
      </c>
      <c r="I122" s="1">
        <v>56</v>
      </c>
      <c r="J122" s="1">
        <v>47</v>
      </c>
      <c r="K122" s="1">
        <v>76</v>
      </c>
      <c r="M122" s="1">
        <f>SUM(Table21[[#This Row],[Cooked Food]:[Kiosks]])</f>
        <v>179</v>
      </c>
      <c r="N122" s="1"/>
    </row>
    <row r="123" spans="1:14" ht="15" thickBot="1" x14ac:dyDescent="0.35">
      <c r="A123" s="1">
        <v>121</v>
      </c>
      <c r="B123" s="1"/>
      <c r="C123" s="13" t="s">
        <v>80</v>
      </c>
      <c r="D123" s="40">
        <f>VLOOKUP(Table21[[#This Row],[Hawker Center]],'Original CC'!$B$1:$D$121,2,FALSE)</f>
        <v>45022</v>
      </c>
      <c r="E123" s="130" t="str">
        <f>VLOOKUP(Table21[[#This Row],[Hawker Center]],'CC wef 1 Dec 2021'!$I$5:$J$401,2,FALSE)</f>
        <v>CC1426</v>
      </c>
      <c r="F123" s="130" t="str">
        <f>VLOOKUP(Table21[[#This Row],[Hawker Center]], 'CC wef 3 Jul 2023'!$D$4:$G$137, 4, FALSE)</f>
        <v>NEA_CC0034</v>
      </c>
      <c r="G123" s="130">
        <v>1</v>
      </c>
      <c r="H123" s="7" t="s">
        <v>243</v>
      </c>
      <c r="I123" s="7">
        <v>32</v>
      </c>
      <c r="J123" s="7"/>
      <c r="K123" s="7"/>
      <c r="L123" s="7"/>
      <c r="M123" s="7">
        <f>SUM(Table21[[#This Row],[Cooked Food]:[Kiosks]])</f>
        <v>32</v>
      </c>
      <c r="N123" s="1"/>
    </row>
    <row r="124" spans="1:14" ht="15.6" thickTop="1" thickBot="1" x14ac:dyDescent="0.35">
      <c r="A124" s="18"/>
      <c r="B124" s="18"/>
      <c r="C124" s="4"/>
      <c r="D124" s="4"/>
      <c r="E124" s="4"/>
      <c r="F124" s="4"/>
      <c r="G124" s="4"/>
      <c r="H124" s="7"/>
      <c r="I124" s="26">
        <f>SUBTOTAL(109,Table21[Cooked Food])</f>
        <v>6606</v>
      </c>
      <c r="J124" s="26">
        <f>SUBTOTAL(109,Table21[Locked-Up])</f>
        <v>2526</v>
      </c>
      <c r="K124" s="26">
        <f>SUBTOTAL(109,Table21[Market Slab])</f>
        <v>5109</v>
      </c>
      <c r="L124" s="26">
        <f>SUBTOTAL(109,Table21[Kiosks])</f>
        <v>15</v>
      </c>
      <c r="M124" s="26">
        <f>SUBTOTAL(109,Table21[Total Stalls per Centre])</f>
        <v>14256</v>
      </c>
      <c r="N124" s="1"/>
    </row>
    <row r="125" spans="1:14" ht="15" thickTop="1" x14ac:dyDescent="0.3">
      <c r="C125" s="17"/>
      <c r="D125" s="17"/>
      <c r="E125" s="17"/>
      <c r="F125" s="17"/>
      <c r="G125" s="17"/>
      <c r="H125" s="25"/>
      <c r="N125" s="1"/>
    </row>
    <row r="126" spans="1:14" x14ac:dyDescent="0.3">
      <c r="N126" s="1"/>
    </row>
    <row r="127" spans="1:14" x14ac:dyDescent="0.3">
      <c r="N127" s="1"/>
    </row>
    <row r="128" spans="1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3"/>
    </row>
  </sheetData>
  <mergeCells count="1">
    <mergeCell ref="I1:L1"/>
  </mergeCells>
  <phoneticPr fontId="22" type="noConversion"/>
  <pageMargins left="0.7" right="0.7" top="0.75" bottom="0.75" header="0.3" footer="0.3"/>
  <pageSetup paperSize="8" scale="63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/>
  </sheetViews>
  <sheetFormatPr defaultRowHeight="14.4" x14ac:dyDescent="0.3"/>
  <cols>
    <col min="1" max="1" width="6.5546875" bestFit="1" customWidth="1"/>
    <col min="2" max="2" width="35.77734375" bestFit="1" customWidth="1"/>
    <col min="3" max="4" width="18.6640625" hidden="1" customWidth="1"/>
    <col min="5" max="5" width="18.6640625" customWidth="1"/>
    <col min="6" max="6" width="12" customWidth="1"/>
    <col min="7" max="7" width="7.44140625" bestFit="1" customWidth="1"/>
    <col min="8" max="8" width="7.5546875" bestFit="1" customWidth="1"/>
    <col min="9" max="9" width="10" bestFit="1" customWidth="1"/>
  </cols>
  <sheetData>
    <row r="1" spans="1:9" x14ac:dyDescent="0.3">
      <c r="A1" s="21" t="s">
        <v>87</v>
      </c>
      <c r="B1" s="21" t="s">
        <v>0</v>
      </c>
      <c r="C1" s="1" t="s">
        <v>2006</v>
      </c>
      <c r="D1" s="1" t="s">
        <v>2007</v>
      </c>
      <c r="E1" s="1" t="s">
        <v>2008</v>
      </c>
      <c r="F1" s="21" t="s">
        <v>1821</v>
      </c>
      <c r="G1" s="21" t="s">
        <v>108</v>
      </c>
      <c r="H1" s="21" t="s">
        <v>109</v>
      </c>
      <c r="I1" s="21" t="s">
        <v>110</v>
      </c>
    </row>
    <row r="2" spans="1:9" x14ac:dyDescent="0.3">
      <c r="A2" s="1">
        <v>1</v>
      </c>
      <c r="B2" s="15" t="s">
        <v>118</v>
      </c>
      <c r="C2" s="36">
        <f>VLOOKUP(Table1[[#This Row],[Hawker Center]],'Original CC'!$B$1:$D$121,2,FALSE)</f>
        <v>45005</v>
      </c>
      <c r="D2" s="127" t="str">
        <f>VLOOKUP(Table1[[#This Row],[Hawker Center]],'CC wef 1 Dec 2021'!$I$5:$J$401,2,FALSE)</f>
        <v>CC1401</v>
      </c>
      <c r="E2" s="127" t="str">
        <f>VLOOKUP(Table1[[#This Row],[Hawker Center]], 'CC wef 3 Jul 2023'!$D$4:$G$137, 4, FALSE)</f>
        <v>NEA_CC0021</v>
      </c>
      <c r="F2" s="127">
        <v>3</v>
      </c>
      <c r="G2" s="1"/>
      <c r="H2" s="142">
        <v>32</v>
      </c>
      <c r="I2" s="1">
        <f t="shared" ref="I2:I15" si="0">SUM(G2:H2)</f>
        <v>32</v>
      </c>
    </row>
    <row r="3" spans="1:9" x14ac:dyDescent="0.3">
      <c r="A3" s="1">
        <v>2</v>
      </c>
      <c r="B3" s="14" t="s">
        <v>119</v>
      </c>
      <c r="C3" s="37">
        <f>VLOOKUP(Table1[[#This Row],[Hawker Center]],'Original CC'!$B$1:$D$121,2,FALSE)</f>
        <v>45007</v>
      </c>
      <c r="D3" s="128" t="str">
        <f>VLOOKUP(Table1[[#This Row],[Hawker Center]],'CC wef 1 Dec 2021'!$I$5:$J$401,2,FALSE)</f>
        <v>CC1403</v>
      </c>
      <c r="E3" s="128" t="str">
        <f>VLOOKUP(Table1[[#This Row],[Hawker Center]], 'CC wef 3 Jul 2023'!$D$4:$G$137, 4, FALSE)</f>
        <v>NEA_CC0023</v>
      </c>
      <c r="F3" s="128">
        <v>2</v>
      </c>
      <c r="G3" s="1"/>
      <c r="H3" s="22">
        <v>19</v>
      </c>
      <c r="I3" s="1">
        <f t="shared" si="0"/>
        <v>19</v>
      </c>
    </row>
    <row r="4" spans="1:9" x14ac:dyDescent="0.3">
      <c r="A4" s="1">
        <v>3</v>
      </c>
      <c r="B4" s="15" t="s">
        <v>111</v>
      </c>
      <c r="C4" s="36">
        <f>VLOOKUP(Table1[[#This Row],[Hawker Center]],'Original CC'!$B$1:$D$121,2,FALSE)</f>
        <v>45024</v>
      </c>
      <c r="D4" s="127" t="str">
        <f>VLOOKUP(Table1[[#This Row],[Hawker Center]],'CC wef 1 Dec 2021'!$I$5:$J$401,2,FALSE)</f>
        <v>CC1404</v>
      </c>
      <c r="E4" s="127" t="str">
        <f>VLOOKUP(Table1[[#This Row],[Hawker Center]], 'CC wef 3 Jul 2023'!$D$4:$G$137, 4, FALSE)</f>
        <v>NEA_CC0035</v>
      </c>
      <c r="F4" s="127">
        <v>3</v>
      </c>
      <c r="G4" s="22">
        <v>8</v>
      </c>
      <c r="H4" s="19">
        <v>4</v>
      </c>
      <c r="I4" s="1">
        <f t="shared" si="0"/>
        <v>12</v>
      </c>
    </row>
    <row r="5" spans="1:9" x14ac:dyDescent="0.3">
      <c r="A5" s="1">
        <v>4</v>
      </c>
      <c r="B5" s="14" t="s">
        <v>112</v>
      </c>
      <c r="C5" s="37">
        <f>VLOOKUP(Table1[[#This Row],[Hawker Center]],'Original CC'!$B$1:$D$121,2,FALSE)</f>
        <v>45025</v>
      </c>
      <c r="D5" s="128" t="str">
        <f>VLOOKUP(Table1[[#This Row],[Hawker Center]],'CC wef 1 Dec 2021'!$I$5:$J$401,2,FALSE)</f>
        <v>CC1406</v>
      </c>
      <c r="E5" s="128" t="str">
        <f>VLOOKUP(Table1[[#This Row],[Hawker Center]], 'CC wef 3 Jul 2023'!$D$4:$G$137, 4, FALSE)</f>
        <v>NEA_CC0036</v>
      </c>
      <c r="F5" s="128">
        <v>2</v>
      </c>
      <c r="G5" s="22">
        <v>8</v>
      </c>
      <c r="H5" s="19">
        <v>5</v>
      </c>
      <c r="I5" s="1">
        <f t="shared" si="0"/>
        <v>13</v>
      </c>
    </row>
    <row r="6" spans="1:9" x14ac:dyDescent="0.3">
      <c r="A6" s="1">
        <v>5</v>
      </c>
      <c r="B6" s="14" t="s">
        <v>113</v>
      </c>
      <c r="C6" s="37">
        <f>VLOOKUP(Table1[[#This Row],[Hawker Center]],'Original CC'!$B$1:$D$121,2,FALSE)</f>
        <v>45029</v>
      </c>
      <c r="D6" s="128" t="str">
        <f>VLOOKUP(Table1[[#This Row],[Hawker Center]],'CC wef 1 Dec 2021'!$I$5:$J$401,2,FALSE)</f>
        <v>CC1411</v>
      </c>
      <c r="E6" s="128" t="str">
        <f>VLOOKUP(Table1[[#This Row],[Hawker Center]], 'CC wef 3 Jul 2023'!$D$4:$G$137, 4, FALSE)</f>
        <v>NEA_CC0038</v>
      </c>
      <c r="F6" s="128">
        <v>2</v>
      </c>
      <c r="G6" s="22">
        <v>20</v>
      </c>
      <c r="H6" s="1">
        <v>12</v>
      </c>
      <c r="I6" s="1">
        <f t="shared" si="0"/>
        <v>32</v>
      </c>
    </row>
    <row r="7" spans="1:9" x14ac:dyDescent="0.3">
      <c r="A7" s="1">
        <v>6</v>
      </c>
      <c r="B7" s="35" t="s">
        <v>1593</v>
      </c>
      <c r="C7" s="36">
        <f>VLOOKUP(Table1[[#This Row],[Hawker Center]],'Original CC'!$B$1:$D$121,2,FALSE)</f>
        <v>45030</v>
      </c>
      <c r="D7" s="127" t="str">
        <f>VLOOKUP(Table1[[#This Row],[Hawker Center]],'CC wef 1 Dec 2021'!$I$5:$J$401,2,FALSE)</f>
        <v>CC1413</v>
      </c>
      <c r="E7" s="127" t="str">
        <f>VLOOKUP(Table1[[#This Row],[Hawker Center]], 'CC wef 3 Jul 2023'!$D$4:$G$137, 4, FALSE)</f>
        <v>NEA_CC0039</v>
      </c>
      <c r="F7" s="127">
        <v>3</v>
      </c>
      <c r="G7" s="142">
        <v>2</v>
      </c>
      <c r="H7" s="1"/>
      <c r="I7" s="1">
        <f t="shared" si="0"/>
        <v>2</v>
      </c>
    </row>
    <row r="8" spans="1:9" x14ac:dyDescent="0.3">
      <c r="A8" s="1">
        <v>7</v>
      </c>
      <c r="B8" s="15" t="s">
        <v>1826</v>
      </c>
      <c r="C8" s="36" t="e">
        <f>VLOOKUP(Table1[[#This Row],[Hawker Center]],'Original CC'!$B$1:$D$121,2,FALSE)</f>
        <v>#N/A</v>
      </c>
      <c r="D8" s="127" t="str">
        <f>VLOOKUP(Table1[[#This Row],[Hawker Center]],'CC wef 1 Dec 2021'!$I$5:$J$401,2,FALSE)</f>
        <v>CC1439</v>
      </c>
      <c r="E8" s="127" t="str">
        <f>VLOOKUP(Table1[[#This Row],[Hawker Center]], 'CC wef 3 Jul 2023'!$D$4:$G$137, 4, FALSE)</f>
        <v>NEA_CC0064</v>
      </c>
      <c r="F8" s="127">
        <v>3</v>
      </c>
      <c r="G8" s="22"/>
      <c r="H8" s="19">
        <v>9</v>
      </c>
      <c r="I8" s="1">
        <f t="shared" si="0"/>
        <v>9</v>
      </c>
    </row>
    <row r="9" spans="1:9" x14ac:dyDescent="0.3">
      <c r="A9" s="1">
        <v>8</v>
      </c>
      <c r="B9" s="15" t="s">
        <v>227</v>
      </c>
      <c r="C9" s="36">
        <f>VLOOKUP(Table1[[#This Row],[Hawker Center]],'Original CC'!$B$1:$D$121,2,FALSE)</f>
        <v>45016</v>
      </c>
      <c r="D9" s="127" t="str">
        <f>VLOOKUP(Table1[[#This Row],[Hawker Center]],'CC wef 1 Dec 2021'!$I$5:$J$401,2,FALSE)</f>
        <v>CC1418</v>
      </c>
      <c r="E9" s="127" t="str">
        <f>VLOOKUP(Table1[[#This Row],[Hawker Center]], 'CC wef 3 Jul 2023'!$D$4:$G$137, 4, FALSE)</f>
        <v>NEA_CC0030</v>
      </c>
      <c r="F9" s="127">
        <v>3</v>
      </c>
      <c r="G9" s="22"/>
      <c r="H9" s="19">
        <v>8</v>
      </c>
      <c r="I9" s="1">
        <f t="shared" si="0"/>
        <v>8</v>
      </c>
    </row>
    <row r="10" spans="1:9" x14ac:dyDescent="0.3">
      <c r="A10" s="1">
        <v>9</v>
      </c>
      <c r="B10" s="12" t="s">
        <v>115</v>
      </c>
      <c r="C10" s="38">
        <f>VLOOKUP(Table1[[#This Row],[Hawker Center]],'Original CC'!$B$1:$D$121,2,FALSE)</f>
        <v>45032</v>
      </c>
      <c r="D10" s="129" t="str">
        <f>VLOOKUP(Table1[[#This Row],[Hawker Center]],'CC wef 1 Dec 2021'!$I$5:$J$401,2,FALSE)</f>
        <v>CC1419</v>
      </c>
      <c r="E10" s="129" t="str">
        <f>VLOOKUP(Table1[[#This Row],[Hawker Center]], 'CC wef 3 Jul 2023'!$D$4:$G$137, 4, FALSE)</f>
        <v>NEA_CC0041</v>
      </c>
      <c r="F10" s="129">
        <v>1</v>
      </c>
      <c r="G10" s="22">
        <v>3</v>
      </c>
      <c r="H10" s="1"/>
      <c r="I10" s="1">
        <f t="shared" si="0"/>
        <v>3</v>
      </c>
    </row>
    <row r="11" spans="1:9" x14ac:dyDescent="0.3">
      <c r="A11" s="1">
        <v>10</v>
      </c>
      <c r="B11" s="15" t="s">
        <v>120</v>
      </c>
      <c r="C11" s="36">
        <f>VLOOKUP(Table1[[#This Row],[Hawker Center]],'Original CC'!$B$1:$D$121,2,FALSE)</f>
        <v>45017</v>
      </c>
      <c r="D11" s="127" t="str">
        <f>VLOOKUP(Table1[[#This Row],[Hawker Center]],'CC wef 1 Dec 2021'!$I$5:$J$401,2,FALSE)</f>
        <v>CC1420</v>
      </c>
      <c r="E11" s="127" t="str">
        <f>VLOOKUP(Table1[[#This Row],[Hawker Center]], 'CC wef 3 Jul 2023'!$D$4:$G$137, 4, FALSE)</f>
        <v>NEA_CC0031</v>
      </c>
      <c r="F11" s="127">
        <v>3</v>
      </c>
      <c r="G11" s="1"/>
      <c r="H11" s="22">
        <v>11</v>
      </c>
      <c r="I11" s="1">
        <f t="shared" si="0"/>
        <v>11</v>
      </c>
    </row>
    <row r="12" spans="1:9" x14ac:dyDescent="0.3">
      <c r="A12" s="1">
        <v>11</v>
      </c>
      <c r="B12" s="14" t="s">
        <v>116</v>
      </c>
      <c r="C12" s="37">
        <f>VLOOKUP(Table1[[#This Row],[Hawker Center]],'Original CC'!$B$1:$D$121,2,FALSE)</f>
        <v>45033</v>
      </c>
      <c r="D12" s="128" t="str">
        <f>VLOOKUP(Table1[[#This Row],[Hawker Center]],'CC wef 1 Dec 2021'!$I$5:$J$401,2,FALSE)</f>
        <v>CC1422</v>
      </c>
      <c r="E12" s="128" t="str">
        <f>VLOOKUP(Table1[[#This Row],[Hawker Center]], 'CC wef 3 Jul 2023'!$D$4:$G$137, 4, FALSE)</f>
        <v>NEA_CC0042</v>
      </c>
      <c r="F12" s="128">
        <v>2</v>
      </c>
      <c r="G12" s="22">
        <v>5</v>
      </c>
      <c r="H12" s="1">
        <v>5</v>
      </c>
      <c r="I12" s="1">
        <f t="shared" si="0"/>
        <v>10</v>
      </c>
    </row>
    <row r="13" spans="1:9" x14ac:dyDescent="0.3">
      <c r="A13" s="1">
        <v>12</v>
      </c>
      <c r="B13" s="35" t="s">
        <v>229</v>
      </c>
      <c r="C13" s="36">
        <f>VLOOKUP(Table1[[#This Row],[Hawker Center]],'Original CC'!$B$1:$D$121,2,FALSE)</f>
        <v>45036</v>
      </c>
      <c r="D13" s="127" t="str">
        <f>VLOOKUP(Table1[[#This Row],[Hawker Center]],'CC wef 1 Dec 2021'!$I$5:$J$401,2,FALSE)</f>
        <v>CC1423</v>
      </c>
      <c r="E13" s="127" t="str">
        <f>VLOOKUP(Table1[[#This Row],[Hawker Center]], 'CC wef 3 Jul 2023'!$D$4:$G$137, 4, FALSE)</f>
        <v>NEA_CC0045</v>
      </c>
      <c r="F13" s="127">
        <v>3</v>
      </c>
      <c r="G13" s="22">
        <v>14</v>
      </c>
      <c r="H13" s="1"/>
      <c r="I13" s="1">
        <f t="shared" si="0"/>
        <v>14</v>
      </c>
    </row>
    <row r="14" spans="1:9" x14ac:dyDescent="0.3">
      <c r="A14" s="1">
        <v>13</v>
      </c>
      <c r="B14" s="12" t="s">
        <v>117</v>
      </c>
      <c r="C14" s="38">
        <f>VLOOKUP(Table1[[#This Row],[Hawker Center]],'Original CC'!$B$1:$D$121,2,FALSE)</f>
        <v>45035</v>
      </c>
      <c r="D14" s="129" t="str">
        <f>VLOOKUP(Table1[[#This Row],[Hawker Center]],'CC wef 1 Dec 2021'!$I$5:$J$401,2,FALSE)</f>
        <v>CC1425</v>
      </c>
      <c r="E14" s="129" t="str">
        <f>VLOOKUP(Table1[[#This Row],[Hawker Center]], 'CC wef 3 Jul 2023'!$D$4:$G$137, 4, FALSE)</f>
        <v>NEA_CC0044</v>
      </c>
      <c r="F14" s="129">
        <v>1</v>
      </c>
      <c r="G14" s="22">
        <v>13</v>
      </c>
      <c r="H14" s="1">
        <v>14</v>
      </c>
      <c r="I14" s="1">
        <f t="shared" si="0"/>
        <v>27</v>
      </c>
    </row>
    <row r="15" spans="1:9" ht="15" thickBot="1" x14ac:dyDescent="0.35">
      <c r="A15" s="7">
        <v>14</v>
      </c>
      <c r="B15" s="13" t="s">
        <v>121</v>
      </c>
      <c r="C15" s="40">
        <f>VLOOKUP(Table1[[#This Row],[Hawker Center]],'Original CC'!$B$1:$D$121,2,FALSE)</f>
        <v>45022</v>
      </c>
      <c r="D15" s="130" t="str">
        <f>VLOOKUP(Table1[[#This Row],[Hawker Center]],'CC wef 1 Dec 2021'!$I$5:$J$401,2,FALSE)</f>
        <v>CC1426</v>
      </c>
      <c r="E15" s="130" t="str">
        <f>VLOOKUP(Table1[[#This Row],[Hawker Center]], 'CC wef 3 Jul 2023'!$D$4:$G$137, 4, FALSE)</f>
        <v>NEA_CC0034</v>
      </c>
      <c r="F15" s="130">
        <v>1</v>
      </c>
      <c r="G15" s="7"/>
      <c r="H15" s="27">
        <v>8</v>
      </c>
      <c r="I15" s="7">
        <f t="shared" si="0"/>
        <v>8</v>
      </c>
    </row>
    <row r="16" spans="1:9" ht="15" thickTop="1" x14ac:dyDescent="0.3">
      <c r="A16" s="23"/>
      <c r="B16" s="24"/>
      <c r="C16" s="24"/>
      <c r="D16" s="24"/>
      <c r="E16" s="24"/>
      <c r="F16" s="24"/>
      <c r="G16" s="3">
        <f>SUBTOTAL(109,Table1[FL])</f>
        <v>73</v>
      </c>
      <c r="H16" s="3">
        <f>SUBTOTAL(109,Table1[SS])</f>
        <v>127</v>
      </c>
      <c r="I16" s="3">
        <f>SUBTOTAL(109,Table1[Total])</f>
        <v>200</v>
      </c>
    </row>
  </sheetData>
  <sortState xmlns:xlrd2="http://schemas.microsoft.com/office/spreadsheetml/2017/richdata2" ref="A2:I19">
    <sortCondition ref="B2:B19"/>
  </sortState>
  <conditionalFormatting sqref="B2:E6 B10:E12 B14:E15 C13:E13 C7:E9">
    <cfRule type="duplicateValues" dxfId="10" priority="5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13849-E1E2-49FB-BEB8-B9EFBFCB8087}">
  <dimension ref="A1:E121"/>
  <sheetViews>
    <sheetView workbookViewId="0"/>
  </sheetViews>
  <sheetFormatPr defaultRowHeight="14.4" x14ac:dyDescent="0.3"/>
  <cols>
    <col min="2" max="2" width="39" bestFit="1" customWidth="1"/>
    <col min="5" max="5" width="31.21875" bestFit="1" customWidth="1"/>
  </cols>
  <sheetData>
    <row r="1" spans="1:5" ht="24" x14ac:dyDescent="0.3">
      <c r="A1" s="28" t="s">
        <v>128</v>
      </c>
      <c r="B1" s="28" t="s">
        <v>130</v>
      </c>
      <c r="C1" s="29" t="s">
        <v>129</v>
      </c>
      <c r="D1" s="28" t="s">
        <v>123</v>
      </c>
      <c r="E1" s="41" t="s">
        <v>246</v>
      </c>
    </row>
    <row r="2" spans="1:5" x14ac:dyDescent="0.3">
      <c r="A2" s="30">
        <v>1</v>
      </c>
      <c r="B2" s="47" t="s">
        <v>131</v>
      </c>
      <c r="C2" s="33">
        <v>45203</v>
      </c>
      <c r="D2" s="32" t="s">
        <v>125</v>
      </c>
      <c r="E2" s="47" t="s">
        <v>131</v>
      </c>
    </row>
    <row r="3" spans="1:5" x14ac:dyDescent="0.3">
      <c r="A3" s="30">
        <v>2</v>
      </c>
      <c r="B3" s="47" t="s">
        <v>132</v>
      </c>
      <c r="C3" s="33">
        <v>45204</v>
      </c>
      <c r="D3" s="32" t="s">
        <v>125</v>
      </c>
      <c r="E3" s="47" t="s">
        <v>132</v>
      </c>
    </row>
    <row r="4" spans="1:5" x14ac:dyDescent="0.3">
      <c r="A4" s="30">
        <v>3</v>
      </c>
      <c r="B4" s="47" t="s">
        <v>133</v>
      </c>
      <c r="C4" s="33">
        <v>45205</v>
      </c>
      <c r="D4" s="32" t="s">
        <v>125</v>
      </c>
      <c r="E4" s="47" t="s">
        <v>133</v>
      </c>
    </row>
    <row r="5" spans="1:5" x14ac:dyDescent="0.3">
      <c r="A5" s="30">
        <v>4</v>
      </c>
      <c r="B5" s="47" t="s">
        <v>134</v>
      </c>
      <c r="C5" s="33">
        <v>45209</v>
      </c>
      <c r="D5" s="32" t="s">
        <v>125</v>
      </c>
      <c r="E5" s="47" t="s">
        <v>134</v>
      </c>
    </row>
    <row r="6" spans="1:5" x14ac:dyDescent="0.3">
      <c r="A6" s="30">
        <v>5</v>
      </c>
      <c r="B6" s="47" t="s">
        <v>135</v>
      </c>
      <c r="C6" s="33">
        <v>45210</v>
      </c>
      <c r="D6" s="32" t="s">
        <v>125</v>
      </c>
      <c r="E6" s="47" t="s">
        <v>135</v>
      </c>
    </row>
    <row r="7" spans="1:5" x14ac:dyDescent="0.3">
      <c r="A7" s="30">
        <v>6</v>
      </c>
      <c r="B7" s="47" t="s">
        <v>136</v>
      </c>
      <c r="C7" s="33">
        <v>45211</v>
      </c>
      <c r="D7" s="32" t="s">
        <v>125</v>
      </c>
      <c r="E7" s="47" t="s">
        <v>136</v>
      </c>
    </row>
    <row r="8" spans="1:5" x14ac:dyDescent="0.3">
      <c r="A8" s="30">
        <v>7</v>
      </c>
      <c r="B8" s="47" t="s">
        <v>137</v>
      </c>
      <c r="C8" s="33">
        <v>45207</v>
      </c>
      <c r="D8" s="32" t="s">
        <v>125</v>
      </c>
      <c r="E8" s="47" t="s">
        <v>137</v>
      </c>
    </row>
    <row r="9" spans="1:5" x14ac:dyDescent="0.3">
      <c r="A9" s="30">
        <v>8</v>
      </c>
      <c r="B9" s="42" t="s">
        <v>99</v>
      </c>
      <c r="C9" s="33">
        <v>45206</v>
      </c>
      <c r="D9" s="32" t="s">
        <v>125</v>
      </c>
      <c r="E9" s="47" t="s">
        <v>138</v>
      </c>
    </row>
    <row r="10" spans="1:5" x14ac:dyDescent="0.3">
      <c r="A10" s="30">
        <v>9</v>
      </c>
      <c r="B10" s="47" t="s">
        <v>139</v>
      </c>
      <c r="C10" s="33">
        <v>45208</v>
      </c>
      <c r="D10" s="32" t="s">
        <v>125</v>
      </c>
      <c r="E10" s="47" t="s">
        <v>139</v>
      </c>
    </row>
    <row r="11" spans="1:5" x14ac:dyDescent="0.3">
      <c r="A11" s="30">
        <v>10</v>
      </c>
      <c r="B11" s="42" t="s">
        <v>100</v>
      </c>
      <c r="C11" s="33">
        <v>45297</v>
      </c>
      <c r="D11" s="32" t="s">
        <v>125</v>
      </c>
      <c r="E11" s="47" t="s">
        <v>140</v>
      </c>
    </row>
    <row r="12" spans="1:5" x14ac:dyDescent="0.3">
      <c r="A12" s="30">
        <v>11</v>
      </c>
      <c r="B12" s="47" t="s">
        <v>141</v>
      </c>
      <c r="C12" s="33">
        <v>45212</v>
      </c>
      <c r="D12" s="32" t="s">
        <v>125</v>
      </c>
      <c r="E12" s="47" t="s">
        <v>141</v>
      </c>
    </row>
    <row r="13" spans="1:5" x14ac:dyDescent="0.3">
      <c r="A13" s="30">
        <v>12</v>
      </c>
      <c r="B13" s="47" t="s">
        <v>142</v>
      </c>
      <c r="C13" s="33">
        <v>45213</v>
      </c>
      <c r="D13" s="32" t="s">
        <v>125</v>
      </c>
      <c r="E13" s="47" t="s">
        <v>142</v>
      </c>
    </row>
    <row r="14" spans="1:5" x14ac:dyDescent="0.3">
      <c r="A14" s="30">
        <v>13</v>
      </c>
      <c r="B14" s="47" t="s">
        <v>143</v>
      </c>
      <c r="C14" s="33">
        <v>45214</v>
      </c>
      <c r="D14" s="32" t="s">
        <v>125</v>
      </c>
      <c r="E14" s="47" t="s">
        <v>143</v>
      </c>
    </row>
    <row r="15" spans="1:5" x14ac:dyDescent="0.3">
      <c r="A15" s="30">
        <v>14</v>
      </c>
      <c r="B15" s="47" t="s">
        <v>144</v>
      </c>
      <c r="C15" s="33">
        <v>45215</v>
      </c>
      <c r="D15" s="32" t="s">
        <v>125</v>
      </c>
      <c r="E15" s="47" t="s">
        <v>144</v>
      </c>
    </row>
    <row r="16" spans="1:5" x14ac:dyDescent="0.3">
      <c r="A16" s="30">
        <v>15</v>
      </c>
      <c r="B16" s="47" t="s">
        <v>145</v>
      </c>
      <c r="C16" s="33">
        <v>45216</v>
      </c>
      <c r="D16" s="32" t="s">
        <v>125</v>
      </c>
      <c r="E16" s="47" t="s">
        <v>145</v>
      </c>
    </row>
    <row r="17" spans="1:5" x14ac:dyDescent="0.3">
      <c r="A17" s="30">
        <v>16</v>
      </c>
      <c r="B17" s="47" t="s">
        <v>146</v>
      </c>
      <c r="C17" s="33">
        <v>45217</v>
      </c>
      <c r="D17" s="32" t="s">
        <v>125</v>
      </c>
      <c r="E17" s="47" t="s">
        <v>146</v>
      </c>
    </row>
    <row r="18" spans="1:5" x14ac:dyDescent="0.3">
      <c r="A18" s="30">
        <v>17</v>
      </c>
      <c r="B18" s="47" t="s">
        <v>147</v>
      </c>
      <c r="C18" s="33">
        <v>45218</v>
      </c>
      <c r="D18" s="32" t="s">
        <v>125</v>
      </c>
      <c r="E18" s="47" t="s">
        <v>147</v>
      </c>
    </row>
    <row r="19" spans="1:5" x14ac:dyDescent="0.3">
      <c r="A19" s="30" t="s">
        <v>148</v>
      </c>
      <c r="B19" s="47" t="s">
        <v>149</v>
      </c>
      <c r="C19" s="33">
        <v>45219</v>
      </c>
      <c r="D19" s="32" t="s">
        <v>125</v>
      </c>
      <c r="E19" s="47" t="s">
        <v>149</v>
      </c>
    </row>
    <row r="20" spans="1:5" x14ac:dyDescent="0.3">
      <c r="A20" s="30" t="s">
        <v>150</v>
      </c>
      <c r="B20" s="47" t="s">
        <v>151</v>
      </c>
      <c r="C20" s="33">
        <v>45298</v>
      </c>
      <c r="D20" s="32" t="s">
        <v>125</v>
      </c>
      <c r="E20" s="47" t="s">
        <v>151</v>
      </c>
    </row>
    <row r="21" spans="1:5" x14ac:dyDescent="0.3">
      <c r="A21" s="30">
        <v>19</v>
      </c>
      <c r="B21" s="47" t="s">
        <v>152</v>
      </c>
      <c r="C21" s="33">
        <v>45220</v>
      </c>
      <c r="D21" s="32" t="s">
        <v>125</v>
      </c>
      <c r="E21" s="47" t="s">
        <v>152</v>
      </c>
    </row>
    <row r="22" spans="1:5" x14ac:dyDescent="0.3">
      <c r="A22" s="30">
        <v>20</v>
      </c>
      <c r="B22" s="47" t="s">
        <v>153</v>
      </c>
      <c r="C22" s="33">
        <v>45275</v>
      </c>
      <c r="D22" s="32" t="s">
        <v>125</v>
      </c>
      <c r="E22" s="47" t="s">
        <v>153</v>
      </c>
    </row>
    <row r="23" spans="1:5" x14ac:dyDescent="0.3">
      <c r="A23" s="30">
        <v>21</v>
      </c>
      <c r="B23" s="47" t="s">
        <v>154</v>
      </c>
      <c r="C23" s="33">
        <v>45276</v>
      </c>
      <c r="D23" s="32" t="s">
        <v>125</v>
      </c>
      <c r="E23" s="47" t="s">
        <v>154</v>
      </c>
    </row>
    <row r="24" spans="1:5" x14ac:dyDescent="0.3">
      <c r="A24" s="30">
        <v>22</v>
      </c>
      <c r="B24" s="47" t="s">
        <v>155</v>
      </c>
      <c r="C24" s="33">
        <v>45221</v>
      </c>
      <c r="D24" s="32" t="s">
        <v>125</v>
      </c>
      <c r="E24" s="47" t="s">
        <v>155</v>
      </c>
    </row>
    <row r="25" spans="1:5" x14ac:dyDescent="0.3">
      <c r="A25" s="30">
        <v>23</v>
      </c>
      <c r="B25" s="47" t="s">
        <v>156</v>
      </c>
      <c r="C25" s="33">
        <v>45222</v>
      </c>
      <c r="D25" s="32" t="s">
        <v>125</v>
      </c>
      <c r="E25" s="47" t="s">
        <v>156</v>
      </c>
    </row>
    <row r="26" spans="1:5" x14ac:dyDescent="0.3">
      <c r="A26" s="30">
        <v>24</v>
      </c>
      <c r="B26" s="43" t="s">
        <v>1799</v>
      </c>
      <c r="C26" s="33">
        <v>45223</v>
      </c>
      <c r="D26" s="32" t="s">
        <v>125</v>
      </c>
      <c r="E26" s="47" t="s">
        <v>157</v>
      </c>
    </row>
    <row r="27" spans="1:5" x14ac:dyDescent="0.3">
      <c r="A27" s="30">
        <v>25</v>
      </c>
      <c r="B27" s="47" t="s">
        <v>158</v>
      </c>
      <c r="C27" s="33">
        <v>45224</v>
      </c>
      <c r="D27" s="32" t="s">
        <v>125</v>
      </c>
      <c r="E27" s="47" t="s">
        <v>158</v>
      </c>
    </row>
    <row r="28" spans="1:5" x14ac:dyDescent="0.3">
      <c r="A28" s="30">
        <v>26</v>
      </c>
      <c r="B28" s="47" t="s">
        <v>159</v>
      </c>
      <c r="C28" s="33">
        <v>45225</v>
      </c>
      <c r="D28" s="32" t="s">
        <v>125</v>
      </c>
      <c r="E28" s="47" t="s">
        <v>159</v>
      </c>
    </row>
    <row r="29" spans="1:5" x14ac:dyDescent="0.3">
      <c r="A29" s="30">
        <v>27</v>
      </c>
      <c r="B29" s="47" t="s">
        <v>160</v>
      </c>
      <c r="C29" s="33">
        <v>45277</v>
      </c>
      <c r="D29" s="32" t="s">
        <v>125</v>
      </c>
      <c r="E29" s="47" t="s">
        <v>160</v>
      </c>
    </row>
    <row r="30" spans="1:5" x14ac:dyDescent="0.3">
      <c r="A30" s="30">
        <v>28</v>
      </c>
      <c r="B30" s="47" t="s">
        <v>161</v>
      </c>
      <c r="C30" s="33">
        <v>45226</v>
      </c>
      <c r="D30" s="32" t="s">
        <v>125</v>
      </c>
      <c r="E30" s="47" t="s">
        <v>161</v>
      </c>
    </row>
    <row r="31" spans="1:5" x14ac:dyDescent="0.3">
      <c r="A31" s="30">
        <v>29</v>
      </c>
      <c r="B31" s="47" t="s">
        <v>162</v>
      </c>
      <c r="C31" s="33">
        <v>45227</v>
      </c>
      <c r="D31" s="32" t="s">
        <v>125</v>
      </c>
      <c r="E31" s="47" t="s">
        <v>162</v>
      </c>
    </row>
    <row r="32" spans="1:5" x14ac:dyDescent="0.3">
      <c r="A32" s="30">
        <v>30</v>
      </c>
      <c r="B32" s="47" t="s">
        <v>163</v>
      </c>
      <c r="C32" s="33">
        <v>45228</v>
      </c>
      <c r="D32" s="32" t="s">
        <v>125</v>
      </c>
      <c r="E32" s="47" t="s">
        <v>163</v>
      </c>
    </row>
    <row r="33" spans="1:5" x14ac:dyDescent="0.3">
      <c r="A33" s="30">
        <v>31</v>
      </c>
      <c r="B33" s="44" t="s">
        <v>98</v>
      </c>
      <c r="C33" s="33">
        <v>45280</v>
      </c>
      <c r="D33" s="32" t="s">
        <v>125</v>
      </c>
      <c r="E33" s="47" t="s">
        <v>164</v>
      </c>
    </row>
    <row r="34" spans="1:5" x14ac:dyDescent="0.3">
      <c r="A34" s="30">
        <v>32</v>
      </c>
      <c r="B34" s="47" t="s">
        <v>165</v>
      </c>
      <c r="C34" s="33">
        <v>45230</v>
      </c>
      <c r="D34" s="32" t="s">
        <v>125</v>
      </c>
      <c r="E34" s="47" t="s">
        <v>165</v>
      </c>
    </row>
    <row r="35" spans="1:5" x14ac:dyDescent="0.3">
      <c r="A35" s="30">
        <v>33</v>
      </c>
      <c r="B35" s="47" t="s">
        <v>166</v>
      </c>
      <c r="C35" s="33">
        <v>45231</v>
      </c>
      <c r="D35" s="32" t="s">
        <v>125</v>
      </c>
      <c r="E35" s="47" t="s">
        <v>166</v>
      </c>
    </row>
    <row r="36" spans="1:5" x14ac:dyDescent="0.3">
      <c r="A36" s="30">
        <v>34</v>
      </c>
      <c r="B36" s="47" t="s">
        <v>167</v>
      </c>
      <c r="C36" s="33">
        <v>45232</v>
      </c>
      <c r="D36" s="32" t="s">
        <v>125</v>
      </c>
      <c r="E36" s="47" t="s">
        <v>167</v>
      </c>
    </row>
    <row r="37" spans="1:5" x14ac:dyDescent="0.3">
      <c r="A37" s="30">
        <v>35</v>
      </c>
      <c r="B37" s="47" t="s">
        <v>168</v>
      </c>
      <c r="C37" s="33">
        <v>45233</v>
      </c>
      <c r="D37" s="32" t="s">
        <v>125</v>
      </c>
      <c r="E37" s="47" t="s">
        <v>168</v>
      </c>
    </row>
    <row r="38" spans="1:5" x14ac:dyDescent="0.3">
      <c r="A38" s="30">
        <v>36</v>
      </c>
      <c r="B38" s="43" t="s">
        <v>244</v>
      </c>
      <c r="C38" s="33">
        <v>45234</v>
      </c>
      <c r="D38" s="32" t="s">
        <v>125</v>
      </c>
      <c r="E38" s="47" t="s">
        <v>169</v>
      </c>
    </row>
    <row r="39" spans="1:5" x14ac:dyDescent="0.3">
      <c r="A39" s="30">
        <v>37</v>
      </c>
      <c r="B39" s="44" t="s">
        <v>102</v>
      </c>
      <c r="C39" s="33">
        <v>45281</v>
      </c>
      <c r="D39" s="32" t="s">
        <v>125</v>
      </c>
      <c r="E39" s="47" t="s">
        <v>170</v>
      </c>
    </row>
    <row r="40" spans="1:5" x14ac:dyDescent="0.3">
      <c r="A40" s="30">
        <v>38</v>
      </c>
      <c r="B40" s="47" t="s">
        <v>171</v>
      </c>
      <c r="C40" s="33">
        <v>45236</v>
      </c>
      <c r="D40" s="32" t="s">
        <v>125</v>
      </c>
      <c r="E40" s="47" t="s">
        <v>171</v>
      </c>
    </row>
    <row r="41" spans="1:5" x14ac:dyDescent="0.3">
      <c r="A41" s="30">
        <v>39</v>
      </c>
      <c r="B41" s="47" t="s">
        <v>172</v>
      </c>
      <c r="C41" s="33">
        <v>45237</v>
      </c>
      <c r="D41" s="32" t="s">
        <v>125</v>
      </c>
      <c r="E41" s="47" t="s">
        <v>172</v>
      </c>
    </row>
    <row r="42" spans="1:5" x14ac:dyDescent="0.3">
      <c r="A42" s="30">
        <v>40</v>
      </c>
      <c r="B42" s="47" t="s">
        <v>173</v>
      </c>
      <c r="C42" s="33">
        <v>45239</v>
      </c>
      <c r="D42" s="32" t="s">
        <v>125</v>
      </c>
      <c r="E42" s="47" t="s">
        <v>173</v>
      </c>
    </row>
    <row r="43" spans="1:5" x14ac:dyDescent="0.3">
      <c r="A43" s="30">
        <v>41</v>
      </c>
      <c r="B43" s="47" t="s">
        <v>174</v>
      </c>
      <c r="C43" s="33">
        <v>45240</v>
      </c>
      <c r="D43" s="32" t="s">
        <v>125</v>
      </c>
      <c r="E43" s="47" t="s">
        <v>174</v>
      </c>
    </row>
    <row r="44" spans="1:5" x14ac:dyDescent="0.3">
      <c r="A44" s="30">
        <v>42</v>
      </c>
      <c r="B44" s="47" t="s">
        <v>175</v>
      </c>
      <c r="C44" s="33">
        <v>45242</v>
      </c>
      <c r="D44" s="32" t="s">
        <v>125</v>
      </c>
      <c r="E44" s="47" t="s">
        <v>175</v>
      </c>
    </row>
    <row r="45" spans="1:5" x14ac:dyDescent="0.3">
      <c r="A45" s="30">
        <v>43</v>
      </c>
      <c r="B45" s="47" t="s">
        <v>176</v>
      </c>
      <c r="C45" s="33">
        <v>45241</v>
      </c>
      <c r="D45" s="32" t="s">
        <v>125</v>
      </c>
      <c r="E45" s="47" t="s">
        <v>176</v>
      </c>
    </row>
    <row r="46" spans="1:5" x14ac:dyDescent="0.3">
      <c r="A46" s="30">
        <v>44</v>
      </c>
      <c r="B46" s="47" t="s">
        <v>177</v>
      </c>
      <c r="C46" s="33">
        <v>45243</v>
      </c>
      <c r="D46" s="32" t="s">
        <v>125</v>
      </c>
      <c r="E46" s="47" t="s">
        <v>177</v>
      </c>
    </row>
    <row r="47" spans="1:5" x14ac:dyDescent="0.3">
      <c r="A47" s="30">
        <v>45</v>
      </c>
      <c r="B47" s="47" t="s">
        <v>178</v>
      </c>
      <c r="C47" s="33">
        <v>45244</v>
      </c>
      <c r="D47" s="32" t="s">
        <v>125</v>
      </c>
      <c r="E47" s="47" t="s">
        <v>178</v>
      </c>
    </row>
    <row r="48" spans="1:5" x14ac:dyDescent="0.3">
      <c r="A48" s="30">
        <v>46</v>
      </c>
      <c r="B48" s="47" t="s">
        <v>179</v>
      </c>
      <c r="C48" s="33">
        <v>45245</v>
      </c>
      <c r="D48" s="32" t="s">
        <v>125</v>
      </c>
      <c r="E48" s="47" t="s">
        <v>179</v>
      </c>
    </row>
    <row r="49" spans="1:5" x14ac:dyDescent="0.3">
      <c r="A49" s="30">
        <v>47</v>
      </c>
      <c r="B49" s="47" t="s">
        <v>180</v>
      </c>
      <c r="C49" s="33">
        <v>45246</v>
      </c>
      <c r="D49" s="32" t="s">
        <v>125</v>
      </c>
      <c r="E49" s="47" t="s">
        <v>180</v>
      </c>
    </row>
    <row r="50" spans="1:5" x14ac:dyDescent="0.3">
      <c r="A50" s="30">
        <v>48</v>
      </c>
      <c r="B50" s="47" t="s">
        <v>181</v>
      </c>
      <c r="C50" s="33">
        <v>45249</v>
      </c>
      <c r="D50" s="32" t="s">
        <v>125</v>
      </c>
      <c r="E50" s="47" t="s">
        <v>181</v>
      </c>
    </row>
    <row r="51" spans="1:5" x14ac:dyDescent="0.3">
      <c r="A51" s="30">
        <v>49</v>
      </c>
      <c r="B51" s="47" t="s">
        <v>182</v>
      </c>
      <c r="C51" s="33">
        <v>45250</v>
      </c>
      <c r="D51" s="32" t="s">
        <v>125</v>
      </c>
      <c r="E51" s="47" t="s">
        <v>182</v>
      </c>
    </row>
    <row r="52" spans="1:5" x14ac:dyDescent="0.3">
      <c r="A52" s="30">
        <v>50</v>
      </c>
      <c r="B52" s="43" t="s">
        <v>103</v>
      </c>
      <c r="C52" s="33">
        <v>45251</v>
      </c>
      <c r="D52" s="32" t="s">
        <v>125</v>
      </c>
      <c r="E52" s="47" t="s">
        <v>183</v>
      </c>
    </row>
    <row r="53" spans="1:5" x14ac:dyDescent="0.3">
      <c r="A53" s="30">
        <v>51</v>
      </c>
      <c r="B53" s="47" t="s">
        <v>184</v>
      </c>
      <c r="C53" s="33">
        <v>45252</v>
      </c>
      <c r="D53" s="32" t="s">
        <v>125</v>
      </c>
      <c r="E53" s="47" t="s">
        <v>184</v>
      </c>
    </row>
    <row r="54" spans="1:5" x14ac:dyDescent="0.3">
      <c r="A54" s="30">
        <v>52</v>
      </c>
      <c r="B54" s="44" t="s">
        <v>92</v>
      </c>
      <c r="C54" s="33">
        <v>45291</v>
      </c>
      <c r="D54" s="32" t="s">
        <v>125</v>
      </c>
      <c r="E54" s="47" t="s">
        <v>185</v>
      </c>
    </row>
    <row r="55" spans="1:5" x14ac:dyDescent="0.3">
      <c r="A55" s="30">
        <v>53</v>
      </c>
      <c r="B55" s="43" t="s">
        <v>94</v>
      </c>
      <c r="C55" s="33">
        <v>45282</v>
      </c>
      <c r="D55" s="32" t="s">
        <v>125</v>
      </c>
      <c r="E55" s="47" t="s">
        <v>186</v>
      </c>
    </row>
    <row r="56" spans="1:5" x14ac:dyDescent="0.3">
      <c r="A56" s="30">
        <v>54</v>
      </c>
      <c r="B56" s="43" t="s">
        <v>127</v>
      </c>
      <c r="C56" s="33">
        <v>45253</v>
      </c>
      <c r="D56" s="32" t="s">
        <v>125</v>
      </c>
      <c r="E56" s="47" t="s">
        <v>187</v>
      </c>
    </row>
    <row r="57" spans="1:5" x14ac:dyDescent="0.3">
      <c r="A57" s="30">
        <v>55</v>
      </c>
      <c r="B57" s="47" t="s">
        <v>188</v>
      </c>
      <c r="C57" s="33">
        <v>45254</v>
      </c>
      <c r="D57" s="32" t="s">
        <v>125</v>
      </c>
      <c r="E57" s="47" t="s">
        <v>188</v>
      </c>
    </row>
    <row r="58" spans="1:5" x14ac:dyDescent="0.3">
      <c r="A58" s="30">
        <v>56</v>
      </c>
      <c r="B58" s="47" t="s">
        <v>189</v>
      </c>
      <c r="C58" s="33">
        <v>45255</v>
      </c>
      <c r="D58" s="32" t="s">
        <v>125</v>
      </c>
      <c r="E58" s="47" t="s">
        <v>189</v>
      </c>
    </row>
    <row r="59" spans="1:5" x14ac:dyDescent="0.3">
      <c r="A59" s="30">
        <v>57</v>
      </c>
      <c r="B59" s="47" t="s">
        <v>190</v>
      </c>
      <c r="C59" s="33">
        <v>45201</v>
      </c>
      <c r="D59" s="32" t="s">
        <v>125</v>
      </c>
      <c r="E59" s="47" t="s">
        <v>190</v>
      </c>
    </row>
    <row r="60" spans="1:5" x14ac:dyDescent="0.3">
      <c r="A60" s="30">
        <v>58</v>
      </c>
      <c r="B60" s="47" t="s">
        <v>191</v>
      </c>
      <c r="C60" s="33">
        <v>45283</v>
      </c>
      <c r="D60" s="32" t="s">
        <v>125</v>
      </c>
      <c r="E60" s="47" t="s">
        <v>191</v>
      </c>
    </row>
    <row r="61" spans="1:5" x14ac:dyDescent="0.3">
      <c r="A61" s="30">
        <v>59</v>
      </c>
      <c r="B61" s="47" t="s">
        <v>192</v>
      </c>
      <c r="C61" s="33">
        <v>45257</v>
      </c>
      <c r="D61" s="32" t="s">
        <v>125</v>
      </c>
      <c r="E61" s="47" t="s">
        <v>192</v>
      </c>
    </row>
    <row r="62" spans="1:5" x14ac:dyDescent="0.3">
      <c r="A62" s="30">
        <v>60</v>
      </c>
      <c r="B62" s="47" t="s">
        <v>193</v>
      </c>
      <c r="C62" s="33">
        <v>45258</v>
      </c>
      <c r="D62" s="32" t="s">
        <v>125</v>
      </c>
      <c r="E62" s="47" t="s">
        <v>193</v>
      </c>
    </row>
    <row r="63" spans="1:5" x14ac:dyDescent="0.3">
      <c r="A63" s="30">
        <v>61</v>
      </c>
      <c r="B63" s="47" t="s">
        <v>194</v>
      </c>
      <c r="C63" s="33">
        <v>45259</v>
      </c>
      <c r="D63" s="32" t="s">
        <v>125</v>
      </c>
      <c r="E63" s="47" t="s">
        <v>194</v>
      </c>
    </row>
    <row r="64" spans="1:5" x14ac:dyDescent="0.3">
      <c r="A64" s="30">
        <v>62</v>
      </c>
      <c r="B64" s="47" t="s">
        <v>195</v>
      </c>
      <c r="C64" s="33">
        <v>45260</v>
      </c>
      <c r="D64" s="32" t="s">
        <v>125</v>
      </c>
      <c r="E64" s="47" t="s">
        <v>195</v>
      </c>
    </row>
    <row r="65" spans="1:5" x14ac:dyDescent="0.3">
      <c r="A65" s="30">
        <v>63</v>
      </c>
      <c r="B65" s="47" t="s">
        <v>196</v>
      </c>
      <c r="C65" s="33">
        <v>45261</v>
      </c>
      <c r="D65" s="32" t="s">
        <v>125</v>
      </c>
      <c r="E65" s="47" t="s">
        <v>196</v>
      </c>
    </row>
    <row r="66" spans="1:5" x14ac:dyDescent="0.3">
      <c r="A66" s="30">
        <v>64</v>
      </c>
      <c r="B66" s="47" t="s">
        <v>197</v>
      </c>
      <c r="C66" s="33">
        <v>45262</v>
      </c>
      <c r="D66" s="32" t="s">
        <v>125</v>
      </c>
      <c r="E66" s="47" t="s">
        <v>197</v>
      </c>
    </row>
    <row r="67" spans="1:5" x14ac:dyDescent="0.3">
      <c r="A67" s="30">
        <v>65</v>
      </c>
      <c r="B67" s="47" t="s">
        <v>198</v>
      </c>
      <c r="C67" s="33">
        <v>45263</v>
      </c>
      <c r="D67" s="32" t="s">
        <v>125</v>
      </c>
      <c r="E67" s="47" t="s">
        <v>198</v>
      </c>
    </row>
    <row r="68" spans="1:5" x14ac:dyDescent="0.3">
      <c r="A68" s="30">
        <v>66</v>
      </c>
      <c r="B68" s="44" t="s">
        <v>104</v>
      </c>
      <c r="C68" s="33">
        <v>45264</v>
      </c>
      <c r="D68" s="32" t="s">
        <v>125</v>
      </c>
      <c r="E68" s="47" t="s">
        <v>199</v>
      </c>
    </row>
    <row r="69" spans="1:5" x14ac:dyDescent="0.3">
      <c r="A69" s="30">
        <v>67</v>
      </c>
      <c r="B69" s="44" t="s">
        <v>105</v>
      </c>
      <c r="C69" s="33">
        <v>45295</v>
      </c>
      <c r="D69" s="32" t="s">
        <v>125</v>
      </c>
      <c r="E69" s="47" t="s">
        <v>200</v>
      </c>
    </row>
    <row r="70" spans="1:5" x14ac:dyDescent="0.3">
      <c r="A70" s="30">
        <v>68</v>
      </c>
      <c r="B70" s="47" t="s">
        <v>201</v>
      </c>
      <c r="C70" s="33">
        <v>45265</v>
      </c>
      <c r="D70" s="32" t="s">
        <v>125</v>
      </c>
      <c r="E70" s="47" t="s">
        <v>201</v>
      </c>
    </row>
    <row r="71" spans="1:5" x14ac:dyDescent="0.3">
      <c r="A71" s="30">
        <v>69</v>
      </c>
      <c r="B71" s="47" t="s">
        <v>202</v>
      </c>
      <c r="C71" s="33">
        <v>45292</v>
      </c>
      <c r="D71" s="32" t="s">
        <v>125</v>
      </c>
      <c r="E71" s="47" t="s">
        <v>202</v>
      </c>
    </row>
    <row r="72" spans="1:5" x14ac:dyDescent="0.3">
      <c r="A72" s="30">
        <v>70</v>
      </c>
      <c r="B72" s="47" t="s">
        <v>203</v>
      </c>
      <c r="C72" s="33">
        <v>45266</v>
      </c>
      <c r="D72" s="32" t="s">
        <v>125</v>
      </c>
      <c r="E72" s="47" t="s">
        <v>203</v>
      </c>
    </row>
    <row r="73" spans="1:5" x14ac:dyDescent="0.3">
      <c r="A73" s="30">
        <v>71</v>
      </c>
      <c r="B73" s="47" t="s">
        <v>204</v>
      </c>
      <c r="C73" s="33">
        <v>45267</v>
      </c>
      <c r="D73" s="32" t="s">
        <v>125</v>
      </c>
      <c r="E73" s="47" t="s">
        <v>204</v>
      </c>
    </row>
    <row r="74" spans="1:5" x14ac:dyDescent="0.3">
      <c r="A74" s="30">
        <v>72</v>
      </c>
      <c r="B74" s="47" t="s">
        <v>205</v>
      </c>
      <c r="C74" s="33">
        <v>45285</v>
      </c>
      <c r="D74" s="32" t="s">
        <v>125</v>
      </c>
      <c r="E74" s="47" t="s">
        <v>205</v>
      </c>
    </row>
    <row r="75" spans="1:5" x14ac:dyDescent="0.3">
      <c r="A75" s="30">
        <v>73</v>
      </c>
      <c r="B75" s="47" t="s">
        <v>206</v>
      </c>
      <c r="C75" s="33">
        <v>45293</v>
      </c>
      <c r="D75" s="32" t="s">
        <v>125</v>
      </c>
      <c r="E75" s="47" t="s">
        <v>206</v>
      </c>
    </row>
    <row r="76" spans="1:5" x14ac:dyDescent="0.3">
      <c r="A76" s="30">
        <v>74</v>
      </c>
      <c r="B76" s="47" t="s">
        <v>207</v>
      </c>
      <c r="C76" s="33">
        <v>45269</v>
      </c>
      <c r="D76" s="32" t="s">
        <v>125</v>
      </c>
      <c r="E76" s="47" t="s">
        <v>207</v>
      </c>
    </row>
    <row r="77" spans="1:5" x14ac:dyDescent="0.3">
      <c r="A77" s="30">
        <v>75</v>
      </c>
      <c r="B77" s="42" t="s">
        <v>77</v>
      </c>
      <c r="C77" s="33">
        <v>45271</v>
      </c>
      <c r="D77" s="32" t="s">
        <v>125</v>
      </c>
      <c r="E77" s="47" t="s">
        <v>208</v>
      </c>
    </row>
    <row r="78" spans="1:5" x14ac:dyDescent="0.3">
      <c r="A78" s="30">
        <v>76</v>
      </c>
      <c r="B78" s="42" t="s">
        <v>78</v>
      </c>
      <c r="C78" s="33">
        <v>45272</v>
      </c>
      <c r="D78" s="32" t="s">
        <v>125</v>
      </c>
      <c r="E78" s="47" t="s">
        <v>209</v>
      </c>
    </row>
    <row r="79" spans="1:5" x14ac:dyDescent="0.3">
      <c r="A79" s="30">
        <v>77</v>
      </c>
      <c r="B79" s="47" t="s">
        <v>210</v>
      </c>
      <c r="C79" s="33">
        <v>45202</v>
      </c>
      <c r="D79" s="32" t="s">
        <v>125</v>
      </c>
      <c r="E79" s="47" t="s">
        <v>210</v>
      </c>
    </row>
    <row r="80" spans="1:5" x14ac:dyDescent="0.3">
      <c r="A80" s="30">
        <v>78</v>
      </c>
      <c r="B80" s="47" t="s">
        <v>211</v>
      </c>
      <c r="C80" s="33">
        <v>45286</v>
      </c>
      <c r="D80" s="32" t="s">
        <v>125</v>
      </c>
      <c r="E80" s="47" t="s">
        <v>211</v>
      </c>
    </row>
    <row r="81" spans="1:5" x14ac:dyDescent="0.3">
      <c r="A81" s="30">
        <v>79</v>
      </c>
      <c r="B81" s="42" t="s">
        <v>79</v>
      </c>
      <c r="C81" s="33">
        <v>45287</v>
      </c>
      <c r="D81" s="32" t="s">
        <v>125</v>
      </c>
      <c r="E81" s="47" t="s">
        <v>212</v>
      </c>
    </row>
    <row r="82" spans="1:5" x14ac:dyDescent="0.3">
      <c r="A82" s="30">
        <v>80</v>
      </c>
      <c r="B82" s="42" t="s">
        <v>91</v>
      </c>
      <c r="C82" s="33">
        <v>45296</v>
      </c>
      <c r="D82" s="32" t="s">
        <v>125</v>
      </c>
      <c r="E82" s="47" t="s">
        <v>213</v>
      </c>
    </row>
    <row r="83" spans="1:5" x14ac:dyDescent="0.3">
      <c r="A83" s="30">
        <v>81</v>
      </c>
      <c r="B83" s="43" t="s">
        <v>1818</v>
      </c>
      <c r="C83" s="33">
        <v>45274</v>
      </c>
      <c r="D83" s="32" t="s">
        <v>125</v>
      </c>
      <c r="E83" s="47" t="s">
        <v>214</v>
      </c>
    </row>
    <row r="84" spans="1:5" x14ac:dyDescent="0.3">
      <c r="A84" s="30">
        <v>1</v>
      </c>
      <c r="B84" s="44" t="s">
        <v>1</v>
      </c>
      <c r="C84" s="33">
        <v>45005</v>
      </c>
      <c r="D84" s="32" t="s">
        <v>243</v>
      </c>
      <c r="E84" s="47" t="s">
        <v>215</v>
      </c>
    </row>
    <row r="85" spans="1:5" x14ac:dyDescent="0.3">
      <c r="A85" s="30">
        <v>2</v>
      </c>
      <c r="B85" s="47" t="s">
        <v>216</v>
      </c>
      <c r="C85" s="33">
        <v>45006</v>
      </c>
      <c r="D85" s="32" t="s">
        <v>243</v>
      </c>
      <c r="E85" s="47" t="s">
        <v>216</v>
      </c>
    </row>
    <row r="86" spans="1:5" x14ac:dyDescent="0.3">
      <c r="A86" s="30">
        <v>3</v>
      </c>
      <c r="B86" s="47" t="s">
        <v>119</v>
      </c>
      <c r="C86" s="33">
        <v>45007</v>
      </c>
      <c r="D86" s="32" t="s">
        <v>243</v>
      </c>
      <c r="E86" s="47" t="s">
        <v>119</v>
      </c>
    </row>
    <row r="87" spans="1:5" x14ac:dyDescent="0.3">
      <c r="A87" s="31">
        <v>4</v>
      </c>
      <c r="B87" s="44" t="s">
        <v>18</v>
      </c>
      <c r="C87" s="33">
        <v>45024</v>
      </c>
      <c r="D87" s="32" t="s">
        <v>243</v>
      </c>
      <c r="E87" s="47" t="s">
        <v>217</v>
      </c>
    </row>
    <row r="88" spans="1:5" x14ac:dyDescent="0.3">
      <c r="A88" s="30">
        <v>5</v>
      </c>
      <c r="B88" s="47" t="s">
        <v>218</v>
      </c>
      <c r="C88" s="33">
        <v>45008</v>
      </c>
      <c r="D88" s="32" t="s">
        <v>243</v>
      </c>
      <c r="E88" s="47" t="s">
        <v>218</v>
      </c>
    </row>
    <row r="89" spans="1:5" x14ac:dyDescent="0.3">
      <c r="A89" s="30">
        <v>6</v>
      </c>
      <c r="B89" s="47" t="s">
        <v>112</v>
      </c>
      <c r="C89" s="33">
        <v>45025</v>
      </c>
      <c r="D89" s="32" t="s">
        <v>243</v>
      </c>
      <c r="E89" s="47" t="s">
        <v>112</v>
      </c>
    </row>
    <row r="90" spans="1:5" x14ac:dyDescent="0.3">
      <c r="A90" s="30">
        <v>7</v>
      </c>
      <c r="B90" s="47" t="s">
        <v>219</v>
      </c>
      <c r="C90" s="34">
        <v>45020</v>
      </c>
      <c r="D90" s="32" t="s">
        <v>243</v>
      </c>
      <c r="E90" s="47" t="s">
        <v>219</v>
      </c>
    </row>
    <row r="91" spans="1:5" x14ac:dyDescent="0.3">
      <c r="A91" s="30">
        <v>8</v>
      </c>
      <c r="B91" s="47" t="s">
        <v>220</v>
      </c>
      <c r="C91" s="33">
        <v>45028</v>
      </c>
      <c r="D91" s="32" t="s">
        <v>243</v>
      </c>
      <c r="E91" s="47" t="s">
        <v>220</v>
      </c>
    </row>
    <row r="92" spans="1:5" x14ac:dyDescent="0.3">
      <c r="A92" s="30">
        <v>9</v>
      </c>
      <c r="B92" s="47" t="s">
        <v>221</v>
      </c>
      <c r="C92" s="33">
        <v>45010</v>
      </c>
      <c r="D92" s="32" t="s">
        <v>243</v>
      </c>
      <c r="E92" s="47" t="s">
        <v>221</v>
      </c>
    </row>
    <row r="93" spans="1:5" x14ac:dyDescent="0.3">
      <c r="A93" s="30">
        <v>10</v>
      </c>
      <c r="B93" s="43" t="s">
        <v>34</v>
      </c>
      <c r="C93" s="33">
        <v>45011</v>
      </c>
      <c r="D93" s="32" t="s">
        <v>243</v>
      </c>
      <c r="E93" s="47" t="s">
        <v>222</v>
      </c>
    </row>
    <row r="94" spans="1:5" x14ac:dyDescent="0.3">
      <c r="A94" s="30">
        <v>11</v>
      </c>
      <c r="B94" s="47" t="s">
        <v>113</v>
      </c>
      <c r="C94" s="33">
        <v>45029</v>
      </c>
      <c r="D94" s="32" t="s">
        <v>243</v>
      </c>
      <c r="E94" s="47" t="s">
        <v>113</v>
      </c>
    </row>
    <row r="95" spans="1:5" x14ac:dyDescent="0.3">
      <c r="A95" s="30">
        <v>12</v>
      </c>
      <c r="B95" s="47" t="s">
        <v>223</v>
      </c>
      <c r="C95" s="33">
        <v>45012</v>
      </c>
      <c r="D95" s="32" t="s">
        <v>243</v>
      </c>
      <c r="E95" s="47" t="s">
        <v>223</v>
      </c>
    </row>
    <row r="96" spans="1:5" x14ac:dyDescent="0.3">
      <c r="A96" s="30">
        <v>13</v>
      </c>
      <c r="B96" s="44" t="s">
        <v>97</v>
      </c>
      <c r="C96" s="33">
        <v>45030</v>
      </c>
      <c r="D96" s="32" t="s">
        <v>243</v>
      </c>
      <c r="E96" s="47" t="s">
        <v>114</v>
      </c>
    </row>
    <row r="97" spans="1:5" x14ac:dyDescent="0.3">
      <c r="A97" s="30">
        <v>14</v>
      </c>
      <c r="B97" s="47" t="s">
        <v>224</v>
      </c>
      <c r="C97" s="33">
        <v>45031</v>
      </c>
      <c r="D97" s="32" t="s">
        <v>243</v>
      </c>
      <c r="E97" s="47" t="s">
        <v>224</v>
      </c>
    </row>
    <row r="98" spans="1:5" x14ac:dyDescent="0.3">
      <c r="A98" s="30">
        <v>15</v>
      </c>
      <c r="B98" s="42" t="s">
        <v>1806</v>
      </c>
      <c r="C98" s="33">
        <v>45014</v>
      </c>
      <c r="D98" s="32" t="s">
        <v>243</v>
      </c>
      <c r="E98" s="47" t="s">
        <v>225</v>
      </c>
    </row>
    <row r="99" spans="1:5" x14ac:dyDescent="0.3">
      <c r="A99" s="30">
        <v>16</v>
      </c>
      <c r="B99" s="47" t="s">
        <v>226</v>
      </c>
      <c r="C99" s="33">
        <v>45015</v>
      </c>
      <c r="D99" s="32" t="s">
        <v>243</v>
      </c>
      <c r="E99" s="47" t="s">
        <v>226</v>
      </c>
    </row>
    <row r="100" spans="1:5" x14ac:dyDescent="0.3">
      <c r="A100" s="30">
        <v>17</v>
      </c>
      <c r="B100" s="47" t="s">
        <v>227</v>
      </c>
      <c r="C100" s="33">
        <v>45016</v>
      </c>
      <c r="D100" s="32" t="s">
        <v>243</v>
      </c>
      <c r="E100" s="47" t="s">
        <v>227</v>
      </c>
    </row>
    <row r="101" spans="1:5" x14ac:dyDescent="0.3">
      <c r="A101" s="30">
        <v>18</v>
      </c>
      <c r="B101" s="47" t="s">
        <v>115</v>
      </c>
      <c r="C101" s="33">
        <v>45032</v>
      </c>
      <c r="D101" s="32" t="s">
        <v>243</v>
      </c>
      <c r="E101" s="47" t="s">
        <v>115</v>
      </c>
    </row>
    <row r="102" spans="1:5" x14ac:dyDescent="0.3">
      <c r="A102" s="30">
        <v>19</v>
      </c>
      <c r="B102" s="47" t="s">
        <v>120</v>
      </c>
      <c r="C102" s="33">
        <v>45017</v>
      </c>
      <c r="D102" s="32" t="s">
        <v>243</v>
      </c>
      <c r="E102" s="47" t="s">
        <v>120</v>
      </c>
    </row>
    <row r="103" spans="1:5" x14ac:dyDescent="0.3">
      <c r="A103" s="30">
        <v>20</v>
      </c>
      <c r="B103" s="42" t="s">
        <v>96</v>
      </c>
      <c r="C103" s="33">
        <v>45019</v>
      </c>
      <c r="D103" s="32" t="s">
        <v>243</v>
      </c>
      <c r="E103" s="47" t="s">
        <v>228</v>
      </c>
    </row>
    <row r="104" spans="1:5" x14ac:dyDescent="0.3">
      <c r="A104" s="30">
        <v>21</v>
      </c>
      <c r="B104" s="47" t="s">
        <v>116</v>
      </c>
      <c r="C104" s="34">
        <v>45033</v>
      </c>
      <c r="D104" s="32" t="s">
        <v>243</v>
      </c>
      <c r="E104" s="47" t="s">
        <v>116</v>
      </c>
    </row>
    <row r="105" spans="1:5" x14ac:dyDescent="0.3">
      <c r="A105" s="30">
        <v>22</v>
      </c>
      <c r="B105" s="44" t="s">
        <v>1812</v>
      </c>
      <c r="C105" s="33">
        <v>45036</v>
      </c>
      <c r="D105" s="32" t="s">
        <v>243</v>
      </c>
      <c r="E105" s="47" t="s">
        <v>229</v>
      </c>
    </row>
    <row r="106" spans="1:5" x14ac:dyDescent="0.3">
      <c r="A106" s="30">
        <v>23</v>
      </c>
      <c r="B106" s="47" t="s">
        <v>230</v>
      </c>
      <c r="C106" s="33">
        <v>45034</v>
      </c>
      <c r="D106" s="32" t="s">
        <v>243</v>
      </c>
      <c r="E106" s="47" t="s">
        <v>230</v>
      </c>
    </row>
    <row r="107" spans="1:5" x14ac:dyDescent="0.3">
      <c r="A107" s="30">
        <v>24</v>
      </c>
      <c r="B107" s="47" t="s">
        <v>117</v>
      </c>
      <c r="C107" s="33">
        <v>45035</v>
      </c>
      <c r="D107" s="32" t="s">
        <v>243</v>
      </c>
      <c r="E107" s="47" t="s">
        <v>117</v>
      </c>
    </row>
    <row r="108" spans="1:5" x14ac:dyDescent="0.3">
      <c r="A108" s="30">
        <v>25</v>
      </c>
      <c r="B108" s="47" t="s">
        <v>121</v>
      </c>
      <c r="C108" s="34">
        <v>45022</v>
      </c>
      <c r="D108" s="32" t="s">
        <v>243</v>
      </c>
      <c r="E108" s="47" t="s">
        <v>121</v>
      </c>
    </row>
    <row r="109" spans="1:5" x14ac:dyDescent="0.3">
      <c r="A109" s="30">
        <v>26</v>
      </c>
      <c r="B109" s="47" t="s">
        <v>231</v>
      </c>
      <c r="C109" s="34">
        <v>45055</v>
      </c>
      <c r="D109" s="32" t="s">
        <v>243</v>
      </c>
      <c r="E109" s="47" t="s">
        <v>231</v>
      </c>
    </row>
    <row r="110" spans="1:5" x14ac:dyDescent="0.3">
      <c r="A110" s="30">
        <v>1</v>
      </c>
      <c r="B110" s="45" t="s">
        <v>1787</v>
      </c>
      <c r="C110" s="34">
        <v>45045</v>
      </c>
      <c r="D110" s="32" t="s">
        <v>243</v>
      </c>
      <c r="E110" s="47" t="s">
        <v>232</v>
      </c>
    </row>
    <row r="111" spans="1:5" x14ac:dyDescent="0.3">
      <c r="A111" s="30">
        <v>2</v>
      </c>
      <c r="B111" s="45" t="s">
        <v>1788</v>
      </c>
      <c r="C111" s="34">
        <v>45046</v>
      </c>
      <c r="D111" s="32" t="s">
        <v>243</v>
      </c>
      <c r="E111" s="47" t="s">
        <v>233</v>
      </c>
    </row>
    <row r="112" spans="1:5" x14ac:dyDescent="0.3">
      <c r="A112" s="30">
        <v>3</v>
      </c>
      <c r="B112" s="45" t="s">
        <v>1792</v>
      </c>
      <c r="C112" s="34">
        <v>45047</v>
      </c>
      <c r="D112" s="32" t="s">
        <v>243</v>
      </c>
      <c r="E112" s="47" t="s">
        <v>234</v>
      </c>
    </row>
    <row r="113" spans="1:5" x14ac:dyDescent="0.3">
      <c r="A113" s="30">
        <v>4</v>
      </c>
      <c r="B113" s="45" t="s">
        <v>1791</v>
      </c>
      <c r="C113" s="34">
        <v>45048</v>
      </c>
      <c r="D113" s="32" t="s">
        <v>243</v>
      </c>
      <c r="E113" s="47" t="s">
        <v>235</v>
      </c>
    </row>
    <row r="114" spans="1:5" x14ac:dyDescent="0.3">
      <c r="A114" s="30">
        <v>5</v>
      </c>
      <c r="B114" s="46" t="s">
        <v>1795</v>
      </c>
      <c r="C114" s="34">
        <v>45049</v>
      </c>
      <c r="D114" s="32" t="s">
        <v>243</v>
      </c>
      <c r="E114" s="47" t="s">
        <v>236</v>
      </c>
    </row>
    <row r="115" spans="1:5" x14ac:dyDescent="0.3">
      <c r="A115" s="30">
        <v>6</v>
      </c>
      <c r="B115" s="46" t="s">
        <v>1790</v>
      </c>
      <c r="C115" s="34">
        <v>45050</v>
      </c>
      <c r="D115" s="32" t="s">
        <v>243</v>
      </c>
      <c r="E115" s="47" t="s">
        <v>237</v>
      </c>
    </row>
    <row r="116" spans="1:5" x14ac:dyDescent="0.3">
      <c r="A116" s="30">
        <v>7</v>
      </c>
      <c r="B116" s="46" t="s">
        <v>1793</v>
      </c>
      <c r="C116" s="34">
        <v>45051</v>
      </c>
      <c r="D116" s="32" t="s">
        <v>243</v>
      </c>
      <c r="E116" s="47" t="s">
        <v>238</v>
      </c>
    </row>
    <row r="117" spans="1:5" x14ac:dyDescent="0.3">
      <c r="A117" s="30">
        <v>8</v>
      </c>
      <c r="B117" s="47" t="s">
        <v>239</v>
      </c>
      <c r="C117" s="34">
        <v>45052</v>
      </c>
      <c r="D117" s="32" t="s">
        <v>243</v>
      </c>
      <c r="E117" s="47" t="s">
        <v>239</v>
      </c>
    </row>
    <row r="118" spans="1:5" x14ac:dyDescent="0.3">
      <c r="A118" s="30">
        <v>9</v>
      </c>
      <c r="B118" s="46" t="s">
        <v>1789</v>
      </c>
      <c r="C118" s="34">
        <v>45053</v>
      </c>
      <c r="D118" s="32" t="s">
        <v>243</v>
      </c>
      <c r="E118" s="47" t="s">
        <v>240</v>
      </c>
    </row>
    <row r="119" spans="1:5" x14ac:dyDescent="0.3">
      <c r="A119" s="30">
        <v>10</v>
      </c>
      <c r="B119" s="46" t="s">
        <v>1786</v>
      </c>
      <c r="C119" s="34">
        <v>45054</v>
      </c>
      <c r="D119" s="32" t="s">
        <v>243</v>
      </c>
      <c r="E119" s="47" t="s">
        <v>241</v>
      </c>
    </row>
    <row r="120" spans="1:5" x14ac:dyDescent="0.3">
      <c r="A120" s="30">
        <v>11</v>
      </c>
      <c r="B120" s="47" t="s">
        <v>242</v>
      </c>
      <c r="C120" s="34">
        <v>45055</v>
      </c>
      <c r="D120" s="32" t="s">
        <v>243</v>
      </c>
      <c r="E120" s="47" t="s">
        <v>242</v>
      </c>
    </row>
    <row r="121" spans="1:5" x14ac:dyDescent="0.3">
      <c r="A121" s="30">
        <v>12</v>
      </c>
      <c r="B121" s="46" t="s">
        <v>1794</v>
      </c>
      <c r="C121" s="33">
        <v>45056</v>
      </c>
      <c r="D121" s="32" t="s">
        <v>243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7579-87EC-4BE5-BF44-F7577C2C9815}">
  <dimension ref="B1:K425"/>
  <sheetViews>
    <sheetView topLeftCell="C1" workbookViewId="0">
      <selection activeCell="C1" sqref="C1"/>
    </sheetView>
  </sheetViews>
  <sheetFormatPr defaultColWidth="8" defaultRowHeight="10.199999999999999" x14ac:dyDescent="0.3"/>
  <cols>
    <col min="1" max="1" width="2.5546875" style="49" customWidth="1"/>
    <col min="2" max="3" width="9.5546875" style="51" customWidth="1"/>
    <col min="4" max="4" width="10.44140625" style="51" customWidth="1"/>
    <col min="5" max="5" width="43.44140625" style="49" hidden="1" customWidth="1"/>
    <col min="6" max="6" width="35.21875" style="49" customWidth="1"/>
    <col min="7" max="7" width="37.109375" style="49" customWidth="1"/>
    <col min="8" max="9" width="31.77734375" style="50" customWidth="1"/>
    <col min="10" max="16384" width="8" style="49"/>
  </cols>
  <sheetData>
    <row r="1" spans="2:11" x14ac:dyDescent="0.3">
      <c r="B1" s="124" t="s">
        <v>1785</v>
      </c>
      <c r="H1" s="49"/>
      <c r="I1" s="49"/>
    </row>
    <row r="2" spans="2:11" x14ac:dyDescent="0.3">
      <c r="B2" s="124" t="s">
        <v>1784</v>
      </c>
      <c r="H2" s="49"/>
      <c r="I2" s="49"/>
    </row>
    <row r="3" spans="2:11" x14ac:dyDescent="0.3">
      <c r="H3" s="49"/>
      <c r="I3" s="49"/>
    </row>
    <row r="4" spans="2:11" x14ac:dyDescent="0.3">
      <c r="B4" s="123" t="s">
        <v>1783</v>
      </c>
      <c r="C4" s="122" t="s">
        <v>129</v>
      </c>
      <c r="D4" s="122"/>
      <c r="E4" s="121"/>
      <c r="F4" s="121"/>
      <c r="G4" s="121"/>
      <c r="H4" s="120"/>
    </row>
    <row r="5" spans="2:11" ht="20.399999999999999" x14ac:dyDescent="0.3">
      <c r="B5" s="117" t="s">
        <v>1782</v>
      </c>
      <c r="C5" s="119" t="s">
        <v>1781</v>
      </c>
      <c r="D5" s="119" t="s">
        <v>1775</v>
      </c>
      <c r="E5" s="118" t="s">
        <v>1780</v>
      </c>
      <c r="F5" s="117" t="s">
        <v>1779</v>
      </c>
      <c r="G5" s="117" t="s">
        <v>1778</v>
      </c>
      <c r="H5" s="116" t="s">
        <v>1777</v>
      </c>
      <c r="I5" s="115" t="s">
        <v>1776</v>
      </c>
      <c r="J5" s="114" t="s">
        <v>1775</v>
      </c>
      <c r="K5" s="114" t="s">
        <v>1774</v>
      </c>
    </row>
    <row r="6" spans="2:11" x14ac:dyDescent="0.3">
      <c r="B6" s="65" t="s">
        <v>1773</v>
      </c>
      <c r="C6" s="57" t="s">
        <v>1772</v>
      </c>
      <c r="D6" s="57" t="s">
        <v>1770</v>
      </c>
      <c r="E6" s="55" t="s">
        <v>1771</v>
      </c>
      <c r="F6" s="55" t="s">
        <v>1771</v>
      </c>
      <c r="G6" s="55" t="s">
        <v>1771</v>
      </c>
      <c r="H6" s="70"/>
      <c r="I6" s="70"/>
      <c r="J6" s="61" t="s">
        <v>1770</v>
      </c>
      <c r="K6" s="52" t="b">
        <f t="shared" ref="K6:K69" si="0">J6=D6</f>
        <v>1</v>
      </c>
    </row>
    <row r="7" spans="2:11" x14ac:dyDescent="0.3">
      <c r="B7" s="63"/>
      <c r="C7" s="57" t="s">
        <v>1769</v>
      </c>
      <c r="D7" s="57" t="s">
        <v>1766</v>
      </c>
      <c r="E7" s="55" t="s">
        <v>1768</v>
      </c>
      <c r="F7" s="55" t="s">
        <v>1767</v>
      </c>
      <c r="G7" s="55" t="s">
        <v>1767</v>
      </c>
      <c r="H7" s="70"/>
      <c r="I7" s="70"/>
      <c r="J7" s="61" t="s">
        <v>1766</v>
      </c>
      <c r="K7" s="52" t="b">
        <f t="shared" si="0"/>
        <v>1</v>
      </c>
    </row>
    <row r="8" spans="2:11" x14ac:dyDescent="0.3">
      <c r="B8" s="63"/>
      <c r="C8" s="57" t="s">
        <v>252</v>
      </c>
      <c r="D8" s="57" t="s">
        <v>1764</v>
      </c>
      <c r="E8" s="113"/>
      <c r="F8" s="113"/>
      <c r="G8" s="55" t="s">
        <v>1765</v>
      </c>
      <c r="H8" s="70"/>
      <c r="I8" s="70"/>
      <c r="J8" s="61" t="s">
        <v>1764</v>
      </c>
      <c r="K8" s="52" t="b">
        <f t="shared" si="0"/>
        <v>1</v>
      </c>
    </row>
    <row r="9" spans="2:11" x14ac:dyDescent="0.3">
      <c r="B9" s="65" t="s">
        <v>1763</v>
      </c>
      <c r="C9" s="57" t="s">
        <v>1762</v>
      </c>
      <c r="D9" s="57" t="s">
        <v>1758</v>
      </c>
      <c r="E9" s="55" t="s">
        <v>1761</v>
      </c>
      <c r="F9" s="55" t="s">
        <v>1760</v>
      </c>
      <c r="G9" s="55" t="s">
        <v>1759</v>
      </c>
      <c r="H9" s="70"/>
      <c r="I9" s="70"/>
      <c r="J9" s="61" t="s">
        <v>1758</v>
      </c>
      <c r="K9" s="52" t="b">
        <f t="shared" si="0"/>
        <v>1</v>
      </c>
    </row>
    <row r="10" spans="2:11" x14ac:dyDescent="0.3">
      <c r="B10" s="63"/>
      <c r="C10" s="80" t="s">
        <v>1757</v>
      </c>
      <c r="D10" s="57" t="s">
        <v>1753</v>
      </c>
      <c r="E10" s="55" t="s">
        <v>1756</v>
      </c>
      <c r="F10" s="55" t="s">
        <v>1755</v>
      </c>
      <c r="G10" s="55" t="s">
        <v>1754</v>
      </c>
      <c r="H10" s="70"/>
      <c r="I10" s="70"/>
      <c r="J10" s="61" t="s">
        <v>1753</v>
      </c>
      <c r="K10" s="52" t="b">
        <f t="shared" si="0"/>
        <v>1</v>
      </c>
    </row>
    <row r="11" spans="2:11" x14ac:dyDescent="0.3">
      <c r="B11" s="65" t="s">
        <v>1752</v>
      </c>
      <c r="C11" s="87" t="s">
        <v>1751</v>
      </c>
      <c r="D11" s="87" t="s">
        <v>353</v>
      </c>
      <c r="E11" s="68" t="s">
        <v>1750</v>
      </c>
      <c r="F11" s="68"/>
      <c r="G11" s="68"/>
      <c r="H11" s="67" t="s">
        <v>448</v>
      </c>
      <c r="I11" s="67"/>
      <c r="J11" s="86" t="s">
        <v>353</v>
      </c>
      <c r="K11" s="52" t="b">
        <f t="shared" si="0"/>
        <v>1</v>
      </c>
    </row>
    <row r="12" spans="2:11" x14ac:dyDescent="0.3">
      <c r="B12" s="63"/>
      <c r="C12" s="57" t="s">
        <v>1749</v>
      </c>
      <c r="D12" s="57" t="s">
        <v>1745</v>
      </c>
      <c r="E12" s="55" t="s">
        <v>1748</v>
      </c>
      <c r="F12" s="55" t="s">
        <v>1747</v>
      </c>
      <c r="G12" s="55" t="s">
        <v>1746</v>
      </c>
      <c r="H12" s="70"/>
      <c r="I12" s="70"/>
      <c r="J12" s="61" t="s">
        <v>1745</v>
      </c>
      <c r="K12" s="52" t="b">
        <f t="shared" si="0"/>
        <v>1</v>
      </c>
    </row>
    <row r="13" spans="2:11" hidden="1" x14ac:dyDescent="0.3">
      <c r="B13" s="63"/>
      <c r="C13" s="102" t="s">
        <v>1744</v>
      </c>
      <c r="D13" s="87" t="s">
        <v>353</v>
      </c>
      <c r="E13" s="75" t="s">
        <v>1743</v>
      </c>
      <c r="F13" s="75"/>
      <c r="G13" s="75"/>
      <c r="H13" s="67" t="s">
        <v>354</v>
      </c>
      <c r="I13" s="67"/>
      <c r="J13" s="86" t="s">
        <v>353</v>
      </c>
      <c r="K13" s="52" t="b">
        <f t="shared" si="0"/>
        <v>1</v>
      </c>
    </row>
    <row r="14" spans="2:11" hidden="1" x14ac:dyDescent="0.3">
      <c r="B14" s="63"/>
      <c r="C14" s="102" t="s">
        <v>1742</v>
      </c>
      <c r="D14" s="87" t="s">
        <v>353</v>
      </c>
      <c r="E14" s="75" t="s">
        <v>1741</v>
      </c>
      <c r="F14" s="75"/>
      <c r="G14" s="75"/>
      <c r="H14" s="67" t="s">
        <v>354</v>
      </c>
      <c r="I14" s="67"/>
      <c r="J14" s="86" t="s">
        <v>353</v>
      </c>
      <c r="K14" s="52" t="b">
        <f t="shared" si="0"/>
        <v>1</v>
      </c>
    </row>
    <row r="15" spans="2:11" x14ac:dyDescent="0.3">
      <c r="B15" s="62"/>
      <c r="C15" s="80" t="s">
        <v>1740</v>
      </c>
      <c r="D15" s="57" t="s">
        <v>1737</v>
      </c>
      <c r="E15" s="55" t="s">
        <v>1739</v>
      </c>
      <c r="F15" s="55" t="s">
        <v>1738</v>
      </c>
      <c r="G15" s="55" t="s">
        <v>1738</v>
      </c>
      <c r="H15" s="70"/>
      <c r="I15" s="70"/>
      <c r="J15" s="61" t="s">
        <v>1737</v>
      </c>
      <c r="K15" s="52" t="b">
        <f t="shared" si="0"/>
        <v>1</v>
      </c>
    </row>
    <row r="16" spans="2:11" x14ac:dyDescent="0.3">
      <c r="B16" s="63" t="s">
        <v>1736</v>
      </c>
      <c r="C16" s="57" t="s">
        <v>1735</v>
      </c>
      <c r="D16" s="57" t="s">
        <v>1732</v>
      </c>
      <c r="E16" s="55" t="s">
        <v>1734</v>
      </c>
      <c r="F16" s="55" t="s">
        <v>1734</v>
      </c>
      <c r="G16" s="55" t="s">
        <v>1733</v>
      </c>
      <c r="H16" s="70"/>
      <c r="I16" s="70"/>
      <c r="J16" s="61" t="s">
        <v>1732</v>
      </c>
      <c r="K16" s="52" t="b">
        <f t="shared" si="0"/>
        <v>1</v>
      </c>
    </row>
    <row r="17" spans="2:11" x14ac:dyDescent="0.3">
      <c r="B17" s="65" t="s">
        <v>1731</v>
      </c>
      <c r="C17" s="57" t="s">
        <v>1730</v>
      </c>
      <c r="D17" s="57" t="s">
        <v>1726</v>
      </c>
      <c r="E17" s="55" t="s">
        <v>1729</v>
      </c>
      <c r="F17" s="55" t="s">
        <v>1728</v>
      </c>
      <c r="G17" s="55" t="s">
        <v>1727</v>
      </c>
      <c r="H17" s="70"/>
      <c r="I17" s="70"/>
      <c r="J17" s="61" t="s">
        <v>1726</v>
      </c>
      <c r="K17" s="52" t="b">
        <f t="shared" si="0"/>
        <v>1</v>
      </c>
    </row>
    <row r="18" spans="2:11" x14ac:dyDescent="0.3">
      <c r="B18" s="63"/>
      <c r="C18" s="80" t="s">
        <v>1725</v>
      </c>
      <c r="D18" s="57" t="s">
        <v>1721</v>
      </c>
      <c r="E18" s="112" t="s">
        <v>1724</v>
      </c>
      <c r="F18" s="55" t="s">
        <v>1723</v>
      </c>
      <c r="G18" s="55" t="s">
        <v>1722</v>
      </c>
      <c r="H18" s="70" t="s">
        <v>958</v>
      </c>
      <c r="I18" s="70"/>
      <c r="J18" s="61" t="s">
        <v>1721</v>
      </c>
      <c r="K18" s="52" t="b">
        <f t="shared" si="0"/>
        <v>1</v>
      </c>
    </row>
    <row r="19" spans="2:11" x14ac:dyDescent="0.3">
      <c r="B19" s="63"/>
      <c r="C19" s="80" t="s">
        <v>1720</v>
      </c>
      <c r="D19" s="57" t="s">
        <v>1716</v>
      </c>
      <c r="E19" s="112" t="s">
        <v>1719</v>
      </c>
      <c r="F19" s="55" t="s">
        <v>1718</v>
      </c>
      <c r="G19" s="55" t="s">
        <v>1717</v>
      </c>
      <c r="H19" s="70" t="s">
        <v>958</v>
      </c>
      <c r="I19" s="70"/>
      <c r="J19" s="61" t="s">
        <v>1716</v>
      </c>
      <c r="K19" s="52" t="b">
        <f t="shared" si="0"/>
        <v>1</v>
      </c>
    </row>
    <row r="20" spans="2:11" x14ac:dyDescent="0.3">
      <c r="B20" s="63"/>
      <c r="C20" s="80" t="s">
        <v>1715</v>
      </c>
      <c r="D20" s="57" t="s">
        <v>1711</v>
      </c>
      <c r="E20" s="81" t="s">
        <v>1714</v>
      </c>
      <c r="F20" s="81" t="s">
        <v>1713</v>
      </c>
      <c r="G20" s="55" t="s">
        <v>1712</v>
      </c>
      <c r="H20" s="70"/>
      <c r="I20" s="70"/>
      <c r="J20" s="61" t="s">
        <v>1711</v>
      </c>
      <c r="K20" s="52" t="b">
        <f t="shared" si="0"/>
        <v>1</v>
      </c>
    </row>
    <row r="21" spans="2:11" x14ac:dyDescent="0.3">
      <c r="B21" s="63"/>
      <c r="C21" s="80" t="s">
        <v>1710</v>
      </c>
      <c r="D21" s="57" t="s">
        <v>1707</v>
      </c>
      <c r="E21" s="81" t="s">
        <v>1708</v>
      </c>
      <c r="F21" s="81" t="s">
        <v>1709</v>
      </c>
      <c r="G21" s="55" t="s">
        <v>1708</v>
      </c>
      <c r="H21" s="70"/>
      <c r="I21" s="70"/>
      <c r="J21" s="61" t="s">
        <v>1707</v>
      </c>
      <c r="K21" s="52" t="b">
        <f t="shared" si="0"/>
        <v>1</v>
      </c>
    </row>
    <row r="22" spans="2:11" x14ac:dyDescent="0.3">
      <c r="B22" s="63"/>
      <c r="C22" s="80" t="s">
        <v>1706</v>
      </c>
      <c r="D22" s="57" t="s">
        <v>1702</v>
      </c>
      <c r="E22" s="81" t="s">
        <v>1705</v>
      </c>
      <c r="F22" s="81" t="s">
        <v>1704</v>
      </c>
      <c r="G22" s="55" t="s">
        <v>1703</v>
      </c>
      <c r="H22" s="70"/>
      <c r="I22" s="70"/>
      <c r="J22" s="61" t="s">
        <v>1702</v>
      </c>
      <c r="K22" s="52" t="b">
        <f t="shared" si="0"/>
        <v>1</v>
      </c>
    </row>
    <row r="23" spans="2:11" x14ac:dyDescent="0.3">
      <c r="B23" s="92"/>
      <c r="C23" s="80" t="s">
        <v>1701</v>
      </c>
      <c r="D23" s="57" t="s">
        <v>1699</v>
      </c>
      <c r="E23" s="81" t="s">
        <v>1700</v>
      </c>
      <c r="F23" s="81" t="s">
        <v>1700</v>
      </c>
      <c r="G23" s="55" t="s">
        <v>1700</v>
      </c>
      <c r="H23" s="70"/>
      <c r="I23" s="70"/>
      <c r="J23" s="61" t="s">
        <v>1699</v>
      </c>
      <c r="K23" s="52" t="b">
        <f t="shared" si="0"/>
        <v>1</v>
      </c>
    </row>
    <row r="24" spans="2:11" x14ac:dyDescent="0.3">
      <c r="B24" s="62"/>
      <c r="C24" s="80" t="s">
        <v>1698</v>
      </c>
      <c r="D24" s="57" t="s">
        <v>1696</v>
      </c>
      <c r="E24" s="81" t="s">
        <v>1697</v>
      </c>
      <c r="F24" s="81" t="s">
        <v>1697</v>
      </c>
      <c r="G24" s="55" t="s">
        <v>1697</v>
      </c>
      <c r="H24" s="70"/>
      <c r="I24" s="70"/>
      <c r="J24" s="61" t="s">
        <v>1696</v>
      </c>
      <c r="K24" s="52" t="b">
        <f t="shared" si="0"/>
        <v>1</v>
      </c>
    </row>
    <row r="25" spans="2:11" x14ac:dyDescent="0.3">
      <c r="B25" s="63" t="s">
        <v>1695</v>
      </c>
      <c r="C25" s="57" t="s">
        <v>1694</v>
      </c>
      <c r="D25" s="57" t="s">
        <v>1690</v>
      </c>
      <c r="E25" s="55" t="s">
        <v>1693</v>
      </c>
      <c r="F25" s="55" t="s">
        <v>1692</v>
      </c>
      <c r="G25" s="55" t="s">
        <v>1691</v>
      </c>
      <c r="H25" s="70"/>
      <c r="I25" s="70"/>
      <c r="J25" s="61" t="s">
        <v>1690</v>
      </c>
      <c r="K25" s="52" t="b">
        <f t="shared" si="0"/>
        <v>1</v>
      </c>
    </row>
    <row r="26" spans="2:11" x14ac:dyDescent="0.3">
      <c r="B26" s="63"/>
      <c r="C26" s="57" t="s">
        <v>1689</v>
      </c>
      <c r="D26" s="57" t="s">
        <v>1686</v>
      </c>
      <c r="E26" s="55" t="s">
        <v>1688</v>
      </c>
      <c r="F26" s="55" t="s">
        <v>1688</v>
      </c>
      <c r="G26" s="55" t="s">
        <v>1687</v>
      </c>
      <c r="H26" s="70"/>
      <c r="I26" s="70"/>
      <c r="J26" s="61" t="s">
        <v>1686</v>
      </c>
      <c r="K26" s="52" t="b">
        <f t="shared" si="0"/>
        <v>1</v>
      </c>
    </row>
    <row r="27" spans="2:11" x14ac:dyDescent="0.3">
      <c r="B27" s="63"/>
      <c r="C27" s="57" t="s">
        <v>1685</v>
      </c>
      <c r="D27" s="57" t="s">
        <v>1681</v>
      </c>
      <c r="E27" s="55" t="s">
        <v>1684</v>
      </c>
      <c r="F27" s="55" t="s">
        <v>1683</v>
      </c>
      <c r="G27" s="55" t="s">
        <v>1683</v>
      </c>
      <c r="H27" s="70" t="s">
        <v>1682</v>
      </c>
      <c r="I27" s="70"/>
      <c r="J27" s="61" t="s">
        <v>1681</v>
      </c>
      <c r="K27" s="52" t="b">
        <f t="shared" si="0"/>
        <v>1</v>
      </c>
    </row>
    <row r="28" spans="2:11" ht="11.4" x14ac:dyDescent="0.3">
      <c r="B28" s="63"/>
      <c r="C28" s="57" t="s">
        <v>1680</v>
      </c>
      <c r="D28" s="57" t="s">
        <v>1677</v>
      </c>
      <c r="E28" s="55" t="s">
        <v>1679</v>
      </c>
      <c r="F28" s="55" t="s">
        <v>1679</v>
      </c>
      <c r="G28" s="55" t="s">
        <v>1678</v>
      </c>
      <c r="H28" s="70"/>
      <c r="I28" s="126" t="s">
        <v>1796</v>
      </c>
      <c r="J28" s="108" t="s">
        <v>1677</v>
      </c>
      <c r="K28" s="52" t="b">
        <f t="shared" si="0"/>
        <v>1</v>
      </c>
    </row>
    <row r="29" spans="2:11" ht="11.4" x14ac:dyDescent="0.3">
      <c r="B29" s="63"/>
      <c r="C29" s="57" t="s">
        <v>1676</v>
      </c>
      <c r="D29" s="57" t="s">
        <v>1673</v>
      </c>
      <c r="E29" s="55" t="s">
        <v>1675</v>
      </c>
      <c r="F29" s="55" t="s">
        <v>1675</v>
      </c>
      <c r="G29" s="55" t="s">
        <v>1674</v>
      </c>
      <c r="H29" s="70"/>
      <c r="I29" s="109" t="s">
        <v>216</v>
      </c>
      <c r="J29" s="108" t="s">
        <v>1673</v>
      </c>
      <c r="K29" s="52" t="b">
        <f t="shared" si="0"/>
        <v>1</v>
      </c>
    </row>
    <row r="30" spans="2:11" ht="11.4" x14ac:dyDescent="0.3">
      <c r="B30" s="63"/>
      <c r="C30" s="57" t="s">
        <v>1672</v>
      </c>
      <c r="D30" s="57" t="s">
        <v>1669</v>
      </c>
      <c r="E30" s="55" t="s">
        <v>1671</v>
      </c>
      <c r="F30" s="55" t="s">
        <v>1671</v>
      </c>
      <c r="G30" s="55" t="s">
        <v>1670</v>
      </c>
      <c r="H30" s="70"/>
      <c r="I30" s="109" t="s">
        <v>119</v>
      </c>
      <c r="J30" s="108" t="s">
        <v>1669</v>
      </c>
      <c r="K30" s="52" t="b">
        <f t="shared" si="0"/>
        <v>1</v>
      </c>
    </row>
    <row r="31" spans="2:11" ht="11.4" x14ac:dyDescent="0.3">
      <c r="B31" s="111"/>
      <c r="C31" s="57" t="s">
        <v>1668</v>
      </c>
      <c r="D31" s="57" t="s">
        <v>1665</v>
      </c>
      <c r="E31" s="55" t="s">
        <v>1667</v>
      </c>
      <c r="F31" s="55" t="s">
        <v>1667</v>
      </c>
      <c r="G31" s="55" t="s">
        <v>1666</v>
      </c>
      <c r="H31" s="70"/>
      <c r="I31" s="109" t="s">
        <v>218</v>
      </c>
      <c r="J31" s="108" t="s">
        <v>1665</v>
      </c>
      <c r="K31" s="52" t="b">
        <f t="shared" si="0"/>
        <v>1</v>
      </c>
    </row>
    <row r="32" spans="2:11" x14ac:dyDescent="0.3">
      <c r="B32" s="63"/>
      <c r="C32" s="87" t="s">
        <v>1664</v>
      </c>
      <c r="D32" s="87" t="s">
        <v>353</v>
      </c>
      <c r="E32" s="68" t="s">
        <v>1663</v>
      </c>
      <c r="F32" s="68" t="s">
        <v>1663</v>
      </c>
      <c r="G32" s="68"/>
      <c r="H32" s="67" t="s">
        <v>448</v>
      </c>
      <c r="I32" s="67"/>
      <c r="J32" s="86" t="s">
        <v>353</v>
      </c>
      <c r="K32" s="52" t="b">
        <f t="shared" si="0"/>
        <v>1</v>
      </c>
    </row>
    <row r="33" spans="2:11" ht="11.4" x14ac:dyDescent="0.3">
      <c r="B33" s="63"/>
      <c r="C33" s="57" t="s">
        <v>1662</v>
      </c>
      <c r="D33" s="57" t="s">
        <v>1659</v>
      </c>
      <c r="E33" s="55" t="s">
        <v>1661</v>
      </c>
      <c r="F33" s="55" t="s">
        <v>1661</v>
      </c>
      <c r="G33" s="55" t="s">
        <v>1660</v>
      </c>
      <c r="H33" s="70"/>
      <c r="I33" s="109" t="s">
        <v>221</v>
      </c>
      <c r="J33" s="108" t="s">
        <v>1659</v>
      </c>
      <c r="K33" s="52" t="b">
        <f t="shared" si="0"/>
        <v>1</v>
      </c>
    </row>
    <row r="34" spans="2:11" ht="11.4" x14ac:dyDescent="0.3">
      <c r="B34" s="63"/>
      <c r="C34" s="57" t="s">
        <v>1658</v>
      </c>
      <c r="D34" s="57" t="s">
        <v>1655</v>
      </c>
      <c r="E34" s="55" t="s">
        <v>1657</v>
      </c>
      <c r="F34" s="55" t="s">
        <v>1657</v>
      </c>
      <c r="G34" s="55" t="s">
        <v>1656</v>
      </c>
      <c r="H34" s="70"/>
      <c r="I34" s="126" t="s">
        <v>1802</v>
      </c>
      <c r="J34" s="108" t="s">
        <v>1655</v>
      </c>
      <c r="K34" s="52" t="b">
        <f t="shared" si="0"/>
        <v>1</v>
      </c>
    </row>
    <row r="35" spans="2:11" ht="11.4" x14ac:dyDescent="0.3">
      <c r="B35" s="63"/>
      <c r="C35" s="57" t="s">
        <v>1654</v>
      </c>
      <c r="D35" s="57" t="s">
        <v>1651</v>
      </c>
      <c r="E35" s="55" t="s">
        <v>1653</v>
      </c>
      <c r="F35" s="55" t="s">
        <v>1653</v>
      </c>
      <c r="G35" s="55" t="s">
        <v>1652</v>
      </c>
      <c r="H35" s="70"/>
      <c r="I35" s="109" t="s">
        <v>223</v>
      </c>
      <c r="J35" s="108" t="s">
        <v>1651</v>
      </c>
      <c r="K35" s="52" t="b">
        <f t="shared" si="0"/>
        <v>1</v>
      </c>
    </row>
    <row r="36" spans="2:11" x14ac:dyDescent="0.3">
      <c r="B36" s="63"/>
      <c r="C36" s="87" t="s">
        <v>1650</v>
      </c>
      <c r="D36" s="87" t="s">
        <v>353</v>
      </c>
      <c r="E36" s="68" t="s">
        <v>1649</v>
      </c>
      <c r="F36" s="68" t="s">
        <v>1649</v>
      </c>
      <c r="G36" s="68"/>
      <c r="H36" s="67" t="s">
        <v>448</v>
      </c>
      <c r="I36" s="67"/>
      <c r="J36" s="86" t="s">
        <v>353</v>
      </c>
      <c r="K36" s="52" t="b">
        <f t="shared" si="0"/>
        <v>1</v>
      </c>
    </row>
    <row r="37" spans="2:11" ht="11.4" x14ac:dyDescent="0.3">
      <c r="B37" s="63"/>
      <c r="C37" s="57" t="s">
        <v>1648</v>
      </c>
      <c r="D37" s="57" t="s">
        <v>1645</v>
      </c>
      <c r="E37" s="55" t="s">
        <v>1647</v>
      </c>
      <c r="F37" s="55" t="s">
        <v>1647</v>
      </c>
      <c r="G37" s="55" t="s">
        <v>1646</v>
      </c>
      <c r="H37" s="70"/>
      <c r="I37" s="126" t="s">
        <v>1805</v>
      </c>
      <c r="J37" s="108" t="s">
        <v>1645</v>
      </c>
      <c r="K37" s="52" t="b">
        <f t="shared" si="0"/>
        <v>1</v>
      </c>
    </row>
    <row r="38" spans="2:11" ht="11.4" x14ac:dyDescent="0.3">
      <c r="B38" s="63"/>
      <c r="C38" s="57" t="s">
        <v>1644</v>
      </c>
      <c r="D38" s="57" t="s">
        <v>1641</v>
      </c>
      <c r="E38" s="55" t="s">
        <v>1643</v>
      </c>
      <c r="F38" s="55" t="s">
        <v>1643</v>
      </c>
      <c r="G38" s="55" t="s">
        <v>1642</v>
      </c>
      <c r="H38" s="70"/>
      <c r="I38" s="109" t="s">
        <v>226</v>
      </c>
      <c r="J38" s="108" t="s">
        <v>1641</v>
      </c>
      <c r="K38" s="52" t="b">
        <f t="shared" si="0"/>
        <v>1</v>
      </c>
    </row>
    <row r="39" spans="2:11" ht="11.4" x14ac:dyDescent="0.3">
      <c r="B39" s="63"/>
      <c r="C39" s="57" t="s">
        <v>1640</v>
      </c>
      <c r="D39" s="57" t="s">
        <v>1637</v>
      </c>
      <c r="E39" s="55" t="s">
        <v>1639</v>
      </c>
      <c r="F39" s="55" t="s">
        <v>1639</v>
      </c>
      <c r="G39" s="55" t="s">
        <v>1638</v>
      </c>
      <c r="H39" s="70"/>
      <c r="I39" s="109" t="s">
        <v>227</v>
      </c>
      <c r="J39" s="108" t="s">
        <v>1637</v>
      </c>
      <c r="K39" s="52" t="b">
        <f t="shared" si="0"/>
        <v>1</v>
      </c>
    </row>
    <row r="40" spans="2:11" ht="11.4" x14ac:dyDescent="0.3">
      <c r="B40" s="63"/>
      <c r="C40" s="57" t="s">
        <v>1636</v>
      </c>
      <c r="D40" s="57" t="s">
        <v>1633</v>
      </c>
      <c r="E40" s="55" t="s">
        <v>1635</v>
      </c>
      <c r="F40" s="55" t="s">
        <v>1635</v>
      </c>
      <c r="G40" s="55" t="s">
        <v>1634</v>
      </c>
      <c r="H40" s="70"/>
      <c r="I40" s="109" t="s">
        <v>120</v>
      </c>
      <c r="J40" s="108" t="s">
        <v>1633</v>
      </c>
      <c r="K40" s="52" t="b">
        <f t="shared" si="0"/>
        <v>1</v>
      </c>
    </row>
    <row r="41" spans="2:11" x14ac:dyDescent="0.3">
      <c r="B41" s="63"/>
      <c r="C41" s="87" t="s">
        <v>1632</v>
      </c>
      <c r="D41" s="87" t="s">
        <v>353</v>
      </c>
      <c r="E41" s="68" t="s">
        <v>1631</v>
      </c>
      <c r="F41" s="68" t="s">
        <v>1631</v>
      </c>
      <c r="G41" s="68"/>
      <c r="H41" s="67" t="s">
        <v>448</v>
      </c>
      <c r="I41" s="67"/>
      <c r="J41" s="86" t="s">
        <v>353</v>
      </c>
      <c r="K41" s="52" t="b">
        <f t="shared" si="0"/>
        <v>1</v>
      </c>
    </row>
    <row r="42" spans="2:11" ht="11.4" x14ac:dyDescent="0.3">
      <c r="B42" s="63"/>
      <c r="C42" s="57" t="s">
        <v>1630</v>
      </c>
      <c r="D42" s="57" t="s">
        <v>1627</v>
      </c>
      <c r="E42" s="55" t="s">
        <v>1629</v>
      </c>
      <c r="F42" s="55" t="s">
        <v>1629</v>
      </c>
      <c r="G42" s="55" t="s">
        <v>1628</v>
      </c>
      <c r="H42" s="70"/>
      <c r="I42" s="126" t="s">
        <v>1811</v>
      </c>
      <c r="J42" s="108" t="s">
        <v>1627</v>
      </c>
      <c r="K42" s="52" t="b">
        <f t="shared" si="0"/>
        <v>1</v>
      </c>
    </row>
    <row r="43" spans="2:11" ht="11.4" x14ac:dyDescent="0.3">
      <c r="B43" s="63"/>
      <c r="C43" s="57" t="s">
        <v>1626</v>
      </c>
      <c r="D43" s="57" t="s">
        <v>1623</v>
      </c>
      <c r="E43" s="55" t="s">
        <v>1625</v>
      </c>
      <c r="F43" s="55" t="s">
        <v>1625</v>
      </c>
      <c r="G43" s="55" t="s">
        <v>1624</v>
      </c>
      <c r="H43" s="70"/>
      <c r="I43" s="109" t="s">
        <v>219</v>
      </c>
      <c r="J43" s="108" t="s">
        <v>1623</v>
      </c>
      <c r="K43" s="52" t="b">
        <f t="shared" si="0"/>
        <v>1</v>
      </c>
    </row>
    <row r="44" spans="2:11" ht="11.4" x14ac:dyDescent="0.3">
      <c r="B44" s="63"/>
      <c r="C44" s="57" t="s">
        <v>1622</v>
      </c>
      <c r="D44" s="57" t="s">
        <v>1619</v>
      </c>
      <c r="E44" s="55" t="s">
        <v>1621</v>
      </c>
      <c r="F44" s="55" t="s">
        <v>1621</v>
      </c>
      <c r="G44" s="55" t="s">
        <v>1620</v>
      </c>
      <c r="H44" s="70"/>
      <c r="I44" s="109" t="s">
        <v>121</v>
      </c>
      <c r="J44" s="108" t="s">
        <v>1619</v>
      </c>
      <c r="K44" s="52" t="b">
        <f t="shared" si="0"/>
        <v>1</v>
      </c>
    </row>
    <row r="45" spans="2:11" x14ac:dyDescent="0.3">
      <c r="B45" s="63"/>
      <c r="C45" s="87" t="s">
        <v>1618</v>
      </c>
      <c r="D45" s="87" t="s">
        <v>353</v>
      </c>
      <c r="E45" s="68" t="s">
        <v>1617</v>
      </c>
      <c r="F45" s="68" t="s">
        <v>1617</v>
      </c>
      <c r="G45" s="68"/>
      <c r="H45" s="67" t="s">
        <v>448</v>
      </c>
      <c r="I45" s="67"/>
      <c r="J45" s="86" t="s">
        <v>353</v>
      </c>
      <c r="K45" s="52" t="b">
        <f t="shared" si="0"/>
        <v>1</v>
      </c>
    </row>
    <row r="46" spans="2:11" ht="11.4" x14ac:dyDescent="0.3">
      <c r="B46" s="63"/>
      <c r="C46" s="57" t="s">
        <v>1616</v>
      </c>
      <c r="D46" s="57" t="s">
        <v>1613</v>
      </c>
      <c r="E46" s="55" t="s">
        <v>1615</v>
      </c>
      <c r="F46" s="55" t="s">
        <v>1615</v>
      </c>
      <c r="G46" s="55" t="s">
        <v>1614</v>
      </c>
      <c r="H46" s="70"/>
      <c r="I46" s="126" t="s">
        <v>111</v>
      </c>
      <c r="J46" s="108" t="s">
        <v>1613</v>
      </c>
      <c r="K46" s="52" t="b">
        <f t="shared" si="0"/>
        <v>1</v>
      </c>
    </row>
    <row r="47" spans="2:11" ht="11.4" x14ac:dyDescent="0.3">
      <c r="B47" s="63"/>
      <c r="C47" s="57" t="s">
        <v>1612</v>
      </c>
      <c r="D47" s="57" t="s">
        <v>1609</v>
      </c>
      <c r="E47" s="55" t="s">
        <v>1611</v>
      </c>
      <c r="F47" s="55" t="s">
        <v>1611</v>
      </c>
      <c r="G47" s="55" t="s">
        <v>1610</v>
      </c>
      <c r="H47" s="70"/>
      <c r="I47" s="109" t="s">
        <v>112</v>
      </c>
      <c r="J47" s="108" t="s">
        <v>1609</v>
      </c>
      <c r="K47" s="52" t="b">
        <f t="shared" si="0"/>
        <v>1</v>
      </c>
    </row>
    <row r="48" spans="2:11" x14ac:dyDescent="0.3">
      <c r="B48" s="63"/>
      <c r="C48" s="87" t="s">
        <v>1608</v>
      </c>
      <c r="D48" s="87" t="s">
        <v>353</v>
      </c>
      <c r="E48" s="68" t="s">
        <v>1607</v>
      </c>
      <c r="F48" s="68" t="s">
        <v>1607</v>
      </c>
      <c r="G48" s="68"/>
      <c r="H48" s="67" t="s">
        <v>448</v>
      </c>
      <c r="I48" s="67"/>
      <c r="J48" s="86" t="s">
        <v>353</v>
      </c>
      <c r="K48" s="52" t="b">
        <f t="shared" si="0"/>
        <v>1</v>
      </c>
    </row>
    <row r="49" spans="2:11" x14ac:dyDescent="0.3">
      <c r="B49" s="63"/>
      <c r="C49" s="87" t="s">
        <v>1606</v>
      </c>
      <c r="D49" s="87" t="s">
        <v>353</v>
      </c>
      <c r="E49" s="68" t="s">
        <v>1605</v>
      </c>
      <c r="F49" s="68" t="s">
        <v>1605</v>
      </c>
      <c r="G49" s="68"/>
      <c r="H49" s="67" t="s">
        <v>448</v>
      </c>
      <c r="I49" s="67"/>
      <c r="J49" s="86" t="s">
        <v>353</v>
      </c>
      <c r="K49" s="52" t="b">
        <f t="shared" si="0"/>
        <v>1</v>
      </c>
    </row>
    <row r="50" spans="2:11" ht="11.4" x14ac:dyDescent="0.3">
      <c r="B50" s="63"/>
      <c r="C50" s="57" t="s">
        <v>1604</v>
      </c>
      <c r="D50" s="57" t="s">
        <v>1601</v>
      </c>
      <c r="E50" s="55" t="s">
        <v>1603</v>
      </c>
      <c r="F50" s="55" t="s">
        <v>1603</v>
      </c>
      <c r="G50" s="55" t="s">
        <v>1602</v>
      </c>
      <c r="H50" s="70"/>
      <c r="I50" s="109" t="s">
        <v>220</v>
      </c>
      <c r="J50" s="108" t="s">
        <v>1601</v>
      </c>
      <c r="K50" s="52" t="b">
        <f t="shared" si="0"/>
        <v>1</v>
      </c>
    </row>
    <row r="51" spans="2:11" ht="11.4" x14ac:dyDescent="0.3">
      <c r="B51" s="63"/>
      <c r="C51" s="57" t="s">
        <v>1600</v>
      </c>
      <c r="D51" s="57" t="s">
        <v>1597</v>
      </c>
      <c r="E51" s="55" t="s">
        <v>1599</v>
      </c>
      <c r="F51" s="55" t="s">
        <v>1599</v>
      </c>
      <c r="G51" s="55" t="s">
        <v>1598</v>
      </c>
      <c r="H51" s="70"/>
      <c r="I51" s="109" t="s">
        <v>113</v>
      </c>
      <c r="J51" s="108" t="s">
        <v>1597</v>
      </c>
      <c r="K51" s="52" t="b">
        <f t="shared" si="0"/>
        <v>1</v>
      </c>
    </row>
    <row r="52" spans="2:11" ht="11.4" x14ac:dyDescent="0.3">
      <c r="B52" s="63"/>
      <c r="C52" s="57" t="s">
        <v>1596</v>
      </c>
      <c r="D52" s="57" t="s">
        <v>1592</v>
      </c>
      <c r="E52" s="55" t="s">
        <v>1595</v>
      </c>
      <c r="F52" s="55" t="s">
        <v>1595</v>
      </c>
      <c r="G52" s="55" t="s">
        <v>1594</v>
      </c>
      <c r="H52" s="70"/>
      <c r="I52" s="109" t="s">
        <v>1593</v>
      </c>
      <c r="J52" s="108" t="s">
        <v>1592</v>
      </c>
      <c r="K52" s="52" t="b">
        <f t="shared" si="0"/>
        <v>1</v>
      </c>
    </row>
    <row r="53" spans="2:11" ht="11.4" x14ac:dyDescent="0.3">
      <c r="B53" s="63"/>
      <c r="C53" s="57" t="s">
        <v>1591</v>
      </c>
      <c r="D53" s="57" t="s">
        <v>1588</v>
      </c>
      <c r="E53" s="55" t="s">
        <v>1590</v>
      </c>
      <c r="F53" s="55" t="s">
        <v>1590</v>
      </c>
      <c r="G53" s="55" t="s">
        <v>1589</v>
      </c>
      <c r="H53" s="70"/>
      <c r="I53" s="109" t="s">
        <v>224</v>
      </c>
      <c r="J53" s="108" t="s">
        <v>1588</v>
      </c>
      <c r="K53" s="52" t="b">
        <f t="shared" si="0"/>
        <v>1</v>
      </c>
    </row>
    <row r="54" spans="2:11" ht="11.4" x14ac:dyDescent="0.3">
      <c r="B54" s="63"/>
      <c r="C54" s="57" t="s">
        <v>1587</v>
      </c>
      <c r="D54" s="57" t="s">
        <v>1584</v>
      </c>
      <c r="E54" s="55" t="s">
        <v>1586</v>
      </c>
      <c r="F54" s="55" t="s">
        <v>1586</v>
      </c>
      <c r="G54" s="55" t="s">
        <v>1585</v>
      </c>
      <c r="H54" s="70"/>
      <c r="I54" s="109" t="s">
        <v>115</v>
      </c>
      <c r="J54" s="108" t="s">
        <v>1584</v>
      </c>
      <c r="K54" s="52" t="b">
        <f t="shared" si="0"/>
        <v>1</v>
      </c>
    </row>
    <row r="55" spans="2:11" ht="11.4" x14ac:dyDescent="0.3">
      <c r="B55" s="63"/>
      <c r="C55" s="57" t="s">
        <v>1583</v>
      </c>
      <c r="D55" s="57" t="s">
        <v>1580</v>
      </c>
      <c r="E55" s="55" t="s">
        <v>1582</v>
      </c>
      <c r="F55" s="55" t="s">
        <v>1582</v>
      </c>
      <c r="G55" s="55" t="s">
        <v>1581</v>
      </c>
      <c r="H55" s="70"/>
      <c r="I55" s="109" t="s">
        <v>116</v>
      </c>
      <c r="J55" s="108" t="s">
        <v>1580</v>
      </c>
      <c r="K55" s="52" t="b">
        <f t="shared" si="0"/>
        <v>1</v>
      </c>
    </row>
    <row r="56" spans="2:11" ht="11.4" x14ac:dyDescent="0.3">
      <c r="B56" s="63"/>
      <c r="C56" s="57" t="s">
        <v>1579</v>
      </c>
      <c r="D56" s="57" t="s">
        <v>1576</v>
      </c>
      <c r="E56" s="55" t="s">
        <v>1578</v>
      </c>
      <c r="F56" s="55" t="s">
        <v>1578</v>
      </c>
      <c r="G56" s="55" t="s">
        <v>1577</v>
      </c>
      <c r="H56" s="70"/>
      <c r="I56" s="109" t="s">
        <v>230</v>
      </c>
      <c r="J56" s="108" t="s">
        <v>1576</v>
      </c>
      <c r="K56" s="52" t="b">
        <f t="shared" si="0"/>
        <v>1</v>
      </c>
    </row>
    <row r="57" spans="2:11" ht="11.4" x14ac:dyDescent="0.3">
      <c r="B57" s="63"/>
      <c r="C57" s="57" t="s">
        <v>1575</v>
      </c>
      <c r="D57" s="57" t="s">
        <v>1572</v>
      </c>
      <c r="E57" s="55" t="s">
        <v>1574</v>
      </c>
      <c r="F57" s="55" t="s">
        <v>1574</v>
      </c>
      <c r="G57" s="55" t="s">
        <v>1573</v>
      </c>
      <c r="H57" s="70"/>
      <c r="I57" s="109" t="s">
        <v>117</v>
      </c>
      <c r="J57" s="108" t="s">
        <v>1572</v>
      </c>
      <c r="K57" s="52" t="b">
        <f t="shared" si="0"/>
        <v>1</v>
      </c>
    </row>
    <row r="58" spans="2:11" ht="11.4" x14ac:dyDescent="0.3">
      <c r="B58" s="63"/>
      <c r="C58" s="89" t="s">
        <v>1571</v>
      </c>
      <c r="D58" s="57" t="s">
        <v>1568</v>
      </c>
      <c r="E58" s="55" t="s">
        <v>1570</v>
      </c>
      <c r="F58" s="55" t="s">
        <v>1570</v>
      </c>
      <c r="G58" s="55" t="s">
        <v>1569</v>
      </c>
      <c r="H58" s="70"/>
      <c r="I58" s="109" t="s">
        <v>229</v>
      </c>
      <c r="J58" s="108" t="s">
        <v>1568</v>
      </c>
      <c r="K58" s="52" t="b">
        <f t="shared" si="0"/>
        <v>1</v>
      </c>
    </row>
    <row r="59" spans="2:11" x14ac:dyDescent="0.3">
      <c r="B59" s="63"/>
      <c r="C59" s="98" t="s">
        <v>1567</v>
      </c>
      <c r="D59" s="98" t="s">
        <v>353</v>
      </c>
      <c r="E59" s="68" t="s">
        <v>1566</v>
      </c>
      <c r="F59" s="68"/>
      <c r="G59" s="68"/>
      <c r="H59" s="67" t="s">
        <v>448</v>
      </c>
      <c r="I59" s="67"/>
      <c r="J59" s="97" t="s">
        <v>353</v>
      </c>
      <c r="K59" s="52" t="b">
        <f t="shared" si="0"/>
        <v>1</v>
      </c>
    </row>
    <row r="60" spans="2:11" ht="12.75" customHeight="1" x14ac:dyDescent="0.3">
      <c r="B60" s="63"/>
      <c r="C60" s="89" t="s">
        <v>1565</v>
      </c>
      <c r="D60" s="57" t="s">
        <v>1561</v>
      </c>
      <c r="E60" s="55" t="s">
        <v>1564</v>
      </c>
      <c r="F60" s="55" t="s">
        <v>1563</v>
      </c>
      <c r="G60" s="55" t="s">
        <v>1562</v>
      </c>
      <c r="H60" s="70"/>
      <c r="I60" s="70"/>
      <c r="J60" s="61" t="s">
        <v>1561</v>
      </c>
      <c r="K60" s="52" t="b">
        <f t="shared" si="0"/>
        <v>1</v>
      </c>
    </row>
    <row r="61" spans="2:11" x14ac:dyDescent="0.3">
      <c r="B61" s="63"/>
      <c r="C61" s="89" t="s">
        <v>1560</v>
      </c>
      <c r="D61" s="57" t="s">
        <v>1556</v>
      </c>
      <c r="E61" s="55" t="s">
        <v>1559</v>
      </c>
      <c r="F61" s="55" t="s">
        <v>1558</v>
      </c>
      <c r="G61" s="55" t="s">
        <v>1557</v>
      </c>
      <c r="H61" s="70"/>
      <c r="I61" s="70"/>
      <c r="J61" s="61" t="s">
        <v>1556</v>
      </c>
      <c r="K61" s="52" t="b">
        <f t="shared" si="0"/>
        <v>1</v>
      </c>
    </row>
    <row r="62" spans="2:11" x14ac:dyDescent="0.3">
      <c r="B62" s="63"/>
      <c r="C62" s="57" t="s">
        <v>1555</v>
      </c>
      <c r="D62" s="57" t="s">
        <v>1552</v>
      </c>
      <c r="E62" s="55" t="s">
        <v>1554</v>
      </c>
      <c r="F62" s="55" t="s">
        <v>1553</v>
      </c>
      <c r="G62" s="55" t="s">
        <v>1553</v>
      </c>
      <c r="H62" s="70"/>
      <c r="I62" s="70"/>
      <c r="J62" s="61" t="s">
        <v>1552</v>
      </c>
      <c r="K62" s="52" t="b">
        <f t="shared" si="0"/>
        <v>1</v>
      </c>
    </row>
    <row r="63" spans="2:11" x14ac:dyDescent="0.3">
      <c r="B63" s="63"/>
      <c r="C63" s="57" t="s">
        <v>1551</v>
      </c>
      <c r="D63" s="57" t="s">
        <v>1547</v>
      </c>
      <c r="E63" s="55" t="s">
        <v>1550</v>
      </c>
      <c r="F63" s="55" t="s">
        <v>1549</v>
      </c>
      <c r="G63" s="55" t="s">
        <v>1548</v>
      </c>
      <c r="H63" s="70"/>
      <c r="I63" s="70"/>
      <c r="J63" s="61" t="s">
        <v>1547</v>
      </c>
      <c r="K63" s="52" t="b">
        <f t="shared" si="0"/>
        <v>1</v>
      </c>
    </row>
    <row r="64" spans="2:11" hidden="1" x14ac:dyDescent="0.3">
      <c r="B64" s="63"/>
      <c r="C64" s="87" t="s">
        <v>1546</v>
      </c>
      <c r="D64" s="79" t="s">
        <v>353</v>
      </c>
      <c r="E64" s="75" t="s">
        <v>1545</v>
      </c>
      <c r="F64" s="68"/>
      <c r="G64" s="68"/>
      <c r="H64" s="67" t="s">
        <v>1074</v>
      </c>
      <c r="I64" s="67"/>
      <c r="J64" s="78" t="s">
        <v>353</v>
      </c>
      <c r="K64" s="52" t="b">
        <f t="shared" si="0"/>
        <v>1</v>
      </c>
    </row>
    <row r="65" spans="2:11" x14ac:dyDescent="0.3">
      <c r="B65" s="63"/>
      <c r="C65" s="89" t="s">
        <v>1544</v>
      </c>
      <c r="D65" s="57" t="s">
        <v>1541</v>
      </c>
      <c r="E65" s="82" t="s">
        <v>1543</v>
      </c>
      <c r="F65" s="82" t="s">
        <v>1543</v>
      </c>
      <c r="G65" s="55" t="s">
        <v>1542</v>
      </c>
      <c r="H65" s="70"/>
      <c r="I65" s="125" t="s">
        <v>1787</v>
      </c>
      <c r="J65" s="61" t="s">
        <v>1541</v>
      </c>
      <c r="K65" s="52" t="b">
        <f t="shared" si="0"/>
        <v>1</v>
      </c>
    </row>
    <row r="66" spans="2:11" x14ac:dyDescent="0.3">
      <c r="B66" s="63"/>
      <c r="C66" s="89" t="s">
        <v>1540</v>
      </c>
      <c r="D66" s="57" t="s">
        <v>1537</v>
      </c>
      <c r="E66" s="82" t="s">
        <v>1539</v>
      </c>
      <c r="F66" s="82" t="s">
        <v>1539</v>
      </c>
      <c r="G66" s="55" t="s">
        <v>1538</v>
      </c>
      <c r="H66" s="70"/>
      <c r="I66" s="125" t="s">
        <v>1788</v>
      </c>
      <c r="J66" s="61" t="s">
        <v>1537</v>
      </c>
      <c r="K66" s="52" t="b">
        <f t="shared" si="0"/>
        <v>1</v>
      </c>
    </row>
    <row r="67" spans="2:11" x14ac:dyDescent="0.3">
      <c r="B67" s="63"/>
      <c r="C67" s="89" t="s">
        <v>1536</v>
      </c>
      <c r="D67" s="57" t="s">
        <v>1533</v>
      </c>
      <c r="E67" s="82" t="s">
        <v>1535</v>
      </c>
      <c r="F67" s="82" t="s">
        <v>1535</v>
      </c>
      <c r="G67" s="55" t="s">
        <v>1534</v>
      </c>
      <c r="H67" s="70"/>
      <c r="I67" s="125" t="s">
        <v>1792</v>
      </c>
      <c r="J67" s="61" t="s">
        <v>1533</v>
      </c>
      <c r="K67" s="52" t="b">
        <f t="shared" si="0"/>
        <v>1</v>
      </c>
    </row>
    <row r="68" spans="2:11" x14ac:dyDescent="0.3">
      <c r="B68" s="63"/>
      <c r="C68" s="89" t="s">
        <v>1532</v>
      </c>
      <c r="D68" s="57" t="s">
        <v>1529</v>
      </c>
      <c r="E68" s="82" t="s">
        <v>1531</v>
      </c>
      <c r="F68" s="82" t="s">
        <v>1531</v>
      </c>
      <c r="G68" s="55" t="s">
        <v>1530</v>
      </c>
      <c r="H68" s="70"/>
      <c r="I68" s="125" t="s">
        <v>1791</v>
      </c>
      <c r="J68" s="61" t="s">
        <v>1529</v>
      </c>
      <c r="K68" s="52" t="b">
        <f t="shared" si="0"/>
        <v>1</v>
      </c>
    </row>
    <row r="69" spans="2:11" x14ac:dyDescent="0.3">
      <c r="B69" s="63"/>
      <c r="C69" s="89" t="s">
        <v>1528</v>
      </c>
      <c r="D69" s="57" t="s">
        <v>1525</v>
      </c>
      <c r="E69" s="82" t="s">
        <v>1527</v>
      </c>
      <c r="F69" s="82" t="s">
        <v>1527</v>
      </c>
      <c r="G69" s="55" t="s">
        <v>1526</v>
      </c>
      <c r="H69" s="70"/>
      <c r="I69" s="125" t="s">
        <v>1795</v>
      </c>
      <c r="J69" s="61" t="s">
        <v>1525</v>
      </c>
      <c r="K69" s="52" t="b">
        <f t="shared" si="0"/>
        <v>1</v>
      </c>
    </row>
    <row r="70" spans="2:11" x14ac:dyDescent="0.3">
      <c r="B70" s="63"/>
      <c r="C70" s="89" t="s">
        <v>1524</v>
      </c>
      <c r="D70" s="57" t="s">
        <v>1521</v>
      </c>
      <c r="E70" s="82" t="s">
        <v>1523</v>
      </c>
      <c r="F70" s="82" t="s">
        <v>1523</v>
      </c>
      <c r="G70" s="55" t="s">
        <v>1522</v>
      </c>
      <c r="H70" s="70"/>
      <c r="I70" s="125" t="s">
        <v>1790</v>
      </c>
      <c r="J70" s="61" t="s">
        <v>1521</v>
      </c>
      <c r="K70" s="52" t="b">
        <f t="shared" ref="K70:K133" si="1">J70=D70</f>
        <v>1</v>
      </c>
    </row>
    <row r="71" spans="2:11" x14ac:dyDescent="0.3">
      <c r="B71" s="63"/>
      <c r="C71" s="89" t="s">
        <v>1520</v>
      </c>
      <c r="D71" s="57" t="s">
        <v>1517</v>
      </c>
      <c r="E71" s="82" t="s">
        <v>1519</v>
      </c>
      <c r="F71" s="82" t="s">
        <v>1519</v>
      </c>
      <c r="G71" s="55" t="s">
        <v>1518</v>
      </c>
      <c r="H71" s="70"/>
      <c r="I71" s="125" t="s">
        <v>1793</v>
      </c>
      <c r="J71" s="61" t="s">
        <v>1517</v>
      </c>
      <c r="K71" s="52" t="b">
        <f t="shared" si="1"/>
        <v>1</v>
      </c>
    </row>
    <row r="72" spans="2:11" x14ac:dyDescent="0.3">
      <c r="B72" s="63"/>
      <c r="C72" s="89" t="s">
        <v>1516</v>
      </c>
      <c r="D72" s="57" t="s">
        <v>1513</v>
      </c>
      <c r="E72" s="82" t="s">
        <v>1515</v>
      </c>
      <c r="F72" s="82" t="s">
        <v>1515</v>
      </c>
      <c r="G72" s="55" t="s">
        <v>1514</v>
      </c>
      <c r="H72" s="70"/>
      <c r="I72" s="125" t="s">
        <v>1822</v>
      </c>
      <c r="J72" s="61" t="s">
        <v>1513</v>
      </c>
      <c r="K72" s="52" t="b">
        <f t="shared" si="1"/>
        <v>1</v>
      </c>
    </row>
    <row r="73" spans="2:11" x14ac:dyDescent="0.3">
      <c r="B73" s="63"/>
      <c r="C73" s="89" t="s">
        <v>1512</v>
      </c>
      <c r="D73" s="57" t="s">
        <v>1509</v>
      </c>
      <c r="E73" s="82" t="s">
        <v>1511</v>
      </c>
      <c r="F73" s="82" t="s">
        <v>1511</v>
      </c>
      <c r="G73" s="55" t="s">
        <v>1510</v>
      </c>
      <c r="H73" s="70"/>
      <c r="I73" s="125" t="s">
        <v>1789</v>
      </c>
      <c r="J73" s="61" t="s">
        <v>1509</v>
      </c>
      <c r="K73" s="52" t="b">
        <f t="shared" si="1"/>
        <v>1</v>
      </c>
    </row>
    <row r="74" spans="2:11" x14ac:dyDescent="0.3">
      <c r="B74" s="63"/>
      <c r="C74" s="89" t="s">
        <v>1508</v>
      </c>
      <c r="D74" s="57" t="s">
        <v>1505</v>
      </c>
      <c r="E74" s="82" t="s">
        <v>1507</v>
      </c>
      <c r="F74" s="82" t="s">
        <v>1507</v>
      </c>
      <c r="G74" s="55" t="s">
        <v>1506</v>
      </c>
      <c r="H74" s="70"/>
      <c r="I74" s="125" t="s">
        <v>1786</v>
      </c>
      <c r="J74" s="61" t="s">
        <v>1505</v>
      </c>
      <c r="K74" s="52" t="b">
        <f t="shared" si="1"/>
        <v>1</v>
      </c>
    </row>
    <row r="75" spans="2:11" ht="11.4" x14ac:dyDescent="0.3">
      <c r="B75" s="63"/>
      <c r="C75" s="89" t="s">
        <v>1504</v>
      </c>
      <c r="D75" s="57" t="s">
        <v>1501</v>
      </c>
      <c r="E75" s="82" t="s">
        <v>1503</v>
      </c>
      <c r="F75" s="82" t="s">
        <v>1503</v>
      </c>
      <c r="G75" s="55" t="s">
        <v>1502</v>
      </c>
      <c r="H75" s="70"/>
      <c r="I75" s="109" t="s">
        <v>231</v>
      </c>
      <c r="J75" s="108" t="s">
        <v>1501</v>
      </c>
      <c r="K75" s="52" t="b">
        <f t="shared" si="1"/>
        <v>1</v>
      </c>
    </row>
    <row r="76" spans="2:11" x14ac:dyDescent="0.3">
      <c r="B76" s="63"/>
      <c r="C76" s="89" t="s">
        <v>1500</v>
      </c>
      <c r="D76" s="57" t="s">
        <v>1497</v>
      </c>
      <c r="E76" s="55" t="s">
        <v>1499</v>
      </c>
      <c r="F76" s="55" t="s">
        <v>1499</v>
      </c>
      <c r="G76" s="55" t="s">
        <v>1498</v>
      </c>
      <c r="H76" s="70"/>
      <c r="I76" s="125" t="s">
        <v>1794</v>
      </c>
      <c r="J76" s="61" t="s">
        <v>1497</v>
      </c>
      <c r="K76" s="52" t="b">
        <f t="shared" si="1"/>
        <v>1</v>
      </c>
    </row>
    <row r="77" spans="2:11" x14ac:dyDescent="0.3">
      <c r="B77" s="63"/>
      <c r="C77" s="89" t="s">
        <v>1496</v>
      </c>
      <c r="D77" s="57" t="s">
        <v>1493</v>
      </c>
      <c r="E77" s="55" t="s">
        <v>1495</v>
      </c>
      <c r="F77" s="55" t="s">
        <v>1495</v>
      </c>
      <c r="G77" s="55" t="s">
        <v>1494</v>
      </c>
      <c r="H77" s="70"/>
      <c r="I77" s="125" t="s">
        <v>1823</v>
      </c>
      <c r="J77" s="61" t="s">
        <v>1493</v>
      </c>
      <c r="K77" s="52" t="b">
        <f t="shared" si="1"/>
        <v>1</v>
      </c>
    </row>
    <row r="78" spans="2:11" x14ac:dyDescent="0.3">
      <c r="B78" s="63"/>
      <c r="C78" s="89" t="s">
        <v>1492</v>
      </c>
      <c r="D78" s="57" t="s">
        <v>1489</v>
      </c>
      <c r="E78" s="55" t="s">
        <v>1491</v>
      </c>
      <c r="F78" s="55" t="s">
        <v>1491</v>
      </c>
      <c r="G78" s="55" t="s">
        <v>1490</v>
      </c>
      <c r="H78" s="70"/>
      <c r="I78" s="125" t="s">
        <v>1825</v>
      </c>
      <c r="J78" s="61" t="s">
        <v>1489</v>
      </c>
      <c r="K78" s="52" t="b">
        <f t="shared" si="1"/>
        <v>1</v>
      </c>
    </row>
    <row r="79" spans="2:11" x14ac:dyDescent="0.3">
      <c r="B79" s="63"/>
      <c r="C79" s="89" t="s">
        <v>1488</v>
      </c>
      <c r="D79" s="57" t="s">
        <v>1485</v>
      </c>
      <c r="E79" s="55" t="s">
        <v>1487</v>
      </c>
      <c r="F79" s="55" t="s">
        <v>1487</v>
      </c>
      <c r="G79" s="55" t="s">
        <v>1486</v>
      </c>
      <c r="H79" s="70"/>
      <c r="I79" s="70"/>
      <c r="J79" s="61" t="s">
        <v>1485</v>
      </c>
      <c r="K79" s="52" t="b">
        <f t="shared" si="1"/>
        <v>1</v>
      </c>
    </row>
    <row r="80" spans="2:11" x14ac:dyDescent="0.3">
      <c r="B80" s="63"/>
      <c r="C80" s="89" t="s">
        <v>1484</v>
      </c>
      <c r="D80" s="57" t="s">
        <v>1481</v>
      </c>
      <c r="E80" s="55" t="s">
        <v>1483</v>
      </c>
      <c r="F80" s="55" t="s">
        <v>1483</v>
      </c>
      <c r="G80" s="55" t="s">
        <v>1482</v>
      </c>
      <c r="H80" s="70"/>
      <c r="I80" s="125" t="s">
        <v>1824</v>
      </c>
      <c r="J80" s="61" t="s">
        <v>1481</v>
      </c>
      <c r="K80" s="52" t="b">
        <f t="shared" si="1"/>
        <v>1</v>
      </c>
    </row>
    <row r="81" spans="2:11" x14ac:dyDescent="0.3">
      <c r="B81" s="63"/>
      <c r="C81" s="89" t="s">
        <v>1480</v>
      </c>
      <c r="D81" s="57" t="s">
        <v>1477</v>
      </c>
      <c r="E81" s="55" t="s">
        <v>1479</v>
      </c>
      <c r="F81" s="55" t="s">
        <v>1479</v>
      </c>
      <c r="G81" s="55" t="s">
        <v>1478</v>
      </c>
      <c r="H81" s="70"/>
      <c r="I81" s="70"/>
      <c r="J81" s="61" t="s">
        <v>1477</v>
      </c>
      <c r="K81" s="52" t="b">
        <f t="shared" si="1"/>
        <v>1</v>
      </c>
    </row>
    <row r="82" spans="2:11" x14ac:dyDescent="0.3">
      <c r="B82" s="63"/>
      <c r="C82" s="89" t="s">
        <v>1476</v>
      </c>
      <c r="D82" s="57" t="s">
        <v>1473</v>
      </c>
      <c r="E82" s="55" t="s">
        <v>1475</v>
      </c>
      <c r="F82" s="55" t="s">
        <v>1475</v>
      </c>
      <c r="G82" s="55" t="s">
        <v>1474</v>
      </c>
      <c r="H82" s="70"/>
      <c r="I82" s="70"/>
      <c r="J82" s="61" t="s">
        <v>1473</v>
      </c>
      <c r="K82" s="52" t="b">
        <f t="shared" si="1"/>
        <v>1</v>
      </c>
    </row>
    <row r="83" spans="2:11" hidden="1" x14ac:dyDescent="0.3">
      <c r="B83" s="63"/>
      <c r="C83" s="98" t="s">
        <v>1472</v>
      </c>
      <c r="D83" s="98" t="s">
        <v>353</v>
      </c>
      <c r="E83" s="68" t="s">
        <v>1471</v>
      </c>
      <c r="F83" s="68"/>
      <c r="G83" s="68"/>
      <c r="H83" s="67" t="s">
        <v>1074</v>
      </c>
      <c r="I83" s="67"/>
      <c r="J83" s="97" t="s">
        <v>353</v>
      </c>
      <c r="K83" s="52" t="b">
        <f t="shared" si="1"/>
        <v>1</v>
      </c>
    </row>
    <row r="84" spans="2:11" hidden="1" x14ac:dyDescent="0.3">
      <c r="B84" s="63"/>
      <c r="C84" s="98" t="s">
        <v>1470</v>
      </c>
      <c r="D84" s="98" t="s">
        <v>353</v>
      </c>
      <c r="E84" s="68" t="s">
        <v>1469</v>
      </c>
      <c r="F84" s="68"/>
      <c r="G84" s="68"/>
      <c r="H84" s="67" t="s">
        <v>1074</v>
      </c>
      <c r="I84" s="67"/>
      <c r="J84" s="97" t="s">
        <v>353</v>
      </c>
      <c r="K84" s="52" t="b">
        <f t="shared" si="1"/>
        <v>1</v>
      </c>
    </row>
    <row r="85" spans="2:11" hidden="1" x14ac:dyDescent="0.3">
      <c r="B85" s="63"/>
      <c r="C85" s="98" t="s">
        <v>1468</v>
      </c>
      <c r="D85" s="98" t="s">
        <v>353</v>
      </c>
      <c r="E85" s="68" t="s">
        <v>1467</v>
      </c>
      <c r="F85" s="68"/>
      <c r="G85" s="68"/>
      <c r="H85" s="67" t="s">
        <v>1074</v>
      </c>
      <c r="I85" s="67"/>
      <c r="J85" s="97" t="s">
        <v>353</v>
      </c>
      <c r="K85" s="52" t="b">
        <f t="shared" si="1"/>
        <v>1</v>
      </c>
    </row>
    <row r="86" spans="2:11" hidden="1" x14ac:dyDescent="0.3">
      <c r="B86" s="63"/>
      <c r="C86" s="98" t="s">
        <v>1466</v>
      </c>
      <c r="D86" s="98" t="s">
        <v>353</v>
      </c>
      <c r="E86" s="68" t="s">
        <v>1465</v>
      </c>
      <c r="F86" s="68"/>
      <c r="G86" s="68"/>
      <c r="H86" s="67" t="s">
        <v>1074</v>
      </c>
      <c r="I86" s="67"/>
      <c r="J86" s="97" t="s">
        <v>353</v>
      </c>
      <c r="K86" s="52" t="b">
        <f t="shared" si="1"/>
        <v>1</v>
      </c>
    </row>
    <row r="87" spans="2:11" hidden="1" x14ac:dyDescent="0.3">
      <c r="B87" s="63"/>
      <c r="C87" s="98" t="s">
        <v>1464</v>
      </c>
      <c r="D87" s="98" t="s">
        <v>353</v>
      </c>
      <c r="E87" s="68" t="s">
        <v>1463</v>
      </c>
      <c r="F87" s="68"/>
      <c r="G87" s="68"/>
      <c r="H87" s="67" t="s">
        <v>1074</v>
      </c>
      <c r="I87" s="67"/>
      <c r="J87" s="97" t="s">
        <v>353</v>
      </c>
      <c r="K87" s="52" t="b">
        <f t="shared" si="1"/>
        <v>1</v>
      </c>
    </row>
    <row r="88" spans="2:11" hidden="1" x14ac:dyDescent="0.3">
      <c r="B88" s="63"/>
      <c r="C88" s="98" t="s">
        <v>1462</v>
      </c>
      <c r="D88" s="98" t="s">
        <v>353</v>
      </c>
      <c r="E88" s="68" t="s">
        <v>1461</v>
      </c>
      <c r="F88" s="68"/>
      <c r="G88" s="68"/>
      <c r="H88" s="67" t="s">
        <v>1074</v>
      </c>
      <c r="I88" s="67"/>
      <c r="J88" s="97" t="s">
        <v>353</v>
      </c>
      <c r="K88" s="52" t="b">
        <f t="shared" si="1"/>
        <v>1</v>
      </c>
    </row>
    <row r="89" spans="2:11" hidden="1" x14ac:dyDescent="0.3">
      <c r="B89" s="63"/>
      <c r="C89" s="98" t="s">
        <v>1460</v>
      </c>
      <c r="D89" s="98" t="s">
        <v>353</v>
      </c>
      <c r="E89" s="68" t="s">
        <v>1459</v>
      </c>
      <c r="F89" s="68"/>
      <c r="G89" s="68"/>
      <c r="H89" s="67" t="s">
        <v>1074</v>
      </c>
      <c r="I89" s="67"/>
      <c r="J89" s="97" t="s">
        <v>353</v>
      </c>
      <c r="K89" s="52" t="b">
        <f t="shared" si="1"/>
        <v>1</v>
      </c>
    </row>
    <row r="90" spans="2:11" hidden="1" x14ac:dyDescent="0.3">
      <c r="B90" s="63"/>
      <c r="C90" s="98" t="s">
        <v>1458</v>
      </c>
      <c r="D90" s="98" t="s">
        <v>353</v>
      </c>
      <c r="E90" s="68" t="s">
        <v>1457</v>
      </c>
      <c r="F90" s="68"/>
      <c r="G90" s="68"/>
      <c r="H90" s="67" t="s">
        <v>1074</v>
      </c>
      <c r="I90" s="67"/>
      <c r="J90" s="97" t="s">
        <v>353</v>
      </c>
      <c r="K90" s="52" t="b">
        <f t="shared" si="1"/>
        <v>1</v>
      </c>
    </row>
    <row r="91" spans="2:11" hidden="1" x14ac:dyDescent="0.3">
      <c r="B91" s="63"/>
      <c r="C91" s="98" t="s">
        <v>1456</v>
      </c>
      <c r="D91" s="98" t="s">
        <v>353</v>
      </c>
      <c r="E91" s="68" t="s">
        <v>1455</v>
      </c>
      <c r="F91" s="68"/>
      <c r="G91" s="68"/>
      <c r="H91" s="67" t="s">
        <v>1074</v>
      </c>
      <c r="I91" s="67"/>
      <c r="J91" s="97" t="s">
        <v>353</v>
      </c>
      <c r="K91" s="52" t="b">
        <f t="shared" si="1"/>
        <v>1</v>
      </c>
    </row>
    <row r="92" spans="2:11" hidden="1" x14ac:dyDescent="0.3">
      <c r="B92" s="63"/>
      <c r="C92" s="98" t="s">
        <v>1454</v>
      </c>
      <c r="D92" s="98" t="s">
        <v>353</v>
      </c>
      <c r="E92" s="68" t="s">
        <v>1453</v>
      </c>
      <c r="F92" s="68"/>
      <c r="G92" s="68"/>
      <c r="H92" s="67" t="s">
        <v>1074</v>
      </c>
      <c r="I92" s="67"/>
      <c r="J92" s="97" t="s">
        <v>353</v>
      </c>
      <c r="K92" s="52" t="b">
        <f t="shared" si="1"/>
        <v>1</v>
      </c>
    </row>
    <row r="93" spans="2:11" hidden="1" x14ac:dyDescent="0.3">
      <c r="B93" s="63"/>
      <c r="C93" s="98" t="s">
        <v>1452</v>
      </c>
      <c r="D93" s="98" t="s">
        <v>353</v>
      </c>
      <c r="E93" s="68" t="s">
        <v>1451</v>
      </c>
      <c r="F93" s="68"/>
      <c r="G93" s="68"/>
      <c r="H93" s="67" t="s">
        <v>1074</v>
      </c>
      <c r="I93" s="67"/>
      <c r="J93" s="97" t="s">
        <v>353</v>
      </c>
      <c r="K93" s="52" t="b">
        <f t="shared" si="1"/>
        <v>1</v>
      </c>
    </row>
    <row r="94" spans="2:11" hidden="1" x14ac:dyDescent="0.3">
      <c r="B94" s="63"/>
      <c r="C94" s="98" t="s">
        <v>1450</v>
      </c>
      <c r="D94" s="98" t="s">
        <v>353</v>
      </c>
      <c r="E94" s="68" t="s">
        <v>1449</v>
      </c>
      <c r="F94" s="68"/>
      <c r="G94" s="68"/>
      <c r="H94" s="67" t="s">
        <v>1074</v>
      </c>
      <c r="I94" s="67"/>
      <c r="J94" s="97" t="s">
        <v>353</v>
      </c>
      <c r="K94" s="52" t="b">
        <f t="shared" si="1"/>
        <v>1</v>
      </c>
    </row>
    <row r="95" spans="2:11" x14ac:dyDescent="0.3">
      <c r="B95" s="63"/>
      <c r="C95" s="89" t="s">
        <v>1448</v>
      </c>
      <c r="D95" s="57" t="s">
        <v>1445</v>
      </c>
      <c r="E95" s="55" t="s">
        <v>1447</v>
      </c>
      <c r="F95" s="55" t="s">
        <v>1447</v>
      </c>
      <c r="G95" s="55" t="s">
        <v>1446</v>
      </c>
      <c r="H95" s="70"/>
      <c r="I95" s="70"/>
      <c r="J95" s="61" t="s">
        <v>1445</v>
      </c>
      <c r="K95" s="52" t="b">
        <f t="shared" si="1"/>
        <v>1</v>
      </c>
    </row>
    <row r="96" spans="2:11" ht="11.4" x14ac:dyDescent="0.3">
      <c r="B96" s="63"/>
      <c r="C96" s="89" t="s">
        <v>1444</v>
      </c>
      <c r="D96" s="57" t="s">
        <v>1441</v>
      </c>
      <c r="E96" s="55" t="s">
        <v>1443</v>
      </c>
      <c r="F96" s="55" t="s">
        <v>1443</v>
      </c>
      <c r="G96" s="55" t="s">
        <v>1442</v>
      </c>
      <c r="H96" s="70"/>
      <c r="I96" s="109" t="s">
        <v>190</v>
      </c>
      <c r="J96" s="108" t="s">
        <v>1441</v>
      </c>
      <c r="K96" s="52" t="b">
        <f t="shared" si="1"/>
        <v>1</v>
      </c>
    </row>
    <row r="97" spans="2:11" ht="11.4" x14ac:dyDescent="0.3">
      <c r="B97" s="63"/>
      <c r="C97" s="89" t="s">
        <v>1440</v>
      </c>
      <c r="D97" s="57" t="s">
        <v>1437</v>
      </c>
      <c r="E97" s="55" t="s">
        <v>1439</v>
      </c>
      <c r="F97" s="55" t="s">
        <v>1439</v>
      </c>
      <c r="G97" s="55" t="s">
        <v>1438</v>
      </c>
      <c r="H97" s="70"/>
      <c r="I97" s="109" t="s">
        <v>210</v>
      </c>
      <c r="J97" s="108" t="s">
        <v>1437</v>
      </c>
      <c r="K97" s="52" t="b">
        <f t="shared" si="1"/>
        <v>1</v>
      </c>
    </row>
    <row r="98" spans="2:11" ht="11.4" x14ac:dyDescent="0.3">
      <c r="B98" s="63"/>
      <c r="C98" s="89" t="s">
        <v>1436</v>
      </c>
      <c r="D98" s="57" t="s">
        <v>1433</v>
      </c>
      <c r="E98" s="55" t="s">
        <v>1435</v>
      </c>
      <c r="F98" s="55" t="s">
        <v>1435</v>
      </c>
      <c r="G98" s="55" t="s">
        <v>1434</v>
      </c>
      <c r="H98" s="70"/>
      <c r="I98" s="109" t="s">
        <v>131</v>
      </c>
      <c r="J98" s="108" t="s">
        <v>1433</v>
      </c>
      <c r="K98" s="52" t="b">
        <f t="shared" si="1"/>
        <v>1</v>
      </c>
    </row>
    <row r="99" spans="2:11" ht="11.4" x14ac:dyDescent="0.3">
      <c r="B99" s="63"/>
      <c r="C99" s="89" t="s">
        <v>1432</v>
      </c>
      <c r="D99" s="57" t="s">
        <v>1428</v>
      </c>
      <c r="E99" s="55" t="s">
        <v>1431</v>
      </c>
      <c r="F99" s="55" t="s">
        <v>1430</v>
      </c>
      <c r="G99" s="55" t="s">
        <v>1429</v>
      </c>
      <c r="H99" s="70"/>
      <c r="I99" s="109" t="s">
        <v>132</v>
      </c>
      <c r="J99" s="108" t="s">
        <v>1428</v>
      </c>
      <c r="K99" s="52" t="b">
        <f t="shared" si="1"/>
        <v>1</v>
      </c>
    </row>
    <row r="100" spans="2:11" ht="11.4" x14ac:dyDescent="0.3">
      <c r="B100" s="63"/>
      <c r="C100" s="89" t="s">
        <v>1427</v>
      </c>
      <c r="D100" s="57" t="s">
        <v>1424</v>
      </c>
      <c r="E100" s="55" t="s">
        <v>1426</v>
      </c>
      <c r="F100" s="55" t="s">
        <v>1426</v>
      </c>
      <c r="G100" s="55" t="s">
        <v>1425</v>
      </c>
      <c r="H100" s="70"/>
      <c r="I100" s="109" t="s">
        <v>133</v>
      </c>
      <c r="J100" s="108" t="s">
        <v>1424</v>
      </c>
      <c r="K100" s="52" t="b">
        <f t="shared" si="1"/>
        <v>1</v>
      </c>
    </row>
    <row r="101" spans="2:11" ht="11.4" x14ac:dyDescent="0.3">
      <c r="B101" s="63"/>
      <c r="C101" s="89" t="s">
        <v>1423</v>
      </c>
      <c r="D101" s="57" t="s">
        <v>1419</v>
      </c>
      <c r="E101" s="55" t="s">
        <v>1422</v>
      </c>
      <c r="F101" s="55" t="s">
        <v>1421</v>
      </c>
      <c r="G101" s="55" t="s">
        <v>1420</v>
      </c>
      <c r="H101" s="70"/>
      <c r="I101" s="126" t="s">
        <v>1797</v>
      </c>
      <c r="J101" s="108" t="s">
        <v>1419</v>
      </c>
      <c r="K101" s="52" t="b">
        <f t="shared" si="1"/>
        <v>1</v>
      </c>
    </row>
    <row r="102" spans="2:11" ht="11.4" x14ac:dyDescent="0.3">
      <c r="B102" s="63"/>
      <c r="C102" s="89" t="s">
        <v>1418</v>
      </c>
      <c r="D102" s="57" t="s">
        <v>1415</v>
      </c>
      <c r="E102" s="55" t="s">
        <v>1417</v>
      </c>
      <c r="F102" s="55" t="s">
        <v>1417</v>
      </c>
      <c r="G102" s="55" t="s">
        <v>1416</v>
      </c>
      <c r="H102" s="70"/>
      <c r="I102" s="109" t="s">
        <v>137</v>
      </c>
      <c r="J102" s="108" t="s">
        <v>1415</v>
      </c>
      <c r="K102" s="52" t="b">
        <f t="shared" si="1"/>
        <v>1</v>
      </c>
    </row>
    <row r="103" spans="2:11" ht="11.4" x14ac:dyDescent="0.3">
      <c r="B103" s="63"/>
      <c r="C103" s="89" t="s">
        <v>1414</v>
      </c>
      <c r="D103" s="57" t="s">
        <v>1411</v>
      </c>
      <c r="E103" s="55" t="s">
        <v>1413</v>
      </c>
      <c r="F103" s="55" t="s">
        <v>1413</v>
      </c>
      <c r="G103" s="55" t="s">
        <v>1412</v>
      </c>
      <c r="H103" s="70"/>
      <c r="I103" s="109" t="s">
        <v>139</v>
      </c>
      <c r="J103" s="108" t="s">
        <v>1411</v>
      </c>
      <c r="K103" s="52" t="b">
        <f t="shared" si="1"/>
        <v>1</v>
      </c>
    </row>
    <row r="104" spans="2:11" ht="11.4" x14ac:dyDescent="0.3">
      <c r="B104" s="63"/>
      <c r="C104" s="89" t="s">
        <v>1410</v>
      </c>
      <c r="D104" s="57" t="s">
        <v>1407</v>
      </c>
      <c r="E104" s="55" t="s">
        <v>1409</v>
      </c>
      <c r="F104" s="55" t="s">
        <v>1409</v>
      </c>
      <c r="G104" s="55" t="s">
        <v>1408</v>
      </c>
      <c r="H104" s="70"/>
      <c r="I104" s="109" t="s">
        <v>134</v>
      </c>
      <c r="J104" s="108" t="s">
        <v>1407</v>
      </c>
      <c r="K104" s="52" t="b">
        <f t="shared" si="1"/>
        <v>1</v>
      </c>
    </row>
    <row r="105" spans="2:11" ht="11.4" x14ac:dyDescent="0.3">
      <c r="B105" s="63"/>
      <c r="C105" s="89" t="s">
        <v>1406</v>
      </c>
      <c r="D105" s="57" t="s">
        <v>1403</v>
      </c>
      <c r="E105" s="55" t="s">
        <v>1405</v>
      </c>
      <c r="F105" s="55" t="s">
        <v>1405</v>
      </c>
      <c r="G105" s="55" t="s">
        <v>1404</v>
      </c>
      <c r="H105" s="70"/>
      <c r="I105" s="109" t="s">
        <v>135</v>
      </c>
      <c r="J105" s="108" t="s">
        <v>1403</v>
      </c>
      <c r="K105" s="52" t="b">
        <f t="shared" si="1"/>
        <v>1</v>
      </c>
    </row>
    <row r="106" spans="2:11" ht="11.4" x14ac:dyDescent="0.3">
      <c r="B106" s="63"/>
      <c r="C106" s="89" t="s">
        <v>1402</v>
      </c>
      <c r="D106" s="57" t="s">
        <v>1399</v>
      </c>
      <c r="E106" s="55" t="s">
        <v>1401</v>
      </c>
      <c r="F106" s="55" t="s">
        <v>1401</v>
      </c>
      <c r="G106" s="55" t="s">
        <v>1400</v>
      </c>
      <c r="H106" s="70"/>
      <c r="I106" s="109" t="s">
        <v>136</v>
      </c>
      <c r="J106" s="108" t="s">
        <v>1399</v>
      </c>
      <c r="K106" s="52" t="b">
        <f t="shared" si="1"/>
        <v>1</v>
      </c>
    </row>
    <row r="107" spans="2:11" ht="11.4" x14ac:dyDescent="0.3">
      <c r="B107" s="63"/>
      <c r="C107" s="89" t="s">
        <v>1398</v>
      </c>
      <c r="D107" s="57" t="s">
        <v>1395</v>
      </c>
      <c r="E107" s="55" t="s">
        <v>1397</v>
      </c>
      <c r="F107" s="55" t="s">
        <v>1397</v>
      </c>
      <c r="G107" s="55" t="s">
        <v>1396</v>
      </c>
      <c r="H107" s="70"/>
      <c r="I107" s="109" t="s">
        <v>141</v>
      </c>
      <c r="J107" s="108" t="s">
        <v>1395</v>
      </c>
      <c r="K107" s="52" t="b">
        <f t="shared" si="1"/>
        <v>1</v>
      </c>
    </row>
    <row r="108" spans="2:11" ht="11.4" x14ac:dyDescent="0.3">
      <c r="B108" s="63"/>
      <c r="C108" s="89" t="s">
        <v>1394</v>
      </c>
      <c r="D108" s="57" t="s">
        <v>1391</v>
      </c>
      <c r="E108" s="55" t="s">
        <v>1393</v>
      </c>
      <c r="F108" s="55" t="s">
        <v>1393</v>
      </c>
      <c r="G108" s="55" t="s">
        <v>1392</v>
      </c>
      <c r="H108" s="70"/>
      <c r="I108" s="109" t="s">
        <v>142</v>
      </c>
      <c r="J108" s="108" t="s">
        <v>1391</v>
      </c>
      <c r="K108" s="52" t="b">
        <f t="shared" si="1"/>
        <v>1</v>
      </c>
    </row>
    <row r="109" spans="2:11" ht="11.4" x14ac:dyDescent="0.3">
      <c r="B109" s="63"/>
      <c r="C109" s="89" t="s">
        <v>1390</v>
      </c>
      <c r="D109" s="57" t="s">
        <v>1387</v>
      </c>
      <c r="E109" s="55" t="s">
        <v>1389</v>
      </c>
      <c r="F109" s="55" t="s">
        <v>1389</v>
      </c>
      <c r="G109" s="55" t="s">
        <v>1388</v>
      </c>
      <c r="H109" s="70"/>
      <c r="I109" s="109" t="s">
        <v>143</v>
      </c>
      <c r="J109" s="108" t="s">
        <v>1387</v>
      </c>
      <c r="K109" s="52" t="b">
        <f t="shared" si="1"/>
        <v>1</v>
      </c>
    </row>
    <row r="110" spans="2:11" ht="11.4" x14ac:dyDescent="0.3">
      <c r="B110" s="63"/>
      <c r="C110" s="89" t="s">
        <v>1386</v>
      </c>
      <c r="D110" s="57" t="s">
        <v>1383</v>
      </c>
      <c r="E110" s="55" t="s">
        <v>1385</v>
      </c>
      <c r="F110" s="55" t="s">
        <v>1385</v>
      </c>
      <c r="G110" s="55" t="s">
        <v>1384</v>
      </c>
      <c r="H110" s="70"/>
      <c r="I110" s="109" t="s">
        <v>144</v>
      </c>
      <c r="J110" s="108" t="s">
        <v>1383</v>
      </c>
      <c r="K110" s="52" t="b">
        <f t="shared" si="1"/>
        <v>1</v>
      </c>
    </row>
    <row r="111" spans="2:11" ht="11.4" x14ac:dyDescent="0.3">
      <c r="B111" s="63"/>
      <c r="C111" s="89" t="s">
        <v>1382</v>
      </c>
      <c r="D111" s="57" t="s">
        <v>1378</v>
      </c>
      <c r="E111" s="55" t="s">
        <v>1381</v>
      </c>
      <c r="F111" s="55" t="s">
        <v>1380</v>
      </c>
      <c r="G111" s="55" t="s">
        <v>1379</v>
      </c>
      <c r="H111" s="70"/>
      <c r="I111" s="109" t="s">
        <v>145</v>
      </c>
      <c r="J111" s="108" t="s">
        <v>1378</v>
      </c>
      <c r="K111" s="52" t="b">
        <f t="shared" si="1"/>
        <v>1</v>
      </c>
    </row>
    <row r="112" spans="2:11" ht="11.4" x14ac:dyDescent="0.3">
      <c r="B112" s="63"/>
      <c r="C112" s="89" t="s">
        <v>1377</v>
      </c>
      <c r="D112" s="57" t="s">
        <v>1374</v>
      </c>
      <c r="E112" s="55" t="s">
        <v>1376</v>
      </c>
      <c r="F112" s="55" t="s">
        <v>1376</v>
      </c>
      <c r="G112" s="55" t="s">
        <v>1375</v>
      </c>
      <c r="H112" s="70"/>
      <c r="I112" s="109" t="s">
        <v>146</v>
      </c>
      <c r="J112" s="108" t="s">
        <v>1374</v>
      </c>
      <c r="K112" s="52" t="b">
        <f t="shared" si="1"/>
        <v>1</v>
      </c>
    </row>
    <row r="113" spans="2:11" ht="11.4" x14ac:dyDescent="0.3">
      <c r="B113" s="63"/>
      <c r="C113" s="89" t="s">
        <v>1373</v>
      </c>
      <c r="D113" s="57" t="s">
        <v>1370</v>
      </c>
      <c r="E113" s="55" t="s">
        <v>1372</v>
      </c>
      <c r="F113" s="55" t="s">
        <v>1372</v>
      </c>
      <c r="G113" s="55" t="s">
        <v>1371</v>
      </c>
      <c r="H113" s="70"/>
      <c r="I113" s="109" t="s">
        <v>147</v>
      </c>
      <c r="J113" s="108" t="s">
        <v>1370</v>
      </c>
      <c r="K113" s="52" t="b">
        <f t="shared" si="1"/>
        <v>1</v>
      </c>
    </row>
    <row r="114" spans="2:11" ht="11.4" x14ac:dyDescent="0.3">
      <c r="B114" s="63"/>
      <c r="C114" s="89" t="s">
        <v>1369</v>
      </c>
      <c r="D114" s="57" t="s">
        <v>1077</v>
      </c>
      <c r="E114" s="55" t="s">
        <v>1368</v>
      </c>
      <c r="F114" s="55" t="s">
        <v>1367</v>
      </c>
      <c r="G114" s="55" t="s">
        <v>1078</v>
      </c>
      <c r="H114" s="70"/>
      <c r="I114" s="109" t="s">
        <v>1366</v>
      </c>
      <c r="J114" s="108" t="s">
        <v>1077</v>
      </c>
      <c r="K114" s="52" t="b">
        <f t="shared" si="1"/>
        <v>1</v>
      </c>
    </row>
    <row r="115" spans="2:11" ht="11.4" x14ac:dyDescent="0.3">
      <c r="B115" s="63"/>
      <c r="C115" s="89" t="s">
        <v>1365</v>
      </c>
      <c r="D115" s="57" t="s">
        <v>1362</v>
      </c>
      <c r="E115" s="55" t="s">
        <v>1364</v>
      </c>
      <c r="F115" s="55" t="s">
        <v>1364</v>
      </c>
      <c r="G115" s="55" t="s">
        <v>1363</v>
      </c>
      <c r="H115" s="70"/>
      <c r="I115" s="109" t="s">
        <v>152</v>
      </c>
      <c r="J115" s="108" t="s">
        <v>1362</v>
      </c>
      <c r="K115" s="52" t="b">
        <f t="shared" si="1"/>
        <v>1</v>
      </c>
    </row>
    <row r="116" spans="2:11" ht="11.4" x14ac:dyDescent="0.3">
      <c r="B116" s="63"/>
      <c r="C116" s="89" t="s">
        <v>1361</v>
      </c>
      <c r="D116" s="57" t="s">
        <v>1358</v>
      </c>
      <c r="E116" s="55" t="s">
        <v>1360</v>
      </c>
      <c r="F116" s="55" t="s">
        <v>1360</v>
      </c>
      <c r="G116" s="55" t="s">
        <v>1359</v>
      </c>
      <c r="H116" s="70"/>
      <c r="I116" s="109" t="s">
        <v>155</v>
      </c>
      <c r="J116" s="108" t="s">
        <v>1358</v>
      </c>
      <c r="K116" s="52" t="b">
        <f t="shared" si="1"/>
        <v>1</v>
      </c>
    </row>
    <row r="117" spans="2:11" ht="11.4" x14ac:dyDescent="0.3">
      <c r="B117" s="63"/>
      <c r="C117" s="89" t="s">
        <v>1357</v>
      </c>
      <c r="D117" s="57" t="s">
        <v>1353</v>
      </c>
      <c r="E117" s="55" t="s">
        <v>1356</v>
      </c>
      <c r="F117" s="55" t="s">
        <v>1355</v>
      </c>
      <c r="G117" s="55" t="s">
        <v>1354</v>
      </c>
      <c r="H117" s="70"/>
      <c r="I117" s="109" t="s">
        <v>156</v>
      </c>
      <c r="J117" s="108" t="s">
        <v>1353</v>
      </c>
      <c r="K117" s="52" t="b">
        <f t="shared" si="1"/>
        <v>1</v>
      </c>
    </row>
    <row r="118" spans="2:11" ht="11.4" x14ac:dyDescent="0.3">
      <c r="B118" s="63"/>
      <c r="C118" s="89" t="s">
        <v>1352</v>
      </c>
      <c r="D118" s="57" t="s">
        <v>1348</v>
      </c>
      <c r="E118" s="55" t="s">
        <v>1351</v>
      </c>
      <c r="F118" s="55" t="s">
        <v>1350</v>
      </c>
      <c r="G118" s="55" t="s">
        <v>1349</v>
      </c>
      <c r="H118" s="70"/>
      <c r="I118" s="126" t="s">
        <v>1800</v>
      </c>
      <c r="J118" s="108" t="s">
        <v>1348</v>
      </c>
      <c r="K118" s="52" t="b">
        <f t="shared" si="1"/>
        <v>1</v>
      </c>
    </row>
    <row r="119" spans="2:11" ht="11.4" x14ac:dyDescent="0.3">
      <c r="B119" s="63"/>
      <c r="C119" s="89" t="s">
        <v>1347</v>
      </c>
      <c r="D119" s="57" t="s">
        <v>1343</v>
      </c>
      <c r="E119" s="55" t="s">
        <v>1346</v>
      </c>
      <c r="F119" s="55" t="s">
        <v>1345</v>
      </c>
      <c r="G119" s="55" t="s">
        <v>1344</v>
      </c>
      <c r="H119" s="70"/>
      <c r="I119" s="109" t="s">
        <v>158</v>
      </c>
      <c r="J119" s="108" t="s">
        <v>1343</v>
      </c>
      <c r="K119" s="52" t="b">
        <f t="shared" si="1"/>
        <v>1</v>
      </c>
    </row>
    <row r="120" spans="2:11" ht="11.4" x14ac:dyDescent="0.3">
      <c r="B120" s="63"/>
      <c r="C120" s="89" t="s">
        <v>1342</v>
      </c>
      <c r="D120" s="57" t="s">
        <v>1338</v>
      </c>
      <c r="E120" s="55" t="s">
        <v>1341</v>
      </c>
      <c r="F120" s="55" t="s">
        <v>1340</v>
      </c>
      <c r="G120" s="55" t="s">
        <v>1339</v>
      </c>
      <c r="H120" s="70"/>
      <c r="I120" s="109" t="s">
        <v>159</v>
      </c>
      <c r="J120" s="108" t="s">
        <v>1338</v>
      </c>
      <c r="K120" s="52" t="b">
        <f t="shared" si="1"/>
        <v>1</v>
      </c>
    </row>
    <row r="121" spans="2:11" ht="11.4" x14ac:dyDescent="0.3">
      <c r="B121" s="63"/>
      <c r="C121" s="89" t="s">
        <v>1337</v>
      </c>
      <c r="D121" s="57" t="s">
        <v>1333</v>
      </c>
      <c r="E121" s="55" t="s">
        <v>1336</v>
      </c>
      <c r="F121" s="55" t="s">
        <v>1335</v>
      </c>
      <c r="G121" s="55" t="s">
        <v>1334</v>
      </c>
      <c r="H121" s="70"/>
      <c r="I121" s="109" t="s">
        <v>161</v>
      </c>
      <c r="J121" s="108" t="s">
        <v>1333</v>
      </c>
      <c r="K121" s="52" t="b">
        <f t="shared" si="1"/>
        <v>1</v>
      </c>
    </row>
    <row r="122" spans="2:11" ht="11.4" x14ac:dyDescent="0.3">
      <c r="B122" s="63"/>
      <c r="C122" s="89" t="s">
        <v>1332</v>
      </c>
      <c r="D122" s="57" t="s">
        <v>1328</v>
      </c>
      <c r="E122" s="55" t="s">
        <v>1331</v>
      </c>
      <c r="F122" s="55" t="s">
        <v>1330</v>
      </c>
      <c r="G122" s="55" t="s">
        <v>1329</v>
      </c>
      <c r="H122" s="70"/>
      <c r="I122" s="109" t="s">
        <v>162</v>
      </c>
      <c r="J122" s="108" t="s">
        <v>1328</v>
      </c>
      <c r="K122" s="52" t="b">
        <f t="shared" si="1"/>
        <v>1</v>
      </c>
    </row>
    <row r="123" spans="2:11" ht="11.4" x14ac:dyDescent="0.3">
      <c r="B123" s="63"/>
      <c r="C123" s="89" t="s">
        <v>1327</v>
      </c>
      <c r="D123" s="57" t="s">
        <v>1323</v>
      </c>
      <c r="E123" s="55" t="s">
        <v>1326</v>
      </c>
      <c r="F123" s="55" t="s">
        <v>1325</v>
      </c>
      <c r="G123" s="55" t="s">
        <v>1324</v>
      </c>
      <c r="H123" s="70"/>
      <c r="I123" s="109" t="s">
        <v>163</v>
      </c>
      <c r="J123" s="108" t="s">
        <v>1323</v>
      </c>
      <c r="K123" s="52" t="b">
        <f t="shared" si="1"/>
        <v>1</v>
      </c>
    </row>
    <row r="124" spans="2:11" x14ac:dyDescent="0.3">
      <c r="B124" s="63"/>
      <c r="C124" s="98" t="s">
        <v>1322</v>
      </c>
      <c r="D124" s="98" t="s">
        <v>353</v>
      </c>
      <c r="E124" s="55" t="s">
        <v>1321</v>
      </c>
      <c r="F124" s="68" t="s">
        <v>1320</v>
      </c>
      <c r="G124" s="68"/>
      <c r="H124" s="67" t="s">
        <v>448</v>
      </c>
      <c r="I124" s="67"/>
      <c r="J124" s="97" t="s">
        <v>353</v>
      </c>
      <c r="K124" s="52" t="b">
        <f t="shared" si="1"/>
        <v>1</v>
      </c>
    </row>
    <row r="125" spans="2:11" ht="11.4" x14ac:dyDescent="0.3">
      <c r="B125" s="63"/>
      <c r="C125" s="89" t="s">
        <v>1319</v>
      </c>
      <c r="D125" s="57" t="s">
        <v>1316</v>
      </c>
      <c r="E125" s="55" t="s">
        <v>1318</v>
      </c>
      <c r="F125" s="55" t="s">
        <v>1318</v>
      </c>
      <c r="G125" s="55" t="s">
        <v>1317</v>
      </c>
      <c r="H125" s="70"/>
      <c r="I125" s="109" t="s">
        <v>165</v>
      </c>
      <c r="J125" s="108" t="s">
        <v>1316</v>
      </c>
      <c r="K125" s="52" t="b">
        <f t="shared" si="1"/>
        <v>1</v>
      </c>
    </row>
    <row r="126" spans="2:11" ht="11.4" x14ac:dyDescent="0.3">
      <c r="B126" s="63"/>
      <c r="C126" s="89" t="s">
        <v>1315</v>
      </c>
      <c r="D126" s="57" t="s">
        <v>1312</v>
      </c>
      <c r="E126" s="55" t="s">
        <v>1314</v>
      </c>
      <c r="F126" s="55" t="s">
        <v>1314</v>
      </c>
      <c r="G126" s="55" t="s">
        <v>1313</v>
      </c>
      <c r="H126" s="70"/>
      <c r="I126" s="109" t="s">
        <v>166</v>
      </c>
      <c r="J126" s="108" t="s">
        <v>1312</v>
      </c>
      <c r="K126" s="52" t="b">
        <f t="shared" si="1"/>
        <v>1</v>
      </c>
    </row>
    <row r="127" spans="2:11" ht="11.4" x14ac:dyDescent="0.3">
      <c r="B127" s="63"/>
      <c r="C127" s="89" t="s">
        <v>1311</v>
      </c>
      <c r="D127" s="57" t="s">
        <v>1308</v>
      </c>
      <c r="E127" s="55" t="s">
        <v>1310</v>
      </c>
      <c r="F127" s="55" t="s">
        <v>1310</v>
      </c>
      <c r="G127" s="55" t="s">
        <v>1309</v>
      </c>
      <c r="H127" s="70"/>
      <c r="I127" s="109" t="s">
        <v>167</v>
      </c>
      <c r="J127" s="108" t="s">
        <v>1308</v>
      </c>
      <c r="K127" s="52" t="b">
        <f t="shared" si="1"/>
        <v>1</v>
      </c>
    </row>
    <row r="128" spans="2:11" ht="11.4" x14ac:dyDescent="0.3">
      <c r="B128" s="63"/>
      <c r="C128" s="89" t="s">
        <v>1307</v>
      </c>
      <c r="D128" s="57" t="s">
        <v>1304</v>
      </c>
      <c r="E128" s="55" t="s">
        <v>1306</v>
      </c>
      <c r="F128" s="55" t="s">
        <v>1306</v>
      </c>
      <c r="G128" s="55" t="s">
        <v>1305</v>
      </c>
      <c r="H128" s="70"/>
      <c r="I128" s="109" t="s">
        <v>168</v>
      </c>
      <c r="J128" s="108" t="s">
        <v>1304</v>
      </c>
      <c r="K128" s="52" t="b">
        <f t="shared" si="1"/>
        <v>1</v>
      </c>
    </row>
    <row r="129" spans="2:11" ht="11.4" x14ac:dyDescent="0.3">
      <c r="B129" s="63"/>
      <c r="C129" s="89" t="s">
        <v>1303</v>
      </c>
      <c r="D129" s="57" t="s">
        <v>1300</v>
      </c>
      <c r="E129" s="55" t="s">
        <v>1302</v>
      </c>
      <c r="F129" s="55" t="s">
        <v>1302</v>
      </c>
      <c r="G129" s="55" t="s">
        <v>1301</v>
      </c>
      <c r="H129" s="70"/>
      <c r="I129" s="126" t="s">
        <v>1803</v>
      </c>
      <c r="J129" s="108" t="s">
        <v>1300</v>
      </c>
      <c r="K129" s="52" t="b">
        <f t="shared" si="1"/>
        <v>1</v>
      </c>
    </row>
    <row r="130" spans="2:11" x14ac:dyDescent="0.3">
      <c r="B130" s="63"/>
      <c r="C130" s="98" t="s">
        <v>1299</v>
      </c>
      <c r="D130" s="98" t="s">
        <v>353</v>
      </c>
      <c r="E130" s="55" t="s">
        <v>1298</v>
      </c>
      <c r="F130" s="68" t="s">
        <v>1298</v>
      </c>
      <c r="G130" s="68"/>
      <c r="H130" s="67" t="s">
        <v>448</v>
      </c>
      <c r="I130" s="67"/>
      <c r="J130" s="97" t="s">
        <v>353</v>
      </c>
      <c r="K130" s="52" t="b">
        <f t="shared" si="1"/>
        <v>1</v>
      </c>
    </row>
    <row r="131" spans="2:11" ht="11.4" x14ac:dyDescent="0.3">
      <c r="B131" s="63"/>
      <c r="C131" s="89" t="s">
        <v>1297</v>
      </c>
      <c r="D131" s="57" t="s">
        <v>1294</v>
      </c>
      <c r="E131" s="55" t="s">
        <v>1296</v>
      </c>
      <c r="F131" s="55" t="s">
        <v>1296</v>
      </c>
      <c r="G131" s="55" t="s">
        <v>1295</v>
      </c>
      <c r="H131" s="70"/>
      <c r="I131" s="109" t="s">
        <v>171</v>
      </c>
      <c r="J131" s="108" t="s">
        <v>1294</v>
      </c>
      <c r="K131" s="52" t="b">
        <f t="shared" si="1"/>
        <v>1</v>
      </c>
    </row>
    <row r="132" spans="2:11" ht="11.4" x14ac:dyDescent="0.3">
      <c r="B132" s="63"/>
      <c r="C132" s="89" t="s">
        <v>1293</v>
      </c>
      <c r="D132" s="57" t="s">
        <v>1290</v>
      </c>
      <c r="E132" s="55" t="s">
        <v>1292</v>
      </c>
      <c r="F132" s="55" t="s">
        <v>1292</v>
      </c>
      <c r="G132" s="55" t="s">
        <v>1291</v>
      </c>
      <c r="H132" s="70"/>
      <c r="I132" s="109" t="s">
        <v>172</v>
      </c>
      <c r="J132" s="108" t="s">
        <v>1290</v>
      </c>
      <c r="K132" s="52" t="b">
        <f t="shared" si="1"/>
        <v>1</v>
      </c>
    </row>
    <row r="133" spans="2:11" x14ac:dyDescent="0.3">
      <c r="B133" s="63"/>
      <c r="C133" s="98" t="s">
        <v>1289</v>
      </c>
      <c r="D133" s="98" t="s">
        <v>353</v>
      </c>
      <c r="E133" s="55" t="s">
        <v>1288</v>
      </c>
      <c r="F133" s="68" t="s">
        <v>1288</v>
      </c>
      <c r="G133" s="68"/>
      <c r="H133" s="67" t="s">
        <v>448</v>
      </c>
      <c r="I133" s="67"/>
      <c r="J133" s="97" t="s">
        <v>353</v>
      </c>
      <c r="K133" s="52" t="b">
        <f t="shared" si="1"/>
        <v>1</v>
      </c>
    </row>
    <row r="134" spans="2:11" ht="11.4" x14ac:dyDescent="0.3">
      <c r="B134" s="63"/>
      <c r="C134" s="89" t="s">
        <v>1287</v>
      </c>
      <c r="D134" s="57" t="s">
        <v>1284</v>
      </c>
      <c r="E134" s="55" t="s">
        <v>1286</v>
      </c>
      <c r="F134" s="55" t="s">
        <v>1286</v>
      </c>
      <c r="G134" s="55" t="s">
        <v>1285</v>
      </c>
      <c r="H134" s="70"/>
      <c r="I134" s="109" t="s">
        <v>173</v>
      </c>
      <c r="J134" s="108" t="s">
        <v>1284</v>
      </c>
      <c r="K134" s="52" t="b">
        <f t="shared" ref="K134:K197" si="2">J134=D134</f>
        <v>1</v>
      </c>
    </row>
    <row r="135" spans="2:11" ht="11.4" x14ac:dyDescent="0.3">
      <c r="B135" s="63"/>
      <c r="C135" s="89" t="s">
        <v>1283</v>
      </c>
      <c r="D135" s="57" t="s">
        <v>1280</v>
      </c>
      <c r="E135" s="55" t="s">
        <v>1282</v>
      </c>
      <c r="F135" s="55" t="s">
        <v>1282</v>
      </c>
      <c r="G135" s="55" t="s">
        <v>1281</v>
      </c>
      <c r="H135" s="70"/>
      <c r="I135" s="109" t="s">
        <v>174</v>
      </c>
      <c r="J135" s="108" t="s">
        <v>1280</v>
      </c>
      <c r="K135" s="52" t="b">
        <f t="shared" si="2"/>
        <v>1</v>
      </c>
    </row>
    <row r="136" spans="2:11" ht="11.4" x14ac:dyDescent="0.3">
      <c r="B136" s="63"/>
      <c r="C136" s="89" t="s">
        <v>1279</v>
      </c>
      <c r="D136" s="57" t="s">
        <v>1276</v>
      </c>
      <c r="E136" s="55" t="s">
        <v>1278</v>
      </c>
      <c r="F136" s="55" t="s">
        <v>1278</v>
      </c>
      <c r="G136" s="55" t="s">
        <v>1277</v>
      </c>
      <c r="H136" s="70"/>
      <c r="I136" s="109" t="s">
        <v>176</v>
      </c>
      <c r="J136" s="108" t="s">
        <v>1276</v>
      </c>
      <c r="K136" s="52" t="b">
        <f t="shared" si="2"/>
        <v>1</v>
      </c>
    </row>
    <row r="137" spans="2:11" ht="11.4" x14ac:dyDescent="0.3">
      <c r="B137" s="63"/>
      <c r="C137" s="89" t="s">
        <v>1275</v>
      </c>
      <c r="D137" s="57" t="s">
        <v>1272</v>
      </c>
      <c r="E137" s="55" t="s">
        <v>1274</v>
      </c>
      <c r="F137" s="55" t="s">
        <v>1274</v>
      </c>
      <c r="G137" s="55" t="s">
        <v>1273</v>
      </c>
      <c r="H137" s="70"/>
      <c r="I137" s="109" t="s">
        <v>175</v>
      </c>
      <c r="J137" s="108" t="s">
        <v>1272</v>
      </c>
      <c r="K137" s="52" t="b">
        <f t="shared" si="2"/>
        <v>1</v>
      </c>
    </row>
    <row r="138" spans="2:11" ht="11.4" x14ac:dyDescent="0.3">
      <c r="B138" s="63"/>
      <c r="C138" s="110" t="s">
        <v>1271</v>
      </c>
      <c r="D138" s="57" t="s">
        <v>1268</v>
      </c>
      <c r="E138" s="55" t="s">
        <v>1270</v>
      </c>
      <c r="F138" s="55" t="s">
        <v>1270</v>
      </c>
      <c r="G138" s="55" t="s">
        <v>1269</v>
      </c>
      <c r="H138" s="70"/>
      <c r="I138" s="109" t="s">
        <v>177</v>
      </c>
      <c r="J138" s="108" t="s">
        <v>1268</v>
      </c>
      <c r="K138" s="52" t="b">
        <f t="shared" si="2"/>
        <v>1</v>
      </c>
    </row>
    <row r="139" spans="2:11" ht="11.4" x14ac:dyDescent="0.3">
      <c r="B139" s="63"/>
      <c r="C139" s="110" t="s">
        <v>1267</v>
      </c>
      <c r="D139" s="57" t="s">
        <v>1263</v>
      </c>
      <c r="E139" s="55" t="s">
        <v>1266</v>
      </c>
      <c r="F139" s="55" t="s">
        <v>1265</v>
      </c>
      <c r="G139" s="55" t="s">
        <v>1264</v>
      </c>
      <c r="H139" s="70"/>
      <c r="I139" s="109" t="s">
        <v>178</v>
      </c>
      <c r="J139" s="108" t="s">
        <v>1263</v>
      </c>
      <c r="K139" s="52" t="b">
        <f t="shared" si="2"/>
        <v>1</v>
      </c>
    </row>
    <row r="140" spans="2:11" ht="11.4" x14ac:dyDescent="0.3">
      <c r="B140" s="63"/>
      <c r="C140" s="110" t="s">
        <v>1262</v>
      </c>
      <c r="D140" s="57" t="s">
        <v>1259</v>
      </c>
      <c r="E140" s="55" t="s">
        <v>1261</v>
      </c>
      <c r="F140" s="55" t="s">
        <v>1261</v>
      </c>
      <c r="G140" s="55" t="s">
        <v>1260</v>
      </c>
      <c r="H140" s="70"/>
      <c r="I140" s="109" t="s">
        <v>179</v>
      </c>
      <c r="J140" s="108" t="s">
        <v>1259</v>
      </c>
      <c r="K140" s="52" t="b">
        <f t="shared" si="2"/>
        <v>1</v>
      </c>
    </row>
    <row r="141" spans="2:11" ht="11.4" x14ac:dyDescent="0.3">
      <c r="B141" s="63"/>
      <c r="C141" s="110" t="s">
        <v>1258</v>
      </c>
      <c r="D141" s="57" t="s">
        <v>1255</v>
      </c>
      <c r="E141" s="55" t="s">
        <v>1257</v>
      </c>
      <c r="F141" s="55" t="s">
        <v>1257</v>
      </c>
      <c r="G141" s="55" t="s">
        <v>1256</v>
      </c>
      <c r="H141" s="70"/>
      <c r="I141" s="109" t="s">
        <v>180</v>
      </c>
      <c r="J141" s="108" t="s">
        <v>1255</v>
      </c>
      <c r="K141" s="52" t="b">
        <f t="shared" si="2"/>
        <v>1</v>
      </c>
    </row>
    <row r="142" spans="2:11" ht="11.4" x14ac:dyDescent="0.3">
      <c r="B142" s="63"/>
      <c r="C142" s="89" t="s">
        <v>1254</v>
      </c>
      <c r="D142" s="57" t="s">
        <v>1250</v>
      </c>
      <c r="E142" s="55" t="s">
        <v>1253</v>
      </c>
      <c r="F142" s="55" t="s">
        <v>1252</v>
      </c>
      <c r="G142" s="55" t="s">
        <v>1251</v>
      </c>
      <c r="H142" s="70"/>
      <c r="I142" s="109" t="s">
        <v>181</v>
      </c>
      <c r="J142" s="108" t="s">
        <v>1250</v>
      </c>
      <c r="K142" s="52" t="b">
        <f t="shared" si="2"/>
        <v>1</v>
      </c>
    </row>
    <row r="143" spans="2:11" ht="11.4" x14ac:dyDescent="0.3">
      <c r="B143" s="63"/>
      <c r="C143" s="89" t="s">
        <v>1249</v>
      </c>
      <c r="D143" s="57" t="s">
        <v>1245</v>
      </c>
      <c r="E143" s="55" t="s">
        <v>1248</v>
      </c>
      <c r="F143" s="55" t="s">
        <v>1247</v>
      </c>
      <c r="G143" s="55" t="s">
        <v>1246</v>
      </c>
      <c r="H143" s="70"/>
      <c r="I143" s="109" t="s">
        <v>182</v>
      </c>
      <c r="J143" s="108" t="s">
        <v>1245</v>
      </c>
      <c r="K143" s="52" t="b">
        <f t="shared" si="2"/>
        <v>1</v>
      </c>
    </row>
    <row r="144" spans="2:11" ht="12" x14ac:dyDescent="0.3">
      <c r="B144" s="63"/>
      <c r="C144" s="89" t="s">
        <v>1244</v>
      </c>
      <c r="D144" s="57" t="s">
        <v>1241</v>
      </c>
      <c r="E144" s="55" t="s">
        <v>1243</v>
      </c>
      <c r="F144" s="55" t="s">
        <v>1243</v>
      </c>
      <c r="G144" s="55" t="s">
        <v>1242</v>
      </c>
      <c r="H144" s="70"/>
      <c r="I144" s="126" t="s">
        <v>1807</v>
      </c>
      <c r="J144" s="108" t="s">
        <v>1241</v>
      </c>
      <c r="K144" s="52" t="b">
        <f t="shared" si="2"/>
        <v>1</v>
      </c>
    </row>
    <row r="145" spans="2:11" ht="11.4" x14ac:dyDescent="0.3">
      <c r="B145" s="63"/>
      <c r="C145" s="89" t="s">
        <v>1240</v>
      </c>
      <c r="D145" s="57" t="s">
        <v>1237</v>
      </c>
      <c r="E145" s="55" t="s">
        <v>1239</v>
      </c>
      <c r="F145" s="55" t="s">
        <v>1239</v>
      </c>
      <c r="G145" s="55" t="s">
        <v>1238</v>
      </c>
      <c r="H145" s="70"/>
      <c r="I145" s="109" t="s">
        <v>184</v>
      </c>
      <c r="J145" s="108" t="s">
        <v>1237</v>
      </c>
      <c r="K145" s="52" t="b">
        <f t="shared" si="2"/>
        <v>1</v>
      </c>
    </row>
    <row r="146" spans="2:11" ht="11.4" x14ac:dyDescent="0.3">
      <c r="B146" s="63"/>
      <c r="C146" s="89" t="s">
        <v>1236</v>
      </c>
      <c r="D146" s="57" t="s">
        <v>1232</v>
      </c>
      <c r="E146" s="55" t="s">
        <v>1235</v>
      </c>
      <c r="F146" s="55" t="s">
        <v>1234</v>
      </c>
      <c r="G146" s="55" t="s">
        <v>1233</v>
      </c>
      <c r="H146" s="70"/>
      <c r="I146" s="126" t="s">
        <v>1809</v>
      </c>
      <c r="J146" s="108" t="s">
        <v>1232</v>
      </c>
      <c r="K146" s="52" t="b">
        <f t="shared" si="2"/>
        <v>1</v>
      </c>
    </row>
    <row r="147" spans="2:11" ht="11.4" x14ac:dyDescent="0.3">
      <c r="B147" s="63"/>
      <c r="C147" s="89" t="s">
        <v>1231</v>
      </c>
      <c r="D147" s="57" t="s">
        <v>1228</v>
      </c>
      <c r="E147" s="55" t="s">
        <v>1230</v>
      </c>
      <c r="F147" s="55" t="s">
        <v>1230</v>
      </c>
      <c r="G147" s="55" t="s">
        <v>1229</v>
      </c>
      <c r="H147" s="70"/>
      <c r="I147" s="109" t="s">
        <v>188</v>
      </c>
      <c r="J147" s="108" t="s">
        <v>1228</v>
      </c>
      <c r="K147" s="52" t="b">
        <f t="shared" si="2"/>
        <v>1</v>
      </c>
    </row>
    <row r="148" spans="2:11" ht="11.4" x14ac:dyDescent="0.3">
      <c r="B148" s="63"/>
      <c r="C148" s="89" t="s">
        <v>1227</v>
      </c>
      <c r="D148" s="57" t="s">
        <v>1223</v>
      </c>
      <c r="E148" s="55" t="s">
        <v>1226</v>
      </c>
      <c r="F148" s="55" t="s">
        <v>1225</v>
      </c>
      <c r="G148" s="55" t="s">
        <v>1224</v>
      </c>
      <c r="H148" s="70"/>
      <c r="I148" s="109" t="s">
        <v>189</v>
      </c>
      <c r="J148" s="108" t="s">
        <v>1223</v>
      </c>
      <c r="K148" s="52" t="b">
        <f t="shared" si="2"/>
        <v>1</v>
      </c>
    </row>
    <row r="149" spans="2:11" x14ac:dyDescent="0.3">
      <c r="B149" s="63"/>
      <c r="C149" s="98" t="s">
        <v>1222</v>
      </c>
      <c r="D149" s="98" t="s">
        <v>353</v>
      </c>
      <c r="E149" s="55" t="s">
        <v>1221</v>
      </c>
      <c r="F149" s="68" t="s">
        <v>1221</v>
      </c>
      <c r="G149" s="68"/>
      <c r="H149" s="67" t="s">
        <v>448</v>
      </c>
      <c r="I149" s="67"/>
      <c r="J149" s="97" t="s">
        <v>353</v>
      </c>
      <c r="K149" s="52" t="b">
        <f t="shared" si="2"/>
        <v>1</v>
      </c>
    </row>
    <row r="150" spans="2:11" ht="11.4" x14ac:dyDescent="0.3">
      <c r="B150" s="63"/>
      <c r="C150" s="89" t="s">
        <v>1220</v>
      </c>
      <c r="D150" s="57" t="s">
        <v>1217</v>
      </c>
      <c r="E150" s="55" t="s">
        <v>1219</v>
      </c>
      <c r="F150" s="55" t="s">
        <v>1219</v>
      </c>
      <c r="G150" s="55" t="s">
        <v>1218</v>
      </c>
      <c r="H150" s="70"/>
      <c r="I150" s="109" t="s">
        <v>192</v>
      </c>
      <c r="J150" s="108" t="s">
        <v>1217</v>
      </c>
      <c r="K150" s="52" t="b">
        <f t="shared" si="2"/>
        <v>1</v>
      </c>
    </row>
    <row r="151" spans="2:11" ht="11.4" x14ac:dyDescent="0.3">
      <c r="B151" s="63"/>
      <c r="C151" s="89" t="s">
        <v>1216</v>
      </c>
      <c r="D151" s="57" t="s">
        <v>1213</v>
      </c>
      <c r="E151" s="55" t="s">
        <v>1215</v>
      </c>
      <c r="F151" s="55" t="s">
        <v>1215</v>
      </c>
      <c r="G151" s="55" t="s">
        <v>1214</v>
      </c>
      <c r="H151" s="70"/>
      <c r="I151" s="109" t="s">
        <v>193</v>
      </c>
      <c r="J151" s="108" t="s">
        <v>1213</v>
      </c>
      <c r="K151" s="52" t="b">
        <f t="shared" si="2"/>
        <v>1</v>
      </c>
    </row>
    <row r="152" spans="2:11" ht="11.4" x14ac:dyDescent="0.3">
      <c r="B152" s="63"/>
      <c r="C152" s="89" t="s">
        <v>1212</v>
      </c>
      <c r="D152" s="57" t="s">
        <v>1209</v>
      </c>
      <c r="E152" s="55" t="s">
        <v>1211</v>
      </c>
      <c r="F152" s="55" t="s">
        <v>1211</v>
      </c>
      <c r="G152" s="55" t="s">
        <v>1210</v>
      </c>
      <c r="H152" s="70"/>
      <c r="I152" s="109" t="s">
        <v>194</v>
      </c>
      <c r="J152" s="108" t="s">
        <v>1209</v>
      </c>
      <c r="K152" s="52" t="b">
        <f t="shared" si="2"/>
        <v>1</v>
      </c>
    </row>
    <row r="153" spans="2:11" ht="11.4" x14ac:dyDescent="0.3">
      <c r="B153" s="63"/>
      <c r="C153" s="89" t="s">
        <v>1208</v>
      </c>
      <c r="D153" s="57" t="s">
        <v>1205</v>
      </c>
      <c r="E153" s="55" t="s">
        <v>1207</v>
      </c>
      <c r="F153" s="55" t="s">
        <v>1207</v>
      </c>
      <c r="G153" s="55" t="s">
        <v>1206</v>
      </c>
      <c r="H153" s="70"/>
      <c r="I153" s="109" t="s">
        <v>195</v>
      </c>
      <c r="J153" s="108" t="s">
        <v>1205</v>
      </c>
      <c r="K153" s="52" t="b">
        <f t="shared" si="2"/>
        <v>1</v>
      </c>
    </row>
    <row r="154" spans="2:11" ht="11.4" x14ac:dyDescent="0.3">
      <c r="B154" s="63"/>
      <c r="C154" s="89" t="s">
        <v>1204</v>
      </c>
      <c r="D154" s="57" t="s">
        <v>1201</v>
      </c>
      <c r="E154" s="55" t="s">
        <v>1203</v>
      </c>
      <c r="F154" s="55" t="s">
        <v>1203</v>
      </c>
      <c r="G154" s="55" t="s">
        <v>1202</v>
      </c>
      <c r="H154" s="70"/>
      <c r="I154" s="109" t="s">
        <v>196</v>
      </c>
      <c r="J154" s="108" t="s">
        <v>1201</v>
      </c>
      <c r="K154" s="52" t="b">
        <f t="shared" si="2"/>
        <v>1</v>
      </c>
    </row>
    <row r="155" spans="2:11" ht="11.4" x14ac:dyDescent="0.3">
      <c r="B155" s="63"/>
      <c r="C155" s="89" t="s">
        <v>1200</v>
      </c>
      <c r="D155" s="57" t="s">
        <v>1197</v>
      </c>
      <c r="E155" s="55" t="s">
        <v>1199</v>
      </c>
      <c r="F155" s="55" t="s">
        <v>1199</v>
      </c>
      <c r="G155" s="55" t="s">
        <v>1198</v>
      </c>
      <c r="H155" s="70"/>
      <c r="I155" s="109" t="s">
        <v>197</v>
      </c>
      <c r="J155" s="108" t="s">
        <v>1197</v>
      </c>
      <c r="K155" s="52" t="b">
        <f t="shared" si="2"/>
        <v>1</v>
      </c>
    </row>
    <row r="156" spans="2:11" ht="11.4" x14ac:dyDescent="0.3">
      <c r="B156" s="63"/>
      <c r="C156" s="89" t="s">
        <v>1196</v>
      </c>
      <c r="D156" s="57" t="s">
        <v>1192</v>
      </c>
      <c r="E156" s="55" t="s">
        <v>1195</v>
      </c>
      <c r="F156" s="55" t="s">
        <v>1194</v>
      </c>
      <c r="G156" s="55" t="s">
        <v>1193</v>
      </c>
      <c r="H156" s="70"/>
      <c r="I156" s="109" t="s">
        <v>198</v>
      </c>
      <c r="J156" s="108" t="s">
        <v>1192</v>
      </c>
      <c r="K156" s="52" t="b">
        <f t="shared" si="2"/>
        <v>1</v>
      </c>
    </row>
    <row r="157" spans="2:11" ht="11.4" x14ac:dyDescent="0.3">
      <c r="B157" s="63"/>
      <c r="C157" s="89" t="s">
        <v>1191</v>
      </c>
      <c r="D157" s="57" t="s">
        <v>1187</v>
      </c>
      <c r="E157" s="55" t="s">
        <v>1190</v>
      </c>
      <c r="F157" s="55" t="s">
        <v>1189</v>
      </c>
      <c r="G157" s="55" t="s">
        <v>1188</v>
      </c>
      <c r="H157" s="70"/>
      <c r="I157" s="126" t="s">
        <v>1813</v>
      </c>
      <c r="J157" s="108" t="s">
        <v>1187</v>
      </c>
      <c r="K157" s="52" t="b">
        <f t="shared" si="2"/>
        <v>1</v>
      </c>
    </row>
    <row r="158" spans="2:11" ht="11.4" x14ac:dyDescent="0.3">
      <c r="B158" s="63"/>
      <c r="C158" s="89" t="s">
        <v>1186</v>
      </c>
      <c r="D158" s="57" t="s">
        <v>1182</v>
      </c>
      <c r="E158" s="55" t="s">
        <v>1185</v>
      </c>
      <c r="F158" s="55" t="s">
        <v>1184</v>
      </c>
      <c r="G158" s="55" t="s">
        <v>1183</v>
      </c>
      <c r="H158" s="70"/>
      <c r="I158" s="109" t="s">
        <v>201</v>
      </c>
      <c r="J158" s="108" t="s">
        <v>1182</v>
      </c>
      <c r="K158" s="52" t="b">
        <f t="shared" si="2"/>
        <v>1</v>
      </c>
    </row>
    <row r="159" spans="2:11" ht="11.4" x14ac:dyDescent="0.3">
      <c r="B159" s="63"/>
      <c r="C159" s="89" t="s">
        <v>1181</v>
      </c>
      <c r="D159" s="57" t="s">
        <v>1177</v>
      </c>
      <c r="E159" s="55" t="s">
        <v>1180</v>
      </c>
      <c r="F159" s="55" t="s">
        <v>1179</v>
      </c>
      <c r="G159" s="55" t="s">
        <v>1178</v>
      </c>
      <c r="H159" s="70"/>
      <c r="I159" s="109" t="s">
        <v>203</v>
      </c>
      <c r="J159" s="108" t="s">
        <v>1177</v>
      </c>
      <c r="K159" s="52" t="b">
        <f t="shared" si="2"/>
        <v>1</v>
      </c>
    </row>
    <row r="160" spans="2:11" ht="11.4" x14ac:dyDescent="0.3">
      <c r="B160" s="63"/>
      <c r="C160" s="89" t="s">
        <v>1176</v>
      </c>
      <c r="D160" s="57" t="s">
        <v>1173</v>
      </c>
      <c r="E160" s="55" t="s">
        <v>1175</v>
      </c>
      <c r="F160" s="55" t="s">
        <v>1175</v>
      </c>
      <c r="G160" s="55" t="s">
        <v>1174</v>
      </c>
      <c r="H160" s="70"/>
      <c r="I160" s="109" t="s">
        <v>204</v>
      </c>
      <c r="J160" s="108" t="s">
        <v>1173</v>
      </c>
      <c r="K160" s="52" t="b">
        <f t="shared" si="2"/>
        <v>1</v>
      </c>
    </row>
    <row r="161" spans="2:11" ht="11.4" x14ac:dyDescent="0.3">
      <c r="B161" s="63"/>
      <c r="C161" s="89" t="s">
        <v>1172</v>
      </c>
      <c r="D161" s="57" t="s">
        <v>1169</v>
      </c>
      <c r="E161" s="55" t="s">
        <v>1171</v>
      </c>
      <c r="F161" s="55" t="s">
        <v>1171</v>
      </c>
      <c r="G161" s="55" t="s">
        <v>1170</v>
      </c>
      <c r="H161" s="70"/>
      <c r="I161" s="109" t="s">
        <v>207</v>
      </c>
      <c r="J161" s="108" t="s">
        <v>1169</v>
      </c>
      <c r="K161" s="52" t="b">
        <f t="shared" si="2"/>
        <v>1</v>
      </c>
    </row>
    <row r="162" spans="2:11" x14ac:dyDescent="0.3">
      <c r="B162" s="63"/>
      <c r="C162" s="98" t="s">
        <v>1168</v>
      </c>
      <c r="D162" s="98" t="s">
        <v>353</v>
      </c>
      <c r="E162" s="55" t="s">
        <v>1167</v>
      </c>
      <c r="F162" s="68" t="s">
        <v>1167</v>
      </c>
      <c r="G162" s="68"/>
      <c r="H162" s="67" t="s">
        <v>448</v>
      </c>
      <c r="I162" s="67"/>
      <c r="J162" s="97" t="s">
        <v>353</v>
      </c>
      <c r="K162" s="52" t="b">
        <f t="shared" si="2"/>
        <v>1</v>
      </c>
    </row>
    <row r="163" spans="2:11" ht="11.4" x14ac:dyDescent="0.3">
      <c r="B163" s="63"/>
      <c r="C163" s="89" t="s">
        <v>1166</v>
      </c>
      <c r="D163" s="57" t="s">
        <v>1163</v>
      </c>
      <c r="E163" s="55" t="s">
        <v>1165</v>
      </c>
      <c r="F163" s="55" t="s">
        <v>1165</v>
      </c>
      <c r="G163" s="55" t="s">
        <v>1164</v>
      </c>
      <c r="H163" s="70"/>
      <c r="I163" s="126" t="s">
        <v>1815</v>
      </c>
      <c r="J163" s="108" t="s">
        <v>1163</v>
      </c>
      <c r="K163" s="52" t="b">
        <f t="shared" si="2"/>
        <v>1</v>
      </c>
    </row>
    <row r="164" spans="2:11" ht="11.4" x14ac:dyDescent="0.3">
      <c r="B164" s="63"/>
      <c r="C164" s="89" t="s">
        <v>1162</v>
      </c>
      <c r="D164" s="57" t="s">
        <v>1159</v>
      </c>
      <c r="E164" s="55" t="s">
        <v>1161</v>
      </c>
      <c r="F164" s="55" t="s">
        <v>1161</v>
      </c>
      <c r="G164" s="55" t="s">
        <v>1160</v>
      </c>
      <c r="H164" s="70"/>
      <c r="I164" s="126" t="s">
        <v>1816</v>
      </c>
      <c r="J164" s="108" t="s">
        <v>1159</v>
      </c>
      <c r="K164" s="52" t="b">
        <f t="shared" si="2"/>
        <v>1</v>
      </c>
    </row>
    <row r="165" spans="2:11" ht="11.4" x14ac:dyDescent="0.3">
      <c r="B165" s="63"/>
      <c r="C165" s="89" t="s">
        <v>1158</v>
      </c>
      <c r="D165" s="57" t="s">
        <v>1154</v>
      </c>
      <c r="E165" s="55" t="s">
        <v>1157</v>
      </c>
      <c r="F165" s="55" t="s">
        <v>1156</v>
      </c>
      <c r="G165" s="55" t="s">
        <v>1155</v>
      </c>
      <c r="H165" s="70"/>
      <c r="I165" s="126" t="s">
        <v>1817</v>
      </c>
      <c r="J165" s="108" t="s">
        <v>1154</v>
      </c>
      <c r="K165" s="52" t="b">
        <f t="shared" si="2"/>
        <v>1</v>
      </c>
    </row>
    <row r="166" spans="2:11" ht="11.4" x14ac:dyDescent="0.3">
      <c r="B166" s="63"/>
      <c r="C166" s="89" t="s">
        <v>1153</v>
      </c>
      <c r="D166" s="57" t="s">
        <v>1150</v>
      </c>
      <c r="E166" s="55" t="s">
        <v>1152</v>
      </c>
      <c r="F166" s="55" t="s">
        <v>1152</v>
      </c>
      <c r="G166" s="55" t="s">
        <v>1151</v>
      </c>
      <c r="H166" s="70"/>
      <c r="I166" s="109" t="s">
        <v>153</v>
      </c>
      <c r="J166" s="108" t="s">
        <v>1150</v>
      </c>
      <c r="K166" s="52" t="b">
        <f t="shared" si="2"/>
        <v>1</v>
      </c>
    </row>
    <row r="167" spans="2:11" ht="11.4" x14ac:dyDescent="0.3">
      <c r="B167" s="63"/>
      <c r="C167" s="89" t="s">
        <v>1149</v>
      </c>
      <c r="D167" s="57" t="s">
        <v>1146</v>
      </c>
      <c r="E167" s="55" t="s">
        <v>1148</v>
      </c>
      <c r="F167" s="55" t="s">
        <v>1148</v>
      </c>
      <c r="G167" s="55" t="s">
        <v>1147</v>
      </c>
      <c r="H167" s="70"/>
      <c r="I167" s="109" t="s">
        <v>154</v>
      </c>
      <c r="J167" s="108" t="s">
        <v>1146</v>
      </c>
      <c r="K167" s="52" t="b">
        <f t="shared" si="2"/>
        <v>1</v>
      </c>
    </row>
    <row r="168" spans="2:11" ht="11.4" x14ac:dyDescent="0.3">
      <c r="B168" s="63"/>
      <c r="C168" s="89" t="s">
        <v>1145</v>
      </c>
      <c r="D168" s="57" t="s">
        <v>1142</v>
      </c>
      <c r="E168" s="55" t="s">
        <v>1144</v>
      </c>
      <c r="F168" s="55" t="s">
        <v>1144</v>
      </c>
      <c r="G168" s="55" t="s">
        <v>1143</v>
      </c>
      <c r="H168" s="70"/>
      <c r="I168" s="109" t="s">
        <v>160</v>
      </c>
      <c r="J168" s="108" t="s">
        <v>1142</v>
      </c>
      <c r="K168" s="52" t="b">
        <f t="shared" si="2"/>
        <v>1</v>
      </c>
    </row>
    <row r="169" spans="2:11" x14ac:dyDescent="0.3">
      <c r="B169" s="63"/>
      <c r="C169" s="98" t="s">
        <v>1141</v>
      </c>
      <c r="D169" s="98" t="s">
        <v>353</v>
      </c>
      <c r="E169" s="55" t="s">
        <v>1140</v>
      </c>
      <c r="F169" s="68" t="s">
        <v>1140</v>
      </c>
      <c r="G169" s="68"/>
      <c r="H169" s="67" t="s">
        <v>448</v>
      </c>
      <c r="I169" s="67"/>
      <c r="J169" s="97" t="s">
        <v>353</v>
      </c>
      <c r="K169" s="52" t="b">
        <f t="shared" si="2"/>
        <v>1</v>
      </c>
    </row>
    <row r="170" spans="2:11" ht="11.4" x14ac:dyDescent="0.3">
      <c r="B170" s="63"/>
      <c r="C170" s="89" t="s">
        <v>1139</v>
      </c>
      <c r="D170" s="57" t="s">
        <v>1136</v>
      </c>
      <c r="E170" s="55" t="s">
        <v>1138</v>
      </c>
      <c r="F170" s="55" t="s">
        <v>1138</v>
      </c>
      <c r="G170" s="55" t="s">
        <v>1137</v>
      </c>
      <c r="H170" s="70"/>
      <c r="I170" s="126" t="s">
        <v>1801</v>
      </c>
      <c r="J170" s="108" t="s">
        <v>1136</v>
      </c>
      <c r="K170" s="52" t="b">
        <f t="shared" si="2"/>
        <v>1</v>
      </c>
    </row>
    <row r="171" spans="2:11" ht="11.4" x14ac:dyDescent="0.3">
      <c r="B171" s="63"/>
      <c r="C171" s="89" t="s">
        <v>1135</v>
      </c>
      <c r="D171" s="57" t="s">
        <v>1132</v>
      </c>
      <c r="E171" s="55" t="s">
        <v>1134</v>
      </c>
      <c r="F171" s="55" t="s">
        <v>1134</v>
      </c>
      <c r="G171" s="55" t="s">
        <v>1133</v>
      </c>
      <c r="H171" s="70"/>
      <c r="I171" s="126" t="s">
        <v>1804</v>
      </c>
      <c r="J171" s="108" t="s">
        <v>1132</v>
      </c>
      <c r="K171" s="52" t="b">
        <f t="shared" si="2"/>
        <v>1</v>
      </c>
    </row>
    <row r="172" spans="2:11" ht="11.4" x14ac:dyDescent="0.3">
      <c r="B172" s="63"/>
      <c r="C172" s="89" t="s">
        <v>1131</v>
      </c>
      <c r="D172" s="57" t="s">
        <v>1128</v>
      </c>
      <c r="E172" s="55" t="s">
        <v>1130</v>
      </c>
      <c r="F172" s="55" t="s">
        <v>1130</v>
      </c>
      <c r="G172" s="55" t="s">
        <v>1129</v>
      </c>
      <c r="H172" s="70"/>
      <c r="I172" s="126" t="s">
        <v>1810</v>
      </c>
      <c r="J172" s="108" t="s">
        <v>1128</v>
      </c>
      <c r="K172" s="52" t="b">
        <f t="shared" si="2"/>
        <v>1</v>
      </c>
    </row>
    <row r="173" spans="2:11" ht="11.4" x14ac:dyDescent="0.3">
      <c r="B173" s="63"/>
      <c r="C173" s="89" t="s">
        <v>1127</v>
      </c>
      <c r="D173" s="57" t="s">
        <v>1124</v>
      </c>
      <c r="E173" s="55" t="s">
        <v>1126</v>
      </c>
      <c r="F173" s="55" t="s">
        <v>1126</v>
      </c>
      <c r="G173" s="55" t="s">
        <v>1125</v>
      </c>
      <c r="H173" s="70"/>
      <c r="I173" s="109" t="s">
        <v>191</v>
      </c>
      <c r="J173" s="108" t="s">
        <v>1124</v>
      </c>
      <c r="K173" s="52" t="b">
        <f t="shared" si="2"/>
        <v>1</v>
      </c>
    </row>
    <row r="174" spans="2:11" ht="11.4" x14ac:dyDescent="0.3">
      <c r="B174" s="63"/>
      <c r="C174" s="89" t="s">
        <v>1123</v>
      </c>
      <c r="D174" s="57" t="s">
        <v>1120</v>
      </c>
      <c r="E174" s="55" t="s">
        <v>1122</v>
      </c>
      <c r="F174" s="55" t="s">
        <v>1122</v>
      </c>
      <c r="G174" s="55" t="s">
        <v>1121</v>
      </c>
      <c r="H174" s="70"/>
      <c r="I174" s="109" t="s">
        <v>205</v>
      </c>
      <c r="J174" s="108" t="s">
        <v>1120</v>
      </c>
      <c r="K174" s="52" t="b">
        <f t="shared" si="2"/>
        <v>1</v>
      </c>
    </row>
    <row r="175" spans="2:11" ht="11.4" x14ac:dyDescent="0.3">
      <c r="B175" s="63"/>
      <c r="C175" s="89" t="s">
        <v>1119</v>
      </c>
      <c r="D175" s="57" t="s">
        <v>1116</v>
      </c>
      <c r="E175" s="55" t="s">
        <v>1118</v>
      </c>
      <c r="F175" s="55" t="s">
        <v>1118</v>
      </c>
      <c r="G175" s="55" t="s">
        <v>1117</v>
      </c>
      <c r="H175" s="70"/>
      <c r="I175" s="109" t="s">
        <v>211</v>
      </c>
      <c r="J175" s="108" t="s">
        <v>1116</v>
      </c>
      <c r="K175" s="52" t="b">
        <f t="shared" si="2"/>
        <v>1</v>
      </c>
    </row>
    <row r="176" spans="2:11" ht="11.4" x14ac:dyDescent="0.3">
      <c r="B176" s="63"/>
      <c r="C176" s="89" t="s">
        <v>1115</v>
      </c>
      <c r="D176" s="57" t="s">
        <v>1112</v>
      </c>
      <c r="E176" s="55" t="s">
        <v>1114</v>
      </c>
      <c r="F176" s="55" t="s">
        <v>1114</v>
      </c>
      <c r="G176" s="55" t="s">
        <v>1113</v>
      </c>
      <c r="H176" s="70"/>
      <c r="I176" s="126" t="s">
        <v>1820</v>
      </c>
      <c r="J176" s="108" t="s">
        <v>1112</v>
      </c>
      <c r="K176" s="52" t="b">
        <f t="shared" si="2"/>
        <v>1</v>
      </c>
    </row>
    <row r="177" spans="2:11" x14ac:dyDescent="0.3">
      <c r="B177" s="63"/>
      <c r="C177" s="98" t="s">
        <v>1111</v>
      </c>
      <c r="D177" s="98" t="s">
        <v>353</v>
      </c>
      <c r="E177" s="55" t="s">
        <v>1110</v>
      </c>
      <c r="F177" s="68" t="s">
        <v>1110</v>
      </c>
      <c r="G177" s="68"/>
      <c r="H177" s="67" t="s">
        <v>448</v>
      </c>
      <c r="I177" s="67"/>
      <c r="J177" s="97" t="s">
        <v>353</v>
      </c>
      <c r="K177" s="52" t="b">
        <f t="shared" si="2"/>
        <v>1</v>
      </c>
    </row>
    <row r="178" spans="2:11" x14ac:dyDescent="0.3">
      <c r="B178" s="63"/>
      <c r="C178" s="98" t="s">
        <v>1109</v>
      </c>
      <c r="D178" s="98" t="s">
        <v>353</v>
      </c>
      <c r="E178" s="55" t="s">
        <v>1108</v>
      </c>
      <c r="F178" s="68" t="s">
        <v>1108</v>
      </c>
      <c r="G178" s="68"/>
      <c r="H178" s="67" t="s">
        <v>448</v>
      </c>
      <c r="I178" s="67"/>
      <c r="J178" s="97" t="s">
        <v>353</v>
      </c>
      <c r="K178" s="52" t="b">
        <f t="shared" si="2"/>
        <v>1</v>
      </c>
    </row>
    <row r="179" spans="2:11" x14ac:dyDescent="0.3">
      <c r="B179" s="63"/>
      <c r="C179" s="98" t="s">
        <v>1107</v>
      </c>
      <c r="D179" s="98" t="s">
        <v>353</v>
      </c>
      <c r="E179" s="55" t="s">
        <v>1106</v>
      </c>
      <c r="F179" s="68" t="s">
        <v>1106</v>
      </c>
      <c r="G179" s="68"/>
      <c r="H179" s="67" t="s">
        <v>448</v>
      </c>
      <c r="I179" s="67"/>
      <c r="J179" s="97" t="s">
        <v>353</v>
      </c>
      <c r="K179" s="52" t="b">
        <f t="shared" si="2"/>
        <v>1</v>
      </c>
    </row>
    <row r="180" spans="2:11" ht="11.4" x14ac:dyDescent="0.3">
      <c r="B180" s="63"/>
      <c r="C180" s="89" t="s">
        <v>1105</v>
      </c>
      <c r="D180" s="57" t="s">
        <v>1102</v>
      </c>
      <c r="E180" s="55" t="s">
        <v>1104</v>
      </c>
      <c r="F180" s="55" t="s">
        <v>1104</v>
      </c>
      <c r="G180" s="55" t="s">
        <v>1103</v>
      </c>
      <c r="H180" s="70"/>
      <c r="I180" s="126" t="s">
        <v>1808</v>
      </c>
      <c r="J180" s="108" t="s">
        <v>1102</v>
      </c>
      <c r="K180" s="52" t="b">
        <f t="shared" si="2"/>
        <v>1</v>
      </c>
    </row>
    <row r="181" spans="2:11" ht="11.4" x14ac:dyDescent="0.3">
      <c r="B181" s="63"/>
      <c r="C181" s="89" t="s">
        <v>1101</v>
      </c>
      <c r="D181" s="57" t="s">
        <v>1098</v>
      </c>
      <c r="E181" s="55" t="s">
        <v>1100</v>
      </c>
      <c r="F181" s="55" t="s">
        <v>1100</v>
      </c>
      <c r="G181" s="55" t="s">
        <v>1099</v>
      </c>
      <c r="H181" s="70"/>
      <c r="I181" s="109" t="s">
        <v>202</v>
      </c>
      <c r="J181" s="108" t="s">
        <v>1098</v>
      </c>
      <c r="K181" s="52" t="b">
        <f t="shared" si="2"/>
        <v>1</v>
      </c>
    </row>
    <row r="182" spans="2:11" ht="11.4" x14ac:dyDescent="0.3">
      <c r="B182" s="63"/>
      <c r="C182" s="89" t="s">
        <v>1097</v>
      </c>
      <c r="D182" s="57" t="s">
        <v>1094</v>
      </c>
      <c r="E182" s="55" t="s">
        <v>1096</v>
      </c>
      <c r="F182" s="55" t="s">
        <v>1096</v>
      </c>
      <c r="G182" s="55" t="s">
        <v>1095</v>
      </c>
      <c r="H182" s="70"/>
      <c r="I182" s="109" t="s">
        <v>206</v>
      </c>
      <c r="J182" s="108" t="s">
        <v>1094</v>
      </c>
      <c r="K182" s="52" t="b">
        <f t="shared" si="2"/>
        <v>1</v>
      </c>
    </row>
    <row r="183" spans="2:11" ht="11.4" x14ac:dyDescent="0.3">
      <c r="B183" s="63"/>
      <c r="C183" s="89" t="s">
        <v>1093</v>
      </c>
      <c r="D183" s="57" t="s">
        <v>1090</v>
      </c>
      <c r="E183" s="55" t="s">
        <v>1092</v>
      </c>
      <c r="F183" s="55" t="s">
        <v>1092</v>
      </c>
      <c r="G183" s="55" t="s">
        <v>1091</v>
      </c>
      <c r="H183" s="70"/>
      <c r="I183" s="126" t="s">
        <v>1814</v>
      </c>
      <c r="J183" s="108" t="s">
        <v>1090</v>
      </c>
      <c r="K183" s="52" t="b">
        <f t="shared" si="2"/>
        <v>1</v>
      </c>
    </row>
    <row r="184" spans="2:11" ht="11.4" x14ac:dyDescent="0.3">
      <c r="B184" s="63"/>
      <c r="C184" s="89" t="s">
        <v>1089</v>
      </c>
      <c r="D184" s="57" t="s">
        <v>1086</v>
      </c>
      <c r="E184" s="55" t="s">
        <v>1088</v>
      </c>
      <c r="F184" s="55" t="s">
        <v>1088</v>
      </c>
      <c r="G184" s="55" t="s">
        <v>1087</v>
      </c>
      <c r="H184" s="70"/>
      <c r="I184" s="126" t="s">
        <v>1819</v>
      </c>
      <c r="J184" s="108" t="s">
        <v>1086</v>
      </c>
      <c r="K184" s="52" t="b">
        <f t="shared" si="2"/>
        <v>1</v>
      </c>
    </row>
    <row r="185" spans="2:11" ht="11.4" x14ac:dyDescent="0.3">
      <c r="B185" s="63"/>
      <c r="C185" s="89" t="s">
        <v>1085</v>
      </c>
      <c r="D185" s="57" t="s">
        <v>1081</v>
      </c>
      <c r="E185" s="55" t="s">
        <v>1084</v>
      </c>
      <c r="F185" s="55" t="s">
        <v>1083</v>
      </c>
      <c r="G185" s="55" t="s">
        <v>1082</v>
      </c>
      <c r="H185" s="70"/>
      <c r="I185" s="126" t="s">
        <v>1798</v>
      </c>
      <c r="J185" s="108" t="s">
        <v>1081</v>
      </c>
      <c r="K185" s="52" t="b">
        <f t="shared" si="2"/>
        <v>1</v>
      </c>
    </row>
    <row r="186" spans="2:11" x14ac:dyDescent="0.3">
      <c r="B186" s="63"/>
      <c r="C186" s="89" t="s">
        <v>1080</v>
      </c>
      <c r="D186" s="57" t="s">
        <v>1077</v>
      </c>
      <c r="E186" s="55" t="s">
        <v>1079</v>
      </c>
      <c r="F186" s="55" t="s">
        <v>1079</v>
      </c>
      <c r="G186" s="55" t="s">
        <v>1078</v>
      </c>
      <c r="H186" s="70"/>
      <c r="I186" s="70"/>
      <c r="J186" s="61" t="s">
        <v>1077</v>
      </c>
      <c r="K186" s="52" t="b">
        <f t="shared" si="2"/>
        <v>1</v>
      </c>
    </row>
    <row r="187" spans="2:11" x14ac:dyDescent="0.3">
      <c r="B187" s="63"/>
      <c r="C187" s="98" t="s">
        <v>1076</v>
      </c>
      <c r="D187" s="98" t="s">
        <v>353</v>
      </c>
      <c r="E187" s="68" t="s">
        <v>1075</v>
      </c>
      <c r="F187" s="68"/>
      <c r="G187" s="68"/>
      <c r="H187" s="67" t="s">
        <v>1074</v>
      </c>
      <c r="I187" s="67"/>
      <c r="J187" s="97" t="s">
        <v>353</v>
      </c>
      <c r="K187" s="52" t="b">
        <f t="shared" si="2"/>
        <v>1</v>
      </c>
    </row>
    <row r="188" spans="2:11" x14ac:dyDescent="0.3">
      <c r="B188" s="65" t="s">
        <v>1073</v>
      </c>
      <c r="C188" s="80" t="s">
        <v>1072</v>
      </c>
      <c r="D188" s="57" t="s">
        <v>1068</v>
      </c>
      <c r="E188" s="55" t="s">
        <v>1071</v>
      </c>
      <c r="F188" s="55" t="s">
        <v>1070</v>
      </c>
      <c r="G188" s="55" t="s">
        <v>1069</v>
      </c>
      <c r="H188" s="70"/>
      <c r="I188" s="70"/>
      <c r="J188" s="61" t="s">
        <v>1068</v>
      </c>
      <c r="K188" s="52" t="b">
        <f t="shared" si="2"/>
        <v>1</v>
      </c>
    </row>
    <row r="189" spans="2:11" x14ac:dyDescent="0.3">
      <c r="B189" s="63"/>
      <c r="C189" s="80" t="s">
        <v>1067</v>
      </c>
      <c r="D189" s="57" t="s">
        <v>1063</v>
      </c>
      <c r="E189" s="55" t="s">
        <v>1066</v>
      </c>
      <c r="F189" s="55" t="s">
        <v>1065</v>
      </c>
      <c r="G189" s="55" t="s">
        <v>1064</v>
      </c>
      <c r="H189" s="107"/>
      <c r="I189" s="107"/>
      <c r="J189" s="61" t="s">
        <v>1063</v>
      </c>
      <c r="K189" s="52" t="b">
        <f t="shared" si="2"/>
        <v>1</v>
      </c>
    </row>
    <row r="190" spans="2:11" x14ac:dyDescent="0.3">
      <c r="B190" s="63"/>
      <c r="C190" s="80" t="s">
        <v>1062</v>
      </c>
      <c r="D190" s="57" t="s">
        <v>1058</v>
      </c>
      <c r="E190" s="55" t="s">
        <v>1061</v>
      </c>
      <c r="F190" s="55" t="s">
        <v>1060</v>
      </c>
      <c r="G190" s="55" t="s">
        <v>1059</v>
      </c>
      <c r="H190" s="107"/>
      <c r="I190" s="107"/>
      <c r="J190" s="61" t="s">
        <v>1058</v>
      </c>
      <c r="K190" s="52" t="b">
        <f t="shared" si="2"/>
        <v>1</v>
      </c>
    </row>
    <row r="191" spans="2:11" hidden="1" x14ac:dyDescent="0.3">
      <c r="B191" s="63"/>
      <c r="C191" s="85" t="s">
        <v>1057</v>
      </c>
      <c r="D191" s="85" t="s">
        <v>353</v>
      </c>
      <c r="E191" s="75" t="s">
        <v>1056</v>
      </c>
      <c r="F191" s="68"/>
      <c r="G191" s="68"/>
      <c r="H191" s="67" t="s">
        <v>954</v>
      </c>
      <c r="I191" s="67"/>
      <c r="J191" s="84" t="s">
        <v>353</v>
      </c>
      <c r="K191" s="52" t="b">
        <f t="shared" si="2"/>
        <v>1</v>
      </c>
    </row>
    <row r="192" spans="2:11" x14ac:dyDescent="0.3">
      <c r="B192" s="63"/>
      <c r="C192" s="80" t="s">
        <v>1055</v>
      </c>
      <c r="D192" s="57" t="s">
        <v>1052</v>
      </c>
      <c r="E192" s="55" t="s">
        <v>353</v>
      </c>
      <c r="F192" s="55" t="s">
        <v>1054</v>
      </c>
      <c r="G192" s="55" t="s">
        <v>1053</v>
      </c>
      <c r="H192" s="70" t="s">
        <v>374</v>
      </c>
      <c r="I192" s="70"/>
      <c r="J192" s="61" t="s">
        <v>1052</v>
      </c>
      <c r="K192" s="52" t="b">
        <f t="shared" si="2"/>
        <v>1</v>
      </c>
    </row>
    <row r="193" spans="2:11" hidden="1" x14ac:dyDescent="0.3">
      <c r="B193" s="63"/>
      <c r="C193" s="69" t="s">
        <v>1051</v>
      </c>
      <c r="D193" s="69" t="s">
        <v>353</v>
      </c>
      <c r="E193" s="68" t="s">
        <v>1050</v>
      </c>
      <c r="F193" s="68"/>
      <c r="G193" s="68"/>
      <c r="H193" s="67" t="s">
        <v>1022</v>
      </c>
      <c r="I193" s="67"/>
      <c r="J193" s="66" t="s">
        <v>353</v>
      </c>
      <c r="K193" s="52" t="b">
        <f t="shared" si="2"/>
        <v>1</v>
      </c>
    </row>
    <row r="194" spans="2:11" hidden="1" x14ac:dyDescent="0.3">
      <c r="B194" s="63"/>
      <c r="C194" s="79" t="s">
        <v>1049</v>
      </c>
      <c r="D194" s="79" t="s">
        <v>353</v>
      </c>
      <c r="E194" s="75" t="s">
        <v>1048</v>
      </c>
      <c r="F194" s="75"/>
      <c r="G194" s="75"/>
      <c r="H194" s="67" t="s">
        <v>1047</v>
      </c>
      <c r="I194" s="67"/>
      <c r="J194" s="78" t="s">
        <v>353</v>
      </c>
      <c r="K194" s="52" t="b">
        <f t="shared" si="2"/>
        <v>1</v>
      </c>
    </row>
    <row r="195" spans="2:11" hidden="1" x14ac:dyDescent="0.3">
      <c r="B195" s="106"/>
      <c r="C195" s="69" t="s">
        <v>1046</v>
      </c>
      <c r="D195" s="69" t="s">
        <v>353</v>
      </c>
      <c r="E195" s="68" t="s">
        <v>1045</v>
      </c>
      <c r="F195" s="68"/>
      <c r="G195" s="68"/>
      <c r="H195" s="67" t="s">
        <v>1022</v>
      </c>
      <c r="I195" s="67"/>
      <c r="J195" s="66" t="s">
        <v>353</v>
      </c>
      <c r="K195" s="52" t="b">
        <f t="shared" si="2"/>
        <v>1</v>
      </c>
    </row>
    <row r="196" spans="2:11" hidden="1" x14ac:dyDescent="0.3">
      <c r="B196" s="106"/>
      <c r="C196" s="69" t="s">
        <v>1044</v>
      </c>
      <c r="D196" s="69" t="s">
        <v>353</v>
      </c>
      <c r="E196" s="68" t="s">
        <v>1043</v>
      </c>
      <c r="F196" s="68"/>
      <c r="G196" s="68"/>
      <c r="H196" s="67" t="s">
        <v>1022</v>
      </c>
      <c r="I196" s="67"/>
      <c r="J196" s="66" t="s">
        <v>353</v>
      </c>
      <c r="K196" s="52" t="b">
        <f t="shared" si="2"/>
        <v>1</v>
      </c>
    </row>
    <row r="197" spans="2:11" hidden="1" x14ac:dyDescent="0.3">
      <c r="B197" s="106"/>
      <c r="C197" s="69" t="s">
        <v>1042</v>
      </c>
      <c r="D197" s="69" t="s">
        <v>353</v>
      </c>
      <c r="E197" s="68" t="s">
        <v>1041</v>
      </c>
      <c r="F197" s="68"/>
      <c r="G197" s="68"/>
      <c r="H197" s="67" t="s">
        <v>1022</v>
      </c>
      <c r="I197" s="67"/>
      <c r="J197" s="66" t="s">
        <v>353</v>
      </c>
      <c r="K197" s="52" t="b">
        <f t="shared" si="2"/>
        <v>1</v>
      </c>
    </row>
    <row r="198" spans="2:11" hidden="1" x14ac:dyDescent="0.3">
      <c r="B198" s="106"/>
      <c r="C198" s="69" t="s">
        <v>1040</v>
      </c>
      <c r="D198" s="69" t="s">
        <v>353</v>
      </c>
      <c r="E198" s="68" t="s">
        <v>1039</v>
      </c>
      <c r="F198" s="68"/>
      <c r="G198" s="68"/>
      <c r="H198" s="67" t="s">
        <v>1022</v>
      </c>
      <c r="I198" s="67"/>
      <c r="J198" s="66" t="s">
        <v>353</v>
      </c>
      <c r="K198" s="52" t="b">
        <f t="shared" ref="K198:K261" si="3">J198=D198</f>
        <v>1</v>
      </c>
    </row>
    <row r="199" spans="2:11" x14ac:dyDescent="0.3">
      <c r="B199" s="106"/>
      <c r="C199" s="69" t="s">
        <v>1038</v>
      </c>
      <c r="D199" s="69" t="s">
        <v>353</v>
      </c>
      <c r="E199" s="68" t="s">
        <v>1037</v>
      </c>
      <c r="F199" s="68"/>
      <c r="G199" s="68"/>
      <c r="H199" s="67" t="s">
        <v>448</v>
      </c>
      <c r="I199" s="67"/>
      <c r="J199" s="66" t="s">
        <v>353</v>
      </c>
      <c r="K199" s="52" t="b">
        <f t="shared" si="3"/>
        <v>1</v>
      </c>
    </row>
    <row r="200" spans="2:11" hidden="1" x14ac:dyDescent="0.3">
      <c r="B200" s="106"/>
      <c r="C200" s="85" t="s">
        <v>1036</v>
      </c>
      <c r="D200" s="85" t="s">
        <v>353</v>
      </c>
      <c r="E200" s="75" t="s">
        <v>1035</v>
      </c>
      <c r="F200" s="68"/>
      <c r="G200" s="68"/>
      <c r="H200" s="67" t="s">
        <v>385</v>
      </c>
      <c r="I200" s="67"/>
      <c r="J200" s="84" t="s">
        <v>353</v>
      </c>
      <c r="K200" s="52" t="b">
        <f t="shared" si="3"/>
        <v>1</v>
      </c>
    </row>
    <row r="201" spans="2:11" x14ac:dyDescent="0.3">
      <c r="B201" s="106"/>
      <c r="C201" s="69" t="s">
        <v>1034</v>
      </c>
      <c r="D201" s="69" t="s">
        <v>353</v>
      </c>
      <c r="E201" s="68" t="s">
        <v>1033</v>
      </c>
      <c r="F201" s="68"/>
      <c r="G201" s="68"/>
      <c r="H201" s="67" t="s">
        <v>448</v>
      </c>
      <c r="I201" s="67"/>
      <c r="J201" s="66" t="s">
        <v>353</v>
      </c>
      <c r="K201" s="52" t="b">
        <f t="shared" si="3"/>
        <v>1</v>
      </c>
    </row>
    <row r="202" spans="2:11" hidden="1" x14ac:dyDescent="0.3">
      <c r="B202" s="106"/>
      <c r="C202" s="85" t="s">
        <v>1032</v>
      </c>
      <c r="D202" s="85" t="s">
        <v>353</v>
      </c>
      <c r="E202" s="75" t="s">
        <v>1031</v>
      </c>
      <c r="F202" s="68"/>
      <c r="G202" s="68"/>
      <c r="H202" s="67" t="s">
        <v>385</v>
      </c>
      <c r="I202" s="67"/>
      <c r="J202" s="84" t="s">
        <v>353</v>
      </c>
      <c r="K202" s="52" t="b">
        <f t="shared" si="3"/>
        <v>1</v>
      </c>
    </row>
    <row r="203" spans="2:11" hidden="1" x14ac:dyDescent="0.3">
      <c r="B203" s="106"/>
      <c r="C203" s="69" t="s">
        <v>1030</v>
      </c>
      <c r="D203" s="69" t="s">
        <v>353</v>
      </c>
      <c r="E203" s="68" t="s">
        <v>1029</v>
      </c>
      <c r="F203" s="68"/>
      <c r="G203" s="68"/>
      <c r="H203" s="67" t="s">
        <v>1022</v>
      </c>
      <c r="I203" s="67"/>
      <c r="J203" s="66" t="s">
        <v>353</v>
      </c>
      <c r="K203" s="52" t="b">
        <f t="shared" si="3"/>
        <v>1</v>
      </c>
    </row>
    <row r="204" spans="2:11" x14ac:dyDescent="0.3">
      <c r="B204" s="106"/>
      <c r="C204" s="69" t="s">
        <v>1028</v>
      </c>
      <c r="D204" s="69" t="s">
        <v>353</v>
      </c>
      <c r="E204" s="68" t="s">
        <v>1027</v>
      </c>
      <c r="F204" s="68"/>
      <c r="G204" s="68"/>
      <c r="H204" s="67" t="s">
        <v>448</v>
      </c>
      <c r="I204" s="67"/>
      <c r="J204" s="66" t="s">
        <v>353</v>
      </c>
      <c r="K204" s="52" t="b">
        <f t="shared" si="3"/>
        <v>1</v>
      </c>
    </row>
    <row r="205" spans="2:11" x14ac:dyDescent="0.3">
      <c r="B205" s="106"/>
      <c r="C205" s="69" t="s">
        <v>1026</v>
      </c>
      <c r="D205" s="69" t="s">
        <v>353</v>
      </c>
      <c r="E205" s="68" t="s">
        <v>1025</v>
      </c>
      <c r="F205" s="68"/>
      <c r="G205" s="68"/>
      <c r="H205" s="67" t="s">
        <v>448</v>
      </c>
      <c r="I205" s="67"/>
      <c r="J205" s="66" t="s">
        <v>353</v>
      </c>
      <c r="K205" s="52" t="b">
        <f t="shared" si="3"/>
        <v>1</v>
      </c>
    </row>
    <row r="206" spans="2:11" hidden="1" x14ac:dyDescent="0.3">
      <c r="B206" s="106"/>
      <c r="C206" s="69" t="s">
        <v>1024</v>
      </c>
      <c r="D206" s="69" t="s">
        <v>353</v>
      </c>
      <c r="E206" s="68" t="s">
        <v>1023</v>
      </c>
      <c r="F206" s="68"/>
      <c r="G206" s="68"/>
      <c r="H206" s="67" t="s">
        <v>1022</v>
      </c>
      <c r="I206" s="67"/>
      <c r="J206" s="66" t="s">
        <v>353</v>
      </c>
      <c r="K206" s="52" t="b">
        <f t="shared" si="3"/>
        <v>1</v>
      </c>
    </row>
    <row r="207" spans="2:11" hidden="1" x14ac:dyDescent="0.3">
      <c r="B207" s="106"/>
      <c r="C207" s="85" t="s">
        <v>1021</v>
      </c>
      <c r="D207" s="85" t="s">
        <v>353</v>
      </c>
      <c r="E207" s="75" t="s">
        <v>1020</v>
      </c>
      <c r="F207" s="68"/>
      <c r="G207" s="68"/>
      <c r="H207" s="67" t="s">
        <v>385</v>
      </c>
      <c r="I207" s="67"/>
      <c r="J207" s="84" t="s">
        <v>353</v>
      </c>
      <c r="K207" s="52" t="b">
        <f t="shared" si="3"/>
        <v>1</v>
      </c>
    </row>
    <row r="208" spans="2:11" x14ac:dyDescent="0.3">
      <c r="B208" s="106"/>
      <c r="C208" s="105" t="s">
        <v>1019</v>
      </c>
      <c r="D208" s="57" t="s">
        <v>1015</v>
      </c>
      <c r="E208" s="104" t="s">
        <v>1018</v>
      </c>
      <c r="F208" s="104" t="s">
        <v>1017</v>
      </c>
      <c r="G208" s="55" t="s">
        <v>1016</v>
      </c>
      <c r="H208" s="70"/>
      <c r="I208" s="70"/>
      <c r="J208" s="61" t="s">
        <v>1015</v>
      </c>
      <c r="K208" s="52" t="b">
        <f t="shared" si="3"/>
        <v>1</v>
      </c>
    </row>
    <row r="209" spans="2:11" x14ac:dyDescent="0.3">
      <c r="B209" s="106"/>
      <c r="C209" s="105" t="s">
        <v>1014</v>
      </c>
      <c r="D209" s="57" t="s">
        <v>1012</v>
      </c>
      <c r="E209" s="104" t="s">
        <v>1013</v>
      </c>
      <c r="F209" s="104" t="s">
        <v>1013</v>
      </c>
      <c r="G209" s="55" t="s">
        <v>1013</v>
      </c>
      <c r="H209" s="70"/>
      <c r="I209" s="70"/>
      <c r="J209" s="61" t="s">
        <v>1012</v>
      </c>
      <c r="K209" s="52" t="b">
        <f t="shared" si="3"/>
        <v>1</v>
      </c>
    </row>
    <row r="210" spans="2:11" x14ac:dyDescent="0.3">
      <c r="B210" s="106"/>
      <c r="C210" s="105" t="s">
        <v>1011</v>
      </c>
      <c r="D210" s="57" t="s">
        <v>1009</v>
      </c>
      <c r="E210" s="104" t="s">
        <v>1010</v>
      </c>
      <c r="F210" s="104" t="s">
        <v>1010</v>
      </c>
      <c r="G210" s="55" t="s">
        <v>1010</v>
      </c>
      <c r="H210" s="70"/>
      <c r="I210" s="70"/>
      <c r="J210" s="61" t="s">
        <v>1009</v>
      </c>
      <c r="K210" s="52" t="b">
        <f t="shared" si="3"/>
        <v>1</v>
      </c>
    </row>
    <row r="211" spans="2:11" x14ac:dyDescent="0.3">
      <c r="B211" s="106"/>
      <c r="C211" s="105" t="s">
        <v>1008</v>
      </c>
      <c r="D211" s="57" t="s">
        <v>1006</v>
      </c>
      <c r="E211" s="104" t="s">
        <v>1007</v>
      </c>
      <c r="F211" s="104" t="s">
        <v>1007</v>
      </c>
      <c r="G211" s="55" t="s">
        <v>1007</v>
      </c>
      <c r="H211" s="70"/>
      <c r="I211" s="70"/>
      <c r="J211" s="61" t="s">
        <v>1006</v>
      </c>
      <c r="K211" s="52" t="b">
        <f t="shared" si="3"/>
        <v>1</v>
      </c>
    </row>
    <row r="212" spans="2:11" x14ac:dyDescent="0.3">
      <c r="B212" s="106"/>
      <c r="C212" s="105" t="s">
        <v>1005</v>
      </c>
      <c r="D212" s="57" t="s">
        <v>1003</v>
      </c>
      <c r="E212" s="104" t="s">
        <v>1004</v>
      </c>
      <c r="F212" s="104" t="s">
        <v>1004</v>
      </c>
      <c r="G212" s="55" t="s">
        <v>1004</v>
      </c>
      <c r="H212" s="70"/>
      <c r="I212" s="70"/>
      <c r="J212" s="61" t="s">
        <v>1003</v>
      </c>
      <c r="K212" s="52" t="b">
        <f t="shared" si="3"/>
        <v>1</v>
      </c>
    </row>
    <row r="213" spans="2:11" x14ac:dyDescent="0.3">
      <c r="B213" s="106"/>
      <c r="C213" s="105" t="s">
        <v>1002</v>
      </c>
      <c r="D213" s="57" t="s">
        <v>1000</v>
      </c>
      <c r="E213" s="104" t="s">
        <v>1001</v>
      </c>
      <c r="F213" s="104" t="s">
        <v>1001</v>
      </c>
      <c r="G213" s="55" t="s">
        <v>1001</v>
      </c>
      <c r="H213" s="70"/>
      <c r="I213" s="70"/>
      <c r="J213" s="61" t="s">
        <v>1000</v>
      </c>
      <c r="K213" s="52" t="b">
        <f t="shared" si="3"/>
        <v>1</v>
      </c>
    </row>
    <row r="214" spans="2:11" x14ac:dyDescent="0.3">
      <c r="B214" s="106"/>
      <c r="C214" s="105" t="s">
        <v>999</v>
      </c>
      <c r="D214" s="57" t="s">
        <v>997</v>
      </c>
      <c r="E214" s="104" t="s">
        <v>998</v>
      </c>
      <c r="F214" s="104" t="s">
        <v>998</v>
      </c>
      <c r="G214" s="55" t="s">
        <v>998</v>
      </c>
      <c r="H214" s="70"/>
      <c r="I214" s="70"/>
      <c r="J214" s="61" t="s">
        <v>997</v>
      </c>
      <c r="K214" s="52" t="b">
        <f t="shared" si="3"/>
        <v>1</v>
      </c>
    </row>
    <row r="215" spans="2:11" x14ac:dyDescent="0.3">
      <c r="B215" s="106"/>
      <c r="C215" s="105" t="s">
        <v>996</v>
      </c>
      <c r="D215" s="57" t="s">
        <v>994</v>
      </c>
      <c r="E215" s="104" t="s">
        <v>995</v>
      </c>
      <c r="F215" s="104" t="s">
        <v>995</v>
      </c>
      <c r="G215" s="55" t="s">
        <v>995</v>
      </c>
      <c r="H215" s="70"/>
      <c r="I215" s="70"/>
      <c r="J215" s="61" t="s">
        <v>994</v>
      </c>
      <c r="K215" s="52" t="b">
        <f t="shared" si="3"/>
        <v>1</v>
      </c>
    </row>
    <row r="216" spans="2:11" x14ac:dyDescent="0.3">
      <c r="B216" s="106"/>
      <c r="C216" s="105" t="s">
        <v>993</v>
      </c>
      <c r="D216" s="57" t="s">
        <v>991</v>
      </c>
      <c r="E216" s="104" t="s">
        <v>992</v>
      </c>
      <c r="F216" s="104" t="s">
        <v>992</v>
      </c>
      <c r="G216" s="55" t="s">
        <v>992</v>
      </c>
      <c r="H216" s="70"/>
      <c r="I216" s="70"/>
      <c r="J216" s="61" t="s">
        <v>991</v>
      </c>
      <c r="K216" s="52" t="b">
        <f t="shared" si="3"/>
        <v>1</v>
      </c>
    </row>
    <row r="217" spans="2:11" x14ac:dyDescent="0.3">
      <c r="B217" s="106"/>
      <c r="C217" s="105" t="s">
        <v>990</v>
      </c>
      <c r="D217" s="57" t="s">
        <v>987</v>
      </c>
      <c r="E217" s="104" t="s">
        <v>989</v>
      </c>
      <c r="F217" s="104" t="s">
        <v>988</v>
      </c>
      <c r="G217" s="55" t="s">
        <v>988</v>
      </c>
      <c r="H217" s="70"/>
      <c r="I217" s="70"/>
      <c r="J217" s="61" t="s">
        <v>987</v>
      </c>
      <c r="K217" s="52" t="b">
        <f t="shared" si="3"/>
        <v>1</v>
      </c>
    </row>
    <row r="218" spans="2:11" x14ac:dyDescent="0.3">
      <c r="B218" s="63"/>
      <c r="C218" s="80" t="s">
        <v>986</v>
      </c>
      <c r="D218" s="57" t="s">
        <v>983</v>
      </c>
      <c r="E218" s="103" t="s">
        <v>985</v>
      </c>
      <c r="F218" s="103" t="s">
        <v>984</v>
      </c>
      <c r="G218" s="55" t="s">
        <v>984</v>
      </c>
      <c r="H218" s="82"/>
      <c r="I218" s="82"/>
      <c r="J218" s="61" t="s">
        <v>983</v>
      </c>
      <c r="K218" s="52" t="b">
        <f t="shared" si="3"/>
        <v>1</v>
      </c>
    </row>
    <row r="219" spans="2:11" hidden="1" x14ac:dyDescent="0.3">
      <c r="B219" s="63"/>
      <c r="C219" s="85" t="s">
        <v>982</v>
      </c>
      <c r="D219" s="85" t="s">
        <v>353</v>
      </c>
      <c r="E219" s="75" t="s">
        <v>981</v>
      </c>
      <c r="F219" s="75"/>
      <c r="G219" s="75"/>
      <c r="H219" s="67" t="s">
        <v>954</v>
      </c>
      <c r="I219" s="67"/>
      <c r="J219" s="84" t="s">
        <v>353</v>
      </c>
      <c r="K219" s="52" t="b">
        <f t="shared" si="3"/>
        <v>1</v>
      </c>
    </row>
    <row r="220" spans="2:11" x14ac:dyDescent="0.3">
      <c r="B220" s="63"/>
      <c r="C220" s="80" t="s">
        <v>980</v>
      </c>
      <c r="D220" s="57" t="s">
        <v>977</v>
      </c>
      <c r="E220" s="55" t="s">
        <v>979</v>
      </c>
      <c r="F220" s="55" t="s">
        <v>978</v>
      </c>
      <c r="G220" s="55" t="s">
        <v>978</v>
      </c>
      <c r="H220" s="70"/>
      <c r="I220" s="70"/>
      <c r="J220" s="61" t="s">
        <v>977</v>
      </c>
      <c r="K220" s="52" t="b">
        <f t="shared" si="3"/>
        <v>1</v>
      </c>
    </row>
    <row r="221" spans="2:11" x14ac:dyDescent="0.3">
      <c r="B221" s="63"/>
      <c r="C221" s="80" t="s">
        <v>976</v>
      </c>
      <c r="D221" s="57" t="s">
        <v>972</v>
      </c>
      <c r="E221" s="55" t="s">
        <v>975</v>
      </c>
      <c r="F221" s="55" t="s">
        <v>974</v>
      </c>
      <c r="G221" s="55" t="s">
        <v>973</v>
      </c>
      <c r="H221" s="70"/>
      <c r="I221" s="70"/>
      <c r="J221" s="61" t="s">
        <v>972</v>
      </c>
      <c r="K221" s="52" t="b">
        <f t="shared" si="3"/>
        <v>1</v>
      </c>
    </row>
    <row r="222" spans="2:11" x14ac:dyDescent="0.3">
      <c r="B222" s="63"/>
      <c r="C222" s="80" t="s">
        <v>971</v>
      </c>
      <c r="D222" s="57" t="s">
        <v>968</v>
      </c>
      <c r="E222" s="55" t="s">
        <v>353</v>
      </c>
      <c r="F222" s="55" t="s">
        <v>970</v>
      </c>
      <c r="G222" s="55" t="s">
        <v>969</v>
      </c>
      <c r="H222" s="70" t="s">
        <v>374</v>
      </c>
      <c r="I222" s="70"/>
      <c r="J222" s="61" t="s">
        <v>968</v>
      </c>
      <c r="K222" s="52" t="b">
        <f t="shared" si="3"/>
        <v>1</v>
      </c>
    </row>
    <row r="223" spans="2:11" x14ac:dyDescent="0.3">
      <c r="B223" s="63"/>
      <c r="C223" s="89" t="s">
        <v>967</v>
      </c>
      <c r="D223" s="57" t="s">
        <v>963</v>
      </c>
      <c r="E223" s="55" t="s">
        <v>966</v>
      </c>
      <c r="F223" s="55" t="s">
        <v>965</v>
      </c>
      <c r="G223" s="55" t="s">
        <v>964</v>
      </c>
      <c r="H223" s="82"/>
      <c r="I223" s="82"/>
      <c r="J223" s="61" t="s">
        <v>963</v>
      </c>
      <c r="K223" s="52" t="b">
        <f t="shared" si="3"/>
        <v>1</v>
      </c>
    </row>
    <row r="224" spans="2:11" x14ac:dyDescent="0.3">
      <c r="B224" s="63"/>
      <c r="C224" s="89" t="s">
        <v>962</v>
      </c>
      <c r="D224" s="57" t="s">
        <v>957</v>
      </c>
      <c r="E224" s="75" t="s">
        <v>961</v>
      </c>
      <c r="F224" s="55" t="s">
        <v>960</v>
      </c>
      <c r="G224" s="55" t="s">
        <v>959</v>
      </c>
      <c r="H224" s="70" t="s">
        <v>958</v>
      </c>
      <c r="I224" s="70"/>
      <c r="J224" s="61" t="s">
        <v>957</v>
      </c>
      <c r="K224" s="52" t="b">
        <f t="shared" si="3"/>
        <v>1</v>
      </c>
    </row>
    <row r="225" spans="2:11" hidden="1" x14ac:dyDescent="0.3">
      <c r="B225" s="63"/>
      <c r="C225" s="102" t="s">
        <v>956</v>
      </c>
      <c r="D225" s="102" t="s">
        <v>353</v>
      </c>
      <c r="E225" s="75" t="s">
        <v>955</v>
      </c>
      <c r="F225" s="75"/>
      <c r="G225" s="75"/>
      <c r="H225" s="67" t="s">
        <v>954</v>
      </c>
      <c r="I225" s="67"/>
      <c r="J225" s="101" t="s">
        <v>353</v>
      </c>
      <c r="K225" s="52" t="b">
        <f t="shared" si="3"/>
        <v>1</v>
      </c>
    </row>
    <row r="226" spans="2:11" x14ac:dyDescent="0.3">
      <c r="B226" s="65" t="s">
        <v>953</v>
      </c>
      <c r="C226" s="80" t="s">
        <v>952</v>
      </c>
      <c r="D226" s="57" t="s">
        <v>949</v>
      </c>
      <c r="E226" s="55" t="s">
        <v>951</v>
      </c>
      <c r="F226" s="55" t="s">
        <v>950</v>
      </c>
      <c r="G226" s="55" t="s">
        <v>950</v>
      </c>
      <c r="H226" s="82"/>
      <c r="I226" s="82"/>
      <c r="J226" s="61" t="s">
        <v>949</v>
      </c>
      <c r="K226" s="52" t="b">
        <f t="shared" si="3"/>
        <v>1</v>
      </c>
    </row>
    <row r="227" spans="2:11" x14ac:dyDescent="0.3">
      <c r="B227" s="63"/>
      <c r="C227" s="69" t="s">
        <v>948</v>
      </c>
      <c r="D227" s="100" t="s">
        <v>353</v>
      </c>
      <c r="E227" s="99" t="s">
        <v>947</v>
      </c>
      <c r="F227" s="99"/>
      <c r="G227" s="99"/>
      <c r="H227" s="67" t="s">
        <v>448</v>
      </c>
      <c r="I227" s="67"/>
      <c r="J227" s="66" t="s">
        <v>353</v>
      </c>
      <c r="K227" s="52" t="b">
        <f t="shared" si="3"/>
        <v>1</v>
      </c>
    </row>
    <row r="228" spans="2:11" x14ac:dyDescent="0.3">
      <c r="B228" s="63"/>
      <c r="C228" s="69" t="s">
        <v>946</v>
      </c>
      <c r="D228" s="69" t="s">
        <v>353</v>
      </c>
      <c r="E228" s="68" t="s">
        <v>945</v>
      </c>
      <c r="F228" s="68"/>
      <c r="G228" s="68"/>
      <c r="H228" s="67" t="s">
        <v>448</v>
      </c>
      <c r="I228" s="67"/>
      <c r="J228" s="66" t="s">
        <v>353</v>
      </c>
      <c r="K228" s="52" t="b">
        <f t="shared" si="3"/>
        <v>1</v>
      </c>
    </row>
    <row r="229" spans="2:11" x14ac:dyDescent="0.3">
      <c r="B229" s="63"/>
      <c r="C229" s="69" t="s">
        <v>944</v>
      </c>
      <c r="D229" s="69" t="s">
        <v>353</v>
      </c>
      <c r="E229" s="68" t="s">
        <v>943</v>
      </c>
      <c r="F229" s="68"/>
      <c r="G229" s="68"/>
      <c r="H229" s="67" t="s">
        <v>448</v>
      </c>
      <c r="I229" s="67"/>
      <c r="J229" s="66" t="s">
        <v>353</v>
      </c>
      <c r="K229" s="52" t="b">
        <f t="shared" si="3"/>
        <v>1</v>
      </c>
    </row>
    <row r="230" spans="2:11" x14ac:dyDescent="0.3">
      <c r="B230" s="63"/>
      <c r="C230" s="80" t="s">
        <v>942</v>
      </c>
      <c r="D230" s="57" t="s">
        <v>939</v>
      </c>
      <c r="E230" s="55" t="s">
        <v>941</v>
      </c>
      <c r="F230" s="55" t="s">
        <v>940</v>
      </c>
      <c r="G230" s="55" t="s">
        <v>940</v>
      </c>
      <c r="H230" s="82"/>
      <c r="I230" s="82"/>
      <c r="J230" s="61" t="s">
        <v>939</v>
      </c>
      <c r="K230" s="52" t="b">
        <f t="shared" si="3"/>
        <v>1</v>
      </c>
    </row>
    <row r="231" spans="2:11" ht="13.5" customHeight="1" x14ac:dyDescent="0.3">
      <c r="B231" s="63"/>
      <c r="C231" s="80" t="s">
        <v>938</v>
      </c>
      <c r="D231" s="57" t="s">
        <v>935</v>
      </c>
      <c r="E231" s="55" t="s">
        <v>937</v>
      </c>
      <c r="F231" s="55" t="s">
        <v>936</v>
      </c>
      <c r="G231" s="55" t="s">
        <v>936</v>
      </c>
      <c r="H231" s="70"/>
      <c r="I231" s="70"/>
      <c r="J231" s="61" t="s">
        <v>935</v>
      </c>
      <c r="K231" s="52" t="b">
        <f t="shared" si="3"/>
        <v>1</v>
      </c>
    </row>
    <row r="232" spans="2:11" x14ac:dyDescent="0.3">
      <c r="B232" s="63"/>
      <c r="C232" s="80" t="s">
        <v>934</v>
      </c>
      <c r="D232" s="57" t="s">
        <v>931</v>
      </c>
      <c r="E232" s="55" t="s">
        <v>933</v>
      </c>
      <c r="F232" s="55" t="s">
        <v>932</v>
      </c>
      <c r="G232" s="55" t="s">
        <v>932</v>
      </c>
      <c r="H232" s="54"/>
      <c r="I232" s="54"/>
      <c r="J232" s="61" t="s">
        <v>931</v>
      </c>
      <c r="K232" s="52" t="b">
        <f t="shared" si="3"/>
        <v>1</v>
      </c>
    </row>
    <row r="233" spans="2:11" x14ac:dyDescent="0.3">
      <c r="B233" s="63"/>
      <c r="C233" s="69" t="s">
        <v>930</v>
      </c>
      <c r="D233" s="69" t="s">
        <v>353</v>
      </c>
      <c r="E233" s="68" t="s">
        <v>929</v>
      </c>
      <c r="F233" s="68"/>
      <c r="G233" s="68"/>
      <c r="H233" s="67" t="s">
        <v>448</v>
      </c>
      <c r="I233" s="67"/>
      <c r="J233" s="66" t="s">
        <v>353</v>
      </c>
      <c r="K233" s="52" t="b">
        <f t="shared" si="3"/>
        <v>1</v>
      </c>
    </row>
    <row r="234" spans="2:11" x14ac:dyDescent="0.3">
      <c r="B234" s="63"/>
      <c r="C234" s="80" t="s">
        <v>928</v>
      </c>
      <c r="D234" s="57" t="s">
        <v>924</v>
      </c>
      <c r="E234" s="55" t="s">
        <v>927</v>
      </c>
      <c r="F234" s="55" t="s">
        <v>926</v>
      </c>
      <c r="G234" s="55" t="s">
        <v>925</v>
      </c>
      <c r="H234" s="82"/>
      <c r="I234" s="82"/>
      <c r="J234" s="61" t="s">
        <v>924</v>
      </c>
      <c r="K234" s="52" t="b">
        <f t="shared" si="3"/>
        <v>1</v>
      </c>
    </row>
    <row r="235" spans="2:11" x14ac:dyDescent="0.3">
      <c r="B235" s="63"/>
      <c r="C235" s="69" t="s">
        <v>923</v>
      </c>
      <c r="D235" s="69" t="s">
        <v>353</v>
      </c>
      <c r="E235" s="68" t="s">
        <v>922</v>
      </c>
      <c r="F235" s="68"/>
      <c r="G235" s="68"/>
      <c r="H235" s="67" t="s">
        <v>448</v>
      </c>
      <c r="I235" s="67"/>
      <c r="J235" s="66" t="s">
        <v>353</v>
      </c>
      <c r="K235" s="52" t="b">
        <f t="shared" si="3"/>
        <v>1</v>
      </c>
    </row>
    <row r="236" spans="2:11" x14ac:dyDescent="0.3">
      <c r="B236" s="63"/>
      <c r="C236" s="80" t="s">
        <v>921</v>
      </c>
      <c r="D236" s="57" t="s">
        <v>918</v>
      </c>
      <c r="E236" s="55" t="s">
        <v>920</v>
      </c>
      <c r="F236" s="55" t="s">
        <v>919</v>
      </c>
      <c r="G236" s="55" t="s">
        <v>919</v>
      </c>
      <c r="H236" s="82"/>
      <c r="I236" s="82"/>
      <c r="J236" s="61" t="s">
        <v>918</v>
      </c>
      <c r="K236" s="52" t="b">
        <f t="shared" si="3"/>
        <v>1</v>
      </c>
    </row>
    <row r="237" spans="2:11" x14ac:dyDescent="0.3">
      <c r="B237" s="63"/>
      <c r="C237" s="69" t="s">
        <v>917</v>
      </c>
      <c r="D237" s="69" t="s">
        <v>353</v>
      </c>
      <c r="E237" s="68" t="s">
        <v>916</v>
      </c>
      <c r="F237" s="68"/>
      <c r="G237" s="68"/>
      <c r="H237" s="67" t="s">
        <v>448</v>
      </c>
      <c r="I237" s="67"/>
      <c r="J237" s="66" t="s">
        <v>353</v>
      </c>
      <c r="K237" s="52" t="b">
        <f t="shared" si="3"/>
        <v>1</v>
      </c>
    </row>
    <row r="238" spans="2:11" x14ac:dyDescent="0.3">
      <c r="B238" s="63"/>
      <c r="C238" s="69" t="s">
        <v>915</v>
      </c>
      <c r="D238" s="69" t="s">
        <v>353</v>
      </c>
      <c r="E238" s="68" t="s">
        <v>914</v>
      </c>
      <c r="F238" s="68"/>
      <c r="G238" s="68"/>
      <c r="H238" s="67" t="s">
        <v>448</v>
      </c>
      <c r="I238" s="67"/>
      <c r="J238" s="66" t="s">
        <v>353</v>
      </c>
      <c r="K238" s="52" t="b">
        <f t="shared" si="3"/>
        <v>1</v>
      </c>
    </row>
    <row r="239" spans="2:11" x14ac:dyDescent="0.3">
      <c r="B239" s="65" t="s">
        <v>913</v>
      </c>
      <c r="C239" s="80" t="s">
        <v>912</v>
      </c>
      <c r="D239" s="57" t="s">
        <v>909</v>
      </c>
      <c r="E239" s="82" t="s">
        <v>911</v>
      </c>
      <c r="F239" s="82" t="s">
        <v>910</v>
      </c>
      <c r="G239" s="55" t="s">
        <v>910</v>
      </c>
      <c r="H239" s="70"/>
      <c r="I239" s="70"/>
      <c r="J239" s="61" t="s">
        <v>909</v>
      </c>
      <c r="K239" s="52" t="b">
        <f t="shared" si="3"/>
        <v>1</v>
      </c>
    </row>
    <row r="240" spans="2:11" x14ac:dyDescent="0.3">
      <c r="B240" s="63"/>
      <c r="C240" s="69" t="s">
        <v>908</v>
      </c>
      <c r="D240" s="69" t="s">
        <v>353</v>
      </c>
      <c r="E240" s="68" t="s">
        <v>907</v>
      </c>
      <c r="F240" s="68"/>
      <c r="G240" s="68"/>
      <c r="H240" s="67" t="s">
        <v>448</v>
      </c>
      <c r="I240" s="67"/>
      <c r="J240" s="66" t="s">
        <v>353</v>
      </c>
      <c r="K240" s="52" t="b">
        <f t="shared" si="3"/>
        <v>1</v>
      </c>
    </row>
    <row r="241" spans="2:11" x14ac:dyDescent="0.3">
      <c r="B241" s="63"/>
      <c r="C241" s="69" t="s">
        <v>906</v>
      </c>
      <c r="D241" s="69" t="s">
        <v>353</v>
      </c>
      <c r="E241" s="90" t="s">
        <v>905</v>
      </c>
      <c r="F241" s="68"/>
      <c r="G241" s="68"/>
      <c r="H241" s="67" t="s">
        <v>448</v>
      </c>
      <c r="I241" s="67"/>
      <c r="J241" s="66" t="s">
        <v>353</v>
      </c>
      <c r="K241" s="52" t="b">
        <f t="shared" si="3"/>
        <v>1</v>
      </c>
    </row>
    <row r="242" spans="2:11" x14ac:dyDescent="0.3">
      <c r="B242" s="63"/>
      <c r="C242" s="69" t="s">
        <v>904</v>
      </c>
      <c r="D242" s="69" t="s">
        <v>353</v>
      </c>
      <c r="E242" s="68" t="s">
        <v>903</v>
      </c>
      <c r="F242" s="68"/>
      <c r="G242" s="68"/>
      <c r="H242" s="67" t="s">
        <v>448</v>
      </c>
      <c r="I242" s="67"/>
      <c r="J242" s="66" t="s">
        <v>353</v>
      </c>
      <c r="K242" s="52" t="b">
        <f t="shared" si="3"/>
        <v>1</v>
      </c>
    </row>
    <row r="243" spans="2:11" x14ac:dyDescent="0.3">
      <c r="B243" s="63"/>
      <c r="C243" s="80" t="s">
        <v>902</v>
      </c>
      <c r="D243" s="57" t="s">
        <v>899</v>
      </c>
      <c r="E243" s="82" t="s">
        <v>901</v>
      </c>
      <c r="F243" s="82" t="s">
        <v>900</v>
      </c>
      <c r="G243" s="55" t="s">
        <v>900</v>
      </c>
      <c r="H243" s="70"/>
      <c r="I243" s="70"/>
      <c r="J243" s="61" t="s">
        <v>899</v>
      </c>
      <c r="K243" s="52" t="b">
        <f t="shared" si="3"/>
        <v>1</v>
      </c>
    </row>
    <row r="244" spans="2:11" x14ac:dyDescent="0.3">
      <c r="B244" s="63"/>
      <c r="C244" s="69" t="s">
        <v>898</v>
      </c>
      <c r="D244" s="69" t="s">
        <v>353</v>
      </c>
      <c r="E244" s="68" t="s">
        <v>897</v>
      </c>
      <c r="F244" s="68"/>
      <c r="G244" s="68"/>
      <c r="H244" s="67" t="s">
        <v>448</v>
      </c>
      <c r="I244" s="67"/>
      <c r="J244" s="66" t="s">
        <v>353</v>
      </c>
      <c r="K244" s="52" t="b">
        <f t="shared" si="3"/>
        <v>1</v>
      </c>
    </row>
    <row r="245" spans="2:11" x14ac:dyDescent="0.3">
      <c r="B245" s="63"/>
      <c r="C245" s="80" t="s">
        <v>896</v>
      </c>
      <c r="D245" s="57" t="s">
        <v>893</v>
      </c>
      <c r="E245" s="82" t="s">
        <v>895</v>
      </c>
      <c r="F245" s="82" t="s">
        <v>894</v>
      </c>
      <c r="G245" s="55" t="s">
        <v>894</v>
      </c>
      <c r="H245" s="70"/>
      <c r="I245" s="70"/>
      <c r="J245" s="61" t="s">
        <v>893</v>
      </c>
      <c r="K245" s="52" t="b">
        <f t="shared" si="3"/>
        <v>1</v>
      </c>
    </row>
    <row r="246" spans="2:11" x14ac:dyDescent="0.3">
      <c r="B246" s="63"/>
      <c r="C246" s="69" t="s">
        <v>892</v>
      </c>
      <c r="D246" s="69" t="s">
        <v>353</v>
      </c>
      <c r="E246" s="68" t="s">
        <v>891</v>
      </c>
      <c r="F246" s="68"/>
      <c r="G246" s="68"/>
      <c r="H246" s="67" t="s">
        <v>448</v>
      </c>
      <c r="I246" s="67"/>
      <c r="J246" s="66" t="s">
        <v>353</v>
      </c>
      <c r="K246" s="52" t="b">
        <f t="shared" si="3"/>
        <v>1</v>
      </c>
    </row>
    <row r="247" spans="2:11" ht="20.399999999999999" x14ac:dyDescent="0.3">
      <c r="B247" s="63"/>
      <c r="C247" s="80" t="s">
        <v>890</v>
      </c>
      <c r="D247" s="57" t="s">
        <v>886</v>
      </c>
      <c r="E247" s="82" t="s">
        <v>889</v>
      </c>
      <c r="F247" s="82" t="s">
        <v>888</v>
      </c>
      <c r="G247" s="55" t="s">
        <v>887</v>
      </c>
      <c r="H247" s="70"/>
      <c r="I247" s="70"/>
      <c r="J247" s="61" t="s">
        <v>886</v>
      </c>
      <c r="K247" s="52" t="b">
        <f t="shared" si="3"/>
        <v>1</v>
      </c>
    </row>
    <row r="248" spans="2:11" x14ac:dyDescent="0.3">
      <c r="B248" s="63"/>
      <c r="C248" s="80" t="s">
        <v>885</v>
      </c>
      <c r="D248" s="57" t="s">
        <v>881</v>
      </c>
      <c r="E248" s="55" t="s">
        <v>884</v>
      </c>
      <c r="F248" s="55" t="s">
        <v>883</v>
      </c>
      <c r="G248" s="55" t="s">
        <v>882</v>
      </c>
      <c r="H248" s="70"/>
      <c r="I248" s="70"/>
      <c r="J248" s="61" t="s">
        <v>881</v>
      </c>
      <c r="K248" s="52" t="b">
        <f t="shared" si="3"/>
        <v>1</v>
      </c>
    </row>
    <row r="249" spans="2:11" x14ac:dyDescent="0.3">
      <c r="B249" s="65" t="s">
        <v>880</v>
      </c>
      <c r="C249" s="69" t="s">
        <v>879</v>
      </c>
      <c r="D249" s="69" t="s">
        <v>353</v>
      </c>
      <c r="E249" s="68" t="s">
        <v>878</v>
      </c>
      <c r="F249" s="68"/>
      <c r="G249" s="68"/>
      <c r="H249" s="67" t="s">
        <v>448</v>
      </c>
      <c r="I249" s="67"/>
      <c r="J249" s="66" t="s">
        <v>353</v>
      </c>
      <c r="K249" s="52" t="b">
        <f t="shared" si="3"/>
        <v>1</v>
      </c>
    </row>
    <row r="250" spans="2:11" x14ac:dyDescent="0.3">
      <c r="B250" s="63"/>
      <c r="C250" s="69" t="s">
        <v>877</v>
      </c>
      <c r="D250" s="69" t="s">
        <v>353</v>
      </c>
      <c r="E250" s="68" t="s">
        <v>876</v>
      </c>
      <c r="F250" s="68"/>
      <c r="G250" s="68"/>
      <c r="H250" s="67" t="s">
        <v>448</v>
      </c>
      <c r="I250" s="67"/>
      <c r="J250" s="66" t="s">
        <v>353</v>
      </c>
      <c r="K250" s="52" t="b">
        <f t="shared" si="3"/>
        <v>1</v>
      </c>
    </row>
    <row r="251" spans="2:11" x14ac:dyDescent="0.3">
      <c r="B251" s="63"/>
      <c r="C251" s="69" t="s">
        <v>875</v>
      </c>
      <c r="D251" s="69" t="s">
        <v>353</v>
      </c>
      <c r="E251" s="68" t="s">
        <v>874</v>
      </c>
      <c r="F251" s="68"/>
      <c r="G251" s="68"/>
      <c r="H251" s="67" t="s">
        <v>448</v>
      </c>
      <c r="I251" s="67"/>
      <c r="J251" s="66" t="s">
        <v>353</v>
      </c>
      <c r="K251" s="52" t="b">
        <f t="shared" si="3"/>
        <v>1</v>
      </c>
    </row>
    <row r="252" spans="2:11" x14ac:dyDescent="0.3">
      <c r="B252" s="63"/>
      <c r="C252" s="69" t="s">
        <v>873</v>
      </c>
      <c r="D252" s="69" t="s">
        <v>353</v>
      </c>
      <c r="E252" s="68" t="s">
        <v>872</v>
      </c>
      <c r="F252" s="68"/>
      <c r="G252" s="68"/>
      <c r="H252" s="67" t="s">
        <v>448</v>
      </c>
      <c r="I252" s="67"/>
      <c r="J252" s="66" t="s">
        <v>353</v>
      </c>
      <c r="K252" s="52" t="b">
        <f t="shared" si="3"/>
        <v>1</v>
      </c>
    </row>
    <row r="253" spans="2:11" x14ac:dyDescent="0.3">
      <c r="B253" s="63"/>
      <c r="C253" s="69" t="s">
        <v>871</v>
      </c>
      <c r="D253" s="69" t="s">
        <v>353</v>
      </c>
      <c r="E253" s="68" t="s">
        <v>870</v>
      </c>
      <c r="F253" s="68"/>
      <c r="G253" s="68"/>
      <c r="H253" s="67" t="s">
        <v>448</v>
      </c>
      <c r="I253" s="67"/>
      <c r="J253" s="66" t="s">
        <v>353</v>
      </c>
      <c r="K253" s="52" t="b">
        <f t="shared" si="3"/>
        <v>1</v>
      </c>
    </row>
    <row r="254" spans="2:11" x14ac:dyDescent="0.3">
      <c r="B254" s="63"/>
      <c r="C254" s="69" t="s">
        <v>869</v>
      </c>
      <c r="D254" s="69" t="s">
        <v>353</v>
      </c>
      <c r="E254" s="68" t="s">
        <v>868</v>
      </c>
      <c r="F254" s="68"/>
      <c r="G254" s="68"/>
      <c r="H254" s="67" t="s">
        <v>448</v>
      </c>
      <c r="I254" s="67"/>
      <c r="J254" s="66" t="s">
        <v>353</v>
      </c>
      <c r="K254" s="52" t="b">
        <f t="shared" si="3"/>
        <v>1</v>
      </c>
    </row>
    <row r="255" spans="2:11" x14ac:dyDescent="0.3">
      <c r="B255" s="63"/>
      <c r="C255" s="69" t="s">
        <v>867</v>
      </c>
      <c r="D255" s="69" t="s">
        <v>353</v>
      </c>
      <c r="E255" s="68" t="s">
        <v>866</v>
      </c>
      <c r="F255" s="68"/>
      <c r="G255" s="68"/>
      <c r="H255" s="67" t="s">
        <v>448</v>
      </c>
      <c r="I255" s="67"/>
      <c r="J255" s="66" t="s">
        <v>353</v>
      </c>
      <c r="K255" s="52" t="b">
        <f t="shared" si="3"/>
        <v>1</v>
      </c>
    </row>
    <row r="256" spans="2:11" x14ac:dyDescent="0.3">
      <c r="B256" s="63"/>
      <c r="C256" s="69" t="s">
        <v>865</v>
      </c>
      <c r="D256" s="69" t="s">
        <v>353</v>
      </c>
      <c r="E256" s="68" t="s">
        <v>864</v>
      </c>
      <c r="F256" s="68"/>
      <c r="G256" s="68"/>
      <c r="H256" s="67" t="s">
        <v>448</v>
      </c>
      <c r="I256" s="67"/>
      <c r="J256" s="66" t="s">
        <v>353</v>
      </c>
      <c r="K256" s="52" t="b">
        <f t="shared" si="3"/>
        <v>1</v>
      </c>
    </row>
    <row r="257" spans="2:11" x14ac:dyDescent="0.3">
      <c r="B257" s="63"/>
      <c r="C257" s="69" t="s">
        <v>863</v>
      </c>
      <c r="D257" s="69" t="s">
        <v>353</v>
      </c>
      <c r="E257" s="68" t="s">
        <v>862</v>
      </c>
      <c r="F257" s="68"/>
      <c r="G257" s="68"/>
      <c r="H257" s="67" t="s">
        <v>448</v>
      </c>
      <c r="I257" s="67"/>
      <c r="J257" s="66" t="s">
        <v>353</v>
      </c>
      <c r="K257" s="52" t="b">
        <f t="shared" si="3"/>
        <v>1</v>
      </c>
    </row>
    <row r="258" spans="2:11" x14ac:dyDescent="0.3">
      <c r="B258" s="65" t="s">
        <v>861</v>
      </c>
      <c r="C258" s="80" t="s">
        <v>860</v>
      </c>
      <c r="D258" s="57" t="s">
        <v>856</v>
      </c>
      <c r="E258" s="82" t="s">
        <v>859</v>
      </c>
      <c r="F258" s="82" t="s">
        <v>858</v>
      </c>
      <c r="G258" s="55" t="s">
        <v>857</v>
      </c>
      <c r="H258" s="70"/>
      <c r="I258" s="70"/>
      <c r="J258" s="61" t="s">
        <v>856</v>
      </c>
      <c r="K258" s="52" t="b">
        <f t="shared" si="3"/>
        <v>1</v>
      </c>
    </row>
    <row r="259" spans="2:11" x14ac:dyDescent="0.3">
      <c r="B259" s="63"/>
      <c r="C259" s="69" t="s">
        <v>855</v>
      </c>
      <c r="D259" s="69" t="s">
        <v>353</v>
      </c>
      <c r="E259" s="68" t="s">
        <v>854</v>
      </c>
      <c r="F259" s="68"/>
      <c r="G259" s="68"/>
      <c r="H259" s="67" t="s">
        <v>448</v>
      </c>
      <c r="I259" s="67"/>
      <c r="J259" s="66" t="s">
        <v>353</v>
      </c>
      <c r="K259" s="52" t="b">
        <f t="shared" si="3"/>
        <v>1</v>
      </c>
    </row>
    <row r="260" spans="2:11" x14ac:dyDescent="0.3">
      <c r="B260" s="63"/>
      <c r="C260" s="69" t="s">
        <v>853</v>
      </c>
      <c r="D260" s="69" t="s">
        <v>353</v>
      </c>
      <c r="E260" s="90" t="s">
        <v>852</v>
      </c>
      <c r="F260" s="68"/>
      <c r="G260" s="68"/>
      <c r="H260" s="67" t="s">
        <v>448</v>
      </c>
      <c r="I260" s="67"/>
      <c r="J260" s="66" t="s">
        <v>353</v>
      </c>
      <c r="K260" s="52" t="b">
        <f t="shared" si="3"/>
        <v>1</v>
      </c>
    </row>
    <row r="261" spans="2:11" x14ac:dyDescent="0.3">
      <c r="B261" s="63"/>
      <c r="C261" s="69" t="s">
        <v>851</v>
      </c>
      <c r="D261" s="69" t="s">
        <v>353</v>
      </c>
      <c r="E261" s="68" t="s">
        <v>850</v>
      </c>
      <c r="F261" s="68"/>
      <c r="G261" s="68"/>
      <c r="H261" s="67" t="s">
        <v>448</v>
      </c>
      <c r="I261" s="67"/>
      <c r="J261" s="66" t="s">
        <v>353</v>
      </c>
      <c r="K261" s="52" t="b">
        <f t="shared" si="3"/>
        <v>1</v>
      </c>
    </row>
    <row r="262" spans="2:11" x14ac:dyDescent="0.3">
      <c r="B262" s="63"/>
      <c r="C262" s="80" t="s">
        <v>849</v>
      </c>
      <c r="D262" s="57" t="s">
        <v>846</v>
      </c>
      <c r="E262" s="82" t="s">
        <v>848</v>
      </c>
      <c r="F262" s="82" t="s">
        <v>847</v>
      </c>
      <c r="G262" s="55" t="s">
        <v>847</v>
      </c>
      <c r="H262" s="70"/>
      <c r="I262" s="70"/>
      <c r="J262" s="61" t="s">
        <v>846</v>
      </c>
      <c r="K262" s="52" t="b">
        <f t="shared" ref="K262:K325" si="4">J262=D262</f>
        <v>1</v>
      </c>
    </row>
    <row r="263" spans="2:11" x14ac:dyDescent="0.3">
      <c r="B263" s="63"/>
      <c r="C263" s="80" t="s">
        <v>845</v>
      </c>
      <c r="D263" s="57" t="s">
        <v>842</v>
      </c>
      <c r="E263" s="82" t="s">
        <v>844</v>
      </c>
      <c r="F263" s="82" t="s">
        <v>843</v>
      </c>
      <c r="G263" s="55" t="s">
        <v>843</v>
      </c>
      <c r="H263" s="70"/>
      <c r="I263" s="70"/>
      <c r="J263" s="61" t="s">
        <v>842</v>
      </c>
      <c r="K263" s="52" t="b">
        <f t="shared" si="4"/>
        <v>1</v>
      </c>
    </row>
    <row r="264" spans="2:11" x14ac:dyDescent="0.3">
      <c r="B264" s="63"/>
      <c r="C264" s="80" t="s">
        <v>841</v>
      </c>
      <c r="D264" s="57" t="s">
        <v>838</v>
      </c>
      <c r="E264" s="82" t="s">
        <v>840</v>
      </c>
      <c r="F264" s="82" t="s">
        <v>839</v>
      </c>
      <c r="G264" s="55" t="s">
        <v>839</v>
      </c>
      <c r="H264" s="70"/>
      <c r="I264" s="70"/>
      <c r="J264" s="61" t="s">
        <v>838</v>
      </c>
      <c r="K264" s="52" t="b">
        <f t="shared" si="4"/>
        <v>1</v>
      </c>
    </row>
    <row r="265" spans="2:11" x14ac:dyDescent="0.3">
      <c r="B265" s="63"/>
      <c r="C265" s="69" t="s">
        <v>837</v>
      </c>
      <c r="D265" s="69" t="s">
        <v>353</v>
      </c>
      <c r="E265" s="68" t="s">
        <v>836</v>
      </c>
      <c r="F265" s="68"/>
      <c r="G265" s="68"/>
      <c r="H265" s="67" t="s">
        <v>448</v>
      </c>
      <c r="I265" s="67"/>
      <c r="J265" s="66" t="s">
        <v>353</v>
      </c>
      <c r="K265" s="52" t="b">
        <f t="shared" si="4"/>
        <v>1</v>
      </c>
    </row>
    <row r="266" spans="2:11" ht="12" customHeight="1" x14ac:dyDescent="0.3">
      <c r="B266" s="63"/>
      <c r="C266" s="80" t="s">
        <v>835</v>
      </c>
      <c r="D266" s="57" t="s">
        <v>831</v>
      </c>
      <c r="E266" s="82" t="s">
        <v>834</v>
      </c>
      <c r="F266" s="82" t="s">
        <v>833</v>
      </c>
      <c r="G266" s="55" t="s">
        <v>832</v>
      </c>
      <c r="H266" s="70"/>
      <c r="I266" s="70"/>
      <c r="J266" s="61" t="s">
        <v>831</v>
      </c>
      <c r="K266" s="52" t="b">
        <f t="shared" si="4"/>
        <v>1</v>
      </c>
    </row>
    <row r="267" spans="2:11" x14ac:dyDescent="0.3">
      <c r="B267" s="63"/>
      <c r="C267" s="69" t="s">
        <v>830</v>
      </c>
      <c r="D267" s="69" t="s">
        <v>353</v>
      </c>
      <c r="E267" s="68" t="s">
        <v>829</v>
      </c>
      <c r="F267" s="68"/>
      <c r="G267" s="68"/>
      <c r="H267" s="67" t="s">
        <v>448</v>
      </c>
      <c r="I267" s="67"/>
      <c r="J267" s="66" t="s">
        <v>353</v>
      </c>
      <c r="K267" s="52" t="b">
        <f t="shared" si="4"/>
        <v>1</v>
      </c>
    </row>
    <row r="268" spans="2:11" x14ac:dyDescent="0.3">
      <c r="B268" s="65" t="s">
        <v>828</v>
      </c>
      <c r="C268" s="69" t="s">
        <v>827</v>
      </c>
      <c r="D268" s="69" t="s">
        <v>353</v>
      </c>
      <c r="E268" s="68" t="s">
        <v>826</v>
      </c>
      <c r="F268" s="68"/>
      <c r="G268" s="68"/>
      <c r="H268" s="67" t="s">
        <v>448</v>
      </c>
      <c r="I268" s="67"/>
      <c r="J268" s="66" t="s">
        <v>353</v>
      </c>
      <c r="K268" s="52" t="b">
        <f t="shared" si="4"/>
        <v>1</v>
      </c>
    </row>
    <row r="269" spans="2:11" x14ac:dyDescent="0.3">
      <c r="B269" s="63"/>
      <c r="C269" s="69" t="s">
        <v>825</v>
      </c>
      <c r="D269" s="69" t="s">
        <v>353</v>
      </c>
      <c r="E269" s="68" t="s">
        <v>824</v>
      </c>
      <c r="F269" s="68"/>
      <c r="G269" s="68"/>
      <c r="H269" s="67" t="s">
        <v>448</v>
      </c>
      <c r="I269" s="67"/>
      <c r="J269" s="66" t="s">
        <v>353</v>
      </c>
      <c r="K269" s="52" t="b">
        <f t="shared" si="4"/>
        <v>1</v>
      </c>
    </row>
    <row r="270" spans="2:11" x14ac:dyDescent="0.3">
      <c r="B270" s="63"/>
      <c r="C270" s="69" t="s">
        <v>823</v>
      </c>
      <c r="D270" s="69" t="s">
        <v>353</v>
      </c>
      <c r="E270" s="68" t="s">
        <v>822</v>
      </c>
      <c r="F270" s="68"/>
      <c r="G270" s="68"/>
      <c r="H270" s="67" t="s">
        <v>448</v>
      </c>
      <c r="I270" s="67"/>
      <c r="J270" s="66" t="s">
        <v>353</v>
      </c>
      <c r="K270" s="52" t="b">
        <f t="shared" si="4"/>
        <v>1</v>
      </c>
    </row>
    <row r="271" spans="2:11" x14ac:dyDescent="0.3">
      <c r="B271" s="63"/>
      <c r="C271" s="69" t="s">
        <v>821</v>
      </c>
      <c r="D271" s="69" t="s">
        <v>353</v>
      </c>
      <c r="E271" s="68" t="s">
        <v>820</v>
      </c>
      <c r="F271" s="68"/>
      <c r="G271" s="68"/>
      <c r="H271" s="67" t="s">
        <v>448</v>
      </c>
      <c r="I271" s="67"/>
      <c r="J271" s="66" t="s">
        <v>353</v>
      </c>
      <c r="K271" s="52" t="b">
        <f t="shared" si="4"/>
        <v>1</v>
      </c>
    </row>
    <row r="272" spans="2:11" x14ac:dyDescent="0.3">
      <c r="B272" s="63"/>
      <c r="C272" s="69" t="s">
        <v>819</v>
      </c>
      <c r="D272" s="69" t="s">
        <v>353</v>
      </c>
      <c r="E272" s="68" t="s">
        <v>818</v>
      </c>
      <c r="F272" s="68"/>
      <c r="G272" s="68"/>
      <c r="H272" s="67" t="s">
        <v>448</v>
      </c>
      <c r="I272" s="67"/>
      <c r="J272" s="66" t="s">
        <v>353</v>
      </c>
      <c r="K272" s="52" t="b">
        <f t="shared" si="4"/>
        <v>1</v>
      </c>
    </row>
    <row r="273" spans="2:11" x14ac:dyDescent="0.3">
      <c r="B273" s="63"/>
      <c r="C273" s="69" t="s">
        <v>817</v>
      </c>
      <c r="D273" s="69" t="s">
        <v>353</v>
      </c>
      <c r="E273" s="68" t="s">
        <v>816</v>
      </c>
      <c r="F273" s="68"/>
      <c r="G273" s="68"/>
      <c r="H273" s="67" t="s">
        <v>448</v>
      </c>
      <c r="I273" s="67"/>
      <c r="J273" s="66" t="s">
        <v>353</v>
      </c>
      <c r="K273" s="52" t="b">
        <f t="shared" si="4"/>
        <v>1</v>
      </c>
    </row>
    <row r="274" spans="2:11" x14ac:dyDescent="0.3">
      <c r="B274" s="63"/>
      <c r="C274" s="69" t="s">
        <v>815</v>
      </c>
      <c r="D274" s="69" t="s">
        <v>353</v>
      </c>
      <c r="E274" s="68" t="s">
        <v>814</v>
      </c>
      <c r="F274" s="68"/>
      <c r="G274" s="68"/>
      <c r="H274" s="67" t="s">
        <v>448</v>
      </c>
      <c r="I274" s="67"/>
      <c r="J274" s="66" t="s">
        <v>353</v>
      </c>
      <c r="K274" s="52" t="b">
        <f t="shared" si="4"/>
        <v>1</v>
      </c>
    </row>
    <row r="275" spans="2:11" x14ac:dyDescent="0.3">
      <c r="B275" s="63"/>
      <c r="C275" s="69" t="s">
        <v>813</v>
      </c>
      <c r="D275" s="69" t="s">
        <v>353</v>
      </c>
      <c r="E275" s="68" t="s">
        <v>812</v>
      </c>
      <c r="F275" s="68"/>
      <c r="G275" s="68"/>
      <c r="H275" s="67" t="s">
        <v>448</v>
      </c>
      <c r="I275" s="67"/>
      <c r="J275" s="66" t="s">
        <v>353</v>
      </c>
      <c r="K275" s="52" t="b">
        <f t="shared" si="4"/>
        <v>1</v>
      </c>
    </row>
    <row r="276" spans="2:11" ht="20.399999999999999" x14ac:dyDescent="0.3">
      <c r="B276" s="63"/>
      <c r="C276" s="69" t="s">
        <v>811</v>
      </c>
      <c r="D276" s="69" t="s">
        <v>353</v>
      </c>
      <c r="E276" s="90" t="s">
        <v>810</v>
      </c>
      <c r="F276" s="68"/>
      <c r="G276" s="68"/>
      <c r="H276" s="67" t="s">
        <v>448</v>
      </c>
      <c r="I276" s="67"/>
      <c r="J276" s="66" t="s">
        <v>353</v>
      </c>
      <c r="K276" s="52" t="b">
        <f t="shared" si="4"/>
        <v>1</v>
      </c>
    </row>
    <row r="277" spans="2:11" x14ac:dyDescent="0.3">
      <c r="B277" s="65" t="s">
        <v>809</v>
      </c>
      <c r="C277" s="57" t="s">
        <v>808</v>
      </c>
      <c r="D277" s="57" t="s">
        <v>805</v>
      </c>
      <c r="E277" s="55" t="s">
        <v>807</v>
      </c>
      <c r="F277" s="55" t="s">
        <v>807</v>
      </c>
      <c r="G277" s="55" t="s">
        <v>806</v>
      </c>
      <c r="H277" s="70"/>
      <c r="I277" s="70"/>
      <c r="J277" s="61" t="s">
        <v>805</v>
      </c>
      <c r="K277" s="52" t="b">
        <f t="shared" si="4"/>
        <v>1</v>
      </c>
    </row>
    <row r="278" spans="2:11" hidden="1" x14ac:dyDescent="0.3">
      <c r="B278" s="95" t="s">
        <v>804</v>
      </c>
      <c r="C278" s="98" t="s">
        <v>803</v>
      </c>
      <c r="D278" s="98" t="s">
        <v>353</v>
      </c>
      <c r="E278" s="68" t="s">
        <v>802</v>
      </c>
      <c r="F278" s="68"/>
      <c r="G278" s="68"/>
      <c r="H278" s="67" t="s">
        <v>354</v>
      </c>
      <c r="I278" s="67"/>
      <c r="J278" s="97" t="s">
        <v>353</v>
      </c>
      <c r="K278" s="52" t="b">
        <f t="shared" si="4"/>
        <v>1</v>
      </c>
    </row>
    <row r="279" spans="2:11" x14ac:dyDescent="0.3">
      <c r="B279" s="92"/>
      <c r="C279" s="80" t="s">
        <v>801</v>
      </c>
      <c r="D279" s="57" t="s">
        <v>797</v>
      </c>
      <c r="E279" s="55" t="s">
        <v>800</v>
      </c>
      <c r="F279" s="55" t="s">
        <v>799</v>
      </c>
      <c r="G279" s="55" t="s">
        <v>798</v>
      </c>
      <c r="H279" s="70"/>
      <c r="I279" s="70"/>
      <c r="J279" s="61" t="s">
        <v>797</v>
      </c>
      <c r="K279" s="52" t="b">
        <f t="shared" si="4"/>
        <v>1</v>
      </c>
    </row>
    <row r="280" spans="2:11" hidden="1" x14ac:dyDescent="0.3">
      <c r="B280" s="92"/>
      <c r="C280" s="69" t="s">
        <v>796</v>
      </c>
      <c r="D280" s="69" t="s">
        <v>353</v>
      </c>
      <c r="E280" s="68" t="s">
        <v>795</v>
      </c>
      <c r="F280" s="68"/>
      <c r="G280" s="68"/>
      <c r="H280" s="67" t="s">
        <v>354</v>
      </c>
      <c r="I280" s="67"/>
      <c r="J280" s="66" t="s">
        <v>353</v>
      </c>
      <c r="K280" s="52" t="b">
        <f t="shared" si="4"/>
        <v>1</v>
      </c>
    </row>
    <row r="281" spans="2:11" x14ac:dyDescent="0.3">
      <c r="B281" s="92"/>
      <c r="C281" s="80" t="s">
        <v>794</v>
      </c>
      <c r="D281" s="57" t="s">
        <v>790</v>
      </c>
      <c r="E281" s="55" t="s">
        <v>793</v>
      </c>
      <c r="F281" s="55" t="s">
        <v>792</v>
      </c>
      <c r="G281" s="55" t="s">
        <v>791</v>
      </c>
      <c r="H281" s="70"/>
      <c r="I281" s="70"/>
      <c r="J281" s="61" t="s">
        <v>790</v>
      </c>
      <c r="K281" s="52" t="b">
        <f t="shared" si="4"/>
        <v>1</v>
      </c>
    </row>
    <row r="282" spans="2:11" x14ac:dyDescent="0.3">
      <c r="B282" s="92"/>
      <c r="C282" s="80" t="s">
        <v>789</v>
      </c>
      <c r="D282" s="57" t="s">
        <v>786</v>
      </c>
      <c r="E282" s="55" t="s">
        <v>788</v>
      </c>
      <c r="F282" s="55" t="s">
        <v>787</v>
      </c>
      <c r="G282" s="55" t="s">
        <v>787</v>
      </c>
      <c r="H282" s="70"/>
      <c r="I282" s="70"/>
      <c r="J282" s="61" t="s">
        <v>786</v>
      </c>
      <c r="K282" s="52" t="b">
        <f t="shared" si="4"/>
        <v>1</v>
      </c>
    </row>
    <row r="283" spans="2:11" ht="20.399999999999999" x14ac:dyDescent="0.3">
      <c r="B283" s="63"/>
      <c r="C283" s="57" t="s">
        <v>785</v>
      </c>
      <c r="D283" s="57" t="s">
        <v>780</v>
      </c>
      <c r="E283" s="55" t="s">
        <v>784</v>
      </c>
      <c r="F283" s="55" t="s">
        <v>783</v>
      </c>
      <c r="G283" s="55" t="s">
        <v>782</v>
      </c>
      <c r="H283" s="70" t="s">
        <v>781</v>
      </c>
      <c r="I283" s="70"/>
      <c r="J283" s="61" t="s">
        <v>780</v>
      </c>
      <c r="K283" s="52" t="b">
        <f t="shared" si="4"/>
        <v>1</v>
      </c>
    </row>
    <row r="284" spans="2:11" ht="12" customHeight="1" x14ac:dyDescent="0.3">
      <c r="B284" s="63"/>
      <c r="C284" s="57" t="s">
        <v>779</v>
      </c>
      <c r="D284" s="57" t="s">
        <v>774</v>
      </c>
      <c r="E284" s="82" t="s">
        <v>778</v>
      </c>
      <c r="F284" s="82" t="s">
        <v>777</v>
      </c>
      <c r="G284" s="55" t="s">
        <v>776</v>
      </c>
      <c r="H284" s="70" t="s">
        <v>775</v>
      </c>
      <c r="I284" s="70"/>
      <c r="J284" s="61" t="s">
        <v>774</v>
      </c>
      <c r="K284" s="52" t="b">
        <f t="shared" si="4"/>
        <v>1</v>
      </c>
    </row>
    <row r="285" spans="2:11" ht="20.399999999999999" x14ac:dyDescent="0.3">
      <c r="B285" s="63"/>
      <c r="C285" s="80" t="s">
        <v>773</v>
      </c>
      <c r="D285" s="57" t="s">
        <v>768</v>
      </c>
      <c r="E285" s="55" t="s">
        <v>772</v>
      </c>
      <c r="F285" s="55" t="s">
        <v>771</v>
      </c>
      <c r="G285" s="55" t="s">
        <v>770</v>
      </c>
      <c r="H285" s="70" t="s">
        <v>769</v>
      </c>
      <c r="I285" s="70"/>
      <c r="J285" s="61" t="s">
        <v>768</v>
      </c>
      <c r="K285" s="52" t="b">
        <f t="shared" si="4"/>
        <v>1</v>
      </c>
    </row>
    <row r="286" spans="2:11" x14ac:dyDescent="0.3">
      <c r="B286" s="92"/>
      <c r="C286" s="80" t="s">
        <v>767</v>
      </c>
      <c r="D286" s="57" t="s">
        <v>765</v>
      </c>
      <c r="E286" s="55" t="s">
        <v>353</v>
      </c>
      <c r="F286" s="55" t="s">
        <v>766</v>
      </c>
      <c r="G286" s="55" t="s">
        <v>766</v>
      </c>
      <c r="H286" s="70" t="s">
        <v>374</v>
      </c>
      <c r="I286" s="70"/>
      <c r="J286" s="61" t="s">
        <v>765</v>
      </c>
      <c r="K286" s="52" t="b">
        <f t="shared" si="4"/>
        <v>1</v>
      </c>
    </row>
    <row r="287" spans="2:11" x14ac:dyDescent="0.3">
      <c r="B287" s="92"/>
      <c r="C287" s="80" t="s">
        <v>764</v>
      </c>
      <c r="D287" s="57" t="s">
        <v>761</v>
      </c>
      <c r="E287" s="55" t="s">
        <v>353</v>
      </c>
      <c r="F287" s="55" t="s">
        <v>763</v>
      </c>
      <c r="G287" s="55" t="s">
        <v>762</v>
      </c>
      <c r="H287" s="70" t="s">
        <v>374</v>
      </c>
      <c r="I287" s="70"/>
      <c r="J287" s="61" t="s">
        <v>761</v>
      </c>
      <c r="K287" s="52" t="b">
        <f t="shared" si="4"/>
        <v>1</v>
      </c>
    </row>
    <row r="288" spans="2:11" x14ac:dyDescent="0.3">
      <c r="B288" s="94"/>
      <c r="C288" s="57" t="s">
        <v>760</v>
      </c>
      <c r="D288" s="57" t="s">
        <v>757</v>
      </c>
      <c r="E288" s="55" t="s">
        <v>353</v>
      </c>
      <c r="F288" s="55" t="s">
        <v>759</v>
      </c>
      <c r="G288" s="55" t="s">
        <v>758</v>
      </c>
      <c r="H288" s="70" t="s">
        <v>374</v>
      </c>
      <c r="I288" s="70"/>
      <c r="J288" s="61" t="s">
        <v>757</v>
      </c>
      <c r="K288" s="52" t="b">
        <f t="shared" si="4"/>
        <v>1</v>
      </c>
    </row>
    <row r="289" spans="2:11" hidden="1" x14ac:dyDescent="0.3">
      <c r="B289" s="59" t="s">
        <v>756</v>
      </c>
      <c r="C289" s="79" t="s">
        <v>755</v>
      </c>
      <c r="D289" s="79" t="s">
        <v>353</v>
      </c>
      <c r="E289" s="75" t="s">
        <v>754</v>
      </c>
      <c r="F289" s="75"/>
      <c r="G289" s="75"/>
      <c r="H289" s="67" t="s">
        <v>740</v>
      </c>
      <c r="I289" s="67"/>
      <c r="J289" s="78" t="s">
        <v>353</v>
      </c>
      <c r="K289" s="52" t="b">
        <f t="shared" si="4"/>
        <v>1</v>
      </c>
    </row>
    <row r="290" spans="2:11" x14ac:dyDescent="0.3">
      <c r="B290" s="96" t="s">
        <v>753</v>
      </c>
      <c r="C290" s="57" t="s">
        <v>752</v>
      </c>
      <c r="D290" s="57" t="s">
        <v>749</v>
      </c>
      <c r="E290" s="55" t="s">
        <v>751</v>
      </c>
      <c r="F290" s="55" t="s">
        <v>750</v>
      </c>
      <c r="G290" s="55" t="s">
        <v>750</v>
      </c>
      <c r="H290" s="70"/>
      <c r="I290" s="70"/>
      <c r="J290" s="61" t="s">
        <v>749</v>
      </c>
      <c r="K290" s="52" t="b">
        <f t="shared" si="4"/>
        <v>1</v>
      </c>
    </row>
    <row r="291" spans="2:11" x14ac:dyDescent="0.3">
      <c r="B291" s="96" t="s">
        <v>748</v>
      </c>
      <c r="C291" s="57" t="s">
        <v>747</v>
      </c>
      <c r="D291" s="57" t="s">
        <v>744</v>
      </c>
      <c r="E291" s="55" t="s">
        <v>746</v>
      </c>
      <c r="F291" s="55" t="s">
        <v>745</v>
      </c>
      <c r="G291" s="55" t="s">
        <v>745</v>
      </c>
      <c r="H291" s="70"/>
      <c r="I291" s="70"/>
      <c r="J291" s="61" t="s">
        <v>744</v>
      </c>
      <c r="K291" s="52" t="b">
        <f t="shared" si="4"/>
        <v>1</v>
      </c>
    </row>
    <row r="292" spans="2:11" hidden="1" x14ac:dyDescent="0.3">
      <c r="B292" s="62" t="s">
        <v>743</v>
      </c>
      <c r="C292" s="79" t="s">
        <v>742</v>
      </c>
      <c r="D292" s="79" t="s">
        <v>353</v>
      </c>
      <c r="E292" s="75" t="s">
        <v>741</v>
      </c>
      <c r="F292" s="75"/>
      <c r="G292" s="75"/>
      <c r="H292" s="67" t="s">
        <v>740</v>
      </c>
      <c r="I292" s="67"/>
      <c r="J292" s="78" t="s">
        <v>353</v>
      </c>
      <c r="K292" s="52" t="b">
        <f t="shared" si="4"/>
        <v>1</v>
      </c>
    </row>
    <row r="293" spans="2:11" x14ac:dyDescent="0.3">
      <c r="B293" s="95" t="s">
        <v>739</v>
      </c>
      <c r="C293" s="57" t="s">
        <v>738</v>
      </c>
      <c r="D293" s="57" t="s">
        <v>734</v>
      </c>
      <c r="E293" s="55" t="s">
        <v>737</v>
      </c>
      <c r="F293" s="55" t="s">
        <v>736</v>
      </c>
      <c r="G293" s="55" t="s">
        <v>735</v>
      </c>
      <c r="H293" s="70"/>
      <c r="I293" s="70"/>
      <c r="J293" s="61" t="s">
        <v>734</v>
      </c>
      <c r="K293" s="52" t="b">
        <f t="shared" si="4"/>
        <v>1</v>
      </c>
    </row>
    <row r="294" spans="2:11" x14ac:dyDescent="0.3">
      <c r="B294" s="94"/>
      <c r="C294" s="57" t="s">
        <v>733</v>
      </c>
      <c r="D294" s="57" t="s">
        <v>729</v>
      </c>
      <c r="E294" s="55" t="s">
        <v>732</v>
      </c>
      <c r="F294" s="55" t="s">
        <v>731</v>
      </c>
      <c r="G294" s="55" t="s">
        <v>730</v>
      </c>
      <c r="H294" s="70"/>
      <c r="I294" s="70"/>
      <c r="J294" s="61" t="s">
        <v>729</v>
      </c>
      <c r="K294" s="52" t="b">
        <f t="shared" si="4"/>
        <v>1</v>
      </c>
    </row>
    <row r="295" spans="2:11" x14ac:dyDescent="0.3">
      <c r="B295" s="65" t="s">
        <v>728</v>
      </c>
      <c r="C295" s="57" t="s">
        <v>727</v>
      </c>
      <c r="D295" s="57" t="s">
        <v>724</v>
      </c>
      <c r="E295" s="55" t="s">
        <v>726</v>
      </c>
      <c r="F295" s="55" t="s">
        <v>725</v>
      </c>
      <c r="G295" s="55" t="s">
        <v>725</v>
      </c>
      <c r="H295" s="70"/>
      <c r="I295" s="70"/>
      <c r="J295" s="61" t="s">
        <v>724</v>
      </c>
      <c r="K295" s="52" t="b">
        <f t="shared" si="4"/>
        <v>1</v>
      </c>
    </row>
    <row r="296" spans="2:11" x14ac:dyDescent="0.3">
      <c r="B296" s="63"/>
      <c r="C296" s="57" t="s">
        <v>723</v>
      </c>
      <c r="D296" s="57" t="s">
        <v>720</v>
      </c>
      <c r="E296" s="82" t="s">
        <v>722</v>
      </c>
      <c r="F296" s="82" t="s">
        <v>721</v>
      </c>
      <c r="G296" s="55" t="s">
        <v>721</v>
      </c>
      <c r="H296" s="54"/>
      <c r="I296" s="54"/>
      <c r="J296" s="61" t="s">
        <v>720</v>
      </c>
      <c r="K296" s="52" t="b">
        <f t="shared" si="4"/>
        <v>1</v>
      </c>
    </row>
    <row r="297" spans="2:11" x14ac:dyDescent="0.3">
      <c r="B297" s="63"/>
      <c r="C297" s="57" t="s">
        <v>719</v>
      </c>
      <c r="D297" s="57" t="s">
        <v>715</v>
      </c>
      <c r="E297" s="55" t="s">
        <v>718</v>
      </c>
      <c r="F297" s="55" t="s">
        <v>717</v>
      </c>
      <c r="G297" s="55" t="s">
        <v>716</v>
      </c>
      <c r="H297" s="70"/>
      <c r="I297" s="70"/>
      <c r="J297" s="61" t="s">
        <v>715</v>
      </c>
      <c r="K297" s="52" t="b">
        <f t="shared" si="4"/>
        <v>1</v>
      </c>
    </row>
    <row r="298" spans="2:11" x14ac:dyDescent="0.3">
      <c r="B298" s="63"/>
      <c r="C298" s="57" t="s">
        <v>714</v>
      </c>
      <c r="D298" s="57" t="s">
        <v>710</v>
      </c>
      <c r="E298" s="55" t="s">
        <v>713</v>
      </c>
      <c r="F298" s="55" t="s">
        <v>712</v>
      </c>
      <c r="G298" s="55" t="s">
        <v>711</v>
      </c>
      <c r="H298" s="70"/>
      <c r="I298" s="70"/>
      <c r="J298" s="61" t="s">
        <v>710</v>
      </c>
      <c r="K298" s="52" t="b">
        <f t="shared" si="4"/>
        <v>1</v>
      </c>
    </row>
    <row r="299" spans="2:11" x14ac:dyDescent="0.3">
      <c r="B299" s="63"/>
      <c r="C299" s="57" t="s">
        <v>709</v>
      </c>
      <c r="D299" s="57" t="s">
        <v>706</v>
      </c>
      <c r="E299" s="55" t="s">
        <v>708</v>
      </c>
      <c r="F299" s="55" t="s">
        <v>707</v>
      </c>
      <c r="G299" s="55" t="s">
        <v>707</v>
      </c>
      <c r="H299" s="70"/>
      <c r="I299" s="70"/>
      <c r="J299" s="61" t="s">
        <v>706</v>
      </c>
      <c r="K299" s="52" t="b">
        <f t="shared" si="4"/>
        <v>1</v>
      </c>
    </row>
    <row r="300" spans="2:11" hidden="1" x14ac:dyDescent="0.3">
      <c r="B300" s="63"/>
      <c r="C300" s="87" t="s">
        <v>705</v>
      </c>
      <c r="D300" s="87" t="s">
        <v>353</v>
      </c>
      <c r="E300" s="68" t="s">
        <v>704</v>
      </c>
      <c r="F300" s="68"/>
      <c r="G300" s="68"/>
      <c r="H300" s="67" t="s">
        <v>694</v>
      </c>
      <c r="I300" s="67"/>
      <c r="J300" s="86" t="s">
        <v>353</v>
      </c>
      <c r="K300" s="52" t="b">
        <f t="shared" si="4"/>
        <v>1</v>
      </c>
    </row>
    <row r="301" spans="2:11" ht="20.399999999999999" x14ac:dyDescent="0.3">
      <c r="B301" s="63"/>
      <c r="C301" s="57" t="s">
        <v>703</v>
      </c>
      <c r="D301" s="57" t="s">
        <v>699</v>
      </c>
      <c r="E301" s="55" t="s">
        <v>702</v>
      </c>
      <c r="F301" s="82" t="s">
        <v>701</v>
      </c>
      <c r="G301" s="55" t="s">
        <v>700</v>
      </c>
      <c r="H301" s="70"/>
      <c r="I301" s="70"/>
      <c r="J301" s="61" t="s">
        <v>699</v>
      </c>
      <c r="K301" s="52" t="b">
        <f t="shared" si="4"/>
        <v>1</v>
      </c>
    </row>
    <row r="302" spans="2:11" x14ac:dyDescent="0.3">
      <c r="B302" s="63"/>
      <c r="C302" s="73" t="s">
        <v>698</v>
      </c>
      <c r="D302" s="73" t="s">
        <v>353</v>
      </c>
      <c r="E302" s="72" t="s">
        <v>697</v>
      </c>
      <c r="F302" s="91"/>
      <c r="G302" s="91"/>
      <c r="H302" s="67" t="s">
        <v>448</v>
      </c>
      <c r="I302" s="67"/>
      <c r="J302" s="71" t="s">
        <v>353</v>
      </c>
      <c r="K302" s="52" t="b">
        <f t="shared" si="4"/>
        <v>1</v>
      </c>
    </row>
    <row r="303" spans="2:11" hidden="1" x14ac:dyDescent="0.3">
      <c r="B303" s="63"/>
      <c r="C303" s="73" t="s">
        <v>696</v>
      </c>
      <c r="D303" s="73" t="s">
        <v>353</v>
      </c>
      <c r="E303" s="72" t="s">
        <v>695</v>
      </c>
      <c r="F303" s="91"/>
      <c r="G303" s="91"/>
      <c r="H303" s="67" t="s">
        <v>694</v>
      </c>
      <c r="I303" s="67"/>
      <c r="J303" s="71" t="s">
        <v>353</v>
      </c>
      <c r="K303" s="52" t="b">
        <f t="shared" si="4"/>
        <v>1</v>
      </c>
    </row>
    <row r="304" spans="2:11" x14ac:dyDescent="0.3">
      <c r="B304" s="63"/>
      <c r="C304" s="58" t="s">
        <v>693</v>
      </c>
      <c r="D304" s="57" t="s">
        <v>689</v>
      </c>
      <c r="E304" s="55" t="s">
        <v>692</v>
      </c>
      <c r="F304" s="55" t="s">
        <v>691</v>
      </c>
      <c r="G304" s="55" t="s">
        <v>690</v>
      </c>
      <c r="H304" s="54"/>
      <c r="I304" s="54"/>
      <c r="J304" s="61" t="s">
        <v>689</v>
      </c>
      <c r="K304" s="52" t="b">
        <f t="shared" si="4"/>
        <v>1</v>
      </c>
    </row>
    <row r="305" spans="2:11" x14ac:dyDescent="0.3">
      <c r="B305" s="63"/>
      <c r="C305" s="73" t="s">
        <v>688</v>
      </c>
      <c r="D305" s="73" t="s">
        <v>353</v>
      </c>
      <c r="E305" s="90" t="s">
        <v>687</v>
      </c>
      <c r="F305" s="91"/>
      <c r="G305" s="91"/>
      <c r="H305" s="67" t="s">
        <v>448</v>
      </c>
      <c r="I305" s="67"/>
      <c r="J305" s="71" t="s">
        <v>353</v>
      </c>
      <c r="K305" s="52" t="b">
        <f t="shared" si="4"/>
        <v>1</v>
      </c>
    </row>
    <row r="306" spans="2:11" x14ac:dyDescent="0.3">
      <c r="B306" s="63"/>
      <c r="C306" s="58" t="s">
        <v>686</v>
      </c>
      <c r="D306" s="57" t="s">
        <v>682</v>
      </c>
      <c r="E306" s="55" t="s">
        <v>685</v>
      </c>
      <c r="F306" s="55" t="s">
        <v>684</v>
      </c>
      <c r="G306" s="55" t="s">
        <v>683</v>
      </c>
      <c r="H306" s="54"/>
      <c r="I306" s="54"/>
      <c r="J306" s="61" t="s">
        <v>682</v>
      </c>
      <c r="K306" s="52" t="b">
        <f t="shared" si="4"/>
        <v>1</v>
      </c>
    </row>
    <row r="307" spans="2:11" x14ac:dyDescent="0.3">
      <c r="B307" s="63"/>
      <c r="C307" s="58" t="s">
        <v>681</v>
      </c>
      <c r="D307" s="57" t="s">
        <v>677</v>
      </c>
      <c r="E307" s="55" t="s">
        <v>680</v>
      </c>
      <c r="F307" s="55" t="s">
        <v>679</v>
      </c>
      <c r="G307" s="55" t="s">
        <v>678</v>
      </c>
      <c r="H307" s="54"/>
      <c r="I307" s="54"/>
      <c r="J307" s="61" t="s">
        <v>677</v>
      </c>
      <c r="K307" s="52" t="b">
        <f t="shared" si="4"/>
        <v>1</v>
      </c>
    </row>
    <row r="308" spans="2:11" x14ac:dyDescent="0.3">
      <c r="B308" s="63"/>
      <c r="C308" s="58" t="s">
        <v>676</v>
      </c>
      <c r="D308" s="57" t="s">
        <v>673</v>
      </c>
      <c r="E308" s="82" t="s">
        <v>675</v>
      </c>
      <c r="F308" s="82" t="s">
        <v>674</v>
      </c>
      <c r="G308" s="55" t="s">
        <v>674</v>
      </c>
      <c r="H308" s="54"/>
      <c r="I308" s="54"/>
      <c r="J308" s="61" t="s">
        <v>673</v>
      </c>
      <c r="K308" s="52" t="b">
        <f t="shared" si="4"/>
        <v>1</v>
      </c>
    </row>
    <row r="309" spans="2:11" x14ac:dyDescent="0.3">
      <c r="B309" s="63"/>
      <c r="C309" s="93" t="s">
        <v>672</v>
      </c>
      <c r="D309" s="57" t="s">
        <v>668</v>
      </c>
      <c r="E309" s="82" t="s">
        <v>671</v>
      </c>
      <c r="F309" s="82" t="s">
        <v>670</v>
      </c>
      <c r="G309" s="55" t="s">
        <v>669</v>
      </c>
      <c r="H309" s="70"/>
      <c r="I309" s="70"/>
      <c r="J309" s="61" t="s">
        <v>668</v>
      </c>
      <c r="K309" s="52" t="b">
        <f t="shared" si="4"/>
        <v>1</v>
      </c>
    </row>
    <row r="310" spans="2:11" x14ac:dyDescent="0.3">
      <c r="B310" s="65" t="s">
        <v>667</v>
      </c>
      <c r="C310" s="80" t="s">
        <v>666</v>
      </c>
      <c r="D310" s="57" t="s">
        <v>663</v>
      </c>
      <c r="E310" s="55" t="s">
        <v>665</v>
      </c>
      <c r="F310" s="55" t="s">
        <v>664</v>
      </c>
      <c r="G310" s="55" t="s">
        <v>664</v>
      </c>
      <c r="H310" s="54"/>
      <c r="I310" s="54"/>
      <c r="J310" s="61" t="s">
        <v>663</v>
      </c>
      <c r="K310" s="52" t="b">
        <f t="shared" si="4"/>
        <v>1</v>
      </c>
    </row>
    <row r="311" spans="2:11" x14ac:dyDescent="0.3">
      <c r="B311" s="92"/>
      <c r="C311" s="80" t="s">
        <v>662</v>
      </c>
      <c r="D311" s="57" t="s">
        <v>659</v>
      </c>
      <c r="E311" s="55" t="s">
        <v>661</v>
      </c>
      <c r="F311" s="55" t="s">
        <v>660</v>
      </c>
      <c r="G311" s="55" t="s">
        <v>660</v>
      </c>
      <c r="H311" s="70"/>
      <c r="I311" s="70"/>
      <c r="J311" s="61" t="s">
        <v>659</v>
      </c>
      <c r="K311" s="52" t="b">
        <f t="shared" si="4"/>
        <v>1</v>
      </c>
    </row>
    <row r="312" spans="2:11" x14ac:dyDescent="0.3">
      <c r="B312" s="92"/>
      <c r="C312" s="80" t="s">
        <v>658</v>
      </c>
      <c r="D312" s="57" t="s">
        <v>654</v>
      </c>
      <c r="E312" s="55" t="s">
        <v>657</v>
      </c>
      <c r="F312" s="55" t="s">
        <v>656</v>
      </c>
      <c r="G312" s="55" t="s">
        <v>655</v>
      </c>
      <c r="H312" s="70"/>
      <c r="I312" s="70"/>
      <c r="J312" s="61" t="s">
        <v>654</v>
      </c>
      <c r="K312" s="52" t="b">
        <f t="shared" si="4"/>
        <v>1</v>
      </c>
    </row>
    <row r="313" spans="2:11" x14ac:dyDescent="0.3">
      <c r="B313" s="63"/>
      <c r="C313" s="57" t="s">
        <v>653</v>
      </c>
      <c r="D313" s="57" t="s">
        <v>650</v>
      </c>
      <c r="E313" s="82" t="s">
        <v>652</v>
      </c>
      <c r="F313" s="82" t="s">
        <v>651</v>
      </c>
      <c r="G313" s="55" t="s">
        <v>651</v>
      </c>
      <c r="H313" s="70"/>
      <c r="I313" s="70"/>
      <c r="J313" s="61" t="s">
        <v>650</v>
      </c>
      <c r="K313" s="52" t="b">
        <f t="shared" si="4"/>
        <v>1</v>
      </c>
    </row>
    <row r="314" spans="2:11" x14ac:dyDescent="0.3">
      <c r="B314" s="63"/>
      <c r="C314" s="87" t="s">
        <v>649</v>
      </c>
      <c r="D314" s="87" t="s">
        <v>353</v>
      </c>
      <c r="E314" s="68" t="s">
        <v>648</v>
      </c>
      <c r="F314" s="68"/>
      <c r="G314" s="68"/>
      <c r="H314" s="67" t="s">
        <v>448</v>
      </c>
      <c r="I314" s="67"/>
      <c r="J314" s="86" t="s">
        <v>353</v>
      </c>
      <c r="K314" s="52" t="b">
        <f t="shared" si="4"/>
        <v>1</v>
      </c>
    </row>
    <row r="315" spans="2:11" x14ac:dyDescent="0.3">
      <c r="B315" s="63"/>
      <c r="C315" s="69" t="s">
        <v>647</v>
      </c>
      <c r="D315" s="69" t="s">
        <v>353</v>
      </c>
      <c r="E315" s="72" t="s">
        <v>646</v>
      </c>
      <c r="F315" s="72"/>
      <c r="G315" s="72"/>
      <c r="H315" s="67" t="s">
        <v>448</v>
      </c>
      <c r="I315" s="67"/>
      <c r="J315" s="66" t="s">
        <v>353</v>
      </c>
      <c r="K315" s="52" t="b">
        <f t="shared" si="4"/>
        <v>1</v>
      </c>
    </row>
    <row r="316" spans="2:11" x14ac:dyDescent="0.3">
      <c r="B316" s="63"/>
      <c r="C316" s="69" t="s">
        <v>645</v>
      </c>
      <c r="D316" s="69" t="s">
        <v>353</v>
      </c>
      <c r="E316" s="72" t="s">
        <v>644</v>
      </c>
      <c r="F316" s="72"/>
      <c r="G316" s="72"/>
      <c r="H316" s="67" t="s">
        <v>448</v>
      </c>
      <c r="I316" s="67"/>
      <c r="J316" s="66" t="s">
        <v>353</v>
      </c>
      <c r="K316" s="52" t="b">
        <f t="shared" si="4"/>
        <v>1</v>
      </c>
    </row>
    <row r="317" spans="2:11" x14ac:dyDescent="0.3">
      <c r="B317" s="63"/>
      <c r="C317" s="69" t="s">
        <v>643</v>
      </c>
      <c r="D317" s="69" t="s">
        <v>353</v>
      </c>
      <c r="E317" s="72" t="s">
        <v>642</v>
      </c>
      <c r="F317" s="72"/>
      <c r="G317" s="72"/>
      <c r="H317" s="67" t="s">
        <v>448</v>
      </c>
      <c r="I317" s="67"/>
      <c r="J317" s="66" t="s">
        <v>353</v>
      </c>
      <c r="K317" s="52" t="b">
        <f t="shared" si="4"/>
        <v>1</v>
      </c>
    </row>
    <row r="318" spans="2:11" x14ac:dyDescent="0.3">
      <c r="B318" s="63"/>
      <c r="C318" s="69" t="s">
        <v>641</v>
      </c>
      <c r="D318" s="69" t="s">
        <v>353</v>
      </c>
      <c r="E318" s="72" t="s">
        <v>640</v>
      </c>
      <c r="F318" s="72"/>
      <c r="G318" s="72"/>
      <c r="H318" s="67" t="s">
        <v>448</v>
      </c>
      <c r="I318" s="67"/>
      <c r="J318" s="66" t="s">
        <v>353</v>
      </c>
      <c r="K318" s="52" t="b">
        <f t="shared" si="4"/>
        <v>1</v>
      </c>
    </row>
    <row r="319" spans="2:11" x14ac:dyDescent="0.3">
      <c r="B319" s="63"/>
      <c r="C319" s="80" t="s">
        <v>639</v>
      </c>
      <c r="D319" s="57" t="s">
        <v>636</v>
      </c>
      <c r="E319" s="52" t="s">
        <v>638</v>
      </c>
      <c r="F319" s="52" t="s">
        <v>637</v>
      </c>
      <c r="G319" s="55" t="s">
        <v>637</v>
      </c>
      <c r="H319" s="70"/>
      <c r="I319" s="70"/>
      <c r="J319" s="61" t="s">
        <v>636</v>
      </c>
      <c r="K319" s="52" t="b">
        <f t="shared" si="4"/>
        <v>1</v>
      </c>
    </row>
    <row r="320" spans="2:11" x14ac:dyDescent="0.3">
      <c r="B320" s="63"/>
      <c r="C320" s="69" t="s">
        <v>635</v>
      </c>
      <c r="D320" s="69" t="s">
        <v>353</v>
      </c>
      <c r="E320" s="72" t="s">
        <v>634</v>
      </c>
      <c r="F320" s="91"/>
      <c r="G320" s="91"/>
      <c r="H320" s="67" t="s">
        <v>448</v>
      </c>
      <c r="I320" s="67"/>
      <c r="J320" s="66" t="s">
        <v>353</v>
      </c>
      <c r="K320" s="52" t="b">
        <f t="shared" si="4"/>
        <v>1</v>
      </c>
    </row>
    <row r="321" spans="2:11" x14ac:dyDescent="0.3">
      <c r="B321" s="63"/>
      <c r="C321" s="69" t="s">
        <v>633</v>
      </c>
      <c r="D321" s="69" t="s">
        <v>353</v>
      </c>
      <c r="E321" s="72" t="s">
        <v>632</v>
      </c>
      <c r="F321" s="91"/>
      <c r="G321" s="91"/>
      <c r="H321" s="67" t="s">
        <v>448</v>
      </c>
      <c r="I321" s="67"/>
      <c r="J321" s="66" t="s">
        <v>353</v>
      </c>
      <c r="K321" s="52" t="b">
        <f t="shared" si="4"/>
        <v>1</v>
      </c>
    </row>
    <row r="322" spans="2:11" x14ac:dyDescent="0.3">
      <c r="B322" s="63"/>
      <c r="C322" s="80" t="s">
        <v>631</v>
      </c>
      <c r="D322" s="57" t="s">
        <v>628</v>
      </c>
      <c r="E322" s="52" t="s">
        <v>630</v>
      </c>
      <c r="F322" s="52" t="s">
        <v>629</v>
      </c>
      <c r="G322" s="55" t="s">
        <v>629</v>
      </c>
      <c r="H322" s="70"/>
      <c r="I322" s="70"/>
      <c r="J322" s="61" t="s">
        <v>628</v>
      </c>
      <c r="K322" s="52" t="b">
        <f t="shared" si="4"/>
        <v>1</v>
      </c>
    </row>
    <row r="323" spans="2:11" x14ac:dyDescent="0.3">
      <c r="B323" s="63"/>
      <c r="C323" s="80" t="s">
        <v>627</v>
      </c>
      <c r="D323" s="57" t="s">
        <v>624</v>
      </c>
      <c r="E323" s="52" t="s">
        <v>626</v>
      </c>
      <c r="F323" s="52" t="s">
        <v>625</v>
      </c>
      <c r="G323" s="55" t="s">
        <v>625</v>
      </c>
      <c r="H323" s="70"/>
      <c r="I323" s="70"/>
      <c r="J323" s="61" t="s">
        <v>624</v>
      </c>
      <c r="K323" s="52" t="b">
        <f t="shared" si="4"/>
        <v>1</v>
      </c>
    </row>
    <row r="324" spans="2:11" x14ac:dyDescent="0.3">
      <c r="B324" s="63"/>
      <c r="C324" s="80" t="s">
        <v>623</v>
      </c>
      <c r="D324" s="57" t="s">
        <v>620</v>
      </c>
      <c r="E324" s="52" t="s">
        <v>353</v>
      </c>
      <c r="F324" s="52" t="s">
        <v>622</v>
      </c>
      <c r="G324" s="55" t="s">
        <v>621</v>
      </c>
      <c r="H324" s="70" t="s">
        <v>374</v>
      </c>
      <c r="I324" s="70"/>
      <c r="J324" s="61" t="s">
        <v>620</v>
      </c>
      <c r="K324" s="52" t="b">
        <f t="shared" si="4"/>
        <v>1</v>
      </c>
    </row>
    <row r="325" spans="2:11" x14ac:dyDescent="0.3">
      <c r="B325" s="63"/>
      <c r="C325" s="80" t="s">
        <v>619</v>
      </c>
      <c r="D325" s="57" t="s">
        <v>616</v>
      </c>
      <c r="E325" s="52" t="s">
        <v>353</v>
      </c>
      <c r="F325" s="52" t="s">
        <v>618</v>
      </c>
      <c r="G325" s="55" t="s">
        <v>617</v>
      </c>
      <c r="H325" s="70" t="s">
        <v>374</v>
      </c>
      <c r="I325" s="70"/>
      <c r="J325" s="61" t="s">
        <v>616</v>
      </c>
      <c r="K325" s="52" t="b">
        <f t="shared" si="4"/>
        <v>1</v>
      </c>
    </row>
    <row r="326" spans="2:11" x14ac:dyDescent="0.3">
      <c r="B326" s="65" t="s">
        <v>615</v>
      </c>
      <c r="C326" s="58" t="s">
        <v>614</v>
      </c>
      <c r="D326" s="57" t="s">
        <v>610</v>
      </c>
      <c r="E326" s="52" t="s">
        <v>613</v>
      </c>
      <c r="F326" s="52" t="s">
        <v>612</v>
      </c>
      <c r="G326" s="55" t="s">
        <v>611</v>
      </c>
      <c r="H326" s="54"/>
      <c r="I326" s="54"/>
      <c r="J326" s="61" t="s">
        <v>610</v>
      </c>
      <c r="K326" s="52" t="b">
        <f t="shared" ref="K326:K389" si="5">J326=D326</f>
        <v>1</v>
      </c>
    </row>
    <row r="327" spans="2:11" x14ac:dyDescent="0.3">
      <c r="B327" s="63"/>
      <c r="C327" s="58" t="s">
        <v>609</v>
      </c>
      <c r="D327" s="57" t="s">
        <v>606</v>
      </c>
      <c r="E327" s="52" t="s">
        <v>608</v>
      </c>
      <c r="F327" s="52" t="s">
        <v>607</v>
      </c>
      <c r="G327" s="55" t="s">
        <v>607</v>
      </c>
      <c r="H327" s="70"/>
      <c r="I327" s="70"/>
      <c r="J327" s="61" t="s">
        <v>606</v>
      </c>
      <c r="K327" s="52" t="b">
        <f t="shared" si="5"/>
        <v>1</v>
      </c>
    </row>
    <row r="328" spans="2:11" x14ac:dyDescent="0.3">
      <c r="B328" s="63"/>
      <c r="C328" s="58" t="s">
        <v>605</v>
      </c>
      <c r="D328" s="57" t="s">
        <v>603</v>
      </c>
      <c r="E328" s="52" t="s">
        <v>353</v>
      </c>
      <c r="F328" s="52" t="s">
        <v>604</v>
      </c>
      <c r="G328" s="55" t="s">
        <v>604</v>
      </c>
      <c r="H328" s="70" t="s">
        <v>374</v>
      </c>
      <c r="I328" s="70"/>
      <c r="J328" s="61" t="s">
        <v>603</v>
      </c>
      <c r="K328" s="52" t="b">
        <f t="shared" si="5"/>
        <v>1</v>
      </c>
    </row>
    <row r="329" spans="2:11" ht="20.399999999999999" x14ac:dyDescent="0.3">
      <c r="B329" s="63"/>
      <c r="C329" s="58" t="s">
        <v>602</v>
      </c>
      <c r="D329" s="57" t="s">
        <v>598</v>
      </c>
      <c r="E329" s="70" t="s">
        <v>601</v>
      </c>
      <c r="F329" s="70" t="s">
        <v>600</v>
      </c>
      <c r="G329" s="55" t="s">
        <v>599</v>
      </c>
      <c r="H329" s="70"/>
      <c r="I329" s="70"/>
      <c r="J329" s="61" t="s">
        <v>598</v>
      </c>
      <c r="K329" s="52" t="b">
        <f t="shared" si="5"/>
        <v>1</v>
      </c>
    </row>
    <row r="330" spans="2:11" x14ac:dyDescent="0.3">
      <c r="B330" s="63"/>
      <c r="C330" s="58" t="s">
        <v>597</v>
      </c>
      <c r="D330" s="57" t="s">
        <v>593</v>
      </c>
      <c r="E330" s="70" t="s">
        <v>596</v>
      </c>
      <c r="F330" s="70" t="s">
        <v>595</v>
      </c>
      <c r="G330" s="55" t="s">
        <v>594</v>
      </c>
      <c r="H330" s="70"/>
      <c r="I330" s="70"/>
      <c r="J330" s="61" t="s">
        <v>593</v>
      </c>
      <c r="K330" s="52" t="b">
        <f t="shared" si="5"/>
        <v>1</v>
      </c>
    </row>
    <row r="331" spans="2:11" x14ac:dyDescent="0.3">
      <c r="B331" s="63"/>
      <c r="C331" s="73" t="s">
        <v>592</v>
      </c>
      <c r="D331" s="73" t="s">
        <v>353</v>
      </c>
      <c r="E331" s="72" t="s">
        <v>591</v>
      </c>
      <c r="F331" s="72"/>
      <c r="G331" s="72"/>
      <c r="H331" s="67" t="s">
        <v>448</v>
      </c>
      <c r="I331" s="67"/>
      <c r="J331" s="71" t="s">
        <v>353</v>
      </c>
      <c r="K331" s="52" t="b">
        <f t="shared" si="5"/>
        <v>1</v>
      </c>
    </row>
    <row r="332" spans="2:11" hidden="1" x14ac:dyDescent="0.3">
      <c r="B332" s="63"/>
      <c r="C332" s="73" t="s">
        <v>590</v>
      </c>
      <c r="D332" s="73" t="s">
        <v>353</v>
      </c>
      <c r="E332" s="67" t="s">
        <v>589</v>
      </c>
      <c r="F332" s="68"/>
      <c r="G332" s="68"/>
      <c r="H332" s="67" t="s">
        <v>354</v>
      </c>
      <c r="I332" s="67"/>
      <c r="J332" s="71" t="s">
        <v>353</v>
      </c>
      <c r="K332" s="52" t="b">
        <f t="shared" si="5"/>
        <v>1</v>
      </c>
    </row>
    <row r="333" spans="2:11" x14ac:dyDescent="0.3">
      <c r="B333" s="63"/>
      <c r="C333" s="58" t="s">
        <v>588</v>
      </c>
      <c r="D333" s="57" t="s">
        <v>585</v>
      </c>
      <c r="E333" s="70" t="s">
        <v>587</v>
      </c>
      <c r="F333" s="70" t="s">
        <v>586</v>
      </c>
      <c r="G333" s="55" t="s">
        <v>586</v>
      </c>
      <c r="H333" s="70"/>
      <c r="I333" s="70"/>
      <c r="J333" s="61" t="s">
        <v>585</v>
      </c>
      <c r="K333" s="52" t="b">
        <f t="shared" si="5"/>
        <v>1</v>
      </c>
    </row>
    <row r="334" spans="2:11" x14ac:dyDescent="0.3">
      <c r="B334" s="63"/>
      <c r="C334" s="58" t="s">
        <v>584</v>
      </c>
      <c r="D334" s="57" t="s">
        <v>581</v>
      </c>
      <c r="E334" s="52" t="s">
        <v>583</v>
      </c>
      <c r="F334" s="52" t="s">
        <v>582</v>
      </c>
      <c r="G334" s="55" t="s">
        <v>582</v>
      </c>
      <c r="H334" s="54"/>
      <c r="I334" s="54"/>
      <c r="J334" s="61" t="s">
        <v>581</v>
      </c>
      <c r="K334" s="52" t="b">
        <f t="shared" si="5"/>
        <v>1</v>
      </c>
    </row>
    <row r="335" spans="2:11" x14ac:dyDescent="0.3">
      <c r="B335" s="63"/>
      <c r="C335" s="58" t="s">
        <v>580</v>
      </c>
      <c r="D335" s="57" t="s">
        <v>577</v>
      </c>
      <c r="E335" s="52" t="s">
        <v>579</v>
      </c>
      <c r="F335" s="52" t="s">
        <v>578</v>
      </c>
      <c r="G335" s="55" t="s">
        <v>578</v>
      </c>
      <c r="H335" s="54"/>
      <c r="I335" s="54"/>
      <c r="J335" s="61" t="s">
        <v>577</v>
      </c>
      <c r="K335" s="52" t="b">
        <f t="shared" si="5"/>
        <v>1</v>
      </c>
    </row>
    <row r="336" spans="2:11" x14ac:dyDescent="0.3">
      <c r="B336" s="63"/>
      <c r="C336" s="58" t="s">
        <v>576</v>
      </c>
      <c r="D336" s="57" t="s">
        <v>573</v>
      </c>
      <c r="E336" s="52" t="s">
        <v>575</v>
      </c>
      <c r="F336" s="52" t="s">
        <v>574</v>
      </c>
      <c r="G336" s="55" t="s">
        <v>574</v>
      </c>
      <c r="H336" s="54"/>
      <c r="I336" s="54"/>
      <c r="J336" s="61" t="s">
        <v>573</v>
      </c>
      <c r="K336" s="52" t="b">
        <f t="shared" si="5"/>
        <v>1</v>
      </c>
    </row>
    <row r="337" spans="2:11" x14ac:dyDescent="0.3">
      <c r="B337" s="65" t="s">
        <v>572</v>
      </c>
      <c r="C337" s="57" t="s">
        <v>571</v>
      </c>
      <c r="D337" s="57" t="s">
        <v>568</v>
      </c>
      <c r="E337" s="55" t="s">
        <v>570</v>
      </c>
      <c r="F337" s="55" t="s">
        <v>570</v>
      </c>
      <c r="G337" s="55" t="s">
        <v>569</v>
      </c>
      <c r="H337" s="70"/>
      <c r="I337" s="70"/>
      <c r="J337" s="61" t="s">
        <v>568</v>
      </c>
      <c r="K337" s="52" t="b">
        <f t="shared" si="5"/>
        <v>1</v>
      </c>
    </row>
    <row r="338" spans="2:11" x14ac:dyDescent="0.3">
      <c r="B338" s="63"/>
      <c r="C338" s="57" t="s">
        <v>567</v>
      </c>
      <c r="D338" s="57" t="s">
        <v>563</v>
      </c>
      <c r="E338" s="55" t="s">
        <v>566</v>
      </c>
      <c r="F338" s="55" t="s">
        <v>565</v>
      </c>
      <c r="G338" s="55" t="s">
        <v>565</v>
      </c>
      <c r="H338" s="54" t="s">
        <v>564</v>
      </c>
      <c r="I338" s="54"/>
      <c r="J338" s="61" t="s">
        <v>563</v>
      </c>
      <c r="K338" s="52" t="b">
        <f t="shared" si="5"/>
        <v>1</v>
      </c>
    </row>
    <row r="339" spans="2:11" x14ac:dyDescent="0.3">
      <c r="B339" s="63"/>
      <c r="C339" s="57" t="s">
        <v>562</v>
      </c>
      <c r="D339" s="57" t="s">
        <v>558</v>
      </c>
      <c r="E339" s="55" t="s">
        <v>561</v>
      </c>
      <c r="F339" s="55" t="s">
        <v>560</v>
      </c>
      <c r="G339" s="55" t="s">
        <v>559</v>
      </c>
      <c r="H339" s="70"/>
      <c r="I339" s="70"/>
      <c r="J339" s="61" t="s">
        <v>558</v>
      </c>
      <c r="K339" s="52" t="b">
        <f t="shared" si="5"/>
        <v>1</v>
      </c>
    </row>
    <row r="340" spans="2:11" x14ac:dyDescent="0.3">
      <c r="B340" s="63"/>
      <c r="C340" s="57" t="s">
        <v>557</v>
      </c>
      <c r="D340" s="57" t="s">
        <v>553</v>
      </c>
      <c r="E340" s="55" t="s">
        <v>556</v>
      </c>
      <c r="F340" s="55" t="s">
        <v>555</v>
      </c>
      <c r="G340" s="55" t="s">
        <v>554</v>
      </c>
      <c r="H340" s="70"/>
      <c r="I340" s="70"/>
      <c r="J340" s="61" t="s">
        <v>553</v>
      </c>
      <c r="K340" s="52" t="b">
        <f t="shared" si="5"/>
        <v>1</v>
      </c>
    </row>
    <row r="341" spans="2:11" x14ac:dyDescent="0.3">
      <c r="B341" s="63"/>
      <c r="C341" s="57" t="s">
        <v>552</v>
      </c>
      <c r="D341" s="57" t="s">
        <v>548</v>
      </c>
      <c r="E341" s="55" t="s">
        <v>551</v>
      </c>
      <c r="F341" s="55" t="s">
        <v>550</v>
      </c>
      <c r="G341" s="55" t="s">
        <v>549</v>
      </c>
      <c r="H341" s="70"/>
      <c r="I341" s="70"/>
      <c r="J341" s="61" t="s">
        <v>548</v>
      </c>
      <c r="K341" s="52" t="b">
        <f t="shared" si="5"/>
        <v>1</v>
      </c>
    </row>
    <row r="342" spans="2:11" x14ac:dyDescent="0.3">
      <c r="B342" s="63"/>
      <c r="C342" s="87" t="s">
        <v>547</v>
      </c>
      <c r="D342" s="87" t="s">
        <v>353</v>
      </c>
      <c r="E342" s="90" t="s">
        <v>546</v>
      </c>
      <c r="F342" s="68"/>
      <c r="G342" s="68"/>
      <c r="H342" s="67" t="s">
        <v>448</v>
      </c>
      <c r="I342" s="67"/>
      <c r="J342" s="86" t="s">
        <v>353</v>
      </c>
      <c r="K342" s="52" t="b">
        <f t="shared" si="5"/>
        <v>1</v>
      </c>
    </row>
    <row r="343" spans="2:11" ht="20.399999999999999" x14ac:dyDescent="0.3">
      <c r="B343" s="63"/>
      <c r="C343" s="57" t="s">
        <v>545</v>
      </c>
      <c r="D343" s="57" t="s">
        <v>540</v>
      </c>
      <c r="E343" s="55" t="s">
        <v>544</v>
      </c>
      <c r="F343" s="55" t="s">
        <v>543</v>
      </c>
      <c r="G343" s="55" t="s">
        <v>542</v>
      </c>
      <c r="H343" s="70" t="s">
        <v>541</v>
      </c>
      <c r="I343" s="70"/>
      <c r="J343" s="61" t="s">
        <v>540</v>
      </c>
      <c r="K343" s="52" t="b">
        <f t="shared" si="5"/>
        <v>1</v>
      </c>
    </row>
    <row r="344" spans="2:11" x14ac:dyDescent="0.3">
      <c r="B344" s="63"/>
      <c r="C344" s="57" t="s">
        <v>539</v>
      </c>
      <c r="D344" s="57" t="s">
        <v>535</v>
      </c>
      <c r="E344" s="82" t="s">
        <v>538</v>
      </c>
      <c r="F344" s="82" t="s">
        <v>537</v>
      </c>
      <c r="G344" s="55" t="s">
        <v>536</v>
      </c>
      <c r="H344" s="70"/>
      <c r="I344" s="70"/>
      <c r="J344" s="61" t="s">
        <v>535</v>
      </c>
      <c r="K344" s="52" t="b">
        <f t="shared" si="5"/>
        <v>1</v>
      </c>
    </row>
    <row r="345" spans="2:11" x14ac:dyDescent="0.3">
      <c r="B345" s="63"/>
      <c r="C345" s="87" t="s">
        <v>534</v>
      </c>
      <c r="D345" s="87" t="s">
        <v>353</v>
      </c>
      <c r="E345" s="72" t="s">
        <v>533</v>
      </c>
      <c r="F345" s="68"/>
      <c r="G345" s="68"/>
      <c r="H345" s="67" t="s">
        <v>448</v>
      </c>
      <c r="I345" s="67"/>
      <c r="J345" s="86" t="s">
        <v>353</v>
      </c>
      <c r="K345" s="52" t="b">
        <f t="shared" si="5"/>
        <v>1</v>
      </c>
    </row>
    <row r="346" spans="2:11" ht="20.399999999999999" x14ac:dyDescent="0.3">
      <c r="B346" s="63"/>
      <c r="C346" s="80" t="s">
        <v>532</v>
      </c>
      <c r="D346" s="57" t="s">
        <v>527</v>
      </c>
      <c r="E346" s="82" t="s">
        <v>531</v>
      </c>
      <c r="F346" s="82" t="s">
        <v>530</v>
      </c>
      <c r="G346" s="55" t="s">
        <v>529</v>
      </c>
      <c r="H346" s="70" t="s">
        <v>528</v>
      </c>
      <c r="I346" s="70"/>
      <c r="J346" s="61" t="s">
        <v>527</v>
      </c>
      <c r="K346" s="52" t="b">
        <f t="shared" si="5"/>
        <v>1</v>
      </c>
    </row>
    <row r="347" spans="2:11" x14ac:dyDescent="0.3">
      <c r="B347" s="63"/>
      <c r="C347" s="69" t="s">
        <v>526</v>
      </c>
      <c r="D347" s="69" t="s">
        <v>353</v>
      </c>
      <c r="E347" s="90" t="s">
        <v>525</v>
      </c>
      <c r="F347" s="68"/>
      <c r="G347" s="68"/>
      <c r="H347" s="67" t="s">
        <v>448</v>
      </c>
      <c r="I347" s="67"/>
      <c r="J347" s="66" t="s">
        <v>353</v>
      </c>
      <c r="K347" s="52" t="b">
        <f t="shared" si="5"/>
        <v>1</v>
      </c>
    </row>
    <row r="348" spans="2:11" x14ac:dyDescent="0.3">
      <c r="B348" s="63"/>
      <c r="C348" s="80" t="s">
        <v>524</v>
      </c>
      <c r="D348" s="57" t="s">
        <v>520</v>
      </c>
      <c r="E348" s="52" t="s">
        <v>523</v>
      </c>
      <c r="F348" s="52" t="s">
        <v>522</v>
      </c>
      <c r="G348" s="55" t="s">
        <v>521</v>
      </c>
      <c r="H348" s="70"/>
      <c r="I348" s="70"/>
      <c r="J348" s="61" t="s">
        <v>520</v>
      </c>
      <c r="K348" s="52" t="b">
        <f t="shared" si="5"/>
        <v>1</v>
      </c>
    </row>
    <row r="349" spans="2:11" x14ac:dyDescent="0.3">
      <c r="B349" s="62"/>
      <c r="C349" s="80" t="s">
        <v>519</v>
      </c>
      <c r="D349" s="57" t="s">
        <v>515</v>
      </c>
      <c r="E349" s="52" t="s">
        <v>518</v>
      </c>
      <c r="F349" s="52" t="s">
        <v>517</v>
      </c>
      <c r="G349" s="55" t="s">
        <v>516</v>
      </c>
      <c r="H349" s="70"/>
      <c r="I349" s="70"/>
      <c r="J349" s="61" t="s">
        <v>515</v>
      </c>
      <c r="K349" s="52" t="b">
        <f t="shared" si="5"/>
        <v>1</v>
      </c>
    </row>
    <row r="350" spans="2:11" x14ac:dyDescent="0.3">
      <c r="B350" s="63" t="s">
        <v>514</v>
      </c>
      <c r="C350" s="87" t="s">
        <v>513</v>
      </c>
      <c r="D350" s="87" t="s">
        <v>353</v>
      </c>
      <c r="E350" s="68" t="s">
        <v>512</v>
      </c>
      <c r="F350" s="68"/>
      <c r="G350" s="68"/>
      <c r="H350" s="67" t="s">
        <v>448</v>
      </c>
      <c r="I350" s="67"/>
      <c r="J350" s="86" t="s">
        <v>353</v>
      </c>
      <c r="K350" s="52" t="b">
        <f t="shared" si="5"/>
        <v>1</v>
      </c>
    </row>
    <row r="351" spans="2:11" x14ac:dyDescent="0.3">
      <c r="B351" s="63"/>
      <c r="C351" s="89" t="s">
        <v>511</v>
      </c>
      <c r="D351" s="57" t="s">
        <v>509</v>
      </c>
      <c r="E351" s="55" t="s">
        <v>510</v>
      </c>
      <c r="F351" s="55" t="s">
        <v>510</v>
      </c>
      <c r="G351" s="55" t="s">
        <v>510</v>
      </c>
      <c r="H351" s="70"/>
      <c r="I351" s="70"/>
      <c r="J351" s="61" t="s">
        <v>509</v>
      </c>
      <c r="K351" s="52" t="b">
        <f t="shared" si="5"/>
        <v>1</v>
      </c>
    </row>
    <row r="352" spans="2:11" x14ac:dyDescent="0.3">
      <c r="B352" s="63"/>
      <c r="C352" s="57" t="s">
        <v>508</v>
      </c>
      <c r="D352" s="57" t="s">
        <v>505</v>
      </c>
      <c r="E352" s="55" t="s">
        <v>507</v>
      </c>
      <c r="F352" s="55" t="s">
        <v>507</v>
      </c>
      <c r="G352" s="55" t="s">
        <v>506</v>
      </c>
      <c r="H352" s="70"/>
      <c r="I352" s="70"/>
      <c r="J352" s="61" t="s">
        <v>505</v>
      </c>
      <c r="K352" s="52" t="b">
        <f t="shared" si="5"/>
        <v>1</v>
      </c>
    </row>
    <row r="353" spans="2:11" x14ac:dyDescent="0.3">
      <c r="B353" s="63"/>
      <c r="C353" s="80" t="s">
        <v>504</v>
      </c>
      <c r="D353" s="57" t="s">
        <v>500</v>
      </c>
      <c r="E353" s="82" t="s">
        <v>503</v>
      </c>
      <c r="F353" s="88" t="s">
        <v>502</v>
      </c>
      <c r="G353" s="55" t="s">
        <v>501</v>
      </c>
      <c r="H353" s="70"/>
      <c r="I353" s="70"/>
      <c r="J353" s="61" t="s">
        <v>500</v>
      </c>
      <c r="K353" s="52" t="b">
        <f t="shared" si="5"/>
        <v>1</v>
      </c>
    </row>
    <row r="354" spans="2:11" hidden="1" x14ac:dyDescent="0.3">
      <c r="B354" s="63"/>
      <c r="C354" s="87" t="s">
        <v>499</v>
      </c>
      <c r="D354" s="87" t="s">
        <v>353</v>
      </c>
      <c r="E354" s="68" t="s">
        <v>498</v>
      </c>
      <c r="F354" s="68"/>
      <c r="G354" s="68"/>
      <c r="H354" s="67" t="s">
        <v>354</v>
      </c>
      <c r="I354" s="67"/>
      <c r="J354" s="86" t="s">
        <v>353</v>
      </c>
      <c r="K354" s="52" t="b">
        <f t="shared" si="5"/>
        <v>1</v>
      </c>
    </row>
    <row r="355" spans="2:11" x14ac:dyDescent="0.3">
      <c r="B355" s="65" t="s">
        <v>497</v>
      </c>
      <c r="C355" s="57" t="s">
        <v>496</v>
      </c>
      <c r="D355" s="57" t="s">
        <v>493</v>
      </c>
      <c r="E355" s="55" t="s">
        <v>495</v>
      </c>
      <c r="F355" s="55" t="s">
        <v>494</v>
      </c>
      <c r="G355" s="55" t="s">
        <v>494</v>
      </c>
      <c r="H355" s="70"/>
      <c r="I355" s="70"/>
      <c r="J355" s="61" t="s">
        <v>493</v>
      </c>
      <c r="K355" s="52" t="b">
        <f t="shared" si="5"/>
        <v>1</v>
      </c>
    </row>
    <row r="356" spans="2:11" x14ac:dyDescent="0.3">
      <c r="B356" s="65" t="s">
        <v>492</v>
      </c>
      <c r="C356" s="57" t="s">
        <v>491</v>
      </c>
      <c r="D356" s="57" t="s">
        <v>487</v>
      </c>
      <c r="E356" s="55" t="s">
        <v>490</v>
      </c>
      <c r="F356" s="55" t="s">
        <v>489</v>
      </c>
      <c r="G356" s="55" t="s">
        <v>488</v>
      </c>
      <c r="H356" s="70"/>
      <c r="I356" s="70"/>
      <c r="J356" s="61" t="s">
        <v>487</v>
      </c>
      <c r="K356" s="52" t="b">
        <f t="shared" si="5"/>
        <v>1</v>
      </c>
    </row>
    <row r="357" spans="2:11" hidden="1" x14ac:dyDescent="0.3">
      <c r="B357" s="63"/>
      <c r="C357" s="85" t="s">
        <v>486</v>
      </c>
      <c r="D357" s="85" t="s">
        <v>353</v>
      </c>
      <c r="E357" s="75" t="s">
        <v>485</v>
      </c>
      <c r="F357" s="75"/>
      <c r="G357" s="75"/>
      <c r="H357" s="67" t="s">
        <v>354</v>
      </c>
      <c r="I357" s="67"/>
      <c r="J357" s="84" t="s">
        <v>353</v>
      </c>
      <c r="K357" s="52" t="b">
        <f t="shared" si="5"/>
        <v>1</v>
      </c>
    </row>
    <row r="358" spans="2:11" x14ac:dyDescent="0.3">
      <c r="B358" s="63"/>
      <c r="C358" s="80" t="s">
        <v>484</v>
      </c>
      <c r="D358" s="57" t="s">
        <v>481</v>
      </c>
      <c r="E358" s="55" t="s">
        <v>483</v>
      </c>
      <c r="F358" s="55" t="s">
        <v>482</v>
      </c>
      <c r="G358" s="55" t="s">
        <v>482</v>
      </c>
      <c r="H358" s="70"/>
      <c r="I358" s="70"/>
      <c r="J358" s="61" t="s">
        <v>481</v>
      </c>
      <c r="K358" s="52" t="b">
        <f t="shared" si="5"/>
        <v>1</v>
      </c>
    </row>
    <row r="359" spans="2:11" hidden="1" x14ac:dyDescent="0.3">
      <c r="B359" s="63"/>
      <c r="C359" s="85" t="s">
        <v>480</v>
      </c>
      <c r="D359" s="85" t="s">
        <v>353</v>
      </c>
      <c r="E359" s="75" t="s">
        <v>479</v>
      </c>
      <c r="F359" s="75"/>
      <c r="G359" s="75"/>
      <c r="H359" s="67" t="s">
        <v>354</v>
      </c>
      <c r="I359" s="67"/>
      <c r="J359" s="84" t="s">
        <v>353</v>
      </c>
      <c r="K359" s="52" t="b">
        <f t="shared" si="5"/>
        <v>1</v>
      </c>
    </row>
    <row r="360" spans="2:11" x14ac:dyDescent="0.3">
      <c r="B360" s="63"/>
      <c r="C360" s="80" t="s">
        <v>478</v>
      </c>
      <c r="D360" s="57" t="s">
        <v>474</v>
      </c>
      <c r="E360" s="55" t="s">
        <v>477</v>
      </c>
      <c r="F360" s="55" t="s">
        <v>476</v>
      </c>
      <c r="G360" s="55" t="s">
        <v>475</v>
      </c>
      <c r="H360" s="70"/>
      <c r="I360" s="70"/>
      <c r="J360" s="61" t="s">
        <v>474</v>
      </c>
      <c r="K360" s="52" t="b">
        <f t="shared" si="5"/>
        <v>1</v>
      </c>
    </row>
    <row r="361" spans="2:11" x14ac:dyDescent="0.3">
      <c r="B361" s="65" t="s">
        <v>473</v>
      </c>
      <c r="C361" s="80" t="s">
        <v>472</v>
      </c>
      <c r="D361" s="57" t="s">
        <v>468</v>
      </c>
      <c r="E361" s="55" t="s">
        <v>471</v>
      </c>
      <c r="F361" s="55" t="s">
        <v>470</v>
      </c>
      <c r="G361" s="55" t="s">
        <v>469</v>
      </c>
      <c r="H361" s="54"/>
      <c r="I361" s="54"/>
      <c r="J361" s="61" t="s">
        <v>468</v>
      </c>
      <c r="K361" s="52" t="b">
        <f t="shared" si="5"/>
        <v>1</v>
      </c>
    </row>
    <row r="362" spans="2:11" x14ac:dyDescent="0.3">
      <c r="B362" s="65" t="s">
        <v>467</v>
      </c>
      <c r="C362" s="57" t="s">
        <v>466</v>
      </c>
      <c r="D362" s="57" t="s">
        <v>463</v>
      </c>
      <c r="E362" s="55" t="s">
        <v>465</v>
      </c>
      <c r="F362" s="55" t="s">
        <v>464</v>
      </c>
      <c r="G362" s="55" t="s">
        <v>464</v>
      </c>
      <c r="H362" s="70"/>
      <c r="I362" s="70"/>
      <c r="J362" s="61" t="s">
        <v>463</v>
      </c>
      <c r="K362" s="52" t="b">
        <f t="shared" si="5"/>
        <v>1</v>
      </c>
    </row>
    <row r="363" spans="2:11" x14ac:dyDescent="0.3">
      <c r="B363" s="65" t="s">
        <v>462</v>
      </c>
      <c r="C363" s="83" t="s">
        <v>461</v>
      </c>
      <c r="D363" s="57" t="s">
        <v>458</v>
      </c>
      <c r="E363" s="52" t="s">
        <v>460</v>
      </c>
      <c r="F363" s="52" t="s">
        <v>459</v>
      </c>
      <c r="G363" s="55" t="s">
        <v>459</v>
      </c>
      <c r="H363" s="70"/>
      <c r="I363" s="70"/>
      <c r="J363" s="61" t="s">
        <v>458</v>
      </c>
      <c r="K363" s="52" t="b">
        <f t="shared" si="5"/>
        <v>1</v>
      </c>
    </row>
    <row r="364" spans="2:11" x14ac:dyDescent="0.3">
      <c r="B364" s="63"/>
      <c r="C364" s="73" t="s">
        <v>457</v>
      </c>
      <c r="D364" s="73" t="s">
        <v>353</v>
      </c>
      <c r="E364" s="72" t="s">
        <v>456</v>
      </c>
      <c r="F364" s="68"/>
      <c r="G364" s="68"/>
      <c r="H364" s="67" t="s">
        <v>448</v>
      </c>
      <c r="I364" s="67"/>
      <c r="J364" s="71" t="s">
        <v>353</v>
      </c>
      <c r="K364" s="52" t="b">
        <f t="shared" si="5"/>
        <v>1</v>
      </c>
    </row>
    <row r="365" spans="2:11" hidden="1" x14ac:dyDescent="0.3">
      <c r="B365" s="63"/>
      <c r="C365" s="77" t="s">
        <v>455</v>
      </c>
      <c r="D365" s="79" t="s">
        <v>353</v>
      </c>
      <c r="E365" s="76" t="s">
        <v>454</v>
      </c>
      <c r="F365" s="76"/>
      <c r="G365" s="76"/>
      <c r="H365" s="67" t="s">
        <v>451</v>
      </c>
      <c r="I365" s="67"/>
      <c r="J365" s="78" t="s">
        <v>353</v>
      </c>
      <c r="K365" s="52" t="b">
        <f t="shared" si="5"/>
        <v>1</v>
      </c>
    </row>
    <row r="366" spans="2:11" hidden="1" x14ac:dyDescent="0.3">
      <c r="B366" s="63"/>
      <c r="C366" s="77" t="s">
        <v>453</v>
      </c>
      <c r="D366" s="79" t="s">
        <v>353</v>
      </c>
      <c r="E366" s="76" t="s">
        <v>452</v>
      </c>
      <c r="F366" s="76"/>
      <c r="G366" s="76"/>
      <c r="H366" s="67" t="s">
        <v>451</v>
      </c>
      <c r="I366" s="67"/>
      <c r="J366" s="78" t="s">
        <v>353</v>
      </c>
      <c r="K366" s="52" t="b">
        <f t="shared" si="5"/>
        <v>1</v>
      </c>
    </row>
    <row r="367" spans="2:11" x14ac:dyDescent="0.3">
      <c r="B367" s="63"/>
      <c r="C367" s="73" t="s">
        <v>450</v>
      </c>
      <c r="D367" s="77" t="s">
        <v>353</v>
      </c>
      <c r="E367" s="76" t="s">
        <v>449</v>
      </c>
      <c r="F367" s="72" t="s">
        <v>449</v>
      </c>
      <c r="G367" s="76"/>
      <c r="H367" s="67" t="s">
        <v>448</v>
      </c>
      <c r="I367" s="67"/>
      <c r="J367" s="74" t="s">
        <v>353</v>
      </c>
      <c r="K367" s="52" t="b">
        <f t="shared" si="5"/>
        <v>1</v>
      </c>
    </row>
    <row r="368" spans="2:11" x14ac:dyDescent="0.3">
      <c r="B368" s="63"/>
      <c r="C368" s="58" t="s">
        <v>447</v>
      </c>
      <c r="D368" s="57" t="s">
        <v>444</v>
      </c>
      <c r="E368" s="70" t="s">
        <v>446</v>
      </c>
      <c r="F368" s="70" t="s">
        <v>445</v>
      </c>
      <c r="G368" s="55" t="s">
        <v>445</v>
      </c>
      <c r="H368" s="70"/>
      <c r="I368" s="70"/>
      <c r="J368" s="61" t="s">
        <v>444</v>
      </c>
      <c r="K368" s="52" t="b">
        <f t="shared" si="5"/>
        <v>1</v>
      </c>
    </row>
    <row r="369" spans="2:11" x14ac:dyDescent="0.3">
      <c r="B369" s="63"/>
      <c r="C369" s="58" t="s">
        <v>443</v>
      </c>
      <c r="D369" s="57" t="s">
        <v>440</v>
      </c>
      <c r="E369" s="70" t="s">
        <v>442</v>
      </c>
      <c r="F369" s="70" t="s">
        <v>441</v>
      </c>
      <c r="G369" s="55" t="s">
        <v>441</v>
      </c>
      <c r="H369" s="70"/>
      <c r="I369" s="70"/>
      <c r="J369" s="61" t="s">
        <v>440</v>
      </c>
      <c r="K369" s="52" t="b">
        <f t="shared" si="5"/>
        <v>1</v>
      </c>
    </row>
    <row r="370" spans="2:11" ht="20.399999999999999" x14ac:dyDescent="0.3">
      <c r="B370" s="63"/>
      <c r="C370" s="58" t="s">
        <v>439</v>
      </c>
      <c r="D370" s="57" t="s">
        <v>435</v>
      </c>
      <c r="E370" s="52" t="s">
        <v>438</v>
      </c>
      <c r="F370" s="70" t="s">
        <v>438</v>
      </c>
      <c r="G370" s="82" t="s">
        <v>437</v>
      </c>
      <c r="H370" s="70" t="s">
        <v>436</v>
      </c>
      <c r="I370" s="70"/>
      <c r="J370" s="61" t="s">
        <v>435</v>
      </c>
      <c r="K370" s="52" t="b">
        <f t="shared" si="5"/>
        <v>1</v>
      </c>
    </row>
    <row r="371" spans="2:11" x14ac:dyDescent="0.3">
      <c r="B371" s="63"/>
      <c r="C371" s="58" t="s">
        <v>434</v>
      </c>
      <c r="D371" s="57" t="s">
        <v>431</v>
      </c>
      <c r="E371" s="52" t="s">
        <v>433</v>
      </c>
      <c r="F371" s="52" t="s">
        <v>432</v>
      </c>
      <c r="G371" s="55" t="s">
        <v>432</v>
      </c>
      <c r="H371" s="81"/>
      <c r="I371" s="81"/>
      <c r="J371" s="61" t="s">
        <v>431</v>
      </c>
      <c r="K371" s="52" t="b">
        <f t="shared" si="5"/>
        <v>1</v>
      </c>
    </row>
    <row r="372" spans="2:11" x14ac:dyDescent="0.3">
      <c r="B372" s="65" t="s">
        <v>430</v>
      </c>
      <c r="C372" s="80" t="s">
        <v>429</v>
      </c>
      <c r="D372" s="57" t="s">
        <v>426</v>
      </c>
      <c r="E372" s="55" t="s">
        <v>428</v>
      </c>
      <c r="F372" s="55" t="s">
        <v>427</v>
      </c>
      <c r="G372" s="55" t="s">
        <v>427</v>
      </c>
      <c r="H372" s="70"/>
      <c r="I372" s="70"/>
      <c r="J372" s="61" t="s">
        <v>426</v>
      </c>
      <c r="K372" s="52" t="b">
        <f t="shared" si="5"/>
        <v>1</v>
      </c>
    </row>
    <row r="373" spans="2:11" x14ac:dyDescent="0.3">
      <c r="B373" s="65" t="s">
        <v>425</v>
      </c>
      <c r="C373" s="58" t="s">
        <v>424</v>
      </c>
      <c r="D373" s="57" t="s">
        <v>421</v>
      </c>
      <c r="E373" s="52" t="s">
        <v>423</v>
      </c>
      <c r="F373" s="52" t="s">
        <v>422</v>
      </c>
      <c r="G373" s="55" t="s">
        <v>422</v>
      </c>
      <c r="H373" s="54"/>
      <c r="I373" s="54"/>
      <c r="J373" s="61" t="s">
        <v>421</v>
      </c>
      <c r="K373" s="52" t="b">
        <f t="shared" si="5"/>
        <v>1</v>
      </c>
    </row>
    <row r="374" spans="2:11" hidden="1" x14ac:dyDescent="0.3">
      <c r="B374" s="63"/>
      <c r="C374" s="77" t="s">
        <v>420</v>
      </c>
      <c r="D374" s="77" t="s">
        <v>353</v>
      </c>
      <c r="E374" s="76" t="s">
        <v>419</v>
      </c>
      <c r="F374" s="68"/>
      <c r="G374" s="68"/>
      <c r="H374" s="67" t="s">
        <v>418</v>
      </c>
      <c r="I374" s="67"/>
      <c r="J374" s="74" t="s">
        <v>353</v>
      </c>
      <c r="K374" s="52" t="b">
        <f t="shared" si="5"/>
        <v>1</v>
      </c>
    </row>
    <row r="375" spans="2:11" hidden="1" x14ac:dyDescent="0.3">
      <c r="B375" s="63"/>
      <c r="C375" s="77" t="s">
        <v>417</v>
      </c>
      <c r="D375" s="79" t="s">
        <v>353</v>
      </c>
      <c r="E375" s="76" t="s">
        <v>416</v>
      </c>
      <c r="F375" s="72"/>
      <c r="G375" s="72"/>
      <c r="H375" s="67" t="s">
        <v>415</v>
      </c>
      <c r="I375" s="67"/>
      <c r="J375" s="78" t="s">
        <v>353</v>
      </c>
      <c r="K375" s="52" t="b">
        <f t="shared" si="5"/>
        <v>1</v>
      </c>
    </row>
    <row r="376" spans="2:11" x14ac:dyDescent="0.3">
      <c r="B376" s="63"/>
      <c r="C376" s="58" t="s">
        <v>414</v>
      </c>
      <c r="D376" s="57" t="s">
        <v>410</v>
      </c>
      <c r="E376" s="52" t="s">
        <v>413</v>
      </c>
      <c r="F376" s="52" t="s">
        <v>412</v>
      </c>
      <c r="G376" s="55" t="s">
        <v>411</v>
      </c>
      <c r="H376" s="54"/>
      <c r="I376" s="54"/>
      <c r="J376" s="61" t="s">
        <v>410</v>
      </c>
      <c r="K376" s="52" t="b">
        <f t="shared" si="5"/>
        <v>1</v>
      </c>
    </row>
    <row r="377" spans="2:11" hidden="1" x14ac:dyDescent="0.3">
      <c r="B377" s="63"/>
      <c r="C377" s="73" t="s">
        <v>409</v>
      </c>
      <c r="D377" s="73" t="s">
        <v>353</v>
      </c>
      <c r="E377" s="72" t="s">
        <v>408</v>
      </c>
      <c r="F377" s="72"/>
      <c r="G377" s="72"/>
      <c r="H377" s="67" t="s">
        <v>407</v>
      </c>
      <c r="I377" s="67"/>
      <c r="J377" s="71" t="s">
        <v>353</v>
      </c>
      <c r="K377" s="52" t="b">
        <f t="shared" si="5"/>
        <v>1</v>
      </c>
    </row>
    <row r="378" spans="2:11" x14ac:dyDescent="0.3">
      <c r="B378" s="62"/>
      <c r="C378" s="58" t="s">
        <v>406</v>
      </c>
      <c r="D378" s="57" t="s">
        <v>403</v>
      </c>
      <c r="E378" s="52" t="s">
        <v>405</v>
      </c>
      <c r="F378" s="52" t="s">
        <v>404</v>
      </c>
      <c r="G378" s="55" t="s">
        <v>404</v>
      </c>
      <c r="H378" s="54"/>
      <c r="I378" s="54"/>
      <c r="J378" s="61" t="s">
        <v>403</v>
      </c>
      <c r="K378" s="52" t="b">
        <f t="shared" si="5"/>
        <v>1</v>
      </c>
    </row>
    <row r="379" spans="2:11" hidden="1" x14ac:dyDescent="0.3">
      <c r="B379" s="63" t="s">
        <v>402</v>
      </c>
      <c r="C379" s="73" t="s">
        <v>401</v>
      </c>
      <c r="D379" s="73" t="s">
        <v>353</v>
      </c>
      <c r="E379" s="72" t="s">
        <v>400</v>
      </c>
      <c r="F379" s="72"/>
      <c r="G379" s="72"/>
      <c r="H379" s="67" t="s">
        <v>354</v>
      </c>
      <c r="I379" s="67"/>
      <c r="J379" s="71" t="s">
        <v>353</v>
      </c>
      <c r="K379" s="52" t="b">
        <f t="shared" si="5"/>
        <v>1</v>
      </c>
    </row>
    <row r="380" spans="2:11" x14ac:dyDescent="0.3">
      <c r="B380" s="65" t="s">
        <v>399</v>
      </c>
      <c r="C380" s="58" t="s">
        <v>398</v>
      </c>
      <c r="D380" s="57" t="s">
        <v>395</v>
      </c>
      <c r="E380" s="52" t="s">
        <v>397</v>
      </c>
      <c r="F380" s="52" t="s">
        <v>396</v>
      </c>
      <c r="G380" s="55" t="s">
        <v>396</v>
      </c>
      <c r="H380" s="54"/>
      <c r="I380" s="54"/>
      <c r="J380" s="61" t="s">
        <v>395</v>
      </c>
      <c r="K380" s="52" t="b">
        <f t="shared" si="5"/>
        <v>1</v>
      </c>
    </row>
    <row r="381" spans="2:11" x14ac:dyDescent="0.3">
      <c r="B381" s="63"/>
      <c r="C381" s="58" t="s">
        <v>394</v>
      </c>
      <c r="D381" s="57" t="s">
        <v>390</v>
      </c>
      <c r="E381" s="52" t="s">
        <v>393</v>
      </c>
      <c r="F381" s="52" t="s">
        <v>392</v>
      </c>
      <c r="G381" s="55" t="s">
        <v>391</v>
      </c>
      <c r="H381" s="54"/>
      <c r="I381" s="54"/>
      <c r="J381" s="61" t="s">
        <v>390</v>
      </c>
      <c r="K381" s="52" t="b">
        <f t="shared" si="5"/>
        <v>1</v>
      </c>
    </row>
    <row r="382" spans="2:11" hidden="1" x14ac:dyDescent="0.3">
      <c r="B382" s="63"/>
      <c r="C382" s="77" t="s">
        <v>389</v>
      </c>
      <c r="D382" s="77" t="s">
        <v>353</v>
      </c>
      <c r="E382" s="76" t="s">
        <v>388</v>
      </c>
      <c r="F382" s="75"/>
      <c r="G382" s="75"/>
      <c r="H382" s="67" t="s">
        <v>385</v>
      </c>
      <c r="I382" s="67"/>
      <c r="J382" s="74" t="s">
        <v>353</v>
      </c>
      <c r="K382" s="52" t="b">
        <f t="shared" si="5"/>
        <v>1</v>
      </c>
    </row>
    <row r="383" spans="2:11" hidden="1" x14ac:dyDescent="0.3">
      <c r="B383" s="63"/>
      <c r="C383" s="77" t="s">
        <v>387</v>
      </c>
      <c r="D383" s="77" t="s">
        <v>353</v>
      </c>
      <c r="E383" s="76" t="s">
        <v>386</v>
      </c>
      <c r="F383" s="75"/>
      <c r="G383" s="75"/>
      <c r="H383" s="67" t="s">
        <v>385</v>
      </c>
      <c r="I383" s="67"/>
      <c r="J383" s="74" t="s">
        <v>353</v>
      </c>
      <c r="K383" s="52" t="b">
        <f t="shared" si="5"/>
        <v>1</v>
      </c>
    </row>
    <row r="384" spans="2:11" x14ac:dyDescent="0.3">
      <c r="B384" s="63"/>
      <c r="C384" s="58" t="s">
        <v>384</v>
      </c>
      <c r="D384" s="57" t="s">
        <v>380</v>
      </c>
      <c r="E384" s="52" t="s">
        <v>383</v>
      </c>
      <c r="F384" s="52" t="s">
        <v>382</v>
      </c>
      <c r="G384" s="55" t="s">
        <v>381</v>
      </c>
      <c r="H384" s="54"/>
      <c r="I384" s="54"/>
      <c r="J384" s="61" t="s">
        <v>380</v>
      </c>
      <c r="K384" s="52" t="b">
        <f t="shared" si="5"/>
        <v>1</v>
      </c>
    </row>
    <row r="385" spans="2:11" hidden="1" x14ac:dyDescent="0.3">
      <c r="B385" s="63"/>
      <c r="C385" s="73" t="s">
        <v>379</v>
      </c>
      <c r="D385" s="73" t="s">
        <v>353</v>
      </c>
      <c r="E385" s="72" t="s">
        <v>378</v>
      </c>
      <c r="F385" s="68"/>
      <c r="G385" s="68"/>
      <c r="H385" s="67" t="s">
        <v>377</v>
      </c>
      <c r="I385" s="67"/>
      <c r="J385" s="71" t="s">
        <v>353</v>
      </c>
      <c r="K385" s="52" t="b">
        <f t="shared" si="5"/>
        <v>1</v>
      </c>
    </row>
    <row r="386" spans="2:11" x14ac:dyDescent="0.3">
      <c r="B386" s="63"/>
      <c r="C386" s="58" t="s">
        <v>376</v>
      </c>
      <c r="D386" s="57" t="s">
        <v>373</v>
      </c>
      <c r="E386" s="52" t="s">
        <v>353</v>
      </c>
      <c r="F386" s="55" t="s">
        <v>375</v>
      </c>
      <c r="G386" s="55" t="s">
        <v>375</v>
      </c>
      <c r="H386" s="70" t="s">
        <v>374</v>
      </c>
      <c r="I386" s="70"/>
      <c r="J386" s="61" t="s">
        <v>373</v>
      </c>
      <c r="K386" s="52" t="b">
        <f t="shared" si="5"/>
        <v>1</v>
      </c>
    </row>
    <row r="387" spans="2:11" x14ac:dyDescent="0.3">
      <c r="B387" s="65" t="s">
        <v>372</v>
      </c>
      <c r="C387" s="58" t="s">
        <v>371</v>
      </c>
      <c r="D387" s="57" t="s">
        <v>367</v>
      </c>
      <c r="E387" s="52" t="s">
        <v>370</v>
      </c>
      <c r="F387" s="52" t="s">
        <v>369</v>
      </c>
      <c r="G387" s="55" t="s">
        <v>368</v>
      </c>
      <c r="H387" s="70"/>
      <c r="I387" s="70"/>
      <c r="J387" s="61" t="s">
        <v>367</v>
      </c>
      <c r="K387" s="52" t="b">
        <f t="shared" si="5"/>
        <v>1</v>
      </c>
    </row>
    <row r="388" spans="2:11" x14ac:dyDescent="0.3">
      <c r="B388" s="63"/>
      <c r="C388" s="58" t="s">
        <v>366</v>
      </c>
      <c r="D388" s="57" t="s">
        <v>362</v>
      </c>
      <c r="E388" s="52" t="s">
        <v>365</v>
      </c>
      <c r="F388" s="52" t="s">
        <v>364</v>
      </c>
      <c r="G388" s="55" t="s">
        <v>363</v>
      </c>
      <c r="H388" s="70"/>
      <c r="I388" s="70"/>
      <c r="J388" s="61" t="s">
        <v>362</v>
      </c>
      <c r="K388" s="52" t="b">
        <f t="shared" si="5"/>
        <v>1</v>
      </c>
    </row>
    <row r="389" spans="2:11" x14ac:dyDescent="0.3">
      <c r="B389" s="63"/>
      <c r="C389" s="58" t="s">
        <v>361</v>
      </c>
      <c r="D389" s="57" t="s">
        <v>358</v>
      </c>
      <c r="E389" s="52" t="s">
        <v>360</v>
      </c>
      <c r="F389" s="52" t="s">
        <v>359</v>
      </c>
      <c r="G389" s="55" t="s">
        <v>359</v>
      </c>
      <c r="H389" s="70"/>
      <c r="I389" s="70"/>
      <c r="J389" s="61" t="s">
        <v>358</v>
      </c>
      <c r="K389" s="52" t="b">
        <f t="shared" si="5"/>
        <v>1</v>
      </c>
    </row>
    <row r="390" spans="2:11" hidden="1" x14ac:dyDescent="0.3">
      <c r="B390" s="65" t="s">
        <v>357</v>
      </c>
      <c r="C390" s="69" t="s">
        <v>356</v>
      </c>
      <c r="D390" s="69" t="s">
        <v>353</v>
      </c>
      <c r="E390" s="68" t="s">
        <v>355</v>
      </c>
      <c r="F390" s="68"/>
      <c r="G390" s="68"/>
      <c r="H390" s="67" t="s">
        <v>354</v>
      </c>
      <c r="I390" s="67"/>
      <c r="J390" s="66" t="s">
        <v>353</v>
      </c>
      <c r="K390" s="52" t="b">
        <f t="shared" ref="K390:K425" si="6">J390=D390</f>
        <v>1</v>
      </c>
    </row>
    <row r="391" spans="2:11" x14ac:dyDescent="0.3">
      <c r="B391" s="63"/>
      <c r="C391" s="58" t="s">
        <v>352</v>
      </c>
      <c r="D391" s="57" t="s">
        <v>348</v>
      </c>
      <c r="E391" s="55" t="s">
        <v>351</v>
      </c>
      <c r="F391" s="55" t="s">
        <v>350</v>
      </c>
      <c r="G391" s="55" t="s">
        <v>349</v>
      </c>
      <c r="H391" s="54"/>
      <c r="I391" s="54"/>
      <c r="J391" s="61" t="s">
        <v>348</v>
      </c>
      <c r="K391" s="52" t="b">
        <f t="shared" si="6"/>
        <v>1</v>
      </c>
    </row>
    <row r="392" spans="2:11" x14ac:dyDescent="0.3">
      <c r="B392" s="63"/>
      <c r="C392" s="58" t="s">
        <v>347</v>
      </c>
      <c r="D392" s="57" t="s">
        <v>344</v>
      </c>
      <c r="E392" s="55" t="s">
        <v>346</v>
      </c>
      <c r="F392" s="55" t="s">
        <v>345</v>
      </c>
      <c r="G392" s="55" t="s">
        <v>345</v>
      </c>
      <c r="H392" s="54"/>
      <c r="I392" s="54"/>
      <c r="J392" s="61" t="s">
        <v>344</v>
      </c>
      <c r="K392" s="52" t="b">
        <f t="shared" si="6"/>
        <v>1</v>
      </c>
    </row>
    <row r="393" spans="2:11" x14ac:dyDescent="0.3">
      <c r="B393" s="63"/>
      <c r="C393" s="58" t="s">
        <v>343</v>
      </c>
      <c r="D393" s="57" t="s">
        <v>339</v>
      </c>
      <c r="E393" s="55" t="s">
        <v>342</v>
      </c>
      <c r="F393" s="55" t="s">
        <v>341</v>
      </c>
      <c r="G393" s="55" t="s">
        <v>340</v>
      </c>
      <c r="H393" s="54"/>
      <c r="I393" s="54"/>
      <c r="J393" s="61" t="s">
        <v>339</v>
      </c>
      <c r="K393" s="52" t="b">
        <f t="shared" si="6"/>
        <v>1</v>
      </c>
    </row>
    <row r="394" spans="2:11" x14ac:dyDescent="0.3">
      <c r="B394" s="63"/>
      <c r="C394" s="58" t="s">
        <v>338</v>
      </c>
      <c r="D394" s="57" t="s">
        <v>334</v>
      </c>
      <c r="E394" s="55" t="s">
        <v>337</v>
      </c>
      <c r="F394" s="55" t="s">
        <v>336</v>
      </c>
      <c r="G394" s="55" t="s">
        <v>335</v>
      </c>
      <c r="H394" s="54"/>
      <c r="I394" s="54"/>
      <c r="J394" s="61" t="s">
        <v>334</v>
      </c>
      <c r="K394" s="52" t="b">
        <f t="shared" si="6"/>
        <v>1</v>
      </c>
    </row>
    <row r="395" spans="2:11" x14ac:dyDescent="0.3">
      <c r="B395" s="65" t="s">
        <v>333</v>
      </c>
      <c r="C395" s="58" t="s">
        <v>332</v>
      </c>
      <c r="D395" s="57" t="s">
        <v>329</v>
      </c>
      <c r="E395" s="52" t="s">
        <v>331</v>
      </c>
      <c r="F395" s="52" t="s">
        <v>330</v>
      </c>
      <c r="G395" s="55" t="s">
        <v>330</v>
      </c>
      <c r="H395" s="54"/>
      <c r="I395" s="54"/>
      <c r="J395" s="61" t="s">
        <v>329</v>
      </c>
      <c r="K395" s="52" t="b">
        <f t="shared" si="6"/>
        <v>1</v>
      </c>
    </row>
    <row r="396" spans="2:11" x14ac:dyDescent="0.3">
      <c r="B396" s="63"/>
      <c r="C396" s="58" t="s">
        <v>328</v>
      </c>
      <c r="D396" s="57" t="s">
        <v>324</v>
      </c>
      <c r="E396" s="52" t="s">
        <v>327</v>
      </c>
      <c r="F396" s="52" t="s">
        <v>326</v>
      </c>
      <c r="G396" s="55" t="s">
        <v>325</v>
      </c>
      <c r="H396" s="64"/>
      <c r="I396" s="54"/>
      <c r="J396" s="61" t="s">
        <v>324</v>
      </c>
      <c r="K396" s="52" t="b">
        <f t="shared" si="6"/>
        <v>1</v>
      </c>
    </row>
    <row r="397" spans="2:11" x14ac:dyDescent="0.3">
      <c r="B397" s="63"/>
      <c r="C397" s="58" t="s">
        <v>323</v>
      </c>
      <c r="D397" s="57" t="s">
        <v>320</v>
      </c>
      <c r="E397" s="52" t="s">
        <v>322</v>
      </c>
      <c r="F397" s="52" t="s">
        <v>321</v>
      </c>
      <c r="G397" s="55" t="s">
        <v>321</v>
      </c>
      <c r="H397" s="64"/>
      <c r="I397" s="54"/>
      <c r="J397" s="61" t="s">
        <v>320</v>
      </c>
      <c r="K397" s="52" t="b">
        <f t="shared" si="6"/>
        <v>1</v>
      </c>
    </row>
    <row r="398" spans="2:11" x14ac:dyDescent="0.3">
      <c r="B398" s="63"/>
      <c r="C398" s="58" t="s">
        <v>319</v>
      </c>
      <c r="D398" s="57" t="s">
        <v>316</v>
      </c>
      <c r="E398" s="52" t="s">
        <v>318</v>
      </c>
      <c r="F398" s="52" t="s">
        <v>317</v>
      </c>
      <c r="G398" s="55" t="s">
        <v>317</v>
      </c>
      <c r="H398" s="54"/>
      <c r="I398" s="54"/>
      <c r="J398" s="61" t="s">
        <v>316</v>
      </c>
      <c r="K398" s="52" t="b">
        <f t="shared" si="6"/>
        <v>1</v>
      </c>
    </row>
    <row r="399" spans="2:11" x14ac:dyDescent="0.3">
      <c r="B399" s="62"/>
      <c r="C399" s="58" t="s">
        <v>315</v>
      </c>
      <c r="D399" s="57" t="s">
        <v>311</v>
      </c>
      <c r="E399" s="52" t="s">
        <v>314</v>
      </c>
      <c r="F399" s="52" t="s">
        <v>313</v>
      </c>
      <c r="G399" s="55" t="s">
        <v>312</v>
      </c>
      <c r="H399" s="54"/>
      <c r="I399" s="54"/>
      <c r="J399" s="61" t="s">
        <v>311</v>
      </c>
      <c r="K399" s="52" t="b">
        <f t="shared" si="6"/>
        <v>1</v>
      </c>
    </row>
    <row r="400" spans="2:11" x14ac:dyDescent="0.3">
      <c r="B400" s="59" t="s">
        <v>310</v>
      </c>
      <c r="C400" s="58" t="s">
        <v>309</v>
      </c>
      <c r="D400" s="57" t="s">
        <v>305</v>
      </c>
      <c r="E400" s="52" t="s">
        <v>308</v>
      </c>
      <c r="F400" s="52" t="s">
        <v>307</v>
      </c>
      <c r="G400" s="55" t="s">
        <v>306</v>
      </c>
      <c r="H400" s="54"/>
      <c r="I400" s="54"/>
      <c r="J400" s="61" t="s">
        <v>305</v>
      </c>
      <c r="K400" s="52" t="b">
        <f t="shared" si="6"/>
        <v>1</v>
      </c>
    </row>
    <row r="401" spans="2:11" x14ac:dyDescent="0.3">
      <c r="B401" s="59" t="s">
        <v>304</v>
      </c>
      <c r="C401" s="58" t="s">
        <v>303</v>
      </c>
      <c r="D401" s="57" t="s">
        <v>299</v>
      </c>
      <c r="E401" s="52" t="s">
        <v>302</v>
      </c>
      <c r="F401" s="52" t="s">
        <v>301</v>
      </c>
      <c r="G401" s="55" t="s">
        <v>300</v>
      </c>
      <c r="H401" s="54"/>
      <c r="I401" s="54"/>
      <c r="J401" s="61" t="s">
        <v>299</v>
      </c>
      <c r="K401" s="52" t="b">
        <f t="shared" si="6"/>
        <v>1</v>
      </c>
    </row>
    <row r="402" spans="2:11" hidden="1" x14ac:dyDescent="0.3">
      <c r="B402" s="59"/>
      <c r="C402" s="58" t="s">
        <v>252</v>
      </c>
      <c r="D402" s="57" t="s">
        <v>298</v>
      </c>
      <c r="E402" s="56"/>
      <c r="F402" s="56"/>
      <c r="G402" s="55" t="s">
        <v>297</v>
      </c>
      <c r="H402" s="54" t="s">
        <v>249</v>
      </c>
      <c r="I402" s="54"/>
      <c r="J402" s="60"/>
      <c r="K402" s="52" t="b">
        <f t="shared" si="6"/>
        <v>0</v>
      </c>
    </row>
    <row r="403" spans="2:11" hidden="1" x14ac:dyDescent="0.3">
      <c r="B403" s="59"/>
      <c r="C403" s="58" t="s">
        <v>252</v>
      </c>
      <c r="D403" s="57" t="s">
        <v>296</v>
      </c>
      <c r="E403" s="56"/>
      <c r="F403" s="56"/>
      <c r="G403" s="55" t="s">
        <v>295</v>
      </c>
      <c r="H403" s="54" t="s">
        <v>249</v>
      </c>
      <c r="I403" s="54"/>
      <c r="J403" s="60"/>
      <c r="K403" s="52" t="b">
        <f t="shared" si="6"/>
        <v>0</v>
      </c>
    </row>
    <row r="404" spans="2:11" hidden="1" x14ac:dyDescent="0.3">
      <c r="B404" s="59"/>
      <c r="C404" s="58" t="s">
        <v>252</v>
      </c>
      <c r="D404" s="57" t="s">
        <v>294</v>
      </c>
      <c r="E404" s="56"/>
      <c r="F404" s="56"/>
      <c r="G404" s="55" t="s">
        <v>293</v>
      </c>
      <c r="H404" s="54" t="s">
        <v>249</v>
      </c>
      <c r="I404" s="54"/>
      <c r="J404" s="60"/>
      <c r="K404" s="52" t="b">
        <f t="shared" si="6"/>
        <v>0</v>
      </c>
    </row>
    <row r="405" spans="2:11" hidden="1" x14ac:dyDescent="0.3">
      <c r="B405" s="59"/>
      <c r="C405" s="58" t="s">
        <v>252</v>
      </c>
      <c r="D405" s="57" t="s">
        <v>292</v>
      </c>
      <c r="E405" s="56"/>
      <c r="F405" s="56"/>
      <c r="G405" s="55" t="s">
        <v>291</v>
      </c>
      <c r="H405" s="54" t="s">
        <v>249</v>
      </c>
      <c r="I405" s="54"/>
      <c r="J405" s="60"/>
      <c r="K405" s="52" t="b">
        <f t="shared" si="6"/>
        <v>0</v>
      </c>
    </row>
    <row r="406" spans="2:11" hidden="1" x14ac:dyDescent="0.3">
      <c r="B406" s="59"/>
      <c r="C406" s="58" t="s">
        <v>252</v>
      </c>
      <c r="D406" s="57" t="s">
        <v>290</v>
      </c>
      <c r="E406" s="56"/>
      <c r="F406" s="56"/>
      <c r="G406" s="55" t="s">
        <v>289</v>
      </c>
      <c r="H406" s="54" t="s">
        <v>249</v>
      </c>
      <c r="I406" s="54"/>
      <c r="J406" s="60"/>
      <c r="K406" s="52" t="b">
        <f t="shared" si="6"/>
        <v>0</v>
      </c>
    </row>
    <row r="407" spans="2:11" hidden="1" x14ac:dyDescent="0.3">
      <c r="B407" s="59"/>
      <c r="C407" s="58" t="s">
        <v>252</v>
      </c>
      <c r="D407" s="57" t="s">
        <v>288</v>
      </c>
      <c r="E407" s="56"/>
      <c r="F407" s="56"/>
      <c r="G407" s="55" t="s">
        <v>287</v>
      </c>
      <c r="H407" s="54" t="s">
        <v>249</v>
      </c>
      <c r="I407" s="54"/>
      <c r="J407" s="60"/>
      <c r="K407" s="52" t="b">
        <f t="shared" si="6"/>
        <v>0</v>
      </c>
    </row>
    <row r="408" spans="2:11" hidden="1" x14ac:dyDescent="0.3">
      <c r="B408" s="59"/>
      <c r="C408" s="58" t="s">
        <v>252</v>
      </c>
      <c r="D408" s="57" t="s">
        <v>286</v>
      </c>
      <c r="E408" s="56"/>
      <c r="F408" s="56"/>
      <c r="G408" s="55" t="s">
        <v>285</v>
      </c>
      <c r="H408" s="54" t="s">
        <v>249</v>
      </c>
      <c r="I408" s="54"/>
      <c r="J408" s="60"/>
      <c r="K408" s="52" t="b">
        <f t="shared" si="6"/>
        <v>0</v>
      </c>
    </row>
    <row r="409" spans="2:11" hidden="1" x14ac:dyDescent="0.3">
      <c r="B409" s="59"/>
      <c r="C409" s="58" t="s">
        <v>252</v>
      </c>
      <c r="D409" s="57" t="s">
        <v>284</v>
      </c>
      <c r="E409" s="56"/>
      <c r="F409" s="56"/>
      <c r="G409" s="55" t="s">
        <v>283</v>
      </c>
      <c r="H409" s="54" t="s">
        <v>249</v>
      </c>
      <c r="I409" s="54"/>
      <c r="J409" s="60"/>
      <c r="K409" s="52" t="b">
        <f t="shared" si="6"/>
        <v>0</v>
      </c>
    </row>
    <row r="410" spans="2:11" hidden="1" x14ac:dyDescent="0.3">
      <c r="B410" s="59"/>
      <c r="C410" s="58" t="s">
        <v>252</v>
      </c>
      <c r="D410" s="57" t="s">
        <v>282</v>
      </c>
      <c r="E410" s="56"/>
      <c r="F410" s="56"/>
      <c r="G410" s="55" t="s">
        <v>281</v>
      </c>
      <c r="H410" s="54" t="s">
        <v>249</v>
      </c>
      <c r="I410" s="54"/>
      <c r="J410" s="60"/>
      <c r="K410" s="52" t="b">
        <f t="shared" si="6"/>
        <v>0</v>
      </c>
    </row>
    <row r="411" spans="2:11" hidden="1" x14ac:dyDescent="0.3">
      <c r="B411" s="59"/>
      <c r="C411" s="58" t="s">
        <v>252</v>
      </c>
      <c r="D411" s="57" t="s">
        <v>280</v>
      </c>
      <c r="E411" s="56"/>
      <c r="F411" s="56"/>
      <c r="G411" s="55" t="s">
        <v>279</v>
      </c>
      <c r="H411" s="54" t="s">
        <v>249</v>
      </c>
      <c r="I411" s="54"/>
      <c r="J411" s="60"/>
      <c r="K411" s="52" t="b">
        <f t="shared" si="6"/>
        <v>0</v>
      </c>
    </row>
    <row r="412" spans="2:11" hidden="1" x14ac:dyDescent="0.3">
      <c r="B412" s="59"/>
      <c r="C412" s="58" t="s">
        <v>252</v>
      </c>
      <c r="D412" s="57" t="s">
        <v>278</v>
      </c>
      <c r="E412" s="56"/>
      <c r="F412" s="56"/>
      <c r="G412" s="55" t="s">
        <v>277</v>
      </c>
      <c r="H412" s="54" t="s">
        <v>249</v>
      </c>
      <c r="I412" s="54"/>
      <c r="J412" s="60"/>
      <c r="K412" s="52" t="b">
        <f t="shared" si="6"/>
        <v>0</v>
      </c>
    </row>
    <row r="413" spans="2:11" hidden="1" x14ac:dyDescent="0.3">
      <c r="B413" s="59"/>
      <c r="C413" s="58" t="s">
        <v>252</v>
      </c>
      <c r="D413" s="57" t="s">
        <v>276</v>
      </c>
      <c r="E413" s="56"/>
      <c r="F413" s="56"/>
      <c r="G413" s="55" t="s">
        <v>275</v>
      </c>
      <c r="H413" s="54" t="s">
        <v>249</v>
      </c>
      <c r="I413" s="54"/>
      <c r="J413" s="60"/>
      <c r="K413" s="52" t="b">
        <f t="shared" si="6"/>
        <v>0</v>
      </c>
    </row>
    <row r="414" spans="2:11" hidden="1" x14ac:dyDescent="0.3">
      <c r="B414" s="59"/>
      <c r="C414" s="58" t="s">
        <v>252</v>
      </c>
      <c r="D414" s="57" t="s">
        <v>274</v>
      </c>
      <c r="E414" s="56"/>
      <c r="F414" s="56"/>
      <c r="G414" s="55" t="s">
        <v>273</v>
      </c>
      <c r="H414" s="54" t="s">
        <v>249</v>
      </c>
      <c r="I414" s="54"/>
      <c r="J414" s="60"/>
      <c r="K414" s="52" t="b">
        <f t="shared" si="6"/>
        <v>0</v>
      </c>
    </row>
    <row r="415" spans="2:11" hidden="1" x14ac:dyDescent="0.3">
      <c r="B415" s="59"/>
      <c r="C415" s="58" t="s">
        <v>252</v>
      </c>
      <c r="D415" s="57" t="s">
        <v>272</v>
      </c>
      <c r="E415" s="56"/>
      <c r="F415" s="56"/>
      <c r="G415" s="55" t="s">
        <v>271</v>
      </c>
      <c r="H415" s="54" t="s">
        <v>249</v>
      </c>
      <c r="I415" s="54"/>
      <c r="J415" s="60"/>
      <c r="K415" s="52" t="b">
        <f t="shared" si="6"/>
        <v>0</v>
      </c>
    </row>
    <row r="416" spans="2:11" hidden="1" x14ac:dyDescent="0.3">
      <c r="B416" s="59"/>
      <c r="C416" s="58" t="s">
        <v>252</v>
      </c>
      <c r="D416" s="57" t="s">
        <v>270</v>
      </c>
      <c r="E416" s="56"/>
      <c r="F416" s="56"/>
      <c r="G416" s="55" t="s">
        <v>269</v>
      </c>
      <c r="H416" s="54" t="s">
        <v>249</v>
      </c>
      <c r="I416" s="53"/>
      <c r="K416" s="52" t="b">
        <f t="shared" si="6"/>
        <v>0</v>
      </c>
    </row>
    <row r="417" spans="2:11" hidden="1" x14ac:dyDescent="0.3">
      <c r="B417" s="59"/>
      <c r="C417" s="58" t="s">
        <v>252</v>
      </c>
      <c r="D417" s="57" t="s">
        <v>268</v>
      </c>
      <c r="E417" s="56"/>
      <c r="F417" s="56"/>
      <c r="G417" s="55" t="s">
        <v>267</v>
      </c>
      <c r="H417" s="54" t="s">
        <v>249</v>
      </c>
      <c r="I417" s="53"/>
      <c r="K417" s="52" t="b">
        <f t="shared" si="6"/>
        <v>0</v>
      </c>
    </row>
    <row r="418" spans="2:11" hidden="1" x14ac:dyDescent="0.3">
      <c r="B418" s="59"/>
      <c r="C418" s="58" t="s">
        <v>252</v>
      </c>
      <c r="D418" s="57" t="s">
        <v>266</v>
      </c>
      <c r="E418" s="56"/>
      <c r="F418" s="56"/>
      <c r="G418" s="55" t="s">
        <v>265</v>
      </c>
      <c r="H418" s="54" t="s">
        <v>249</v>
      </c>
      <c r="I418" s="53"/>
      <c r="K418" s="52" t="b">
        <f t="shared" si="6"/>
        <v>0</v>
      </c>
    </row>
    <row r="419" spans="2:11" hidden="1" x14ac:dyDescent="0.3">
      <c r="B419" s="59"/>
      <c r="C419" s="58" t="s">
        <v>252</v>
      </c>
      <c r="D419" s="57" t="s">
        <v>264</v>
      </c>
      <c r="E419" s="56"/>
      <c r="F419" s="56"/>
      <c r="G419" s="55" t="s">
        <v>263</v>
      </c>
      <c r="H419" s="54" t="s">
        <v>249</v>
      </c>
      <c r="I419" s="53"/>
      <c r="K419" s="52" t="b">
        <f t="shared" si="6"/>
        <v>0</v>
      </c>
    </row>
    <row r="420" spans="2:11" hidden="1" x14ac:dyDescent="0.3">
      <c r="B420" s="59"/>
      <c r="C420" s="58" t="s">
        <v>252</v>
      </c>
      <c r="D420" s="57" t="s">
        <v>262</v>
      </c>
      <c r="E420" s="56"/>
      <c r="F420" s="56"/>
      <c r="G420" s="55" t="s">
        <v>261</v>
      </c>
      <c r="H420" s="54" t="s">
        <v>249</v>
      </c>
      <c r="I420" s="53"/>
      <c r="K420" s="52" t="b">
        <f t="shared" si="6"/>
        <v>0</v>
      </c>
    </row>
    <row r="421" spans="2:11" hidden="1" x14ac:dyDescent="0.3">
      <c r="B421" s="59"/>
      <c r="C421" s="58" t="s">
        <v>252</v>
      </c>
      <c r="D421" s="57" t="s">
        <v>260</v>
      </c>
      <c r="E421" s="56"/>
      <c r="F421" s="56"/>
      <c r="G421" s="55" t="s">
        <v>259</v>
      </c>
      <c r="H421" s="54" t="s">
        <v>249</v>
      </c>
      <c r="I421" s="53"/>
      <c r="K421" s="52" t="b">
        <f t="shared" si="6"/>
        <v>0</v>
      </c>
    </row>
    <row r="422" spans="2:11" hidden="1" x14ac:dyDescent="0.3">
      <c r="B422" s="59"/>
      <c r="C422" s="58" t="s">
        <v>252</v>
      </c>
      <c r="D422" s="57" t="s">
        <v>258</v>
      </c>
      <c r="E422" s="56"/>
      <c r="F422" s="56"/>
      <c r="G422" s="55" t="s">
        <v>257</v>
      </c>
      <c r="H422" s="54" t="s">
        <v>249</v>
      </c>
      <c r="I422" s="53"/>
      <c r="K422" s="52" t="b">
        <f t="shared" si="6"/>
        <v>0</v>
      </c>
    </row>
    <row r="423" spans="2:11" hidden="1" x14ac:dyDescent="0.3">
      <c r="B423" s="59"/>
      <c r="C423" s="58" t="s">
        <v>252</v>
      </c>
      <c r="D423" s="57" t="s">
        <v>256</v>
      </c>
      <c r="E423" s="56"/>
      <c r="F423" s="56"/>
      <c r="G423" s="55" t="s">
        <v>255</v>
      </c>
      <c r="H423" s="54" t="s">
        <v>249</v>
      </c>
      <c r="I423" s="53"/>
      <c r="K423" s="52" t="b">
        <f t="shared" si="6"/>
        <v>0</v>
      </c>
    </row>
    <row r="424" spans="2:11" hidden="1" x14ac:dyDescent="0.3">
      <c r="B424" s="59"/>
      <c r="C424" s="58" t="s">
        <v>252</v>
      </c>
      <c r="D424" s="57" t="s">
        <v>254</v>
      </c>
      <c r="E424" s="56"/>
      <c r="F424" s="56"/>
      <c r="G424" s="55" t="s">
        <v>253</v>
      </c>
      <c r="H424" s="54" t="s">
        <v>249</v>
      </c>
      <c r="I424" s="53"/>
      <c r="K424" s="52" t="b">
        <f t="shared" si="6"/>
        <v>0</v>
      </c>
    </row>
    <row r="425" spans="2:11" hidden="1" x14ac:dyDescent="0.3">
      <c r="B425" s="59"/>
      <c r="C425" s="58" t="s">
        <v>252</v>
      </c>
      <c r="D425" s="57" t="s">
        <v>251</v>
      </c>
      <c r="E425" s="56"/>
      <c r="F425" s="56"/>
      <c r="G425" s="55" t="s">
        <v>250</v>
      </c>
      <c r="H425" s="54" t="s">
        <v>249</v>
      </c>
      <c r="I425" s="53"/>
      <c r="K425" s="52" t="b">
        <f t="shared" si="6"/>
        <v>0</v>
      </c>
    </row>
  </sheetData>
  <conditionalFormatting sqref="K6:K425">
    <cfRule type="cellIs" dxfId="9" priority="2" operator="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BCE0-C5DF-448B-A0F4-1C5A01BA3BDD}">
  <dimension ref="A1:G168"/>
  <sheetViews>
    <sheetView workbookViewId="0"/>
  </sheetViews>
  <sheetFormatPr defaultColWidth="8.77734375" defaultRowHeight="10.199999999999999" x14ac:dyDescent="0.2"/>
  <cols>
    <col min="1" max="1" width="12.44140625" style="134" customWidth="1"/>
    <col min="2" max="2" width="24.109375" style="134" bestFit="1" customWidth="1"/>
    <col min="3" max="4" width="40.88671875" style="134" customWidth="1"/>
    <col min="5" max="7" width="12.77734375" style="134" customWidth="1"/>
    <col min="8" max="16384" width="8.77734375" style="134"/>
  </cols>
  <sheetData>
    <row r="1" spans="1:7" x14ac:dyDescent="0.2">
      <c r="A1" s="124" t="s">
        <v>1827</v>
      </c>
      <c r="B1" s="49"/>
      <c r="C1" s="49"/>
      <c r="D1" s="49"/>
      <c r="G1" s="51"/>
    </row>
    <row r="2" spans="1:7" x14ac:dyDescent="0.2">
      <c r="A2" s="124" t="s">
        <v>1828</v>
      </c>
      <c r="B2" s="49"/>
      <c r="C2" s="49"/>
      <c r="D2" s="49"/>
      <c r="G2" s="51"/>
    </row>
    <row r="3" spans="1:7" x14ac:dyDescent="0.2">
      <c r="A3" s="51"/>
      <c r="B3" s="49"/>
      <c r="C3" s="49"/>
      <c r="D3" s="49"/>
      <c r="F3" s="51" t="s">
        <v>1829</v>
      </c>
      <c r="G3" s="51" t="s">
        <v>1830</v>
      </c>
    </row>
    <row r="4" spans="1:7" x14ac:dyDescent="0.2">
      <c r="A4" s="135" t="s">
        <v>1831</v>
      </c>
      <c r="B4" s="135" t="s">
        <v>1832</v>
      </c>
      <c r="C4" s="135" t="s">
        <v>1833</v>
      </c>
      <c r="D4" s="135" t="s">
        <v>1834</v>
      </c>
      <c r="E4" s="136" t="s">
        <v>1781</v>
      </c>
      <c r="F4" s="136" t="s">
        <v>1775</v>
      </c>
      <c r="G4" s="137" t="s">
        <v>1835</v>
      </c>
    </row>
    <row r="5" spans="1:7" ht="14.55" customHeight="1" x14ac:dyDescent="0.2">
      <c r="A5" s="70" t="s">
        <v>1695</v>
      </c>
      <c r="B5" s="70" t="s">
        <v>1836</v>
      </c>
      <c r="C5" s="55" t="s">
        <v>1837</v>
      </c>
      <c r="D5" s="55" t="s">
        <v>1838</v>
      </c>
      <c r="E5" s="138" t="s">
        <v>1694</v>
      </c>
      <c r="F5" s="138" t="s">
        <v>1690</v>
      </c>
      <c r="G5" s="57" t="s">
        <v>1839</v>
      </c>
    </row>
    <row r="6" spans="1:7" ht="20.399999999999999" x14ac:dyDescent="0.2">
      <c r="A6" s="70" t="s">
        <v>1695</v>
      </c>
      <c r="B6" s="70" t="s">
        <v>1836</v>
      </c>
      <c r="C6" s="55" t="s">
        <v>1687</v>
      </c>
      <c r="D6" s="55" t="s">
        <v>1838</v>
      </c>
      <c r="E6" s="138" t="s">
        <v>1689</v>
      </c>
      <c r="F6" s="138" t="s">
        <v>1686</v>
      </c>
      <c r="G6" s="57" t="s">
        <v>1840</v>
      </c>
    </row>
    <row r="7" spans="1:7" ht="20.399999999999999" x14ac:dyDescent="0.2">
      <c r="A7" s="70" t="s">
        <v>1695</v>
      </c>
      <c r="B7" s="70" t="s">
        <v>1836</v>
      </c>
      <c r="C7" s="55" t="s">
        <v>1683</v>
      </c>
      <c r="D7" s="55" t="s">
        <v>1838</v>
      </c>
      <c r="E7" s="138" t="s">
        <v>1685</v>
      </c>
      <c r="F7" s="138" t="s">
        <v>1681</v>
      </c>
      <c r="G7" s="57" t="s">
        <v>1841</v>
      </c>
    </row>
    <row r="8" spans="1:7" ht="20.399999999999999" x14ac:dyDescent="0.2">
      <c r="A8" s="70" t="s">
        <v>1695</v>
      </c>
      <c r="B8" s="70" t="s">
        <v>1836</v>
      </c>
      <c r="C8" s="55" t="s">
        <v>1678</v>
      </c>
      <c r="D8" s="55" t="s">
        <v>118</v>
      </c>
      <c r="E8" s="138" t="s">
        <v>1680</v>
      </c>
      <c r="F8" s="138" t="s">
        <v>1677</v>
      </c>
      <c r="G8" s="57" t="s">
        <v>1842</v>
      </c>
    </row>
    <row r="9" spans="1:7" ht="20.399999999999999" x14ac:dyDescent="0.2">
      <c r="A9" s="70" t="s">
        <v>1695</v>
      </c>
      <c r="B9" s="70" t="s">
        <v>1836</v>
      </c>
      <c r="C9" s="55" t="s">
        <v>1674</v>
      </c>
      <c r="D9" s="55" t="s">
        <v>216</v>
      </c>
      <c r="E9" s="138" t="s">
        <v>1676</v>
      </c>
      <c r="F9" s="138" t="s">
        <v>1673</v>
      </c>
      <c r="G9" s="57" t="s">
        <v>1843</v>
      </c>
    </row>
    <row r="10" spans="1:7" ht="20.399999999999999" x14ac:dyDescent="0.2">
      <c r="A10" s="70" t="s">
        <v>1695</v>
      </c>
      <c r="B10" s="70" t="s">
        <v>1836</v>
      </c>
      <c r="C10" s="55" t="s">
        <v>1670</v>
      </c>
      <c r="D10" s="55" t="s">
        <v>119</v>
      </c>
      <c r="E10" s="138" t="s">
        <v>1672</v>
      </c>
      <c r="F10" s="138" t="s">
        <v>1669</v>
      </c>
      <c r="G10" s="57" t="s">
        <v>1844</v>
      </c>
    </row>
    <row r="11" spans="1:7" ht="20.399999999999999" x14ac:dyDescent="0.2">
      <c r="A11" s="70" t="s">
        <v>1695</v>
      </c>
      <c r="B11" s="70" t="s">
        <v>1836</v>
      </c>
      <c r="C11" s="55" t="s">
        <v>1666</v>
      </c>
      <c r="D11" s="55" t="s">
        <v>218</v>
      </c>
      <c r="E11" s="138" t="s">
        <v>1668</v>
      </c>
      <c r="F11" s="138" t="s">
        <v>1665</v>
      </c>
      <c r="G11" s="57" t="s">
        <v>1845</v>
      </c>
    </row>
    <row r="12" spans="1:7" ht="20.399999999999999" x14ac:dyDescent="0.2">
      <c r="A12" s="70" t="s">
        <v>1695</v>
      </c>
      <c r="B12" s="70" t="s">
        <v>1836</v>
      </c>
      <c r="C12" s="55" t="s">
        <v>1660</v>
      </c>
      <c r="D12" s="55" t="s">
        <v>221</v>
      </c>
      <c r="E12" s="138" t="s">
        <v>1662</v>
      </c>
      <c r="F12" s="138" t="s">
        <v>1659</v>
      </c>
      <c r="G12" s="57" t="s">
        <v>1846</v>
      </c>
    </row>
    <row r="13" spans="1:7" ht="20.399999999999999" x14ac:dyDescent="0.2">
      <c r="A13" s="70" t="s">
        <v>1695</v>
      </c>
      <c r="B13" s="70" t="s">
        <v>1836</v>
      </c>
      <c r="C13" s="55" t="s">
        <v>1656</v>
      </c>
      <c r="D13" s="55" t="s">
        <v>1802</v>
      </c>
      <c r="E13" s="138" t="s">
        <v>1658</v>
      </c>
      <c r="F13" s="138" t="s">
        <v>1655</v>
      </c>
      <c r="G13" s="57" t="s">
        <v>1847</v>
      </c>
    </row>
    <row r="14" spans="1:7" ht="20.399999999999999" x14ac:dyDescent="0.2">
      <c r="A14" s="70" t="s">
        <v>1695</v>
      </c>
      <c r="B14" s="70" t="s">
        <v>1836</v>
      </c>
      <c r="C14" s="55" t="s">
        <v>1652</v>
      </c>
      <c r="D14" s="55" t="s">
        <v>223</v>
      </c>
      <c r="E14" s="138" t="s">
        <v>1654</v>
      </c>
      <c r="F14" s="138" t="s">
        <v>1651</v>
      </c>
      <c r="G14" s="57" t="s">
        <v>1848</v>
      </c>
    </row>
    <row r="15" spans="1:7" ht="20.399999999999999" x14ac:dyDescent="0.2">
      <c r="A15" s="70" t="s">
        <v>1695</v>
      </c>
      <c r="B15" s="70" t="s">
        <v>1836</v>
      </c>
      <c r="C15" s="55" t="s">
        <v>1646</v>
      </c>
      <c r="D15" s="55" t="s">
        <v>1805</v>
      </c>
      <c r="E15" s="138" t="s">
        <v>1648</v>
      </c>
      <c r="F15" s="138" t="s">
        <v>1645</v>
      </c>
      <c r="G15" s="57" t="s">
        <v>1849</v>
      </c>
    </row>
    <row r="16" spans="1:7" ht="20.399999999999999" x14ac:dyDescent="0.2">
      <c r="A16" s="70" t="s">
        <v>1695</v>
      </c>
      <c r="B16" s="70" t="s">
        <v>1836</v>
      </c>
      <c r="C16" s="55" t="s">
        <v>1642</v>
      </c>
      <c r="D16" s="55" t="s">
        <v>226</v>
      </c>
      <c r="E16" s="138" t="s">
        <v>1644</v>
      </c>
      <c r="F16" s="138" t="s">
        <v>1641</v>
      </c>
      <c r="G16" s="57" t="s">
        <v>1850</v>
      </c>
    </row>
    <row r="17" spans="1:7" ht="20.399999999999999" x14ac:dyDescent="0.2">
      <c r="A17" s="70" t="s">
        <v>1695</v>
      </c>
      <c r="B17" s="70" t="s">
        <v>1836</v>
      </c>
      <c r="C17" s="55" t="s">
        <v>1638</v>
      </c>
      <c r="D17" s="55" t="s">
        <v>227</v>
      </c>
      <c r="E17" s="138" t="s">
        <v>1640</v>
      </c>
      <c r="F17" s="138" t="s">
        <v>1637</v>
      </c>
      <c r="G17" s="57" t="s">
        <v>1851</v>
      </c>
    </row>
    <row r="18" spans="1:7" ht="20.399999999999999" x14ac:dyDescent="0.2">
      <c r="A18" s="70" t="s">
        <v>1695</v>
      </c>
      <c r="B18" s="70" t="s">
        <v>1836</v>
      </c>
      <c r="C18" s="55" t="s">
        <v>1634</v>
      </c>
      <c r="D18" s="55" t="s">
        <v>120</v>
      </c>
      <c r="E18" s="138" t="s">
        <v>1636</v>
      </c>
      <c r="F18" s="138" t="s">
        <v>1633</v>
      </c>
      <c r="G18" s="57" t="s">
        <v>1852</v>
      </c>
    </row>
    <row r="19" spans="1:7" ht="20.399999999999999" x14ac:dyDescent="0.2">
      <c r="A19" s="70" t="s">
        <v>1695</v>
      </c>
      <c r="B19" s="70" t="s">
        <v>1836</v>
      </c>
      <c r="C19" s="55" t="s">
        <v>1628</v>
      </c>
      <c r="D19" s="55" t="s">
        <v>1811</v>
      </c>
      <c r="E19" s="138" t="s">
        <v>1630</v>
      </c>
      <c r="F19" s="138" t="s">
        <v>1627</v>
      </c>
      <c r="G19" s="57" t="s">
        <v>1853</v>
      </c>
    </row>
    <row r="20" spans="1:7" ht="20.399999999999999" x14ac:dyDescent="0.2">
      <c r="A20" s="70" t="s">
        <v>1695</v>
      </c>
      <c r="B20" s="70" t="s">
        <v>1836</v>
      </c>
      <c r="C20" s="55" t="s">
        <v>1624</v>
      </c>
      <c r="D20" s="55" t="s">
        <v>219</v>
      </c>
      <c r="E20" s="138" t="s">
        <v>1626</v>
      </c>
      <c r="F20" s="138" t="s">
        <v>1623</v>
      </c>
      <c r="G20" s="57" t="s">
        <v>1854</v>
      </c>
    </row>
    <row r="21" spans="1:7" ht="20.399999999999999" x14ac:dyDescent="0.2">
      <c r="A21" s="70" t="s">
        <v>1695</v>
      </c>
      <c r="B21" s="70" t="s">
        <v>1836</v>
      </c>
      <c r="C21" s="55" t="s">
        <v>1620</v>
      </c>
      <c r="D21" s="55" t="s">
        <v>121</v>
      </c>
      <c r="E21" s="138" t="s">
        <v>1622</v>
      </c>
      <c r="F21" s="138" t="s">
        <v>1619</v>
      </c>
      <c r="G21" s="57" t="s">
        <v>1855</v>
      </c>
    </row>
    <row r="22" spans="1:7" ht="20.399999999999999" x14ac:dyDescent="0.2">
      <c r="A22" s="70" t="s">
        <v>1695</v>
      </c>
      <c r="B22" s="70" t="s">
        <v>1836</v>
      </c>
      <c r="C22" s="55" t="s">
        <v>1614</v>
      </c>
      <c r="D22" s="55" t="s">
        <v>111</v>
      </c>
      <c r="E22" s="138" t="s">
        <v>1616</v>
      </c>
      <c r="F22" s="138" t="s">
        <v>1613</v>
      </c>
      <c r="G22" s="57" t="s">
        <v>1856</v>
      </c>
    </row>
    <row r="23" spans="1:7" ht="20.399999999999999" x14ac:dyDescent="0.2">
      <c r="A23" s="70" t="s">
        <v>1695</v>
      </c>
      <c r="B23" s="70" t="s">
        <v>1836</v>
      </c>
      <c r="C23" s="55" t="s">
        <v>1610</v>
      </c>
      <c r="D23" s="55" t="s">
        <v>112</v>
      </c>
      <c r="E23" s="138" t="s">
        <v>1612</v>
      </c>
      <c r="F23" s="138" t="s">
        <v>1609</v>
      </c>
      <c r="G23" s="57" t="s">
        <v>1857</v>
      </c>
    </row>
    <row r="24" spans="1:7" ht="20.399999999999999" x14ac:dyDescent="0.2">
      <c r="A24" s="70" t="s">
        <v>1695</v>
      </c>
      <c r="B24" s="70" t="s">
        <v>1836</v>
      </c>
      <c r="C24" s="55" t="s">
        <v>1602</v>
      </c>
      <c r="D24" s="55" t="s">
        <v>220</v>
      </c>
      <c r="E24" s="138" t="s">
        <v>1604</v>
      </c>
      <c r="F24" s="138" t="s">
        <v>1601</v>
      </c>
      <c r="G24" s="57" t="s">
        <v>1858</v>
      </c>
    </row>
    <row r="25" spans="1:7" ht="20.399999999999999" x14ac:dyDescent="0.2">
      <c r="A25" s="70" t="s">
        <v>1695</v>
      </c>
      <c r="B25" s="70" t="s">
        <v>1836</v>
      </c>
      <c r="C25" s="55" t="s">
        <v>1598</v>
      </c>
      <c r="D25" s="55" t="s">
        <v>113</v>
      </c>
      <c r="E25" s="138" t="s">
        <v>1600</v>
      </c>
      <c r="F25" s="138" t="s">
        <v>1597</v>
      </c>
      <c r="G25" s="57" t="s">
        <v>1859</v>
      </c>
    </row>
    <row r="26" spans="1:7" ht="20.399999999999999" x14ac:dyDescent="0.2">
      <c r="A26" s="70" t="s">
        <v>1695</v>
      </c>
      <c r="B26" s="70" t="s">
        <v>1836</v>
      </c>
      <c r="C26" s="55" t="s">
        <v>1594</v>
      </c>
      <c r="D26" s="55" t="s">
        <v>1593</v>
      </c>
      <c r="E26" s="138" t="s">
        <v>1596</v>
      </c>
      <c r="F26" s="138" t="s">
        <v>1592</v>
      </c>
      <c r="G26" s="57" t="s">
        <v>1860</v>
      </c>
    </row>
    <row r="27" spans="1:7" ht="20.399999999999999" x14ac:dyDescent="0.2">
      <c r="A27" s="70" t="s">
        <v>1695</v>
      </c>
      <c r="B27" s="70" t="s">
        <v>1836</v>
      </c>
      <c r="C27" s="55" t="s">
        <v>1589</v>
      </c>
      <c r="D27" s="55" t="s">
        <v>224</v>
      </c>
      <c r="E27" s="138" t="s">
        <v>1591</v>
      </c>
      <c r="F27" s="138" t="s">
        <v>1588</v>
      </c>
      <c r="G27" s="57" t="s">
        <v>1861</v>
      </c>
    </row>
    <row r="28" spans="1:7" ht="20.399999999999999" x14ac:dyDescent="0.2">
      <c r="A28" s="70" t="s">
        <v>1695</v>
      </c>
      <c r="B28" s="70" t="s">
        <v>1836</v>
      </c>
      <c r="C28" s="55" t="s">
        <v>1585</v>
      </c>
      <c r="D28" s="55" t="s">
        <v>115</v>
      </c>
      <c r="E28" s="138" t="s">
        <v>1587</v>
      </c>
      <c r="F28" s="138" t="s">
        <v>1584</v>
      </c>
      <c r="G28" s="57" t="s">
        <v>1862</v>
      </c>
    </row>
    <row r="29" spans="1:7" ht="20.399999999999999" x14ac:dyDescent="0.2">
      <c r="A29" s="70" t="s">
        <v>1695</v>
      </c>
      <c r="B29" s="70" t="s">
        <v>1836</v>
      </c>
      <c r="C29" s="55" t="s">
        <v>1581</v>
      </c>
      <c r="D29" s="55" t="s">
        <v>116</v>
      </c>
      <c r="E29" s="138" t="s">
        <v>1583</v>
      </c>
      <c r="F29" s="138" t="s">
        <v>1580</v>
      </c>
      <c r="G29" s="57" t="s">
        <v>1863</v>
      </c>
    </row>
    <row r="30" spans="1:7" ht="20.399999999999999" x14ac:dyDescent="0.2">
      <c r="A30" s="70" t="s">
        <v>1695</v>
      </c>
      <c r="B30" s="70" t="s">
        <v>1836</v>
      </c>
      <c r="C30" s="55" t="s">
        <v>1577</v>
      </c>
      <c r="D30" s="55" t="s">
        <v>230</v>
      </c>
      <c r="E30" s="138" t="s">
        <v>1579</v>
      </c>
      <c r="F30" s="138" t="s">
        <v>1576</v>
      </c>
      <c r="G30" s="57" t="s">
        <v>1864</v>
      </c>
    </row>
    <row r="31" spans="1:7" ht="20.399999999999999" x14ac:dyDescent="0.2">
      <c r="A31" s="70" t="s">
        <v>1695</v>
      </c>
      <c r="B31" s="70" t="s">
        <v>1836</v>
      </c>
      <c r="C31" s="55" t="s">
        <v>1573</v>
      </c>
      <c r="D31" s="55" t="s">
        <v>117</v>
      </c>
      <c r="E31" s="138" t="s">
        <v>1575</v>
      </c>
      <c r="F31" s="138" t="s">
        <v>1572</v>
      </c>
      <c r="G31" s="57" t="s">
        <v>1865</v>
      </c>
    </row>
    <row r="32" spans="1:7" ht="20.399999999999999" x14ac:dyDescent="0.2">
      <c r="A32" s="70" t="s">
        <v>1695</v>
      </c>
      <c r="B32" s="70" t="s">
        <v>1836</v>
      </c>
      <c r="C32" s="55" t="s">
        <v>1569</v>
      </c>
      <c r="D32" s="55" t="s">
        <v>229</v>
      </c>
      <c r="E32" s="139" t="s">
        <v>1571</v>
      </c>
      <c r="F32" s="138" t="s">
        <v>1568</v>
      </c>
      <c r="G32" s="57" t="s">
        <v>1866</v>
      </c>
    </row>
    <row r="33" spans="1:7" ht="20.399999999999999" x14ac:dyDescent="0.2">
      <c r="A33" s="70" t="s">
        <v>1695</v>
      </c>
      <c r="B33" s="70" t="s">
        <v>1836</v>
      </c>
      <c r="C33" s="55" t="s">
        <v>1562</v>
      </c>
      <c r="D33" s="55" t="s">
        <v>1838</v>
      </c>
      <c r="E33" s="139" t="s">
        <v>1565</v>
      </c>
      <c r="F33" s="138" t="s">
        <v>1561</v>
      </c>
      <c r="G33" s="57" t="s">
        <v>1867</v>
      </c>
    </row>
    <row r="34" spans="1:7" ht="20.399999999999999" x14ac:dyDescent="0.2">
      <c r="A34" s="70" t="s">
        <v>1695</v>
      </c>
      <c r="B34" s="70" t="s">
        <v>1836</v>
      </c>
      <c r="C34" s="55" t="s">
        <v>1868</v>
      </c>
      <c r="D34" s="55" t="s">
        <v>1838</v>
      </c>
      <c r="E34" s="139" t="s">
        <v>1560</v>
      </c>
      <c r="F34" s="138" t="s">
        <v>1556</v>
      </c>
      <c r="G34" s="57" t="s">
        <v>1869</v>
      </c>
    </row>
    <row r="35" spans="1:7" ht="20.399999999999999" x14ac:dyDescent="0.2">
      <c r="A35" s="70" t="s">
        <v>1695</v>
      </c>
      <c r="B35" s="70" t="s">
        <v>1836</v>
      </c>
      <c r="C35" s="55" t="s">
        <v>1870</v>
      </c>
      <c r="D35" s="55" t="s">
        <v>1838</v>
      </c>
      <c r="E35" s="138" t="s">
        <v>1555</v>
      </c>
      <c r="F35" s="138" t="s">
        <v>1552</v>
      </c>
      <c r="G35" s="57" t="s">
        <v>1871</v>
      </c>
    </row>
    <row r="36" spans="1:7" ht="20.399999999999999" x14ac:dyDescent="0.2">
      <c r="A36" s="70" t="s">
        <v>1695</v>
      </c>
      <c r="B36" s="70" t="s">
        <v>1836</v>
      </c>
      <c r="C36" s="55" t="s">
        <v>1872</v>
      </c>
      <c r="D36" s="55" t="s">
        <v>1838</v>
      </c>
      <c r="E36" s="138" t="s">
        <v>1551</v>
      </c>
      <c r="F36" s="138" t="s">
        <v>1547</v>
      </c>
      <c r="G36" s="57" t="s">
        <v>1873</v>
      </c>
    </row>
    <row r="37" spans="1:7" ht="20.399999999999999" x14ac:dyDescent="0.2">
      <c r="A37" s="70" t="s">
        <v>1695</v>
      </c>
      <c r="B37" s="70" t="s">
        <v>1836</v>
      </c>
      <c r="C37" s="55" t="s">
        <v>1874</v>
      </c>
      <c r="D37" s="55" t="s">
        <v>1838</v>
      </c>
      <c r="E37" s="138" t="s">
        <v>1875</v>
      </c>
      <c r="F37" s="138" t="s">
        <v>1876</v>
      </c>
      <c r="G37" s="57" t="s">
        <v>1877</v>
      </c>
    </row>
    <row r="38" spans="1:7" ht="20.399999999999999" x14ac:dyDescent="0.2">
      <c r="A38" s="70" t="s">
        <v>1695</v>
      </c>
      <c r="B38" s="70" t="s">
        <v>1836</v>
      </c>
      <c r="C38" s="55" t="s">
        <v>1542</v>
      </c>
      <c r="D38" s="55" t="s">
        <v>1878</v>
      </c>
      <c r="E38" s="139" t="s">
        <v>1544</v>
      </c>
      <c r="F38" s="138" t="s">
        <v>1541</v>
      </c>
      <c r="G38" s="57" t="s">
        <v>1879</v>
      </c>
    </row>
    <row r="39" spans="1:7" ht="20.399999999999999" x14ac:dyDescent="0.2">
      <c r="A39" s="70" t="s">
        <v>1695</v>
      </c>
      <c r="B39" s="70" t="s">
        <v>1836</v>
      </c>
      <c r="C39" s="55" t="s">
        <v>1538</v>
      </c>
      <c r="D39" s="55" t="s">
        <v>1880</v>
      </c>
      <c r="E39" s="139" t="s">
        <v>1540</v>
      </c>
      <c r="F39" s="138" t="s">
        <v>1537</v>
      </c>
      <c r="G39" s="57" t="s">
        <v>1881</v>
      </c>
    </row>
    <row r="40" spans="1:7" ht="20.399999999999999" x14ac:dyDescent="0.2">
      <c r="A40" s="70" t="s">
        <v>1695</v>
      </c>
      <c r="B40" s="70" t="s">
        <v>1836</v>
      </c>
      <c r="C40" s="55" t="s">
        <v>1534</v>
      </c>
      <c r="D40" s="55" t="s">
        <v>1882</v>
      </c>
      <c r="E40" s="139" t="s">
        <v>1536</v>
      </c>
      <c r="F40" s="138" t="s">
        <v>1533</v>
      </c>
      <c r="G40" s="57" t="s">
        <v>1883</v>
      </c>
    </row>
    <row r="41" spans="1:7" ht="20.399999999999999" x14ac:dyDescent="0.2">
      <c r="A41" s="70" t="s">
        <v>1695</v>
      </c>
      <c r="B41" s="70" t="s">
        <v>1836</v>
      </c>
      <c r="C41" s="55" t="s">
        <v>1530</v>
      </c>
      <c r="D41" s="55" t="s">
        <v>1884</v>
      </c>
      <c r="E41" s="139" t="s">
        <v>1532</v>
      </c>
      <c r="F41" s="138" t="s">
        <v>1529</v>
      </c>
      <c r="G41" s="57" t="s">
        <v>1885</v>
      </c>
    </row>
    <row r="42" spans="1:7" ht="20.399999999999999" x14ac:dyDescent="0.2">
      <c r="A42" s="70" t="s">
        <v>1695</v>
      </c>
      <c r="B42" s="70" t="s">
        <v>1836</v>
      </c>
      <c r="C42" s="55" t="s">
        <v>1526</v>
      </c>
      <c r="D42" s="55" t="s">
        <v>1886</v>
      </c>
      <c r="E42" s="139" t="s">
        <v>1528</v>
      </c>
      <c r="F42" s="138" t="s">
        <v>1525</v>
      </c>
      <c r="G42" s="57" t="s">
        <v>1887</v>
      </c>
    </row>
    <row r="43" spans="1:7" ht="20.399999999999999" x14ac:dyDescent="0.2">
      <c r="A43" s="70" t="s">
        <v>1695</v>
      </c>
      <c r="B43" s="70" t="s">
        <v>1836</v>
      </c>
      <c r="C43" s="55" t="s">
        <v>1522</v>
      </c>
      <c r="D43" s="55" t="s">
        <v>1888</v>
      </c>
      <c r="E43" s="139" t="s">
        <v>1524</v>
      </c>
      <c r="F43" s="138" t="s">
        <v>1521</v>
      </c>
      <c r="G43" s="57" t="s">
        <v>1889</v>
      </c>
    </row>
    <row r="44" spans="1:7" ht="20.399999999999999" x14ac:dyDescent="0.2">
      <c r="A44" s="70" t="s">
        <v>1695</v>
      </c>
      <c r="B44" s="70" t="s">
        <v>1836</v>
      </c>
      <c r="C44" s="55" t="s">
        <v>1518</v>
      </c>
      <c r="D44" s="55" t="s">
        <v>1890</v>
      </c>
      <c r="E44" s="139" t="s">
        <v>1520</v>
      </c>
      <c r="F44" s="138" t="s">
        <v>1517</v>
      </c>
      <c r="G44" s="57" t="s">
        <v>1891</v>
      </c>
    </row>
    <row r="45" spans="1:7" ht="20.399999999999999" x14ac:dyDescent="0.2">
      <c r="A45" s="70" t="s">
        <v>1695</v>
      </c>
      <c r="B45" s="70" t="s">
        <v>1836</v>
      </c>
      <c r="C45" s="55" t="s">
        <v>1514</v>
      </c>
      <c r="D45" s="55" t="s">
        <v>1892</v>
      </c>
      <c r="E45" s="139" t="s">
        <v>1516</v>
      </c>
      <c r="F45" s="138" t="s">
        <v>1513</v>
      </c>
      <c r="G45" s="57" t="s">
        <v>1893</v>
      </c>
    </row>
    <row r="46" spans="1:7" ht="20.399999999999999" x14ac:dyDescent="0.2">
      <c r="A46" s="70" t="s">
        <v>1695</v>
      </c>
      <c r="B46" s="70" t="s">
        <v>1836</v>
      </c>
      <c r="C46" s="55" t="s">
        <v>1510</v>
      </c>
      <c r="D46" s="55" t="s">
        <v>1894</v>
      </c>
      <c r="E46" s="139" t="s">
        <v>1512</v>
      </c>
      <c r="F46" s="138" t="s">
        <v>1509</v>
      </c>
      <c r="G46" s="57" t="s">
        <v>1895</v>
      </c>
    </row>
    <row r="47" spans="1:7" ht="20.399999999999999" x14ac:dyDescent="0.2">
      <c r="A47" s="70" t="s">
        <v>1695</v>
      </c>
      <c r="B47" s="70" t="s">
        <v>1836</v>
      </c>
      <c r="C47" s="55" t="s">
        <v>1506</v>
      </c>
      <c r="D47" s="55" t="s">
        <v>1896</v>
      </c>
      <c r="E47" s="139" t="s">
        <v>1508</v>
      </c>
      <c r="F47" s="138" t="s">
        <v>1505</v>
      </c>
      <c r="G47" s="57" t="s">
        <v>1897</v>
      </c>
    </row>
    <row r="48" spans="1:7" ht="20.399999999999999" x14ac:dyDescent="0.2">
      <c r="A48" s="70" t="s">
        <v>1695</v>
      </c>
      <c r="B48" s="70" t="s">
        <v>1836</v>
      </c>
      <c r="C48" s="55" t="s">
        <v>1502</v>
      </c>
      <c r="D48" s="55" t="s">
        <v>231</v>
      </c>
      <c r="E48" s="139" t="s">
        <v>1504</v>
      </c>
      <c r="F48" s="138" t="s">
        <v>1501</v>
      </c>
      <c r="G48" s="57" t="s">
        <v>1898</v>
      </c>
    </row>
    <row r="49" spans="1:7" ht="20.399999999999999" x14ac:dyDescent="0.2">
      <c r="A49" s="70" t="s">
        <v>1695</v>
      </c>
      <c r="B49" s="70" t="s">
        <v>1836</v>
      </c>
      <c r="C49" s="55" t="s">
        <v>1899</v>
      </c>
      <c r="D49" s="55" t="s">
        <v>1900</v>
      </c>
      <c r="E49" s="139" t="s">
        <v>1500</v>
      </c>
      <c r="F49" s="138" t="s">
        <v>1497</v>
      </c>
      <c r="G49" s="57" t="s">
        <v>1901</v>
      </c>
    </row>
    <row r="50" spans="1:7" ht="20.399999999999999" x14ac:dyDescent="0.2">
      <c r="A50" s="70" t="s">
        <v>1695</v>
      </c>
      <c r="B50" s="70" t="s">
        <v>1836</v>
      </c>
      <c r="C50" s="55" t="s">
        <v>1494</v>
      </c>
      <c r="D50" s="55" t="s">
        <v>1902</v>
      </c>
      <c r="E50" s="139" t="s">
        <v>1496</v>
      </c>
      <c r="F50" s="138" t="s">
        <v>1493</v>
      </c>
      <c r="G50" s="57" t="s">
        <v>1903</v>
      </c>
    </row>
    <row r="51" spans="1:7" ht="20.399999999999999" x14ac:dyDescent="0.2">
      <c r="A51" s="70" t="s">
        <v>1695</v>
      </c>
      <c r="B51" s="70" t="s">
        <v>1836</v>
      </c>
      <c r="C51" s="55" t="s">
        <v>1904</v>
      </c>
      <c r="D51" s="55" t="s">
        <v>1826</v>
      </c>
      <c r="E51" s="139" t="s">
        <v>1492</v>
      </c>
      <c r="F51" s="138" t="s">
        <v>1489</v>
      </c>
      <c r="G51" s="57" t="s">
        <v>1905</v>
      </c>
    </row>
    <row r="52" spans="1:7" ht="20.399999999999999" x14ac:dyDescent="0.2">
      <c r="A52" s="70" t="s">
        <v>1695</v>
      </c>
      <c r="B52" s="70" t="s">
        <v>1836</v>
      </c>
      <c r="C52" s="55" t="s">
        <v>1486</v>
      </c>
      <c r="D52" s="55" t="s">
        <v>1838</v>
      </c>
      <c r="E52" s="139" t="s">
        <v>1488</v>
      </c>
      <c r="F52" s="138" t="s">
        <v>1485</v>
      </c>
      <c r="G52" s="57" t="s">
        <v>1906</v>
      </c>
    </row>
    <row r="53" spans="1:7" ht="20.399999999999999" x14ac:dyDescent="0.2">
      <c r="A53" s="70" t="s">
        <v>1695</v>
      </c>
      <c r="B53" s="70" t="s">
        <v>1836</v>
      </c>
      <c r="C53" s="55" t="s">
        <v>1482</v>
      </c>
      <c r="D53" s="55" t="s">
        <v>1907</v>
      </c>
      <c r="E53" s="139" t="s">
        <v>1484</v>
      </c>
      <c r="F53" s="138" t="s">
        <v>1481</v>
      </c>
      <c r="G53" s="57" t="s">
        <v>1908</v>
      </c>
    </row>
    <row r="54" spans="1:7" ht="20.399999999999999" x14ac:dyDescent="0.2">
      <c r="A54" s="70" t="s">
        <v>1695</v>
      </c>
      <c r="B54" s="70" t="s">
        <v>1836</v>
      </c>
      <c r="C54" s="55" t="s">
        <v>1478</v>
      </c>
      <c r="D54" s="55" t="s">
        <v>1838</v>
      </c>
      <c r="E54" s="139" t="s">
        <v>1480</v>
      </c>
      <c r="F54" s="138" t="s">
        <v>1477</v>
      </c>
      <c r="G54" s="57" t="s">
        <v>1909</v>
      </c>
    </row>
    <row r="55" spans="1:7" ht="20.399999999999999" x14ac:dyDescent="0.2">
      <c r="A55" s="70" t="s">
        <v>1695</v>
      </c>
      <c r="B55" s="70" t="s">
        <v>1836</v>
      </c>
      <c r="C55" s="55" t="s">
        <v>1474</v>
      </c>
      <c r="D55" s="55" t="s">
        <v>1838</v>
      </c>
      <c r="E55" s="139" t="s">
        <v>1476</v>
      </c>
      <c r="F55" s="138" t="s">
        <v>1473</v>
      </c>
      <c r="G55" s="57" t="s">
        <v>1910</v>
      </c>
    </row>
    <row r="56" spans="1:7" ht="20.399999999999999" x14ac:dyDescent="0.2">
      <c r="A56" s="70" t="s">
        <v>1695</v>
      </c>
      <c r="B56" s="70" t="s">
        <v>1836</v>
      </c>
      <c r="C56" s="55" t="s">
        <v>1446</v>
      </c>
      <c r="D56" s="55" t="s">
        <v>1838</v>
      </c>
      <c r="E56" s="139" t="s">
        <v>1448</v>
      </c>
      <c r="F56" s="138" t="s">
        <v>1445</v>
      </c>
      <c r="G56" s="57" t="s">
        <v>1911</v>
      </c>
    </row>
    <row r="57" spans="1:7" ht="20.399999999999999" x14ac:dyDescent="0.2">
      <c r="A57" s="70" t="s">
        <v>1695</v>
      </c>
      <c r="B57" s="70" t="s">
        <v>1836</v>
      </c>
      <c r="C57" s="55" t="s">
        <v>1442</v>
      </c>
      <c r="D57" s="55" t="s">
        <v>190</v>
      </c>
      <c r="E57" s="139" t="s">
        <v>1444</v>
      </c>
      <c r="F57" s="138" t="s">
        <v>1441</v>
      </c>
      <c r="G57" s="57" t="s">
        <v>1912</v>
      </c>
    </row>
    <row r="58" spans="1:7" ht="20.399999999999999" x14ac:dyDescent="0.2">
      <c r="A58" s="70" t="s">
        <v>1695</v>
      </c>
      <c r="B58" s="70" t="s">
        <v>1836</v>
      </c>
      <c r="C58" s="55" t="s">
        <v>1438</v>
      </c>
      <c r="D58" s="55" t="s">
        <v>210</v>
      </c>
      <c r="E58" s="139" t="s">
        <v>1440</v>
      </c>
      <c r="F58" s="138" t="s">
        <v>1437</v>
      </c>
      <c r="G58" s="57" t="s">
        <v>1913</v>
      </c>
    </row>
    <row r="59" spans="1:7" ht="20.399999999999999" x14ac:dyDescent="0.2">
      <c r="A59" s="70" t="s">
        <v>1695</v>
      </c>
      <c r="B59" s="70" t="s">
        <v>1836</v>
      </c>
      <c r="C59" s="55" t="s">
        <v>1434</v>
      </c>
      <c r="D59" s="55" t="s">
        <v>131</v>
      </c>
      <c r="E59" s="139" t="s">
        <v>1436</v>
      </c>
      <c r="F59" s="138" t="s">
        <v>1433</v>
      </c>
      <c r="G59" s="57" t="s">
        <v>1914</v>
      </c>
    </row>
    <row r="60" spans="1:7" ht="20.399999999999999" x14ac:dyDescent="0.2">
      <c r="A60" s="70" t="s">
        <v>1695</v>
      </c>
      <c r="B60" s="70" t="s">
        <v>1836</v>
      </c>
      <c r="C60" s="55" t="s">
        <v>1429</v>
      </c>
      <c r="D60" s="55" t="s">
        <v>132</v>
      </c>
      <c r="E60" s="139" t="s">
        <v>1432</v>
      </c>
      <c r="F60" s="138" t="s">
        <v>1428</v>
      </c>
      <c r="G60" s="57" t="s">
        <v>1915</v>
      </c>
    </row>
    <row r="61" spans="1:7" ht="20.399999999999999" x14ac:dyDescent="0.2">
      <c r="A61" s="70" t="s">
        <v>1695</v>
      </c>
      <c r="B61" s="70" t="s">
        <v>1836</v>
      </c>
      <c r="C61" s="55" t="s">
        <v>1425</v>
      </c>
      <c r="D61" s="55" t="s">
        <v>133</v>
      </c>
      <c r="E61" s="139" t="s">
        <v>1427</v>
      </c>
      <c r="F61" s="138" t="s">
        <v>1424</v>
      </c>
      <c r="G61" s="57" t="s">
        <v>1916</v>
      </c>
    </row>
    <row r="62" spans="1:7" ht="20.399999999999999" x14ac:dyDescent="0.2">
      <c r="A62" s="70" t="s">
        <v>1695</v>
      </c>
      <c r="B62" s="70" t="s">
        <v>1836</v>
      </c>
      <c r="C62" s="55" t="s">
        <v>1917</v>
      </c>
      <c r="D62" s="55" t="s">
        <v>1797</v>
      </c>
      <c r="E62" s="139" t="s">
        <v>1423</v>
      </c>
      <c r="F62" s="138" t="s">
        <v>1419</v>
      </c>
      <c r="G62" s="57" t="s">
        <v>1918</v>
      </c>
    </row>
    <row r="63" spans="1:7" ht="20.399999999999999" x14ac:dyDescent="0.2">
      <c r="A63" s="70" t="s">
        <v>1695</v>
      </c>
      <c r="B63" s="70" t="s">
        <v>1836</v>
      </c>
      <c r="C63" s="55" t="s">
        <v>1416</v>
      </c>
      <c r="D63" s="55" t="s">
        <v>137</v>
      </c>
      <c r="E63" s="139" t="s">
        <v>1418</v>
      </c>
      <c r="F63" s="138" t="s">
        <v>1415</v>
      </c>
      <c r="G63" s="57" t="s">
        <v>1919</v>
      </c>
    </row>
    <row r="64" spans="1:7" ht="20.399999999999999" x14ac:dyDescent="0.2">
      <c r="A64" s="70" t="s">
        <v>1695</v>
      </c>
      <c r="B64" s="70" t="s">
        <v>1836</v>
      </c>
      <c r="C64" s="55" t="s">
        <v>1412</v>
      </c>
      <c r="D64" s="55" t="s">
        <v>139</v>
      </c>
      <c r="E64" s="139" t="s">
        <v>1414</v>
      </c>
      <c r="F64" s="138" t="s">
        <v>1411</v>
      </c>
      <c r="G64" s="57" t="s">
        <v>1920</v>
      </c>
    </row>
    <row r="65" spans="1:7" ht="20.399999999999999" x14ac:dyDescent="0.2">
      <c r="A65" s="70" t="s">
        <v>1695</v>
      </c>
      <c r="B65" s="70" t="s">
        <v>1836</v>
      </c>
      <c r="C65" s="55" t="s">
        <v>1408</v>
      </c>
      <c r="D65" s="55" t="s">
        <v>134</v>
      </c>
      <c r="E65" s="139" t="s">
        <v>1410</v>
      </c>
      <c r="F65" s="138" t="s">
        <v>1407</v>
      </c>
      <c r="G65" s="57" t="s">
        <v>1921</v>
      </c>
    </row>
    <row r="66" spans="1:7" ht="20.399999999999999" x14ac:dyDescent="0.2">
      <c r="A66" s="70" t="s">
        <v>1695</v>
      </c>
      <c r="B66" s="70" t="s">
        <v>1836</v>
      </c>
      <c r="C66" s="55" t="s">
        <v>1404</v>
      </c>
      <c r="D66" s="55" t="s">
        <v>135</v>
      </c>
      <c r="E66" s="139" t="s">
        <v>1406</v>
      </c>
      <c r="F66" s="138" t="s">
        <v>1403</v>
      </c>
      <c r="G66" s="57" t="s">
        <v>1922</v>
      </c>
    </row>
    <row r="67" spans="1:7" ht="20.399999999999999" x14ac:dyDescent="0.2">
      <c r="A67" s="70" t="s">
        <v>1695</v>
      </c>
      <c r="B67" s="70" t="s">
        <v>1836</v>
      </c>
      <c r="C67" s="55" t="s">
        <v>1400</v>
      </c>
      <c r="D67" s="55" t="s">
        <v>136</v>
      </c>
      <c r="E67" s="139" t="s">
        <v>1402</v>
      </c>
      <c r="F67" s="138" t="s">
        <v>1399</v>
      </c>
      <c r="G67" s="57" t="s">
        <v>1923</v>
      </c>
    </row>
    <row r="68" spans="1:7" ht="20.399999999999999" x14ac:dyDescent="0.2">
      <c r="A68" s="70" t="s">
        <v>1695</v>
      </c>
      <c r="B68" s="70" t="s">
        <v>1836</v>
      </c>
      <c r="C68" s="55" t="s">
        <v>1396</v>
      </c>
      <c r="D68" s="55" t="s">
        <v>141</v>
      </c>
      <c r="E68" s="139" t="s">
        <v>1398</v>
      </c>
      <c r="F68" s="138" t="s">
        <v>1395</v>
      </c>
      <c r="G68" s="57" t="s">
        <v>1924</v>
      </c>
    </row>
    <row r="69" spans="1:7" ht="20.399999999999999" x14ac:dyDescent="0.2">
      <c r="A69" s="70" t="s">
        <v>1695</v>
      </c>
      <c r="B69" s="70" t="s">
        <v>1836</v>
      </c>
      <c r="C69" s="55" t="s">
        <v>1392</v>
      </c>
      <c r="D69" s="55" t="s">
        <v>142</v>
      </c>
      <c r="E69" s="139" t="s">
        <v>1394</v>
      </c>
      <c r="F69" s="138" t="s">
        <v>1391</v>
      </c>
      <c r="G69" s="57" t="s">
        <v>1925</v>
      </c>
    </row>
    <row r="70" spans="1:7" ht="20.399999999999999" x14ac:dyDescent="0.2">
      <c r="A70" s="70" t="s">
        <v>1695</v>
      </c>
      <c r="B70" s="70" t="s">
        <v>1836</v>
      </c>
      <c r="C70" s="55" t="s">
        <v>1388</v>
      </c>
      <c r="D70" s="55" t="s">
        <v>143</v>
      </c>
      <c r="E70" s="139" t="s">
        <v>1390</v>
      </c>
      <c r="F70" s="138" t="s">
        <v>1387</v>
      </c>
      <c r="G70" s="57" t="s">
        <v>1926</v>
      </c>
    </row>
    <row r="71" spans="1:7" ht="20.399999999999999" x14ac:dyDescent="0.2">
      <c r="A71" s="70" t="s">
        <v>1695</v>
      </c>
      <c r="B71" s="70" t="s">
        <v>1836</v>
      </c>
      <c r="C71" s="55" t="s">
        <v>1384</v>
      </c>
      <c r="D71" s="55" t="s">
        <v>144</v>
      </c>
      <c r="E71" s="139" t="s">
        <v>1386</v>
      </c>
      <c r="F71" s="138" t="s">
        <v>1383</v>
      </c>
      <c r="G71" s="57" t="s">
        <v>1927</v>
      </c>
    </row>
    <row r="72" spans="1:7" ht="20.399999999999999" x14ac:dyDescent="0.2">
      <c r="A72" s="70" t="s">
        <v>1695</v>
      </c>
      <c r="B72" s="70" t="s">
        <v>1836</v>
      </c>
      <c r="C72" s="55" t="s">
        <v>1379</v>
      </c>
      <c r="D72" s="55" t="s">
        <v>145</v>
      </c>
      <c r="E72" s="139" t="s">
        <v>1382</v>
      </c>
      <c r="F72" s="138" t="s">
        <v>1378</v>
      </c>
      <c r="G72" s="57" t="s">
        <v>1928</v>
      </c>
    </row>
    <row r="73" spans="1:7" ht="20.399999999999999" x14ac:dyDescent="0.2">
      <c r="A73" s="70" t="s">
        <v>1695</v>
      </c>
      <c r="B73" s="70" t="s">
        <v>1836</v>
      </c>
      <c r="C73" s="55" t="s">
        <v>1375</v>
      </c>
      <c r="D73" s="55" t="s">
        <v>146</v>
      </c>
      <c r="E73" s="139" t="s">
        <v>1377</v>
      </c>
      <c r="F73" s="138" t="s">
        <v>1374</v>
      </c>
      <c r="G73" s="57" t="s">
        <v>1929</v>
      </c>
    </row>
    <row r="74" spans="1:7" ht="20.399999999999999" x14ac:dyDescent="0.2">
      <c r="A74" s="70" t="s">
        <v>1695</v>
      </c>
      <c r="B74" s="70" t="s">
        <v>1836</v>
      </c>
      <c r="C74" s="55" t="s">
        <v>1371</v>
      </c>
      <c r="D74" s="55" t="s">
        <v>147</v>
      </c>
      <c r="E74" s="139" t="s">
        <v>1373</v>
      </c>
      <c r="F74" s="138" t="s">
        <v>1370</v>
      </c>
      <c r="G74" s="57" t="s">
        <v>1930</v>
      </c>
    </row>
    <row r="75" spans="1:7" ht="20.399999999999999" x14ac:dyDescent="0.2">
      <c r="A75" s="70" t="s">
        <v>1695</v>
      </c>
      <c r="B75" s="70" t="s">
        <v>1836</v>
      </c>
      <c r="C75" s="55" t="s">
        <v>1931</v>
      </c>
      <c r="D75" s="55" t="s">
        <v>1366</v>
      </c>
      <c r="E75" s="139" t="s">
        <v>1369</v>
      </c>
      <c r="F75" s="138" t="s">
        <v>1077</v>
      </c>
      <c r="G75" s="57" t="s">
        <v>1932</v>
      </c>
    </row>
    <row r="76" spans="1:7" ht="20.399999999999999" x14ac:dyDescent="0.2">
      <c r="A76" s="70" t="s">
        <v>1695</v>
      </c>
      <c r="B76" s="70" t="s">
        <v>1836</v>
      </c>
      <c r="C76" s="55" t="s">
        <v>1363</v>
      </c>
      <c r="D76" s="55" t="s">
        <v>152</v>
      </c>
      <c r="E76" s="139" t="s">
        <v>1365</v>
      </c>
      <c r="F76" s="138" t="s">
        <v>1362</v>
      </c>
      <c r="G76" s="57" t="s">
        <v>1933</v>
      </c>
    </row>
    <row r="77" spans="1:7" ht="20.399999999999999" x14ac:dyDescent="0.2">
      <c r="A77" s="70" t="s">
        <v>1695</v>
      </c>
      <c r="B77" s="70" t="s">
        <v>1836</v>
      </c>
      <c r="C77" s="55" t="s">
        <v>1359</v>
      </c>
      <c r="D77" s="55" t="s">
        <v>155</v>
      </c>
      <c r="E77" s="139" t="s">
        <v>1361</v>
      </c>
      <c r="F77" s="138" t="s">
        <v>1358</v>
      </c>
      <c r="G77" s="57" t="s">
        <v>1934</v>
      </c>
    </row>
    <row r="78" spans="1:7" ht="20.399999999999999" x14ac:dyDescent="0.2">
      <c r="A78" s="70" t="s">
        <v>1695</v>
      </c>
      <c r="B78" s="70" t="s">
        <v>1836</v>
      </c>
      <c r="C78" s="55" t="s">
        <v>1354</v>
      </c>
      <c r="D78" s="55" t="s">
        <v>156</v>
      </c>
      <c r="E78" s="139" t="s">
        <v>1357</v>
      </c>
      <c r="F78" s="138" t="s">
        <v>1353</v>
      </c>
      <c r="G78" s="57" t="s">
        <v>1935</v>
      </c>
    </row>
    <row r="79" spans="1:7" ht="20.399999999999999" x14ac:dyDescent="0.2">
      <c r="A79" s="70" t="s">
        <v>1695</v>
      </c>
      <c r="B79" s="70" t="s">
        <v>1836</v>
      </c>
      <c r="C79" s="55" t="s">
        <v>1936</v>
      </c>
      <c r="D79" s="55" t="s">
        <v>1800</v>
      </c>
      <c r="E79" s="139" t="s">
        <v>1352</v>
      </c>
      <c r="F79" s="138" t="s">
        <v>1348</v>
      </c>
      <c r="G79" s="57" t="s">
        <v>1937</v>
      </c>
    </row>
    <row r="80" spans="1:7" ht="20.399999999999999" x14ac:dyDescent="0.2">
      <c r="A80" s="70" t="s">
        <v>1695</v>
      </c>
      <c r="B80" s="70" t="s">
        <v>1836</v>
      </c>
      <c r="C80" s="55" t="s">
        <v>1344</v>
      </c>
      <c r="D80" s="55" t="s">
        <v>158</v>
      </c>
      <c r="E80" s="139" t="s">
        <v>1347</v>
      </c>
      <c r="F80" s="138" t="s">
        <v>1343</v>
      </c>
      <c r="G80" s="57" t="s">
        <v>1938</v>
      </c>
    </row>
    <row r="81" spans="1:7" ht="20.399999999999999" x14ac:dyDescent="0.2">
      <c r="A81" s="70" t="s">
        <v>1695</v>
      </c>
      <c r="B81" s="70" t="s">
        <v>1836</v>
      </c>
      <c r="C81" s="55" t="s">
        <v>1339</v>
      </c>
      <c r="D81" s="55" t="s">
        <v>159</v>
      </c>
      <c r="E81" s="139" t="s">
        <v>1342</v>
      </c>
      <c r="F81" s="138" t="s">
        <v>1338</v>
      </c>
      <c r="G81" s="57" t="s">
        <v>1939</v>
      </c>
    </row>
    <row r="82" spans="1:7" ht="20.399999999999999" x14ac:dyDescent="0.2">
      <c r="A82" s="70" t="s">
        <v>1695</v>
      </c>
      <c r="B82" s="70" t="s">
        <v>1836</v>
      </c>
      <c r="C82" s="55" t="s">
        <v>1334</v>
      </c>
      <c r="D82" s="55" t="s">
        <v>161</v>
      </c>
      <c r="E82" s="139" t="s">
        <v>1337</v>
      </c>
      <c r="F82" s="138" t="s">
        <v>1333</v>
      </c>
      <c r="G82" s="57" t="s">
        <v>1940</v>
      </c>
    </row>
    <row r="83" spans="1:7" ht="20.399999999999999" x14ac:dyDescent="0.2">
      <c r="A83" s="70" t="s">
        <v>1695</v>
      </c>
      <c r="B83" s="70" t="s">
        <v>1836</v>
      </c>
      <c r="C83" s="55" t="s">
        <v>1329</v>
      </c>
      <c r="D83" s="55" t="s">
        <v>162</v>
      </c>
      <c r="E83" s="139" t="s">
        <v>1332</v>
      </c>
      <c r="F83" s="138" t="s">
        <v>1328</v>
      </c>
      <c r="G83" s="57" t="s">
        <v>1941</v>
      </c>
    </row>
    <row r="84" spans="1:7" ht="20.399999999999999" x14ac:dyDescent="0.2">
      <c r="A84" s="70" t="s">
        <v>1695</v>
      </c>
      <c r="B84" s="70" t="s">
        <v>1836</v>
      </c>
      <c r="C84" s="55" t="s">
        <v>1324</v>
      </c>
      <c r="D84" s="55" t="s">
        <v>163</v>
      </c>
      <c r="E84" s="139" t="s">
        <v>1327</v>
      </c>
      <c r="F84" s="138" t="s">
        <v>1323</v>
      </c>
      <c r="G84" s="57" t="s">
        <v>1942</v>
      </c>
    </row>
    <row r="85" spans="1:7" ht="20.399999999999999" x14ac:dyDescent="0.2">
      <c r="A85" s="70" t="s">
        <v>1695</v>
      </c>
      <c r="B85" s="70" t="s">
        <v>1836</v>
      </c>
      <c r="C85" s="55" t="s">
        <v>1317</v>
      </c>
      <c r="D85" s="55" t="s">
        <v>165</v>
      </c>
      <c r="E85" s="139" t="s">
        <v>1319</v>
      </c>
      <c r="F85" s="138" t="s">
        <v>1316</v>
      </c>
      <c r="G85" s="57" t="s">
        <v>1943</v>
      </c>
    </row>
    <row r="86" spans="1:7" ht="20.399999999999999" x14ac:dyDescent="0.2">
      <c r="A86" s="70" t="s">
        <v>1695</v>
      </c>
      <c r="B86" s="70" t="s">
        <v>1836</v>
      </c>
      <c r="C86" s="55" t="s">
        <v>1313</v>
      </c>
      <c r="D86" s="55" t="s">
        <v>166</v>
      </c>
      <c r="E86" s="139" t="s">
        <v>1315</v>
      </c>
      <c r="F86" s="138" t="s">
        <v>1312</v>
      </c>
      <c r="G86" s="57" t="s">
        <v>1944</v>
      </c>
    </row>
    <row r="87" spans="1:7" ht="20.399999999999999" x14ac:dyDescent="0.2">
      <c r="A87" s="70" t="s">
        <v>1695</v>
      </c>
      <c r="B87" s="70" t="s">
        <v>1836</v>
      </c>
      <c r="C87" s="55" t="s">
        <v>1309</v>
      </c>
      <c r="D87" s="55" t="s">
        <v>167</v>
      </c>
      <c r="E87" s="139" t="s">
        <v>1311</v>
      </c>
      <c r="F87" s="138" t="s">
        <v>1308</v>
      </c>
      <c r="G87" s="57" t="s">
        <v>1945</v>
      </c>
    </row>
    <row r="88" spans="1:7" ht="20.399999999999999" x14ac:dyDescent="0.2">
      <c r="A88" s="70" t="s">
        <v>1695</v>
      </c>
      <c r="B88" s="70" t="s">
        <v>1836</v>
      </c>
      <c r="C88" s="55" t="s">
        <v>1305</v>
      </c>
      <c r="D88" s="55" t="s">
        <v>168</v>
      </c>
      <c r="E88" s="139" t="s">
        <v>1307</v>
      </c>
      <c r="F88" s="138" t="s">
        <v>1304</v>
      </c>
      <c r="G88" s="57" t="s">
        <v>1946</v>
      </c>
    </row>
    <row r="89" spans="1:7" ht="20.399999999999999" x14ac:dyDescent="0.2">
      <c r="A89" s="70" t="s">
        <v>1695</v>
      </c>
      <c r="B89" s="70" t="s">
        <v>1836</v>
      </c>
      <c r="C89" s="55" t="s">
        <v>1947</v>
      </c>
      <c r="D89" s="55" t="s">
        <v>1803</v>
      </c>
      <c r="E89" s="139" t="s">
        <v>1303</v>
      </c>
      <c r="F89" s="138" t="s">
        <v>1300</v>
      </c>
      <c r="G89" s="57" t="s">
        <v>1948</v>
      </c>
    </row>
    <row r="90" spans="1:7" ht="20.399999999999999" x14ac:dyDescent="0.2">
      <c r="A90" s="70" t="s">
        <v>1695</v>
      </c>
      <c r="B90" s="70" t="s">
        <v>1836</v>
      </c>
      <c r="C90" s="55" t="s">
        <v>1295</v>
      </c>
      <c r="D90" s="55" t="s">
        <v>171</v>
      </c>
      <c r="E90" s="139" t="s">
        <v>1297</v>
      </c>
      <c r="F90" s="138" t="s">
        <v>1294</v>
      </c>
      <c r="G90" s="57" t="s">
        <v>1949</v>
      </c>
    </row>
    <row r="91" spans="1:7" ht="20.399999999999999" x14ac:dyDescent="0.2">
      <c r="A91" s="70" t="s">
        <v>1695</v>
      </c>
      <c r="B91" s="70" t="s">
        <v>1836</v>
      </c>
      <c r="C91" s="55" t="s">
        <v>1291</v>
      </c>
      <c r="D91" s="55" t="s">
        <v>172</v>
      </c>
      <c r="E91" s="139" t="s">
        <v>1293</v>
      </c>
      <c r="F91" s="138" t="s">
        <v>1290</v>
      </c>
      <c r="G91" s="57" t="s">
        <v>1950</v>
      </c>
    </row>
    <row r="92" spans="1:7" ht="20.399999999999999" x14ac:dyDescent="0.2">
      <c r="A92" s="70" t="s">
        <v>1695</v>
      </c>
      <c r="B92" s="70" t="s">
        <v>1836</v>
      </c>
      <c r="C92" s="55" t="s">
        <v>1285</v>
      </c>
      <c r="D92" s="55" t="s">
        <v>173</v>
      </c>
      <c r="E92" s="139" t="s">
        <v>1287</v>
      </c>
      <c r="F92" s="138" t="s">
        <v>1284</v>
      </c>
      <c r="G92" s="57" t="s">
        <v>1951</v>
      </c>
    </row>
    <row r="93" spans="1:7" ht="20.399999999999999" x14ac:dyDescent="0.2">
      <c r="A93" s="70" t="s">
        <v>1695</v>
      </c>
      <c r="B93" s="70" t="s">
        <v>1836</v>
      </c>
      <c r="C93" s="55" t="s">
        <v>1281</v>
      </c>
      <c r="D93" s="55" t="s">
        <v>174</v>
      </c>
      <c r="E93" s="139" t="s">
        <v>1283</v>
      </c>
      <c r="F93" s="138" t="s">
        <v>1280</v>
      </c>
      <c r="G93" s="57" t="s">
        <v>1952</v>
      </c>
    </row>
    <row r="94" spans="1:7" ht="20.399999999999999" x14ac:dyDescent="0.2">
      <c r="A94" s="70" t="s">
        <v>1695</v>
      </c>
      <c r="B94" s="70" t="s">
        <v>1836</v>
      </c>
      <c r="C94" s="55" t="s">
        <v>1277</v>
      </c>
      <c r="D94" s="55" t="s">
        <v>176</v>
      </c>
      <c r="E94" s="139" t="s">
        <v>1279</v>
      </c>
      <c r="F94" s="138" t="s">
        <v>1276</v>
      </c>
      <c r="G94" s="57" t="s">
        <v>1953</v>
      </c>
    </row>
    <row r="95" spans="1:7" ht="20.399999999999999" x14ac:dyDescent="0.2">
      <c r="A95" s="70" t="s">
        <v>1695</v>
      </c>
      <c r="B95" s="70" t="s">
        <v>1836</v>
      </c>
      <c r="C95" s="55" t="s">
        <v>1273</v>
      </c>
      <c r="D95" s="55" t="s">
        <v>175</v>
      </c>
      <c r="E95" s="139" t="s">
        <v>1275</v>
      </c>
      <c r="F95" s="138" t="s">
        <v>1272</v>
      </c>
      <c r="G95" s="57" t="s">
        <v>1954</v>
      </c>
    </row>
    <row r="96" spans="1:7" ht="20.399999999999999" x14ac:dyDescent="0.2">
      <c r="A96" s="70" t="s">
        <v>1695</v>
      </c>
      <c r="B96" s="70" t="s">
        <v>1836</v>
      </c>
      <c r="C96" s="55" t="s">
        <v>1269</v>
      </c>
      <c r="D96" s="55" t="s">
        <v>177</v>
      </c>
      <c r="E96" s="140" t="s">
        <v>1271</v>
      </c>
      <c r="F96" s="138" t="s">
        <v>1268</v>
      </c>
      <c r="G96" s="57" t="s">
        <v>1955</v>
      </c>
    </row>
    <row r="97" spans="1:7" ht="20.399999999999999" x14ac:dyDescent="0.2">
      <c r="A97" s="70" t="s">
        <v>1695</v>
      </c>
      <c r="B97" s="70" t="s">
        <v>1836</v>
      </c>
      <c r="C97" s="55" t="s">
        <v>1264</v>
      </c>
      <c r="D97" s="55" t="s">
        <v>178</v>
      </c>
      <c r="E97" s="140" t="s">
        <v>1267</v>
      </c>
      <c r="F97" s="138" t="s">
        <v>1263</v>
      </c>
      <c r="G97" s="57" t="s">
        <v>1956</v>
      </c>
    </row>
    <row r="98" spans="1:7" ht="20.399999999999999" x14ac:dyDescent="0.2">
      <c r="A98" s="70" t="s">
        <v>1695</v>
      </c>
      <c r="B98" s="70" t="s">
        <v>1836</v>
      </c>
      <c r="C98" s="55" t="s">
        <v>1260</v>
      </c>
      <c r="D98" s="55" t="s">
        <v>179</v>
      </c>
      <c r="E98" s="140" t="s">
        <v>1262</v>
      </c>
      <c r="F98" s="138" t="s">
        <v>1259</v>
      </c>
      <c r="G98" s="57" t="s">
        <v>1957</v>
      </c>
    </row>
    <row r="99" spans="1:7" ht="20.399999999999999" x14ac:dyDescent="0.2">
      <c r="A99" s="70" t="s">
        <v>1695</v>
      </c>
      <c r="B99" s="70" t="s">
        <v>1836</v>
      </c>
      <c r="C99" s="55" t="s">
        <v>1256</v>
      </c>
      <c r="D99" s="55" t="s">
        <v>180</v>
      </c>
      <c r="E99" s="140" t="s">
        <v>1258</v>
      </c>
      <c r="F99" s="138" t="s">
        <v>1255</v>
      </c>
      <c r="G99" s="57" t="s">
        <v>1958</v>
      </c>
    </row>
    <row r="100" spans="1:7" ht="20.399999999999999" x14ac:dyDescent="0.2">
      <c r="A100" s="70" t="s">
        <v>1695</v>
      </c>
      <c r="B100" s="70" t="s">
        <v>1836</v>
      </c>
      <c r="C100" s="55" t="s">
        <v>1251</v>
      </c>
      <c r="D100" s="55" t="s">
        <v>181</v>
      </c>
      <c r="E100" s="139" t="s">
        <v>1254</v>
      </c>
      <c r="F100" s="138" t="s">
        <v>1250</v>
      </c>
      <c r="G100" s="57" t="s">
        <v>1959</v>
      </c>
    </row>
    <row r="101" spans="1:7" ht="20.399999999999999" x14ac:dyDescent="0.2">
      <c r="A101" s="70" t="s">
        <v>1695</v>
      </c>
      <c r="B101" s="70" t="s">
        <v>1836</v>
      </c>
      <c r="C101" s="55" t="s">
        <v>1960</v>
      </c>
      <c r="D101" s="55" t="s">
        <v>182</v>
      </c>
      <c r="E101" s="139" t="s">
        <v>1249</v>
      </c>
      <c r="F101" s="138" t="s">
        <v>1245</v>
      </c>
      <c r="G101" s="57" t="s">
        <v>1961</v>
      </c>
    </row>
    <row r="102" spans="1:7" ht="20.399999999999999" x14ac:dyDescent="0.2">
      <c r="A102" s="70" t="s">
        <v>1695</v>
      </c>
      <c r="B102" s="70" t="s">
        <v>1836</v>
      </c>
      <c r="C102" s="55" t="s">
        <v>1962</v>
      </c>
      <c r="D102" s="55" t="s">
        <v>1963</v>
      </c>
      <c r="E102" s="139" t="s">
        <v>1244</v>
      </c>
      <c r="F102" s="138" t="s">
        <v>1241</v>
      </c>
      <c r="G102" s="57" t="s">
        <v>1964</v>
      </c>
    </row>
    <row r="103" spans="1:7" ht="20.399999999999999" x14ac:dyDescent="0.2">
      <c r="A103" s="70" t="s">
        <v>1695</v>
      </c>
      <c r="B103" s="70" t="s">
        <v>1836</v>
      </c>
      <c r="C103" s="55" t="s">
        <v>1238</v>
      </c>
      <c r="D103" s="55" t="s">
        <v>184</v>
      </c>
      <c r="E103" s="139" t="s">
        <v>1240</v>
      </c>
      <c r="F103" s="138" t="s">
        <v>1237</v>
      </c>
      <c r="G103" s="57" t="s">
        <v>1965</v>
      </c>
    </row>
    <row r="104" spans="1:7" ht="20.399999999999999" x14ac:dyDescent="0.2">
      <c r="A104" s="70" t="s">
        <v>1695</v>
      </c>
      <c r="B104" s="70" t="s">
        <v>1836</v>
      </c>
      <c r="C104" s="55" t="s">
        <v>1233</v>
      </c>
      <c r="D104" s="55" t="s">
        <v>1809</v>
      </c>
      <c r="E104" s="139" t="s">
        <v>1236</v>
      </c>
      <c r="F104" s="138" t="s">
        <v>1232</v>
      </c>
      <c r="G104" s="57" t="s">
        <v>1966</v>
      </c>
    </row>
    <row r="105" spans="1:7" ht="20.399999999999999" x14ac:dyDescent="0.2">
      <c r="A105" s="70" t="s">
        <v>1695</v>
      </c>
      <c r="B105" s="70" t="s">
        <v>1836</v>
      </c>
      <c r="C105" s="55" t="s">
        <v>1229</v>
      </c>
      <c r="D105" s="55" t="s">
        <v>188</v>
      </c>
      <c r="E105" s="139" t="s">
        <v>1231</v>
      </c>
      <c r="F105" s="138" t="s">
        <v>1228</v>
      </c>
      <c r="G105" s="57" t="s">
        <v>1967</v>
      </c>
    </row>
    <row r="106" spans="1:7" ht="20.399999999999999" x14ac:dyDescent="0.2">
      <c r="A106" s="70" t="s">
        <v>1695</v>
      </c>
      <c r="B106" s="70" t="s">
        <v>1836</v>
      </c>
      <c r="C106" s="55" t="s">
        <v>1224</v>
      </c>
      <c r="D106" s="55" t="s">
        <v>189</v>
      </c>
      <c r="E106" s="139" t="s">
        <v>1227</v>
      </c>
      <c r="F106" s="138" t="s">
        <v>1223</v>
      </c>
      <c r="G106" s="57" t="s">
        <v>1968</v>
      </c>
    </row>
    <row r="107" spans="1:7" ht="20.399999999999999" x14ac:dyDescent="0.2">
      <c r="A107" s="70" t="s">
        <v>1695</v>
      </c>
      <c r="B107" s="70" t="s">
        <v>1836</v>
      </c>
      <c r="C107" s="55" t="s">
        <v>1218</v>
      </c>
      <c r="D107" s="55" t="s">
        <v>192</v>
      </c>
      <c r="E107" s="139" t="s">
        <v>1220</v>
      </c>
      <c r="F107" s="138" t="s">
        <v>1217</v>
      </c>
      <c r="G107" s="57" t="s">
        <v>1969</v>
      </c>
    </row>
    <row r="108" spans="1:7" ht="20.399999999999999" x14ac:dyDescent="0.2">
      <c r="A108" s="70" t="s">
        <v>1695</v>
      </c>
      <c r="B108" s="70" t="s">
        <v>1836</v>
      </c>
      <c r="C108" s="55" t="s">
        <v>1214</v>
      </c>
      <c r="D108" s="55" t="s">
        <v>193</v>
      </c>
      <c r="E108" s="139" t="s">
        <v>1216</v>
      </c>
      <c r="F108" s="138" t="s">
        <v>1213</v>
      </c>
      <c r="G108" s="57" t="s">
        <v>1970</v>
      </c>
    </row>
    <row r="109" spans="1:7" ht="20.399999999999999" x14ac:dyDescent="0.2">
      <c r="A109" s="70" t="s">
        <v>1695</v>
      </c>
      <c r="B109" s="70" t="s">
        <v>1836</v>
      </c>
      <c r="C109" s="55" t="s">
        <v>1210</v>
      </c>
      <c r="D109" s="55" t="s">
        <v>194</v>
      </c>
      <c r="E109" s="139" t="s">
        <v>1212</v>
      </c>
      <c r="F109" s="138" t="s">
        <v>1209</v>
      </c>
      <c r="G109" s="57" t="s">
        <v>1971</v>
      </c>
    </row>
    <row r="110" spans="1:7" ht="20.399999999999999" x14ac:dyDescent="0.2">
      <c r="A110" s="70" t="s">
        <v>1695</v>
      </c>
      <c r="B110" s="70" t="s">
        <v>1836</v>
      </c>
      <c r="C110" s="55" t="s">
        <v>1206</v>
      </c>
      <c r="D110" s="55" t="s">
        <v>195</v>
      </c>
      <c r="E110" s="139" t="s">
        <v>1208</v>
      </c>
      <c r="F110" s="138" t="s">
        <v>1205</v>
      </c>
      <c r="G110" s="57" t="s">
        <v>1972</v>
      </c>
    </row>
    <row r="111" spans="1:7" ht="20.399999999999999" x14ac:dyDescent="0.2">
      <c r="A111" s="70" t="s">
        <v>1695</v>
      </c>
      <c r="B111" s="70" t="s">
        <v>1836</v>
      </c>
      <c r="C111" s="55" t="s">
        <v>1202</v>
      </c>
      <c r="D111" s="55" t="s">
        <v>196</v>
      </c>
      <c r="E111" s="139" t="s">
        <v>1204</v>
      </c>
      <c r="F111" s="138" t="s">
        <v>1201</v>
      </c>
      <c r="G111" s="57" t="s">
        <v>1973</v>
      </c>
    </row>
    <row r="112" spans="1:7" ht="20.399999999999999" x14ac:dyDescent="0.2">
      <c r="A112" s="70" t="s">
        <v>1695</v>
      </c>
      <c r="B112" s="70" t="s">
        <v>1836</v>
      </c>
      <c r="C112" s="55" t="s">
        <v>1198</v>
      </c>
      <c r="D112" s="55" t="s">
        <v>197</v>
      </c>
      <c r="E112" s="139" t="s">
        <v>1200</v>
      </c>
      <c r="F112" s="138" t="s">
        <v>1197</v>
      </c>
      <c r="G112" s="57" t="s">
        <v>1974</v>
      </c>
    </row>
    <row r="113" spans="1:7" ht="20.399999999999999" x14ac:dyDescent="0.2">
      <c r="A113" s="70" t="s">
        <v>1695</v>
      </c>
      <c r="B113" s="70" t="s">
        <v>1836</v>
      </c>
      <c r="C113" s="55" t="s">
        <v>1193</v>
      </c>
      <c r="D113" s="55" t="s">
        <v>198</v>
      </c>
      <c r="E113" s="139" t="s">
        <v>1196</v>
      </c>
      <c r="F113" s="138" t="s">
        <v>1192</v>
      </c>
      <c r="G113" s="57" t="s">
        <v>1975</v>
      </c>
    </row>
    <row r="114" spans="1:7" ht="20.399999999999999" x14ac:dyDescent="0.2">
      <c r="A114" s="70" t="s">
        <v>1695</v>
      </c>
      <c r="B114" s="70" t="s">
        <v>1836</v>
      </c>
      <c r="C114" s="55" t="s">
        <v>1188</v>
      </c>
      <c r="D114" s="55" t="s">
        <v>1813</v>
      </c>
      <c r="E114" s="139" t="s">
        <v>1191</v>
      </c>
      <c r="F114" s="138" t="s">
        <v>1187</v>
      </c>
      <c r="G114" s="57" t="s">
        <v>1976</v>
      </c>
    </row>
    <row r="115" spans="1:7" ht="20.399999999999999" x14ac:dyDescent="0.2">
      <c r="A115" s="70" t="s">
        <v>1695</v>
      </c>
      <c r="B115" s="70" t="s">
        <v>1836</v>
      </c>
      <c r="C115" s="55" t="s">
        <v>1183</v>
      </c>
      <c r="D115" s="55" t="s">
        <v>201</v>
      </c>
      <c r="E115" s="139" t="s">
        <v>1186</v>
      </c>
      <c r="F115" s="138" t="s">
        <v>1182</v>
      </c>
      <c r="G115" s="57" t="s">
        <v>1977</v>
      </c>
    </row>
    <row r="116" spans="1:7" ht="20.399999999999999" x14ac:dyDescent="0.2">
      <c r="A116" s="70" t="s">
        <v>1695</v>
      </c>
      <c r="B116" s="70" t="s">
        <v>1836</v>
      </c>
      <c r="C116" s="55" t="s">
        <v>1178</v>
      </c>
      <c r="D116" s="55" t="s">
        <v>203</v>
      </c>
      <c r="E116" s="139" t="s">
        <v>1181</v>
      </c>
      <c r="F116" s="138" t="s">
        <v>1177</v>
      </c>
      <c r="G116" s="57" t="s">
        <v>1978</v>
      </c>
    </row>
    <row r="117" spans="1:7" ht="20.399999999999999" x14ac:dyDescent="0.2">
      <c r="A117" s="70" t="s">
        <v>1695</v>
      </c>
      <c r="B117" s="70" t="s">
        <v>1836</v>
      </c>
      <c r="C117" s="55" t="s">
        <v>1174</v>
      </c>
      <c r="D117" s="55" t="s">
        <v>204</v>
      </c>
      <c r="E117" s="139" t="s">
        <v>1176</v>
      </c>
      <c r="F117" s="138" t="s">
        <v>1173</v>
      </c>
      <c r="G117" s="57" t="s">
        <v>1979</v>
      </c>
    </row>
    <row r="118" spans="1:7" ht="20.399999999999999" x14ac:dyDescent="0.2">
      <c r="A118" s="70" t="s">
        <v>1695</v>
      </c>
      <c r="B118" s="70" t="s">
        <v>1836</v>
      </c>
      <c r="C118" s="55" t="s">
        <v>1170</v>
      </c>
      <c r="D118" s="55" t="s">
        <v>207</v>
      </c>
      <c r="E118" s="139" t="s">
        <v>1172</v>
      </c>
      <c r="F118" s="138" t="s">
        <v>1169</v>
      </c>
      <c r="G118" s="57" t="s">
        <v>1980</v>
      </c>
    </row>
    <row r="119" spans="1:7" ht="20.399999999999999" x14ac:dyDescent="0.2">
      <c r="A119" s="70" t="s">
        <v>1695</v>
      </c>
      <c r="B119" s="70" t="s">
        <v>1836</v>
      </c>
      <c r="C119" s="55" t="s">
        <v>1164</v>
      </c>
      <c r="D119" s="55" t="s">
        <v>1815</v>
      </c>
      <c r="E119" s="139" t="s">
        <v>1166</v>
      </c>
      <c r="F119" s="138" t="s">
        <v>1163</v>
      </c>
      <c r="G119" s="57" t="s">
        <v>1981</v>
      </c>
    </row>
    <row r="120" spans="1:7" ht="20.399999999999999" x14ac:dyDescent="0.2">
      <c r="A120" s="70" t="s">
        <v>1695</v>
      </c>
      <c r="B120" s="70" t="s">
        <v>1836</v>
      </c>
      <c r="C120" s="55" t="s">
        <v>1160</v>
      </c>
      <c r="D120" s="55" t="s">
        <v>1816</v>
      </c>
      <c r="E120" s="139" t="s">
        <v>1162</v>
      </c>
      <c r="F120" s="138" t="s">
        <v>1159</v>
      </c>
      <c r="G120" s="57" t="s">
        <v>1982</v>
      </c>
    </row>
    <row r="121" spans="1:7" ht="20.399999999999999" x14ac:dyDescent="0.2">
      <c r="A121" s="70" t="s">
        <v>1695</v>
      </c>
      <c r="B121" s="70" t="s">
        <v>1836</v>
      </c>
      <c r="C121" s="55" t="s">
        <v>1983</v>
      </c>
      <c r="D121" s="55" t="s">
        <v>1817</v>
      </c>
      <c r="E121" s="139" t="s">
        <v>1158</v>
      </c>
      <c r="F121" s="138" t="s">
        <v>1154</v>
      </c>
      <c r="G121" s="57" t="s">
        <v>1984</v>
      </c>
    </row>
    <row r="122" spans="1:7" ht="20.399999999999999" x14ac:dyDescent="0.2">
      <c r="A122" s="70" t="s">
        <v>1695</v>
      </c>
      <c r="B122" s="70" t="s">
        <v>1836</v>
      </c>
      <c r="C122" s="55" t="s">
        <v>1151</v>
      </c>
      <c r="D122" s="55" t="s">
        <v>153</v>
      </c>
      <c r="E122" s="139" t="s">
        <v>1153</v>
      </c>
      <c r="F122" s="138" t="s">
        <v>1150</v>
      </c>
      <c r="G122" s="57" t="s">
        <v>1985</v>
      </c>
    </row>
    <row r="123" spans="1:7" ht="20.399999999999999" x14ac:dyDescent="0.2">
      <c r="A123" s="70" t="s">
        <v>1695</v>
      </c>
      <c r="B123" s="70" t="s">
        <v>1836</v>
      </c>
      <c r="C123" s="55" t="s">
        <v>1147</v>
      </c>
      <c r="D123" s="55" t="s">
        <v>154</v>
      </c>
      <c r="E123" s="139" t="s">
        <v>1149</v>
      </c>
      <c r="F123" s="138" t="s">
        <v>1146</v>
      </c>
      <c r="G123" s="57" t="s">
        <v>1986</v>
      </c>
    </row>
    <row r="124" spans="1:7" ht="20.399999999999999" x14ac:dyDescent="0.2">
      <c r="A124" s="70" t="s">
        <v>1695</v>
      </c>
      <c r="B124" s="70" t="s">
        <v>1836</v>
      </c>
      <c r="C124" s="55" t="s">
        <v>1987</v>
      </c>
      <c r="D124" s="55" t="s">
        <v>160</v>
      </c>
      <c r="E124" s="139" t="s">
        <v>1145</v>
      </c>
      <c r="F124" s="138" t="s">
        <v>1142</v>
      </c>
      <c r="G124" s="57" t="s">
        <v>1988</v>
      </c>
    </row>
    <row r="125" spans="1:7" ht="20.399999999999999" x14ac:dyDescent="0.2">
      <c r="A125" s="70" t="s">
        <v>1695</v>
      </c>
      <c r="B125" s="70" t="s">
        <v>1836</v>
      </c>
      <c r="C125" s="55" t="s">
        <v>1989</v>
      </c>
      <c r="D125" s="55" t="s">
        <v>1801</v>
      </c>
      <c r="E125" s="139" t="s">
        <v>1139</v>
      </c>
      <c r="F125" s="138" t="s">
        <v>1136</v>
      </c>
      <c r="G125" s="57" t="s">
        <v>1990</v>
      </c>
    </row>
    <row r="126" spans="1:7" ht="20.399999999999999" x14ac:dyDescent="0.2">
      <c r="A126" s="70" t="s">
        <v>1695</v>
      </c>
      <c r="B126" s="70" t="s">
        <v>1836</v>
      </c>
      <c r="C126" s="55" t="s">
        <v>1991</v>
      </c>
      <c r="D126" s="55" t="s">
        <v>1804</v>
      </c>
      <c r="E126" s="139" t="s">
        <v>1135</v>
      </c>
      <c r="F126" s="138" t="s">
        <v>1132</v>
      </c>
      <c r="G126" s="57" t="s">
        <v>1992</v>
      </c>
    </row>
    <row r="127" spans="1:7" ht="20.399999999999999" x14ac:dyDescent="0.2">
      <c r="A127" s="70" t="s">
        <v>1695</v>
      </c>
      <c r="B127" s="70" t="s">
        <v>1836</v>
      </c>
      <c r="C127" s="55" t="s">
        <v>1129</v>
      </c>
      <c r="D127" s="55" t="s">
        <v>1810</v>
      </c>
      <c r="E127" s="139" t="s">
        <v>1131</v>
      </c>
      <c r="F127" s="138" t="s">
        <v>1128</v>
      </c>
      <c r="G127" s="57" t="s">
        <v>1993</v>
      </c>
    </row>
    <row r="128" spans="1:7" ht="20.399999999999999" x14ac:dyDescent="0.2">
      <c r="A128" s="70" t="s">
        <v>1695</v>
      </c>
      <c r="B128" s="70" t="s">
        <v>1836</v>
      </c>
      <c r="C128" s="55" t="s">
        <v>1125</v>
      </c>
      <c r="D128" s="55" t="s">
        <v>191</v>
      </c>
      <c r="E128" s="139" t="s">
        <v>1127</v>
      </c>
      <c r="F128" s="138" t="s">
        <v>1124</v>
      </c>
      <c r="G128" s="57" t="s">
        <v>1994</v>
      </c>
    </row>
    <row r="129" spans="1:7" ht="20.399999999999999" x14ac:dyDescent="0.2">
      <c r="A129" s="70" t="s">
        <v>1695</v>
      </c>
      <c r="B129" s="70" t="s">
        <v>1836</v>
      </c>
      <c r="C129" s="55" t="s">
        <v>1121</v>
      </c>
      <c r="D129" s="55" t="s">
        <v>205</v>
      </c>
      <c r="E129" s="139" t="s">
        <v>1123</v>
      </c>
      <c r="F129" s="138" t="s">
        <v>1120</v>
      </c>
      <c r="G129" s="57" t="s">
        <v>1995</v>
      </c>
    </row>
    <row r="130" spans="1:7" ht="20.399999999999999" x14ac:dyDescent="0.2">
      <c r="A130" s="70" t="s">
        <v>1695</v>
      </c>
      <c r="B130" s="70" t="s">
        <v>1836</v>
      </c>
      <c r="C130" s="55" t="s">
        <v>1117</v>
      </c>
      <c r="D130" s="55" t="s">
        <v>211</v>
      </c>
      <c r="E130" s="139" t="s">
        <v>1119</v>
      </c>
      <c r="F130" s="138" t="s">
        <v>1116</v>
      </c>
      <c r="G130" s="57" t="s">
        <v>1996</v>
      </c>
    </row>
    <row r="131" spans="1:7" ht="20.399999999999999" x14ac:dyDescent="0.2">
      <c r="A131" s="70" t="s">
        <v>1695</v>
      </c>
      <c r="B131" s="70" t="s">
        <v>1836</v>
      </c>
      <c r="C131" s="55" t="s">
        <v>1113</v>
      </c>
      <c r="D131" s="55" t="s">
        <v>1820</v>
      </c>
      <c r="E131" s="139" t="s">
        <v>1115</v>
      </c>
      <c r="F131" s="138" t="s">
        <v>1112</v>
      </c>
      <c r="G131" s="57" t="s">
        <v>1997</v>
      </c>
    </row>
    <row r="132" spans="1:7" ht="20.399999999999999" x14ac:dyDescent="0.2">
      <c r="A132" s="70" t="s">
        <v>1695</v>
      </c>
      <c r="B132" s="70" t="s">
        <v>1836</v>
      </c>
      <c r="C132" s="55" t="s">
        <v>1103</v>
      </c>
      <c r="D132" s="55" t="s">
        <v>1998</v>
      </c>
      <c r="E132" s="139" t="s">
        <v>1105</v>
      </c>
      <c r="F132" s="138" t="s">
        <v>1102</v>
      </c>
      <c r="G132" s="57" t="s">
        <v>1999</v>
      </c>
    </row>
    <row r="133" spans="1:7" ht="20.399999999999999" x14ac:dyDescent="0.2">
      <c r="A133" s="70" t="s">
        <v>1695</v>
      </c>
      <c r="B133" s="70" t="s">
        <v>1836</v>
      </c>
      <c r="C133" s="55" t="s">
        <v>1099</v>
      </c>
      <c r="D133" s="55" t="s">
        <v>202</v>
      </c>
      <c r="E133" s="139" t="s">
        <v>1101</v>
      </c>
      <c r="F133" s="138" t="s">
        <v>1098</v>
      </c>
      <c r="G133" s="57" t="s">
        <v>2000</v>
      </c>
    </row>
    <row r="134" spans="1:7" ht="20.399999999999999" x14ac:dyDescent="0.2">
      <c r="A134" s="70" t="s">
        <v>1695</v>
      </c>
      <c r="B134" s="70" t="s">
        <v>1836</v>
      </c>
      <c r="C134" s="55" t="s">
        <v>1095</v>
      </c>
      <c r="D134" s="55" t="s">
        <v>206</v>
      </c>
      <c r="E134" s="139" t="s">
        <v>1097</v>
      </c>
      <c r="F134" s="138" t="s">
        <v>1094</v>
      </c>
      <c r="G134" s="57" t="s">
        <v>2001</v>
      </c>
    </row>
    <row r="135" spans="1:7" ht="20.399999999999999" x14ac:dyDescent="0.2">
      <c r="A135" s="70" t="s">
        <v>1695</v>
      </c>
      <c r="B135" s="70" t="s">
        <v>1836</v>
      </c>
      <c r="C135" s="55" t="s">
        <v>1091</v>
      </c>
      <c r="D135" s="55" t="s">
        <v>1814</v>
      </c>
      <c r="E135" s="139" t="s">
        <v>1093</v>
      </c>
      <c r="F135" s="138" t="s">
        <v>1090</v>
      </c>
      <c r="G135" s="57" t="s">
        <v>2002</v>
      </c>
    </row>
    <row r="136" spans="1:7" ht="20.399999999999999" x14ac:dyDescent="0.2">
      <c r="A136" s="70" t="s">
        <v>1695</v>
      </c>
      <c r="B136" s="70" t="s">
        <v>1836</v>
      </c>
      <c r="C136" s="55" t="s">
        <v>2003</v>
      </c>
      <c r="D136" s="55" t="s">
        <v>1819</v>
      </c>
      <c r="E136" s="139" t="s">
        <v>1089</v>
      </c>
      <c r="F136" s="138" t="s">
        <v>1086</v>
      </c>
      <c r="G136" s="57" t="s">
        <v>2004</v>
      </c>
    </row>
    <row r="137" spans="1:7" ht="20.399999999999999" x14ac:dyDescent="0.2">
      <c r="A137" s="70" t="s">
        <v>1695</v>
      </c>
      <c r="B137" s="70" t="s">
        <v>1836</v>
      </c>
      <c r="C137" s="55" t="s">
        <v>1082</v>
      </c>
      <c r="D137" s="55" t="s">
        <v>1798</v>
      </c>
      <c r="E137" s="139" t="s">
        <v>1085</v>
      </c>
      <c r="F137" s="138" t="s">
        <v>1081</v>
      </c>
      <c r="G137" s="57" t="s">
        <v>2005</v>
      </c>
    </row>
    <row r="138" spans="1:7" x14ac:dyDescent="0.2">
      <c r="A138" s="50"/>
      <c r="B138" s="50"/>
    </row>
    <row r="139" spans="1:7" x14ac:dyDescent="0.2">
      <c r="A139" s="50"/>
      <c r="B139" s="50"/>
    </row>
    <row r="140" spans="1:7" x14ac:dyDescent="0.2">
      <c r="A140" s="50"/>
      <c r="B140" s="50"/>
    </row>
    <row r="141" spans="1:7" x14ac:dyDescent="0.2">
      <c r="A141" s="50"/>
      <c r="B141" s="50"/>
    </row>
    <row r="142" spans="1:7" x14ac:dyDescent="0.2">
      <c r="A142" s="50"/>
      <c r="B142" s="50"/>
    </row>
    <row r="143" spans="1:7" x14ac:dyDescent="0.2">
      <c r="A143" s="50"/>
      <c r="B143" s="50"/>
    </row>
    <row r="144" spans="1:7" x14ac:dyDescent="0.2">
      <c r="A144" s="50"/>
      <c r="B144" s="50"/>
    </row>
    <row r="145" spans="1:2" x14ac:dyDescent="0.2">
      <c r="A145" s="50"/>
      <c r="B145" s="50"/>
    </row>
    <row r="146" spans="1:2" x14ac:dyDescent="0.2">
      <c r="A146" s="50"/>
      <c r="B146" s="50"/>
    </row>
    <row r="147" spans="1:2" x14ac:dyDescent="0.2">
      <c r="A147" s="50"/>
      <c r="B147" s="50"/>
    </row>
    <row r="148" spans="1:2" x14ac:dyDescent="0.2">
      <c r="A148" s="50"/>
      <c r="B148" s="50"/>
    </row>
    <row r="149" spans="1:2" x14ac:dyDescent="0.2">
      <c r="A149" s="50"/>
      <c r="B149" s="50"/>
    </row>
    <row r="150" spans="1:2" x14ac:dyDescent="0.2">
      <c r="A150" s="50"/>
      <c r="B150" s="50"/>
    </row>
    <row r="151" spans="1:2" x14ac:dyDescent="0.2">
      <c r="A151" s="50"/>
      <c r="B151" s="50"/>
    </row>
    <row r="152" spans="1:2" x14ac:dyDescent="0.2">
      <c r="A152" s="50"/>
      <c r="B152" s="50"/>
    </row>
    <row r="153" spans="1:2" x14ac:dyDescent="0.2">
      <c r="A153" s="50"/>
      <c r="B153" s="50"/>
    </row>
    <row r="154" spans="1:2" x14ac:dyDescent="0.2">
      <c r="A154" s="50"/>
      <c r="B154" s="50"/>
    </row>
    <row r="155" spans="1:2" x14ac:dyDescent="0.2">
      <c r="A155" s="50"/>
      <c r="B155" s="50"/>
    </row>
    <row r="156" spans="1:2" x14ac:dyDescent="0.2">
      <c r="A156" s="50"/>
      <c r="B156" s="50"/>
    </row>
    <row r="157" spans="1:2" x14ac:dyDescent="0.2">
      <c r="A157" s="50"/>
      <c r="B157" s="50"/>
    </row>
    <row r="158" spans="1:2" x14ac:dyDescent="0.2">
      <c r="A158" s="50"/>
      <c r="B158" s="50"/>
    </row>
    <row r="159" spans="1:2" x14ac:dyDescent="0.2">
      <c r="A159" s="50"/>
      <c r="B159" s="50"/>
    </row>
    <row r="160" spans="1:2" x14ac:dyDescent="0.2">
      <c r="A160" s="50"/>
      <c r="B160" s="50"/>
    </row>
    <row r="161" spans="1:2" x14ac:dyDescent="0.2">
      <c r="A161" s="50"/>
      <c r="B161" s="50"/>
    </row>
    <row r="162" spans="1:2" x14ac:dyDescent="0.2">
      <c r="A162" s="50"/>
      <c r="B162" s="50"/>
    </row>
    <row r="163" spans="1:2" x14ac:dyDescent="0.2">
      <c r="A163" s="50"/>
      <c r="B163" s="50"/>
    </row>
    <row r="164" spans="1:2" x14ac:dyDescent="0.2">
      <c r="A164" s="50"/>
      <c r="B164" s="50"/>
    </row>
    <row r="165" spans="1:2" x14ac:dyDescent="0.2">
      <c r="A165" s="50"/>
      <c r="B165" s="50"/>
    </row>
    <row r="166" spans="1:2" x14ac:dyDescent="0.2">
      <c r="A166" s="50"/>
      <c r="B166" s="50"/>
    </row>
    <row r="167" spans="1:2" x14ac:dyDescent="0.2">
      <c r="A167" s="50"/>
      <c r="B167" s="50"/>
    </row>
    <row r="168" spans="1:2" x14ac:dyDescent="0.2">
      <c r="A168" s="50"/>
      <c r="B168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Breakdown (by Centre)</vt:lpstr>
      <vt:lpstr>FLSS</vt:lpstr>
      <vt:lpstr>Original CC</vt:lpstr>
      <vt:lpstr>CC wef 1 Dec 2021</vt:lpstr>
      <vt:lpstr>CC wef 3 Jul 2023</vt:lpstr>
    </vt:vector>
  </TitlesOfParts>
  <Company>Singapore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S8213477H</dc:creator>
  <cp:lastModifiedBy>Guo Bin LEW (NEA)</cp:lastModifiedBy>
  <cp:lastPrinted>2013-11-07T02:36:43Z</cp:lastPrinted>
  <dcterms:created xsi:type="dcterms:W3CDTF">2013-11-01T03:54:00Z</dcterms:created>
  <dcterms:modified xsi:type="dcterms:W3CDTF">2024-10-03T08:52:02Z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53db910-0838-4c35-bb3a-1ee21aa199ac_Enabled">
    <vt:lpwstr>true</vt:lpwstr>
  </property>
  <property fmtid="{D5CDD505-2E9C-101B-9397-08002B2CF9AE}" pid="3" name="MSIP_Label_153db910-0838-4c35-bb3a-1ee21aa199ac_SetDate">
    <vt:lpwstr>2022-02-07T06:20:56Z</vt:lpwstr>
  </property>
  <property fmtid="{D5CDD505-2E9C-101B-9397-08002B2CF9AE}" pid="4" name="MSIP_Label_153db910-0838-4c35-bb3a-1ee21aa199ac_Method">
    <vt:lpwstr>Privileged</vt:lpwstr>
  </property>
  <property fmtid="{D5CDD505-2E9C-101B-9397-08002B2CF9AE}" pid="5" name="MSIP_Label_153db910-0838-4c35-bb3a-1ee21aa199ac_Name">
    <vt:lpwstr>Sensitive Normal</vt:lpwstr>
  </property>
  <property fmtid="{D5CDD505-2E9C-101B-9397-08002B2CF9AE}" pid="6" name="MSIP_Label_153db910-0838-4c35-bb3a-1ee21aa199ac_SiteId">
    <vt:lpwstr>0b11c524-9a1c-4e1b-84cb-6336aefc2243</vt:lpwstr>
  </property>
  <property fmtid="{D5CDD505-2E9C-101B-9397-08002B2CF9AE}" pid="7" name="MSIP_Label_153db910-0838-4c35-bb3a-1ee21aa199ac_ActionId">
    <vt:lpwstr>28c48c48-2bd2-4274-938b-0393f8354d02</vt:lpwstr>
  </property>
  <property fmtid="{D5CDD505-2E9C-101B-9397-08002B2CF9AE}" pid="8" name="MSIP_Label_153db910-0838-4c35-bb3a-1ee21aa199ac_ContentBits">
    <vt:lpwstr>0</vt:lpwstr>
  </property>
</Properties>
</file>