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RollTide/Desktop/"/>
    </mc:Choice>
  </mc:AlternateContent>
  <bookViews>
    <workbookView xWindow="0" yWindow="460" windowWidth="26840" windowHeight="17540" tabRatio="500" activeTab="1"/>
  </bookViews>
  <sheets>
    <sheet name="HEALTH" sheetId="1" r:id="rId1"/>
    <sheet name="ATTACK" sheetId="4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1" l="1"/>
  <c r="B34" i="1"/>
  <c r="B35" i="1"/>
  <c r="B36" i="1"/>
  <c r="B37" i="1"/>
  <c r="B38" i="1"/>
  <c r="B39" i="1"/>
  <c r="B40" i="1"/>
  <c r="B41" i="1"/>
  <c r="B42" i="1"/>
  <c r="E30" i="1"/>
  <c r="E32" i="1"/>
  <c r="M31" i="1"/>
  <c r="M29" i="1"/>
  <c r="E31" i="1"/>
  <c r="M30" i="1"/>
  <c r="E38" i="4"/>
  <c r="E39" i="4"/>
  <c r="E40" i="4"/>
  <c r="C15" i="4"/>
  <c r="G30" i="4"/>
  <c r="B38" i="4"/>
  <c r="B39" i="4"/>
  <c r="B40" i="4"/>
  <c r="B41" i="4"/>
  <c r="C16" i="4"/>
  <c r="C38" i="4"/>
  <c r="C39" i="4"/>
  <c r="C40" i="4"/>
  <c r="C41" i="4"/>
  <c r="C17" i="4"/>
  <c r="G16" i="4"/>
  <c r="G17" i="4"/>
  <c r="G18" i="4"/>
  <c r="C19" i="4"/>
  <c r="G25" i="4"/>
  <c r="G26" i="4"/>
  <c r="G27" i="4"/>
  <c r="C22" i="4"/>
  <c r="E15" i="4"/>
  <c r="C18" i="4"/>
  <c r="E18" i="4"/>
  <c r="E19" i="4"/>
  <c r="E20" i="4"/>
  <c r="E21" i="4"/>
  <c r="E22" i="4"/>
  <c r="B28" i="4"/>
  <c r="B29" i="4"/>
  <c r="B30" i="4"/>
  <c r="B31" i="4"/>
  <c r="B32" i="4"/>
  <c r="B33" i="4"/>
  <c r="B34" i="4"/>
  <c r="B35" i="4"/>
  <c r="E24" i="4"/>
  <c r="C24" i="4"/>
  <c r="B27" i="4"/>
  <c r="E30" i="4"/>
  <c r="E31" i="4"/>
  <c r="G15" i="4"/>
  <c r="G24" i="4"/>
  <c r="C20" i="4"/>
  <c r="J29" i="4"/>
  <c r="E23" i="4"/>
  <c r="J28" i="4"/>
  <c r="J26" i="4"/>
  <c r="J27" i="4"/>
  <c r="G15" i="1"/>
  <c r="E15" i="1"/>
  <c r="E16" i="1"/>
  <c r="E17" i="1"/>
  <c r="C25" i="1"/>
  <c r="C26" i="1"/>
  <c r="C27" i="1"/>
  <c r="B15" i="1"/>
  <c r="B16" i="1"/>
  <c r="B17" i="1"/>
  <c r="B18" i="1"/>
  <c r="C22" i="1"/>
  <c r="G18" i="1"/>
  <c r="G19" i="1"/>
  <c r="G20" i="1"/>
  <c r="G21" i="1"/>
  <c r="G22" i="1"/>
  <c r="C23" i="1"/>
  <c r="H18" i="1"/>
  <c r="H19" i="1"/>
  <c r="H20" i="1"/>
  <c r="H21" i="1"/>
  <c r="H22" i="1"/>
  <c r="C24" i="1"/>
  <c r="G25" i="1"/>
  <c r="G26" i="1"/>
  <c r="G27" i="1"/>
  <c r="G28" i="1"/>
  <c r="C28" i="1"/>
  <c r="E22" i="1"/>
  <c r="E25" i="1"/>
  <c r="E26" i="1"/>
  <c r="E27" i="1"/>
  <c r="C29" i="1"/>
  <c r="E28" i="1"/>
  <c r="C31" i="1"/>
  <c r="E29" i="1"/>
  <c r="M28" i="1"/>
  <c r="G29" i="1"/>
</calcChain>
</file>

<file path=xl/sharedStrings.xml><?xml version="1.0" encoding="utf-8"?>
<sst xmlns="http://schemas.openxmlformats.org/spreadsheetml/2006/main" count="139" uniqueCount="100">
  <si>
    <t>2/4 Boost</t>
  </si>
  <si>
    <t>Chest w/passive</t>
  </si>
  <si>
    <t>Boot w/passive</t>
  </si>
  <si>
    <t>CHEST</t>
  </si>
  <si>
    <t>Arti</t>
  </si>
  <si>
    <t>Base HP w/tech</t>
  </si>
  <si>
    <t>5*</t>
  </si>
  <si>
    <t>References</t>
  </si>
  <si>
    <t>3*</t>
  </si>
  <si>
    <t>4*</t>
  </si>
  <si>
    <t>6*</t>
  </si>
  <si>
    <t>BOOTS</t>
  </si>
  <si>
    <t>2/4 Bonus</t>
  </si>
  <si>
    <t>4/4 Bonus</t>
  </si>
  <si>
    <t>Tech 1/8</t>
  </si>
  <si>
    <t>Tech 7/8</t>
  </si>
  <si>
    <t>Tech 8/8</t>
  </si>
  <si>
    <t>Base HP (from 10* library)</t>
  </si>
  <si>
    <t>HEALTH W/PET</t>
  </si>
  <si>
    <t xml:space="preserve"> </t>
  </si>
  <si>
    <t>ATTACK</t>
  </si>
  <si>
    <t>HEALTH</t>
  </si>
  <si>
    <t>WEAPON</t>
  </si>
  <si>
    <t>ACCESSORY</t>
  </si>
  <si>
    <t>3/4 Bonus</t>
  </si>
  <si>
    <t>3/4 Boost</t>
  </si>
  <si>
    <t>4/4 Boost (or 2nd 2/4)</t>
  </si>
  <si>
    <t>HP Passive</t>
  </si>
  <si>
    <t>CALCULATION</t>
  </si>
  <si>
    <t>Aura HP (%)</t>
  </si>
  <si>
    <t>Arti Bonus HP (%)</t>
  </si>
  <si>
    <t>Tech 1</t>
  </si>
  <si>
    <t>Tech 2 (optional)</t>
  </si>
  <si>
    <t>WEAPON (basic stat)</t>
  </si>
  <si>
    <t>ACCESSORY (basic stat)</t>
  </si>
  <si>
    <t>Base Atk w/tech</t>
  </si>
  <si>
    <t>Base Atk (from 10* library)</t>
  </si>
  <si>
    <t>Weapon w/passive</t>
  </si>
  <si>
    <t>Accessory w/passive</t>
  </si>
  <si>
    <t>Attack added by Pet aura</t>
  </si>
  <si>
    <t>Arti attack (ex. 1280)</t>
  </si>
  <si>
    <t xml:space="preserve">Arti attack % </t>
  </si>
  <si>
    <t>Arti attack bonus (%)</t>
  </si>
  <si>
    <t>Stone attack %</t>
  </si>
  <si>
    <t>Stone attack (ex. 2000)</t>
  </si>
  <si>
    <t>CALCULATIONS</t>
  </si>
  <si>
    <t>Atk Passive</t>
  </si>
  <si>
    <t>Top HP stone stat w/boosts</t>
  </si>
  <si>
    <t>Bottom HP stone stat (%)</t>
  </si>
  <si>
    <t>Hero specific HP passive</t>
  </si>
  <si>
    <t>Gear</t>
  </si>
  <si>
    <t>Chest stat</t>
  </si>
  <si>
    <t>Boots stat</t>
  </si>
  <si>
    <t>2/4 bonus</t>
  </si>
  <si>
    <t>4/4 bonus (or 2nd 2/4)</t>
  </si>
  <si>
    <t>Character Stat Page</t>
  </si>
  <si>
    <t>Arti HP added</t>
  </si>
  <si>
    <t>Arti HP bonus</t>
  </si>
  <si>
    <t>Stone HP added</t>
  </si>
  <si>
    <t>Stone HP % added</t>
  </si>
  <si>
    <t xml:space="preserve">Guild Tech </t>
  </si>
  <si>
    <t>Aura HP %</t>
  </si>
  <si>
    <t>HP added by Pet aura</t>
  </si>
  <si>
    <t>Optional Bonuses</t>
  </si>
  <si>
    <t>Base stone hp</t>
  </si>
  <si>
    <t xml:space="preserve">CHEST </t>
  </si>
  <si>
    <t xml:space="preserve">BOOT </t>
  </si>
  <si>
    <t>Pet Aura</t>
  </si>
  <si>
    <t xml:space="preserve">Base HP </t>
  </si>
  <si>
    <t>Calculations (DON'T ALTER)</t>
  </si>
  <si>
    <t>Gear References</t>
  </si>
  <si>
    <t>HEALTH W/AURA</t>
  </si>
  <si>
    <r>
      <t xml:space="preserve">BATTLE HEALTH </t>
    </r>
    <r>
      <rPr>
        <b/>
        <sz val="12"/>
        <color theme="1"/>
        <rFont val="Calibri (Body)"/>
      </rPr>
      <t>(PET + AURA)</t>
    </r>
  </si>
  <si>
    <r>
      <rPr>
        <b/>
        <sz val="14"/>
        <color theme="1"/>
        <rFont val="Calibri (Body)"/>
      </rPr>
      <t xml:space="preserve">DIRECTIONS: </t>
    </r>
    <r>
      <rPr>
        <sz val="12"/>
        <color theme="1"/>
        <rFont val="Calibri (Body)"/>
      </rPr>
      <t xml:space="preserve">Enter all percentages as decimals (ex. 20% = 0.2). Only enter stats into the YELLOW BOXES. If you don't have a stat to enter (ex. arti doesn't have HP faction bonus) then just enter a ZERO (0). </t>
    </r>
    <r>
      <rPr>
        <b/>
        <sz val="14"/>
        <color theme="1"/>
        <rFont val="Calibri (Body)"/>
      </rPr>
      <t xml:space="preserve">RESULTS: </t>
    </r>
    <r>
      <rPr>
        <sz val="12"/>
        <color theme="1"/>
        <rFont val="Calibri (Body)"/>
      </rPr>
      <t>HEALTH is the health that will display on your hero page. HEALTH W/AURA is your heros health with faction aura. HEALTH W/PET is your heros health with pet aura. BATTLE HEALTH is the amount of damage that your hero will be able to endure while in combat without heals.</t>
    </r>
  </si>
  <si>
    <t>Hero specific Atk passive</t>
  </si>
  <si>
    <t>Weapon stat</t>
  </si>
  <si>
    <t>Accesory stat</t>
  </si>
  <si>
    <t>3/4 bonus</t>
  </si>
  <si>
    <t>Arti Atk added</t>
  </si>
  <si>
    <t>Stone Atk added</t>
  </si>
  <si>
    <t>Stone Atk % added</t>
  </si>
  <si>
    <t>Arti Atk % added</t>
  </si>
  <si>
    <t>Arti Atk % bonus</t>
  </si>
  <si>
    <t>Atk added by Pet aura</t>
  </si>
  <si>
    <t>Faction Aura Atk %</t>
  </si>
  <si>
    <t>Tech 2 (Optional)</t>
  </si>
  <si>
    <t>Faction Aura atk %</t>
  </si>
  <si>
    <t xml:space="preserve">ATTACK </t>
  </si>
  <si>
    <t>ATTACK W/AURA</t>
  </si>
  <si>
    <t>ATTACK  W/PET</t>
  </si>
  <si>
    <r>
      <t xml:space="preserve">BATTLE ATTACK </t>
    </r>
    <r>
      <rPr>
        <b/>
        <sz val="12"/>
        <color theme="1"/>
        <rFont val="Calibri (Body)"/>
      </rPr>
      <t>(PET + AURA)</t>
    </r>
  </si>
  <si>
    <t>Stone Atk</t>
  </si>
  <si>
    <t>Arti Atk</t>
  </si>
  <si>
    <t>Guild Tech</t>
  </si>
  <si>
    <r>
      <rPr>
        <b/>
        <sz val="12"/>
        <color theme="1"/>
        <rFont val="Calibri"/>
        <family val="2"/>
        <scheme val="minor"/>
      </rPr>
      <t>DIRECTIONS:</t>
    </r>
    <r>
      <rPr>
        <sz val="12"/>
        <color theme="1"/>
        <rFont val="Calibri"/>
        <family val="2"/>
        <scheme val="minor"/>
      </rPr>
      <t xml:space="preserve"> Enter all percentages as decimals (ex. 20% = 0.2). Only enter stats into the YELLOW BOXES. If you don't have a stat to enter (ex. arti doesn't have attack faction bonus) then just enter a ZERO (0). </t>
    </r>
    <r>
      <rPr>
        <b/>
        <sz val="12"/>
        <color theme="1"/>
        <rFont val="Calibri"/>
        <family val="2"/>
        <scheme val="minor"/>
      </rPr>
      <t>RESULTS:</t>
    </r>
    <r>
      <rPr>
        <sz val="12"/>
        <color theme="1"/>
        <rFont val="Calibri"/>
        <family val="2"/>
        <scheme val="minor"/>
      </rPr>
      <t xml:space="preserve"> ATTACK is the attack that will display on your hero page. ATTACK W/AURA is your heros attack with faction aura. ATTACK W/PET is your heros attack with pet aura. BATTLE ATTACK is the amount of attack that your hero will have at the beginning of battle.</t>
    </r>
  </si>
  <si>
    <t>atk</t>
  </si>
  <si>
    <t>w/aura</t>
  </si>
  <si>
    <t>w/pet</t>
  </si>
  <si>
    <t>battle</t>
  </si>
  <si>
    <t>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</si>
</sst>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36"/>
      <color theme="1"/>
      <name val="Calibri (Body)"/>
    </font>
    <font>
      <b/>
      <sz val="16"/>
      <color theme="1"/>
      <name val="Calibri"/>
      <family val="2"/>
      <scheme val="minor"/>
    </font>
    <font>
      <b/>
      <sz val="14"/>
      <color theme="1"/>
      <name val="Calibri (Body)"/>
    </font>
    <font>
      <b/>
      <sz val="12"/>
      <color theme="1"/>
      <name val="Calibri (Body)"/>
    </font>
    <font>
      <sz val="12"/>
      <color theme="1"/>
      <name val="Calibri (Body)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0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5" xfId="0" applyFill="1" applyBorder="1"/>
    <xf numFmtId="0" fontId="0" fillId="0" borderId="6" xfId="0" applyFill="1" applyBorder="1"/>
    <xf numFmtId="0" fontId="1" fillId="0" borderId="0" xfId="0" applyFont="1" applyFill="1" applyBorder="1"/>
    <xf numFmtId="0" fontId="1" fillId="0" borderId="6" xfId="0" applyFont="1" applyFill="1" applyBorder="1"/>
    <xf numFmtId="1" fontId="0" fillId="0" borderId="0" xfId="0" applyNumberFormat="1" applyFill="1" applyBorder="1"/>
    <xf numFmtId="0" fontId="0" fillId="0" borderId="5" xfId="0" applyFont="1" applyFill="1" applyBorder="1"/>
    <xf numFmtId="0" fontId="0" fillId="0" borderId="12" xfId="0" applyBorder="1"/>
    <xf numFmtId="0" fontId="0" fillId="2" borderId="13" xfId="0" applyFill="1" applyBorder="1"/>
    <xf numFmtId="0" fontId="0" fillId="0" borderId="14" xfId="0" applyBorder="1"/>
    <xf numFmtId="0" fontId="0" fillId="2" borderId="15" xfId="0" applyFill="1" applyBorder="1"/>
    <xf numFmtId="0" fontId="0" fillId="0" borderId="12" xfId="0" applyFont="1" applyBorder="1"/>
    <xf numFmtId="0" fontId="0" fillId="0" borderId="14" xfId="0" applyFont="1" applyBorder="1"/>
    <xf numFmtId="0" fontId="0" fillId="0" borderId="13" xfId="0" applyBorder="1"/>
    <xf numFmtId="0" fontId="0" fillId="0" borderId="15" xfId="0" applyBorder="1"/>
    <xf numFmtId="0" fontId="9" fillId="0" borderId="0" xfId="0" applyFont="1" applyBorder="1" applyAlignment="1">
      <alignment horizontal="left" vertical="top" wrapText="1"/>
    </xf>
    <xf numFmtId="0" fontId="5" fillId="0" borderId="0" xfId="0" applyFont="1" applyFill="1" applyAlignment="1"/>
    <xf numFmtId="0" fontId="0" fillId="0" borderId="0" xfId="0" applyFill="1" applyAlignment="1"/>
    <xf numFmtId="0" fontId="4" fillId="4" borderId="14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1" fontId="4" fillId="4" borderId="16" xfId="0" applyNumberFormat="1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5" borderId="17" xfId="0" applyFont="1" applyFill="1" applyBorder="1" applyAlignment="1">
      <alignment horizontal="center"/>
    </xf>
    <xf numFmtId="1" fontId="4" fillId="5" borderId="17" xfId="0" applyNumberFormat="1" applyFont="1" applyFill="1" applyBorder="1" applyAlignment="1">
      <alignment horizontal="center"/>
    </xf>
    <xf numFmtId="1" fontId="4" fillId="5" borderId="11" xfId="0" applyNumberFormat="1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1" fontId="4" fillId="5" borderId="13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2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6" xfId="0" applyFont="1" applyBorder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9" fillId="0" borderId="8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10" fillId="0" borderId="0" xfId="0" applyFont="1"/>
    <xf numFmtId="0" fontId="0" fillId="0" borderId="7" xfId="0" applyBorder="1"/>
    <xf numFmtId="0" fontId="0" fillId="0" borderId="0" xfId="0" applyBorder="1" applyAlignment="1"/>
    <xf numFmtId="0" fontId="0" fillId="0" borderId="6" xfId="0" applyBorder="1" applyAlignment="1"/>
    <xf numFmtId="1" fontId="0" fillId="0" borderId="0" xfId="0" applyNumberFormat="1" applyBorder="1"/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6" xfId="0" applyFont="1" applyBorder="1"/>
    <xf numFmtId="0" fontId="0" fillId="0" borderId="0" xfId="0" applyFont="1" applyBorder="1"/>
    <xf numFmtId="0" fontId="0" fillId="0" borderId="6" xfId="0" applyFont="1" applyBorder="1"/>
    <xf numFmtId="0" fontId="0" fillId="0" borderId="5" xfId="0" applyFont="1" applyBorder="1" applyAlignment="1">
      <alignment vertical="center"/>
    </xf>
    <xf numFmtId="0" fontId="0" fillId="0" borderId="0" xfId="0" applyFont="1" applyBorder="1" applyAlignment="1">
      <alignment horizontal="center"/>
    </xf>
    <xf numFmtId="0" fontId="0" fillId="0" borderId="5" xfId="0" applyFont="1" applyBorder="1"/>
    <xf numFmtId="0" fontId="0" fillId="0" borderId="0" xfId="0" applyFont="1" applyBorder="1" applyAlignment="1"/>
    <xf numFmtId="0" fontId="0" fillId="0" borderId="7" xfId="0" applyFont="1" applyBorder="1"/>
    <xf numFmtId="0" fontId="0" fillId="0" borderId="8" xfId="0" applyFont="1" applyBorder="1"/>
    <xf numFmtId="0" fontId="1" fillId="0" borderId="8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5" borderId="21" xfId="0" applyFont="1" applyFill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6" xfId="0" applyFont="1" applyFill="1" applyBorder="1"/>
    <xf numFmtId="0" fontId="0" fillId="0" borderId="5" xfId="0" applyFont="1" applyFill="1" applyBorder="1" applyAlignment="1"/>
    <xf numFmtId="0" fontId="0" fillId="0" borderId="0" xfId="0" applyFont="1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4" fillId="5" borderId="19" xfId="0" applyFont="1" applyFill="1" applyBorder="1" applyAlignment="1">
      <alignment horizontal="center"/>
    </xf>
    <xf numFmtId="1" fontId="4" fillId="5" borderId="23" xfId="0" applyNumberFormat="1" applyFont="1" applyFill="1" applyBorder="1" applyAlignment="1">
      <alignment horizontal="center"/>
    </xf>
    <xf numFmtId="1" fontId="4" fillId="5" borderId="20" xfId="0" applyNumberFormat="1" applyFont="1" applyFill="1" applyBorder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1"/>
  <sheetViews>
    <sheetView zoomScale="84" workbookViewId="0">
      <selection activeCell="Q5" sqref="Q5"/>
    </sheetView>
  </sheetViews>
  <sheetFormatPr baseColWidth="10" defaultRowHeight="16" x14ac:dyDescent="0.2"/>
  <cols>
    <col min="1" max="1" width="4" customWidth="1"/>
    <col min="2" max="2" width="22.83203125" bestFit="1" customWidth="1"/>
    <col min="3" max="3" width="14.1640625" bestFit="1" customWidth="1"/>
    <col min="5" max="5" width="19.5" bestFit="1" customWidth="1"/>
    <col min="7" max="7" width="16.5" bestFit="1" customWidth="1"/>
    <col min="8" max="8" width="19.83203125" customWidth="1"/>
    <col min="9" max="9" width="18.1640625" customWidth="1"/>
    <col min="10" max="10" width="5.33203125" customWidth="1"/>
    <col min="11" max="11" width="13.33203125" customWidth="1"/>
    <col min="13" max="13" width="5.5" customWidth="1"/>
  </cols>
  <sheetData>
    <row r="1" spans="1:15" ht="46" customHeight="1" thickBot="1" x14ac:dyDescent="0.6">
      <c r="A1" s="53" t="s">
        <v>21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15" ht="21" x14ac:dyDescent="0.25">
      <c r="B2" s="48" t="s">
        <v>55</v>
      </c>
      <c r="C2" s="49"/>
      <c r="E2" s="48" t="s">
        <v>50</v>
      </c>
      <c r="F2" s="49"/>
      <c r="H2" s="48" t="s">
        <v>63</v>
      </c>
      <c r="I2" s="49"/>
    </row>
    <row r="3" spans="1:15" x14ac:dyDescent="0.2">
      <c r="B3" s="15" t="s">
        <v>17</v>
      </c>
      <c r="C3" s="16">
        <v>506654</v>
      </c>
      <c r="E3" s="15" t="s">
        <v>51</v>
      </c>
      <c r="F3" s="16">
        <v>0</v>
      </c>
      <c r="H3" s="19" t="s">
        <v>62</v>
      </c>
      <c r="I3" s="16">
        <v>0</v>
      </c>
    </row>
    <row r="4" spans="1:15" ht="17" thickBot="1" x14ac:dyDescent="0.25">
      <c r="B4" s="17" t="s">
        <v>49</v>
      </c>
      <c r="C4" s="18">
        <v>0.3</v>
      </c>
      <c r="E4" s="15" t="s">
        <v>52</v>
      </c>
      <c r="F4" s="16">
        <v>0</v>
      </c>
      <c r="H4" s="20" t="s">
        <v>61</v>
      </c>
      <c r="I4" s="18">
        <v>0</v>
      </c>
    </row>
    <row r="5" spans="1:15" ht="17" thickBot="1" x14ac:dyDescent="0.25">
      <c r="E5" s="15" t="s">
        <v>53</v>
      </c>
      <c r="F5" s="16">
        <v>0.11</v>
      </c>
    </row>
    <row r="6" spans="1:15" ht="17" customHeight="1" thickBot="1" x14ac:dyDescent="0.25">
      <c r="E6" s="15" t="s">
        <v>54</v>
      </c>
      <c r="F6" s="16">
        <v>0</v>
      </c>
      <c r="H6" s="39" t="s">
        <v>73</v>
      </c>
      <c r="I6" s="40"/>
      <c r="J6" s="40"/>
      <c r="K6" s="40"/>
      <c r="L6" s="40"/>
      <c r="M6" s="40"/>
      <c r="N6" s="41"/>
    </row>
    <row r="7" spans="1:15" ht="21" x14ac:dyDescent="0.25">
      <c r="B7" s="48" t="s">
        <v>60</v>
      </c>
      <c r="C7" s="49"/>
      <c r="E7" s="15" t="s">
        <v>56</v>
      </c>
      <c r="F7" s="16">
        <v>0.1</v>
      </c>
      <c r="H7" s="42"/>
      <c r="I7" s="43"/>
      <c r="J7" s="43"/>
      <c r="K7" s="43"/>
      <c r="L7" s="43"/>
      <c r="M7" s="43"/>
      <c r="N7" s="44"/>
    </row>
    <row r="8" spans="1:15" x14ac:dyDescent="0.2">
      <c r="B8" s="15" t="s">
        <v>14</v>
      </c>
      <c r="C8" s="16">
        <v>0.3</v>
      </c>
      <c r="E8" s="15" t="s">
        <v>57</v>
      </c>
      <c r="F8" s="16">
        <v>0</v>
      </c>
      <c r="H8" s="42"/>
      <c r="I8" s="43"/>
      <c r="J8" s="43"/>
      <c r="K8" s="43"/>
      <c r="L8" s="43"/>
      <c r="M8" s="43"/>
      <c r="N8" s="44"/>
    </row>
    <row r="9" spans="1:15" x14ac:dyDescent="0.2">
      <c r="B9" s="15" t="s">
        <v>15</v>
      </c>
      <c r="C9" s="16">
        <v>0.2</v>
      </c>
      <c r="E9" s="15" t="s">
        <v>58</v>
      </c>
      <c r="F9" s="16">
        <v>0</v>
      </c>
      <c r="H9" s="42"/>
      <c r="I9" s="43"/>
      <c r="J9" s="43"/>
      <c r="K9" s="43"/>
      <c r="L9" s="43"/>
      <c r="M9" s="43"/>
      <c r="N9" s="44"/>
    </row>
    <row r="10" spans="1:15" ht="17" thickBot="1" x14ac:dyDescent="0.25">
      <c r="B10" s="17" t="s">
        <v>16</v>
      </c>
      <c r="C10" s="18">
        <v>0.19</v>
      </c>
      <c r="E10" s="17" t="s">
        <v>59</v>
      </c>
      <c r="F10" s="18">
        <v>0</v>
      </c>
      <c r="H10" s="42"/>
      <c r="I10" s="43"/>
      <c r="J10" s="43"/>
      <c r="K10" s="43"/>
      <c r="L10" s="43"/>
      <c r="M10" s="43"/>
      <c r="N10" s="44"/>
    </row>
    <row r="11" spans="1:15" ht="17" thickBot="1" x14ac:dyDescent="0.25">
      <c r="H11" s="45"/>
      <c r="I11" s="46"/>
      <c r="J11" s="46"/>
      <c r="K11" s="46"/>
      <c r="L11" s="46"/>
      <c r="M11" s="46"/>
      <c r="N11" s="47"/>
    </row>
    <row r="12" spans="1:15" ht="17" thickBot="1" x14ac:dyDescent="0.25">
      <c r="H12" s="23"/>
      <c r="I12" s="23"/>
      <c r="J12" s="23"/>
      <c r="K12" s="23"/>
      <c r="L12" s="23"/>
      <c r="M12" s="23"/>
      <c r="N12" s="23"/>
    </row>
    <row r="13" spans="1:15" ht="22" thickBot="1" x14ac:dyDescent="0.3">
      <c r="B13" s="50" t="s">
        <v>69</v>
      </c>
      <c r="C13" s="51"/>
      <c r="D13" s="51"/>
      <c r="E13" s="51"/>
      <c r="F13" s="51"/>
      <c r="G13" s="51"/>
      <c r="H13" s="52"/>
    </row>
    <row r="14" spans="1:15" ht="22" thickBot="1" x14ac:dyDescent="0.3">
      <c r="A14" s="4"/>
      <c r="B14" s="93" t="s">
        <v>68</v>
      </c>
      <c r="C14" s="4"/>
      <c r="D14" s="94" t="s">
        <v>60</v>
      </c>
      <c r="E14" s="94"/>
      <c r="F14" s="4"/>
      <c r="G14" s="91" t="s">
        <v>27</v>
      </c>
      <c r="H14" s="10"/>
      <c r="J14" s="50" t="s">
        <v>70</v>
      </c>
      <c r="K14" s="51"/>
      <c r="L14" s="51"/>
      <c r="M14" s="51"/>
      <c r="N14" s="52"/>
    </row>
    <row r="15" spans="1:15" x14ac:dyDescent="0.2">
      <c r="A15" s="9"/>
      <c r="B15" s="14">
        <f>C3</f>
        <v>506654</v>
      </c>
      <c r="C15" s="4"/>
      <c r="D15" s="4" t="s">
        <v>14</v>
      </c>
      <c r="E15" s="4">
        <f>C8</f>
        <v>0.3</v>
      </c>
      <c r="F15" s="4"/>
      <c r="G15" s="4">
        <f>C4</f>
        <v>0.3</v>
      </c>
      <c r="H15" s="10"/>
      <c r="J15" s="86" t="s">
        <v>3</v>
      </c>
      <c r="K15" s="87"/>
      <c r="L15" s="3"/>
      <c r="M15" s="86" t="s">
        <v>11</v>
      </c>
      <c r="N15" s="87"/>
    </row>
    <row r="16" spans="1:15" x14ac:dyDescent="0.2">
      <c r="A16" s="9"/>
      <c r="B16" s="9">
        <f>B15+B15*E15</f>
        <v>658650.19999999995</v>
      </c>
      <c r="C16" s="4"/>
      <c r="D16" s="4" t="s">
        <v>15</v>
      </c>
      <c r="E16" s="4">
        <f>C9</f>
        <v>0.2</v>
      </c>
      <c r="F16" s="4"/>
      <c r="G16" s="4"/>
      <c r="H16" s="10"/>
      <c r="J16" s="15" t="s">
        <v>8</v>
      </c>
      <c r="K16" s="21">
        <v>9222</v>
      </c>
      <c r="L16" s="3"/>
      <c r="M16" s="15" t="s">
        <v>8</v>
      </c>
      <c r="N16" s="21">
        <v>6148</v>
      </c>
    </row>
    <row r="17" spans="1:15" x14ac:dyDescent="0.2">
      <c r="A17" s="9"/>
      <c r="B17" s="9">
        <f>B16+B16*E16</f>
        <v>790380.24</v>
      </c>
      <c r="C17" s="4"/>
      <c r="D17" s="4" t="s">
        <v>16</v>
      </c>
      <c r="E17" s="4">
        <f>C10</f>
        <v>0.19</v>
      </c>
      <c r="F17" s="4"/>
      <c r="G17" s="91" t="s">
        <v>65</v>
      </c>
      <c r="H17" s="92" t="s">
        <v>66</v>
      </c>
      <c r="J17" s="15" t="s">
        <v>9</v>
      </c>
      <c r="K17" s="21">
        <v>10632</v>
      </c>
      <c r="L17" s="3"/>
      <c r="M17" s="15" t="s">
        <v>9</v>
      </c>
      <c r="N17" s="21">
        <v>7088</v>
      </c>
    </row>
    <row r="18" spans="1:15" x14ac:dyDescent="0.2">
      <c r="A18" s="9"/>
      <c r="B18" s="14">
        <f>B17+B17*E17</f>
        <v>940552.48560000001</v>
      </c>
      <c r="C18" s="4"/>
      <c r="D18" s="4"/>
      <c r="E18" s="4" t="s">
        <v>19</v>
      </c>
      <c r="F18" s="4"/>
      <c r="G18" s="4">
        <f>F3</f>
        <v>0</v>
      </c>
      <c r="H18" s="10">
        <f>F4</f>
        <v>0</v>
      </c>
      <c r="J18" s="15" t="s">
        <v>6</v>
      </c>
      <c r="K18" s="21">
        <v>32455</v>
      </c>
      <c r="L18" s="3"/>
      <c r="M18" s="15" t="s">
        <v>6</v>
      </c>
      <c r="N18" s="21">
        <v>20146</v>
      </c>
    </row>
    <row r="19" spans="1:15" ht="17" thickBot="1" x14ac:dyDescent="0.25">
      <c r="A19" s="9"/>
      <c r="B19" s="9"/>
      <c r="C19" s="4"/>
      <c r="D19" s="4"/>
      <c r="E19" s="4"/>
      <c r="F19" s="4"/>
      <c r="G19" s="4">
        <f>G18+G18*G15</f>
        <v>0</v>
      </c>
      <c r="H19" s="10">
        <f>H18+H18*G15</f>
        <v>0</v>
      </c>
      <c r="J19" s="17" t="s">
        <v>10</v>
      </c>
      <c r="K19" s="22">
        <v>52449</v>
      </c>
      <c r="L19" s="3"/>
      <c r="M19" s="17" t="s">
        <v>10</v>
      </c>
      <c r="N19" s="22">
        <v>32367</v>
      </c>
    </row>
    <row r="20" spans="1:15" ht="17" thickBot="1" x14ac:dyDescent="0.25">
      <c r="A20" s="9"/>
      <c r="B20" s="9"/>
      <c r="C20" s="4"/>
      <c r="D20" s="4"/>
      <c r="E20" s="4"/>
      <c r="F20" s="4"/>
      <c r="G20" s="4">
        <f>G19+G19*E15</f>
        <v>0</v>
      </c>
      <c r="H20" s="10">
        <f>H19+H19*E15</f>
        <v>0</v>
      </c>
      <c r="J20" s="5"/>
      <c r="K20" s="3"/>
      <c r="L20" s="3"/>
      <c r="M20" s="3"/>
      <c r="N20" s="6"/>
    </row>
    <row r="21" spans="1:15" x14ac:dyDescent="0.2">
      <c r="A21" s="9"/>
      <c r="B21" s="9"/>
      <c r="C21" s="4"/>
      <c r="D21" s="4"/>
      <c r="E21" s="4" t="s">
        <v>28</v>
      </c>
      <c r="F21" s="4"/>
      <c r="G21" s="4">
        <f>G20+G20*E16</f>
        <v>0</v>
      </c>
      <c r="H21" s="10">
        <f>H20+H20*E16</f>
        <v>0</v>
      </c>
      <c r="J21" s="86" t="s">
        <v>12</v>
      </c>
      <c r="K21" s="87"/>
      <c r="L21" s="3"/>
      <c r="M21" s="86" t="s">
        <v>13</v>
      </c>
      <c r="N21" s="87"/>
    </row>
    <row r="22" spans="1:15" x14ac:dyDescent="0.2">
      <c r="A22" s="9"/>
      <c r="B22" s="9" t="s">
        <v>5</v>
      </c>
      <c r="C22" s="13">
        <f>B18</f>
        <v>940552.48560000001</v>
      </c>
      <c r="D22" s="4"/>
      <c r="E22" s="37">
        <f>C22+C23+C24+C28</f>
        <v>940552.48560000001</v>
      </c>
      <c r="F22" s="13"/>
      <c r="G22" s="11">
        <f>G21+G21*E17</f>
        <v>0</v>
      </c>
      <c r="H22" s="12">
        <f>H21+H21*E17</f>
        <v>0</v>
      </c>
      <c r="J22" s="15" t="s">
        <v>8</v>
      </c>
      <c r="K22" s="21">
        <v>0.12</v>
      </c>
      <c r="L22" s="3"/>
      <c r="M22" s="15" t="s">
        <v>8</v>
      </c>
      <c r="N22" s="21">
        <v>7.0000000000000007E-2</v>
      </c>
    </row>
    <row r="23" spans="1:15" x14ac:dyDescent="0.2">
      <c r="A23" s="9"/>
      <c r="B23" s="9" t="s">
        <v>1</v>
      </c>
      <c r="C23" s="13">
        <f>G22</f>
        <v>0</v>
      </c>
      <c r="D23" s="4"/>
      <c r="E23" s="38"/>
      <c r="F23" s="4"/>
      <c r="G23" s="4"/>
      <c r="H23" s="10"/>
      <c r="J23" s="15" t="s">
        <v>9</v>
      </c>
      <c r="K23" s="21">
        <v>0.14000000000000001</v>
      </c>
      <c r="L23" s="3"/>
      <c r="M23" s="15" t="s">
        <v>9</v>
      </c>
      <c r="N23" s="21">
        <v>7.0000000000000007E-2</v>
      </c>
    </row>
    <row r="24" spans="1:15" x14ac:dyDescent="0.2">
      <c r="A24" s="9"/>
      <c r="B24" s="9" t="s">
        <v>2</v>
      </c>
      <c r="C24" s="13">
        <f>H22</f>
        <v>0</v>
      </c>
      <c r="D24" s="4"/>
      <c r="E24" s="38"/>
      <c r="F24" s="4"/>
      <c r="G24" s="91" t="s">
        <v>64</v>
      </c>
      <c r="H24" s="10"/>
      <c r="J24" s="15" t="s">
        <v>6</v>
      </c>
      <c r="K24" s="21">
        <v>0.15</v>
      </c>
      <c r="L24" s="3"/>
      <c r="M24" s="15" t="s">
        <v>6</v>
      </c>
      <c r="N24" s="21">
        <v>0.08</v>
      </c>
    </row>
    <row r="25" spans="1:15" ht="17" thickBot="1" x14ac:dyDescent="0.25">
      <c r="A25" s="9"/>
      <c r="B25" s="9" t="s">
        <v>0</v>
      </c>
      <c r="C25" s="4">
        <f>F5</f>
        <v>0.11</v>
      </c>
      <c r="D25" s="4"/>
      <c r="E25" s="4">
        <f>E22+E22*C25</f>
        <v>1044013.259016</v>
      </c>
      <c r="F25" s="4"/>
      <c r="G25" s="4">
        <f>F9</f>
        <v>0</v>
      </c>
      <c r="H25" s="10"/>
      <c r="J25" s="17" t="s">
        <v>10</v>
      </c>
      <c r="K25" s="22">
        <v>0.16</v>
      </c>
      <c r="L25" s="7"/>
      <c r="M25" s="17" t="s">
        <v>10</v>
      </c>
      <c r="N25" s="22">
        <v>0.08</v>
      </c>
    </row>
    <row r="26" spans="1:15" x14ac:dyDescent="0.2">
      <c r="A26" s="9"/>
      <c r="B26" s="9" t="s">
        <v>26</v>
      </c>
      <c r="C26" s="4">
        <f>F6</f>
        <v>0</v>
      </c>
      <c r="D26" s="4"/>
      <c r="E26" s="4">
        <f>E25+E25*C26</f>
        <v>1044013.259016</v>
      </c>
      <c r="F26" s="4"/>
      <c r="G26" s="4">
        <f>G25+G25*G15</f>
        <v>0</v>
      </c>
      <c r="H26" s="10"/>
    </row>
    <row r="27" spans="1:15" ht="17" thickBot="1" x14ac:dyDescent="0.25">
      <c r="A27" s="9"/>
      <c r="B27" s="9" t="s">
        <v>4</v>
      </c>
      <c r="C27" s="4">
        <f>F7</f>
        <v>0.1</v>
      </c>
      <c r="D27" s="4"/>
      <c r="E27" s="4">
        <f>E26+E26*C27</f>
        <v>1148414.5849176</v>
      </c>
      <c r="F27" s="4"/>
      <c r="G27" s="4">
        <f>G26+G26*E15</f>
        <v>0</v>
      </c>
      <c r="H27" s="10"/>
    </row>
    <row r="28" spans="1:15" ht="31" x14ac:dyDescent="0.35">
      <c r="A28" s="9"/>
      <c r="B28" s="9" t="s">
        <v>47</v>
      </c>
      <c r="C28" s="4">
        <f>G28</f>
        <v>0</v>
      </c>
      <c r="D28" s="4"/>
      <c r="E28" s="4">
        <f>E27+E27*C29</f>
        <v>1148414.5849176</v>
      </c>
      <c r="F28" s="4"/>
      <c r="G28" s="4">
        <f>G27+G27*E16</f>
        <v>0</v>
      </c>
      <c r="H28" s="10"/>
      <c r="I28" s="88" t="s">
        <v>21</v>
      </c>
      <c r="J28" s="30"/>
      <c r="K28" s="30"/>
      <c r="L28" s="30"/>
      <c r="M28" s="31">
        <f>E29</f>
        <v>1148414.5849176</v>
      </c>
      <c r="N28" s="31"/>
      <c r="O28" s="32"/>
    </row>
    <row r="29" spans="1:15" ht="31" x14ac:dyDescent="0.35">
      <c r="A29" s="9"/>
      <c r="B29" s="9" t="s">
        <v>48</v>
      </c>
      <c r="C29" s="4">
        <f>F10</f>
        <v>0</v>
      </c>
      <c r="D29" s="96" t="s">
        <v>99</v>
      </c>
      <c r="E29" s="4">
        <f>E28+E28*C31</f>
        <v>1148414.5849176</v>
      </c>
      <c r="F29" s="4"/>
      <c r="G29" s="11">
        <f>G28+G28*E17</f>
        <v>0</v>
      </c>
      <c r="H29" s="10"/>
      <c r="I29" s="89" t="s">
        <v>71</v>
      </c>
      <c r="J29" s="34"/>
      <c r="K29" s="34"/>
      <c r="L29" s="34"/>
      <c r="M29" s="35">
        <f>E30</f>
        <v>1148414.5849176</v>
      </c>
      <c r="N29" s="35"/>
      <c r="O29" s="36"/>
    </row>
    <row r="30" spans="1:15" ht="31" x14ac:dyDescent="0.35">
      <c r="A30" s="9"/>
      <c r="B30" s="9" t="s">
        <v>29</v>
      </c>
      <c r="C30" s="4">
        <f>I4</f>
        <v>0</v>
      </c>
      <c r="D30" s="96" t="s">
        <v>96</v>
      </c>
      <c r="E30" s="4">
        <f>E29+E29*C30</f>
        <v>1148414.5849176</v>
      </c>
      <c r="F30" s="4"/>
      <c r="G30" s="11"/>
      <c r="H30" s="10"/>
      <c r="I30" s="89" t="s">
        <v>18</v>
      </c>
      <c r="J30" s="34"/>
      <c r="K30" s="34"/>
      <c r="L30" s="34"/>
      <c r="M30" s="35">
        <f>E31</f>
        <v>1148414.5849176</v>
      </c>
      <c r="N30" s="35"/>
      <c r="O30" s="36"/>
    </row>
    <row r="31" spans="1:15" ht="32" thickBot="1" x14ac:dyDescent="0.4">
      <c r="A31" s="9"/>
      <c r="B31" s="9" t="s">
        <v>30</v>
      </c>
      <c r="C31" s="4">
        <f>F8</f>
        <v>0</v>
      </c>
      <c r="D31" s="96" t="s">
        <v>97</v>
      </c>
      <c r="E31" s="4">
        <f>B41+E29</f>
        <v>1148414.5849176</v>
      </c>
      <c r="F31" s="4"/>
      <c r="G31" s="11"/>
      <c r="H31" s="10"/>
      <c r="I31" s="90" t="s">
        <v>72</v>
      </c>
      <c r="J31" s="27"/>
      <c r="K31" s="27"/>
      <c r="L31" s="27"/>
      <c r="M31" s="28">
        <f>E32</f>
        <v>1148414.5849176</v>
      </c>
      <c r="N31" s="27"/>
      <c r="O31" s="29"/>
    </row>
    <row r="32" spans="1:15" x14ac:dyDescent="0.2">
      <c r="A32" s="9"/>
      <c r="B32" s="9"/>
      <c r="C32" s="4"/>
      <c r="D32" s="96" t="s">
        <v>98</v>
      </c>
      <c r="E32" s="4">
        <f>B42+E30</f>
        <v>1148414.5849176</v>
      </c>
      <c r="F32" s="4"/>
      <c r="G32" s="4"/>
      <c r="H32" s="10"/>
    </row>
    <row r="33" spans="1:8" x14ac:dyDescent="0.2">
      <c r="A33" s="9"/>
      <c r="B33" s="14" t="s">
        <v>67</v>
      </c>
      <c r="C33" s="4"/>
      <c r="D33" s="4"/>
      <c r="E33" s="4"/>
      <c r="F33" s="4"/>
      <c r="G33" s="4"/>
      <c r="H33" s="10"/>
    </row>
    <row r="34" spans="1:8" x14ac:dyDescent="0.2">
      <c r="A34" s="9"/>
      <c r="B34" s="9">
        <f>I3</f>
        <v>0</v>
      </c>
      <c r="C34" s="4"/>
      <c r="D34" s="4"/>
      <c r="E34" s="4"/>
      <c r="F34" s="4"/>
      <c r="G34" s="4"/>
      <c r="H34" s="10"/>
    </row>
    <row r="35" spans="1:8" x14ac:dyDescent="0.2">
      <c r="A35" s="5"/>
      <c r="B35" s="5">
        <f>B34+B34*G15</f>
        <v>0</v>
      </c>
      <c r="C35" s="3"/>
      <c r="D35" s="3"/>
      <c r="E35" s="3"/>
      <c r="F35" s="3"/>
      <c r="G35" s="3"/>
      <c r="H35" s="6"/>
    </row>
    <row r="36" spans="1:8" x14ac:dyDescent="0.2">
      <c r="A36" s="5"/>
      <c r="B36" s="5">
        <f>B35+B35*E15</f>
        <v>0</v>
      </c>
      <c r="C36" s="3"/>
      <c r="D36" s="3"/>
      <c r="E36" s="3"/>
      <c r="F36" s="3"/>
      <c r="G36" s="3"/>
      <c r="H36" s="6"/>
    </row>
    <row r="37" spans="1:8" x14ac:dyDescent="0.2">
      <c r="A37" s="5"/>
      <c r="B37" s="5">
        <f>B36+B36*E16</f>
        <v>0</v>
      </c>
      <c r="C37" s="3"/>
      <c r="D37" s="3"/>
      <c r="E37" s="3"/>
      <c r="F37" s="3"/>
      <c r="G37" s="3"/>
      <c r="H37" s="6"/>
    </row>
    <row r="38" spans="1:8" x14ac:dyDescent="0.2">
      <c r="A38" s="5"/>
      <c r="B38" s="5">
        <f>B37+B37*E17</f>
        <v>0</v>
      </c>
      <c r="C38" s="3"/>
      <c r="D38" s="3"/>
      <c r="E38" s="3"/>
      <c r="F38" s="3"/>
      <c r="G38" s="3"/>
      <c r="H38" s="6"/>
    </row>
    <row r="39" spans="1:8" x14ac:dyDescent="0.2">
      <c r="A39" s="5"/>
      <c r="B39" s="5">
        <f>B38+B38*C25</f>
        <v>0</v>
      </c>
      <c r="C39" s="3"/>
      <c r="D39" s="3"/>
      <c r="E39" s="3"/>
      <c r="F39" s="3"/>
      <c r="G39" s="3"/>
      <c r="H39" s="6"/>
    </row>
    <row r="40" spans="1:8" x14ac:dyDescent="0.2">
      <c r="A40" s="5"/>
      <c r="B40" s="5">
        <f>B39+B39*C26</f>
        <v>0</v>
      </c>
      <c r="C40" s="3"/>
      <c r="D40" s="3"/>
      <c r="E40" s="3"/>
      <c r="F40" s="3"/>
      <c r="G40" s="3"/>
      <c r="H40" s="6"/>
    </row>
    <row r="41" spans="1:8" x14ac:dyDescent="0.2">
      <c r="A41" s="11"/>
      <c r="B41" s="14">
        <f>B40+B40*C27</f>
        <v>0</v>
      </c>
      <c r="C41" s="3"/>
      <c r="D41" s="3"/>
      <c r="E41" s="3"/>
      <c r="F41" s="3"/>
      <c r="G41" s="3"/>
      <c r="H41" s="6"/>
    </row>
    <row r="42" spans="1:8" ht="17" thickBot="1" x14ac:dyDescent="0.25">
      <c r="B42" s="55">
        <f>B41+B41*C30</f>
        <v>0</v>
      </c>
      <c r="C42" s="7"/>
      <c r="D42" s="7"/>
      <c r="E42" s="7"/>
      <c r="F42" s="7"/>
      <c r="G42" s="7"/>
      <c r="H42" s="8"/>
    </row>
    <row r="43" spans="1:8" s="24" customFormat="1" ht="47" customHeight="1" x14ac:dyDescent="0.55000000000000004"/>
    <row r="44" spans="1:8" s="24" customFormat="1" ht="21" customHeight="1" x14ac:dyDescent="0.55000000000000004"/>
    <row r="45" spans="1:8" s="24" customFormat="1" ht="16" customHeight="1" x14ac:dyDescent="0.55000000000000004"/>
    <row r="46" spans="1:8" s="24" customFormat="1" ht="16" customHeight="1" x14ac:dyDescent="0.55000000000000004"/>
    <row r="47" spans="1:8" s="24" customFormat="1" ht="16" customHeight="1" x14ac:dyDescent="0.55000000000000004"/>
    <row r="48" spans="1:8" s="24" customFormat="1" ht="16" customHeight="1" x14ac:dyDescent="0.55000000000000004"/>
    <row r="49" s="24" customFormat="1" ht="16" customHeight="1" x14ac:dyDescent="0.55000000000000004"/>
    <row r="50" s="24" customFormat="1" ht="16" customHeight="1" x14ac:dyDescent="0.55000000000000004"/>
    <row r="51" s="24" customFormat="1" ht="16" customHeight="1" x14ac:dyDescent="0.55000000000000004"/>
    <row r="52" s="24" customFormat="1" ht="16" customHeight="1" x14ac:dyDescent="0.55000000000000004"/>
    <row r="53" s="24" customFormat="1" ht="16" customHeight="1" x14ac:dyDescent="0.55000000000000004"/>
    <row r="54" s="24" customFormat="1" ht="16" customHeight="1" x14ac:dyDescent="0.55000000000000004"/>
    <row r="55" s="24" customFormat="1" ht="16" customHeight="1" x14ac:dyDescent="0.55000000000000004"/>
    <row r="56" s="24" customFormat="1" ht="16" customHeight="1" x14ac:dyDescent="0.55000000000000004"/>
    <row r="57" s="24" customFormat="1" ht="16" customHeight="1" x14ac:dyDescent="0.55000000000000004"/>
    <row r="58" s="24" customFormat="1" ht="16" customHeight="1" x14ac:dyDescent="0.55000000000000004"/>
    <row r="59" s="24" customFormat="1" ht="16" customHeight="1" x14ac:dyDescent="0.55000000000000004"/>
    <row r="60" s="24" customFormat="1" ht="16" customHeight="1" x14ac:dyDescent="0.55000000000000004"/>
    <row r="61" s="24" customFormat="1" ht="16" customHeight="1" x14ac:dyDescent="0.55000000000000004"/>
    <row r="62" s="24" customFormat="1" ht="31" customHeight="1" x14ac:dyDescent="0.55000000000000004"/>
    <row r="63" s="24" customFormat="1" ht="31" customHeight="1" x14ac:dyDescent="0.55000000000000004"/>
    <row r="64" s="24" customFormat="1" ht="16" customHeight="1" x14ac:dyDescent="0.55000000000000004"/>
    <row r="65" s="24" customFormat="1" ht="16" customHeight="1" x14ac:dyDescent="0.55000000000000004"/>
    <row r="66" s="24" customFormat="1" ht="16" customHeight="1" x14ac:dyDescent="0.55000000000000004"/>
    <row r="67" s="24" customFormat="1" ht="16" customHeight="1" x14ac:dyDescent="0.55000000000000004"/>
    <row r="68" s="24" customFormat="1" ht="16" customHeight="1" x14ac:dyDescent="0.55000000000000004"/>
    <row r="69" s="25" customFormat="1" x14ac:dyDescent="0.2"/>
    <row r="70" s="25" customFormat="1" x14ac:dyDescent="0.2"/>
    <row r="71" s="25" customFormat="1" x14ac:dyDescent="0.2"/>
    <row r="72" s="25" customFormat="1" x14ac:dyDescent="0.2"/>
    <row r="73" s="25" customFormat="1" x14ac:dyDescent="0.2"/>
    <row r="74" s="25" customFormat="1" x14ac:dyDescent="0.2"/>
    <row r="75" s="25" customFormat="1" x14ac:dyDescent="0.2"/>
    <row r="76" s="25" customFormat="1" x14ac:dyDescent="0.2"/>
    <row r="77" s="25" customFormat="1" x14ac:dyDescent="0.2"/>
    <row r="78" s="25" customFormat="1" x14ac:dyDescent="0.2"/>
    <row r="79" s="25" customFormat="1" x14ac:dyDescent="0.2"/>
    <row r="80" s="25" customFormat="1" x14ac:dyDescent="0.2"/>
    <row r="81" spans="1:14" s="25" customFormat="1" x14ac:dyDescent="0.2"/>
    <row r="82" spans="1:14" s="25" customFormat="1" x14ac:dyDescent="0.2"/>
    <row r="83" spans="1:14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</sheetData>
  <mergeCells count="22">
    <mergeCell ref="A1:O1"/>
    <mergeCell ref="B2:C2"/>
    <mergeCell ref="E2:F2"/>
    <mergeCell ref="H2:I2"/>
    <mergeCell ref="H6:N11"/>
    <mergeCell ref="B7:C7"/>
    <mergeCell ref="B13:H13"/>
    <mergeCell ref="D14:E14"/>
    <mergeCell ref="J14:N14"/>
    <mergeCell ref="J15:K15"/>
    <mergeCell ref="M15:N15"/>
    <mergeCell ref="J21:K21"/>
    <mergeCell ref="M21:N21"/>
    <mergeCell ref="E22:E24"/>
    <mergeCell ref="I31:L31"/>
    <mergeCell ref="M31:O31"/>
    <mergeCell ref="I28:L28"/>
    <mergeCell ref="M28:O28"/>
    <mergeCell ref="I29:L29"/>
    <mergeCell ref="M29:O29"/>
    <mergeCell ref="I30:L30"/>
    <mergeCell ref="M30:O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zoomScale="84" zoomScaleNormal="84" zoomScalePageLayoutView="84" workbookViewId="0">
      <selection activeCell="Q9" sqref="Q9"/>
    </sheetView>
  </sheetViews>
  <sheetFormatPr baseColWidth="10" defaultRowHeight="16" x14ac:dyDescent="0.2"/>
  <cols>
    <col min="1" max="1" width="2.83203125" customWidth="1"/>
    <col min="2" max="2" width="23.33203125" bestFit="1" customWidth="1"/>
    <col min="4" max="4" width="14.83203125" bestFit="1" customWidth="1"/>
    <col min="5" max="5" width="18.33203125" bestFit="1" customWidth="1"/>
    <col min="6" max="6" width="12.33203125" customWidth="1"/>
    <col min="7" max="7" width="10.1640625" bestFit="1" customWidth="1"/>
    <col min="8" max="8" width="20.33203125" bestFit="1" customWidth="1"/>
    <col min="9" max="9" width="24.33203125" customWidth="1"/>
    <col min="10" max="10" width="17.33203125" customWidth="1"/>
  </cols>
  <sheetData>
    <row r="1" spans="1:14" ht="48" thickBot="1" x14ac:dyDescent="0.6">
      <c r="A1" s="53" t="s">
        <v>20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24"/>
    </row>
    <row r="2" spans="1:14" ht="21" x14ac:dyDescent="0.25">
      <c r="B2" s="48" t="s">
        <v>55</v>
      </c>
      <c r="C2" s="49"/>
      <c r="E2" s="48" t="s">
        <v>50</v>
      </c>
      <c r="F2" s="49"/>
      <c r="H2" s="48" t="s">
        <v>63</v>
      </c>
      <c r="I2" s="49"/>
    </row>
    <row r="3" spans="1:14" x14ac:dyDescent="0.2">
      <c r="B3" s="15" t="s">
        <v>36</v>
      </c>
      <c r="C3" s="16">
        <v>30757</v>
      </c>
      <c r="E3" s="15" t="s">
        <v>75</v>
      </c>
      <c r="F3" s="16">
        <v>1519</v>
      </c>
      <c r="H3" s="19" t="s">
        <v>83</v>
      </c>
      <c r="I3" s="16">
        <v>10547</v>
      </c>
    </row>
    <row r="4" spans="1:14" ht="17" thickBot="1" x14ac:dyDescent="0.25">
      <c r="B4" s="17" t="s">
        <v>74</v>
      </c>
      <c r="C4" s="18">
        <v>0.35</v>
      </c>
      <c r="E4" s="15" t="s">
        <v>76</v>
      </c>
      <c r="F4" s="16">
        <v>1013</v>
      </c>
      <c r="H4" s="20" t="s">
        <v>84</v>
      </c>
      <c r="I4" s="18">
        <v>0.1</v>
      </c>
    </row>
    <row r="5" spans="1:14" ht="17" thickBot="1" x14ac:dyDescent="0.25">
      <c r="E5" s="15" t="s">
        <v>77</v>
      </c>
      <c r="F5" s="16">
        <v>0.19</v>
      </c>
    </row>
    <row r="6" spans="1:14" ht="17" customHeight="1" thickBot="1" x14ac:dyDescent="0.25">
      <c r="E6" s="15" t="s">
        <v>78</v>
      </c>
      <c r="F6" s="16">
        <v>0</v>
      </c>
      <c r="H6" s="75" t="s">
        <v>94</v>
      </c>
      <c r="I6" s="76"/>
      <c r="J6" s="76"/>
      <c r="K6" s="77"/>
    </row>
    <row r="7" spans="1:14" ht="21" customHeight="1" x14ac:dyDescent="0.25">
      <c r="B7" s="48" t="s">
        <v>60</v>
      </c>
      <c r="C7" s="49"/>
      <c r="E7" s="15" t="s">
        <v>81</v>
      </c>
      <c r="F7" s="16">
        <v>0</v>
      </c>
      <c r="H7" s="78"/>
      <c r="I7" s="79"/>
      <c r="J7" s="79"/>
      <c r="K7" s="80"/>
    </row>
    <row r="8" spans="1:14" x14ac:dyDescent="0.2">
      <c r="B8" s="15" t="s">
        <v>31</v>
      </c>
      <c r="C8" s="16">
        <v>0.2</v>
      </c>
      <c r="E8" s="15" t="s">
        <v>82</v>
      </c>
      <c r="F8" s="16">
        <v>0</v>
      </c>
      <c r="H8" s="78"/>
      <c r="I8" s="79"/>
      <c r="J8" s="79"/>
      <c r="K8" s="80"/>
    </row>
    <row r="9" spans="1:14" ht="17" thickBot="1" x14ac:dyDescent="0.25">
      <c r="B9" s="17" t="s">
        <v>85</v>
      </c>
      <c r="C9" s="18">
        <v>0</v>
      </c>
      <c r="E9" s="15" t="s">
        <v>79</v>
      </c>
      <c r="F9" s="16">
        <v>2000</v>
      </c>
      <c r="H9" s="78"/>
      <c r="I9" s="79"/>
      <c r="J9" s="79"/>
      <c r="K9" s="80"/>
    </row>
    <row r="10" spans="1:14" ht="17" thickBot="1" x14ac:dyDescent="0.25">
      <c r="B10" s="4"/>
      <c r="C10" s="4"/>
      <c r="E10" s="17" t="s">
        <v>80</v>
      </c>
      <c r="F10" s="18">
        <v>0.27</v>
      </c>
      <c r="G10" s="1"/>
      <c r="H10" s="78"/>
      <c r="I10" s="79"/>
      <c r="J10" s="79"/>
      <c r="K10" s="80"/>
    </row>
    <row r="11" spans="1:14" ht="17" thickBot="1" x14ac:dyDescent="0.25">
      <c r="H11" s="81"/>
      <c r="I11" s="82"/>
      <c r="J11" s="82"/>
      <c r="K11" s="83"/>
    </row>
    <row r="12" spans="1:14" ht="17" thickBot="1" x14ac:dyDescent="0.25"/>
    <row r="13" spans="1:14" ht="22" thickBot="1" x14ac:dyDescent="0.3">
      <c r="B13" s="71" t="s">
        <v>69</v>
      </c>
      <c r="C13" s="72"/>
      <c r="D13" s="72"/>
      <c r="E13" s="72"/>
      <c r="F13" s="72"/>
      <c r="G13" s="73"/>
      <c r="I13" s="50" t="s">
        <v>7</v>
      </c>
      <c r="J13" s="51"/>
      <c r="K13" s="51"/>
      <c r="L13" s="51"/>
      <c r="M13" s="52"/>
    </row>
    <row r="14" spans="1:14" x14ac:dyDescent="0.2">
      <c r="B14" s="5"/>
      <c r="C14" s="3"/>
      <c r="D14" s="3"/>
      <c r="E14" s="62" t="s">
        <v>45</v>
      </c>
      <c r="F14" s="3"/>
      <c r="G14" s="63" t="s">
        <v>92</v>
      </c>
      <c r="I14" s="86" t="s">
        <v>22</v>
      </c>
      <c r="J14" s="87"/>
      <c r="K14" s="3"/>
      <c r="L14" s="86" t="s">
        <v>23</v>
      </c>
      <c r="M14" s="87"/>
    </row>
    <row r="15" spans="1:14" x14ac:dyDescent="0.2">
      <c r="B15" s="5" t="s">
        <v>35</v>
      </c>
      <c r="C15" s="58">
        <f>E40</f>
        <v>36908.400000000001</v>
      </c>
      <c r="D15" s="3"/>
      <c r="E15" s="59">
        <f>C15+C16+C17+C19+C22</f>
        <v>44250.239999999998</v>
      </c>
      <c r="F15" s="3"/>
      <c r="G15" s="10">
        <f>F6</f>
        <v>0</v>
      </c>
      <c r="I15" s="15" t="s">
        <v>8</v>
      </c>
      <c r="J15" s="21">
        <v>1317</v>
      </c>
      <c r="K15" s="3"/>
      <c r="L15" s="15" t="s">
        <v>8</v>
      </c>
      <c r="M15" s="21">
        <v>878</v>
      </c>
    </row>
    <row r="16" spans="1:14" x14ac:dyDescent="0.2">
      <c r="B16" s="5" t="s">
        <v>37</v>
      </c>
      <c r="C16" s="58">
        <f>B41</f>
        <v>2460.7800000000002</v>
      </c>
      <c r="D16" s="3"/>
      <c r="E16" s="60"/>
      <c r="F16" s="3"/>
      <c r="G16" s="6">
        <f>G15+G15*G30</f>
        <v>0</v>
      </c>
      <c r="I16" s="15" t="s">
        <v>9</v>
      </c>
      <c r="J16" s="21">
        <v>1519</v>
      </c>
      <c r="K16" s="3"/>
      <c r="L16" s="15" t="s">
        <v>9</v>
      </c>
      <c r="M16" s="21">
        <v>1013</v>
      </c>
    </row>
    <row r="17" spans="2:13" x14ac:dyDescent="0.2">
      <c r="B17" s="5" t="s">
        <v>38</v>
      </c>
      <c r="C17" s="58">
        <f>C41</f>
        <v>1641.06</v>
      </c>
      <c r="D17" s="3"/>
      <c r="E17" s="60"/>
      <c r="F17" s="3"/>
      <c r="G17" s="6">
        <f>G16+G16*E30</f>
        <v>0</v>
      </c>
      <c r="I17" s="15" t="s">
        <v>6</v>
      </c>
      <c r="J17" s="21">
        <v>2464</v>
      </c>
      <c r="K17" s="3"/>
      <c r="L17" s="15" t="s">
        <v>6</v>
      </c>
      <c r="M17" s="21">
        <v>1643</v>
      </c>
    </row>
    <row r="18" spans="2:13" ht="17" thickBot="1" x14ac:dyDescent="0.25">
      <c r="B18" s="5" t="s">
        <v>25</v>
      </c>
      <c r="C18" s="4">
        <f>F5</f>
        <v>0.19</v>
      </c>
      <c r="D18" s="3"/>
      <c r="E18" s="3">
        <f>E15+E15*C18</f>
        <v>52657.785599999996</v>
      </c>
      <c r="F18" s="3"/>
      <c r="G18" s="61">
        <f>G17+G17*E31</f>
        <v>0</v>
      </c>
      <c r="I18" s="17" t="s">
        <v>10</v>
      </c>
      <c r="J18" s="22">
        <v>3704</v>
      </c>
      <c r="K18" s="3"/>
      <c r="L18" s="17" t="s">
        <v>10</v>
      </c>
      <c r="M18" s="22">
        <v>2469</v>
      </c>
    </row>
    <row r="19" spans="2:13" ht="17" thickBot="1" x14ac:dyDescent="0.25">
      <c r="B19" s="5" t="s">
        <v>40</v>
      </c>
      <c r="C19" s="4">
        <f>G18</f>
        <v>0</v>
      </c>
      <c r="D19" s="3"/>
      <c r="E19" s="3">
        <f>E18+E18*C20</f>
        <v>52657.785599999996</v>
      </c>
      <c r="F19" s="3"/>
      <c r="G19" s="6"/>
      <c r="I19" s="5"/>
      <c r="J19" s="3"/>
      <c r="K19" s="3"/>
      <c r="L19" s="3"/>
      <c r="M19" s="6"/>
    </row>
    <row r="20" spans="2:13" x14ac:dyDescent="0.2">
      <c r="B20" s="5" t="s">
        <v>41</v>
      </c>
      <c r="C20" s="4">
        <f>F7</f>
        <v>0</v>
      </c>
      <c r="D20" s="3"/>
      <c r="E20" s="3">
        <f>E19+E19*C21</f>
        <v>52657.785599999996</v>
      </c>
      <c r="F20" s="3"/>
      <c r="G20" s="6"/>
      <c r="I20" s="84" t="s">
        <v>24</v>
      </c>
      <c r="J20" s="85"/>
      <c r="K20" s="3"/>
      <c r="L20" s="56"/>
      <c r="M20" s="57"/>
    </row>
    <row r="21" spans="2:13" x14ac:dyDescent="0.2">
      <c r="B21" s="5" t="s">
        <v>42</v>
      </c>
      <c r="C21" s="4">
        <v>0</v>
      </c>
      <c r="D21" s="95" t="s">
        <v>95</v>
      </c>
      <c r="E21" s="62">
        <f>E20+E20*C23</f>
        <v>66875.387711999996</v>
      </c>
      <c r="F21" s="3"/>
      <c r="G21" s="6"/>
      <c r="I21" s="15" t="s">
        <v>8</v>
      </c>
      <c r="J21" s="21">
        <v>0.17</v>
      </c>
      <c r="K21" s="3"/>
      <c r="L21" s="3"/>
      <c r="M21" s="6"/>
    </row>
    <row r="22" spans="2:13" x14ac:dyDescent="0.2">
      <c r="B22" s="5" t="s">
        <v>44</v>
      </c>
      <c r="C22" s="4">
        <f>G27</f>
        <v>3240</v>
      </c>
      <c r="D22" s="95" t="s">
        <v>96</v>
      </c>
      <c r="E22" s="62">
        <f>E21+E21*C24</f>
        <v>73562.92648319999</v>
      </c>
      <c r="F22" s="3"/>
      <c r="G22" s="6"/>
      <c r="I22" s="15" t="s">
        <v>9</v>
      </c>
      <c r="J22" s="21">
        <v>0.19</v>
      </c>
      <c r="K22" s="3"/>
      <c r="L22" s="3"/>
      <c r="M22" s="6"/>
    </row>
    <row r="23" spans="2:13" x14ac:dyDescent="0.2">
      <c r="B23" s="5" t="s">
        <v>43</v>
      </c>
      <c r="C23" s="4">
        <v>0.27</v>
      </c>
      <c r="D23" s="95" t="s">
        <v>97</v>
      </c>
      <c r="E23" s="3">
        <f>E21+B34</f>
        <v>92697.67109399999</v>
      </c>
      <c r="F23" s="3"/>
      <c r="G23" s="63" t="s">
        <v>91</v>
      </c>
      <c r="I23" s="15" t="s">
        <v>6</v>
      </c>
      <c r="J23" s="21">
        <v>0.2</v>
      </c>
      <c r="K23" s="3"/>
      <c r="L23" s="3"/>
      <c r="M23" s="6"/>
    </row>
    <row r="24" spans="2:13" ht="17" thickBot="1" x14ac:dyDescent="0.25">
      <c r="B24" s="5" t="s">
        <v>86</v>
      </c>
      <c r="C24" s="4">
        <f>I4</f>
        <v>0.1</v>
      </c>
      <c r="D24" s="96" t="s">
        <v>98</v>
      </c>
      <c r="E24" s="3">
        <f>E22+B35</f>
        <v>101967.4382034</v>
      </c>
      <c r="F24" s="3"/>
      <c r="G24" s="10">
        <f>F9</f>
        <v>2000</v>
      </c>
      <c r="I24" s="17" t="s">
        <v>10</v>
      </c>
      <c r="J24" s="22">
        <v>0.21</v>
      </c>
      <c r="K24" s="7"/>
      <c r="L24" s="7"/>
      <c r="M24" s="8"/>
    </row>
    <row r="25" spans="2:13" ht="17" thickBot="1" x14ac:dyDescent="0.25">
      <c r="B25" s="5"/>
      <c r="C25" s="3"/>
      <c r="D25" s="3"/>
      <c r="E25" s="3"/>
      <c r="F25" s="3"/>
      <c r="G25" s="6">
        <f>G24+G24*G30</f>
        <v>2700</v>
      </c>
    </row>
    <row r="26" spans="2:13" ht="31" x14ac:dyDescent="0.35">
      <c r="B26" s="64" t="s">
        <v>39</v>
      </c>
      <c r="C26" s="3"/>
      <c r="D26" s="3"/>
      <c r="E26" s="3"/>
      <c r="F26" s="3"/>
      <c r="G26" s="6">
        <f>G25+G25*E30</f>
        <v>3240</v>
      </c>
      <c r="H26" s="97" t="s">
        <v>87</v>
      </c>
      <c r="I26" s="88"/>
      <c r="J26" s="98">
        <f>E21</f>
        <v>66875.387711999996</v>
      </c>
      <c r="K26" s="99"/>
    </row>
    <row r="27" spans="2:13" ht="31" x14ac:dyDescent="0.35">
      <c r="B27" s="9">
        <f>I3</f>
        <v>10547</v>
      </c>
      <c r="C27" s="3"/>
      <c r="D27" s="3"/>
      <c r="E27" s="3"/>
      <c r="F27" s="3"/>
      <c r="G27" s="63">
        <f>G26+G26*E31</f>
        <v>3240</v>
      </c>
      <c r="H27" s="33" t="s">
        <v>88</v>
      </c>
      <c r="I27" s="34"/>
      <c r="J27" s="35">
        <f>E22</f>
        <v>73562.92648319999</v>
      </c>
      <c r="K27" s="74"/>
    </row>
    <row r="28" spans="2:13" ht="31" x14ac:dyDescent="0.35">
      <c r="B28" s="5">
        <f>B27+B27*G30</f>
        <v>14238.45</v>
      </c>
      <c r="C28" s="3"/>
      <c r="D28" s="3"/>
      <c r="E28" s="3"/>
      <c r="F28" s="3"/>
      <c r="G28" s="6"/>
      <c r="H28" s="33" t="s">
        <v>89</v>
      </c>
      <c r="I28" s="34"/>
      <c r="J28" s="35">
        <f>E23</f>
        <v>92697.67109399999</v>
      </c>
      <c r="K28" s="36"/>
    </row>
    <row r="29" spans="2:13" ht="32" thickBot="1" x14ac:dyDescent="0.4">
      <c r="B29" s="5">
        <f>B28+B28*E30</f>
        <v>17086.14</v>
      </c>
      <c r="C29" s="3"/>
      <c r="D29" s="65" t="s">
        <v>93</v>
      </c>
      <c r="E29" s="65"/>
      <c r="F29" s="3"/>
      <c r="G29" s="63" t="s">
        <v>46</v>
      </c>
      <c r="H29" s="26" t="s">
        <v>90</v>
      </c>
      <c r="I29" s="27"/>
      <c r="J29" s="28">
        <f>E24</f>
        <v>101967.4382034</v>
      </c>
      <c r="K29" s="29"/>
    </row>
    <row r="30" spans="2:13" x14ac:dyDescent="0.2">
      <c r="B30" s="5">
        <f>B29+B29*E31</f>
        <v>17086.14</v>
      </c>
      <c r="C30" s="3"/>
      <c r="D30" s="3" t="s">
        <v>31</v>
      </c>
      <c r="E30" s="4">
        <f>C8</f>
        <v>0.2</v>
      </c>
      <c r="F30" s="3"/>
      <c r="G30" s="10">
        <f>C4</f>
        <v>0.35</v>
      </c>
    </row>
    <row r="31" spans="2:13" x14ac:dyDescent="0.2">
      <c r="B31" s="5">
        <f>B30+B30*C18</f>
        <v>20332.506600000001</v>
      </c>
      <c r="C31" s="3"/>
      <c r="D31" s="3" t="s">
        <v>32</v>
      </c>
      <c r="E31" s="4">
        <f>C9</f>
        <v>0</v>
      </c>
      <c r="F31" s="3"/>
      <c r="G31" s="6"/>
    </row>
    <row r="32" spans="2:13" x14ac:dyDescent="0.2">
      <c r="B32" s="5">
        <f>B31+B31*C20</f>
        <v>20332.506600000001</v>
      </c>
      <c r="C32" s="3"/>
      <c r="D32" s="3"/>
      <c r="E32" s="3"/>
      <c r="F32" s="3"/>
      <c r="G32" s="6"/>
    </row>
    <row r="33" spans="2:11" x14ac:dyDescent="0.2">
      <c r="B33" s="5">
        <f>B32+B32*C21</f>
        <v>20332.506600000001</v>
      </c>
      <c r="C33" s="3"/>
      <c r="D33" s="3"/>
      <c r="E33" s="3"/>
      <c r="F33" s="3"/>
      <c r="G33" s="6"/>
      <c r="H33" s="54"/>
      <c r="I33" s="54"/>
      <c r="J33" s="54"/>
      <c r="K33" s="54"/>
    </row>
    <row r="34" spans="2:11" x14ac:dyDescent="0.2">
      <c r="B34" s="66">
        <f>B33+B33*C23</f>
        <v>25822.283382000001</v>
      </c>
      <c r="C34" s="3"/>
      <c r="D34" s="3"/>
      <c r="E34" s="3"/>
      <c r="F34" s="3"/>
      <c r="G34" s="6"/>
      <c r="J34" s="2"/>
      <c r="K34" s="2"/>
    </row>
    <row r="35" spans="2:11" x14ac:dyDescent="0.2">
      <c r="B35" s="66">
        <f>B34+B34*C24</f>
        <v>28404.511720200004</v>
      </c>
      <c r="C35" s="3"/>
      <c r="D35" s="3"/>
      <c r="E35" s="3"/>
      <c r="F35" s="3"/>
      <c r="G35" s="6"/>
    </row>
    <row r="36" spans="2:11" x14ac:dyDescent="0.2">
      <c r="B36" s="5"/>
      <c r="C36" s="3"/>
      <c r="D36" s="3"/>
      <c r="E36" s="3"/>
      <c r="F36" s="3"/>
      <c r="G36" s="6"/>
    </row>
    <row r="37" spans="2:11" x14ac:dyDescent="0.2">
      <c r="B37" s="66" t="s">
        <v>33</v>
      </c>
      <c r="C37" s="62" t="s">
        <v>34</v>
      </c>
      <c r="D37" s="62"/>
      <c r="E37" s="67" t="s">
        <v>36</v>
      </c>
      <c r="F37" s="3"/>
      <c r="G37" s="6"/>
    </row>
    <row r="38" spans="2:11" x14ac:dyDescent="0.2">
      <c r="B38" s="9">
        <f>F3</f>
        <v>1519</v>
      </c>
      <c r="C38" s="4">
        <f>F4</f>
        <v>1013</v>
      </c>
      <c r="D38" s="3"/>
      <c r="E38" s="4">
        <f>C3</f>
        <v>30757</v>
      </c>
      <c r="F38" s="3"/>
      <c r="G38" s="6"/>
    </row>
    <row r="39" spans="2:11" x14ac:dyDescent="0.2">
      <c r="B39" s="5">
        <f>B38+B38*G30</f>
        <v>2050.65</v>
      </c>
      <c r="C39" s="3">
        <f>C38+C38*G30</f>
        <v>1367.55</v>
      </c>
      <c r="D39" s="3"/>
      <c r="E39" s="3">
        <f>E38+E38*E30</f>
        <v>36908.400000000001</v>
      </c>
      <c r="F39" s="3"/>
      <c r="G39" s="6"/>
    </row>
    <row r="40" spans="2:11" x14ac:dyDescent="0.2">
      <c r="B40" s="5">
        <f>B39+B39*E30</f>
        <v>2460.7800000000002</v>
      </c>
      <c r="C40" s="3">
        <f>C39+C39*E30</f>
        <v>1641.06</v>
      </c>
      <c r="D40" s="3"/>
      <c r="E40" s="62">
        <f>E39+E39*E31</f>
        <v>36908.400000000001</v>
      </c>
      <c r="F40" s="3"/>
      <c r="G40" s="6"/>
    </row>
    <row r="41" spans="2:11" ht="17" thickBot="1" x14ac:dyDescent="0.25">
      <c r="B41" s="68">
        <f>B40+B40*E31</f>
        <v>2460.7800000000002</v>
      </c>
      <c r="C41" s="69">
        <f>C40+C40*E31</f>
        <v>1641.06</v>
      </c>
      <c r="D41" s="7"/>
      <c r="E41" s="70"/>
      <c r="F41" s="7"/>
      <c r="G41" s="8"/>
    </row>
  </sheetData>
  <mergeCells count="21">
    <mergeCell ref="H27:I27"/>
    <mergeCell ref="J27:K27"/>
    <mergeCell ref="D29:E29"/>
    <mergeCell ref="I13:M13"/>
    <mergeCell ref="I14:J14"/>
    <mergeCell ref="L14:M14"/>
    <mergeCell ref="I20:J20"/>
    <mergeCell ref="H2:I2"/>
    <mergeCell ref="H28:I28"/>
    <mergeCell ref="J28:K28"/>
    <mergeCell ref="H29:I29"/>
    <mergeCell ref="J29:K29"/>
    <mergeCell ref="B13:G13"/>
    <mergeCell ref="E15:E17"/>
    <mergeCell ref="B2:C2"/>
    <mergeCell ref="E2:F2"/>
    <mergeCell ref="B7:C7"/>
    <mergeCell ref="A1:M1"/>
    <mergeCell ref="H6:K11"/>
    <mergeCell ref="H26:I26"/>
    <mergeCell ref="J26:K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HEALTH</vt:lpstr>
      <vt:lpstr>ATTACK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Raulerson</dc:creator>
  <cp:lastModifiedBy>Andrew Raulerson</cp:lastModifiedBy>
  <dcterms:created xsi:type="dcterms:W3CDTF">2017-11-20T01:41:46Z</dcterms:created>
  <dcterms:modified xsi:type="dcterms:W3CDTF">2017-11-27T06:32:53Z</dcterms:modified>
</cp:coreProperties>
</file>