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12" windowWidth="15480" windowHeight="5316" tabRatio="730"/>
  </bookViews>
  <sheets>
    <sheet name="АИП на 2013" sheetId="5" r:id="rId1"/>
  </sheets>
  <definedNames>
    <definedName name="_GoBack" localSheetId="0">'АИП на 2013'!#REF!</definedName>
    <definedName name="_xlnm._FilterDatabase" localSheetId="0" hidden="1">'АИП на 2013'!$A$38:$E$72</definedName>
    <definedName name="_xlnm.Print_Titles" localSheetId="0">'АИП на 2013'!$37:$37</definedName>
  </definedNames>
  <calcPr calcId="145621"/>
</workbook>
</file>

<file path=xl/calcChain.xml><?xml version="1.0" encoding="utf-8"?>
<calcChain xmlns="http://schemas.openxmlformats.org/spreadsheetml/2006/main">
  <c r="B24" i="5" l="1"/>
  <c r="B22" i="5" s="1"/>
  <c r="C38" i="5"/>
  <c r="C80" i="5"/>
  <c r="B13" i="5"/>
  <c r="B18" i="5"/>
  <c r="B29" i="5"/>
  <c r="B28" i="5" s="1"/>
  <c r="G49" i="5"/>
  <c r="G48" i="5"/>
  <c r="G47" i="5"/>
  <c r="G46" i="5"/>
  <c r="G45" i="5"/>
  <c r="G44" i="5"/>
  <c r="G43" i="5"/>
  <c r="G42" i="5"/>
  <c r="G41" i="5"/>
  <c r="G39" i="5"/>
  <c r="G38" i="5"/>
  <c r="G37" i="5"/>
  <c r="G36" i="5"/>
  <c r="G35" i="5"/>
  <c r="B34" i="5" l="1"/>
  <c r="C81" i="5" l="1"/>
  <c r="G34" i="5"/>
</calcChain>
</file>

<file path=xl/sharedStrings.xml><?xml version="1.0" encoding="utf-8"?>
<sst xmlns="http://schemas.openxmlformats.org/spreadsheetml/2006/main" count="158" uniqueCount="100">
  <si>
    <t>Управление строительства Ленинградской области</t>
  </si>
  <si>
    <t>II. Непрограммная часть</t>
  </si>
  <si>
    <t>Главный распорядитель бюджетных средств</t>
  </si>
  <si>
    <t>Комитет по строительству Ленинградской области</t>
  </si>
  <si>
    <t>Получатель бюджетных средств (заказчик)</t>
  </si>
  <si>
    <t>Проектные работы</t>
  </si>
  <si>
    <t xml:space="preserve">                                </t>
  </si>
  <si>
    <t>Бюджетополучатель</t>
  </si>
  <si>
    <t>Администрации Муниципальных образований</t>
  </si>
  <si>
    <t>Комитет правопорядка и безопасности Ленинградской области</t>
  </si>
  <si>
    <t>Комитет по дорожному хозяйству Ленинградской области</t>
  </si>
  <si>
    <t>областным законом</t>
  </si>
  <si>
    <t>УТВЕРЖДЕНА</t>
  </si>
  <si>
    <t>Всего по непрограммной части</t>
  </si>
  <si>
    <t>АДРЕСНАЯ ИНВЕСТИЦИОННАЯ  ПРОГРАММА</t>
  </si>
  <si>
    <t>Наименование и местонахождение объекта</t>
  </si>
  <si>
    <t>Государственное казённое учреждение "Управление автомобильных дорог Ленинградской области", Администрации Муниципальных образований</t>
  </si>
  <si>
    <t>2012-2014</t>
  </si>
  <si>
    <t>2013-2014</t>
  </si>
  <si>
    <t xml:space="preserve">Комитет по жилищно-коммунальному хозяйству и транспорту Ленинградской области        </t>
  </si>
  <si>
    <t>Всего по адресной инвестиционной программе</t>
  </si>
  <si>
    <t>за счет средств областного бюджета на 2014 год</t>
  </si>
  <si>
    <t xml:space="preserve">План на 2014 год          (тысяч рублей)   </t>
  </si>
  <si>
    <t>Администрации Муниципальных образований, "Управление строительства Ленинградской области"</t>
  </si>
  <si>
    <t>"Управление строительства Ленинградской области"</t>
  </si>
  <si>
    <t>Государственная программа Ленинградской области "Развитие автомобильных дорог Ленинградской области"</t>
  </si>
  <si>
    <t xml:space="preserve">I. Программная часть  </t>
  </si>
  <si>
    <t>Государственное казённое учреждение Ленинградской области  "Ленинградская областная противопожарная спасательная служба", Государственное казённое учреждение Ленинградской области  "Управление гражданской защиты Ленинградской области"</t>
  </si>
  <si>
    <t xml:space="preserve">Наименование государственной программы                    </t>
  </si>
  <si>
    <t xml:space="preserve">Комитет по топливно-энергетическому комплексу Ленинградской области  </t>
  </si>
  <si>
    <t xml:space="preserve">      Комитет по жилищно-коммунальному хозяйству и транспорту Ленинградской области        </t>
  </si>
  <si>
    <t>Государственная программа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 
в том числе:</t>
  </si>
  <si>
    <t>подпрограмма
"Энергоснабжение и повышение энергетической эффективности на территории Ленинградской области на 2014-2015 годы и на перспективу до 2020 года"</t>
  </si>
  <si>
    <t xml:space="preserve">Государственная программа Ленинградской области "Современное образование в Ленинградской области" 
в том числе:
</t>
  </si>
  <si>
    <t xml:space="preserve">подпрограмма 
"Развитие дошкольного образования детей Ленинградской области"
</t>
  </si>
  <si>
    <t xml:space="preserve">подпрограмма 
"Развитие начального общего, основного общего и среднего общего образования детей Ленинградской области"
</t>
  </si>
  <si>
    <t xml:space="preserve">подпрограмма 
"Развитие дополнительного образования детей Ленинградской области"
</t>
  </si>
  <si>
    <t xml:space="preserve">Государственная программа Ленинградской области "Развитие физической культуры и спорта в Ленинградской области"
</t>
  </si>
  <si>
    <t xml:space="preserve">Государственная программа Ленинградской области "Обеспечение качественным жильем граждан на территории Ленинградской области" в том числе:
</t>
  </si>
  <si>
    <t xml:space="preserve">подпрограмма 
"Переселение граждан из аварийного жилищного фонда"
</t>
  </si>
  <si>
    <t xml:space="preserve">подпрограмма 
"Развитие инженерной и социальной инфраструктуры в районах массовой жилой застройки"
</t>
  </si>
  <si>
    <t xml:space="preserve">подпрограмма 
"Оказание поддержки гражданам, пострадавшим в результате пожара муниципального жилищного фонда"
</t>
  </si>
  <si>
    <t xml:space="preserve">подпрограмма
"Газификация Ленинградской области в 2014-2016 годах"
</t>
  </si>
  <si>
    <t xml:space="preserve">Государственная программа Ленинградской области "Развитие здравоохранения в Ленинградской области"
</t>
  </si>
  <si>
    <t xml:space="preserve">Государственное казённое учреждение  "Управление строительства Ленинградской области" (далее "Управление строительства Ленинградской области")
</t>
  </si>
  <si>
    <t xml:space="preserve">подпрограмма
"Водоснабжение и водоотведение Ленинградской области на 2014-2017 годы"
</t>
  </si>
  <si>
    <t xml:space="preserve">Государственная программа Ленинградской области "Безопасность Ленинградской области" в том числе:
</t>
  </si>
  <si>
    <t xml:space="preserve">Государственная программа Ленинградской области "Развитие сельского хозяйства Ленинградской области" 
в том числе:
</t>
  </si>
  <si>
    <t xml:space="preserve">подпрограмма
"Устойчивое развитие сельских территорий Ленинградской области"
</t>
  </si>
  <si>
    <t xml:space="preserve">Государственная программа Ленинградской области "Устойчивое общественное развитие в Ленинградской области"
</t>
  </si>
  <si>
    <t>Годы проектирования</t>
  </si>
  <si>
    <t>План на 2014 год 
(тысяч рублей)</t>
  </si>
  <si>
    <t>Администрация муниципального образования</t>
  </si>
  <si>
    <t>Проектирование строительства многофункционального здания на 120 коек  на базе здания 6-го отделения  государственного казенного учреждения здравоохранения  "Ленинградский областной наркологический диспансер" в дер. Новое Девяткино Всеволожского района</t>
  </si>
  <si>
    <t>2013-2015</t>
  </si>
  <si>
    <t>Проектирование строительства здания детской поликлиники в г. Всеволожске</t>
  </si>
  <si>
    <t>Проектирование строительства областного дома ребенка на 140 мест в пос. Дружноселье Гатчинского района</t>
  </si>
  <si>
    <t>Проектирование строительства муниципального дошкольного образовательного учреждения "Винницкий детский сад на 95 мест с бассейном" в с. Винницы Подпорожского района</t>
  </si>
  <si>
    <t>Проектирование завершения строительства объекта "Оредежская участковая больница с поликлиникой и постом скорой медицинской помощи", пос. Оредеж Лужского района</t>
  </si>
  <si>
    <t>Проектирование  строительства закрытого многофункционального спортивного объекта из легко возводимых  материалов ГБОУ ДОД "Центр "Ладога",  пос. Разметелево Всеволожского района</t>
  </si>
  <si>
    <t>Проектирование строительства пристройки к основному зданию МОУ "Толмачевская средняя общеобразовательная школа" на 350 мест в пос. Толмачево Лужского района</t>
  </si>
  <si>
    <t>Проектирование строительства плавательного бассейна в г. Кингисеппе</t>
  </si>
  <si>
    <t>Проектирование строительства дома культуры  в пос. Мичуринское Приозерского района</t>
  </si>
  <si>
    <t>Проектирование строительства  крытого плавательного бассейна в г. Ивангороде</t>
  </si>
  <si>
    <t>Проектирование строительства основной общеобразовательной  школы с дошкольным отделением на 100 мест в дер. Сухое Кировского района</t>
  </si>
  <si>
    <t>Проектирование строительства областной детской больницы с поликлиникой, г. Сертолово Всеволожского района</t>
  </si>
  <si>
    <t>Разработка проекта планировки территории земельного участка площадью 18,98 га (кадастровый номер 47:23:0906001:129), расположенного  по адресу: Гатчинский район, вблизи дер. Белогорка</t>
  </si>
  <si>
    <t>Проектирование строительства  крытой хоккейной площадки с искусственным льдом, г. Тихвин</t>
  </si>
  <si>
    <t>Проектирование  строительства нового корпуса  № 4 МБОУ "Гимназия"  в г. Выборге</t>
  </si>
  <si>
    <t>Проектирование строительства  пристройки пищеблока с обеденным залом на 200 мест МОУ "Гостилицкая средняя общеобразовательная школа", дер. Гостилицы Ломоносовского района</t>
  </si>
  <si>
    <t>Проектирование больничного корпуса г. Пикалёво</t>
  </si>
  <si>
    <t>2014-2015</t>
  </si>
  <si>
    <t>Проектирование строительства дома культуры в пос. Курск Волосовского района</t>
  </si>
  <si>
    <t>Проектирование строительства комплексного здания Кингисеппского психоневрологического интерната с выделением первой очереди строительства – спального корпуса на 160 мест в пос. Неппово Кингисеппского района</t>
  </si>
  <si>
    <t>Проектирование реконструкции зданий и сооружений государственного учреждения начального профессионального образования Ленинградской области "Профессиональное училище № 52" с открытием психоневрологического интерната на 203 места, дер. Кисельня Волховского района</t>
  </si>
  <si>
    <t>Проектирование строительства  административного здания  в пос. Усть-Луга Кингисеппского района</t>
  </si>
  <si>
    <t>Проектирование реконструкции дома культуры в пос. Вознесенье Подпорожского района</t>
  </si>
  <si>
    <t>Проектирование строительства дома культуры в пос. Терпилицы Волосовского района</t>
  </si>
  <si>
    <t>Проектирование реконструкции нежилого здания спального корпуса школы-интерната  для обучающихся  воспитанников с отклонением в развитии под жилой дом, пос. Оредеж Лужского района</t>
  </si>
  <si>
    <t>Экспертиза и согласование проектов, подготовка  исходных материалов для проведения  конкурсов и проектирования объектов</t>
  </si>
  <si>
    <t>Проектирование строительства плавательного бассейна в г. Гатчине</t>
  </si>
  <si>
    <t>Проектирование строительства филиала многофункционального центра предоставления государственных и муниципальных услуг Ленинградской области в г. Гатчине</t>
  </si>
  <si>
    <t>Проектирование строительства МОУ "Подпорожская средняя общеобразовательная школа № 4 им. М. Горького" на 400 мест, г. Подпорожье</t>
  </si>
  <si>
    <t>Проектирование строительства дома культуры со зрительным залом на 500 мест в г.п. Дубровка Всеволожского района</t>
  </si>
  <si>
    <t>Проектирование строительства лечебного корпуса на территории Тосненской центральной районной больницы</t>
  </si>
  <si>
    <t>Проектирование спортивного комплекса волейбола в г. Сосновый Бор</t>
  </si>
  <si>
    <t>Проектирование строительства детского сада на 100 мест в дер. Рабитицы Волосовского района</t>
  </si>
  <si>
    <t>Проектирование реконструкции здания МОУ "Сельцовская средняя общеобразовательная школа" со строительством пристройки общей мощностью на 300 мест, пос. Сельцо Волосовского района</t>
  </si>
  <si>
    <t>Проектирование строительства экспозиционно-выставочного павильона «Прорыв» в комплексе музея-заповедника «Прорыв блокады Ленинграда»</t>
  </si>
  <si>
    <t>Реконструкция здания МКОУ "Средняя общеобразовательная школа № 68 на 500 мест в г.Лодейное Поле под школу на 350 учащихся с центром консультирования и диагностики на 100 человек"</t>
  </si>
  <si>
    <t>Проектирование реконструкции МБОУ "Гатчинская средняя общеобразовательная школа № 4"</t>
  </si>
  <si>
    <t>Проектирование строительства средней общеобразовательной школы на 600 мест в дер.Павлово Колтушского сельского поселения Всеволожского района</t>
  </si>
  <si>
    <t>Строительство центральной районной больницы, г.Подпорожье</t>
  </si>
  <si>
    <t>Реконструкция с с новым строительством детского оздоровительно-образовательного лагеря "Чайка" дер.Липово г.Сосновый Бор</t>
  </si>
  <si>
    <t>Проектирование строительства корпуса № 3 Ульяновской областной психиатрической больницы</t>
  </si>
  <si>
    <t>Всего по программам</t>
  </si>
  <si>
    <t>Проектирование строительства врачебной амбулатории на 110 посещений и постом скорой медицинской помощи в дер.Толмачево Лужского района</t>
  </si>
  <si>
    <t>от 24 декабря 2013 года № 102-оз</t>
  </si>
  <si>
    <t>(приложение 126)</t>
  </si>
  <si>
    <t>в редакции областного закона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</si>
</sst>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1" x14ac:knownFonts="1">
    <font>
      <sz val="10"/>
      <name val="Arial"/>
    </font>
    <font>
      <sz val="9"/>
      <name val="Arial"/>
    </font>
    <font>
      <sz val="9"/>
      <name val="Times New Roman"/>
      <family val="1"/>
      <charset val="204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</font>
    <font>
      <sz val="10"/>
      <color indexed="9"/>
      <name val="Times New Roman"/>
      <family val="1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4" fontId="4" fillId="0" borderId="2" xfId="0" applyNumberFormat="1" applyFont="1" applyFill="1" applyBorder="1" applyAlignment="1">
      <alignment horizontal="center" vertical="top"/>
    </xf>
    <xf numFmtId="4" fontId="9" fillId="0" borderId="2" xfId="0" applyNumberFormat="1" applyFont="1" applyFill="1" applyBorder="1" applyAlignment="1">
      <alignment horizontal="center" vertical="top"/>
    </xf>
    <xf numFmtId="0" fontId="7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vertical="top" wrapText="1"/>
    </xf>
    <xf numFmtId="0" fontId="5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  <xf numFmtId="164" fontId="4" fillId="0" borderId="3" xfId="0" applyNumberFormat="1" applyFont="1" applyFill="1" applyBorder="1" applyAlignment="1">
      <alignment horizontal="center" vertical="top"/>
    </xf>
    <xf numFmtId="0" fontId="4" fillId="0" borderId="3" xfId="0" applyFont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164" fontId="3" fillId="0" borderId="3" xfId="0" applyNumberFormat="1" applyFont="1" applyBorder="1" applyAlignment="1">
      <alignment horizontal="center" vertical="top"/>
    </xf>
    <xf numFmtId="164" fontId="10" fillId="0" borderId="3" xfId="0" applyNumberFormat="1" applyFont="1" applyFill="1" applyBorder="1" applyAlignment="1">
      <alignment horizontal="center" vertical="top" wrapText="1"/>
    </xf>
    <xf numFmtId="0" fontId="4" fillId="0" borderId="3" xfId="0" applyFont="1" applyBorder="1" applyAlignment="1">
      <alignment vertical="top"/>
    </xf>
    <xf numFmtId="0" fontId="5" fillId="0" borderId="3" xfId="0" applyFont="1" applyBorder="1" applyAlignment="1">
      <alignment horizontal="center" vertical="top" wrapText="1"/>
    </xf>
    <xf numFmtId="4" fontId="4" fillId="0" borderId="0" xfId="0" applyNumberFormat="1" applyFont="1" applyFill="1" applyBorder="1" applyAlignment="1">
      <alignment horizontal="center" vertical="top"/>
    </xf>
    <xf numFmtId="4" fontId="9" fillId="0" borderId="0" xfId="0" applyNumberFormat="1" applyFont="1" applyFill="1" applyBorder="1" applyAlignment="1">
      <alignment horizontal="center" vertical="top"/>
    </xf>
    <xf numFmtId="0" fontId="4" fillId="0" borderId="3" xfId="0" applyNumberFormat="1" applyFont="1" applyFill="1" applyBorder="1" applyAlignment="1">
      <alignment horizontal="center" vertical="top"/>
    </xf>
    <xf numFmtId="164" fontId="6" fillId="0" borderId="3" xfId="0" applyNumberFormat="1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left" vertical="center" wrapText="1"/>
    </xf>
    <xf numFmtId="0" fontId="0" fillId="0" borderId="6" xfId="0" applyBorder="1"/>
    <xf numFmtId="0" fontId="0" fillId="0" borderId="7" xfId="0" applyBorder="1"/>
    <xf numFmtId="0" fontId="4" fillId="0" borderId="3" xfId="0" applyFont="1" applyBorder="1" applyAlignment="1">
      <alignment horizontal="center" vertical="top" wrapText="1"/>
    </xf>
    <xf numFmtId="0" fontId="0" fillId="0" borderId="4" xfId="0" applyBorder="1"/>
    <xf numFmtId="0" fontId="0" fillId="0" borderId="7" xfId="0" applyBorder="1" applyAlignment="1">
      <alignment vertical="center"/>
    </xf>
    <xf numFmtId="0" fontId="4" fillId="0" borderId="3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164" fontId="4" fillId="0" borderId="3" xfId="0" applyNumberFormat="1" applyFont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1"/>
  <sheetViews>
    <sheetView tabSelected="1" view="pageBreakPreview" topLeftCell="A76" zoomScaleNormal="100" zoomScaleSheetLayoutView="100" workbookViewId="0">
      <selection activeCell="D5" sqref="D5"/>
    </sheetView>
  </sheetViews>
  <sheetFormatPr defaultColWidth="9.109375" defaultRowHeight="12" x14ac:dyDescent="0.25"/>
  <cols>
    <col min="1" max="1" width="49.6640625" style="7" customWidth="1"/>
    <col min="2" max="2" width="18" style="1" customWidth="1"/>
    <col min="3" max="3" width="33.109375" style="3" customWidth="1"/>
    <col min="4" max="4" width="23.109375" style="2" customWidth="1"/>
    <col min="5" max="5" width="24.88671875" style="2" customWidth="1"/>
    <col min="6" max="6" width="17.5546875" style="1" hidden="1" customWidth="1"/>
    <col min="7" max="7" width="12.6640625" style="1" hidden="1" customWidth="1"/>
    <col min="8" max="8" width="9.109375" style="1"/>
    <col min="9" max="9" width="10.88671875" style="1" bestFit="1" customWidth="1"/>
    <col min="10" max="16384" width="9.109375" style="1"/>
  </cols>
  <sheetData>
    <row r="1" spans="1:7" x14ac:dyDescent="0.25">
      <c r="E1" s="2" t="s">
        <v>12</v>
      </c>
    </row>
    <row r="2" spans="1:7" x14ac:dyDescent="0.25">
      <c r="E2" s="2" t="s">
        <v>11</v>
      </c>
    </row>
    <row r="3" spans="1:7" ht="13.2" x14ac:dyDescent="0.25">
      <c r="E3" s="2" t="s">
        <v>97</v>
      </c>
      <c r="G3" s="15"/>
    </row>
    <row r="4" spans="1:7" ht="13.2" x14ac:dyDescent="0.25">
      <c r="A4" s="8"/>
      <c r="B4" s="4"/>
      <c r="C4" s="5"/>
      <c r="D4" s="4"/>
      <c r="E4" s="4" t="s">
        <v>98</v>
      </c>
      <c r="G4" s="15"/>
    </row>
    <row r="5" spans="1:7" ht="13.2" x14ac:dyDescent="0.25">
      <c r="A5" s="8"/>
      <c r="B5" s="4"/>
      <c r="C5" s="5"/>
      <c r="D5" s="4"/>
      <c r="E5" s="4" t="s">
        <v>99</v>
      </c>
      <c r="G5" s="15"/>
    </row>
    <row r="6" spans="1:7" ht="13.2" x14ac:dyDescent="0.25">
      <c r="A6" s="8"/>
      <c r="B6" s="4"/>
      <c r="C6" s="5"/>
      <c r="D6" s="4"/>
      <c r="E6" s="4"/>
      <c r="G6" s="15"/>
    </row>
    <row r="7" spans="1:7" ht="15.6" x14ac:dyDescent="0.25">
      <c r="A7" s="43" t="s">
        <v>14</v>
      </c>
      <c r="B7" s="44"/>
      <c r="C7" s="44"/>
      <c r="D7" s="44"/>
      <c r="E7" s="44"/>
      <c r="G7" s="15"/>
    </row>
    <row r="8" spans="1:7" ht="15.6" x14ac:dyDescent="0.25">
      <c r="A8" s="43" t="s">
        <v>21</v>
      </c>
      <c r="B8" s="44"/>
      <c r="C8" s="44"/>
      <c r="D8" s="44"/>
      <c r="E8" s="44"/>
      <c r="G8" s="15"/>
    </row>
    <row r="9" spans="1:7" ht="13.2" x14ac:dyDescent="0.25">
      <c r="A9" s="8" t="s">
        <v>6</v>
      </c>
      <c r="B9" s="4"/>
      <c r="C9" s="5"/>
      <c r="D9" s="4"/>
      <c r="E9" s="4"/>
      <c r="G9" s="15"/>
    </row>
    <row r="10" spans="1:7" ht="13.2" x14ac:dyDescent="0.25">
      <c r="A10" s="45" t="s">
        <v>26</v>
      </c>
      <c r="B10" s="39"/>
      <c r="C10" s="39"/>
      <c r="D10" s="39"/>
      <c r="E10" s="39"/>
      <c r="F10" s="15"/>
      <c r="G10" s="15"/>
    </row>
    <row r="11" spans="1:7" ht="27" customHeight="1" x14ac:dyDescent="0.25">
      <c r="A11" s="11" t="s">
        <v>28</v>
      </c>
      <c r="B11" s="26" t="s">
        <v>22</v>
      </c>
      <c r="C11" s="26" t="s">
        <v>7</v>
      </c>
      <c r="D11" s="46" t="s">
        <v>2</v>
      </c>
      <c r="E11" s="39"/>
      <c r="F11" s="15"/>
      <c r="G11" s="15"/>
    </row>
    <row r="12" spans="1:7" ht="78.75" customHeight="1" x14ac:dyDescent="0.25">
      <c r="A12" s="10" t="s">
        <v>43</v>
      </c>
      <c r="B12" s="23">
        <v>667597</v>
      </c>
      <c r="C12" s="25" t="s">
        <v>44</v>
      </c>
      <c r="D12" s="38" t="s">
        <v>3</v>
      </c>
      <c r="E12" s="39"/>
      <c r="F12" s="15"/>
      <c r="G12" s="15"/>
    </row>
    <row r="13" spans="1:7" ht="52.8" x14ac:dyDescent="0.25">
      <c r="A13" s="10" t="s">
        <v>33</v>
      </c>
      <c r="B13" s="23">
        <f>B14+B15+B16</f>
        <v>1505934</v>
      </c>
      <c r="C13" s="24"/>
      <c r="D13" s="38"/>
      <c r="E13" s="39"/>
      <c r="F13" s="15"/>
      <c r="G13" s="15"/>
    </row>
    <row r="14" spans="1:7" ht="52.8" x14ac:dyDescent="0.25">
      <c r="A14" s="10" t="s">
        <v>34</v>
      </c>
      <c r="B14" s="23">
        <v>1053879</v>
      </c>
      <c r="C14" s="24" t="s">
        <v>8</v>
      </c>
      <c r="D14" s="38" t="s">
        <v>3</v>
      </c>
      <c r="E14" s="39"/>
      <c r="F14" s="15"/>
      <c r="G14" s="15"/>
    </row>
    <row r="15" spans="1:7" ht="66" x14ac:dyDescent="0.25">
      <c r="A15" s="10" t="s">
        <v>35</v>
      </c>
      <c r="B15" s="23">
        <v>362055</v>
      </c>
      <c r="C15" s="24" t="s">
        <v>8</v>
      </c>
      <c r="D15" s="38" t="s">
        <v>3</v>
      </c>
      <c r="E15" s="39"/>
      <c r="F15" s="15"/>
      <c r="G15" s="15"/>
    </row>
    <row r="16" spans="1:7" ht="52.8" x14ac:dyDescent="0.25">
      <c r="A16" s="10" t="s">
        <v>36</v>
      </c>
      <c r="B16" s="23">
        <v>90000</v>
      </c>
      <c r="C16" s="24" t="s">
        <v>8</v>
      </c>
      <c r="D16" s="38" t="s">
        <v>3</v>
      </c>
      <c r="E16" s="39"/>
      <c r="F16" s="15"/>
      <c r="G16" s="15"/>
    </row>
    <row r="17" spans="1:7" ht="52.8" x14ac:dyDescent="0.25">
      <c r="A17" s="10" t="s">
        <v>37</v>
      </c>
      <c r="B17" s="23">
        <v>520295.1</v>
      </c>
      <c r="C17" s="24" t="s">
        <v>23</v>
      </c>
      <c r="D17" s="38" t="s">
        <v>3</v>
      </c>
      <c r="E17" s="39"/>
      <c r="F17" s="15"/>
      <c r="G17" s="15"/>
    </row>
    <row r="18" spans="1:7" ht="52.8" x14ac:dyDescent="0.25">
      <c r="A18" s="10" t="s">
        <v>38</v>
      </c>
      <c r="B18" s="23">
        <f>B19+B20+B21</f>
        <v>911848.7</v>
      </c>
      <c r="C18" s="24"/>
      <c r="D18" s="38"/>
      <c r="E18" s="39"/>
      <c r="F18" s="15"/>
      <c r="G18" s="15"/>
    </row>
    <row r="19" spans="1:7" ht="38.25" customHeight="1" x14ac:dyDescent="0.25">
      <c r="A19" s="10" t="s">
        <v>39</v>
      </c>
      <c r="B19" s="23">
        <v>536848.69999999995</v>
      </c>
      <c r="C19" s="24" t="s">
        <v>8</v>
      </c>
      <c r="D19" s="38" t="s">
        <v>3</v>
      </c>
      <c r="E19" s="39"/>
      <c r="F19" s="15"/>
      <c r="G19" s="15"/>
    </row>
    <row r="20" spans="1:7" ht="52.8" x14ac:dyDescent="0.25">
      <c r="A20" s="10" t="s">
        <v>40</v>
      </c>
      <c r="B20" s="23">
        <v>225000</v>
      </c>
      <c r="C20" s="24" t="s">
        <v>8</v>
      </c>
      <c r="D20" s="38" t="s">
        <v>3</v>
      </c>
      <c r="E20" s="39"/>
      <c r="F20" s="15"/>
      <c r="G20" s="15"/>
    </row>
    <row r="21" spans="1:7" ht="52.8" x14ac:dyDescent="0.25">
      <c r="A21" s="10" t="s">
        <v>41</v>
      </c>
      <c r="B21" s="23">
        <v>150000</v>
      </c>
      <c r="C21" s="24" t="s">
        <v>8</v>
      </c>
      <c r="D21" s="38" t="s">
        <v>3</v>
      </c>
      <c r="E21" s="39"/>
      <c r="F21" s="15"/>
      <c r="G21" s="15"/>
    </row>
    <row r="22" spans="1:7" ht="66" x14ac:dyDescent="0.25">
      <c r="A22" s="10" t="s">
        <v>31</v>
      </c>
      <c r="B22" s="23">
        <f>B23+B24+B25+B26</f>
        <v>1225755.7999999998</v>
      </c>
      <c r="C22" s="24"/>
      <c r="D22" s="38"/>
      <c r="E22" s="39"/>
      <c r="F22" s="15"/>
      <c r="G22" s="15"/>
    </row>
    <row r="23" spans="1:7" ht="39.6" x14ac:dyDescent="0.25">
      <c r="A23" s="10" t="s">
        <v>42</v>
      </c>
      <c r="B23" s="23">
        <v>602892.19999999995</v>
      </c>
      <c r="C23" s="24" t="s">
        <v>8</v>
      </c>
      <c r="D23" s="41" t="s">
        <v>29</v>
      </c>
      <c r="E23" s="39"/>
      <c r="F23" s="15"/>
      <c r="G23" s="15"/>
    </row>
    <row r="24" spans="1:7" ht="58.5" customHeight="1" x14ac:dyDescent="0.25">
      <c r="A24" s="35" t="s">
        <v>32</v>
      </c>
      <c r="B24" s="23">
        <f>37602+43745</f>
        <v>81347</v>
      </c>
      <c r="C24" s="24" t="s">
        <v>24</v>
      </c>
      <c r="D24" s="38" t="s">
        <v>3</v>
      </c>
      <c r="E24" s="39"/>
      <c r="F24" s="15"/>
      <c r="G24" s="15"/>
    </row>
    <row r="25" spans="1:7" ht="58.5" customHeight="1" x14ac:dyDescent="0.25">
      <c r="A25" s="40"/>
      <c r="B25" s="23">
        <v>80000</v>
      </c>
      <c r="C25" s="24" t="s">
        <v>52</v>
      </c>
      <c r="D25" s="41" t="s">
        <v>30</v>
      </c>
      <c r="E25" s="39"/>
      <c r="F25" s="15"/>
      <c r="G25" s="15"/>
    </row>
    <row r="26" spans="1:7" ht="52.8" x14ac:dyDescent="0.25">
      <c r="A26" s="10" t="s">
        <v>45</v>
      </c>
      <c r="B26" s="23">
        <v>461516.6</v>
      </c>
      <c r="C26" s="24" t="s">
        <v>8</v>
      </c>
      <c r="D26" s="41" t="s">
        <v>30</v>
      </c>
      <c r="E26" s="39"/>
      <c r="F26" s="15"/>
      <c r="G26" s="15"/>
    </row>
    <row r="27" spans="1:7" ht="105.6" x14ac:dyDescent="0.25">
      <c r="A27" s="10" t="s">
        <v>46</v>
      </c>
      <c r="B27" s="23">
        <v>109000</v>
      </c>
      <c r="C27" s="25" t="s">
        <v>27</v>
      </c>
      <c r="D27" s="41" t="s">
        <v>9</v>
      </c>
      <c r="E27" s="39"/>
      <c r="F27" s="15"/>
      <c r="G27" s="15"/>
    </row>
    <row r="28" spans="1:7" ht="52.8" x14ac:dyDescent="0.25">
      <c r="A28" s="10" t="s">
        <v>47</v>
      </c>
      <c r="B28" s="23">
        <f>B29+B30+B31</f>
        <v>738054.2</v>
      </c>
      <c r="C28" s="24"/>
      <c r="D28" s="38"/>
      <c r="E28" s="39"/>
      <c r="F28" s="15"/>
      <c r="G28" s="15"/>
    </row>
    <row r="29" spans="1:7" ht="35.25" customHeight="1" x14ac:dyDescent="0.25">
      <c r="A29" s="35" t="s">
        <v>48</v>
      </c>
      <c r="B29" s="23">
        <f>94414.4</f>
        <v>94414.399999999994</v>
      </c>
      <c r="C29" s="24" t="s">
        <v>8</v>
      </c>
      <c r="D29" s="41" t="s">
        <v>29</v>
      </c>
      <c r="E29" s="39"/>
      <c r="F29" s="15"/>
      <c r="G29" s="15"/>
    </row>
    <row r="30" spans="1:7" ht="35.25" customHeight="1" x14ac:dyDescent="0.25">
      <c r="A30" s="36"/>
      <c r="B30" s="23">
        <v>107374.39999999999</v>
      </c>
      <c r="C30" s="24" t="s">
        <v>8</v>
      </c>
      <c r="D30" s="41" t="s">
        <v>19</v>
      </c>
      <c r="E30" s="39"/>
      <c r="F30" s="15"/>
      <c r="G30" s="15"/>
    </row>
    <row r="31" spans="1:7" ht="52.5" customHeight="1" x14ac:dyDescent="0.25">
      <c r="A31" s="37"/>
      <c r="B31" s="23">
        <v>536265.4</v>
      </c>
      <c r="C31" s="24" t="s">
        <v>23</v>
      </c>
      <c r="D31" s="38" t="s">
        <v>3</v>
      </c>
      <c r="E31" s="39"/>
      <c r="F31" s="15"/>
      <c r="G31" s="15"/>
    </row>
    <row r="32" spans="1:7" ht="52.8" x14ac:dyDescent="0.25">
      <c r="A32" s="10" t="s">
        <v>49</v>
      </c>
      <c r="B32" s="23">
        <v>64800</v>
      </c>
      <c r="C32" s="24" t="s">
        <v>24</v>
      </c>
      <c r="D32" s="38" t="s">
        <v>3</v>
      </c>
      <c r="E32" s="39"/>
      <c r="F32" s="15"/>
      <c r="G32" s="15"/>
    </row>
    <row r="33" spans="1:7" ht="85.5" customHeight="1" x14ac:dyDescent="0.25">
      <c r="A33" s="10" t="s">
        <v>25</v>
      </c>
      <c r="B33" s="23">
        <v>614164.9</v>
      </c>
      <c r="C33" s="25" t="s">
        <v>16</v>
      </c>
      <c r="D33" s="41" t="s">
        <v>10</v>
      </c>
      <c r="E33" s="39"/>
      <c r="F33" s="15"/>
      <c r="G33" s="15"/>
    </row>
    <row r="34" spans="1:7" ht="13.2" x14ac:dyDescent="0.25">
      <c r="A34" s="9" t="s">
        <v>95</v>
      </c>
      <c r="B34" s="27">
        <f>SUM(B12:B13,B17,B18,B22,B27,B28,B32:B33)</f>
        <v>6357449.7000000002</v>
      </c>
      <c r="C34" s="29"/>
      <c r="D34" s="47"/>
      <c r="E34" s="39"/>
      <c r="F34" s="15"/>
      <c r="G34" s="15">
        <f t="shared" ref="G34:G39" si="0">B34-F34</f>
        <v>6357449.7000000002</v>
      </c>
    </row>
    <row r="35" spans="1:7" ht="13.2" x14ac:dyDescent="0.25">
      <c r="A35" s="42" t="s">
        <v>1</v>
      </c>
      <c r="B35" s="39"/>
      <c r="C35" s="39"/>
      <c r="D35" s="39"/>
      <c r="E35" s="39"/>
      <c r="F35" s="15"/>
      <c r="G35" s="16">
        <f t="shared" si="0"/>
        <v>0</v>
      </c>
    </row>
    <row r="36" spans="1:7" ht="89.25" customHeight="1" x14ac:dyDescent="0.25">
      <c r="A36" s="11" t="s">
        <v>15</v>
      </c>
      <c r="B36" s="11" t="s">
        <v>50</v>
      </c>
      <c r="C36" s="21" t="s">
        <v>51</v>
      </c>
      <c r="D36" s="11" t="s">
        <v>4</v>
      </c>
      <c r="E36" s="26" t="s">
        <v>2</v>
      </c>
      <c r="F36" s="15"/>
      <c r="G36" s="16" t="e">
        <f t="shared" si="0"/>
        <v>#VALUE!</v>
      </c>
    </row>
    <row r="37" spans="1:7" s="3" customFormat="1" ht="13.2" x14ac:dyDescent="0.25">
      <c r="A37" s="14">
        <v>1</v>
      </c>
      <c r="B37" s="14">
        <v>2</v>
      </c>
      <c r="C37" s="22">
        <v>3</v>
      </c>
      <c r="D37" s="14">
        <v>4</v>
      </c>
      <c r="E37" s="22">
        <v>5</v>
      </c>
      <c r="F37" s="15"/>
      <c r="G37" s="16">
        <f t="shared" si="0"/>
        <v>2</v>
      </c>
    </row>
    <row r="38" spans="1:7" ht="26.4" x14ac:dyDescent="0.25">
      <c r="A38" s="6" t="s">
        <v>5</v>
      </c>
      <c r="B38" s="12"/>
      <c r="C38" s="34">
        <f>320000-16567.8-43745</f>
        <v>259687.2</v>
      </c>
      <c r="D38" s="12" t="s">
        <v>0</v>
      </c>
      <c r="E38" s="24" t="s">
        <v>3</v>
      </c>
      <c r="F38" s="15">
        <v>-4700</v>
      </c>
      <c r="G38" s="16">
        <f t="shared" si="0"/>
        <v>4700</v>
      </c>
    </row>
    <row r="39" spans="1:7" ht="66" x14ac:dyDescent="0.25">
      <c r="A39" s="10" t="s">
        <v>53</v>
      </c>
      <c r="B39" s="33" t="s">
        <v>54</v>
      </c>
      <c r="C39" s="22"/>
      <c r="D39" s="13"/>
      <c r="E39" s="18"/>
      <c r="F39" s="15"/>
      <c r="G39" s="16" t="e">
        <f t="shared" si="0"/>
        <v>#VALUE!</v>
      </c>
    </row>
    <row r="40" spans="1:7" ht="26.4" x14ac:dyDescent="0.25">
      <c r="A40" s="10" t="s">
        <v>55</v>
      </c>
      <c r="B40" s="33" t="s">
        <v>18</v>
      </c>
      <c r="C40" s="22"/>
      <c r="D40" s="13"/>
      <c r="E40" s="18"/>
      <c r="F40" s="15"/>
      <c r="G40" s="16"/>
    </row>
    <row r="41" spans="1:7" ht="26.4" x14ac:dyDescent="0.25">
      <c r="A41" s="10" t="s">
        <v>56</v>
      </c>
      <c r="B41" s="33" t="s">
        <v>18</v>
      </c>
      <c r="C41" s="22"/>
      <c r="D41" s="13"/>
      <c r="E41" s="18"/>
      <c r="F41" s="15"/>
      <c r="G41" s="16" t="e">
        <f t="shared" ref="G41:G49" si="1">B41-F41</f>
        <v>#VALUE!</v>
      </c>
    </row>
    <row r="42" spans="1:7" ht="52.8" x14ac:dyDescent="0.25">
      <c r="A42" s="10" t="s">
        <v>57</v>
      </c>
      <c r="B42" s="33" t="s">
        <v>54</v>
      </c>
      <c r="C42" s="22"/>
      <c r="D42" s="13"/>
      <c r="E42" s="18"/>
      <c r="F42" s="15"/>
      <c r="G42" s="16" t="e">
        <f t="shared" si="1"/>
        <v>#VALUE!</v>
      </c>
    </row>
    <row r="43" spans="1:7" ht="52.8" x14ac:dyDescent="0.25">
      <c r="A43" s="10" t="s">
        <v>58</v>
      </c>
      <c r="B43" s="33" t="s">
        <v>54</v>
      </c>
      <c r="C43" s="22"/>
      <c r="D43" s="13"/>
      <c r="E43" s="18"/>
      <c r="F43" s="15"/>
      <c r="G43" s="16" t="e">
        <f t="shared" si="1"/>
        <v>#VALUE!</v>
      </c>
    </row>
    <row r="44" spans="1:7" ht="26.4" x14ac:dyDescent="0.25">
      <c r="A44" s="10" t="s">
        <v>92</v>
      </c>
      <c r="B44" s="33" t="s">
        <v>54</v>
      </c>
      <c r="C44" s="22"/>
      <c r="D44" s="13"/>
      <c r="E44" s="18"/>
      <c r="F44" s="15"/>
      <c r="G44" s="16" t="e">
        <f t="shared" si="1"/>
        <v>#VALUE!</v>
      </c>
    </row>
    <row r="45" spans="1:7" ht="52.8" x14ac:dyDescent="0.25">
      <c r="A45" s="10" t="s">
        <v>59</v>
      </c>
      <c r="B45" s="33" t="s">
        <v>18</v>
      </c>
      <c r="C45" s="22"/>
      <c r="D45" s="13"/>
      <c r="E45" s="18"/>
      <c r="F45" s="15"/>
      <c r="G45" s="16" t="e">
        <f t="shared" si="1"/>
        <v>#VALUE!</v>
      </c>
    </row>
    <row r="46" spans="1:7" ht="39.6" x14ac:dyDescent="0.25">
      <c r="A46" s="10" t="s">
        <v>60</v>
      </c>
      <c r="B46" s="33" t="s">
        <v>18</v>
      </c>
      <c r="C46" s="22"/>
      <c r="D46" s="13"/>
      <c r="E46" s="18"/>
      <c r="F46" s="15"/>
      <c r="G46" s="16" t="e">
        <f t="shared" si="1"/>
        <v>#VALUE!</v>
      </c>
    </row>
    <row r="47" spans="1:7" ht="26.4" x14ac:dyDescent="0.25">
      <c r="A47" s="10" t="s">
        <v>61</v>
      </c>
      <c r="B47" s="33" t="s">
        <v>18</v>
      </c>
      <c r="C47" s="22"/>
      <c r="D47" s="13"/>
      <c r="E47" s="18"/>
      <c r="F47" s="15"/>
      <c r="G47" s="16" t="e">
        <f t="shared" si="1"/>
        <v>#VALUE!</v>
      </c>
    </row>
    <row r="48" spans="1:7" ht="26.4" x14ac:dyDescent="0.25">
      <c r="A48" s="10" t="s">
        <v>62</v>
      </c>
      <c r="B48" s="33" t="s">
        <v>18</v>
      </c>
      <c r="C48" s="22"/>
      <c r="D48" s="13"/>
      <c r="E48" s="18"/>
      <c r="F48" s="15"/>
      <c r="G48" s="16" t="e">
        <f t="shared" si="1"/>
        <v>#VALUE!</v>
      </c>
    </row>
    <row r="49" spans="1:7" ht="26.4" x14ac:dyDescent="0.25">
      <c r="A49" s="10" t="s">
        <v>63</v>
      </c>
      <c r="B49" s="33" t="s">
        <v>54</v>
      </c>
      <c r="C49" s="22"/>
      <c r="D49" s="13"/>
      <c r="E49" s="18"/>
      <c r="F49" s="15"/>
      <c r="G49" s="16" t="e">
        <f t="shared" si="1"/>
        <v>#VALUE!</v>
      </c>
    </row>
    <row r="50" spans="1:7" ht="39.6" x14ac:dyDescent="0.25">
      <c r="A50" s="10" t="s">
        <v>64</v>
      </c>
      <c r="B50" s="33" t="s">
        <v>18</v>
      </c>
      <c r="C50" s="22"/>
      <c r="D50" s="13"/>
      <c r="E50" s="18"/>
      <c r="F50" s="15"/>
      <c r="G50" s="16"/>
    </row>
    <row r="51" spans="1:7" ht="39.6" x14ac:dyDescent="0.25">
      <c r="A51" s="10" t="s">
        <v>65</v>
      </c>
      <c r="B51" s="33" t="s">
        <v>18</v>
      </c>
      <c r="C51" s="22"/>
      <c r="D51" s="13"/>
      <c r="E51" s="18"/>
      <c r="F51" s="15"/>
      <c r="G51" s="16"/>
    </row>
    <row r="52" spans="1:7" ht="52.8" x14ac:dyDescent="0.25">
      <c r="A52" s="10" t="s">
        <v>66</v>
      </c>
      <c r="B52" s="33" t="s">
        <v>18</v>
      </c>
      <c r="C52" s="22"/>
      <c r="D52" s="13"/>
      <c r="E52" s="18"/>
      <c r="F52" s="15"/>
      <c r="G52" s="16"/>
    </row>
    <row r="53" spans="1:7" ht="26.4" x14ac:dyDescent="0.25">
      <c r="A53" s="10" t="s">
        <v>67</v>
      </c>
      <c r="B53" s="33" t="s">
        <v>18</v>
      </c>
      <c r="C53" s="22"/>
      <c r="D53" s="13"/>
      <c r="E53" s="18"/>
      <c r="F53" s="15"/>
      <c r="G53" s="16"/>
    </row>
    <row r="54" spans="1:7" ht="39.6" x14ac:dyDescent="0.25">
      <c r="A54" s="10" t="s">
        <v>93</v>
      </c>
      <c r="B54" s="33" t="s">
        <v>54</v>
      </c>
      <c r="C54" s="22"/>
      <c r="D54" s="13"/>
      <c r="E54" s="18"/>
      <c r="F54" s="15"/>
      <c r="G54" s="16"/>
    </row>
    <row r="55" spans="1:7" ht="26.4" x14ac:dyDescent="0.25">
      <c r="A55" s="10" t="s">
        <v>68</v>
      </c>
      <c r="B55" s="33" t="s">
        <v>18</v>
      </c>
      <c r="C55" s="22"/>
      <c r="D55" s="13"/>
      <c r="E55" s="18"/>
      <c r="F55" s="15"/>
      <c r="G55" s="16"/>
    </row>
    <row r="56" spans="1:7" ht="52.8" x14ac:dyDescent="0.25">
      <c r="A56" s="10" t="s">
        <v>69</v>
      </c>
      <c r="B56" s="33" t="s">
        <v>54</v>
      </c>
      <c r="C56" s="22"/>
      <c r="D56" s="13"/>
      <c r="E56" s="18"/>
      <c r="F56" s="15"/>
      <c r="G56" s="16"/>
    </row>
    <row r="57" spans="1:7" ht="13.2" x14ac:dyDescent="0.25">
      <c r="A57" s="10" t="s">
        <v>70</v>
      </c>
      <c r="B57" s="33" t="s">
        <v>71</v>
      </c>
      <c r="C57" s="22"/>
      <c r="D57" s="13"/>
      <c r="E57" s="18"/>
      <c r="F57" s="15"/>
      <c r="G57" s="16"/>
    </row>
    <row r="58" spans="1:7" ht="26.4" x14ac:dyDescent="0.25">
      <c r="A58" s="10" t="s">
        <v>72</v>
      </c>
      <c r="B58" s="33" t="s">
        <v>18</v>
      </c>
      <c r="C58" s="22"/>
      <c r="D58" s="13"/>
      <c r="E58" s="18"/>
      <c r="F58" s="15"/>
      <c r="G58" s="16"/>
    </row>
    <row r="59" spans="1:7" ht="52.8" x14ac:dyDescent="0.25">
      <c r="A59" s="10" t="s">
        <v>73</v>
      </c>
      <c r="B59" s="33" t="s">
        <v>18</v>
      </c>
      <c r="C59" s="22"/>
      <c r="D59" s="13"/>
      <c r="E59" s="18"/>
      <c r="F59" s="15"/>
      <c r="G59" s="16"/>
    </row>
    <row r="60" spans="1:7" ht="79.2" x14ac:dyDescent="0.25">
      <c r="A60" s="10" t="s">
        <v>74</v>
      </c>
      <c r="B60" s="33" t="s">
        <v>18</v>
      </c>
      <c r="C60" s="22"/>
      <c r="D60" s="13"/>
      <c r="E60" s="18"/>
      <c r="F60" s="15"/>
      <c r="G60" s="16"/>
    </row>
    <row r="61" spans="1:7" ht="26.4" x14ac:dyDescent="0.25">
      <c r="A61" s="10" t="s">
        <v>75</v>
      </c>
      <c r="B61" s="33" t="s">
        <v>18</v>
      </c>
      <c r="C61" s="22"/>
      <c r="D61" s="13"/>
      <c r="E61" s="18"/>
      <c r="F61" s="15"/>
      <c r="G61" s="16"/>
    </row>
    <row r="62" spans="1:7" ht="26.4" x14ac:dyDescent="0.25">
      <c r="A62" s="10" t="s">
        <v>76</v>
      </c>
      <c r="B62" s="33" t="s">
        <v>54</v>
      </c>
      <c r="C62" s="22"/>
      <c r="D62" s="13"/>
      <c r="E62" s="18"/>
      <c r="F62" s="15"/>
      <c r="G62" s="16"/>
    </row>
    <row r="63" spans="1:7" ht="52.8" x14ac:dyDescent="0.25">
      <c r="A63" s="10" t="s">
        <v>89</v>
      </c>
      <c r="B63" s="33" t="s">
        <v>18</v>
      </c>
      <c r="C63" s="22"/>
      <c r="D63" s="13"/>
      <c r="E63" s="18"/>
      <c r="F63" s="15"/>
      <c r="G63" s="16"/>
    </row>
    <row r="64" spans="1:7" ht="26.4" x14ac:dyDescent="0.25">
      <c r="A64" s="10" t="s">
        <v>77</v>
      </c>
      <c r="B64" s="33" t="s">
        <v>17</v>
      </c>
      <c r="C64" s="22"/>
      <c r="D64" s="13"/>
      <c r="E64" s="18"/>
      <c r="F64" s="15"/>
      <c r="G64" s="16"/>
    </row>
    <row r="65" spans="1:7" ht="52.8" x14ac:dyDescent="0.25">
      <c r="A65" s="10" t="s">
        <v>78</v>
      </c>
      <c r="B65" s="33" t="s">
        <v>17</v>
      </c>
      <c r="C65" s="22"/>
      <c r="D65" s="13"/>
      <c r="E65" s="18"/>
      <c r="F65" s="15"/>
      <c r="G65" s="16"/>
    </row>
    <row r="66" spans="1:7" ht="39.6" x14ac:dyDescent="0.25">
      <c r="A66" s="10" t="s">
        <v>79</v>
      </c>
      <c r="B66" s="33">
        <v>2014</v>
      </c>
      <c r="C66" s="22"/>
      <c r="D66" s="13"/>
      <c r="E66" s="18"/>
      <c r="F66" s="15"/>
      <c r="G66" s="16"/>
    </row>
    <row r="67" spans="1:7" ht="26.4" x14ac:dyDescent="0.25">
      <c r="A67" s="10" t="s">
        <v>80</v>
      </c>
      <c r="B67" s="33" t="s">
        <v>18</v>
      </c>
      <c r="C67" s="22"/>
      <c r="D67" s="13"/>
      <c r="E67" s="18"/>
      <c r="F67" s="15"/>
      <c r="G67" s="16"/>
    </row>
    <row r="68" spans="1:7" ht="26.4" x14ac:dyDescent="0.25">
      <c r="A68" s="10" t="s">
        <v>90</v>
      </c>
      <c r="B68" s="33" t="s">
        <v>18</v>
      </c>
      <c r="C68" s="22"/>
      <c r="D68" s="13"/>
      <c r="E68" s="18"/>
      <c r="F68" s="15"/>
      <c r="G68" s="16"/>
    </row>
    <row r="69" spans="1:7" ht="39.6" x14ac:dyDescent="0.25">
      <c r="A69" s="10" t="s">
        <v>91</v>
      </c>
      <c r="B69" s="33" t="s">
        <v>18</v>
      </c>
      <c r="C69" s="22"/>
      <c r="D69" s="13"/>
      <c r="E69" s="18"/>
      <c r="F69" s="15"/>
      <c r="G69" s="16"/>
    </row>
    <row r="70" spans="1:7" ht="52.8" x14ac:dyDescent="0.25">
      <c r="A70" s="10" t="s">
        <v>81</v>
      </c>
      <c r="B70" s="33" t="s">
        <v>18</v>
      </c>
      <c r="C70" s="22"/>
      <c r="D70" s="13"/>
      <c r="E70" s="18"/>
      <c r="F70" s="15"/>
      <c r="G70" s="16"/>
    </row>
    <row r="71" spans="1:7" ht="39.6" x14ac:dyDescent="0.25">
      <c r="A71" s="10" t="s">
        <v>82</v>
      </c>
      <c r="B71" s="33" t="s">
        <v>54</v>
      </c>
      <c r="C71" s="22"/>
      <c r="D71" s="13"/>
      <c r="E71" s="18"/>
      <c r="F71" s="15"/>
      <c r="G71" s="16"/>
    </row>
    <row r="72" spans="1:7" ht="39.6" x14ac:dyDescent="0.25">
      <c r="A72" s="10" t="s">
        <v>83</v>
      </c>
      <c r="B72" s="33" t="s">
        <v>54</v>
      </c>
      <c r="C72" s="22"/>
      <c r="D72" s="13"/>
      <c r="E72" s="18"/>
      <c r="F72" s="15"/>
      <c r="G72" s="16"/>
    </row>
    <row r="73" spans="1:7" ht="26.4" x14ac:dyDescent="0.25">
      <c r="A73" s="10" t="s">
        <v>84</v>
      </c>
      <c r="B73" s="33" t="s">
        <v>71</v>
      </c>
      <c r="C73" s="22"/>
      <c r="D73" s="13"/>
      <c r="E73" s="18"/>
      <c r="F73" s="31"/>
      <c r="G73" s="32"/>
    </row>
    <row r="74" spans="1:7" ht="26.4" x14ac:dyDescent="0.25">
      <c r="A74" s="10" t="s">
        <v>85</v>
      </c>
      <c r="B74" s="33">
        <v>2014</v>
      </c>
      <c r="C74" s="22"/>
      <c r="D74" s="13"/>
      <c r="E74" s="18"/>
      <c r="F74" s="31"/>
      <c r="G74" s="32"/>
    </row>
    <row r="75" spans="1:7" ht="26.4" x14ac:dyDescent="0.25">
      <c r="A75" s="10" t="s">
        <v>86</v>
      </c>
      <c r="B75" s="33" t="s">
        <v>17</v>
      </c>
      <c r="C75" s="22"/>
      <c r="D75" s="13"/>
      <c r="E75" s="18"/>
      <c r="F75" s="31"/>
      <c r="G75" s="32"/>
    </row>
    <row r="76" spans="1:7" ht="52.8" x14ac:dyDescent="0.25">
      <c r="A76" s="10" t="s">
        <v>87</v>
      </c>
      <c r="B76" s="33" t="s">
        <v>17</v>
      </c>
      <c r="C76" s="22"/>
      <c r="D76" s="13"/>
      <c r="E76" s="18"/>
      <c r="F76" s="31"/>
      <c r="G76" s="32"/>
    </row>
    <row r="77" spans="1:7" ht="26.4" x14ac:dyDescent="0.25">
      <c r="A77" s="10" t="s">
        <v>94</v>
      </c>
      <c r="B77" s="33">
        <v>2014</v>
      </c>
      <c r="C77" s="22"/>
      <c r="D77" s="13"/>
      <c r="E77" s="18"/>
      <c r="F77" s="31"/>
      <c r="G77" s="32"/>
    </row>
    <row r="78" spans="1:7" ht="39.6" x14ac:dyDescent="0.25">
      <c r="A78" s="10" t="s">
        <v>88</v>
      </c>
      <c r="B78" s="33">
        <v>2014</v>
      </c>
      <c r="C78" s="22"/>
      <c r="D78" s="13"/>
      <c r="E78" s="18"/>
      <c r="F78" s="31"/>
      <c r="G78" s="32"/>
    </row>
    <row r="79" spans="1:7" ht="39.6" x14ac:dyDescent="0.25">
      <c r="A79" s="10" t="s">
        <v>96</v>
      </c>
      <c r="B79" s="33" t="s">
        <v>71</v>
      </c>
      <c r="C79" s="22"/>
      <c r="D79" s="13"/>
      <c r="E79" s="18"/>
      <c r="F79" s="31"/>
      <c r="G79" s="32"/>
    </row>
    <row r="80" spans="1:7" ht="15.6" x14ac:dyDescent="0.25">
      <c r="A80" s="20" t="s">
        <v>13</v>
      </c>
      <c r="B80" s="17"/>
      <c r="C80" s="28">
        <f>C38</f>
        <v>259687.2</v>
      </c>
      <c r="D80" s="19"/>
      <c r="E80" s="30"/>
    </row>
    <row r="81" spans="1:5" ht="18.75" customHeight="1" x14ac:dyDescent="0.25">
      <c r="A81" s="20" t="s">
        <v>20</v>
      </c>
      <c r="B81" s="17"/>
      <c r="C81" s="28">
        <f>B34+C80</f>
        <v>6617136.9000000004</v>
      </c>
      <c r="D81" s="19"/>
      <c r="E81" s="30"/>
    </row>
  </sheetData>
  <mergeCells count="30">
    <mergeCell ref="D32:E32"/>
    <mergeCell ref="D25:E25"/>
    <mergeCell ref="A35:E35"/>
    <mergeCell ref="D22:E22"/>
    <mergeCell ref="A7:E7"/>
    <mergeCell ref="A10:E10"/>
    <mergeCell ref="D11:E11"/>
    <mergeCell ref="D34:E34"/>
    <mergeCell ref="A8:E8"/>
    <mergeCell ref="D12:E12"/>
    <mergeCell ref="D13:E13"/>
    <mergeCell ref="D26:E26"/>
    <mergeCell ref="D17:E17"/>
    <mergeCell ref="D18:E18"/>
    <mergeCell ref="D21:E21"/>
    <mergeCell ref="D33:E33"/>
    <mergeCell ref="A29:A31"/>
    <mergeCell ref="D19:E19"/>
    <mergeCell ref="D20:E20"/>
    <mergeCell ref="A24:A25"/>
    <mergeCell ref="D14:E14"/>
    <mergeCell ref="D15:E15"/>
    <mergeCell ref="D16:E16"/>
    <mergeCell ref="D24:E24"/>
    <mergeCell ref="D23:E23"/>
    <mergeCell ref="D28:E28"/>
    <mergeCell ref="D29:E29"/>
    <mergeCell ref="D30:E30"/>
    <mergeCell ref="D31:E31"/>
    <mergeCell ref="D27:E27"/>
  </mergeCells>
  <phoneticPr fontId="0" type="noConversion"/>
  <pageMargins left="0.39370078740157483" right="0.39370078740157483" top="0.78740157480314965" bottom="0.78740157480314965" header="0.59055118110236227" footer="0.55118110236220474"/>
  <pageSetup paperSize="9" scale="95" fitToHeight="0" orientation="landscape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АИП на 2013</vt:lpstr>
      <vt:lpstr>'АИП на 2013'!Заголовки_для_печати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Рыженкова Елена Николаевна</cp:lastModifiedBy>
  <cp:lastPrinted>2014-05-12T16:14:08Z</cp:lastPrinted>
  <dcterms:created xsi:type="dcterms:W3CDTF">1996-10-08T23:32:33Z</dcterms:created>
  <dcterms:modified xsi:type="dcterms:W3CDTF">2014-05-12T16:15:34Z</dcterms:modified>
</cp:coreProperties>
</file>