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C34" i="1"/>
  <c r="C33"/>
  <c r="C32"/>
  <c r="C30"/>
  <c r="C23"/>
  <c r="C22"/>
  <c r="C21"/>
  <c r="C26"/>
  <c r="C25"/>
  <c r="C24"/>
  <c r="C19"/>
  <c r="C20"/>
  <c r="C51"/>
  <c r="C50"/>
  <c r="C41"/>
  <c r="C40"/>
  <c r="C47"/>
  <c r="C46"/>
  <c r="C28"/>
  <c r="C27"/>
  <c r="C12"/>
  <c r="C15"/>
  <c r="H19"/>
  <c r="I19"/>
  <c r="J19"/>
  <c r="K19"/>
  <c r="D11"/>
  <c r="D10"/>
  <c r="E11"/>
  <c r="E10"/>
  <c r="F11"/>
  <c r="F10"/>
  <c r="G11"/>
  <c r="G10"/>
  <c r="I11"/>
  <c r="J11"/>
  <c r="K11"/>
  <c r="H11"/>
  <c r="H25"/>
  <c r="H24"/>
  <c r="H29"/>
  <c r="H28"/>
  <c r="H27"/>
  <c r="H32"/>
  <c r="H30"/>
  <c r="H41"/>
  <c r="H40"/>
  <c r="I29"/>
  <c r="I28"/>
  <c r="I27"/>
  <c r="J29"/>
  <c r="J28"/>
  <c r="J27"/>
  <c r="K29"/>
  <c r="K28"/>
  <c r="K27"/>
  <c r="D25"/>
  <c r="D24"/>
  <c r="D32"/>
  <c r="D30"/>
  <c r="E25"/>
  <c r="E24"/>
  <c r="E32"/>
  <c r="E30"/>
  <c r="F25"/>
  <c r="F24"/>
  <c r="F32"/>
  <c r="F30"/>
  <c r="G25"/>
  <c r="G24"/>
  <c r="G32"/>
  <c r="G30"/>
  <c r="I25"/>
  <c r="I24"/>
  <c r="I32"/>
  <c r="I30"/>
  <c r="I41"/>
  <c r="I40"/>
  <c r="J41"/>
  <c r="J40"/>
  <c r="J25"/>
  <c r="J24"/>
  <c r="J32"/>
  <c r="J30"/>
  <c r="K41"/>
  <c r="K40"/>
  <c r="K25"/>
  <c r="K24"/>
  <c r="K32"/>
  <c r="K30"/>
  <c r="H47"/>
  <c r="H46"/>
  <c r="I47"/>
  <c r="I46"/>
  <c r="J47"/>
  <c r="J46"/>
  <c r="K47"/>
  <c r="K46"/>
  <c r="I51"/>
  <c r="I50"/>
  <c r="K51"/>
  <c r="J51"/>
  <c r="J50"/>
  <c r="H51"/>
  <c r="H50"/>
  <c r="K50"/>
  <c r="C45"/>
  <c r="C44"/>
  <c r="C43"/>
  <c r="J10"/>
  <c r="H10"/>
  <c r="I10"/>
  <c r="I9"/>
  <c r="I54"/>
  <c r="E9"/>
  <c r="E54"/>
  <c r="K10"/>
  <c r="G9"/>
  <c r="G54"/>
  <c r="J45"/>
  <c r="J44"/>
  <c r="J43"/>
  <c r="H45"/>
  <c r="H44"/>
  <c r="H43"/>
  <c r="K45"/>
  <c r="K44"/>
  <c r="K43"/>
  <c r="I45"/>
  <c r="I44"/>
  <c r="I43"/>
  <c r="C11"/>
  <c r="C10"/>
  <c r="F9"/>
  <c r="F54"/>
  <c r="K9"/>
  <c r="K54"/>
  <c r="D9"/>
  <c r="D54"/>
  <c r="H9"/>
  <c r="H54"/>
  <c r="J9"/>
  <c r="J54"/>
  <c r="C9"/>
  <c r="C54"/>
</calcChain>
</file>

<file path=xl/sharedStrings.xml><?xml version="1.0" encoding="utf-8"?>
<sst xmlns="http://schemas.openxmlformats.org/spreadsheetml/2006/main" count="111" uniqueCount="101">
  <si>
    <t>совета МО МО Звездное</t>
  </si>
  <si>
    <t>Наименование дохода</t>
  </si>
  <si>
    <t>1 квартал</t>
  </si>
  <si>
    <t>2 квартал</t>
  </si>
  <si>
    <t>3 квартал</t>
  </si>
  <si>
    <t>4 квартал</t>
  </si>
  <si>
    <t>000 1 00 00000 00 0000 000</t>
  </si>
  <si>
    <t>000 1 05 00000 00 0000 000</t>
  </si>
  <si>
    <t>НАЛОГИ НА СОВОКУПНЫЙ ДОХОД</t>
  </si>
  <si>
    <t>Единый налог на вмененный доход для отдельных видов деятельности</t>
  </si>
  <si>
    <t>000 1 06 00000 00 0000 000</t>
  </si>
  <si>
    <t>НАЛОГИ НА ИМУЩЕСТВО</t>
  </si>
  <si>
    <t>Налог на имущество физических лиц</t>
  </si>
  <si>
    <t>182 1 06 01010 03 0000 110</t>
  </si>
  <si>
    <t>000 1 16 00000 00 0000 000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</si>
  <si>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</si>
  <si>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</si>
  <si>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000 1 16 90000 00 0000 140</t>
  </si>
  <si>
    <t>Прочие поступления от денежных взысканий (штрафов) и иных сумм в возмещение ущерба</t>
  </si>
  <si>
    <t>000 1 16 90030 03 0000 140</t>
  </si>
  <si>
    <t>ВСЕГО ДОХОДОВ</t>
  </si>
  <si>
    <t>1  квартал</t>
  </si>
  <si>
    <t>000 2 00 00000 00 0000 000</t>
  </si>
  <si>
    <t>БЕЗВОЗМЕЗДНЫЕ ПОСТУПЛЕНИЯ</t>
  </si>
  <si>
    <t>000 2 02 0000 00 0000 000</t>
  </si>
  <si>
    <t>000 2 02 03000 00 0000 151</t>
  </si>
  <si>
    <t>Субвенции бюджетам субъектов Российской Федерации и муниципальных образований</t>
  </si>
  <si>
    <t>948 2 02 03027 03 0000 151</t>
  </si>
  <si>
    <t>948 2 02 03024 03 0000 151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</si>
  <si>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</si>
  <si>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Налог, взимаемый с налогоплательщиков, выбравших в качестве объекта налогообложения доходы</t>
  </si>
  <si>
    <t>Налог, взимаемый в связи с применением упрощенной системы налогообложения</t>
  </si>
  <si>
    <t>НАЛОГОВЫЕ И НЕНАЛОГОВЫЕ ДОХОДЫ</t>
  </si>
  <si>
    <t xml:space="preserve">Субвенции местным бюджетам на выполнение передаваемых полномочий субъектов Российской Федерации </t>
  </si>
  <si>
    <t>000 1 13 00000 00 0000 000</t>
  </si>
  <si>
    <t>948 2 02 03027 03 0100 151</t>
  </si>
  <si>
    <t>948 2 02 03027 03 0200 151</t>
  </si>
  <si>
    <t>948 2 02 03024 03 0100 151</t>
  </si>
  <si>
    <t>948 2 02 03024 03 0200 151</t>
  </si>
  <si>
    <t>000 1 17 00000 00 0000 000</t>
  </si>
  <si>
    <t>ПРОЧИЕ НЕНАЛОГОВЫЕ ДОХОДЫ</t>
  </si>
  <si>
    <t>Прочие неналоговые доходы</t>
  </si>
  <si>
    <t>948 1 17 05030 03 0000 180</t>
  </si>
  <si>
    <t xml:space="preserve"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 </t>
  </si>
  <si>
    <t>Субвенции бюджетам внутригородских муниципальных образований Санкт-Петербурга на содержание ребенка в семье опекуна и  приёмной семье</t>
  </si>
  <si>
    <t>Субвенции бюджетам внутригородских муниципальных образований Санкт-Петербурга на вознаграждение, причитающееся приёмному родителю</t>
  </si>
  <si>
    <t>182 1 05 02010 02 0000 110</t>
  </si>
  <si>
    <t>182 1 05 02020 02 0000 110</t>
  </si>
  <si>
    <t>182 1 05 01011 01 0000 110</t>
  </si>
  <si>
    <t>182 1 05 01021 01 0000 110</t>
  </si>
  <si>
    <t>182 1 05 01012 01 0000 110</t>
  </si>
  <si>
    <t>182 1 05 01022 01 0000 110</t>
  </si>
  <si>
    <t>182 1 05 01050 01 0000 110</t>
  </si>
  <si>
    <t>Минимальный налог, зачисляемый в бюджеты субъектов Российской Федерации</t>
  </si>
  <si>
    <t>182 1 16 06000 01 0000 140</t>
  </si>
  <si>
    <t>000 1 17 05000 00 0000 180</t>
  </si>
  <si>
    <t>000 2 02 03024 00 0000 151</t>
  </si>
  <si>
    <t>000 2 02 03027 00 0000 151</t>
  </si>
  <si>
    <t>000 1 13 02993 03 0000 130</t>
  </si>
  <si>
    <t>000 1 13 02000 00 0000 130</t>
  </si>
  <si>
    <t>к Решению Муниципального</t>
  </si>
  <si>
    <t xml:space="preserve">                Муниципальный округ Звездное                                                  П.Г. Зеленков</t>
  </si>
  <si>
    <t xml:space="preserve">                Глава муниципального образования                                            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</si>
  <si>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</si>
  <si>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</si>
  <si>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Единый налог на вмененный доход для отдельных видов деятельности (за налоговые периоды, истекшие до 1 января 2011 года)</t>
  </si>
  <si>
    <t>182 1 05 02000 02 0000 110</t>
  </si>
  <si>
    <t>ДОХОДЫ ОТ ОКАЗАНИЯ ПЛАТНЫХ УСЛУГ (РАБОТ) И КОМПЕНСАЦИИ ЗАТРАТ ГОСУДАРСТВА</t>
  </si>
  <si>
    <t>182  1 05 01010 01 0000 110</t>
  </si>
  <si>
    <t>БЕЗВОЗМЕЗДНЫЕ ПОСТУПЛЕНИЯ ОТ ДРУГИХ БЮДЖЕТОВ БЮДЖЕТНОЙ СИСТЕМЫ РОССИЙСКОЙ ФЕДЕРАЦИИ</t>
  </si>
  <si>
    <t xml:space="preserve">                                                                                                           Приложение 1</t>
  </si>
  <si>
    <t>(тыс. руб.)</t>
  </si>
  <si>
    <t xml:space="preserve"> Сумма </t>
  </si>
  <si>
    <t>КБК</t>
  </si>
  <si>
    <t>Доходы от компенсации затрат государства</t>
  </si>
  <si>
    <t>Налог, взимаемый в связи с применением патентной системы налогообложения</t>
  </si>
  <si>
    <t>182 1 05 04000 02 0000 110</t>
  </si>
  <si>
    <t>182 1 05 04030 02 0000 110</t>
  </si>
  <si>
    <t xml:space="preserve">                                      Доходы местного бюджета муниципального </t>
  </si>
  <si>
    <t xml:space="preserve">                                образования Муниципальный округ Звездное на 2015 год</t>
  </si>
  <si>
    <t xml:space="preserve"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</t>
  </si>
  <si>
    <t xml:space="preserve">Прочие доходы от компенсации затрат бюджетов внутригородских муниципальных образований городов федерального значения </t>
  </si>
  <si>
    <t xml:space="preserve"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</t>
  </si>
  <si>
    <t xml:space="preserve">Прочие неналоговые доходы бюджетов внутригородских муниципальных образований городов федерального значения </t>
  </si>
  <si>
    <t xml:space="preserve">Субвенции бюджетам внутригородских муниципальных образований городов федерального значения на выполнение передаваемых полномочий субъектов Российской Федерации </t>
  </si>
  <si>
    <t xml:space="preserve">Субвенции бюджетам внутригородских муниципальных образований городов федерального значения на содержание ребенка в семье опекуна и приемной семье, а также вознаграждение, причитающееся приемному родителю </t>
  </si>
  <si>
    <t xml:space="preserve">Субвенции бюджетам внутригородских муниципальных образований Санкт-Петербурга на выполнение отдельных государственных  полномочий Санкт-Петербурга по организации и осуществлению деятельности по опеке и попечительству </t>
  </si>
  <si>
    <t>Субвенции бюджетам внутригородских муниципальных образований Санкт-Петербурга на выполнение отдельного государственного 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</si>
  <si>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Налог, взимаемый в связи с применением патентной системы налогообложения, зачисляемой в бюджет городов федерального значения </t>
  </si>
  <si>
    <t>806 1 16 90030 03 0100 140</t>
  </si>
  <si>
    <t>Штрафы за административные правонарушения в области благоустройства, предусмотренные главой 4 Закона Санкт-Петербурга "Об административных правонарушениях в Санкт-Петербурге"</t>
  </si>
  <si>
    <t>807 1 16 90030 03 0100 140</t>
  </si>
  <si>
    <t>824 1 16 90030 03 0100 140</t>
  </si>
  <si>
    <t>000 1 16 90030 03 0100 140</t>
  </si>
  <si>
    <t>856 1 16 90030 03 0100 140</t>
  </si>
  <si>
    <t>856 1 16 90030 03 0200 140</t>
  </si>
  <si>
    <t>Штрафы за административные правонарушения в области предпринимательской деятельности, предусмотренные главой 44 Закона Санкт-Петербурга "Об административных правонарушениях в Санкт-Петербурге"</t>
  </si>
  <si>
    <t>182 1 05 01020 01 0000 110</t>
  </si>
  <si>
    <t>182 1 05 01000 00 0000 110</t>
  </si>
  <si>
    <t>182 1 06 01000 00 0000 110</t>
  </si>
  <si>
    <t xml:space="preserve">  от 09.07.2015 года №4-1     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</si>
</sst>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i/>
      <sz val="9"/>
      <name val="Arial Cyr"/>
      <charset val="204"/>
    </font>
    <font>
      <i/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justify"/>
    </xf>
    <xf numFmtId="0" fontId="0" fillId="0" borderId="0" xfId="0" applyAlignment="1">
      <alignment horizontal="left" vertical="justify" wrapText="1"/>
    </xf>
    <xf numFmtId="0" fontId="5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/>
    </xf>
    <xf numFmtId="3" fontId="0" fillId="0" borderId="1" xfId="0" applyNumberFormat="1" applyBorder="1" applyAlignment="1">
      <alignment horizontal="center" vertical="justify" wrapText="1"/>
    </xf>
    <xf numFmtId="3" fontId="5" fillId="0" borderId="2" xfId="0" applyNumberFormat="1" applyFont="1" applyBorder="1" applyAlignment="1">
      <alignment horizontal="center" vertical="justify" wrapText="1"/>
    </xf>
    <xf numFmtId="3" fontId="5" fillId="0" borderId="0" xfId="0" applyNumberFormat="1" applyFont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 wrapText="1"/>
    </xf>
    <xf numFmtId="3" fontId="0" fillId="0" borderId="0" xfId="0" applyNumberFormat="1" applyAlignment="1">
      <alignment horizontal="center" vertical="justify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justify"/>
    </xf>
    <xf numFmtId="3" fontId="5" fillId="0" borderId="4" xfId="0" applyNumberFormat="1" applyFont="1" applyBorder="1" applyAlignment="1">
      <alignment horizontal="center" vertical="justify"/>
    </xf>
    <xf numFmtId="3" fontId="5" fillId="0" borderId="5" xfId="0" applyNumberFormat="1" applyFont="1" applyBorder="1" applyAlignment="1">
      <alignment horizontal="center" vertical="justify"/>
    </xf>
    <xf numFmtId="3" fontId="0" fillId="0" borderId="4" xfId="0" applyNumberFormat="1" applyBorder="1" applyAlignment="1">
      <alignment horizontal="center" vertical="justify" wrapText="1"/>
    </xf>
    <xf numFmtId="3" fontId="5" fillId="0" borderId="5" xfId="0" applyNumberFormat="1" applyFont="1" applyBorder="1" applyAlignment="1">
      <alignment horizontal="center" vertical="justify" wrapText="1"/>
    </xf>
    <xf numFmtId="3" fontId="1" fillId="0" borderId="4" xfId="0" applyNumberFormat="1" applyFont="1" applyBorder="1" applyAlignment="1">
      <alignment horizontal="center" vertical="justify"/>
    </xf>
    <xf numFmtId="3" fontId="2" fillId="0" borderId="6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5" fillId="0" borderId="8" xfId="0" applyNumberFormat="1" applyFont="1" applyBorder="1" applyAlignment="1">
      <alignment horizontal="center" vertical="justify"/>
    </xf>
    <xf numFmtId="3" fontId="5" fillId="0" borderId="9" xfId="0" applyNumberFormat="1" applyFont="1" applyBorder="1" applyAlignment="1">
      <alignment horizontal="center" vertical="justify"/>
    </xf>
    <xf numFmtId="3" fontId="1" fillId="0" borderId="3" xfId="0" applyNumberFormat="1" applyFont="1" applyBorder="1" applyAlignment="1">
      <alignment horizontal="center" vertical="justify"/>
    </xf>
    <xf numFmtId="3" fontId="2" fillId="0" borderId="10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 vertical="justify" wrapText="1"/>
    </xf>
    <xf numFmtId="3" fontId="0" fillId="0" borderId="8" xfId="0" applyNumberFormat="1" applyBorder="1" applyAlignment="1">
      <alignment horizontal="center" vertical="justify" wrapText="1"/>
    </xf>
    <xf numFmtId="3" fontId="0" fillId="0" borderId="8" xfId="0" applyNumberFormat="1" applyBorder="1" applyAlignment="1">
      <alignment horizontal="center" vertical="justify"/>
    </xf>
    <xf numFmtId="3" fontId="3" fillId="0" borderId="0" xfId="0" applyNumberFormat="1" applyFont="1" applyBorder="1" applyAlignment="1">
      <alignment horizontal="right"/>
    </xf>
    <xf numFmtId="3" fontId="0" fillId="0" borderId="3" xfId="0" applyNumberFormat="1" applyBorder="1" applyAlignment="1">
      <alignment horizontal="center" vertical="justify"/>
    </xf>
    <xf numFmtId="3" fontId="2" fillId="0" borderId="3" xfId="0" applyNumberFormat="1" applyFont="1" applyBorder="1" applyAlignment="1">
      <alignment horizontal="center" vertical="justify"/>
    </xf>
    <xf numFmtId="3" fontId="2" fillId="0" borderId="1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justify"/>
    </xf>
    <xf numFmtId="164" fontId="0" fillId="0" borderId="3" xfId="0" applyNumberFormat="1" applyBorder="1" applyAlignment="1">
      <alignment horizontal="center" vertical="justify"/>
    </xf>
    <xf numFmtId="164" fontId="0" fillId="0" borderId="2" xfId="0" applyNumberForma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/>
    </xf>
    <xf numFmtId="164" fontId="5" fillId="0" borderId="3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/>
    </xf>
    <xf numFmtId="165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 vertical="justify" wrapText="1"/>
    </xf>
    <xf numFmtId="164" fontId="0" fillId="0" borderId="3" xfId="0" applyNumberFormat="1" applyBorder="1" applyAlignment="1">
      <alignment horizontal="center" vertical="justify" wrapText="1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justify" wrapText="1"/>
    </xf>
    <xf numFmtId="164" fontId="5" fillId="0" borderId="3" xfId="0" applyNumberFormat="1" applyFont="1" applyBorder="1" applyAlignment="1">
      <alignment horizontal="center" vertical="justify" wrapText="1"/>
    </xf>
    <xf numFmtId="164" fontId="5" fillId="0" borderId="12" xfId="0" applyNumberFormat="1" applyFont="1" applyBorder="1" applyAlignment="1">
      <alignment horizontal="center" vertical="justify"/>
    </xf>
    <xf numFmtId="164" fontId="5" fillId="0" borderId="13" xfId="0" applyNumberFormat="1" applyFont="1" applyBorder="1" applyAlignment="1">
      <alignment horizontal="center" vertical="justify"/>
    </xf>
    <xf numFmtId="164" fontId="2" fillId="0" borderId="2" xfId="0" applyNumberFormat="1" applyFont="1" applyBorder="1" applyAlignment="1">
      <alignment horizontal="center" vertical="justify"/>
    </xf>
    <xf numFmtId="164" fontId="2" fillId="0" borderId="3" xfId="0" applyNumberFormat="1" applyFont="1" applyBorder="1" applyAlignment="1">
      <alignment horizontal="center" vertical="justify"/>
    </xf>
    <xf numFmtId="164" fontId="1" fillId="0" borderId="2" xfId="0" applyNumberFormat="1" applyFont="1" applyBorder="1" applyAlignment="1">
      <alignment horizontal="center" vertical="justify"/>
    </xf>
    <xf numFmtId="164" fontId="1" fillId="0" borderId="3" xfId="0" applyNumberFormat="1" applyFon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 wrapText="1"/>
    </xf>
    <xf numFmtId="165" fontId="2" fillId="0" borderId="6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justify"/>
    </xf>
    <xf numFmtId="3" fontId="0" fillId="0" borderId="0" xfId="0" applyNumberFormat="1" applyBorder="1" applyAlignment="1">
      <alignment horizontal="center" vertical="justify"/>
    </xf>
    <xf numFmtId="164" fontId="5" fillId="0" borderId="0" xfId="0" applyNumberFormat="1" applyFont="1" applyBorder="1" applyAlignment="1">
      <alignment horizontal="center" vertical="justify"/>
    </xf>
    <xf numFmtId="165" fontId="5" fillId="0" borderId="3" xfId="0" applyNumberFormat="1" applyFont="1" applyBorder="1" applyAlignment="1">
      <alignment horizontal="center" vertical="justify"/>
    </xf>
    <xf numFmtId="3" fontId="1" fillId="0" borderId="0" xfId="0" applyNumberFormat="1" applyFont="1" applyBorder="1" applyAlignment="1">
      <alignment horizontal="center" vertical="justify"/>
    </xf>
    <xf numFmtId="3" fontId="1" fillId="0" borderId="0" xfId="0" applyNumberFormat="1" applyFont="1" applyAlignment="1">
      <alignment horizontal="center" vertical="justify"/>
    </xf>
    <xf numFmtId="164" fontId="1" fillId="0" borderId="12" xfId="0" applyNumberFormat="1" applyFont="1" applyBorder="1" applyAlignment="1">
      <alignment horizontal="center" vertical="justify"/>
    </xf>
    <xf numFmtId="0" fontId="1" fillId="0" borderId="0" xfId="0" applyFont="1"/>
    <xf numFmtId="0" fontId="6" fillId="0" borderId="9" xfId="0" applyFont="1" applyBorder="1" applyAlignment="1">
      <alignment horizontal="left" vertical="justify" wrapText="1"/>
    </xf>
    <xf numFmtId="3" fontId="1" fillId="0" borderId="1" xfId="0" applyNumberFormat="1" applyFont="1" applyBorder="1" applyAlignment="1">
      <alignment horizontal="center" vertical="justify"/>
    </xf>
    <xf numFmtId="3" fontId="1" fillId="0" borderId="8" xfId="0" applyNumberFormat="1" applyFont="1" applyBorder="1" applyAlignment="1">
      <alignment horizontal="center" vertical="justify"/>
    </xf>
    <xf numFmtId="3" fontId="2" fillId="0" borderId="5" xfId="0" applyNumberFormat="1" applyFont="1" applyBorder="1" applyAlignment="1">
      <alignment horizontal="center" vertical="justify" wrapText="1"/>
    </xf>
    <xf numFmtId="3" fontId="2" fillId="0" borderId="2" xfId="0" applyNumberFormat="1" applyFont="1" applyBorder="1" applyAlignment="1">
      <alignment horizontal="center" vertical="justify" wrapText="1"/>
    </xf>
    <xf numFmtId="3" fontId="2" fillId="0" borderId="9" xfId="0" applyNumberFormat="1" applyFont="1" applyBorder="1" applyAlignment="1">
      <alignment horizontal="center" vertical="justify" wrapText="1"/>
    </xf>
    <xf numFmtId="164" fontId="2" fillId="0" borderId="2" xfId="0" applyNumberFormat="1" applyFont="1" applyBorder="1" applyAlignment="1">
      <alignment horizontal="center" vertical="justify" wrapText="1"/>
    </xf>
    <xf numFmtId="164" fontId="2" fillId="0" borderId="3" xfId="0" applyNumberFormat="1" applyFont="1" applyBorder="1" applyAlignment="1">
      <alignment horizontal="center" vertical="justify" wrapText="1"/>
    </xf>
    <xf numFmtId="165" fontId="7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justify" wrapText="1"/>
    </xf>
    <xf numFmtId="165" fontId="2" fillId="0" borderId="3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justify"/>
    </xf>
    <xf numFmtId="3" fontId="2" fillId="0" borderId="0" xfId="0" applyNumberFormat="1" applyFont="1" applyAlignment="1">
      <alignment horizontal="center" vertical="justify"/>
    </xf>
    <xf numFmtId="164" fontId="2" fillId="0" borderId="12" xfId="0" applyNumberFormat="1" applyFont="1" applyBorder="1" applyAlignment="1">
      <alignment horizontal="center" vertical="justify"/>
    </xf>
    <xf numFmtId="165" fontId="1" fillId="0" borderId="4" xfId="0" applyNumberFormat="1" applyFont="1" applyBorder="1" applyAlignment="1">
      <alignment horizontal="center" vertical="justify"/>
    </xf>
    <xf numFmtId="165" fontId="1" fillId="0" borderId="0" xfId="0" applyNumberFormat="1" applyFont="1" applyBorder="1" applyAlignment="1">
      <alignment horizontal="center" vertical="justify"/>
    </xf>
    <xf numFmtId="165" fontId="1" fillId="0" borderId="1" xfId="0" applyNumberFormat="1" applyFont="1" applyBorder="1" applyAlignment="1">
      <alignment horizontal="center" vertical="justify"/>
    </xf>
    <xf numFmtId="165" fontId="1" fillId="0" borderId="8" xfId="0" applyNumberFormat="1" applyFont="1" applyBorder="1" applyAlignment="1">
      <alignment horizontal="center" vertical="justify"/>
    </xf>
    <xf numFmtId="165" fontId="1" fillId="0" borderId="3" xfId="0" applyNumberFormat="1" applyFont="1" applyBorder="1" applyAlignment="1">
      <alignment horizontal="center" vertical="justify"/>
    </xf>
    <xf numFmtId="3" fontId="9" fillId="0" borderId="5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8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vertical="justify"/>
    </xf>
    <xf numFmtId="0" fontId="10" fillId="0" borderId="9" xfId="0" applyFont="1" applyBorder="1" applyAlignment="1">
      <alignment horizontal="left" vertical="justify" wrapText="1"/>
    </xf>
    <xf numFmtId="165" fontId="10" fillId="0" borderId="2" xfId="0" applyNumberFormat="1" applyFont="1" applyBorder="1" applyAlignment="1">
      <alignment horizontal="center" vertical="justify"/>
    </xf>
    <xf numFmtId="0" fontId="4" fillId="0" borderId="2" xfId="0" applyFont="1" applyBorder="1" applyAlignment="1">
      <alignment vertical="justify"/>
    </xf>
    <xf numFmtId="0" fontId="4" fillId="0" borderId="2" xfId="0" applyFont="1" applyBorder="1" applyAlignment="1">
      <alignment horizontal="left" vertical="justify" wrapText="1"/>
    </xf>
    <xf numFmtId="0" fontId="8" fillId="0" borderId="2" xfId="0" applyFont="1" applyBorder="1" applyAlignment="1">
      <alignment vertical="justify"/>
    </xf>
    <xf numFmtId="0" fontId="8" fillId="0" borderId="2" xfId="0" applyFont="1" applyBorder="1" applyAlignment="1">
      <alignment horizontal="left" vertical="justify" wrapText="1"/>
    </xf>
    <xf numFmtId="165" fontId="8" fillId="0" borderId="2" xfId="0" applyNumberFormat="1" applyFont="1" applyBorder="1" applyAlignment="1">
      <alignment horizontal="center" vertical="justify"/>
    </xf>
    <xf numFmtId="0" fontId="11" fillId="0" borderId="2" xfId="0" applyFont="1" applyBorder="1" applyAlignment="1">
      <alignment horizontal="left" vertical="justify" wrapText="1"/>
    </xf>
    <xf numFmtId="165" fontId="11" fillId="0" borderId="2" xfId="0" applyNumberFormat="1" applyFont="1" applyBorder="1" applyAlignment="1">
      <alignment horizontal="center" vertical="justify"/>
    </xf>
    <xf numFmtId="0" fontId="4" fillId="0" borderId="1" xfId="0" applyFont="1" applyBorder="1" applyAlignment="1">
      <alignment vertical="justify"/>
    </xf>
    <xf numFmtId="0" fontId="11" fillId="0" borderId="8" xfId="0" applyFont="1" applyBorder="1" applyAlignment="1">
      <alignment horizontal="left" vertical="justify" wrapText="1"/>
    </xf>
    <xf numFmtId="165" fontId="11" fillId="0" borderId="12" xfId="0" applyNumberFormat="1" applyFont="1" applyBorder="1" applyAlignment="1">
      <alignment horizontal="center" vertical="justify"/>
    </xf>
    <xf numFmtId="0" fontId="8" fillId="0" borderId="2" xfId="0" applyFont="1" applyBorder="1" applyAlignment="1">
      <alignment horizontal="left" vertical="justify"/>
    </xf>
    <xf numFmtId="0" fontId="8" fillId="0" borderId="9" xfId="0" applyFont="1" applyBorder="1" applyAlignment="1">
      <alignment horizontal="left" vertical="justify" wrapText="1"/>
    </xf>
    <xf numFmtId="0" fontId="4" fillId="0" borderId="2" xfId="0" applyFont="1" applyBorder="1" applyAlignment="1">
      <alignment horizontal="left" vertical="justify"/>
    </xf>
    <xf numFmtId="0" fontId="11" fillId="0" borderId="9" xfId="0" applyFont="1" applyBorder="1" applyAlignment="1">
      <alignment horizontal="left" vertical="justify" wrapText="1"/>
    </xf>
    <xf numFmtId="0" fontId="10" fillId="0" borderId="1" xfId="0" applyFont="1" applyBorder="1" applyAlignment="1">
      <alignment vertical="justify"/>
    </xf>
    <xf numFmtId="0" fontId="10" fillId="0" borderId="8" xfId="0" applyFont="1" applyBorder="1" applyAlignment="1">
      <alignment horizontal="left" vertical="justify" wrapText="1"/>
    </xf>
    <xf numFmtId="0" fontId="10" fillId="0" borderId="2" xfId="0" applyFont="1" applyBorder="1" applyAlignment="1">
      <alignment horizontal="left" vertical="justify" wrapText="1"/>
    </xf>
    <xf numFmtId="165" fontId="6" fillId="0" borderId="2" xfId="0" applyNumberFormat="1" applyFont="1" applyBorder="1" applyAlignment="1">
      <alignment horizontal="center" vertical="justify"/>
    </xf>
    <xf numFmtId="0" fontId="9" fillId="0" borderId="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justify" wrapText="1"/>
    </xf>
    <xf numFmtId="165" fontId="9" fillId="0" borderId="2" xfId="0" applyNumberFormat="1" applyFont="1" applyBorder="1" applyAlignment="1">
      <alignment horizontal="center" vertical="justify" wrapText="1"/>
    </xf>
    <xf numFmtId="0" fontId="8" fillId="0" borderId="1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165" fontId="8" fillId="0" borderId="1" xfId="0" applyNumberFormat="1" applyFont="1" applyBorder="1" applyAlignment="1">
      <alignment horizontal="center" vertical="justify" wrapText="1"/>
    </xf>
    <xf numFmtId="165" fontId="6" fillId="0" borderId="2" xfId="0" applyNumberFormat="1" applyFont="1" applyBorder="1" applyAlignment="1">
      <alignment horizontal="center" vertical="justify" wrapText="1"/>
    </xf>
    <xf numFmtId="165" fontId="11" fillId="0" borderId="2" xfId="0" applyNumberFormat="1" applyFont="1" applyBorder="1" applyAlignment="1">
      <alignment horizontal="center" vertical="justify" wrapText="1"/>
    </xf>
    <xf numFmtId="0" fontId="4" fillId="0" borderId="9" xfId="0" applyFont="1" applyBorder="1" applyAlignment="1">
      <alignment horizontal="left" vertical="justify" wrapText="1"/>
    </xf>
    <xf numFmtId="165" fontId="8" fillId="0" borderId="2" xfId="0" applyNumberFormat="1" applyFont="1" applyBorder="1" applyAlignment="1">
      <alignment horizontal="center" vertical="justify" wrapText="1"/>
    </xf>
    <xf numFmtId="0" fontId="9" fillId="0" borderId="9" xfId="0" applyFont="1" applyBorder="1" applyAlignment="1">
      <alignment horizontal="left" vertical="center" wrapText="1"/>
    </xf>
    <xf numFmtId="165" fontId="9" fillId="0" borderId="2" xfId="0" applyNumberFormat="1" applyFont="1" applyBorder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165" fontId="8" fillId="0" borderId="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 vertical="justify" wrapText="1"/>
    </xf>
    <xf numFmtId="0" fontId="9" fillId="0" borderId="14" xfId="0" applyFont="1" applyBorder="1" applyAlignment="1">
      <alignment horizontal="left" vertical="justify" wrapText="1"/>
    </xf>
    <xf numFmtId="0" fontId="10" fillId="0" borderId="2" xfId="0" applyFont="1" applyBorder="1"/>
    <xf numFmtId="0" fontId="10" fillId="0" borderId="9" xfId="0" applyFont="1" applyBorder="1" applyAlignment="1">
      <alignment horizontal="left" vertical="center" wrapText="1"/>
    </xf>
    <xf numFmtId="165" fontId="10" fillId="0" borderId="2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8" xfId="0" applyFont="1" applyBorder="1" applyAlignment="1">
      <alignment horizontal="left" vertical="center" wrapText="1"/>
    </xf>
    <xf numFmtId="165" fontId="9" fillId="0" borderId="1" xfId="0" applyNumberFormat="1" applyFont="1" applyBorder="1" applyAlignment="1">
      <alignment horizontal="center"/>
    </xf>
    <xf numFmtId="165" fontId="10" fillId="0" borderId="2" xfId="0" applyNumberFormat="1" applyFont="1" applyBorder="1" applyAlignment="1">
      <alignment horizontal="center" vertical="justify" wrapText="1"/>
    </xf>
    <xf numFmtId="0" fontId="11" fillId="0" borderId="14" xfId="0" applyFont="1" applyBorder="1" applyAlignment="1">
      <alignment horizontal="left" vertical="justify" wrapText="1"/>
    </xf>
    <xf numFmtId="165" fontId="11" fillId="0" borderId="12" xfId="0" applyNumberFormat="1" applyFont="1" applyBorder="1" applyAlignment="1">
      <alignment horizontal="center" vertical="justify" wrapText="1"/>
    </xf>
    <xf numFmtId="0" fontId="9" fillId="0" borderId="6" xfId="0" applyFont="1" applyBorder="1"/>
    <xf numFmtId="0" fontId="9" fillId="0" borderId="15" xfId="0" applyFont="1" applyBorder="1" applyAlignment="1">
      <alignment horizontal="left" vertical="center" wrapText="1"/>
    </xf>
    <xf numFmtId="165" fontId="9" fillId="0" borderId="6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 wrapText="1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5" fontId="9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65" fontId="4" fillId="0" borderId="2" xfId="0" applyNumberFormat="1" applyFont="1" applyBorder="1" applyAlignment="1">
      <alignment horizontal="center" vertical="justify" wrapText="1"/>
    </xf>
    <xf numFmtId="0" fontId="5" fillId="0" borderId="0" xfId="0" applyFont="1"/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workbookViewId="0">
      <selection activeCell="B4" sqref="B4:K4"/>
    </sheetView>
  </sheetViews>
  <sheetFormatPr defaultRowHeight="12.75"/>
  <cols>
    <col min="1" max="1" width="25" customWidth="1"/>
    <col min="2" max="2" width="51.42578125" style="2" customWidth="1"/>
    <col min="3" max="3" width="10.28515625" style="9" customWidth="1"/>
    <col min="4" max="4" width="0.140625" style="11" hidden="1" customWidth="1"/>
    <col min="5" max="5" width="0.7109375" style="11" hidden="1" customWidth="1"/>
    <col min="6" max="6" width="0.7109375" style="20" hidden="1" customWidth="1"/>
    <col min="7" max="7" width="0.42578125" style="20" hidden="1" customWidth="1"/>
    <col min="8" max="8" width="0.140625" style="32" hidden="1" customWidth="1"/>
    <col min="9" max="10" width="8.85546875" style="32" hidden="1" customWidth="1"/>
    <col min="11" max="11" width="9.140625" style="32" hidden="1" customWidth="1"/>
  </cols>
  <sheetData>
    <row r="1" spans="1:11">
      <c r="A1" s="172" t="s">
        <v>70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>
      <c r="A2" s="106"/>
      <c r="B2" s="172" t="s">
        <v>60</v>
      </c>
      <c r="C2" s="172"/>
      <c r="D2" s="172"/>
      <c r="E2" s="172"/>
      <c r="F2" s="172"/>
      <c r="G2" s="172"/>
      <c r="H2" s="172"/>
      <c r="I2" s="172"/>
      <c r="J2" s="172"/>
      <c r="K2" s="172"/>
    </row>
    <row r="3" spans="1:11">
      <c r="A3" s="106"/>
      <c r="B3" s="172" t="s">
        <v>0</v>
      </c>
      <c r="C3" s="172"/>
      <c r="D3" s="172"/>
      <c r="E3" s="172"/>
      <c r="F3" s="172"/>
      <c r="G3" s="172"/>
      <c r="H3" s="172"/>
      <c r="I3" s="172"/>
      <c r="J3" s="172"/>
      <c r="K3" s="172"/>
    </row>
    <row r="4" spans="1:11">
      <c r="A4" s="106"/>
      <c r="B4" s="172" t="s">
        <v>100</v>
      </c>
      <c r="C4" s="172"/>
      <c r="D4" s="172"/>
      <c r="E4" s="172"/>
      <c r="F4" s="172"/>
      <c r="G4" s="172"/>
      <c r="H4" s="172"/>
      <c r="I4" s="172"/>
      <c r="J4" s="172"/>
      <c r="K4" s="172"/>
    </row>
    <row r="5" spans="1:11">
      <c r="A5" s="102" t="s">
        <v>78</v>
      </c>
      <c r="B5" s="103"/>
      <c r="C5" s="30"/>
      <c r="F5" s="21"/>
      <c r="G5" s="21"/>
    </row>
    <row r="6" spans="1:11" ht="15">
      <c r="A6" s="104" t="s">
        <v>79</v>
      </c>
      <c r="B6" s="105"/>
      <c r="C6" s="41"/>
      <c r="D6" s="10"/>
      <c r="E6" s="10"/>
      <c r="F6" s="22"/>
      <c r="G6" s="22"/>
      <c r="H6" s="33"/>
      <c r="I6" s="33"/>
      <c r="J6" s="33"/>
      <c r="K6" s="33"/>
    </row>
    <row r="7" spans="1:11" ht="12" customHeight="1">
      <c r="A7" s="1"/>
      <c r="B7" s="3"/>
      <c r="C7" s="101" t="s">
        <v>71</v>
      </c>
      <c r="D7" s="10"/>
      <c r="E7" s="10"/>
      <c r="F7" s="22"/>
      <c r="G7" s="22"/>
      <c r="H7" s="33"/>
      <c r="I7" s="33"/>
      <c r="J7" s="33"/>
      <c r="K7" s="33"/>
    </row>
    <row r="8" spans="1:11" s="100" customFormat="1" ht="22.5" customHeight="1">
      <c r="A8" s="107" t="s">
        <v>73</v>
      </c>
      <c r="B8" s="108" t="s">
        <v>1</v>
      </c>
      <c r="C8" s="109" t="s">
        <v>72</v>
      </c>
      <c r="D8" s="94" t="s">
        <v>2</v>
      </c>
      <c r="E8" s="95" t="s">
        <v>3</v>
      </c>
      <c r="F8" s="96" t="s">
        <v>4</v>
      </c>
      <c r="G8" s="97" t="s">
        <v>5</v>
      </c>
      <c r="H8" s="98" t="s">
        <v>21</v>
      </c>
      <c r="I8" s="99" t="s">
        <v>3</v>
      </c>
      <c r="J8" s="98" t="s">
        <v>4</v>
      </c>
      <c r="K8" s="98" t="s">
        <v>5</v>
      </c>
    </row>
    <row r="9" spans="1:11">
      <c r="A9" s="147" t="s">
        <v>6</v>
      </c>
      <c r="B9" s="148" t="s">
        <v>32</v>
      </c>
      <c r="C9" s="149">
        <f>C10+C24+C30+C27+C40</f>
        <v>100850</v>
      </c>
      <c r="D9" s="83" t="e">
        <f>D10+D24+#REF!+D30+D27+D40</f>
        <v>#REF!</v>
      </c>
      <c r="E9" s="83" t="e">
        <f>E10+E24+#REF!+E30+E27+E40</f>
        <v>#REF!</v>
      </c>
      <c r="F9" s="83" t="e">
        <f>F10+F24+#REF!+F30+F27+F40</f>
        <v>#REF!</v>
      </c>
      <c r="G9" s="83" t="e">
        <f>G10+G24+#REF!+G30+G27+G40</f>
        <v>#REF!</v>
      </c>
      <c r="H9" s="83" t="e">
        <f>H10+H24+#REF!+H27+H30+H40</f>
        <v>#REF!</v>
      </c>
      <c r="I9" s="83" t="e">
        <f>I10+I24+#REF!+I30+I27+I40</f>
        <v>#REF!</v>
      </c>
      <c r="J9" s="83" t="e">
        <f>J10+J24+#REF!+J30+J27+J40</f>
        <v>#REF!</v>
      </c>
      <c r="K9" s="83" t="e">
        <f>K10+K24+#REF!+K30+K27+K40</f>
        <v>#REF!</v>
      </c>
    </row>
    <row r="10" spans="1:11">
      <c r="A10" s="150" t="s">
        <v>7</v>
      </c>
      <c r="B10" s="151" t="s">
        <v>8</v>
      </c>
      <c r="C10" s="152">
        <f>C11+C19+C22</f>
        <v>48540</v>
      </c>
      <c r="D10" s="52">
        <f t="shared" ref="D10:K10" si="0">D11+D19</f>
        <v>6048</v>
      </c>
      <c r="E10" s="52">
        <f t="shared" si="0"/>
        <v>7099</v>
      </c>
      <c r="F10" s="52">
        <f t="shared" si="0"/>
        <v>8418</v>
      </c>
      <c r="G10" s="52">
        <f t="shared" si="0"/>
        <v>7187</v>
      </c>
      <c r="H10" s="52">
        <f t="shared" si="0"/>
        <v>8376</v>
      </c>
      <c r="I10" s="52">
        <f t="shared" si="0"/>
        <v>15170</v>
      </c>
      <c r="J10" s="52">
        <f t="shared" si="0"/>
        <v>14954</v>
      </c>
      <c r="K10" s="52">
        <f t="shared" si="0"/>
        <v>8949</v>
      </c>
    </row>
    <row r="11" spans="1:11" s="4" customFormat="1" ht="22.5" customHeight="1">
      <c r="A11" s="110" t="s">
        <v>98</v>
      </c>
      <c r="B11" s="111" t="s">
        <v>31</v>
      </c>
      <c r="C11" s="112">
        <f>C12+C15+C18</f>
        <v>20600</v>
      </c>
      <c r="D11" s="50">
        <f t="shared" ref="D11:K11" si="1">D13+D14+D16+D17+D18</f>
        <v>792</v>
      </c>
      <c r="E11" s="50">
        <f t="shared" si="1"/>
        <v>1128</v>
      </c>
      <c r="F11" s="50">
        <f t="shared" si="1"/>
        <v>1622</v>
      </c>
      <c r="G11" s="50">
        <f t="shared" si="1"/>
        <v>1180</v>
      </c>
      <c r="H11" s="50">
        <f t="shared" si="1"/>
        <v>4676</v>
      </c>
      <c r="I11" s="50">
        <f t="shared" si="1"/>
        <v>9670</v>
      </c>
      <c r="J11" s="50">
        <f t="shared" si="1"/>
        <v>10554</v>
      </c>
      <c r="K11" s="50">
        <f t="shared" si="1"/>
        <v>5049</v>
      </c>
    </row>
    <row r="12" spans="1:11" s="4" customFormat="1" ht="23.45" customHeight="1">
      <c r="A12" s="115" t="s">
        <v>68</v>
      </c>
      <c r="B12" s="116" t="s">
        <v>30</v>
      </c>
      <c r="C12" s="117">
        <f>C13+C14</f>
        <v>16300</v>
      </c>
      <c r="D12" s="89"/>
      <c r="E12" s="90"/>
      <c r="F12" s="91"/>
      <c r="G12" s="92"/>
      <c r="H12" s="50"/>
      <c r="I12" s="93"/>
      <c r="J12" s="50"/>
      <c r="K12" s="50"/>
    </row>
    <row r="13" spans="1:11" s="6" customFormat="1" ht="21.95" customHeight="1">
      <c r="A13" s="113" t="s">
        <v>48</v>
      </c>
      <c r="B13" s="118" t="s">
        <v>30</v>
      </c>
      <c r="C13" s="119">
        <v>16280</v>
      </c>
      <c r="D13" s="24">
        <v>489</v>
      </c>
      <c r="E13" s="16">
        <v>803</v>
      </c>
      <c r="F13" s="12">
        <v>1172</v>
      </c>
      <c r="G13" s="34">
        <v>821</v>
      </c>
      <c r="H13" s="45">
        <v>100</v>
      </c>
      <c r="I13" s="49">
        <v>6500</v>
      </c>
      <c r="J13" s="45">
        <v>8100</v>
      </c>
      <c r="K13" s="48">
        <v>3449</v>
      </c>
    </row>
    <row r="14" spans="1:11" s="6" customFormat="1" ht="32.1" customHeight="1">
      <c r="A14" s="120" t="s">
        <v>50</v>
      </c>
      <c r="B14" s="121" t="s">
        <v>63</v>
      </c>
      <c r="C14" s="122">
        <v>20</v>
      </c>
      <c r="D14" s="24"/>
      <c r="E14" s="16"/>
      <c r="F14" s="12"/>
      <c r="G14" s="34"/>
      <c r="H14" s="45">
        <v>3600</v>
      </c>
      <c r="I14" s="49">
        <v>1500</v>
      </c>
      <c r="J14" s="45">
        <v>500</v>
      </c>
      <c r="K14" s="48">
        <v>0</v>
      </c>
    </row>
    <row r="15" spans="1:11" s="6" customFormat="1" ht="35.450000000000003" customHeight="1">
      <c r="A15" s="123" t="s">
        <v>97</v>
      </c>
      <c r="B15" s="124" t="s">
        <v>29</v>
      </c>
      <c r="C15" s="117">
        <f>C16+C17</f>
        <v>2500</v>
      </c>
      <c r="D15" s="24"/>
      <c r="E15" s="16"/>
      <c r="F15" s="12"/>
      <c r="G15" s="34"/>
      <c r="H15" s="45"/>
      <c r="I15" s="49"/>
      <c r="J15" s="45"/>
      <c r="K15" s="48"/>
    </row>
    <row r="16" spans="1:11" s="7" customFormat="1" ht="23.45" customHeight="1">
      <c r="A16" s="125" t="s">
        <v>49</v>
      </c>
      <c r="B16" s="126" t="s">
        <v>29</v>
      </c>
      <c r="C16" s="119">
        <v>2490</v>
      </c>
      <c r="D16" s="25">
        <v>303</v>
      </c>
      <c r="E16" s="17">
        <v>325</v>
      </c>
      <c r="F16" s="13">
        <v>450</v>
      </c>
      <c r="G16" s="35">
        <v>359</v>
      </c>
      <c r="H16" s="45">
        <v>200</v>
      </c>
      <c r="I16" s="49">
        <v>800</v>
      </c>
      <c r="J16" s="45">
        <v>1100</v>
      </c>
      <c r="K16" s="48">
        <v>1260</v>
      </c>
    </row>
    <row r="17" spans="1:11" s="7" customFormat="1" ht="32.1" customHeight="1">
      <c r="A17" s="125" t="s">
        <v>51</v>
      </c>
      <c r="B17" s="126" t="s">
        <v>64</v>
      </c>
      <c r="C17" s="119">
        <v>10</v>
      </c>
      <c r="D17" s="24"/>
      <c r="E17" s="67"/>
      <c r="F17" s="12"/>
      <c r="G17" s="34"/>
      <c r="H17" s="45">
        <v>440</v>
      </c>
      <c r="I17" s="49">
        <v>500</v>
      </c>
      <c r="J17" s="45">
        <v>300</v>
      </c>
      <c r="K17" s="48">
        <v>0</v>
      </c>
    </row>
    <row r="18" spans="1:11" s="7" customFormat="1" ht="24" customHeight="1">
      <c r="A18" s="123" t="s">
        <v>52</v>
      </c>
      <c r="B18" s="116" t="s">
        <v>53</v>
      </c>
      <c r="C18" s="117">
        <v>1800</v>
      </c>
      <c r="D18" s="24"/>
      <c r="E18" s="67"/>
      <c r="F18" s="12"/>
      <c r="G18" s="34"/>
      <c r="H18" s="45">
        <v>336</v>
      </c>
      <c r="I18" s="49">
        <v>370</v>
      </c>
      <c r="J18" s="45">
        <v>554</v>
      </c>
      <c r="K18" s="48">
        <v>340</v>
      </c>
    </row>
    <row r="19" spans="1:11" s="4" customFormat="1" ht="24.95" customHeight="1">
      <c r="A19" s="127" t="s">
        <v>66</v>
      </c>
      <c r="B19" s="128" t="s">
        <v>9</v>
      </c>
      <c r="C19" s="112">
        <f>C20+C21</f>
        <v>27400</v>
      </c>
      <c r="D19" s="28">
        <v>5256</v>
      </c>
      <c r="E19" s="72">
        <v>5971</v>
      </c>
      <c r="F19" s="76">
        <v>6796</v>
      </c>
      <c r="G19" s="77">
        <v>6007</v>
      </c>
      <c r="H19" s="50">
        <f>H20+H21</f>
        <v>3700</v>
      </c>
      <c r="I19" s="50">
        <f>I20+I21</f>
        <v>5500</v>
      </c>
      <c r="J19" s="50">
        <f>J20+J21</f>
        <v>4400</v>
      </c>
      <c r="K19" s="50">
        <f>K20+K21</f>
        <v>3900</v>
      </c>
    </row>
    <row r="20" spans="1:11" s="4" customFormat="1" ht="15" customHeight="1">
      <c r="A20" s="113" t="s">
        <v>46</v>
      </c>
      <c r="B20" s="118" t="s">
        <v>9</v>
      </c>
      <c r="C20" s="119">
        <f>25690+1700</f>
        <v>27390</v>
      </c>
      <c r="D20" s="24"/>
      <c r="E20" s="16"/>
      <c r="F20" s="12"/>
      <c r="G20" s="34"/>
      <c r="H20" s="48">
        <v>200</v>
      </c>
      <c r="I20" s="70">
        <v>4500</v>
      </c>
      <c r="J20" s="48">
        <v>4400</v>
      </c>
      <c r="K20" s="48">
        <v>3900</v>
      </c>
    </row>
    <row r="21" spans="1:11" s="4" customFormat="1" ht="22.5" customHeight="1">
      <c r="A21" s="120" t="s">
        <v>47</v>
      </c>
      <c r="B21" s="121" t="s">
        <v>65</v>
      </c>
      <c r="C21" s="119">
        <f>10</f>
        <v>10</v>
      </c>
      <c r="D21" s="24"/>
      <c r="E21" s="16"/>
      <c r="F21" s="12"/>
      <c r="G21" s="34"/>
      <c r="H21" s="48">
        <v>3500</v>
      </c>
      <c r="I21" s="70">
        <v>1000</v>
      </c>
      <c r="J21" s="48">
        <v>0</v>
      </c>
      <c r="K21" s="48">
        <v>0</v>
      </c>
    </row>
    <row r="22" spans="1:11" s="4" customFormat="1" ht="23.45" customHeight="1">
      <c r="A22" s="110" t="s">
        <v>76</v>
      </c>
      <c r="B22" s="129" t="s">
        <v>75</v>
      </c>
      <c r="C22" s="130">
        <f>C23</f>
        <v>540</v>
      </c>
      <c r="D22" s="24"/>
      <c r="E22" s="16"/>
      <c r="F22" s="12"/>
      <c r="G22" s="34"/>
      <c r="H22" s="48"/>
      <c r="I22" s="70"/>
      <c r="J22" s="48"/>
      <c r="K22" s="48"/>
    </row>
    <row r="23" spans="1:11" s="4" customFormat="1" ht="32.450000000000003" customHeight="1">
      <c r="A23" s="113" t="s">
        <v>77</v>
      </c>
      <c r="B23" s="118" t="s">
        <v>88</v>
      </c>
      <c r="C23" s="119">
        <f>380+160</f>
        <v>540</v>
      </c>
      <c r="D23" s="24"/>
      <c r="E23" s="16"/>
      <c r="F23" s="12"/>
      <c r="G23" s="34"/>
      <c r="H23" s="48"/>
      <c r="I23" s="70"/>
      <c r="J23" s="48"/>
      <c r="K23" s="48"/>
    </row>
    <row r="24" spans="1:11" s="5" customFormat="1">
      <c r="A24" s="131" t="s">
        <v>10</v>
      </c>
      <c r="B24" s="132" t="s">
        <v>11</v>
      </c>
      <c r="C24" s="133">
        <f>C25</f>
        <v>47400</v>
      </c>
      <c r="D24" s="78">
        <f>D25</f>
        <v>628</v>
      </c>
      <c r="E24" s="79">
        <f t="shared" ref="E24:G25" si="2">E25</f>
        <v>749</v>
      </c>
      <c r="F24" s="79">
        <f t="shared" si="2"/>
        <v>5665</v>
      </c>
      <c r="G24" s="80">
        <f t="shared" si="2"/>
        <v>2348</v>
      </c>
      <c r="H24" s="81">
        <f t="shared" ref="H24:K25" si="3">H25</f>
        <v>1500</v>
      </c>
      <c r="I24" s="82">
        <f t="shared" si="3"/>
        <v>1000</v>
      </c>
      <c r="J24" s="81">
        <f t="shared" si="3"/>
        <v>1100</v>
      </c>
      <c r="K24" s="81">
        <f t="shared" si="3"/>
        <v>900</v>
      </c>
    </row>
    <row r="25" spans="1:11" s="5" customFormat="1">
      <c r="A25" s="134" t="s">
        <v>99</v>
      </c>
      <c r="B25" s="135" t="s">
        <v>12</v>
      </c>
      <c r="C25" s="136">
        <f>C26</f>
        <v>47400</v>
      </c>
      <c r="D25" s="26">
        <f>D26</f>
        <v>628</v>
      </c>
      <c r="E25" s="14">
        <f t="shared" si="2"/>
        <v>749</v>
      </c>
      <c r="F25" s="14">
        <f t="shared" si="2"/>
        <v>5665</v>
      </c>
      <c r="G25" s="39">
        <f t="shared" si="2"/>
        <v>2348</v>
      </c>
      <c r="H25" s="53">
        <f t="shared" si="3"/>
        <v>1500</v>
      </c>
      <c r="I25" s="54">
        <f t="shared" si="3"/>
        <v>1000</v>
      </c>
      <c r="J25" s="53">
        <f t="shared" si="3"/>
        <v>1100</v>
      </c>
      <c r="K25" s="53">
        <f t="shared" si="3"/>
        <v>900</v>
      </c>
    </row>
    <row r="26" spans="1:11" s="5" customFormat="1" ht="47.45" customHeight="1">
      <c r="A26" s="114" t="s">
        <v>13</v>
      </c>
      <c r="B26" s="126" t="s">
        <v>80</v>
      </c>
      <c r="C26" s="138">
        <f>44400+3000</f>
        <v>47400</v>
      </c>
      <c r="D26" s="27">
        <v>628</v>
      </c>
      <c r="E26" s="18">
        <v>749</v>
      </c>
      <c r="F26" s="15">
        <v>5665</v>
      </c>
      <c r="G26" s="38">
        <v>2348</v>
      </c>
      <c r="H26" s="57">
        <v>1500</v>
      </c>
      <c r="I26" s="58">
        <v>1000</v>
      </c>
      <c r="J26" s="65">
        <v>1100</v>
      </c>
      <c r="K26" s="48">
        <v>900</v>
      </c>
    </row>
    <row r="27" spans="1:11" s="5" customFormat="1" ht="25.15" customHeight="1">
      <c r="A27" s="131" t="s">
        <v>34</v>
      </c>
      <c r="B27" s="132" t="s">
        <v>67</v>
      </c>
      <c r="C27" s="133">
        <f>C28</f>
        <v>2500</v>
      </c>
      <c r="D27" s="84"/>
      <c r="E27" s="84"/>
      <c r="F27" s="84"/>
      <c r="G27" s="84"/>
      <c r="H27" s="81" t="e">
        <f t="shared" ref="H27:K28" si="4">H28</f>
        <v>#REF!</v>
      </c>
      <c r="I27" s="81" t="e">
        <f t="shared" si="4"/>
        <v>#REF!</v>
      </c>
      <c r="J27" s="81" t="e">
        <f t="shared" si="4"/>
        <v>#REF!</v>
      </c>
      <c r="K27" s="81" t="e">
        <f t="shared" si="4"/>
        <v>#REF!</v>
      </c>
    </row>
    <row r="28" spans="1:11" s="5" customFormat="1" ht="13.5" customHeight="1">
      <c r="A28" s="116" t="s">
        <v>59</v>
      </c>
      <c r="B28" s="124" t="s">
        <v>74</v>
      </c>
      <c r="C28" s="140">
        <f>C29</f>
        <v>2500</v>
      </c>
      <c r="D28" s="18"/>
      <c r="E28" s="18"/>
      <c r="F28" s="18"/>
      <c r="G28" s="18"/>
      <c r="H28" s="57" t="e">
        <f t="shared" si="4"/>
        <v>#REF!</v>
      </c>
      <c r="I28" s="57" t="e">
        <f t="shared" si="4"/>
        <v>#REF!</v>
      </c>
      <c r="J28" s="57" t="e">
        <f t="shared" si="4"/>
        <v>#REF!</v>
      </c>
      <c r="K28" s="57" t="e">
        <f t="shared" si="4"/>
        <v>#REF!</v>
      </c>
    </row>
    <row r="29" spans="1:11" s="5" customFormat="1" ht="23.1" customHeight="1">
      <c r="A29" s="114" t="s">
        <v>58</v>
      </c>
      <c r="B29" s="126" t="s">
        <v>81</v>
      </c>
      <c r="C29" s="138">
        <v>2500</v>
      </c>
      <c r="D29" s="18"/>
      <c r="E29" s="18"/>
      <c r="F29" s="18"/>
      <c r="G29" s="18"/>
      <c r="H29" s="57" t="e">
        <f>#REF!</f>
        <v>#REF!</v>
      </c>
      <c r="I29" s="57" t="e">
        <f>#REF!</f>
        <v>#REF!</v>
      </c>
      <c r="J29" s="57" t="e">
        <f>#REF!</f>
        <v>#REF!</v>
      </c>
      <c r="K29" s="57" t="e">
        <f>#REF!</f>
        <v>#REF!</v>
      </c>
    </row>
    <row r="30" spans="1:11" ht="14.1" customHeight="1">
      <c r="A30" s="131" t="s">
        <v>14</v>
      </c>
      <c r="B30" s="141" t="s">
        <v>15</v>
      </c>
      <c r="C30" s="142">
        <f>C31+C32</f>
        <v>2280</v>
      </c>
      <c r="D30" s="44">
        <f t="shared" ref="D30:K30" si="5">D31+D32</f>
        <v>530</v>
      </c>
      <c r="E30" s="31">
        <f t="shared" si="5"/>
        <v>725</v>
      </c>
      <c r="F30" s="31">
        <f t="shared" si="5"/>
        <v>406</v>
      </c>
      <c r="G30" s="37">
        <f t="shared" si="5"/>
        <v>551</v>
      </c>
      <c r="H30" s="51">
        <f t="shared" si="5"/>
        <v>660</v>
      </c>
      <c r="I30" s="85">
        <f t="shared" si="5"/>
        <v>1500</v>
      </c>
      <c r="J30" s="51">
        <f t="shared" si="5"/>
        <v>1300</v>
      </c>
      <c r="K30" s="51">
        <f t="shared" si="5"/>
        <v>1140</v>
      </c>
    </row>
    <row r="31" spans="1:11" ht="50.45" customHeight="1">
      <c r="A31" s="116" t="s">
        <v>54</v>
      </c>
      <c r="B31" s="124" t="s">
        <v>16</v>
      </c>
      <c r="C31" s="117">
        <v>680</v>
      </c>
      <c r="D31" s="28">
        <v>317</v>
      </c>
      <c r="E31" s="19">
        <v>374</v>
      </c>
      <c r="F31" s="23">
        <v>180</v>
      </c>
      <c r="G31" s="40">
        <v>288</v>
      </c>
      <c r="H31" s="47">
        <v>160</v>
      </c>
      <c r="I31" s="46">
        <v>500</v>
      </c>
      <c r="J31" s="47">
        <v>300</v>
      </c>
      <c r="K31" s="47">
        <v>440</v>
      </c>
    </row>
    <row r="32" spans="1:11" ht="25.5" customHeight="1">
      <c r="A32" s="134" t="s">
        <v>17</v>
      </c>
      <c r="B32" s="143" t="s">
        <v>18</v>
      </c>
      <c r="C32" s="144">
        <f>C33</f>
        <v>1600</v>
      </c>
      <c r="D32" s="44">
        <f t="shared" ref="D32:K32" si="6">D33</f>
        <v>213</v>
      </c>
      <c r="E32" s="31">
        <f t="shared" si="6"/>
        <v>351</v>
      </c>
      <c r="F32" s="31">
        <f t="shared" si="6"/>
        <v>226</v>
      </c>
      <c r="G32" s="37">
        <f t="shared" si="6"/>
        <v>263</v>
      </c>
      <c r="H32" s="55">
        <f t="shared" si="6"/>
        <v>500</v>
      </c>
      <c r="I32" s="56">
        <f t="shared" si="6"/>
        <v>1000</v>
      </c>
      <c r="J32" s="55">
        <f t="shared" si="6"/>
        <v>1000</v>
      </c>
      <c r="K32" s="55">
        <f t="shared" si="6"/>
        <v>700</v>
      </c>
    </row>
    <row r="33" spans="1:11" ht="36.6" customHeight="1">
      <c r="A33" s="116" t="s">
        <v>19</v>
      </c>
      <c r="B33" s="143" t="s">
        <v>82</v>
      </c>
      <c r="C33" s="140">
        <f>C34+C39</f>
        <v>1600</v>
      </c>
      <c r="D33" s="24">
        <v>213</v>
      </c>
      <c r="E33" s="16">
        <v>351</v>
      </c>
      <c r="F33" s="23">
        <v>226</v>
      </c>
      <c r="G33" s="40">
        <v>263</v>
      </c>
      <c r="H33" s="59">
        <v>500</v>
      </c>
      <c r="I33" s="60">
        <v>1000</v>
      </c>
      <c r="J33" s="59">
        <v>1000</v>
      </c>
      <c r="K33" s="59">
        <v>700</v>
      </c>
    </row>
    <row r="34" spans="1:11" ht="33.6" customHeight="1">
      <c r="A34" s="114" t="s">
        <v>93</v>
      </c>
      <c r="B34" s="169" t="s">
        <v>90</v>
      </c>
      <c r="C34" s="170">
        <f>C35+C36+C37+C38</f>
        <v>1580</v>
      </c>
      <c r="D34" s="67"/>
      <c r="E34" s="16"/>
      <c r="F34" s="68"/>
      <c r="G34" s="68"/>
      <c r="H34" s="59"/>
      <c r="I34" s="60"/>
      <c r="J34" s="59"/>
      <c r="K34" s="59"/>
    </row>
    <row r="35" spans="1:11" s="171" customFormat="1" ht="41.1" customHeight="1">
      <c r="A35" s="118" t="s">
        <v>89</v>
      </c>
      <c r="B35" s="168" t="s">
        <v>90</v>
      </c>
      <c r="C35" s="138">
        <v>760</v>
      </c>
      <c r="D35" s="67"/>
      <c r="E35" s="16"/>
      <c r="F35" s="67"/>
      <c r="G35" s="67"/>
      <c r="H35" s="59"/>
      <c r="I35" s="60"/>
      <c r="J35" s="59"/>
      <c r="K35" s="59"/>
    </row>
    <row r="36" spans="1:11" s="171" customFormat="1" ht="41.1" customHeight="1">
      <c r="A36" s="118" t="s">
        <v>91</v>
      </c>
      <c r="B36" s="168" t="s">
        <v>90</v>
      </c>
      <c r="C36" s="138">
        <v>160</v>
      </c>
      <c r="D36" s="67"/>
      <c r="E36" s="16"/>
      <c r="F36" s="67"/>
      <c r="G36" s="67"/>
      <c r="H36" s="59"/>
      <c r="I36" s="60"/>
      <c r="J36" s="59"/>
      <c r="K36" s="59"/>
    </row>
    <row r="37" spans="1:11" s="171" customFormat="1" ht="41.1" customHeight="1">
      <c r="A37" s="118" t="s">
        <v>92</v>
      </c>
      <c r="B37" s="168" t="s">
        <v>90</v>
      </c>
      <c r="C37" s="138">
        <v>500</v>
      </c>
      <c r="D37" s="67"/>
      <c r="E37" s="16"/>
      <c r="F37" s="67"/>
      <c r="G37" s="67"/>
      <c r="H37" s="59"/>
      <c r="I37" s="60"/>
      <c r="J37" s="59"/>
      <c r="K37" s="59"/>
    </row>
    <row r="38" spans="1:11" s="171" customFormat="1" ht="41.1" customHeight="1">
      <c r="A38" s="118" t="s">
        <v>94</v>
      </c>
      <c r="B38" s="168" t="s">
        <v>90</v>
      </c>
      <c r="C38" s="138">
        <v>160</v>
      </c>
      <c r="D38" s="67"/>
      <c r="E38" s="16"/>
      <c r="F38" s="67"/>
      <c r="G38" s="67"/>
      <c r="H38" s="59"/>
      <c r="I38" s="60"/>
      <c r="J38" s="59"/>
      <c r="K38" s="59"/>
    </row>
    <row r="39" spans="1:11" s="171" customFormat="1" ht="39.950000000000003" customHeight="1">
      <c r="A39" s="114" t="s">
        <v>95</v>
      </c>
      <c r="B39" s="169" t="s">
        <v>96</v>
      </c>
      <c r="C39" s="170">
        <v>20</v>
      </c>
      <c r="D39" s="67"/>
      <c r="E39" s="16"/>
      <c r="F39" s="67"/>
      <c r="G39" s="67"/>
      <c r="H39" s="59"/>
      <c r="I39" s="60"/>
      <c r="J39" s="59"/>
      <c r="K39" s="59"/>
    </row>
    <row r="40" spans="1:11" s="74" customFormat="1" ht="15.75" customHeight="1">
      <c r="A40" s="146" t="s">
        <v>39</v>
      </c>
      <c r="B40" s="141" t="s">
        <v>40</v>
      </c>
      <c r="C40" s="133">
        <f>C41</f>
        <v>130</v>
      </c>
      <c r="D40" s="86"/>
      <c r="E40" s="87"/>
      <c r="F40" s="86"/>
      <c r="G40" s="86"/>
      <c r="H40" s="88">
        <f t="shared" ref="H40:K41" si="7">H41</f>
        <v>0</v>
      </c>
      <c r="I40" s="88">
        <f t="shared" si="7"/>
        <v>0</v>
      </c>
      <c r="J40" s="88">
        <f t="shared" si="7"/>
        <v>10.4</v>
      </c>
      <c r="K40" s="88">
        <f t="shared" si="7"/>
        <v>0</v>
      </c>
    </row>
    <row r="41" spans="1:11" s="74" customFormat="1" ht="12.75" customHeight="1">
      <c r="A41" s="124" t="s">
        <v>55</v>
      </c>
      <c r="B41" s="143" t="s">
        <v>41</v>
      </c>
      <c r="C41" s="140">
        <f>C42</f>
        <v>130</v>
      </c>
      <c r="D41" s="71"/>
      <c r="E41" s="72"/>
      <c r="F41" s="71"/>
      <c r="G41" s="71"/>
      <c r="H41" s="73">
        <f t="shared" si="7"/>
        <v>0</v>
      </c>
      <c r="I41" s="73">
        <f t="shared" si="7"/>
        <v>0</v>
      </c>
      <c r="J41" s="73">
        <f t="shared" si="7"/>
        <v>10.4</v>
      </c>
      <c r="K41" s="73">
        <f t="shared" si="7"/>
        <v>0</v>
      </c>
    </row>
    <row r="42" spans="1:11" ht="23.1" customHeight="1">
      <c r="A42" s="139" t="s">
        <v>42</v>
      </c>
      <c r="B42" s="168" t="s">
        <v>83</v>
      </c>
      <c r="C42" s="138">
        <v>130</v>
      </c>
      <c r="D42" s="67"/>
      <c r="E42" s="16"/>
      <c r="F42" s="68"/>
      <c r="G42" s="68"/>
      <c r="H42" s="59">
        <v>0</v>
      </c>
      <c r="I42" s="60">
        <v>0</v>
      </c>
      <c r="J42" s="59">
        <v>10.4</v>
      </c>
      <c r="K42" s="59">
        <v>0</v>
      </c>
    </row>
    <row r="43" spans="1:11" ht="14.45" customHeight="1">
      <c r="A43" s="111" t="s">
        <v>22</v>
      </c>
      <c r="B43" s="111" t="s">
        <v>23</v>
      </c>
      <c r="C43" s="153">
        <f>C44</f>
        <v>10771.5</v>
      </c>
      <c r="D43" s="43"/>
      <c r="E43" s="43"/>
      <c r="F43" s="43"/>
      <c r="G43" s="43"/>
      <c r="H43" s="61">
        <f t="shared" ref="H43:K44" si="8">H44</f>
        <v>2751</v>
      </c>
      <c r="I43" s="62">
        <f t="shared" si="8"/>
        <v>2785</v>
      </c>
      <c r="J43" s="61">
        <f t="shared" si="8"/>
        <v>2757</v>
      </c>
      <c r="K43" s="61">
        <f t="shared" si="8"/>
        <v>2780.6</v>
      </c>
    </row>
    <row r="44" spans="1:11" ht="24.95" customHeight="1">
      <c r="A44" s="132" t="s">
        <v>24</v>
      </c>
      <c r="B44" s="132" t="s">
        <v>69</v>
      </c>
      <c r="C44" s="133">
        <f>C45</f>
        <v>10771.5</v>
      </c>
      <c r="D44" s="17"/>
      <c r="E44" s="17"/>
      <c r="F44" s="42"/>
      <c r="G44" s="42"/>
      <c r="H44" s="63">
        <f t="shared" si="8"/>
        <v>2751</v>
      </c>
      <c r="I44" s="64">
        <f t="shared" si="8"/>
        <v>2785</v>
      </c>
      <c r="J44" s="63">
        <f t="shared" si="8"/>
        <v>2757</v>
      </c>
      <c r="K44" s="63">
        <f t="shared" si="8"/>
        <v>2780.6</v>
      </c>
    </row>
    <row r="45" spans="1:11" ht="24" customHeight="1">
      <c r="A45" s="111" t="s">
        <v>25</v>
      </c>
      <c r="B45" s="111" t="s">
        <v>26</v>
      </c>
      <c r="C45" s="153">
        <f>C47+C50</f>
        <v>10771.5</v>
      </c>
      <c r="D45" s="36"/>
      <c r="E45" s="36"/>
      <c r="F45" s="36"/>
      <c r="G45" s="36"/>
      <c r="H45" s="63">
        <f>H46+H50</f>
        <v>2751</v>
      </c>
      <c r="I45" s="63">
        <f>I46+I50</f>
        <v>2785</v>
      </c>
      <c r="J45" s="63">
        <f>J46+J50</f>
        <v>2757</v>
      </c>
      <c r="K45" s="63">
        <f>K46+K50</f>
        <v>2780.6</v>
      </c>
    </row>
    <row r="46" spans="1:11" ht="23.1" customHeight="1">
      <c r="A46" s="124" t="s">
        <v>56</v>
      </c>
      <c r="B46" s="124" t="s">
        <v>33</v>
      </c>
      <c r="C46" s="140">
        <f>C47</f>
        <v>3077.2999999999997</v>
      </c>
      <c r="D46" s="36"/>
      <c r="E46" s="36"/>
      <c r="F46" s="36"/>
      <c r="G46" s="36"/>
      <c r="H46" s="63">
        <f>H47</f>
        <v>610</v>
      </c>
      <c r="I46" s="63">
        <f>I47</f>
        <v>643</v>
      </c>
      <c r="J46" s="63">
        <f>J47</f>
        <v>616</v>
      </c>
      <c r="K46" s="63">
        <f>K47</f>
        <v>630.4</v>
      </c>
    </row>
    <row r="47" spans="1:11" ht="39.6" customHeight="1">
      <c r="A47" s="124" t="s">
        <v>28</v>
      </c>
      <c r="B47" s="124" t="s">
        <v>84</v>
      </c>
      <c r="C47" s="137">
        <f>C48+C49</f>
        <v>3077.2999999999997</v>
      </c>
      <c r="D47" s="36"/>
      <c r="E47" s="36"/>
      <c r="F47" s="36"/>
      <c r="G47" s="36"/>
      <c r="H47" s="63">
        <f>H48+H49</f>
        <v>610</v>
      </c>
      <c r="I47" s="63">
        <f>I48+I49</f>
        <v>643</v>
      </c>
      <c r="J47" s="63">
        <f>J48+J49</f>
        <v>616</v>
      </c>
      <c r="K47" s="63">
        <f>K48+K49</f>
        <v>630.4</v>
      </c>
    </row>
    <row r="48" spans="1:11" ht="43.5" customHeight="1">
      <c r="A48" s="139" t="s">
        <v>37</v>
      </c>
      <c r="B48" s="126" t="s">
        <v>86</v>
      </c>
      <c r="C48" s="138">
        <v>3071.7</v>
      </c>
      <c r="D48" s="17"/>
      <c r="E48" s="17"/>
      <c r="F48" s="42"/>
      <c r="G48" s="42"/>
      <c r="H48" s="45">
        <v>596</v>
      </c>
      <c r="I48" s="49">
        <v>629</v>
      </c>
      <c r="J48" s="45">
        <v>602</v>
      </c>
      <c r="K48" s="45">
        <v>608.79999999999995</v>
      </c>
    </row>
    <row r="49" spans="1:11" ht="64.5" customHeight="1">
      <c r="A49" s="139" t="s">
        <v>38</v>
      </c>
      <c r="B49" s="126" t="s">
        <v>87</v>
      </c>
      <c r="C49" s="138">
        <v>5.6</v>
      </c>
      <c r="D49" s="17"/>
      <c r="E49" s="17"/>
      <c r="F49" s="42"/>
      <c r="G49" s="42"/>
      <c r="H49" s="45">
        <v>14</v>
      </c>
      <c r="I49" s="49">
        <v>14</v>
      </c>
      <c r="J49" s="45">
        <v>14</v>
      </c>
      <c r="K49" s="45">
        <v>21.6</v>
      </c>
    </row>
    <row r="50" spans="1:11" ht="36" customHeight="1">
      <c r="A50" s="124" t="s">
        <v>57</v>
      </c>
      <c r="B50" s="124" t="s">
        <v>43</v>
      </c>
      <c r="C50" s="140">
        <f>C51</f>
        <v>7694.2</v>
      </c>
      <c r="D50" s="36"/>
      <c r="E50" s="36"/>
      <c r="F50" s="36"/>
      <c r="G50" s="36"/>
      <c r="H50" s="63">
        <f>H51</f>
        <v>2141</v>
      </c>
      <c r="I50" s="63">
        <f>I51</f>
        <v>2142</v>
      </c>
      <c r="J50" s="63">
        <f>J51</f>
        <v>2141</v>
      </c>
      <c r="K50" s="63">
        <f>K51</f>
        <v>2150.1999999999998</v>
      </c>
    </row>
    <row r="51" spans="1:11" ht="48" customHeight="1">
      <c r="A51" s="124" t="s">
        <v>27</v>
      </c>
      <c r="B51" s="75" t="s">
        <v>85</v>
      </c>
      <c r="C51" s="137">
        <f>C52+C53</f>
        <v>7694.2</v>
      </c>
      <c r="D51" s="17"/>
      <c r="E51" s="17"/>
      <c r="F51" s="42"/>
      <c r="G51" s="42"/>
      <c r="H51" s="45">
        <f>H52+H53</f>
        <v>2141</v>
      </c>
      <c r="I51" s="45">
        <f>I52+I53</f>
        <v>2142</v>
      </c>
      <c r="J51" s="45">
        <f>J52+J53</f>
        <v>2141</v>
      </c>
      <c r="K51" s="45">
        <f>K52+K53</f>
        <v>2150.1999999999998</v>
      </c>
    </row>
    <row r="52" spans="1:11" ht="30.95" customHeight="1">
      <c r="A52" s="139" t="s">
        <v>35</v>
      </c>
      <c r="B52" s="126" t="s">
        <v>44</v>
      </c>
      <c r="C52" s="138">
        <v>5498</v>
      </c>
      <c r="D52" s="17"/>
      <c r="E52" s="17"/>
      <c r="F52" s="42"/>
      <c r="G52" s="42"/>
      <c r="H52" s="45">
        <v>1595</v>
      </c>
      <c r="I52" s="49">
        <v>1595</v>
      </c>
      <c r="J52" s="45">
        <v>1595</v>
      </c>
      <c r="K52" s="45">
        <v>1603.1</v>
      </c>
    </row>
    <row r="53" spans="1:11" ht="33" customHeight="1" thickBot="1">
      <c r="A53" s="145" t="s">
        <v>36</v>
      </c>
      <c r="B53" s="154" t="s">
        <v>45</v>
      </c>
      <c r="C53" s="155">
        <v>2196.1999999999998</v>
      </c>
      <c r="D53" s="67"/>
      <c r="E53" s="67"/>
      <c r="F53" s="68"/>
      <c r="G53" s="68"/>
      <c r="H53" s="59">
        <v>546</v>
      </c>
      <c r="I53" s="59">
        <v>547</v>
      </c>
      <c r="J53" s="69">
        <v>546</v>
      </c>
      <c r="K53" s="59">
        <v>547.1</v>
      </c>
    </row>
    <row r="54" spans="1:11" s="8" customFormat="1" ht="13.5" thickBot="1">
      <c r="A54" s="156"/>
      <c r="B54" s="157" t="s">
        <v>20</v>
      </c>
      <c r="C54" s="158">
        <f t="shared" ref="C54:K54" si="9">C9+C43</f>
        <v>111621.5</v>
      </c>
      <c r="D54" s="29" t="e">
        <f t="shared" si="9"/>
        <v>#REF!</v>
      </c>
      <c r="E54" s="29" t="e">
        <f t="shared" si="9"/>
        <v>#REF!</v>
      </c>
      <c r="F54" s="29" t="e">
        <f t="shared" si="9"/>
        <v>#REF!</v>
      </c>
      <c r="G54" s="29" t="e">
        <f t="shared" si="9"/>
        <v>#REF!</v>
      </c>
      <c r="H54" s="66" t="e">
        <f t="shared" si="9"/>
        <v>#REF!</v>
      </c>
      <c r="I54" s="66" t="e">
        <f t="shared" si="9"/>
        <v>#REF!</v>
      </c>
      <c r="J54" s="66" t="e">
        <f t="shared" si="9"/>
        <v>#REF!</v>
      </c>
      <c r="K54" s="66" t="e">
        <f t="shared" si="9"/>
        <v>#REF!</v>
      </c>
    </row>
    <row r="55" spans="1:11" s="8" customFormat="1">
      <c r="A55" s="163"/>
      <c r="B55" s="164"/>
      <c r="C55" s="165"/>
      <c r="D55" s="166"/>
      <c r="E55" s="166"/>
      <c r="F55" s="166"/>
      <c r="G55" s="166"/>
      <c r="H55" s="167"/>
      <c r="I55" s="167"/>
      <c r="J55" s="167"/>
      <c r="K55" s="167"/>
    </row>
    <row r="56" spans="1:11">
      <c r="A56" s="173" t="s">
        <v>62</v>
      </c>
      <c r="B56" s="173"/>
      <c r="C56" s="173"/>
      <c r="D56" s="173"/>
      <c r="E56" s="173"/>
      <c r="F56" s="173"/>
      <c r="G56" s="173"/>
    </row>
    <row r="57" spans="1:11">
      <c r="A57" s="159" t="s">
        <v>61</v>
      </c>
      <c r="B57" s="160"/>
      <c r="C57" s="161"/>
      <c r="D57" s="161"/>
      <c r="E57" s="161"/>
      <c r="F57" s="162"/>
      <c r="G57" s="162"/>
    </row>
  </sheetData>
  <mergeCells count="5">
    <mergeCell ref="A1:K1"/>
    <mergeCell ref="A56:G56"/>
    <mergeCell ref="B4:K4"/>
    <mergeCell ref="B3:K3"/>
    <mergeCell ref="B2:K2"/>
  </mergeCells>
  <phoneticPr fontId="4" type="noConversion"/>
  <pageMargins left="0.78740157480314965" right="0.78740157480314965" top="0.59055118110236227" bottom="0.59055118110236227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2015-06-24T06:07:57Z</cp:lastPrinted>
  <dcterms:created xsi:type="dcterms:W3CDTF">2007-07-12T07:09:47Z</dcterms:created>
  <dcterms:modified xsi:type="dcterms:W3CDTF">2015-07-09T07:44:24Z</dcterms:modified>
</cp:coreProperties>
</file>