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4" i="1"/>
  <c r="E14"/>
  <c r="F14"/>
  <c r="G14"/>
  <c r="H14"/>
  <c r="I14"/>
  <c r="J14"/>
  <c r="K14"/>
  <c r="L14"/>
  <c r="C14"/>
  <c r="C39"/>
  <c r="D26"/>
  <c r="E26"/>
  <c r="F26"/>
  <c r="G26"/>
  <c r="H26"/>
  <c r="I26"/>
  <c r="J26"/>
  <c r="K26"/>
  <c r="L26"/>
  <c r="C26"/>
  <c r="C16"/>
  <c r="L16"/>
  <c r="M54"/>
  <c r="L19"/>
  <c r="L23"/>
  <c r="L29"/>
  <c r="L28"/>
  <c r="L32"/>
  <c r="L31"/>
  <c r="L39"/>
  <c r="L37"/>
  <c r="L35"/>
  <c r="L34"/>
  <c r="L42"/>
  <c r="L41"/>
  <c r="L48"/>
  <c r="L52"/>
  <c r="L51"/>
  <c r="C19"/>
  <c r="C15"/>
  <c r="C23"/>
  <c r="M23"/>
  <c r="C29"/>
  <c r="C28"/>
  <c r="M28"/>
  <c r="M27"/>
  <c r="M26"/>
  <c r="C32"/>
  <c r="C31"/>
  <c r="C37"/>
  <c r="C35"/>
  <c r="C34"/>
  <c r="C42"/>
  <c r="C41"/>
  <c r="C48"/>
  <c r="C52"/>
  <c r="C51"/>
  <c r="C47"/>
  <c r="M48"/>
  <c r="M49"/>
  <c r="M50"/>
  <c r="M53"/>
  <c r="M43"/>
  <c r="M42"/>
  <c r="M40"/>
  <c r="M38"/>
  <c r="M36"/>
  <c r="M33"/>
  <c r="M32"/>
  <c r="M30"/>
  <c r="M25"/>
  <c r="M24"/>
  <c r="M22"/>
  <c r="M21"/>
  <c r="M20"/>
  <c r="M18"/>
  <c r="M17"/>
  <c r="D16"/>
  <c r="D19"/>
  <c r="D15"/>
  <c r="D23"/>
  <c r="D13"/>
  <c r="D55"/>
  <c r="D29"/>
  <c r="D28"/>
  <c r="D32"/>
  <c r="D31"/>
  <c r="D39"/>
  <c r="D37"/>
  <c r="D35"/>
  <c r="D34"/>
  <c r="D42"/>
  <c r="D41"/>
  <c r="D48"/>
  <c r="D46"/>
  <c r="D45"/>
  <c r="D44"/>
  <c r="D52"/>
  <c r="D51"/>
  <c r="E16"/>
  <c r="E19"/>
  <c r="E15"/>
  <c r="E23"/>
  <c r="E29"/>
  <c r="E28"/>
  <c r="E32"/>
  <c r="E31"/>
  <c r="E39"/>
  <c r="E37"/>
  <c r="E35"/>
  <c r="E34"/>
  <c r="E42"/>
  <c r="E41"/>
  <c r="E48"/>
  <c r="E52"/>
  <c r="E51"/>
  <c r="E46"/>
  <c r="E45"/>
  <c r="E44"/>
  <c r="F16"/>
  <c r="F19"/>
  <c r="F15"/>
  <c r="F23"/>
  <c r="F13"/>
  <c r="F55"/>
  <c r="F29"/>
  <c r="F28"/>
  <c r="F32"/>
  <c r="F31"/>
  <c r="F39"/>
  <c r="F37"/>
  <c r="F35"/>
  <c r="F34"/>
  <c r="F42"/>
  <c r="F41"/>
  <c r="F48"/>
  <c r="F46"/>
  <c r="F45"/>
  <c r="F44"/>
  <c r="F52"/>
  <c r="F51"/>
  <c r="G16"/>
  <c r="G19"/>
  <c r="G15"/>
  <c r="G23"/>
  <c r="G29"/>
  <c r="G28"/>
  <c r="G32"/>
  <c r="G31"/>
  <c r="G39"/>
  <c r="G37"/>
  <c r="G35"/>
  <c r="G34"/>
  <c r="G42"/>
  <c r="G41"/>
  <c r="G48"/>
  <c r="G52"/>
  <c r="G51"/>
  <c r="G46"/>
  <c r="G45"/>
  <c r="G44"/>
  <c r="H16"/>
  <c r="H19"/>
  <c r="H15"/>
  <c r="H23"/>
  <c r="H29"/>
  <c r="H28"/>
  <c r="H32"/>
  <c r="H31"/>
  <c r="H39"/>
  <c r="H37"/>
  <c r="H36"/>
  <c r="H35"/>
  <c r="H34"/>
  <c r="H13"/>
  <c r="H42"/>
  <c r="H41"/>
  <c r="H48"/>
  <c r="H46"/>
  <c r="H45"/>
  <c r="H44"/>
  <c r="H52"/>
  <c r="H51"/>
  <c r="I16"/>
  <c r="I19"/>
  <c r="I15"/>
  <c r="I23"/>
  <c r="I29"/>
  <c r="I28"/>
  <c r="I32"/>
  <c r="I31"/>
  <c r="I39"/>
  <c r="I37"/>
  <c r="I36"/>
  <c r="I35"/>
  <c r="I34"/>
  <c r="I42"/>
  <c r="I41"/>
  <c r="I48"/>
  <c r="I46"/>
  <c r="I45"/>
  <c r="I44"/>
  <c r="I52"/>
  <c r="I51"/>
  <c r="J16"/>
  <c r="J19"/>
  <c r="J15"/>
  <c r="J23"/>
  <c r="J29"/>
  <c r="J28"/>
  <c r="J32"/>
  <c r="J31"/>
  <c r="J39"/>
  <c r="J37"/>
  <c r="J36"/>
  <c r="J35"/>
  <c r="J34"/>
  <c r="J42"/>
  <c r="J41"/>
  <c r="J48"/>
  <c r="J46"/>
  <c r="J45"/>
  <c r="J44"/>
  <c r="J52"/>
  <c r="J51"/>
  <c r="K16"/>
  <c r="K19"/>
  <c r="K15"/>
  <c r="K23"/>
  <c r="K29"/>
  <c r="K28"/>
  <c r="K32"/>
  <c r="K31"/>
  <c r="K39"/>
  <c r="K37"/>
  <c r="K36"/>
  <c r="K35"/>
  <c r="K34"/>
  <c r="K42"/>
  <c r="K41"/>
  <c r="K48"/>
  <c r="K46"/>
  <c r="K45"/>
  <c r="K44"/>
  <c r="K52"/>
  <c r="K51"/>
  <c r="D47"/>
  <c r="E47"/>
  <c r="F47"/>
  <c r="G47"/>
  <c r="I47"/>
  <c r="K47"/>
  <c r="L46"/>
  <c r="M52"/>
  <c r="C46"/>
  <c r="C45"/>
  <c r="C44"/>
  <c r="M41"/>
  <c r="M37"/>
  <c r="M34"/>
  <c r="L15"/>
  <c r="L13"/>
  <c r="M16"/>
  <c r="C13"/>
  <c r="L45"/>
  <c r="K13"/>
  <c r="K55"/>
  <c r="J13"/>
  <c r="J55"/>
  <c r="I13"/>
  <c r="I55"/>
  <c r="M31"/>
  <c r="H55"/>
  <c r="G13"/>
  <c r="G55"/>
  <c r="E13"/>
  <c r="E55"/>
  <c r="M51"/>
  <c r="M19"/>
  <c r="M29"/>
  <c r="M35"/>
  <c r="M39"/>
  <c r="L47"/>
  <c r="M47"/>
  <c r="J47"/>
  <c r="H47"/>
  <c r="M46"/>
  <c r="C55"/>
  <c r="M14"/>
  <c r="M15"/>
  <c r="M13"/>
  <c r="L44"/>
  <c r="M45"/>
  <c r="M44"/>
  <c r="L55"/>
  <c r="M55"/>
</calcChain>
</file>

<file path=xl/sharedStrings.xml><?xml version="1.0" encoding="utf-8"?>
<sst xmlns="http://schemas.openxmlformats.org/spreadsheetml/2006/main" count="110" uniqueCount="100">
  <si>
    <t>совета МО МО Звездное</t>
  </si>
  <si>
    <t>Код бюджетной классификации Российской Федерации</t>
  </si>
  <si>
    <t>Наименование дохода</t>
  </si>
  <si>
    <t>(тыс. руб.)</t>
  </si>
  <si>
    <t>НАЛОГИ НА СОВОКУПНЫЙ ДОХОД</t>
  </si>
  <si>
    <t>Единый налог на вмененный доход для отдельных видов деятельности</t>
  </si>
  <si>
    <t>НАЛОГИ НА ИМУЩЕСТВО</t>
  </si>
  <si>
    <t>Налог на имущество физических лиц</t>
  </si>
  <si>
    <t>Налог на имущество</t>
  </si>
  <si>
    <t>Налог с имущества, переходящего в порядке наследования или дарения</t>
  </si>
  <si>
    <t>ШТРАФЫ, САНКЦИИ, ВОЗМЕЩЕНИЕ УЩЕРБА</t>
  </si>
  <si>
    <t>Денежные взыскания (штрафы) за нарушение законодательства о применении контрольно-кассовой техники при осуществлении наличных денежных расчетов и (или) расчетов с использованием платежных карт</t>
  </si>
  <si>
    <t>Прочие поступления от денежных взысканий (штрафов) и иных сумм в возмещение ущерба</t>
  </si>
  <si>
    <t>ВСЕГО ДОХОДОВ</t>
  </si>
  <si>
    <t>БЕЗВОЗМЕЗДНЫЕ ПОСТУПЛЕНИЯ</t>
  </si>
  <si>
    <t>БЕЗВОЗМЕЗДНЫЕ ПОСТУПЛЕНИЯ ОТ ДРУГИХ БЮДЖЕТОВ БЮДЖЕТНОЙ СИСТЕМЫ РФ</t>
  </si>
  <si>
    <t>Субвенции бюджетам субъектов Российской Федерации и муниципальных образований</t>
  </si>
  <si>
    <t>Налог, взимаемый с налогоплательщиков, выбравших в качестве объекта налогообложения доходы, уменьшенные на величину расходов</t>
  </si>
  <si>
    <t>Налог, взимаемый с налогоплательщиков, выбравших в качестве объекта налогообложения доходы</t>
  </si>
  <si>
    <t>Налог, взимаемый в связи с применением упрощенной системы налогообложения</t>
  </si>
  <si>
    <t>НАЛОГОВЫЕ И НЕНАЛОГОВЫЕ ДОХОДЫ</t>
  </si>
  <si>
    <t>ЗАДОЛЖЕННОСТЬ И ПЕРЕРАСЧЕТЫ ПО ОТМЕНЕННЫМ НАЛОГАМ, СБОРАМ И ИНЫМ ОБЯЗАТЕЛЬНЫМ ПЛАТЕЖАМ</t>
  </si>
  <si>
    <t xml:space="preserve">Субвенции местным бюджетам на выполнение передаваемых полномочий субъектов Российской Федерации </t>
  </si>
  <si>
    <t>ПРОЧИЕ НЕНАЛОГОВЫЕ ДОХОДЫ</t>
  </si>
  <si>
    <t>Прочие неналоговые доходы</t>
  </si>
  <si>
    <t xml:space="preserve">Субвенции бюджетам муниципальных образований на содержание ребенка в семье опекуна и приемной семье, а также вознаграждение, причитающееся приемному родителю </t>
  </si>
  <si>
    <t>Субвенции бюджетам внутригородских муниципальных образований Санкт-Петербурга на содержание ребенка в семье опекуна и  приёмной семье</t>
  </si>
  <si>
    <t>Субвенции бюджетам внутригородских муниципальных образований Санкт-Петербурга на вознаграждение, причитающееся приёмному родителю</t>
  </si>
  <si>
    <t>Минимальный налог, зачисляемый в бюджеты субъектов Российской Федерации</t>
  </si>
  <si>
    <t xml:space="preserve"> Сумма на год        (тыс. руб.)</t>
  </si>
  <si>
    <t>Прочие доходы от компенсации затрат государства</t>
  </si>
  <si>
    <t>к Решению Муниципального</t>
  </si>
  <si>
    <t>Налог, взимаемый с налогоплательщиков, выбравших в качестве объекта налогообложения доходы (за налоговые периоды, истекшие до 1 января 2011 года)</t>
  </si>
  <si>
    <t>Налог, взимаемый с налогоплательщиков, выбравших в качестве объекта налогообложения доходы, уменьшенные на величину расходов (за налоговые периоды, истекшие до 1 января 2011 года)</t>
  </si>
  <si>
    <t>Единый налог на вмененный доход для отдельных видов деятельности (за налоговые периоды, истекшие до 1 января 2011 года)</t>
  </si>
  <si>
    <t>ДОХОДЫ ОТ ОКАЗАНИЯ ПЛАТНЫХ УСЛУГ (РАБОТ) И КОМПЕНСАЦИИ ЗАТРАТ ГОСУДАРСТВА</t>
  </si>
  <si>
    <t>(тыс.руб.)</t>
  </si>
  <si>
    <t xml:space="preserve"> План на год        </t>
  </si>
  <si>
    <t xml:space="preserve"> Исполнено       </t>
  </si>
  <si>
    <t>%</t>
  </si>
  <si>
    <t xml:space="preserve">            Глава муниципального образования                                            </t>
  </si>
  <si>
    <t>операций сектора государственного управления, относящихся к доходам бюджета</t>
  </si>
  <si>
    <t xml:space="preserve">                            Исполнение доходной части местного бюджета муниципального </t>
  </si>
  <si>
    <t xml:space="preserve">     по кодам видов доходов, подвидов доходов, классификации </t>
  </si>
  <si>
    <t xml:space="preserve">            Муниципальный округ Звездное                                                  П.Г. Зеленков</t>
  </si>
  <si>
    <t xml:space="preserve">                                                                                                                                 Приложение 2</t>
  </si>
  <si>
    <t xml:space="preserve">                                образования Муниципальный округ Звездное в 2014 году</t>
  </si>
  <si>
    <t>Налог, взимаемый в связи с применением патентной системы налогообложения</t>
  </si>
  <si>
    <t>Налог, взимаемый в связи с применением патентной системы налогообложения,зачисляемой в бюджет городов федерального значения Москвы и Санкт-Петербурга</t>
  </si>
  <si>
    <t>1 00 00000 00 0000 000</t>
  </si>
  <si>
    <t xml:space="preserve"> 1 05 00000 00 0000 000</t>
  </si>
  <si>
    <t>1 05 01000 00 0000 110</t>
  </si>
  <si>
    <t xml:space="preserve">  1 05 01010 00 0000 110</t>
  </si>
  <si>
    <t>1 05 01011 01 0000 110</t>
  </si>
  <si>
    <t xml:space="preserve"> 1 05 01012 01 0000 110</t>
  </si>
  <si>
    <t xml:space="preserve"> 1 05 01020 01 0000 110</t>
  </si>
  <si>
    <t xml:space="preserve"> 1 05 01021 01 0000 110</t>
  </si>
  <si>
    <t xml:space="preserve"> 1 05 01022 01 0000 110</t>
  </si>
  <si>
    <t xml:space="preserve"> 1 05 01050 01 0000 110</t>
  </si>
  <si>
    <t>1 05 02000 02 0000 110</t>
  </si>
  <si>
    <t xml:space="preserve"> 1 05 02010 02 0000 110</t>
  </si>
  <si>
    <t xml:space="preserve"> 1 05 02020 02 0000 110</t>
  </si>
  <si>
    <t xml:space="preserve"> 1 05 04000 02 0000 110</t>
  </si>
  <si>
    <t xml:space="preserve"> 1 05 04030 02 0000 110</t>
  </si>
  <si>
    <t xml:space="preserve"> 1 06 00000 00 0000 000</t>
  </si>
  <si>
    <t xml:space="preserve"> 1 06 01000 00 0000 110</t>
  </si>
  <si>
    <t xml:space="preserve"> 1 06 01010 03 0000 110</t>
  </si>
  <si>
    <t xml:space="preserve"> 1 09 00000 00 0000 000</t>
  </si>
  <si>
    <t xml:space="preserve"> 1 09 04000 00 0000 110</t>
  </si>
  <si>
    <t xml:space="preserve"> 1 09 04040 01 0000 110</t>
  </si>
  <si>
    <t xml:space="preserve"> 1 13 00000 00 0000 000</t>
  </si>
  <si>
    <t xml:space="preserve"> 1 13 02000 00 0000 130</t>
  </si>
  <si>
    <t xml:space="preserve"> 1 13 02993 03 0000 130</t>
  </si>
  <si>
    <t xml:space="preserve"> 1 16 00000 00 0000 000</t>
  </si>
  <si>
    <t xml:space="preserve"> 1 16 06000 01 0000 140</t>
  </si>
  <si>
    <t xml:space="preserve"> 1 16 90000 00 0000 140</t>
  </si>
  <si>
    <t xml:space="preserve"> 1 16 90030 03 0000 140</t>
  </si>
  <si>
    <t xml:space="preserve"> 1 17 00000 00 0000 000</t>
  </si>
  <si>
    <t xml:space="preserve"> 1 17 05000 00 0000 180</t>
  </si>
  <si>
    <t xml:space="preserve"> 1 17 05030 03 0000 180</t>
  </si>
  <si>
    <t xml:space="preserve"> 2 00 00000 00 0000 000</t>
  </si>
  <si>
    <t xml:space="preserve"> 2 02 00000 00 0000 000</t>
  </si>
  <si>
    <t xml:space="preserve"> 2 02 03000 00 0000 151</t>
  </si>
  <si>
    <t xml:space="preserve"> 2 02 03024 00 0000 151</t>
  </si>
  <si>
    <t xml:space="preserve"> 2 02 03024 03 0000 151</t>
  </si>
  <si>
    <t xml:space="preserve"> 2 02 03024 03 0100 151</t>
  </si>
  <si>
    <t xml:space="preserve"> 2 02 03024 03 0200 151</t>
  </si>
  <si>
    <t xml:space="preserve"> 2 02 03027 00 0000 151</t>
  </si>
  <si>
    <t xml:space="preserve"> 2 02 03027 03 0000 151</t>
  </si>
  <si>
    <t xml:space="preserve"> 2 02 03027 03 0100 151</t>
  </si>
  <si>
    <t xml:space="preserve"> 2 02 03027 03 0200 151</t>
  </si>
  <si>
    <t xml:space="preserve">Налог на имущество физических лиц, взимаемый по ставкам, применяемым к объектам налогообложения, расположенным в границах внутригородских муниципальных образований городов федерального значения </t>
  </si>
  <si>
    <t xml:space="preserve">Прочие доходы от компенсации затрат бюджетов внутригородских муниципальных образований городов федерального значения  </t>
  </si>
  <si>
    <t xml:space="preserve">Прочие поступления от денежных взысканий (штрафов) и иных сумм в возмещение ущерба, зачисляемые в бюджеты внутригородских муниципальных образований городов федерального значения </t>
  </si>
  <si>
    <t xml:space="preserve">Прочие неналоговые доходы бюджетов внутригородских муниципальных образований городов федерального значения </t>
  </si>
  <si>
    <t xml:space="preserve">Субвенции бюджетам внутригородских муниципальных образований городов федерального значения на выполнение передаваемых полномочий субъектов Российской Федерации </t>
  </si>
  <si>
    <t xml:space="preserve">Субвенции бюджетам внутригородских муниципальных образований городов федерального значения на выполнение отдельных государственных  полномочий Санкт-Петербурга по организации и осуществлению деятельности по опеке и попечительству </t>
  </si>
  <si>
    <t>Субвенции бюджетам внутригородских муниципальных образований городов федерального значения на выполнение отдельного государственного  полномочия Санкт-Петербурга по определению должностных лиц, уполномоченных составлять протоколы об административных правонарушениях, и составлению протоколов об административных правонарушениях</t>
  </si>
  <si>
    <t xml:space="preserve">Субвенции бюджетам внутригородских муниципальных образований городов федерального значения на содержание ребенка в семье опекуна и приемной семье, а также вознаграждение, причитающееся приемному родителю </t>
  </si>
  <si>
    <t xml:space="preserve">  от 28.05.2015 г. №3-1       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</si>
</sst>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  <font>
      <i/>
      <sz val="9"/>
      <name val="Arial Cyr"/>
      <charset val="204"/>
    </font>
    <font>
      <b/>
      <i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i/>
      <sz val="9"/>
      <name val="Arial Cyr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justify"/>
    </xf>
    <xf numFmtId="0" fontId="0" fillId="0" borderId="0" xfId="0" applyAlignment="1">
      <alignment horizontal="left" vertical="justify" wrapText="1"/>
    </xf>
    <xf numFmtId="0" fontId="5" fillId="0" borderId="0" xfId="0" applyFont="1" applyAlignment="1">
      <alignment vertical="justify"/>
    </xf>
    <xf numFmtId="0" fontId="0" fillId="0" borderId="0" xfId="0" applyAlignment="1">
      <alignment horizontal="left" vertical="justify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/>
    </xf>
    <xf numFmtId="3" fontId="5" fillId="0" borderId="2" xfId="0" applyNumberFormat="1" applyFont="1" applyBorder="1" applyAlignment="1">
      <alignment horizontal="center" vertical="justify" wrapText="1"/>
    </xf>
    <xf numFmtId="3" fontId="5" fillId="0" borderId="0" xfId="0" applyNumberFormat="1" applyFont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/>
    </xf>
    <xf numFmtId="3" fontId="5" fillId="0" borderId="3" xfId="0" applyNumberFormat="1" applyFont="1" applyBorder="1" applyAlignment="1">
      <alignment horizontal="center" vertical="justify" wrapText="1"/>
    </xf>
    <xf numFmtId="3" fontId="0" fillId="0" borderId="0" xfId="0" applyNumberFormat="1" applyAlignment="1">
      <alignment horizontal="center" vertical="justify"/>
    </xf>
    <xf numFmtId="3" fontId="0" fillId="0" borderId="0" xfId="0" applyNumberFormat="1"/>
    <xf numFmtId="3" fontId="0" fillId="0" borderId="0" xfId="0" applyNumberFormat="1" applyAlignment="1">
      <alignment horizontal="left"/>
    </xf>
    <xf numFmtId="3" fontId="3" fillId="0" borderId="0" xfId="0" applyNumberFormat="1" applyFont="1" applyBorder="1" applyAlignment="1">
      <alignment horizontal="left"/>
    </xf>
    <xf numFmtId="3" fontId="5" fillId="0" borderId="0" xfId="0" applyNumberFormat="1" applyFont="1" applyAlignment="1">
      <alignment horizontal="center"/>
    </xf>
    <xf numFmtId="3" fontId="0" fillId="0" borderId="1" xfId="0" applyNumberFormat="1" applyBorder="1" applyAlignment="1">
      <alignment horizontal="center" vertical="justify"/>
    </xf>
    <xf numFmtId="0" fontId="2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justify" wrapText="1"/>
    </xf>
    <xf numFmtId="0" fontId="5" fillId="0" borderId="5" xfId="0" applyFont="1" applyBorder="1" applyAlignment="1">
      <alignment horizontal="left" vertical="justify" wrapText="1"/>
    </xf>
    <xf numFmtId="0" fontId="5" fillId="0" borderId="4" xfId="0" applyFont="1" applyBorder="1" applyAlignment="1">
      <alignment horizontal="left" vertical="justify" wrapText="1"/>
    </xf>
    <xf numFmtId="0" fontId="0" fillId="0" borderId="5" xfId="0" applyBorder="1" applyAlignment="1">
      <alignment horizontal="left" vertical="justify" wrapText="1"/>
    </xf>
    <xf numFmtId="0" fontId="0" fillId="0" borderId="4" xfId="0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center" vertical="justify"/>
    </xf>
    <xf numFmtId="3" fontId="5" fillId="0" borderId="8" xfId="0" applyNumberFormat="1" applyFont="1" applyBorder="1" applyAlignment="1">
      <alignment horizontal="center" vertical="justify"/>
    </xf>
    <xf numFmtId="3" fontId="5" fillId="0" borderId="8" xfId="0" applyNumberFormat="1" applyFont="1" applyBorder="1" applyAlignment="1">
      <alignment horizontal="center" vertical="justify" wrapText="1"/>
    </xf>
    <xf numFmtId="3" fontId="1" fillId="0" borderId="7" xfId="0" applyNumberFormat="1" applyFont="1" applyBorder="1" applyAlignment="1">
      <alignment horizontal="center" vertical="justify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 vertical="justify"/>
    </xf>
    <xf numFmtId="3" fontId="5" fillId="0" borderId="4" xfId="0" applyNumberFormat="1" applyFont="1" applyBorder="1" applyAlignment="1">
      <alignment horizontal="center" vertical="justify"/>
    </xf>
    <xf numFmtId="3" fontId="5" fillId="0" borderId="4" xfId="0" applyNumberFormat="1" applyFont="1" applyBorder="1" applyAlignment="1">
      <alignment horizontal="center" vertical="justify" wrapText="1"/>
    </xf>
    <xf numFmtId="3" fontId="0" fillId="0" borderId="5" xfId="0" applyNumberFormat="1" applyBorder="1" applyAlignment="1">
      <alignment horizontal="center" vertical="justify"/>
    </xf>
    <xf numFmtId="3" fontId="0" fillId="0" borderId="3" xfId="0" applyNumberFormat="1" applyBorder="1" applyAlignment="1">
      <alignment horizontal="center" vertical="justify"/>
    </xf>
    <xf numFmtId="0" fontId="2" fillId="0" borderId="4" xfId="0" applyFont="1" applyBorder="1" applyAlignment="1">
      <alignment horizontal="left" vertical="justify" wrapText="1"/>
    </xf>
    <xf numFmtId="0" fontId="1" fillId="0" borderId="4" xfId="0" applyFont="1" applyBorder="1" applyAlignment="1">
      <alignment horizontal="left" vertical="justify" wrapText="1"/>
    </xf>
    <xf numFmtId="164" fontId="5" fillId="0" borderId="2" xfId="0" applyNumberFormat="1" applyFont="1" applyBorder="1" applyAlignment="1">
      <alignment horizontal="center" vertical="justify"/>
    </xf>
    <xf numFmtId="164" fontId="0" fillId="0" borderId="3" xfId="0" applyNumberFormat="1" applyBorder="1" applyAlignment="1">
      <alignment horizontal="center" vertical="justify"/>
    </xf>
    <xf numFmtId="164" fontId="0" fillId="0" borderId="2" xfId="0" applyNumberFormat="1" applyBorder="1" applyAlignment="1">
      <alignment horizontal="center" vertical="justify"/>
    </xf>
    <xf numFmtId="165" fontId="5" fillId="0" borderId="2" xfId="0" applyNumberFormat="1" applyFont="1" applyBorder="1" applyAlignment="1">
      <alignment horizontal="center" vertical="justify"/>
    </xf>
    <xf numFmtId="164" fontId="5" fillId="0" borderId="3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justify" wrapText="1"/>
    </xf>
    <xf numFmtId="165" fontId="1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justify" wrapText="1"/>
    </xf>
    <xf numFmtId="164" fontId="5" fillId="0" borderId="3" xfId="0" applyNumberFormat="1" applyFont="1" applyBorder="1" applyAlignment="1">
      <alignment horizontal="center" vertical="justify" wrapText="1"/>
    </xf>
    <xf numFmtId="164" fontId="5" fillId="0" borderId="9" xfId="0" applyNumberFormat="1" applyFont="1" applyBorder="1" applyAlignment="1">
      <alignment horizontal="center" vertical="justify"/>
    </xf>
    <xf numFmtId="164" fontId="5" fillId="0" borderId="10" xfId="0" applyNumberFormat="1" applyFont="1" applyBorder="1" applyAlignment="1">
      <alignment horizontal="center" vertical="justify"/>
    </xf>
    <xf numFmtId="165" fontId="1" fillId="0" borderId="2" xfId="0" applyNumberFormat="1" applyFont="1" applyBorder="1" applyAlignment="1">
      <alignment horizontal="center" vertical="justify" wrapText="1"/>
    </xf>
    <xf numFmtId="165" fontId="5" fillId="0" borderId="2" xfId="0" applyNumberFormat="1" applyFont="1" applyBorder="1" applyAlignment="1">
      <alignment horizontal="center" vertical="justify" wrapText="1"/>
    </xf>
    <xf numFmtId="165" fontId="5" fillId="0" borderId="9" xfId="0" applyNumberFormat="1" applyFont="1" applyBorder="1" applyAlignment="1">
      <alignment horizontal="center" vertical="justify" wrapText="1"/>
    </xf>
    <xf numFmtId="165" fontId="2" fillId="0" borderId="1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justify" wrapText="1"/>
    </xf>
    <xf numFmtId="165" fontId="1" fillId="0" borderId="1" xfId="0" applyNumberFormat="1" applyFont="1" applyBorder="1" applyAlignment="1">
      <alignment horizontal="center" vertical="justify" wrapText="1"/>
    </xf>
    <xf numFmtId="3" fontId="5" fillId="0" borderId="0" xfId="0" applyNumberFormat="1" applyFont="1" applyBorder="1" applyAlignment="1">
      <alignment horizontal="center" vertical="justify"/>
    </xf>
    <xf numFmtId="3" fontId="0" fillId="0" borderId="0" xfId="0" applyNumberFormat="1" applyBorder="1" applyAlignment="1">
      <alignment horizontal="center" vertical="justify"/>
    </xf>
    <xf numFmtId="164" fontId="5" fillId="0" borderId="0" xfId="0" applyNumberFormat="1" applyFont="1" applyBorder="1" applyAlignment="1">
      <alignment horizontal="center" vertical="justify"/>
    </xf>
    <xf numFmtId="165" fontId="5" fillId="0" borderId="3" xfId="0" applyNumberFormat="1" applyFont="1" applyBorder="1" applyAlignment="1">
      <alignment horizontal="center" vertical="justify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/>
    <xf numFmtId="0" fontId="6" fillId="0" borderId="4" xfId="0" applyFont="1" applyBorder="1" applyAlignment="1">
      <alignment horizontal="left" vertical="justify" wrapText="1"/>
    </xf>
    <xf numFmtId="0" fontId="6" fillId="0" borderId="12" xfId="0" applyFont="1" applyBorder="1" applyAlignment="1">
      <alignment horizontal="left" vertical="justify" wrapText="1"/>
    </xf>
    <xf numFmtId="0" fontId="5" fillId="0" borderId="2" xfId="0" applyFont="1" applyBorder="1" applyAlignment="1">
      <alignment horizontal="left" vertical="justify" wrapText="1"/>
    </xf>
    <xf numFmtId="0" fontId="2" fillId="0" borderId="5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165" fontId="7" fillId="0" borderId="2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/>
    </xf>
    <xf numFmtId="0" fontId="1" fillId="0" borderId="2" xfId="0" applyFont="1" applyBorder="1" applyAlignment="1">
      <alignment horizontal="left" vertical="justify" wrapText="1"/>
    </xf>
    <xf numFmtId="165" fontId="5" fillId="0" borderId="9" xfId="0" applyNumberFormat="1" applyFont="1" applyBorder="1" applyAlignment="1">
      <alignment horizontal="center" vertical="justify"/>
    </xf>
    <xf numFmtId="0" fontId="7" fillId="0" borderId="5" xfId="0" applyFont="1" applyBorder="1" applyAlignment="1">
      <alignment horizontal="left" vertical="justify" wrapText="1"/>
    </xf>
    <xf numFmtId="165" fontId="7" fillId="0" borderId="2" xfId="0" applyNumberFormat="1" applyFont="1" applyBorder="1" applyAlignment="1">
      <alignment horizontal="center" vertical="justify" wrapTex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 vertical="justify"/>
    </xf>
    <xf numFmtId="165" fontId="0" fillId="0" borderId="2" xfId="0" applyNumberFormat="1" applyBorder="1" applyAlignment="1">
      <alignment horizontal="center" vertical="justify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2" xfId="0" applyFont="1" applyBorder="1" applyAlignment="1">
      <alignment horizontal="center" wrapText="1"/>
    </xf>
    <xf numFmtId="0" fontId="8" fillId="0" borderId="4" xfId="0" applyFont="1" applyBorder="1" applyAlignment="1">
      <alignment horizontal="left" vertical="justify" wrapText="1"/>
    </xf>
    <xf numFmtId="0" fontId="9" fillId="0" borderId="11" xfId="0" applyFont="1" applyBorder="1"/>
    <xf numFmtId="0" fontId="8" fillId="0" borderId="0" xfId="0" applyFont="1" applyAlignment="1">
      <alignment vertical="justify"/>
    </xf>
    <xf numFmtId="0" fontId="8" fillId="0" borderId="0" xfId="0" applyFont="1" applyAlignment="1">
      <alignment horizontal="left" vertical="justify"/>
    </xf>
    <xf numFmtId="0" fontId="8" fillId="0" borderId="0" xfId="0" applyFont="1" applyBorder="1" applyAlignment="1">
      <alignment horizontal="left" vertical="justify"/>
    </xf>
    <xf numFmtId="3" fontId="8" fillId="0" borderId="2" xfId="0" applyNumberFormat="1" applyFont="1" applyFill="1" applyBorder="1" applyAlignment="1">
      <alignment horizontal="center" vertical="justify" wrapText="1"/>
    </xf>
    <xf numFmtId="165" fontId="6" fillId="0" borderId="2" xfId="0" applyNumberFormat="1" applyFont="1" applyFill="1" applyBorder="1" applyAlignment="1">
      <alignment horizontal="center" vertical="justify"/>
    </xf>
    <xf numFmtId="165" fontId="6" fillId="0" borderId="1" xfId="0" applyNumberFormat="1" applyFont="1" applyFill="1" applyBorder="1" applyAlignment="1">
      <alignment horizontal="center" vertical="justify"/>
    </xf>
    <xf numFmtId="165" fontId="6" fillId="0" borderId="11" xfId="0" applyNumberFormat="1" applyFont="1" applyFill="1" applyBorder="1" applyAlignment="1">
      <alignment horizontal="center" vertical="justify"/>
    </xf>
    <xf numFmtId="3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center" vertical="justify" wrapText="1"/>
    </xf>
    <xf numFmtId="0" fontId="9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right"/>
    </xf>
    <xf numFmtId="0" fontId="9" fillId="0" borderId="0" xfId="0" applyFont="1" applyBorder="1"/>
    <xf numFmtId="165" fontId="2" fillId="0" borderId="0" xfId="0" applyNumberFormat="1" applyFon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 vertical="justify"/>
    </xf>
    <xf numFmtId="165" fontId="5" fillId="0" borderId="13" xfId="0" applyNumberFormat="1" applyFont="1" applyBorder="1" applyAlignment="1">
      <alignment horizontal="center" vertical="justify"/>
    </xf>
    <xf numFmtId="3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/>
    </xf>
    <xf numFmtId="3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vertical="justify" wrapText="1"/>
    </xf>
    <xf numFmtId="165" fontId="6" fillId="0" borderId="2" xfId="0" applyNumberFormat="1" applyFont="1" applyBorder="1" applyAlignment="1">
      <alignment horizontal="center" vertical="justify"/>
    </xf>
    <xf numFmtId="165" fontId="10" fillId="0" borderId="2" xfId="0" applyNumberFormat="1" applyFont="1" applyBorder="1" applyAlignment="1">
      <alignment horizontal="center" vertical="justify"/>
    </xf>
    <xf numFmtId="165" fontId="9" fillId="0" borderId="1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justify"/>
    </xf>
    <xf numFmtId="0" fontId="10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justify"/>
    </xf>
    <xf numFmtId="0" fontId="8" fillId="0" borderId="1" xfId="0" applyFont="1" applyBorder="1" applyAlignment="1">
      <alignment horizontal="center" vertical="justify"/>
    </xf>
    <xf numFmtId="0" fontId="10" fillId="0" borderId="1" xfId="0" applyFont="1" applyBorder="1" applyAlignment="1">
      <alignment horizontal="center" vertical="justify"/>
    </xf>
    <xf numFmtId="0" fontId="0" fillId="0" borderId="2" xfId="0" applyBorder="1" applyAlignment="1">
      <alignment horizontal="center" vertical="justify"/>
    </xf>
    <xf numFmtId="0" fontId="9" fillId="0" borderId="2" xfId="0" applyFont="1" applyBorder="1" applyAlignment="1">
      <alignment horizontal="center" vertical="justify" wrapText="1"/>
    </xf>
    <xf numFmtId="0" fontId="8" fillId="0" borderId="1" xfId="0" applyFont="1" applyBorder="1" applyAlignment="1">
      <alignment horizontal="center" vertical="justify" wrapText="1"/>
    </xf>
    <xf numFmtId="0" fontId="8" fillId="0" borderId="2" xfId="0" applyFont="1" applyBorder="1" applyAlignment="1">
      <alignment horizontal="center" vertical="justify" wrapText="1"/>
    </xf>
    <xf numFmtId="0" fontId="8" fillId="0" borderId="9" xfId="0" applyFont="1" applyBorder="1" applyAlignment="1">
      <alignment horizontal="center" vertical="justify" wrapText="1"/>
    </xf>
    <xf numFmtId="0" fontId="9" fillId="0" borderId="12" xfId="0" applyFont="1" applyBorder="1" applyAlignment="1">
      <alignment horizontal="center" vertical="justify" wrapText="1"/>
    </xf>
    <xf numFmtId="0" fontId="8" fillId="0" borderId="12" xfId="0" applyFont="1" applyBorder="1" applyAlignment="1">
      <alignment horizontal="center" vertical="justify" wrapText="1"/>
    </xf>
    <xf numFmtId="0" fontId="10" fillId="0" borderId="4" xfId="0" applyFont="1" applyBorder="1" applyAlignment="1">
      <alignment horizontal="center" vertical="justify" wrapText="1"/>
    </xf>
    <xf numFmtId="0" fontId="9" fillId="0" borderId="4" xfId="0" applyFont="1" applyBorder="1" applyAlignment="1">
      <alignment horizontal="center" vertical="justify" wrapText="1"/>
    </xf>
    <xf numFmtId="0" fontId="8" fillId="0" borderId="4" xfId="0" applyFont="1" applyBorder="1" applyAlignment="1">
      <alignment horizontal="center" vertical="justify"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tabSelected="1" topLeftCell="A48" workbookViewId="0">
      <selection activeCell="A12" sqref="A12:M58"/>
    </sheetView>
  </sheetViews>
  <sheetFormatPr defaultRowHeight="12.75"/>
  <cols>
    <col min="1" max="1" width="20.42578125" style="90" customWidth="1"/>
    <col min="2" max="2" width="45.7109375" style="3" customWidth="1"/>
    <col min="3" max="3" width="8.7109375" style="9" customWidth="1"/>
    <col min="4" max="4" width="0.140625" style="11" hidden="1" customWidth="1"/>
    <col min="5" max="5" width="0.7109375" style="11" hidden="1" customWidth="1"/>
    <col min="6" max="6" width="0.7109375" style="19" hidden="1" customWidth="1"/>
    <col min="7" max="7" width="0.42578125" style="19" hidden="1" customWidth="1"/>
    <col min="8" max="8" width="0.140625" style="37" hidden="1" customWidth="1"/>
    <col min="9" max="10" width="8.85546875" style="37" hidden="1" customWidth="1"/>
    <col min="11" max="11" width="9.140625" style="37" hidden="1" customWidth="1"/>
    <col min="12" max="12" width="9" style="86" customWidth="1"/>
    <col min="13" max="13" width="7" style="95" customWidth="1"/>
  </cols>
  <sheetData>
    <row r="1" spans="1:14">
      <c r="A1" s="141" t="s">
        <v>45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2"/>
      <c r="M1" s="142"/>
    </row>
    <row r="2" spans="1:14">
      <c r="A2" s="143" t="s">
        <v>31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4">
      <c r="A3" s="143" t="s">
        <v>0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4">
      <c r="A4" s="143" t="s">
        <v>99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5" spans="1:14"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4">
      <c r="A6" s="85" t="s">
        <v>42</v>
      </c>
      <c r="B6" s="105"/>
      <c r="C6" s="36"/>
      <c r="F6" s="20"/>
      <c r="G6" s="20"/>
      <c r="M6" s="96"/>
      <c r="N6" s="1"/>
    </row>
    <row r="7" spans="1:14" ht="14.25" customHeight="1">
      <c r="A7" s="106" t="s">
        <v>46</v>
      </c>
      <c r="B7" s="107"/>
      <c r="C7" s="108"/>
      <c r="D7" s="10"/>
      <c r="E7" s="10"/>
      <c r="F7" s="21"/>
      <c r="G7" s="21"/>
      <c r="H7" s="38"/>
      <c r="I7" s="38"/>
      <c r="J7" s="38"/>
      <c r="K7" s="38"/>
      <c r="L7" s="87"/>
      <c r="M7" s="97"/>
      <c r="N7" s="2"/>
    </row>
    <row r="8" spans="1:14" ht="14.25" customHeight="1">
      <c r="A8" s="139" t="s">
        <v>43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2"/>
    </row>
    <row r="9" spans="1:14" ht="14.25" customHeight="1">
      <c r="A9" s="139" t="s">
        <v>41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2"/>
    </row>
    <row r="10" spans="1:14" ht="15">
      <c r="A10" s="114"/>
      <c r="B10" s="37"/>
      <c r="C10" s="37"/>
      <c r="D10" s="37"/>
      <c r="E10" s="37"/>
      <c r="F10" s="37"/>
      <c r="G10" s="37"/>
      <c r="L10" s="37"/>
      <c r="M10" s="37"/>
      <c r="N10" s="2"/>
    </row>
    <row r="11" spans="1:14">
      <c r="A11" s="91"/>
      <c r="C11" s="115" t="s">
        <v>36</v>
      </c>
      <c r="G11" s="22" t="s">
        <v>3</v>
      </c>
    </row>
    <row r="12" spans="1:14" ht="37.15" customHeight="1">
      <c r="A12" s="92" t="s">
        <v>1</v>
      </c>
      <c r="B12" s="104" t="s">
        <v>2</v>
      </c>
      <c r="C12" s="102" t="s">
        <v>37</v>
      </c>
      <c r="D12" s="102" t="s">
        <v>29</v>
      </c>
      <c r="E12" s="102" t="s">
        <v>29</v>
      </c>
      <c r="F12" s="102" t="s">
        <v>29</v>
      </c>
      <c r="G12" s="102" t="s">
        <v>29</v>
      </c>
      <c r="H12" s="102" t="s">
        <v>29</v>
      </c>
      <c r="I12" s="102" t="s">
        <v>29</v>
      </c>
      <c r="J12" s="102" t="s">
        <v>29</v>
      </c>
      <c r="K12" s="102" t="s">
        <v>29</v>
      </c>
      <c r="L12" s="103" t="s">
        <v>38</v>
      </c>
      <c r="M12" s="98" t="s">
        <v>39</v>
      </c>
    </row>
    <row r="13" spans="1:14">
      <c r="A13" s="123" t="s">
        <v>49</v>
      </c>
      <c r="B13" s="75" t="s">
        <v>20</v>
      </c>
      <c r="C13" s="76">
        <f>C14+C28+C31+C37+C34+C41</f>
        <v>87470</v>
      </c>
      <c r="D13" s="76">
        <f t="shared" ref="D13:L13" si="0">D14+D28+D31+D37+D34+D41</f>
        <v>2005</v>
      </c>
      <c r="E13" s="76">
        <f t="shared" si="0"/>
        <v>2616</v>
      </c>
      <c r="F13" s="76">
        <f t="shared" si="0"/>
        <v>7698</v>
      </c>
      <c r="G13" s="76">
        <f t="shared" si="0"/>
        <v>4082</v>
      </c>
      <c r="H13" s="76" t="e">
        <f t="shared" si="0"/>
        <v>#REF!</v>
      </c>
      <c r="I13" s="76" t="e">
        <f t="shared" si="0"/>
        <v>#REF!</v>
      </c>
      <c r="J13" s="76" t="e">
        <f t="shared" si="0"/>
        <v>#REF!</v>
      </c>
      <c r="K13" s="76" t="e">
        <f t="shared" si="0"/>
        <v>#REF!</v>
      </c>
      <c r="L13" s="76">
        <f t="shared" si="0"/>
        <v>97075.7</v>
      </c>
      <c r="M13" s="99">
        <f t="shared" ref="M13:M55" si="1">L13*100/C13</f>
        <v>110.98170801417629</v>
      </c>
    </row>
    <row r="14" spans="1:14">
      <c r="A14" s="124" t="s">
        <v>50</v>
      </c>
      <c r="B14" s="74" t="s">
        <v>4</v>
      </c>
      <c r="C14" s="52">
        <f>C15+C23+C26</f>
        <v>44690</v>
      </c>
      <c r="D14" s="52">
        <f t="shared" ref="D14:L14" si="2">D15+D23+D26</f>
        <v>792</v>
      </c>
      <c r="E14" s="52">
        <f t="shared" si="2"/>
        <v>1128</v>
      </c>
      <c r="F14" s="52">
        <f t="shared" si="2"/>
        <v>1622</v>
      </c>
      <c r="G14" s="52">
        <f t="shared" si="2"/>
        <v>1180</v>
      </c>
      <c r="H14" s="52">
        <f t="shared" si="2"/>
        <v>8376</v>
      </c>
      <c r="I14" s="52">
        <f t="shared" si="2"/>
        <v>15170</v>
      </c>
      <c r="J14" s="52">
        <f t="shared" si="2"/>
        <v>14954</v>
      </c>
      <c r="K14" s="52">
        <f t="shared" si="2"/>
        <v>8949</v>
      </c>
      <c r="L14" s="52">
        <f t="shared" si="2"/>
        <v>46332.600000000006</v>
      </c>
      <c r="M14" s="99">
        <f t="shared" si="1"/>
        <v>103.67554262698593</v>
      </c>
    </row>
    <row r="15" spans="1:14" s="4" customFormat="1" ht="25.15" customHeight="1">
      <c r="A15" s="125" t="s">
        <v>51</v>
      </c>
      <c r="B15" s="77" t="s">
        <v>19</v>
      </c>
      <c r="C15" s="78">
        <f>C16+C19+C22</f>
        <v>20480</v>
      </c>
      <c r="D15" s="78">
        <f t="shared" ref="D15:L15" si="3">D16+D19+D22</f>
        <v>792</v>
      </c>
      <c r="E15" s="78">
        <f t="shared" si="3"/>
        <v>1128</v>
      </c>
      <c r="F15" s="78">
        <f t="shared" si="3"/>
        <v>1622</v>
      </c>
      <c r="G15" s="78">
        <f t="shared" si="3"/>
        <v>1180</v>
      </c>
      <c r="H15" s="78">
        <f t="shared" si="3"/>
        <v>4676</v>
      </c>
      <c r="I15" s="78">
        <f t="shared" si="3"/>
        <v>9670</v>
      </c>
      <c r="J15" s="78">
        <f t="shared" si="3"/>
        <v>10554</v>
      </c>
      <c r="K15" s="78">
        <f t="shared" si="3"/>
        <v>5049</v>
      </c>
      <c r="L15" s="78">
        <f t="shared" si="3"/>
        <v>20090.900000000001</v>
      </c>
      <c r="M15" s="100">
        <f t="shared" si="1"/>
        <v>98.100097656250014</v>
      </c>
    </row>
    <row r="16" spans="1:14" s="4" customFormat="1" ht="27" customHeight="1">
      <c r="A16" s="122" t="s">
        <v>52</v>
      </c>
      <c r="B16" s="79" t="s">
        <v>18</v>
      </c>
      <c r="C16" s="51">
        <f>C17+C18</f>
        <v>15410</v>
      </c>
      <c r="D16" s="51">
        <f t="shared" ref="D16:L16" si="4">D17+D18</f>
        <v>489</v>
      </c>
      <c r="E16" s="51">
        <f t="shared" si="4"/>
        <v>803</v>
      </c>
      <c r="F16" s="51">
        <f t="shared" si="4"/>
        <v>1172</v>
      </c>
      <c r="G16" s="51">
        <f t="shared" si="4"/>
        <v>821</v>
      </c>
      <c r="H16" s="51">
        <f t="shared" si="4"/>
        <v>3700</v>
      </c>
      <c r="I16" s="51">
        <f t="shared" si="4"/>
        <v>8000</v>
      </c>
      <c r="J16" s="51">
        <f t="shared" si="4"/>
        <v>8600</v>
      </c>
      <c r="K16" s="51">
        <f t="shared" si="4"/>
        <v>3449</v>
      </c>
      <c r="L16" s="51">
        <f t="shared" si="4"/>
        <v>15151.7</v>
      </c>
      <c r="M16" s="99">
        <f t="shared" si="1"/>
        <v>98.323815704088261</v>
      </c>
    </row>
    <row r="17" spans="1:13" s="6" customFormat="1" ht="26.1" customHeight="1">
      <c r="A17" s="122" t="s">
        <v>53</v>
      </c>
      <c r="B17" s="73" t="s">
        <v>18</v>
      </c>
      <c r="C17" s="49">
        <v>15400</v>
      </c>
      <c r="D17" s="32">
        <v>489</v>
      </c>
      <c r="E17" s="15">
        <v>803</v>
      </c>
      <c r="F17" s="12">
        <v>1172</v>
      </c>
      <c r="G17" s="39">
        <v>821</v>
      </c>
      <c r="H17" s="46">
        <v>100</v>
      </c>
      <c r="I17" s="50">
        <v>6500</v>
      </c>
      <c r="J17" s="46">
        <v>8100</v>
      </c>
      <c r="K17" s="49">
        <v>3449</v>
      </c>
      <c r="L17" s="49">
        <v>15130.1</v>
      </c>
      <c r="M17" s="100">
        <f t="shared" si="1"/>
        <v>98.247402597402598</v>
      </c>
    </row>
    <row r="18" spans="1:13" s="6" customFormat="1" ht="40.5" customHeight="1">
      <c r="A18" s="126" t="s">
        <v>54</v>
      </c>
      <c r="B18" s="26" t="s">
        <v>32</v>
      </c>
      <c r="C18" s="80">
        <v>10</v>
      </c>
      <c r="D18" s="32"/>
      <c r="E18" s="15"/>
      <c r="F18" s="12"/>
      <c r="G18" s="39"/>
      <c r="H18" s="46">
        <v>3600</v>
      </c>
      <c r="I18" s="50">
        <v>1500</v>
      </c>
      <c r="J18" s="46">
        <v>500</v>
      </c>
      <c r="K18" s="49">
        <v>0</v>
      </c>
      <c r="L18" s="49">
        <v>21.6</v>
      </c>
      <c r="M18" s="99">
        <f t="shared" si="1"/>
        <v>216</v>
      </c>
    </row>
    <row r="19" spans="1:13" s="6" customFormat="1" ht="39.6" customHeight="1">
      <c r="A19" s="122" t="s">
        <v>55</v>
      </c>
      <c r="B19" s="45" t="s">
        <v>17</v>
      </c>
      <c r="C19" s="51">
        <f>C20+C21</f>
        <v>3370</v>
      </c>
      <c r="D19" s="51">
        <f t="shared" ref="D19:L19" si="5">D20+D21</f>
        <v>303</v>
      </c>
      <c r="E19" s="51">
        <f t="shared" si="5"/>
        <v>325</v>
      </c>
      <c r="F19" s="51">
        <f t="shared" si="5"/>
        <v>450</v>
      </c>
      <c r="G19" s="51">
        <f t="shared" si="5"/>
        <v>359</v>
      </c>
      <c r="H19" s="51">
        <f t="shared" si="5"/>
        <v>640</v>
      </c>
      <c r="I19" s="51">
        <f t="shared" si="5"/>
        <v>1300</v>
      </c>
      <c r="J19" s="51">
        <f t="shared" si="5"/>
        <v>1400</v>
      </c>
      <c r="K19" s="51">
        <f t="shared" si="5"/>
        <v>1260</v>
      </c>
      <c r="L19" s="51">
        <f t="shared" si="5"/>
        <v>3458.2000000000003</v>
      </c>
      <c r="M19" s="100">
        <f t="shared" si="1"/>
        <v>102.61721068249258</v>
      </c>
    </row>
    <row r="20" spans="1:13" s="7" customFormat="1" ht="38.1" customHeight="1">
      <c r="A20" s="122" t="s">
        <v>56</v>
      </c>
      <c r="B20" s="27" t="s">
        <v>17</v>
      </c>
      <c r="C20" s="49">
        <v>3363</v>
      </c>
      <c r="D20" s="33">
        <v>303</v>
      </c>
      <c r="E20" s="16">
        <v>325</v>
      </c>
      <c r="F20" s="13">
        <v>450</v>
      </c>
      <c r="G20" s="40">
        <v>359</v>
      </c>
      <c r="H20" s="46">
        <v>200</v>
      </c>
      <c r="I20" s="50">
        <v>800</v>
      </c>
      <c r="J20" s="46">
        <v>1100</v>
      </c>
      <c r="K20" s="49">
        <v>1260</v>
      </c>
      <c r="L20" s="49">
        <v>3480.4</v>
      </c>
      <c r="M20" s="99">
        <f t="shared" si="1"/>
        <v>103.49093071662206</v>
      </c>
    </row>
    <row r="21" spans="1:13" s="7" customFormat="1" ht="53.1" customHeight="1">
      <c r="A21" s="122" t="s">
        <v>57</v>
      </c>
      <c r="B21" s="27" t="s">
        <v>33</v>
      </c>
      <c r="C21" s="49">
        <v>7</v>
      </c>
      <c r="D21" s="32"/>
      <c r="E21" s="65"/>
      <c r="F21" s="12"/>
      <c r="G21" s="39"/>
      <c r="H21" s="46">
        <v>440</v>
      </c>
      <c r="I21" s="50">
        <v>500</v>
      </c>
      <c r="J21" s="46">
        <v>300</v>
      </c>
      <c r="K21" s="49">
        <v>0</v>
      </c>
      <c r="L21" s="49">
        <v>-22.2</v>
      </c>
      <c r="M21" s="99">
        <f t="shared" si="1"/>
        <v>-317.14285714285717</v>
      </c>
    </row>
    <row r="22" spans="1:13" s="7" customFormat="1" ht="25.5" customHeight="1">
      <c r="A22" s="122" t="s">
        <v>58</v>
      </c>
      <c r="B22" s="79" t="s">
        <v>28</v>
      </c>
      <c r="C22" s="51">
        <v>1700</v>
      </c>
      <c r="D22" s="32"/>
      <c r="E22" s="65"/>
      <c r="F22" s="12"/>
      <c r="G22" s="39"/>
      <c r="H22" s="46">
        <v>336</v>
      </c>
      <c r="I22" s="50">
        <v>370</v>
      </c>
      <c r="J22" s="46">
        <v>554</v>
      </c>
      <c r="K22" s="49">
        <v>340</v>
      </c>
      <c r="L22" s="88">
        <v>1481</v>
      </c>
      <c r="M22" s="100">
        <f t="shared" si="1"/>
        <v>87.117647058823536</v>
      </c>
    </row>
    <row r="23" spans="1:13" s="4" customFormat="1" ht="26.25" customHeight="1">
      <c r="A23" s="127" t="s">
        <v>59</v>
      </c>
      <c r="B23" s="81" t="s">
        <v>5</v>
      </c>
      <c r="C23" s="78">
        <f>C24+C25</f>
        <v>23810</v>
      </c>
      <c r="D23" s="78">
        <f t="shared" ref="D23:L23" si="6">D24+D25</f>
        <v>0</v>
      </c>
      <c r="E23" s="78">
        <f t="shared" si="6"/>
        <v>0</v>
      </c>
      <c r="F23" s="78">
        <f t="shared" si="6"/>
        <v>0</v>
      </c>
      <c r="G23" s="78">
        <f t="shared" si="6"/>
        <v>0</v>
      </c>
      <c r="H23" s="78">
        <f t="shared" si="6"/>
        <v>3700</v>
      </c>
      <c r="I23" s="78">
        <f t="shared" si="6"/>
        <v>5500</v>
      </c>
      <c r="J23" s="78">
        <f t="shared" si="6"/>
        <v>4400</v>
      </c>
      <c r="K23" s="78">
        <f t="shared" si="6"/>
        <v>3900</v>
      </c>
      <c r="L23" s="78">
        <f t="shared" si="6"/>
        <v>25709.399999999998</v>
      </c>
      <c r="M23" s="99">
        <f t="shared" si="1"/>
        <v>107.97732045359093</v>
      </c>
    </row>
    <row r="24" spans="1:13" s="4" customFormat="1" ht="26.25" customHeight="1">
      <c r="A24" s="122" t="s">
        <v>60</v>
      </c>
      <c r="B24" s="73" t="s">
        <v>5</v>
      </c>
      <c r="C24" s="49">
        <v>23800</v>
      </c>
      <c r="D24" s="32"/>
      <c r="E24" s="15"/>
      <c r="F24" s="12"/>
      <c r="G24" s="39"/>
      <c r="H24" s="49">
        <v>200</v>
      </c>
      <c r="I24" s="68">
        <v>4500</v>
      </c>
      <c r="J24" s="49">
        <v>4400</v>
      </c>
      <c r="K24" s="49">
        <v>3900</v>
      </c>
      <c r="L24" s="88">
        <v>25642.799999999999</v>
      </c>
      <c r="M24" s="100">
        <f t="shared" si="1"/>
        <v>107.74285714285715</v>
      </c>
    </row>
    <row r="25" spans="1:13" s="4" customFormat="1" ht="39" customHeight="1">
      <c r="A25" s="126" t="s">
        <v>61</v>
      </c>
      <c r="B25" s="26" t="s">
        <v>34</v>
      </c>
      <c r="C25" s="49">
        <v>10</v>
      </c>
      <c r="D25" s="32"/>
      <c r="E25" s="15"/>
      <c r="F25" s="12"/>
      <c r="G25" s="39"/>
      <c r="H25" s="49">
        <v>3500</v>
      </c>
      <c r="I25" s="68">
        <v>1000</v>
      </c>
      <c r="J25" s="49">
        <v>0</v>
      </c>
      <c r="K25" s="49">
        <v>0</v>
      </c>
      <c r="L25" s="49">
        <v>66.599999999999994</v>
      </c>
      <c r="M25" s="99">
        <f t="shared" si="1"/>
        <v>665.99999999999989</v>
      </c>
    </row>
    <row r="26" spans="1:13" s="95" customFormat="1" ht="26.45" customHeight="1">
      <c r="A26" s="125" t="s">
        <v>62</v>
      </c>
      <c r="B26" s="116" t="s">
        <v>47</v>
      </c>
      <c r="C26" s="118">
        <f>C27</f>
        <v>400</v>
      </c>
      <c r="D26" s="118">
        <f t="shared" ref="D26:M27" si="7">D27</f>
        <v>0</v>
      </c>
      <c r="E26" s="118">
        <f t="shared" si="7"/>
        <v>0</v>
      </c>
      <c r="F26" s="118">
        <f t="shared" si="7"/>
        <v>0</v>
      </c>
      <c r="G26" s="118">
        <f t="shared" si="7"/>
        <v>0</v>
      </c>
      <c r="H26" s="118">
        <f t="shared" si="7"/>
        <v>0</v>
      </c>
      <c r="I26" s="118">
        <f t="shared" si="7"/>
        <v>0</v>
      </c>
      <c r="J26" s="118">
        <f t="shared" si="7"/>
        <v>0</v>
      </c>
      <c r="K26" s="118">
        <f t="shared" si="7"/>
        <v>0</v>
      </c>
      <c r="L26" s="118">
        <f t="shared" si="7"/>
        <v>532.29999999999995</v>
      </c>
      <c r="M26" s="118">
        <f t="shared" si="7"/>
        <v>118.7873788949987</v>
      </c>
    </row>
    <row r="27" spans="1:13" s="4" customFormat="1" ht="51.95" customHeight="1">
      <c r="A27" s="128" t="s">
        <v>63</v>
      </c>
      <c r="B27" s="73" t="s">
        <v>48</v>
      </c>
      <c r="C27" s="49">
        <v>400</v>
      </c>
      <c r="D27" s="32"/>
      <c r="E27" s="15"/>
      <c r="F27" s="12"/>
      <c r="G27" s="39"/>
      <c r="H27" s="49"/>
      <c r="I27" s="68"/>
      <c r="J27" s="49"/>
      <c r="K27" s="49"/>
      <c r="L27" s="49">
        <v>532.29999999999995</v>
      </c>
      <c r="M27" s="117">
        <f t="shared" si="7"/>
        <v>118.7873788949987</v>
      </c>
    </row>
    <row r="28" spans="1:13" s="5" customFormat="1" ht="24">
      <c r="A28" s="129" t="s">
        <v>64</v>
      </c>
      <c r="B28" s="44" t="s">
        <v>6</v>
      </c>
      <c r="C28" s="53">
        <f>C29</f>
        <v>38190</v>
      </c>
      <c r="D28" s="53">
        <f t="shared" ref="D28:L29" si="8">D29</f>
        <v>628</v>
      </c>
      <c r="E28" s="53">
        <f t="shared" si="8"/>
        <v>749</v>
      </c>
      <c r="F28" s="53">
        <f t="shared" si="8"/>
        <v>5665</v>
      </c>
      <c r="G28" s="53">
        <f t="shared" si="8"/>
        <v>2348</v>
      </c>
      <c r="H28" s="53">
        <f t="shared" si="8"/>
        <v>1500</v>
      </c>
      <c r="I28" s="53">
        <f t="shared" si="8"/>
        <v>1000</v>
      </c>
      <c r="J28" s="53">
        <f t="shared" si="8"/>
        <v>1100</v>
      </c>
      <c r="K28" s="53">
        <f t="shared" si="8"/>
        <v>900</v>
      </c>
      <c r="L28" s="53">
        <f t="shared" si="8"/>
        <v>45364.9</v>
      </c>
      <c r="M28" s="100">
        <f t="shared" si="1"/>
        <v>118.7873788949987</v>
      </c>
    </row>
    <row r="29" spans="1:13" s="5" customFormat="1" ht="24">
      <c r="A29" s="130" t="s">
        <v>65</v>
      </c>
      <c r="B29" s="28" t="s">
        <v>7</v>
      </c>
      <c r="C29" s="64">
        <f>C30</f>
        <v>38190</v>
      </c>
      <c r="D29" s="64">
        <f t="shared" si="8"/>
        <v>628</v>
      </c>
      <c r="E29" s="64">
        <f t="shared" si="8"/>
        <v>749</v>
      </c>
      <c r="F29" s="64">
        <f t="shared" si="8"/>
        <v>5665</v>
      </c>
      <c r="G29" s="64">
        <f t="shared" si="8"/>
        <v>2348</v>
      </c>
      <c r="H29" s="64">
        <f t="shared" si="8"/>
        <v>1500</v>
      </c>
      <c r="I29" s="64">
        <f t="shared" si="8"/>
        <v>1000</v>
      </c>
      <c r="J29" s="64">
        <f t="shared" si="8"/>
        <v>1100</v>
      </c>
      <c r="K29" s="64">
        <f t="shared" si="8"/>
        <v>900</v>
      </c>
      <c r="L29" s="64">
        <f t="shared" si="8"/>
        <v>45364.9</v>
      </c>
      <c r="M29" s="99">
        <f t="shared" si="1"/>
        <v>118.7873788949987</v>
      </c>
    </row>
    <row r="30" spans="1:13" s="5" customFormat="1" ht="65.099999999999994" customHeight="1">
      <c r="A30" s="131" t="s">
        <v>66</v>
      </c>
      <c r="B30" s="27" t="s">
        <v>91</v>
      </c>
      <c r="C30" s="60">
        <v>38190</v>
      </c>
      <c r="D30" s="34">
        <v>628</v>
      </c>
      <c r="E30" s="17">
        <v>749</v>
      </c>
      <c r="F30" s="14">
        <v>5665</v>
      </c>
      <c r="G30" s="41">
        <v>2348</v>
      </c>
      <c r="H30" s="55">
        <v>1500</v>
      </c>
      <c r="I30" s="56">
        <v>1000</v>
      </c>
      <c r="J30" s="60">
        <v>1100</v>
      </c>
      <c r="K30" s="49">
        <v>900</v>
      </c>
      <c r="L30" s="89">
        <v>45364.9</v>
      </c>
      <c r="M30" s="99">
        <f t="shared" si="1"/>
        <v>118.7873788949987</v>
      </c>
    </row>
    <row r="31" spans="1:13" s="5" customFormat="1" ht="41.25" customHeight="1">
      <c r="A31" s="129" t="s">
        <v>67</v>
      </c>
      <c r="B31" s="44" t="s">
        <v>21</v>
      </c>
      <c r="C31" s="53">
        <f>C32</f>
        <v>1</v>
      </c>
      <c r="D31" s="53">
        <f t="shared" ref="D31:L32" si="9">D32</f>
        <v>55</v>
      </c>
      <c r="E31" s="53">
        <f t="shared" si="9"/>
        <v>14</v>
      </c>
      <c r="F31" s="53">
        <f t="shared" si="9"/>
        <v>5</v>
      </c>
      <c r="G31" s="53">
        <f t="shared" si="9"/>
        <v>3</v>
      </c>
      <c r="H31" s="53">
        <f t="shared" si="9"/>
        <v>24</v>
      </c>
      <c r="I31" s="53">
        <f t="shared" si="9"/>
        <v>30</v>
      </c>
      <c r="J31" s="53">
        <f t="shared" si="9"/>
        <v>0</v>
      </c>
      <c r="K31" s="53">
        <f t="shared" si="9"/>
        <v>0</v>
      </c>
      <c r="L31" s="53">
        <f t="shared" si="9"/>
        <v>0</v>
      </c>
      <c r="M31" s="99">
        <f t="shared" si="1"/>
        <v>0</v>
      </c>
    </row>
    <row r="32" spans="1:13" ht="16.5" customHeight="1">
      <c r="A32" s="131" t="s">
        <v>68</v>
      </c>
      <c r="B32" s="29" t="s">
        <v>8</v>
      </c>
      <c r="C32" s="54">
        <f>C33</f>
        <v>1</v>
      </c>
      <c r="D32" s="54">
        <f t="shared" si="9"/>
        <v>55</v>
      </c>
      <c r="E32" s="54">
        <f t="shared" si="9"/>
        <v>14</v>
      </c>
      <c r="F32" s="54">
        <f t="shared" si="9"/>
        <v>5</v>
      </c>
      <c r="G32" s="54">
        <f t="shared" si="9"/>
        <v>3</v>
      </c>
      <c r="H32" s="54">
        <f t="shared" si="9"/>
        <v>24</v>
      </c>
      <c r="I32" s="54">
        <f t="shared" si="9"/>
        <v>30</v>
      </c>
      <c r="J32" s="54">
        <f t="shared" si="9"/>
        <v>0</v>
      </c>
      <c r="K32" s="54">
        <f t="shared" si="9"/>
        <v>0</v>
      </c>
      <c r="L32" s="54">
        <f t="shared" si="9"/>
        <v>0</v>
      </c>
      <c r="M32" s="99">
        <f t="shared" si="1"/>
        <v>0</v>
      </c>
    </row>
    <row r="33" spans="1:13" s="5" customFormat="1" ht="25.5" customHeight="1">
      <c r="A33" s="131" t="s">
        <v>69</v>
      </c>
      <c r="B33" s="27" t="s">
        <v>9</v>
      </c>
      <c r="C33" s="60">
        <v>1</v>
      </c>
      <c r="D33" s="34">
        <v>55</v>
      </c>
      <c r="E33" s="17">
        <v>14</v>
      </c>
      <c r="F33" s="14">
        <v>5</v>
      </c>
      <c r="G33" s="41">
        <v>3</v>
      </c>
      <c r="H33" s="55">
        <v>24</v>
      </c>
      <c r="I33" s="56">
        <v>30</v>
      </c>
      <c r="J33" s="55">
        <v>0</v>
      </c>
      <c r="K33" s="55">
        <v>0</v>
      </c>
      <c r="L33" s="60">
        <v>0</v>
      </c>
      <c r="M33" s="99">
        <f t="shared" si="1"/>
        <v>0</v>
      </c>
    </row>
    <row r="34" spans="1:13" s="5" customFormat="1" ht="25.15" customHeight="1">
      <c r="A34" s="129" t="s">
        <v>70</v>
      </c>
      <c r="B34" s="44" t="s">
        <v>35</v>
      </c>
      <c r="C34" s="53">
        <f>C35</f>
        <v>2320</v>
      </c>
      <c r="D34" s="53">
        <f t="shared" ref="D34:L35" si="10">D35</f>
        <v>0</v>
      </c>
      <c r="E34" s="53">
        <f t="shared" si="10"/>
        <v>0</v>
      </c>
      <c r="F34" s="53">
        <f t="shared" si="10"/>
        <v>0</v>
      </c>
      <c r="G34" s="53">
        <f t="shared" si="10"/>
        <v>0</v>
      </c>
      <c r="H34" s="53" t="e">
        <f t="shared" si="10"/>
        <v>#REF!</v>
      </c>
      <c r="I34" s="53" t="e">
        <f t="shared" si="10"/>
        <v>#REF!</v>
      </c>
      <c r="J34" s="53" t="e">
        <f t="shared" si="10"/>
        <v>#REF!</v>
      </c>
      <c r="K34" s="53" t="e">
        <f t="shared" si="10"/>
        <v>#REF!</v>
      </c>
      <c r="L34" s="53">
        <f t="shared" si="10"/>
        <v>1067.2</v>
      </c>
      <c r="M34" s="99">
        <f t="shared" si="1"/>
        <v>46</v>
      </c>
    </row>
    <row r="35" spans="1:13" s="5" customFormat="1" ht="15.75" customHeight="1">
      <c r="A35" s="131" t="s">
        <v>71</v>
      </c>
      <c r="B35" s="45" t="s">
        <v>30</v>
      </c>
      <c r="C35" s="59">
        <f>C36</f>
        <v>2320</v>
      </c>
      <c r="D35" s="59">
        <f t="shared" si="10"/>
        <v>0</v>
      </c>
      <c r="E35" s="59">
        <f t="shared" si="10"/>
        <v>0</v>
      </c>
      <c r="F35" s="59">
        <f t="shared" si="10"/>
        <v>0</v>
      </c>
      <c r="G35" s="59">
        <f t="shared" si="10"/>
        <v>0</v>
      </c>
      <c r="H35" s="59" t="e">
        <f t="shared" si="10"/>
        <v>#REF!</v>
      </c>
      <c r="I35" s="59" t="e">
        <f t="shared" si="10"/>
        <v>#REF!</v>
      </c>
      <c r="J35" s="59" t="e">
        <f t="shared" si="10"/>
        <v>#REF!</v>
      </c>
      <c r="K35" s="59" t="e">
        <f t="shared" si="10"/>
        <v>#REF!</v>
      </c>
      <c r="L35" s="59">
        <f t="shared" si="10"/>
        <v>1067.2</v>
      </c>
      <c r="M35" s="99">
        <f t="shared" si="1"/>
        <v>46</v>
      </c>
    </row>
    <row r="36" spans="1:13" s="5" customFormat="1" ht="39.950000000000003" customHeight="1">
      <c r="A36" s="131" t="s">
        <v>72</v>
      </c>
      <c r="B36" s="27" t="s">
        <v>92</v>
      </c>
      <c r="C36" s="60">
        <v>2320</v>
      </c>
      <c r="D36" s="17"/>
      <c r="E36" s="17"/>
      <c r="F36" s="17"/>
      <c r="G36" s="17"/>
      <c r="H36" s="55" t="e">
        <f>#REF!</f>
        <v>#REF!</v>
      </c>
      <c r="I36" s="55" t="e">
        <f>#REF!</f>
        <v>#REF!</v>
      </c>
      <c r="J36" s="55" t="e">
        <f>#REF!</f>
        <v>#REF!</v>
      </c>
      <c r="K36" s="55" t="e">
        <f>#REF!</f>
        <v>#REF!</v>
      </c>
      <c r="L36" s="89">
        <v>1067.2</v>
      </c>
      <c r="M36" s="100">
        <f t="shared" si="1"/>
        <v>46</v>
      </c>
    </row>
    <row r="37" spans="1:13" ht="18" customHeight="1">
      <c r="A37" s="129" t="s">
        <v>73</v>
      </c>
      <c r="B37" s="24" t="s">
        <v>10</v>
      </c>
      <c r="C37" s="120">
        <f>C38+C39</f>
        <v>2150</v>
      </c>
      <c r="D37" s="120">
        <f t="shared" ref="D37:L37" si="11">D38+D39</f>
        <v>530</v>
      </c>
      <c r="E37" s="120">
        <f t="shared" si="11"/>
        <v>725</v>
      </c>
      <c r="F37" s="120">
        <f t="shared" si="11"/>
        <v>406</v>
      </c>
      <c r="G37" s="120">
        <f t="shared" si="11"/>
        <v>551</v>
      </c>
      <c r="H37" s="120">
        <f t="shared" si="11"/>
        <v>660</v>
      </c>
      <c r="I37" s="120">
        <f t="shared" si="11"/>
        <v>1500</v>
      </c>
      <c r="J37" s="120">
        <f t="shared" si="11"/>
        <v>1300</v>
      </c>
      <c r="K37" s="120">
        <f t="shared" si="11"/>
        <v>1140</v>
      </c>
      <c r="L37" s="120">
        <f t="shared" si="11"/>
        <v>4298.7</v>
      </c>
      <c r="M37" s="121">
        <f t="shared" si="1"/>
        <v>199.93953488372094</v>
      </c>
    </row>
    <row r="38" spans="1:13" ht="54.6" customHeight="1">
      <c r="A38" s="131" t="s">
        <v>74</v>
      </c>
      <c r="B38" s="25" t="s">
        <v>11</v>
      </c>
      <c r="C38" s="51">
        <v>650</v>
      </c>
      <c r="D38" s="35">
        <v>317</v>
      </c>
      <c r="E38" s="18">
        <v>374</v>
      </c>
      <c r="F38" s="23">
        <v>180</v>
      </c>
      <c r="G38" s="42">
        <v>288</v>
      </c>
      <c r="H38" s="48">
        <v>160</v>
      </c>
      <c r="I38" s="47">
        <v>500</v>
      </c>
      <c r="J38" s="48">
        <v>300</v>
      </c>
      <c r="K38" s="48">
        <v>440</v>
      </c>
      <c r="L38" s="88">
        <v>909.7</v>
      </c>
      <c r="M38" s="100">
        <f t="shared" si="1"/>
        <v>139.95384615384614</v>
      </c>
    </row>
    <row r="39" spans="1:13" ht="25.5" customHeight="1">
      <c r="A39" s="130" t="s">
        <v>75</v>
      </c>
      <c r="B39" s="29" t="s">
        <v>12</v>
      </c>
      <c r="C39" s="60">
        <f>C40</f>
        <v>1500</v>
      </c>
      <c r="D39" s="54">
        <f t="shared" ref="D39:L39" si="12">D40</f>
        <v>213</v>
      </c>
      <c r="E39" s="54">
        <f t="shared" si="12"/>
        <v>351</v>
      </c>
      <c r="F39" s="54">
        <f t="shared" si="12"/>
        <v>226</v>
      </c>
      <c r="G39" s="54">
        <f t="shared" si="12"/>
        <v>263</v>
      </c>
      <c r="H39" s="54">
        <f t="shared" si="12"/>
        <v>500</v>
      </c>
      <c r="I39" s="54">
        <f t="shared" si="12"/>
        <v>1000</v>
      </c>
      <c r="J39" s="54">
        <f t="shared" si="12"/>
        <v>1000</v>
      </c>
      <c r="K39" s="54">
        <f t="shared" si="12"/>
        <v>700</v>
      </c>
      <c r="L39" s="51">
        <f t="shared" si="12"/>
        <v>3389</v>
      </c>
      <c r="M39" s="99">
        <f t="shared" si="1"/>
        <v>225.93333333333334</v>
      </c>
    </row>
    <row r="40" spans="1:13" ht="65.45" customHeight="1">
      <c r="A40" s="132" t="s">
        <v>76</v>
      </c>
      <c r="B40" s="30" t="s">
        <v>93</v>
      </c>
      <c r="C40" s="63">
        <v>1500</v>
      </c>
      <c r="D40" s="32">
        <v>213</v>
      </c>
      <c r="E40" s="15">
        <v>351</v>
      </c>
      <c r="F40" s="23">
        <v>226</v>
      </c>
      <c r="G40" s="42">
        <v>263</v>
      </c>
      <c r="H40" s="57">
        <v>500</v>
      </c>
      <c r="I40" s="58">
        <v>1000</v>
      </c>
      <c r="J40" s="57">
        <v>1000</v>
      </c>
      <c r="K40" s="57">
        <v>700</v>
      </c>
      <c r="L40" s="49">
        <v>3389</v>
      </c>
      <c r="M40" s="100">
        <f t="shared" si="1"/>
        <v>225.93333333333334</v>
      </c>
    </row>
    <row r="41" spans="1:13" s="70" customFormat="1" ht="15.75" customHeight="1">
      <c r="A41" s="133" t="s">
        <v>77</v>
      </c>
      <c r="B41" s="24" t="s">
        <v>23</v>
      </c>
      <c r="C41" s="53">
        <f>C42</f>
        <v>119</v>
      </c>
      <c r="D41" s="53">
        <f t="shared" ref="D41:L42" si="13">D42</f>
        <v>0</v>
      </c>
      <c r="E41" s="53">
        <f t="shared" si="13"/>
        <v>0</v>
      </c>
      <c r="F41" s="53">
        <f t="shared" si="13"/>
        <v>0</v>
      </c>
      <c r="G41" s="53">
        <f t="shared" si="13"/>
        <v>0</v>
      </c>
      <c r="H41" s="53">
        <f t="shared" si="13"/>
        <v>0</v>
      </c>
      <c r="I41" s="53">
        <f t="shared" si="13"/>
        <v>0</v>
      </c>
      <c r="J41" s="53">
        <f t="shared" si="13"/>
        <v>10.4</v>
      </c>
      <c r="K41" s="53">
        <f t="shared" si="13"/>
        <v>0</v>
      </c>
      <c r="L41" s="53">
        <f t="shared" si="13"/>
        <v>12.3</v>
      </c>
      <c r="M41" s="99">
        <f t="shared" si="1"/>
        <v>10.336134453781513</v>
      </c>
    </row>
    <row r="42" spans="1:13" s="70" customFormat="1" ht="12.75" customHeight="1">
      <c r="A42" s="134" t="s">
        <v>78</v>
      </c>
      <c r="B42" s="69" t="s">
        <v>24</v>
      </c>
      <c r="C42" s="64">
        <f>C43</f>
        <v>119</v>
      </c>
      <c r="D42" s="64">
        <f t="shared" si="13"/>
        <v>0</v>
      </c>
      <c r="E42" s="64">
        <f t="shared" si="13"/>
        <v>0</v>
      </c>
      <c r="F42" s="64">
        <f t="shared" si="13"/>
        <v>0</v>
      </c>
      <c r="G42" s="64">
        <f t="shared" si="13"/>
        <v>0</v>
      </c>
      <c r="H42" s="64">
        <f t="shared" si="13"/>
        <v>0</v>
      </c>
      <c r="I42" s="64">
        <f t="shared" si="13"/>
        <v>0</v>
      </c>
      <c r="J42" s="64">
        <f t="shared" si="13"/>
        <v>10.4</v>
      </c>
      <c r="K42" s="64">
        <f t="shared" si="13"/>
        <v>0</v>
      </c>
      <c r="L42" s="64">
        <f t="shared" si="13"/>
        <v>12.3</v>
      </c>
      <c r="M42" s="100">
        <f t="shared" si="1"/>
        <v>10.336134453781513</v>
      </c>
    </row>
    <row r="43" spans="1:13" ht="38.450000000000003" customHeight="1">
      <c r="A43" s="134" t="s">
        <v>79</v>
      </c>
      <c r="B43" s="30" t="s">
        <v>94</v>
      </c>
      <c r="C43" s="60">
        <v>119</v>
      </c>
      <c r="D43" s="65"/>
      <c r="E43" s="15"/>
      <c r="F43" s="66"/>
      <c r="G43" s="66"/>
      <c r="H43" s="57">
        <v>0</v>
      </c>
      <c r="I43" s="58">
        <v>0</v>
      </c>
      <c r="J43" s="57">
        <v>10.4</v>
      </c>
      <c r="K43" s="57">
        <v>0</v>
      </c>
      <c r="L43" s="49">
        <v>12.3</v>
      </c>
      <c r="M43" s="99">
        <f t="shared" si="1"/>
        <v>10.336134453781513</v>
      </c>
    </row>
    <row r="44" spans="1:13" ht="16.5" customHeight="1">
      <c r="A44" s="135" t="s">
        <v>80</v>
      </c>
      <c r="B44" s="77" t="s">
        <v>14</v>
      </c>
      <c r="C44" s="82">
        <f>C45</f>
        <v>9980.7999999999993</v>
      </c>
      <c r="D44" s="82">
        <f t="shared" ref="D44:L45" si="14">D45</f>
        <v>0</v>
      </c>
      <c r="E44" s="82">
        <f t="shared" si="14"/>
        <v>0</v>
      </c>
      <c r="F44" s="82">
        <f t="shared" si="14"/>
        <v>0</v>
      </c>
      <c r="G44" s="82">
        <f t="shared" si="14"/>
        <v>0</v>
      </c>
      <c r="H44" s="82">
        <f t="shared" si="14"/>
        <v>2751</v>
      </c>
      <c r="I44" s="82">
        <f t="shared" si="14"/>
        <v>2785</v>
      </c>
      <c r="J44" s="82">
        <f t="shared" si="14"/>
        <v>2757</v>
      </c>
      <c r="K44" s="82">
        <f t="shared" si="14"/>
        <v>2780.6</v>
      </c>
      <c r="L44" s="82">
        <f t="shared" si="14"/>
        <v>9170.2000000000007</v>
      </c>
      <c r="M44" s="100">
        <f t="shared" si="1"/>
        <v>91.87840654055789</v>
      </c>
    </row>
    <row r="45" spans="1:13" ht="26.45" customHeight="1">
      <c r="A45" s="136" t="s">
        <v>81</v>
      </c>
      <c r="B45" s="44" t="s">
        <v>15</v>
      </c>
      <c r="C45" s="53">
        <f>C46</f>
        <v>9980.7999999999993</v>
      </c>
      <c r="D45" s="53">
        <f t="shared" si="14"/>
        <v>0</v>
      </c>
      <c r="E45" s="53">
        <f t="shared" si="14"/>
        <v>0</v>
      </c>
      <c r="F45" s="53">
        <f t="shared" si="14"/>
        <v>0</v>
      </c>
      <c r="G45" s="53">
        <f t="shared" si="14"/>
        <v>0</v>
      </c>
      <c r="H45" s="53">
        <f t="shared" si="14"/>
        <v>2751</v>
      </c>
      <c r="I45" s="53">
        <f t="shared" si="14"/>
        <v>2785</v>
      </c>
      <c r="J45" s="53">
        <f t="shared" si="14"/>
        <v>2757</v>
      </c>
      <c r="K45" s="53">
        <f t="shared" si="14"/>
        <v>2780.6</v>
      </c>
      <c r="L45" s="53">
        <f t="shared" si="14"/>
        <v>9170.2000000000007</v>
      </c>
      <c r="M45" s="99">
        <f t="shared" si="1"/>
        <v>91.87840654055789</v>
      </c>
    </row>
    <row r="46" spans="1:13" ht="27.95" customHeight="1">
      <c r="A46" s="135" t="s">
        <v>82</v>
      </c>
      <c r="B46" s="77" t="s">
        <v>16</v>
      </c>
      <c r="C46" s="82">
        <f>C48+C51</f>
        <v>9980.7999999999993</v>
      </c>
      <c r="D46" s="82">
        <f t="shared" ref="D46:L46" si="15">D48+D51</f>
        <v>0</v>
      </c>
      <c r="E46" s="82">
        <f t="shared" si="15"/>
        <v>0</v>
      </c>
      <c r="F46" s="82">
        <f t="shared" si="15"/>
        <v>0</v>
      </c>
      <c r="G46" s="82">
        <f t="shared" si="15"/>
        <v>0</v>
      </c>
      <c r="H46" s="82">
        <f t="shared" si="15"/>
        <v>2751</v>
      </c>
      <c r="I46" s="82">
        <f t="shared" si="15"/>
        <v>2785</v>
      </c>
      <c r="J46" s="82">
        <f t="shared" si="15"/>
        <v>2757</v>
      </c>
      <c r="K46" s="82">
        <f t="shared" si="15"/>
        <v>2780.6</v>
      </c>
      <c r="L46" s="82">
        <f t="shared" si="15"/>
        <v>9170.2000000000007</v>
      </c>
      <c r="M46" s="100">
        <f t="shared" si="1"/>
        <v>91.87840654055789</v>
      </c>
    </row>
    <row r="47" spans="1:13" ht="39" customHeight="1">
      <c r="A47" s="137" t="s">
        <v>83</v>
      </c>
      <c r="B47" s="45" t="s">
        <v>22</v>
      </c>
      <c r="C47" s="59">
        <f>C48</f>
        <v>2889.8</v>
      </c>
      <c r="D47" s="59">
        <f t="shared" ref="D47:L47" si="16">D48</f>
        <v>0</v>
      </c>
      <c r="E47" s="59">
        <f t="shared" si="16"/>
        <v>0</v>
      </c>
      <c r="F47" s="59">
        <f t="shared" si="16"/>
        <v>0</v>
      </c>
      <c r="G47" s="59">
        <f t="shared" si="16"/>
        <v>0</v>
      </c>
      <c r="H47" s="59">
        <f t="shared" si="16"/>
        <v>610</v>
      </c>
      <c r="I47" s="59">
        <f t="shared" si="16"/>
        <v>643</v>
      </c>
      <c r="J47" s="59">
        <f t="shared" si="16"/>
        <v>616</v>
      </c>
      <c r="K47" s="59">
        <f t="shared" si="16"/>
        <v>630.4</v>
      </c>
      <c r="L47" s="59">
        <f t="shared" si="16"/>
        <v>2511.5</v>
      </c>
      <c r="M47" s="99">
        <f t="shared" si="1"/>
        <v>86.909128659422791</v>
      </c>
    </row>
    <row r="48" spans="1:13" ht="50.45" customHeight="1">
      <c r="A48" s="137" t="s">
        <v>84</v>
      </c>
      <c r="B48" s="25" t="s">
        <v>95</v>
      </c>
      <c r="C48" s="60">
        <f>C49+C50</f>
        <v>2889.8</v>
      </c>
      <c r="D48" s="60">
        <f t="shared" ref="D48:L48" si="17">D49+D50</f>
        <v>0</v>
      </c>
      <c r="E48" s="60">
        <f t="shared" si="17"/>
        <v>0</v>
      </c>
      <c r="F48" s="60">
        <f t="shared" si="17"/>
        <v>0</v>
      </c>
      <c r="G48" s="60">
        <f t="shared" si="17"/>
        <v>0</v>
      </c>
      <c r="H48" s="60">
        <f t="shared" si="17"/>
        <v>610</v>
      </c>
      <c r="I48" s="60">
        <f t="shared" si="17"/>
        <v>643</v>
      </c>
      <c r="J48" s="60">
        <f t="shared" si="17"/>
        <v>616</v>
      </c>
      <c r="K48" s="60">
        <f t="shared" si="17"/>
        <v>630.4</v>
      </c>
      <c r="L48" s="60">
        <f t="shared" si="17"/>
        <v>2511.5</v>
      </c>
      <c r="M48" s="99">
        <f t="shared" si="1"/>
        <v>86.909128659422791</v>
      </c>
    </row>
    <row r="49" spans="1:13" ht="67.5" customHeight="1">
      <c r="A49" s="137" t="s">
        <v>85</v>
      </c>
      <c r="B49" s="71" t="s">
        <v>96</v>
      </c>
      <c r="C49" s="60">
        <v>2884.5</v>
      </c>
      <c r="D49" s="16"/>
      <c r="E49" s="16"/>
      <c r="F49" s="43"/>
      <c r="G49" s="43"/>
      <c r="H49" s="46">
        <v>596</v>
      </c>
      <c r="I49" s="50">
        <v>629</v>
      </c>
      <c r="J49" s="46">
        <v>602</v>
      </c>
      <c r="K49" s="46">
        <v>608.79999999999995</v>
      </c>
      <c r="L49" s="49">
        <v>2506.1999999999998</v>
      </c>
      <c r="M49" s="99">
        <f t="shared" si="1"/>
        <v>86.885075403016117</v>
      </c>
    </row>
    <row r="50" spans="1:13" ht="87" customHeight="1">
      <c r="A50" s="137" t="s">
        <v>86</v>
      </c>
      <c r="B50" s="71" t="s">
        <v>97</v>
      </c>
      <c r="C50" s="60">
        <v>5.3</v>
      </c>
      <c r="D50" s="16"/>
      <c r="E50" s="16"/>
      <c r="F50" s="43"/>
      <c r="G50" s="43"/>
      <c r="H50" s="46">
        <v>14</v>
      </c>
      <c r="I50" s="50">
        <v>14</v>
      </c>
      <c r="J50" s="46">
        <v>14</v>
      </c>
      <c r="K50" s="46">
        <v>21.6</v>
      </c>
      <c r="L50" s="88">
        <v>5.3</v>
      </c>
      <c r="M50" s="99">
        <f t="shared" si="1"/>
        <v>100</v>
      </c>
    </row>
    <row r="51" spans="1:13" ht="54" customHeight="1">
      <c r="A51" s="93" t="s">
        <v>87</v>
      </c>
      <c r="B51" s="45" t="s">
        <v>25</v>
      </c>
      <c r="C51" s="59">
        <f>C52</f>
        <v>7091</v>
      </c>
      <c r="D51" s="59">
        <f t="shared" ref="D51:L51" si="18">D52</f>
        <v>0</v>
      </c>
      <c r="E51" s="59">
        <f t="shared" si="18"/>
        <v>0</v>
      </c>
      <c r="F51" s="59">
        <f t="shared" si="18"/>
        <v>0</v>
      </c>
      <c r="G51" s="59">
        <f t="shared" si="18"/>
        <v>0</v>
      </c>
      <c r="H51" s="59">
        <f t="shared" si="18"/>
        <v>2141</v>
      </c>
      <c r="I51" s="59">
        <f t="shared" si="18"/>
        <v>2142</v>
      </c>
      <c r="J51" s="59">
        <f t="shared" si="18"/>
        <v>2141</v>
      </c>
      <c r="K51" s="59">
        <f t="shared" si="18"/>
        <v>2150.1999999999998</v>
      </c>
      <c r="L51" s="59">
        <f t="shared" si="18"/>
        <v>6658.7</v>
      </c>
      <c r="M51" s="99">
        <f t="shared" si="1"/>
        <v>93.903539698209002</v>
      </c>
    </row>
    <row r="52" spans="1:13" ht="66" customHeight="1">
      <c r="A52" s="137" t="s">
        <v>88</v>
      </c>
      <c r="B52" s="27" t="s">
        <v>98</v>
      </c>
      <c r="C52" s="60">
        <f>C53+C54</f>
        <v>7091</v>
      </c>
      <c r="D52" s="60">
        <f t="shared" ref="D52:L52" si="19">D53+D54</f>
        <v>0</v>
      </c>
      <c r="E52" s="60">
        <f t="shared" si="19"/>
        <v>0</v>
      </c>
      <c r="F52" s="60">
        <f t="shared" si="19"/>
        <v>0</v>
      </c>
      <c r="G52" s="60">
        <f t="shared" si="19"/>
        <v>0</v>
      </c>
      <c r="H52" s="60">
        <f t="shared" si="19"/>
        <v>2141</v>
      </c>
      <c r="I52" s="60">
        <f t="shared" si="19"/>
        <v>2142</v>
      </c>
      <c r="J52" s="60">
        <f t="shared" si="19"/>
        <v>2141</v>
      </c>
      <c r="K52" s="60">
        <f t="shared" si="19"/>
        <v>2150.1999999999998</v>
      </c>
      <c r="L52" s="60">
        <f t="shared" si="19"/>
        <v>6658.7</v>
      </c>
      <c r="M52" s="100">
        <f t="shared" si="1"/>
        <v>93.903539698209002</v>
      </c>
    </row>
    <row r="53" spans="1:13" ht="35.1" customHeight="1">
      <c r="A53" s="137" t="s">
        <v>89</v>
      </c>
      <c r="B53" s="71" t="s">
        <v>26</v>
      </c>
      <c r="C53" s="60">
        <v>5641.8</v>
      </c>
      <c r="D53" s="16"/>
      <c r="E53" s="16"/>
      <c r="F53" s="43"/>
      <c r="G53" s="43"/>
      <c r="H53" s="46">
        <v>1595</v>
      </c>
      <c r="I53" s="50">
        <v>1595</v>
      </c>
      <c r="J53" s="46">
        <v>1595</v>
      </c>
      <c r="K53" s="46">
        <v>1603.1</v>
      </c>
      <c r="L53" s="88">
        <v>5209.5</v>
      </c>
      <c r="M53" s="99">
        <f t="shared" si="1"/>
        <v>92.337551845155801</v>
      </c>
    </row>
    <row r="54" spans="1:13" ht="38.1" customHeight="1" thickBot="1">
      <c r="A54" s="132" t="s">
        <v>90</v>
      </c>
      <c r="B54" s="72" t="s">
        <v>27</v>
      </c>
      <c r="C54" s="61">
        <v>1449.2</v>
      </c>
      <c r="D54" s="65"/>
      <c r="E54" s="65"/>
      <c r="F54" s="66"/>
      <c r="G54" s="66"/>
      <c r="H54" s="57">
        <v>546</v>
      </c>
      <c r="I54" s="57">
        <v>547</v>
      </c>
      <c r="J54" s="67">
        <v>546</v>
      </c>
      <c r="K54" s="57">
        <v>547.1</v>
      </c>
      <c r="L54" s="112">
        <v>1449.2</v>
      </c>
      <c r="M54" s="100">
        <f t="shared" si="1"/>
        <v>100</v>
      </c>
    </row>
    <row r="55" spans="1:13" s="8" customFormat="1" ht="13.5" thickBot="1">
      <c r="A55" s="94"/>
      <c r="B55" s="31" t="s">
        <v>13</v>
      </c>
      <c r="C55" s="62">
        <f t="shared" ref="C55:L55" si="20">C13+C44</f>
        <v>97450.8</v>
      </c>
      <c r="D55" s="62">
        <f t="shared" si="20"/>
        <v>2005</v>
      </c>
      <c r="E55" s="62">
        <f t="shared" si="20"/>
        <v>2616</v>
      </c>
      <c r="F55" s="62">
        <f t="shared" si="20"/>
        <v>7698</v>
      </c>
      <c r="G55" s="62">
        <f t="shared" si="20"/>
        <v>4082</v>
      </c>
      <c r="H55" s="62" t="e">
        <f t="shared" si="20"/>
        <v>#REF!</v>
      </c>
      <c r="I55" s="62" t="e">
        <f t="shared" si="20"/>
        <v>#REF!</v>
      </c>
      <c r="J55" s="62" t="e">
        <f t="shared" si="20"/>
        <v>#REF!</v>
      </c>
      <c r="K55" s="62" t="e">
        <f t="shared" si="20"/>
        <v>#REF!</v>
      </c>
      <c r="L55" s="119">
        <f t="shared" si="20"/>
        <v>106245.9</v>
      </c>
      <c r="M55" s="101">
        <f t="shared" si="1"/>
        <v>109.02516962405645</v>
      </c>
    </row>
    <row r="56" spans="1:13" s="8" customFormat="1">
      <c r="A56" s="109"/>
      <c r="B56" s="107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1"/>
    </row>
    <row r="57" spans="1:13">
      <c r="A57" s="138" t="s">
        <v>40</v>
      </c>
      <c r="B57" s="138"/>
      <c r="C57" s="138"/>
      <c r="D57" s="138"/>
      <c r="E57" s="138"/>
      <c r="F57" s="138"/>
      <c r="G57" s="138"/>
    </row>
    <row r="58" spans="1:13">
      <c r="A58" s="8" t="s">
        <v>44</v>
      </c>
      <c r="B58" s="83"/>
      <c r="D58" s="9"/>
      <c r="E58" s="9"/>
      <c r="F58" s="84"/>
      <c r="G58" s="84"/>
    </row>
  </sheetData>
  <mergeCells count="7">
    <mergeCell ref="A57:G57"/>
    <mergeCell ref="A8:M8"/>
    <mergeCell ref="A9:M9"/>
    <mergeCell ref="A1:M1"/>
    <mergeCell ref="A2:M2"/>
    <mergeCell ref="A3:M3"/>
    <mergeCell ref="A4:M4"/>
  </mergeCells>
  <phoneticPr fontId="4" type="noConversion"/>
  <pageMargins left="0.59055118110236227" right="0.59055118110236227" top="0.59055118110236227" bottom="0.59055118110236227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mo_zv1</cp:lastModifiedBy>
  <cp:lastPrinted>2015-05-21T08:30:12Z</cp:lastPrinted>
  <dcterms:created xsi:type="dcterms:W3CDTF">2007-07-12T07:09:47Z</dcterms:created>
  <dcterms:modified xsi:type="dcterms:W3CDTF">2015-05-29T11:13:57Z</dcterms:modified>
</cp:coreProperties>
</file>