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ocument\Users\Совет_5_созыв\Решения_5_соз\Совет_заседания_2014\11_декабря\Бюджет_2015_правильно\"/>
    </mc:Choice>
  </mc:AlternateContent>
  <bookViews>
    <workbookView xWindow="480" yWindow="-180" windowWidth="14835" windowHeight="7365"/>
  </bookViews>
  <sheets>
    <sheet name="расходы по ВР" sheetId="1" r:id="rId1"/>
    <sheet name="1" sheetId="3" r:id="rId2"/>
  </sheets>
  <calcPr calcId="152511"/>
</workbook>
</file>

<file path=xl/calcChain.xml><?xml version="1.0" encoding="utf-8"?>
<calcChain xmlns="http://schemas.openxmlformats.org/spreadsheetml/2006/main">
  <c r="I72" i="1" l="1"/>
  <c r="I46" i="1"/>
  <c r="I44" i="1"/>
  <c r="I42" i="1"/>
  <c r="I24" i="1"/>
  <c r="I146" i="1"/>
  <c r="I145" i="1" s="1"/>
  <c r="I144" i="1" s="1"/>
  <c r="I142" i="1"/>
  <c r="I141" i="1" s="1"/>
  <c r="I138" i="1"/>
  <c r="I136" i="1"/>
  <c r="I132" i="1"/>
  <c r="I126" i="1" s="1"/>
  <c r="I130" i="1"/>
  <c r="I127" i="1"/>
  <c r="I124" i="1"/>
  <c r="I123" i="1" s="1"/>
  <c r="I120" i="1"/>
  <c r="I118" i="1"/>
  <c r="I116" i="1"/>
  <c r="I113" i="1"/>
  <c r="I109" i="1"/>
  <c r="I107" i="1"/>
  <c r="I105" i="1"/>
  <c r="I102" i="1"/>
  <c r="I101" i="1" s="1"/>
  <c r="I98" i="1"/>
  <c r="I97" i="1" s="1"/>
  <c r="I96" i="1" s="1"/>
  <c r="I94" i="1"/>
  <c r="I92" i="1"/>
  <c r="I90" i="1"/>
  <c r="I88" i="1"/>
  <c r="I86" i="1"/>
  <c r="I84" i="1"/>
  <c r="I82" i="1"/>
  <c r="I80" i="1"/>
  <c r="I78" i="1"/>
  <c r="I76" i="1"/>
  <c r="I74" i="1"/>
  <c r="I68" i="1"/>
  <c r="I67" i="1" s="1"/>
  <c r="I65" i="1"/>
  <c r="I64" i="1" s="1"/>
  <c r="I62" i="1"/>
  <c r="I61" i="1" s="1"/>
  <c r="I58" i="1"/>
  <c r="I56" i="1"/>
  <c r="I52" i="1"/>
  <c r="I50" i="1"/>
  <c r="I48" i="1"/>
  <c r="I36" i="1"/>
  <c r="I34" i="1"/>
  <c r="I31" i="1"/>
  <c r="I30" i="1" s="1"/>
  <c r="I28" i="1"/>
  <c r="I18" i="1"/>
  <c r="I16" i="1"/>
  <c r="I13" i="1"/>
  <c r="I12" i="1" s="1"/>
  <c r="I122" i="1" l="1"/>
  <c r="I15" i="1"/>
  <c r="I11" i="1" s="1"/>
  <c r="I10" i="1" s="1"/>
  <c r="I135" i="1"/>
  <c r="I134" i="1" s="1"/>
  <c r="I112" i="1"/>
  <c r="I111" i="1" s="1"/>
  <c r="I71" i="1"/>
  <c r="I70" i="1" s="1"/>
  <c r="I23" i="1"/>
  <c r="I33" i="1"/>
  <c r="I55" i="1"/>
  <c r="I54" i="1" s="1"/>
  <c r="I60" i="1"/>
  <c r="I104" i="1"/>
  <c r="I100" i="1" s="1"/>
  <c r="I22" i="1" l="1"/>
  <c r="I21" i="1" s="1"/>
  <c r="I150" i="1" s="1"/>
</calcChain>
</file>

<file path=xl/sharedStrings.xml><?xml version="1.0" encoding="utf-8"?>
<sst xmlns="http://schemas.openxmlformats.org/spreadsheetml/2006/main" count="512" uniqueCount="295">
  <si>
    <t>Номер</t>
  </si>
  <si>
    <t>Наименование</t>
  </si>
  <si>
    <t>Код целевой статьи</t>
  </si>
  <si>
    <t>I.</t>
  </si>
  <si>
    <t>МУНИЦИПАЛЬНЫЙ СОВЕТ МУНИЦИПАЛЬНОГО ОБРАЗОВАНИЯ ГОРОД ПЕТЕРГОФ</t>
  </si>
  <si>
    <t>1.</t>
  </si>
  <si>
    <t>0100</t>
  </si>
  <si>
    <t>1.1.</t>
  </si>
  <si>
    <t>Функционирование высшего должностного лица субъекта Российской Федерации и муниципального образования</t>
  </si>
  <si>
    <t>0102</t>
  </si>
  <si>
    <t>1.1.1.</t>
  </si>
  <si>
    <t>1.1.1.1.</t>
  </si>
  <si>
    <t>1.2.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</si>
  <si>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</si>
  <si>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0103</t>
  </si>
  <si>
    <t>1.2.1.</t>
  </si>
  <si>
    <t>1.2.1.1.</t>
  </si>
  <si>
    <t>1.2.2.</t>
  </si>
  <si>
    <t>1.2.2.1.</t>
  </si>
  <si>
    <t>Другие общегосударственные вопросы</t>
  </si>
  <si>
    <t>0113</t>
  </si>
  <si>
    <t>II.</t>
  </si>
  <si>
    <t xml:space="preserve">МЕСТНАЯ АДМИНИСТРАЦИЯ МУНИЦИПАЛЬНОГО ОБРАЗОВАНИЯ ГОРОД ПЕТЕРГОФ </t>
  </si>
  <si>
    <t>0104</t>
  </si>
  <si>
    <t>1.1.2.</t>
  </si>
  <si>
    <t>Резервные фонды</t>
  </si>
  <si>
    <t>0111</t>
  </si>
  <si>
    <t>1.3.3.</t>
  </si>
  <si>
    <t>1.3.3.1.</t>
  </si>
  <si>
    <t>2.</t>
  </si>
  <si>
    <t>НАЦИОНАЛЬНАЯ БЕЗОПАСНОСТЬ И ПРАВООХРАНИТЕЛЬНАЯ ДЕЯТЕЛЬНОСТЬ</t>
  </si>
  <si>
    <t>0300</t>
  </si>
  <si>
    <t>2.1.</t>
  </si>
  <si>
    <t xml:space="preserve">Защита населения и территории от чрезвычайных ситуаций природного и  техногеннного характера, гражданская оборона </t>
  </si>
  <si>
    <t>0309</t>
  </si>
  <si>
    <t>2.1.1.</t>
  </si>
  <si>
    <t>2.1.2.</t>
  </si>
  <si>
    <t>3.</t>
  </si>
  <si>
    <t>НАЦИОНАЛЬНАЯ ЭКОНОМИКА</t>
  </si>
  <si>
    <t>0400</t>
  </si>
  <si>
    <t>3.1.</t>
  </si>
  <si>
    <t>3.1.1.</t>
  </si>
  <si>
    <t>3.1.1.1.</t>
  </si>
  <si>
    <t>3.2.</t>
  </si>
  <si>
    <t>Другие  вопросы в области национальной экономики</t>
  </si>
  <si>
    <t>0412</t>
  </si>
  <si>
    <t>3.2.1.</t>
  </si>
  <si>
    <t>3.2.1.1.</t>
  </si>
  <si>
    <t>0503</t>
  </si>
  <si>
    <t>5.</t>
  </si>
  <si>
    <t>ОХРАНА ОКРУЖАЮЩЕЙ СРЕДЫ</t>
  </si>
  <si>
    <t>0600</t>
  </si>
  <si>
    <t>5.1.</t>
  </si>
  <si>
    <t>Другие вопросы в области охраны окружающей среды</t>
  </si>
  <si>
    <t>0605</t>
  </si>
  <si>
    <t>5.1.1.</t>
  </si>
  <si>
    <t>5.1.1.1.</t>
  </si>
  <si>
    <t>6.</t>
  </si>
  <si>
    <t>ОБРАЗОВАНИЕ</t>
  </si>
  <si>
    <t>0700</t>
  </si>
  <si>
    <t>6.1.</t>
  </si>
  <si>
    <t>Молодежная политика и оздоровление детей</t>
  </si>
  <si>
    <t>0707</t>
  </si>
  <si>
    <t>6.1.1.</t>
  </si>
  <si>
    <t>6.1.1.1.</t>
  </si>
  <si>
    <t>7.</t>
  </si>
  <si>
    <t xml:space="preserve">КУЛЬТУРА,  КИНЕМАТОГРАФИЯ </t>
  </si>
  <si>
    <t>0800</t>
  </si>
  <si>
    <t>7.1.</t>
  </si>
  <si>
    <t>Культура</t>
  </si>
  <si>
    <t>0801</t>
  </si>
  <si>
    <t>7.1.1.</t>
  </si>
  <si>
    <t>7.1.1.1.</t>
  </si>
  <si>
    <t>7.1.2.</t>
  </si>
  <si>
    <t>7.1.2.1.</t>
  </si>
  <si>
    <t>7.1.3.</t>
  </si>
  <si>
    <t>7.1.3.1.</t>
  </si>
  <si>
    <t>8.</t>
  </si>
  <si>
    <t>СОЦИАЛЬНАЯ ПОЛИТИКА</t>
  </si>
  <si>
    <t>8.1.</t>
  </si>
  <si>
    <t>Охрана семьи и детства</t>
  </si>
  <si>
    <t>8.1.1.</t>
  </si>
  <si>
    <t>8.1.1.1.</t>
  </si>
  <si>
    <t>9.</t>
  </si>
  <si>
    <t>ФИЗИЧЕСКАЯ КУЛЬТУРА И СПОРТ</t>
  </si>
  <si>
    <t>1100</t>
  </si>
  <si>
    <t>9.1.</t>
  </si>
  <si>
    <t xml:space="preserve">Массовый спорт </t>
  </si>
  <si>
    <t>1102</t>
  </si>
  <si>
    <t>9.1.1.</t>
  </si>
  <si>
    <t>9.1.1.1.</t>
  </si>
  <si>
    <t>9.2.</t>
  </si>
  <si>
    <t>9.2.1.</t>
  </si>
  <si>
    <t>10.</t>
  </si>
  <si>
    <t>СРЕДСТВА МАССОВОЙ ИНФОРМАЦИИ</t>
  </si>
  <si>
    <t>10.1.</t>
  </si>
  <si>
    <t>Периодическая печать и издательства</t>
  </si>
  <si>
    <t>1202</t>
  </si>
  <si>
    <t>10.1.1.</t>
  </si>
  <si>
    <t>10.1.1.1.</t>
  </si>
  <si>
    <t>РАСХОДЫ ВСЕГО:</t>
  </si>
  <si>
    <t>ЖИЛИЩНО-КОММУНАЛЬНОЕ ХОЗЯЙСТВО</t>
  </si>
  <si>
    <t>4.1.</t>
  </si>
  <si>
    <t>Социальное обеспечение населения</t>
  </si>
  <si>
    <t>0500</t>
  </si>
  <si>
    <t>4.</t>
  </si>
  <si>
    <t>Благоустройство</t>
  </si>
  <si>
    <t>4.1.1.</t>
  </si>
  <si>
    <t>4.1.1.1.</t>
  </si>
  <si>
    <t>4.1.2.</t>
  </si>
  <si>
    <t>4.1.2.1.</t>
  </si>
  <si>
    <t>Назначение, выплата, перерасчет ежемесячной доплаты за стаж (общую продолжительность) работы (службы) в органах местного самоуправления муниципальных образований к трудовой пенсии по старости, трудовой пенсии по инвалидности, пенсии за выслугу лет лицам, замещавшим муниципальные должности, должности муниципальной службы в органах местного самоуправления муниципальных образований</t>
  </si>
  <si>
    <t>4.1.3.</t>
  </si>
  <si>
    <t>4.1.4.</t>
  </si>
  <si>
    <t>4.1.4.1.</t>
  </si>
  <si>
    <t>8.2.</t>
  </si>
  <si>
    <t>8.2.1.</t>
  </si>
  <si>
    <t>8.2.1.1.</t>
  </si>
  <si>
    <t>8.2.2.</t>
  </si>
  <si>
    <t>8.2.2.1.</t>
  </si>
  <si>
    <t>8.2.3.</t>
  </si>
  <si>
    <t>8.2.3.1.</t>
  </si>
  <si>
    <t>3.3.</t>
  </si>
  <si>
    <t>0401</t>
  </si>
  <si>
    <t>Общеэкономические вопросы</t>
  </si>
  <si>
    <t>Функционирование Правительства Российской Федерации, высших исполнительных органов государственной власти субъектов Российской Федерации, местных администраций</t>
  </si>
  <si>
    <t>9.1.2.</t>
  </si>
  <si>
    <t>9.1.2.1.</t>
  </si>
  <si>
    <t>9.2.1.1.</t>
  </si>
  <si>
    <t>1.1.2.1.</t>
  </si>
  <si>
    <t>Код</t>
  </si>
  <si>
    <t>1.1.1.2.</t>
  </si>
  <si>
    <t>Резервный фонд местной администрации</t>
  </si>
  <si>
    <t>0409</t>
  </si>
  <si>
    <t>7.1.1.2.</t>
  </si>
  <si>
    <t>10.1.1.2.</t>
  </si>
  <si>
    <t>10.1.1.3.</t>
  </si>
  <si>
    <t xml:space="preserve"> </t>
  </si>
  <si>
    <r>
      <t xml:space="preserve">Код </t>
    </r>
    <r>
      <rPr>
        <b/>
        <sz val="8"/>
        <color indexed="8"/>
        <rFont val="Times New Roman"/>
        <family val="1"/>
        <charset val="204"/>
      </rPr>
      <t>ГРБС</t>
    </r>
  </si>
  <si>
    <t>Код разде-ла, под-раздела</t>
  </si>
  <si>
    <t>Ведомственная структура расходов  местного бюджета</t>
  </si>
  <si>
    <t>ОБЩЕГОСУДАРСТВЕННЫЕ ВОПРОСЫ</t>
  </si>
  <si>
    <t>0705</t>
  </si>
  <si>
    <t>Профессиональная подготовка, переподготовка и повышение квалификации</t>
  </si>
  <si>
    <t>6.2.</t>
  </si>
  <si>
    <t>Сумма, тыс. руб.</t>
  </si>
  <si>
    <t>6.2.1.</t>
  </si>
  <si>
    <t>6.2.1.1.</t>
  </si>
  <si>
    <t>6.2.2.</t>
  </si>
  <si>
    <t>6.2.2.1.</t>
  </si>
  <si>
    <t>6.2.3.</t>
  </si>
  <si>
    <t>6.2.3.1.</t>
  </si>
  <si>
    <t>7.1.4.</t>
  </si>
  <si>
    <t>7.1.4.1.</t>
  </si>
  <si>
    <t>8.2.1.2.</t>
  </si>
  <si>
    <t xml:space="preserve">Другие вопросы в области физической культуры и спорта
</t>
  </si>
  <si>
    <t>1105</t>
  </si>
  <si>
    <t>2.1.1.1.</t>
  </si>
  <si>
    <t>1.1.1.3.</t>
  </si>
  <si>
    <t>2.1.2.1.</t>
  </si>
  <si>
    <t>3.3.1.</t>
  </si>
  <si>
    <t>3.3.1.1.</t>
  </si>
  <si>
    <t>муниципального образования город Петергоф на 2015 год</t>
  </si>
  <si>
    <t>Иные бюджетные ассигнования</t>
  </si>
  <si>
    <t>72,0</t>
  </si>
  <si>
    <t xml:space="preserve">Закупка товаров, работ и услуг для муниципальных нужд
</t>
  </si>
  <si>
    <t>200</t>
  </si>
  <si>
    <t>55,2</t>
  </si>
  <si>
    <t>Расходы на выплаты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</si>
  <si>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800</t>
  </si>
  <si>
    <t xml:space="preserve">Расходы на выплаты персоналу в целях обеспечения
выполнения функций государственными (муниципальными)
органами, казенными учреждениями, органами управления
государственными внебюджетными фондами
по обязательному социальному страхованию
</t>
  </si>
  <si>
    <t>100</t>
  </si>
  <si>
    <t xml:space="preserve">Социальное обеспечение и иные выплаты населению
</t>
  </si>
  <si>
    <t>300</t>
  </si>
  <si>
    <t>0020100</t>
  </si>
  <si>
    <t>Содержание депутатов Муниципального Совета муниципального образования город Петергоф</t>
  </si>
  <si>
    <t>0020200</t>
  </si>
  <si>
    <t>Содержание и обеспечение деятельности  Муниципального Совета муниципального образования город Петергоф</t>
  </si>
  <si>
    <t>0020300</t>
  </si>
  <si>
    <t>Содержание и обеспечение деятельности местной администрации муниципального образования город Петергоф</t>
  </si>
  <si>
    <t>0020400</t>
  </si>
  <si>
    <t>0028010</t>
  </si>
  <si>
    <t>0700500</t>
  </si>
  <si>
    <t>План мероприятий по формированию архивных фондов органов местного самоуправления</t>
  </si>
  <si>
    <t>0900600</t>
  </si>
  <si>
    <t>0920700</t>
  </si>
  <si>
    <t>Оплата членских взносов в Совет муниципальных образований Санкт-Петербурга</t>
  </si>
  <si>
    <t>0920800</t>
  </si>
  <si>
    <t>План мероприятий по организации проведения публичных слушаний</t>
  </si>
  <si>
    <t>0920900</t>
  </si>
  <si>
    <t>Муниципальная программа "Участие в деятельности по профилактике правонарушений в Санкт-Петербурге в формах и порядке, установленных законодательством Санкт-Петербурга"</t>
  </si>
  <si>
    <t>7950001</t>
  </si>
  <si>
    <t>План мероприятий по организации информирования, консультирования и содействия жителям МО по вопросам создания товариществ собственников жилья, советов многоквартирных домов,формирования земельных участков, на которых расположены многоквартирные дома</t>
  </si>
  <si>
    <t>0921000</t>
  </si>
  <si>
    <t>1.2.2.2.</t>
  </si>
  <si>
    <t>0921100</t>
  </si>
  <si>
    <t>Муниципальная прогамма "Участие в профилактике терроризма и экстремизма, а также минимизации и (или) ликвидации последствий проявления терроризма и экстремизма на территории муниципального образования"</t>
  </si>
  <si>
    <t>7950002</t>
  </si>
  <si>
    <t>Муниципальная программа "Участие в реализации мер по профилактике дорожно-транспортного травматизма на территории муниципального образования"</t>
  </si>
  <si>
    <t>7950003</t>
  </si>
  <si>
    <t>План мероприятий по содержанию муниципальной информационной службы</t>
  </si>
  <si>
    <t>0921200</t>
  </si>
  <si>
    <t>7950004</t>
  </si>
  <si>
    <t>Муниципальная программа "Проведение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действий"</t>
  </si>
  <si>
    <t>7950005</t>
  </si>
  <si>
    <t>План мероприятий по участию в организации и финансировании временного трудоустройства несовершеннолетних граждан в возрасте от 14 до 18 лет в свободное от учебы время</t>
  </si>
  <si>
    <t>5101300</t>
  </si>
  <si>
    <t>Дорожное хозяйство (дорожные фонды)</t>
  </si>
  <si>
    <t>Муниципальная программа "Текущий ремонт и содержание дорог, расположенных в пределах границ муниципального образования, в соответствии с перечнем, утвержденным Правительством Санкт-Петербурга"</t>
  </si>
  <si>
    <t>7950006</t>
  </si>
  <si>
    <t>Муниципальная программа "Содействие развитию малого бизнеса на территории муниципального образования"</t>
  </si>
  <si>
    <t>7950008</t>
  </si>
  <si>
    <t>Муниципальная программа "Установка, содержание и ремонт ограждений газонов; установка и содержание малых архитектурных форм, уличной мебели и хозяйственно-бытового оборудования, необходимого для благоустройства территории муниципального образования"</t>
  </si>
  <si>
    <t>7950009</t>
  </si>
  <si>
    <t xml:space="preserve">Муниципальная программа "Участие в пределах своей компетенции в обеспечении чистоты и порядка на территории муниципального образования, включая ликвидацию несанкционированных свалок бытовых отходов, мусора и уборку территорий, водных акваторий, тупиков и проездов, не включенных в адресные программы, утвержденные исполнительными органами государственной власти Санкт-Петербурга"
</t>
  </si>
  <si>
    <t>7950010</t>
  </si>
  <si>
    <t>Исполнение государственного полномочия по организации и осуществлению уборки и санитарной очистки территорий за счет средств субвенции</t>
  </si>
  <si>
    <t>4.1.5.</t>
  </si>
  <si>
    <t>4.1.5.1.</t>
  </si>
  <si>
    <t>6008020</t>
  </si>
  <si>
    <t>7950012</t>
  </si>
  <si>
    <t>7950013</t>
  </si>
  <si>
    <t>4.1.6.</t>
  </si>
  <si>
    <t>4.1.6.1.</t>
  </si>
  <si>
    <t>4.1.7.</t>
  </si>
  <si>
    <t>4.1.7.1.</t>
  </si>
  <si>
    <t>4.1.8.</t>
  </si>
  <si>
    <t>4.1.8.1.</t>
  </si>
  <si>
    <t>7950014</t>
  </si>
  <si>
    <t>4.1.9.</t>
  </si>
  <si>
    <t>4.1.9.1.</t>
  </si>
  <si>
    <t>4.1.10.</t>
  </si>
  <si>
    <t>4.1.10.1.</t>
  </si>
  <si>
    <t>Муниципальная программа "Организация парковок и автостоянок на территории муниципального образования"</t>
  </si>
  <si>
    <t>7950016</t>
  </si>
  <si>
    <t>4.1.11.</t>
  </si>
  <si>
    <t>4.1.11.1.</t>
  </si>
  <si>
    <t>4.1.12.</t>
  </si>
  <si>
    <t>4.1.12.1.</t>
  </si>
  <si>
    <t>Муниципальная программа "Оборудование специализированных автостоянок для личного автотранспорта лиц, относящихся к маломобильным группам населения"</t>
  </si>
  <si>
    <t>7950018</t>
  </si>
  <si>
    <t>Муниципальная программа "Организация учета зеленых насаждений внутриквартального озеленения на территории муниципального образования"</t>
  </si>
  <si>
    <t>Муниципальная программа "Участие в мероприятиях по охране окружающей среды в границах муниципального образования, за исключением организации и осуществления мероприятий по экологическому контролю"</t>
  </si>
  <si>
    <t>Муниципальная программа "Организация и проведение досуговых мероприятий для жителей муниципального образования город Петергоф"</t>
  </si>
  <si>
    <t>Муниципальная программа "Участие в установленном порядке в мероприятиях по профилактике незаконного потребления наркотических и психотропных веществ, наркомании в Санкт-Петербурге"</t>
  </si>
  <si>
    <t>Муниципальная программа "Организация и проведение местных и участие в организации и проведении городских праздничных и иных зрелищных мероприятий"</t>
  </si>
  <si>
    <t>Муниципальная программа "Организация и проведение мероприятий по сохранению и развитию местных традиций и обрядов"</t>
  </si>
  <si>
    <t>0028031</t>
  </si>
  <si>
    <t>5118032</t>
  </si>
  <si>
    <t>5118033</t>
  </si>
  <si>
    <t>Исполнение государственного полномочия по организации и осуществлению деятельности по опеке и попечительству за счет средств субвенции из бюджета Санкт-Петербурга</t>
  </si>
  <si>
    <t>Исполнение государственных полномочий по выплате денежных средств на содержание ребенка в семье опекуна и приемной семье за счет средств субвенции из бюджета Санкт-Петербурга</t>
  </si>
  <si>
    <t>Исполнение государственного полномочия по выплате денежных средств на вознаграждение приемным родителям за счет средств субвенции из бюджета Санкт-Петербурга</t>
  </si>
  <si>
    <t>Муниципальная программа "Организация и проведение официальных физкультурных мероприятий, физкультурно-оздоровительных мероприятий и спортивных мероприятий муниципального образования"</t>
  </si>
  <si>
    <t>Содержание Главы муниципального образования, исполняющего полномочия Председателя Муниципального Совета</t>
  </si>
  <si>
    <t>1.3.</t>
  </si>
  <si>
    <t>1.3.1.</t>
  </si>
  <si>
    <t>1.3.1.1.</t>
  </si>
  <si>
    <t>1.3.2.</t>
  </si>
  <si>
    <t>1.3.2.1.</t>
  </si>
  <si>
    <t>1.3.4.</t>
  </si>
  <si>
    <t>1.3.4.1.</t>
  </si>
  <si>
    <t>1.3.5.</t>
  </si>
  <si>
    <t>1.3.5.1.</t>
  </si>
  <si>
    <t>1.3.6.</t>
  </si>
  <si>
    <t>1.3.6.1.</t>
  </si>
  <si>
    <t>1.3.7.</t>
  </si>
  <si>
    <t>1.3.7.1.</t>
  </si>
  <si>
    <t>1.3.8.</t>
  </si>
  <si>
    <t>1.3.9.</t>
  </si>
  <si>
    <t>1.3.10.</t>
  </si>
  <si>
    <t>1.3.10.1.</t>
  </si>
  <si>
    <t>4.1.3.1.</t>
  </si>
  <si>
    <t>План мероприятий по осуществлению закупок местной администарции МО город Петергоф</t>
  </si>
  <si>
    <t>1.3.8.1.</t>
  </si>
  <si>
    <t>1.3.9.1</t>
  </si>
  <si>
    <t>7950011</t>
  </si>
  <si>
    <t>Исполнение государственного полномочия по сотавлению протоколов об административных правонарушениях за счет средств субвенции из бюджета Санкт-Петербурга</t>
  </si>
  <si>
    <t>Закупка товаров, работ и услуг для муниципальных нужд</t>
  </si>
  <si>
    <t>9.1.2.2.</t>
  </si>
  <si>
    <t>Муниципальная программа"Содействие в установленном порядке исполнительным органам государственной власти Санкт-Петербурга в сборе и обмене информацией в области защиты населения и территорий от чрезвычайных ситуаций, а также содействие в информировании населения об угрозе возникновения или о возникновении чрезвычайной ситуации"</t>
  </si>
  <si>
    <t>Финансовое обеспечение деятельности муниципального казенного учреждения муниципального образования город Петергоф"Творческое объединение "Школа Канторум"</t>
  </si>
  <si>
    <t>Финансовое обеспечение деятельности муниципального казенного учреждения муниципального образования город Петергоф "Спортивно-оздоровительный центр"</t>
  </si>
  <si>
    <t>Финансовое обеспечение деятельности муниципального казенного учреждения муниципального образования город Петергоф"Редакция газеты "Муниципальная перспектива"</t>
  </si>
  <si>
    <t>Код вида расхо-дов (группа)</t>
  </si>
  <si>
    <t>Муниципальная программа "Организация сбора и вывоза бытовых отходов и мусора с территории муниципального образования г.Петергоф, на которой расположены жилые дома частного жилищного фонда"</t>
  </si>
  <si>
    <t>Муниципальная программа "Озеленение территории зеленых насаждений внутриквартального озеленения муниципального образования город Петергоф"</t>
  </si>
  <si>
    <t>Муниципальная программа "Устройство и ремонт искусственных дорожных неровностей на проездах и въездах на придомовых территориях и дворовых территориях"</t>
  </si>
  <si>
    <t>Муниципальная программа "Проведение работ по военно-патриотическому воспитанию молодежи на территории муниципального образования"</t>
  </si>
  <si>
    <t xml:space="preserve">Муниципальная программа "Благоустройство придомовых территорий и дворовых территорий, в том числе: текущий ремонт придомовых территорий и дворовых территорий, включая проезды и въезды, пешеходные дорожки; организация дополнительных парковочных мест на дворовых территориях"
</t>
  </si>
  <si>
    <t>Муниципальная программа "Обустройство, содержание и уборка территорий детских площадок; обустройство, содержание и уборка территорий спортивных площадок; выполнение оформления к праздничным мероприятиям на территории муниципального образования город Петергоф"</t>
  </si>
  <si>
    <t>Муниципальная программа "Создание зон отдыха на территории муниципального образования город Петергоф"</t>
  </si>
  <si>
    <t>План мероприятий по разработке плана комплексного социально-экономического развития муниципального образования</t>
  </si>
  <si>
    <t>Муниципальная программа "Организация дополнительного профессионального образования выборных должностных лиц местного самоуправления МО г.Петергоф,членов выборных органов местного самоуправления МО г.Петергоф,депутатов Муниципального Совета МО г.Петергоф, муниципальных служащих и работников муниципальных казенных учреждений МО г.Петергоф"</t>
  </si>
  <si>
    <t>Приложение № 2 к  Решению МС МО г.Петергоф от 11.12.2014г. №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</si>
</sst>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6" fillId="0" borderId="0" xfId="0" applyFont="1"/>
    <xf numFmtId="0" fontId="8" fillId="0" borderId="0" xfId="0" applyFont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2" fillId="0" borderId="0" xfId="0" applyFont="1"/>
    <xf numFmtId="0" fontId="2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49" fontId="8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/>
    </xf>
    <xf numFmtId="164" fontId="8" fillId="0" borderId="1" xfId="0" applyNumberFormat="1" applyFont="1" applyBorder="1" applyAlignment="1">
      <alignment horizontal="right"/>
    </xf>
    <xf numFmtId="0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 vertical="distributed"/>
    </xf>
    <xf numFmtId="0" fontId="8" fillId="0" borderId="0" xfId="0" applyFont="1" applyAlignment="1">
      <alignment vertical="justify"/>
    </xf>
    <xf numFmtId="0" fontId="13" fillId="0" borderId="2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49" fontId="11" fillId="0" borderId="1" xfId="0" applyNumberFormat="1" applyFont="1" applyBorder="1" applyAlignment="1">
      <alignment horizontal="right"/>
    </xf>
    <xf numFmtId="49" fontId="10" fillId="0" borderId="1" xfId="0" applyNumberFormat="1" applyFont="1" applyBorder="1" applyAlignment="1">
      <alignment horizontal="right"/>
    </xf>
    <xf numFmtId="49" fontId="13" fillId="0" borderId="1" xfId="0" applyNumberFormat="1" applyFont="1" applyBorder="1" applyAlignment="1">
      <alignment horizontal="right"/>
    </xf>
    <xf numFmtId="49" fontId="13" fillId="0" borderId="3" xfId="0" applyNumberFormat="1" applyFont="1" applyBorder="1" applyAlignment="1">
      <alignment horizontal="right"/>
    </xf>
    <xf numFmtId="49" fontId="13" fillId="0" borderId="2" xfId="0" applyNumberFormat="1" applyFont="1" applyBorder="1" applyAlignment="1">
      <alignment horizontal="right"/>
    </xf>
    <xf numFmtId="0" fontId="0" fillId="0" borderId="0" xfId="0" applyAlignment="1"/>
    <xf numFmtId="0" fontId="3" fillId="0" borderId="0" xfId="0" applyFont="1" applyAlignment="1">
      <alignment horizontal="center" wrapText="1" shrinkToFi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3" fillId="0" borderId="0" xfId="0" applyFont="1" applyAlignment="1">
      <alignment horizontal="right" wrapText="1" shrinkToFit="1"/>
    </xf>
    <xf numFmtId="0" fontId="15" fillId="0" borderId="2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 vertical="justify"/>
    </xf>
    <xf numFmtId="0" fontId="2" fillId="0" borderId="1" xfId="0" applyFont="1" applyBorder="1" applyAlignment="1">
      <alignment horizontal="right" vertical="justify" wrapText="1"/>
    </xf>
    <xf numFmtId="0" fontId="3" fillId="0" borderId="0" xfId="0" applyFont="1" applyAlignment="1">
      <alignment horizontal="left" wrapText="1" shrinkToFit="1"/>
    </xf>
    <xf numFmtId="164" fontId="2" fillId="0" borderId="0" xfId="0" applyNumberFormat="1" applyFont="1" applyAlignment="1">
      <alignment horizontal="left"/>
    </xf>
    <xf numFmtId="0" fontId="0" fillId="0" borderId="0" xfId="0" applyAlignment="1"/>
    <xf numFmtId="0" fontId="2" fillId="0" borderId="0" xfId="0" applyFont="1" applyAlignment="1">
      <alignment horizontal="left"/>
    </xf>
    <xf numFmtId="0" fontId="8" fillId="0" borderId="0" xfId="0" applyFont="1" applyAlignment="1">
      <alignment vertical="distributed"/>
    </xf>
    <xf numFmtId="0" fontId="15" fillId="0" borderId="1" xfId="0" applyFont="1" applyBorder="1" applyAlignment="1">
      <alignment horizontal="right"/>
    </xf>
    <xf numFmtId="49" fontId="15" fillId="0" borderId="1" xfId="0" applyNumberFormat="1" applyFont="1" applyBorder="1" applyAlignment="1">
      <alignment horizontal="right"/>
    </xf>
    <xf numFmtId="49" fontId="15" fillId="0" borderId="2" xfId="0" applyNumberFormat="1" applyFont="1" applyBorder="1" applyAlignment="1">
      <alignment horizontal="right"/>
    </xf>
    <xf numFmtId="0" fontId="15" fillId="0" borderId="3" xfId="0" applyFont="1" applyBorder="1" applyAlignment="1">
      <alignment horizontal="right"/>
    </xf>
    <xf numFmtId="49" fontId="15" fillId="0" borderId="3" xfId="0" applyNumberFormat="1" applyFont="1" applyBorder="1" applyAlignment="1">
      <alignment horizontal="right"/>
    </xf>
    <xf numFmtId="49" fontId="10" fillId="0" borderId="3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164" fontId="15" fillId="0" borderId="1" xfId="0" applyNumberFormat="1" applyFont="1" applyBorder="1" applyAlignment="1">
      <alignment horizontal="right"/>
    </xf>
    <xf numFmtId="164" fontId="13" fillId="0" borderId="1" xfId="0" applyNumberFormat="1" applyFont="1" applyBorder="1" applyAlignment="1">
      <alignment horizontal="right"/>
    </xf>
    <xf numFmtId="0" fontId="5" fillId="0" borderId="4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6" xfId="0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13" fillId="0" borderId="6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9" fillId="0" borderId="4" xfId="0" applyFont="1" applyBorder="1" applyAlignment="1">
      <alignment horizontal="left" vertical="distributed" wrapText="1"/>
    </xf>
    <xf numFmtId="0" fontId="9" fillId="0" borderId="5" xfId="0" applyFont="1" applyBorder="1" applyAlignment="1">
      <alignment horizontal="left" vertical="distributed"/>
    </xf>
    <xf numFmtId="0" fontId="9" fillId="0" borderId="6" xfId="0" applyFont="1" applyBorder="1" applyAlignment="1">
      <alignment horizontal="left" vertical="distributed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distributed"/>
    </xf>
    <xf numFmtId="0" fontId="7" fillId="0" borderId="5" xfId="0" applyFont="1" applyBorder="1" applyAlignment="1">
      <alignment horizontal="left" vertical="distributed"/>
    </xf>
    <xf numFmtId="0" fontId="7" fillId="0" borderId="6" xfId="0" applyFont="1" applyBorder="1" applyAlignment="1">
      <alignment horizontal="left" vertical="distributed"/>
    </xf>
    <xf numFmtId="0" fontId="5" fillId="0" borderId="1" xfId="0" applyFont="1" applyBorder="1" applyAlignment="1">
      <alignment horizontal="left" vertical="distributed"/>
    </xf>
    <xf numFmtId="0" fontId="7" fillId="0" borderId="4" xfId="0" applyFont="1" applyBorder="1" applyAlignment="1">
      <alignment horizontal="left" vertical="distributed" wrapText="1"/>
    </xf>
    <xf numFmtId="0" fontId="13" fillId="0" borderId="5" xfId="0" applyFont="1" applyBorder="1" applyAlignment="1">
      <alignment horizontal="left" vertical="distributed" wrapText="1"/>
    </xf>
    <xf numFmtId="0" fontId="13" fillId="0" borderId="6" xfId="0" applyFont="1" applyBorder="1" applyAlignment="1">
      <alignment horizontal="left" vertical="distributed" wrapText="1"/>
    </xf>
    <xf numFmtId="0" fontId="17" fillId="0" borderId="4" xfId="0" applyFont="1" applyBorder="1" applyAlignment="1">
      <alignment horizontal="left" vertical="distributed" wrapText="1"/>
    </xf>
    <xf numFmtId="0" fontId="17" fillId="0" borderId="5" xfId="0" applyFont="1" applyBorder="1" applyAlignment="1">
      <alignment horizontal="left" vertical="distributed"/>
    </xf>
    <xf numFmtId="0" fontId="17" fillId="0" borderId="6" xfId="0" applyFont="1" applyBorder="1" applyAlignment="1">
      <alignment horizontal="left" vertical="distributed"/>
    </xf>
    <xf numFmtId="0" fontId="5" fillId="0" borderId="4" xfId="0" applyFont="1" applyBorder="1" applyAlignment="1">
      <alignment horizontal="left" vertical="distributed"/>
    </xf>
    <xf numFmtId="0" fontId="5" fillId="0" borderId="5" xfId="0" applyFont="1" applyBorder="1" applyAlignment="1">
      <alignment horizontal="left" vertical="distributed"/>
    </xf>
    <xf numFmtId="0" fontId="5" fillId="0" borderId="6" xfId="0" applyFont="1" applyBorder="1" applyAlignment="1">
      <alignment horizontal="left" vertical="distributed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justify"/>
    </xf>
    <xf numFmtId="0" fontId="7" fillId="0" borderId="5" xfId="0" applyFont="1" applyBorder="1" applyAlignment="1">
      <alignment horizontal="left" vertical="justify"/>
    </xf>
    <xf numFmtId="0" fontId="7" fillId="0" borderId="6" xfId="0" applyFont="1" applyBorder="1" applyAlignment="1">
      <alignment horizontal="left" vertical="justify"/>
    </xf>
    <xf numFmtId="49" fontId="5" fillId="0" borderId="1" xfId="0" applyNumberFormat="1" applyFont="1" applyBorder="1" applyAlignment="1">
      <alignment horizontal="left" vertical="distributed"/>
    </xf>
    <xf numFmtId="0" fontId="9" fillId="0" borderId="5" xfId="0" applyFont="1" applyBorder="1" applyAlignment="1">
      <alignment horizontal="left" vertical="distributed" wrapText="1"/>
    </xf>
    <xf numFmtId="0" fontId="9" fillId="0" borderId="6" xfId="0" applyFont="1" applyBorder="1" applyAlignment="1">
      <alignment horizontal="left" vertical="distributed" wrapText="1"/>
    </xf>
    <xf numFmtId="0" fontId="4" fillId="0" borderId="1" xfId="0" applyFont="1" applyBorder="1" applyAlignment="1">
      <alignment horizontal="left" vertical="distributed"/>
    </xf>
    <xf numFmtId="0" fontId="5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distributed"/>
    </xf>
    <xf numFmtId="0" fontId="14" fillId="0" borderId="5" xfId="0" applyFont="1" applyBorder="1" applyAlignment="1">
      <alignment horizontal="left" vertical="distributed"/>
    </xf>
    <xf numFmtId="0" fontId="14" fillId="0" borderId="6" xfId="0" applyFont="1" applyBorder="1" applyAlignment="1">
      <alignment horizontal="left" vertical="distributed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 vertical="distributed"/>
    </xf>
    <xf numFmtId="0" fontId="4" fillId="0" borderId="6" xfId="0" applyFont="1" applyBorder="1" applyAlignment="1">
      <alignment horizontal="left" vertical="distributed"/>
    </xf>
    <xf numFmtId="0" fontId="2" fillId="0" borderId="3" xfId="0" applyFont="1" applyBorder="1" applyAlignment="1">
      <alignment horizontal="center" vertical="center"/>
    </xf>
    <xf numFmtId="0" fontId="13" fillId="0" borderId="2" xfId="0" applyFont="1" applyBorder="1" applyAlignment="1"/>
    <xf numFmtId="0" fontId="2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2" fillId="0" borderId="4" xfId="0" applyFont="1" applyBorder="1" applyAlignment="1">
      <alignment horizontal="right" vertical="justify"/>
    </xf>
    <xf numFmtId="0" fontId="2" fillId="0" borderId="5" xfId="0" applyFont="1" applyBorder="1" applyAlignment="1">
      <alignment horizontal="right" vertical="justify"/>
    </xf>
    <xf numFmtId="0" fontId="2" fillId="0" borderId="6" xfId="0" applyFont="1" applyBorder="1" applyAlignment="1">
      <alignment horizontal="right" vertical="justify"/>
    </xf>
    <xf numFmtId="0" fontId="3" fillId="0" borderId="0" xfId="0" applyFont="1" applyAlignment="1">
      <alignment horizontal="center" wrapText="1" shrinkToFit="1"/>
    </xf>
    <xf numFmtId="0" fontId="13" fillId="0" borderId="0" xfId="0" applyFont="1" applyAlignment="1"/>
    <xf numFmtId="0" fontId="1" fillId="0" borderId="0" xfId="0" applyFont="1" applyAlignment="1">
      <alignment horizontal="right"/>
    </xf>
    <xf numFmtId="0" fontId="15" fillId="0" borderId="5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4" fillId="0" borderId="0" xfId="0" applyFont="1" applyAlignment="1">
      <alignment horizontal="center" wrapText="1" shrinkToFit="1"/>
    </xf>
    <xf numFmtId="0" fontId="13" fillId="0" borderId="0" xfId="0" applyFont="1" applyAlignment="1">
      <alignment horizontal="right" vertical="justify"/>
    </xf>
    <xf numFmtId="164" fontId="2" fillId="0" borderId="3" xfId="0" applyNumberFormat="1" applyFont="1" applyBorder="1" applyAlignment="1">
      <alignment horizontal="right" vertical="justify" wrapText="1" shrinkToFit="1"/>
    </xf>
    <xf numFmtId="0" fontId="13" fillId="0" borderId="2" xfId="0" applyFont="1" applyBorder="1" applyAlignment="1">
      <alignment horizontal="right" vertical="justify"/>
    </xf>
    <xf numFmtId="0" fontId="15" fillId="0" borderId="5" xfId="0" applyFont="1" applyBorder="1" applyAlignment="1">
      <alignment horizontal="left" vertical="distributed"/>
    </xf>
    <xf numFmtId="0" fontId="15" fillId="0" borderId="6" xfId="0" applyFont="1" applyBorder="1" applyAlignment="1">
      <alignment horizontal="left" vertical="distributed"/>
    </xf>
    <xf numFmtId="0" fontId="16" fillId="0" borderId="5" xfId="0" applyFont="1" applyBorder="1" applyAlignment="1">
      <alignment horizontal="left" wrapText="1"/>
    </xf>
    <xf numFmtId="0" fontId="16" fillId="0" borderId="6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justify" wrapText="1"/>
    </xf>
    <xf numFmtId="0" fontId="15" fillId="0" borderId="5" xfId="0" applyFont="1" applyBorder="1" applyAlignment="1">
      <alignment horizontal="left" vertical="justify"/>
    </xf>
    <xf numFmtId="0" fontId="15" fillId="0" borderId="6" xfId="0" applyFont="1" applyBorder="1" applyAlignment="1">
      <alignment horizontal="left" vertical="justify"/>
    </xf>
    <xf numFmtId="0" fontId="15" fillId="0" borderId="5" xfId="0" applyFont="1" applyBorder="1" applyAlignment="1">
      <alignment horizontal="left" vertical="distributed" wrapText="1"/>
    </xf>
    <xf numFmtId="0" fontId="15" fillId="0" borderId="6" xfId="0" applyFont="1" applyBorder="1" applyAlignment="1">
      <alignment horizontal="left" vertical="distributed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justify"/>
    </xf>
    <xf numFmtId="0" fontId="5" fillId="0" borderId="5" xfId="0" applyFont="1" applyBorder="1" applyAlignment="1">
      <alignment horizontal="left" vertical="justify"/>
    </xf>
    <xf numFmtId="0" fontId="5" fillId="0" borderId="6" xfId="0" applyFont="1" applyBorder="1" applyAlignment="1">
      <alignment horizontal="left" vertical="justify"/>
    </xf>
    <xf numFmtId="0" fontId="9" fillId="0" borderId="4" xfId="0" applyFont="1" applyBorder="1" applyAlignment="1">
      <alignment horizontal="left" vertical="justify" wrapText="1"/>
    </xf>
    <xf numFmtId="0" fontId="9" fillId="0" borderId="5" xfId="0" applyFont="1" applyBorder="1" applyAlignment="1">
      <alignment horizontal="left" vertical="justify"/>
    </xf>
    <xf numFmtId="0" fontId="9" fillId="0" borderId="6" xfId="0" applyFont="1" applyBorder="1" applyAlignment="1">
      <alignment horizontal="left" vertical="justify"/>
    </xf>
    <xf numFmtId="0" fontId="5" fillId="0" borderId="4" xfId="0" applyFont="1" applyBorder="1" applyAlignment="1">
      <alignment horizontal="left" vertical="distributed" wrapText="1"/>
    </xf>
    <xf numFmtId="0" fontId="5" fillId="0" borderId="5" xfId="0" applyFont="1" applyBorder="1" applyAlignment="1">
      <alignment horizontal="left" vertical="distributed" wrapText="1"/>
    </xf>
    <xf numFmtId="0" fontId="5" fillId="0" borderId="6" xfId="0" applyFont="1" applyBorder="1" applyAlignment="1">
      <alignment horizontal="left" vertical="distributed" wrapText="1"/>
    </xf>
    <xf numFmtId="0" fontId="7" fillId="0" borderId="5" xfId="0" applyFont="1" applyBorder="1" applyAlignment="1">
      <alignment horizontal="left" vertical="distributed" wrapText="1"/>
    </xf>
    <xf numFmtId="0" fontId="7" fillId="0" borderId="6" xfId="0" applyFont="1" applyBorder="1" applyAlignment="1">
      <alignment horizontal="left" vertical="distributed" wrapText="1"/>
    </xf>
    <xf numFmtId="0" fontId="5" fillId="0" borderId="4" xfId="0" applyFont="1" applyBorder="1" applyAlignment="1">
      <alignment horizontal="left" wrapText="1" shrinkToFit="1"/>
    </xf>
    <xf numFmtId="0" fontId="5" fillId="0" borderId="5" xfId="0" applyFont="1" applyBorder="1" applyAlignment="1">
      <alignment horizontal="left" wrapText="1" shrinkToFit="1"/>
    </xf>
    <xf numFmtId="0" fontId="5" fillId="0" borderId="6" xfId="0" applyFont="1" applyBorder="1" applyAlignment="1">
      <alignment horizontal="left" wrapText="1" shrinkToFit="1"/>
    </xf>
    <xf numFmtId="0" fontId="7" fillId="0" borderId="1" xfId="0" applyFont="1" applyBorder="1" applyAlignment="1">
      <alignment horizontal="left" vertical="distributed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 shrinkToFit="1"/>
    </xf>
    <xf numFmtId="0" fontId="2" fillId="0" borderId="1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2" zoomScale="193" zoomScaleNormal="193" workbookViewId="0">
      <selection activeCell="C3" sqref="C3:I3"/>
    </sheetView>
  </sheetViews>
  <sheetFormatPr defaultRowHeight="15" x14ac:dyDescent="0.25"/>
  <cols>
    <col min="1" max="1" width="8.42578125" style="1" customWidth="1"/>
    <col min="2" max="3" width="9.140625" style="35"/>
    <col min="4" max="4" width="38.140625" style="35" customWidth="1"/>
    <col min="5" max="5" width="5" style="36" customWidth="1"/>
    <col min="6" max="6" width="6.28515625" style="36" customWidth="1"/>
    <col min="7" max="7" width="9" style="36" customWidth="1"/>
    <col min="8" max="8" width="4.7109375" style="36" customWidth="1"/>
    <col min="9" max="9" width="10" style="1" customWidth="1"/>
    <col min="10" max="10" width="9.140625" style="1"/>
    <col min="11" max="11" width="8.85546875" style="1" customWidth="1"/>
    <col min="12" max="16384" width="9.140625" style="1"/>
  </cols>
  <sheetData>
    <row r="1" spans="1:9" hidden="1" x14ac:dyDescent="0.25">
      <c r="E1" s="116" t="s">
        <v>137</v>
      </c>
      <c r="F1" s="116"/>
      <c r="G1" s="116"/>
      <c r="H1" s="116"/>
    </row>
    <row r="2" spans="1:9" ht="2.25" customHeight="1" x14ac:dyDescent="0.25">
      <c r="C2" s="116" t="s">
        <v>137</v>
      </c>
      <c r="D2" s="115"/>
      <c r="E2" s="115"/>
      <c r="F2" s="115"/>
      <c r="G2" s="115"/>
      <c r="H2" s="115"/>
    </row>
    <row r="3" spans="1:9" ht="15.75" customHeight="1" x14ac:dyDescent="0.25">
      <c r="A3" s="1" t="s">
        <v>137</v>
      </c>
      <c r="C3" s="120" t="s">
        <v>294</v>
      </c>
      <c r="D3" s="120"/>
      <c r="E3" s="120"/>
      <c r="F3" s="120"/>
      <c r="G3" s="120"/>
      <c r="H3" s="120"/>
      <c r="I3" s="120"/>
    </row>
    <row r="4" spans="1:9" ht="19.5" customHeight="1" x14ac:dyDescent="0.3">
      <c r="A4" s="114" t="s">
        <v>140</v>
      </c>
      <c r="B4" s="114"/>
      <c r="C4" s="114"/>
      <c r="D4" s="114"/>
      <c r="E4" s="114"/>
      <c r="F4" s="114"/>
      <c r="G4" s="114"/>
      <c r="H4" s="114"/>
      <c r="I4" s="46"/>
    </row>
    <row r="5" spans="1:9" ht="18.75" customHeight="1" x14ac:dyDescent="0.3">
      <c r="A5" s="114" t="s">
        <v>162</v>
      </c>
      <c r="B5" s="115"/>
      <c r="C5" s="115"/>
      <c r="D5" s="115"/>
      <c r="E5" s="115"/>
      <c r="F5" s="115"/>
      <c r="G5" s="115"/>
      <c r="H5" s="115"/>
      <c r="I5" s="33"/>
    </row>
    <row r="6" spans="1:9" ht="8.25" customHeight="1" x14ac:dyDescent="0.3">
      <c r="A6" s="34"/>
      <c r="B6" s="44"/>
      <c r="C6" s="44"/>
      <c r="D6" s="119" t="s">
        <v>137</v>
      </c>
      <c r="E6" s="119"/>
      <c r="F6" s="119"/>
      <c r="G6" s="119"/>
      <c r="H6" s="37"/>
    </row>
    <row r="7" spans="1:9" ht="18.75" hidden="1" customHeight="1" x14ac:dyDescent="0.3">
      <c r="A7" s="34"/>
      <c r="B7" s="44"/>
      <c r="C7" s="44"/>
      <c r="D7" s="44"/>
      <c r="E7" s="38"/>
      <c r="F7" s="38"/>
      <c r="G7" s="38"/>
      <c r="H7" s="37"/>
    </row>
    <row r="8" spans="1:9" ht="15" customHeight="1" x14ac:dyDescent="0.25">
      <c r="A8" s="103" t="s">
        <v>0</v>
      </c>
      <c r="B8" s="105" t="s">
        <v>1</v>
      </c>
      <c r="C8" s="106"/>
      <c r="D8" s="107"/>
      <c r="E8" s="111" t="s">
        <v>130</v>
      </c>
      <c r="F8" s="112"/>
      <c r="G8" s="112"/>
      <c r="H8" s="113"/>
      <c r="I8" s="121" t="s">
        <v>145</v>
      </c>
    </row>
    <row r="9" spans="1:9" ht="114.75" customHeight="1" x14ac:dyDescent="0.25">
      <c r="A9" s="104"/>
      <c r="B9" s="108"/>
      <c r="C9" s="109"/>
      <c r="D9" s="110"/>
      <c r="E9" s="42" t="s">
        <v>138</v>
      </c>
      <c r="F9" s="42" t="s">
        <v>139</v>
      </c>
      <c r="G9" s="43" t="s">
        <v>2</v>
      </c>
      <c r="H9" s="42" t="s">
        <v>284</v>
      </c>
      <c r="I9" s="122"/>
    </row>
    <row r="10" spans="1:9" ht="30" customHeight="1" x14ac:dyDescent="0.25">
      <c r="A10" s="2" t="s">
        <v>3</v>
      </c>
      <c r="B10" s="94" t="s">
        <v>4</v>
      </c>
      <c r="C10" s="94"/>
      <c r="D10" s="94"/>
      <c r="E10" s="2">
        <v>901</v>
      </c>
      <c r="F10" s="2"/>
      <c r="G10" s="2"/>
      <c r="H10" s="2"/>
      <c r="I10" s="26">
        <f>SUM(I11)</f>
        <v>4643.6000000000004</v>
      </c>
    </row>
    <row r="11" spans="1:9" ht="14.25" customHeight="1" x14ac:dyDescent="0.25">
      <c r="A11" s="2" t="s">
        <v>5</v>
      </c>
      <c r="B11" s="94" t="s">
        <v>141</v>
      </c>
      <c r="C11" s="94"/>
      <c r="D11" s="94"/>
      <c r="E11" s="2">
        <v>901</v>
      </c>
      <c r="F11" s="3" t="s">
        <v>6</v>
      </c>
      <c r="G11" s="2"/>
      <c r="H11" s="2"/>
      <c r="I11" s="26">
        <f>SUM(I12+I15)</f>
        <v>4643.6000000000004</v>
      </c>
    </row>
    <row r="12" spans="1:9" s="4" customFormat="1" ht="46.5" customHeight="1" x14ac:dyDescent="0.25">
      <c r="A12" s="16" t="s">
        <v>7</v>
      </c>
      <c r="B12" s="75" t="s">
        <v>8</v>
      </c>
      <c r="C12" s="75"/>
      <c r="D12" s="75"/>
      <c r="E12" s="16">
        <v>901</v>
      </c>
      <c r="F12" s="17" t="s">
        <v>9</v>
      </c>
      <c r="G12" s="16"/>
      <c r="H12" s="16"/>
      <c r="I12" s="27">
        <f>I13</f>
        <v>1156.5</v>
      </c>
    </row>
    <row r="13" spans="1:9" s="5" customFormat="1" ht="45.75" customHeight="1" x14ac:dyDescent="0.25">
      <c r="A13" s="12" t="s">
        <v>10</v>
      </c>
      <c r="B13" s="72" t="s">
        <v>254</v>
      </c>
      <c r="C13" s="117"/>
      <c r="D13" s="118"/>
      <c r="E13" s="12">
        <v>901</v>
      </c>
      <c r="F13" s="13" t="s">
        <v>9</v>
      </c>
      <c r="G13" s="13" t="s">
        <v>174</v>
      </c>
      <c r="H13" s="12"/>
      <c r="I13" s="19">
        <f>SUM(I14:I14)</f>
        <v>1156.5</v>
      </c>
    </row>
    <row r="14" spans="1:9" s="5" customFormat="1" ht="82.5" customHeight="1" x14ac:dyDescent="0.25">
      <c r="A14" s="6" t="s">
        <v>11</v>
      </c>
      <c r="B14" s="66" t="s">
        <v>168</v>
      </c>
      <c r="C14" s="67"/>
      <c r="D14" s="68"/>
      <c r="E14" s="12">
        <v>901</v>
      </c>
      <c r="F14" s="13" t="s">
        <v>9</v>
      </c>
      <c r="G14" s="13" t="s">
        <v>174</v>
      </c>
      <c r="H14" s="12">
        <v>100</v>
      </c>
      <c r="I14" s="19">
        <v>1156.5</v>
      </c>
    </row>
    <row r="15" spans="1:9" ht="64.5" customHeight="1" x14ac:dyDescent="0.25">
      <c r="A15" s="2" t="s">
        <v>12</v>
      </c>
      <c r="B15" s="75" t="s">
        <v>13</v>
      </c>
      <c r="C15" s="75"/>
      <c r="D15" s="75"/>
      <c r="E15" s="2">
        <v>901</v>
      </c>
      <c r="F15" s="3" t="s">
        <v>14</v>
      </c>
      <c r="G15" s="6"/>
      <c r="H15" s="6"/>
      <c r="I15" s="26">
        <f>SUM(I16+I18)</f>
        <v>3487.1</v>
      </c>
    </row>
    <row r="16" spans="1:9" s="5" customFormat="1" ht="32.25" customHeight="1" x14ac:dyDescent="0.25">
      <c r="A16" s="12" t="s">
        <v>15</v>
      </c>
      <c r="B16" s="72" t="s">
        <v>175</v>
      </c>
      <c r="C16" s="73"/>
      <c r="D16" s="74"/>
      <c r="E16" s="12">
        <v>901</v>
      </c>
      <c r="F16" s="13" t="s">
        <v>14</v>
      </c>
      <c r="G16" s="13" t="s">
        <v>176</v>
      </c>
      <c r="H16" s="12"/>
      <c r="I16" s="19">
        <f>SUM(I17)</f>
        <v>1264.5</v>
      </c>
    </row>
    <row r="17" spans="1:9" ht="79.5" customHeight="1" x14ac:dyDescent="0.25">
      <c r="A17" s="6" t="s">
        <v>16</v>
      </c>
      <c r="B17" s="66" t="s">
        <v>168</v>
      </c>
      <c r="C17" s="67"/>
      <c r="D17" s="68"/>
      <c r="E17" s="6">
        <v>901</v>
      </c>
      <c r="F17" s="7" t="s">
        <v>14</v>
      </c>
      <c r="G17" s="7" t="s">
        <v>176</v>
      </c>
      <c r="H17" s="6">
        <v>100</v>
      </c>
      <c r="I17" s="15">
        <v>1264.5</v>
      </c>
    </row>
    <row r="18" spans="1:9" s="5" customFormat="1" ht="45.75" customHeight="1" x14ac:dyDescent="0.25">
      <c r="A18" s="12" t="s">
        <v>17</v>
      </c>
      <c r="B18" s="72" t="s">
        <v>177</v>
      </c>
      <c r="C18" s="73"/>
      <c r="D18" s="74"/>
      <c r="E18" s="12">
        <v>901</v>
      </c>
      <c r="F18" s="13" t="s">
        <v>14</v>
      </c>
      <c r="G18" s="13" t="s">
        <v>178</v>
      </c>
      <c r="H18" s="12"/>
      <c r="I18" s="19">
        <f>I19+ I20</f>
        <v>2222.6</v>
      </c>
    </row>
    <row r="19" spans="1:9" ht="81.75" customHeight="1" x14ac:dyDescent="0.25">
      <c r="A19" s="6" t="s">
        <v>18</v>
      </c>
      <c r="B19" s="66" t="s">
        <v>168</v>
      </c>
      <c r="C19" s="67"/>
      <c r="D19" s="68"/>
      <c r="E19" s="6">
        <v>901</v>
      </c>
      <c r="F19" s="7" t="s">
        <v>14</v>
      </c>
      <c r="G19" s="7" t="s">
        <v>178</v>
      </c>
      <c r="H19" s="6">
        <v>100</v>
      </c>
      <c r="I19" s="15">
        <v>2174</v>
      </c>
    </row>
    <row r="20" spans="1:9" ht="30" customHeight="1" x14ac:dyDescent="0.25">
      <c r="A20" s="6" t="s">
        <v>194</v>
      </c>
      <c r="B20" s="66" t="s">
        <v>165</v>
      </c>
      <c r="C20" s="92"/>
      <c r="D20" s="93"/>
      <c r="E20" s="6">
        <v>901</v>
      </c>
      <c r="F20" s="7" t="s">
        <v>14</v>
      </c>
      <c r="G20" s="7" t="s">
        <v>178</v>
      </c>
      <c r="H20" s="6">
        <v>200</v>
      </c>
      <c r="I20" s="15">
        <v>48.6</v>
      </c>
    </row>
    <row r="21" spans="1:9" s="8" customFormat="1" ht="30" customHeight="1" x14ac:dyDescent="0.2">
      <c r="A21" s="2" t="s">
        <v>21</v>
      </c>
      <c r="B21" s="96" t="s">
        <v>22</v>
      </c>
      <c r="C21" s="101"/>
      <c r="D21" s="102"/>
      <c r="E21" s="2">
        <v>984</v>
      </c>
      <c r="F21" s="3"/>
      <c r="G21" s="3"/>
      <c r="H21" s="2"/>
      <c r="I21" s="26">
        <f>SUM(I22+I54+I60+I70+I96+I100+I111+I122+I134+I144)</f>
        <v>295496.75999999995</v>
      </c>
    </row>
    <row r="22" spans="1:9" s="8" customFormat="1" ht="18" customHeight="1" x14ac:dyDescent="0.2">
      <c r="A22" s="2" t="s">
        <v>5</v>
      </c>
      <c r="B22" s="96" t="s">
        <v>141</v>
      </c>
      <c r="C22" s="101"/>
      <c r="D22" s="102"/>
      <c r="E22" s="2">
        <v>984</v>
      </c>
      <c r="F22" s="3" t="s">
        <v>6</v>
      </c>
      <c r="G22" s="3"/>
      <c r="H22" s="2"/>
      <c r="I22" s="26">
        <f>SUM(I23+I30+I33)</f>
        <v>22579.899999999998</v>
      </c>
    </row>
    <row r="23" spans="1:9" s="5" customFormat="1" ht="50.25" customHeight="1" x14ac:dyDescent="0.25">
      <c r="A23" s="16" t="s">
        <v>7</v>
      </c>
      <c r="B23" s="82" t="s">
        <v>125</v>
      </c>
      <c r="C23" s="83"/>
      <c r="D23" s="84"/>
      <c r="E23" s="16">
        <v>984</v>
      </c>
      <c r="F23" s="17" t="s">
        <v>23</v>
      </c>
      <c r="G23" s="12"/>
      <c r="H23" s="12"/>
      <c r="I23" s="27">
        <f>SUM(I24+I28)</f>
        <v>19736.8</v>
      </c>
    </row>
    <row r="24" spans="1:9" s="5" customFormat="1" ht="46.5" customHeight="1" x14ac:dyDescent="0.25">
      <c r="A24" s="11" t="s">
        <v>10</v>
      </c>
      <c r="B24" s="72" t="s">
        <v>179</v>
      </c>
      <c r="C24" s="73"/>
      <c r="D24" s="74"/>
      <c r="E24" s="12">
        <v>984</v>
      </c>
      <c r="F24" s="13" t="s">
        <v>23</v>
      </c>
      <c r="G24" s="13" t="s">
        <v>180</v>
      </c>
      <c r="H24" s="12"/>
      <c r="I24" s="19">
        <f>SUM(I25:I27)</f>
        <v>19731.2</v>
      </c>
    </row>
    <row r="25" spans="1:9" ht="80.25" customHeight="1" x14ac:dyDescent="0.25">
      <c r="A25" s="11" t="s">
        <v>11</v>
      </c>
      <c r="B25" s="66" t="s">
        <v>168</v>
      </c>
      <c r="C25" s="67"/>
      <c r="D25" s="68"/>
      <c r="E25" s="6">
        <v>984</v>
      </c>
      <c r="F25" s="7" t="s">
        <v>23</v>
      </c>
      <c r="G25" s="7" t="s">
        <v>180</v>
      </c>
      <c r="H25" s="6">
        <v>100</v>
      </c>
      <c r="I25" s="15">
        <v>18474.7</v>
      </c>
    </row>
    <row r="26" spans="1:9" ht="30" customHeight="1" x14ac:dyDescent="0.25">
      <c r="A26" s="11" t="s">
        <v>131</v>
      </c>
      <c r="B26" s="66" t="s">
        <v>165</v>
      </c>
      <c r="C26" s="92"/>
      <c r="D26" s="93"/>
      <c r="E26" s="6">
        <v>984</v>
      </c>
      <c r="F26" s="7" t="s">
        <v>23</v>
      </c>
      <c r="G26" s="7" t="s">
        <v>180</v>
      </c>
      <c r="H26" s="6">
        <v>200</v>
      </c>
      <c r="I26" s="15">
        <v>1223.3</v>
      </c>
    </row>
    <row r="27" spans="1:9" ht="21" customHeight="1" x14ac:dyDescent="0.25">
      <c r="A27" s="11" t="s">
        <v>158</v>
      </c>
      <c r="B27" s="85" t="s">
        <v>163</v>
      </c>
      <c r="C27" s="86"/>
      <c r="D27" s="87"/>
      <c r="E27" s="6">
        <v>984</v>
      </c>
      <c r="F27" s="7" t="s">
        <v>23</v>
      </c>
      <c r="G27" s="7" t="s">
        <v>180</v>
      </c>
      <c r="H27" s="6">
        <v>800</v>
      </c>
      <c r="I27" s="15">
        <v>33.200000000000003</v>
      </c>
    </row>
    <row r="28" spans="1:9" s="5" customFormat="1" ht="63.75" customHeight="1" x14ac:dyDescent="0.25">
      <c r="A28" s="13" t="s">
        <v>24</v>
      </c>
      <c r="B28" s="72" t="s">
        <v>277</v>
      </c>
      <c r="C28" s="73"/>
      <c r="D28" s="74"/>
      <c r="E28" s="12">
        <v>984</v>
      </c>
      <c r="F28" s="13" t="s">
        <v>23</v>
      </c>
      <c r="G28" s="13" t="s">
        <v>181</v>
      </c>
      <c r="H28" s="12"/>
      <c r="I28" s="19">
        <f>I29</f>
        <v>5.6</v>
      </c>
    </row>
    <row r="29" spans="1:9" ht="30" customHeight="1" x14ac:dyDescent="0.25">
      <c r="A29" s="13" t="s">
        <v>129</v>
      </c>
      <c r="B29" s="66" t="s">
        <v>165</v>
      </c>
      <c r="C29" s="92"/>
      <c r="D29" s="93"/>
      <c r="E29" s="6">
        <v>984</v>
      </c>
      <c r="F29" s="7" t="s">
        <v>23</v>
      </c>
      <c r="G29" s="13" t="s">
        <v>181</v>
      </c>
      <c r="H29" s="6">
        <v>200</v>
      </c>
      <c r="I29" s="15">
        <v>5.6</v>
      </c>
    </row>
    <row r="30" spans="1:9" s="18" customFormat="1" ht="15.75" x14ac:dyDescent="0.25">
      <c r="A30" s="16" t="s">
        <v>12</v>
      </c>
      <c r="B30" s="95" t="s">
        <v>25</v>
      </c>
      <c r="C30" s="95"/>
      <c r="D30" s="95"/>
      <c r="E30" s="16">
        <v>984</v>
      </c>
      <c r="F30" s="17" t="s">
        <v>26</v>
      </c>
      <c r="G30" s="12"/>
      <c r="H30" s="12"/>
      <c r="I30" s="27">
        <f>I31</f>
        <v>100</v>
      </c>
    </row>
    <row r="31" spans="1:9" s="5" customFormat="1" ht="18" customHeight="1" x14ac:dyDescent="0.25">
      <c r="A31" s="12" t="s">
        <v>15</v>
      </c>
      <c r="B31" s="88" t="s">
        <v>132</v>
      </c>
      <c r="C31" s="89"/>
      <c r="D31" s="90"/>
      <c r="E31" s="12">
        <v>984</v>
      </c>
      <c r="F31" s="13" t="s">
        <v>26</v>
      </c>
      <c r="G31" s="13" t="s">
        <v>182</v>
      </c>
      <c r="H31" s="13"/>
      <c r="I31" s="19">
        <f>I32</f>
        <v>100</v>
      </c>
    </row>
    <row r="32" spans="1:9" ht="18.75" customHeight="1" x14ac:dyDescent="0.25">
      <c r="A32" s="12" t="s">
        <v>16</v>
      </c>
      <c r="B32" s="85" t="s">
        <v>163</v>
      </c>
      <c r="C32" s="86"/>
      <c r="D32" s="87"/>
      <c r="E32" s="6">
        <v>984</v>
      </c>
      <c r="F32" s="7" t="s">
        <v>26</v>
      </c>
      <c r="G32" s="7" t="s">
        <v>182</v>
      </c>
      <c r="H32" s="7" t="s">
        <v>169</v>
      </c>
      <c r="I32" s="15">
        <v>100</v>
      </c>
    </row>
    <row r="33" spans="1:9" s="5" customFormat="1" ht="16.5" customHeight="1" x14ac:dyDescent="0.25">
      <c r="A33" s="16" t="s">
        <v>255</v>
      </c>
      <c r="B33" s="91" t="s">
        <v>19</v>
      </c>
      <c r="C33" s="91"/>
      <c r="D33" s="91"/>
      <c r="E33" s="16">
        <v>984</v>
      </c>
      <c r="F33" s="17" t="s">
        <v>20</v>
      </c>
      <c r="G33" s="16"/>
      <c r="H33" s="16"/>
      <c r="I33" s="27">
        <f>SUM(I34+I36+I38+I40+I42+I44+I46+I48+I50+I52)</f>
        <v>2743.1</v>
      </c>
    </row>
    <row r="34" spans="1:9" s="5" customFormat="1" ht="32.25" customHeight="1" x14ac:dyDescent="0.25">
      <c r="A34" s="12" t="s">
        <v>256</v>
      </c>
      <c r="B34" s="72" t="s">
        <v>183</v>
      </c>
      <c r="C34" s="73"/>
      <c r="D34" s="74"/>
      <c r="E34" s="12">
        <v>984</v>
      </c>
      <c r="F34" s="13" t="s">
        <v>20</v>
      </c>
      <c r="G34" s="13" t="s">
        <v>184</v>
      </c>
      <c r="H34" s="12"/>
      <c r="I34" s="19">
        <f>I35</f>
        <v>90.5</v>
      </c>
    </row>
    <row r="35" spans="1:9" ht="30" customHeight="1" x14ac:dyDescent="0.25">
      <c r="A35" s="12" t="s">
        <v>257</v>
      </c>
      <c r="B35" s="66" t="s">
        <v>165</v>
      </c>
      <c r="C35" s="92"/>
      <c r="D35" s="93"/>
      <c r="E35" s="6">
        <v>984</v>
      </c>
      <c r="F35" s="7" t="s">
        <v>20</v>
      </c>
      <c r="G35" s="13" t="s">
        <v>184</v>
      </c>
      <c r="H35" s="6">
        <v>200</v>
      </c>
      <c r="I35" s="15">
        <v>90.5</v>
      </c>
    </row>
    <row r="36" spans="1:9" ht="48.75" customHeight="1" x14ac:dyDescent="0.25">
      <c r="A36" s="12" t="s">
        <v>258</v>
      </c>
      <c r="B36" s="72" t="s">
        <v>292</v>
      </c>
      <c r="C36" s="73"/>
      <c r="D36" s="74"/>
      <c r="E36" s="6">
        <v>984</v>
      </c>
      <c r="F36" s="7" t="s">
        <v>20</v>
      </c>
      <c r="G36" s="7" t="s">
        <v>185</v>
      </c>
      <c r="H36" s="6"/>
      <c r="I36" s="15">
        <f>SUM(I37)</f>
        <v>600</v>
      </c>
    </row>
    <row r="37" spans="1:9" ht="30.75" customHeight="1" x14ac:dyDescent="0.25">
      <c r="A37" s="12" t="s">
        <v>259</v>
      </c>
      <c r="B37" s="66" t="s">
        <v>165</v>
      </c>
      <c r="C37" s="92"/>
      <c r="D37" s="93"/>
      <c r="E37" s="6">
        <v>984</v>
      </c>
      <c r="F37" s="7" t="s">
        <v>20</v>
      </c>
      <c r="G37" s="7" t="s">
        <v>185</v>
      </c>
      <c r="H37" s="6">
        <v>200</v>
      </c>
      <c r="I37" s="15">
        <v>600</v>
      </c>
    </row>
    <row r="38" spans="1:9" s="5" customFormat="1" ht="30" customHeight="1" x14ac:dyDescent="0.25">
      <c r="A38" s="11" t="s">
        <v>27</v>
      </c>
      <c r="B38" s="72" t="s">
        <v>186</v>
      </c>
      <c r="C38" s="73"/>
      <c r="D38" s="74"/>
      <c r="E38" s="6">
        <v>984</v>
      </c>
      <c r="F38" s="7" t="s">
        <v>20</v>
      </c>
      <c r="G38" s="7" t="s">
        <v>187</v>
      </c>
      <c r="H38" s="6"/>
      <c r="I38" s="15">
        <v>72</v>
      </c>
    </row>
    <row r="39" spans="1:9" ht="16.5" customHeight="1" x14ac:dyDescent="0.25">
      <c r="A39" s="10" t="s">
        <v>28</v>
      </c>
      <c r="B39" s="62" t="s">
        <v>163</v>
      </c>
      <c r="C39" s="99"/>
      <c r="D39" s="100"/>
      <c r="E39" s="6">
        <v>984</v>
      </c>
      <c r="F39" s="7" t="s">
        <v>20</v>
      </c>
      <c r="G39" s="7" t="s">
        <v>187</v>
      </c>
      <c r="H39" s="6">
        <v>800</v>
      </c>
      <c r="I39" s="7" t="s">
        <v>164</v>
      </c>
    </row>
    <row r="40" spans="1:9" ht="31.5" customHeight="1" x14ac:dyDescent="0.25">
      <c r="A40" s="11" t="s">
        <v>260</v>
      </c>
      <c r="B40" s="72" t="s">
        <v>188</v>
      </c>
      <c r="C40" s="73"/>
      <c r="D40" s="74"/>
      <c r="E40" s="12">
        <v>984</v>
      </c>
      <c r="F40" s="13" t="s">
        <v>20</v>
      </c>
      <c r="G40" s="13" t="s">
        <v>189</v>
      </c>
      <c r="H40" s="17"/>
      <c r="I40" s="13" t="s">
        <v>167</v>
      </c>
    </row>
    <row r="41" spans="1:9" ht="29.25" customHeight="1" x14ac:dyDescent="0.25">
      <c r="A41" s="10" t="s">
        <v>261</v>
      </c>
      <c r="B41" s="66" t="s">
        <v>165</v>
      </c>
      <c r="C41" s="67"/>
      <c r="D41" s="68"/>
      <c r="E41" s="6">
        <v>984</v>
      </c>
      <c r="F41" s="7" t="s">
        <v>20</v>
      </c>
      <c r="G41" s="7" t="s">
        <v>189</v>
      </c>
      <c r="H41" s="7" t="s">
        <v>166</v>
      </c>
      <c r="I41" s="7" t="s">
        <v>167</v>
      </c>
    </row>
    <row r="42" spans="1:9" ht="95.25" customHeight="1" x14ac:dyDescent="0.25">
      <c r="A42" s="11" t="s">
        <v>262</v>
      </c>
      <c r="B42" s="72" t="s">
        <v>192</v>
      </c>
      <c r="C42" s="73"/>
      <c r="D42" s="74"/>
      <c r="E42" s="12">
        <v>984</v>
      </c>
      <c r="F42" s="13" t="s">
        <v>20</v>
      </c>
      <c r="G42" s="13" t="s">
        <v>193</v>
      </c>
      <c r="H42" s="12"/>
      <c r="I42" s="19">
        <f>I43</f>
        <v>120</v>
      </c>
    </row>
    <row r="43" spans="1:9" ht="29.25" customHeight="1" x14ac:dyDescent="0.25">
      <c r="A43" s="11" t="s">
        <v>263</v>
      </c>
      <c r="B43" s="66" t="s">
        <v>165</v>
      </c>
      <c r="C43" s="67"/>
      <c r="D43" s="68"/>
      <c r="E43" s="6">
        <v>984</v>
      </c>
      <c r="F43" s="7" t="s">
        <v>20</v>
      </c>
      <c r="G43" s="7" t="s">
        <v>193</v>
      </c>
      <c r="H43" s="6">
        <v>200</v>
      </c>
      <c r="I43" s="15">
        <v>120</v>
      </c>
    </row>
    <row r="44" spans="1:9" ht="30.75" customHeight="1" x14ac:dyDescent="0.25">
      <c r="A44" s="11" t="s">
        <v>264</v>
      </c>
      <c r="B44" s="76" t="s">
        <v>273</v>
      </c>
      <c r="C44" s="77"/>
      <c r="D44" s="78"/>
      <c r="E44" s="12">
        <v>984</v>
      </c>
      <c r="F44" s="13" t="s">
        <v>20</v>
      </c>
      <c r="G44" s="13" t="s">
        <v>195</v>
      </c>
      <c r="H44" s="12"/>
      <c r="I44" s="19">
        <f>I45</f>
        <v>32.200000000000003</v>
      </c>
    </row>
    <row r="45" spans="1:9" ht="30" customHeight="1" x14ac:dyDescent="0.25">
      <c r="A45" s="11" t="s">
        <v>265</v>
      </c>
      <c r="B45" s="66" t="s">
        <v>165</v>
      </c>
      <c r="C45" s="67"/>
      <c r="D45" s="68"/>
      <c r="E45" s="12">
        <v>984</v>
      </c>
      <c r="F45" s="13" t="s">
        <v>20</v>
      </c>
      <c r="G45" s="13" t="s">
        <v>195</v>
      </c>
      <c r="H45" s="6">
        <v>200</v>
      </c>
      <c r="I45" s="15">
        <v>32.200000000000003</v>
      </c>
    </row>
    <row r="46" spans="1:9" ht="30" customHeight="1" x14ac:dyDescent="0.25">
      <c r="A46" s="11" t="s">
        <v>266</v>
      </c>
      <c r="B46" s="72" t="s">
        <v>200</v>
      </c>
      <c r="C46" s="73"/>
      <c r="D46" s="74"/>
      <c r="E46" s="12">
        <v>984</v>
      </c>
      <c r="F46" s="13" t="s">
        <v>20</v>
      </c>
      <c r="G46" s="13" t="s">
        <v>201</v>
      </c>
      <c r="H46" s="12"/>
      <c r="I46" s="19">
        <f>SUM(I47)</f>
        <v>1172</v>
      </c>
    </row>
    <row r="47" spans="1:9" ht="30" customHeight="1" x14ac:dyDescent="0.25">
      <c r="A47" s="11" t="s">
        <v>267</v>
      </c>
      <c r="B47" s="66" t="s">
        <v>165</v>
      </c>
      <c r="C47" s="67"/>
      <c r="D47" s="68"/>
      <c r="E47" s="6">
        <v>984</v>
      </c>
      <c r="F47" s="7" t="s">
        <v>20</v>
      </c>
      <c r="G47" s="13" t="s">
        <v>201</v>
      </c>
      <c r="H47" s="6">
        <v>200</v>
      </c>
      <c r="I47" s="15">
        <v>1172</v>
      </c>
    </row>
    <row r="48" spans="1:9" s="5" customFormat="1" ht="62.25" customHeight="1" x14ac:dyDescent="0.25">
      <c r="A48" s="11" t="s">
        <v>268</v>
      </c>
      <c r="B48" s="72" t="s">
        <v>190</v>
      </c>
      <c r="C48" s="73"/>
      <c r="D48" s="74"/>
      <c r="E48" s="12">
        <v>984</v>
      </c>
      <c r="F48" s="13" t="s">
        <v>20</v>
      </c>
      <c r="G48" s="13" t="s">
        <v>191</v>
      </c>
      <c r="H48" s="12"/>
      <c r="I48" s="19">
        <f>I49</f>
        <v>200</v>
      </c>
    </row>
    <row r="49" spans="1:9" ht="30.75" customHeight="1" x14ac:dyDescent="0.25">
      <c r="A49" s="11" t="s">
        <v>274</v>
      </c>
      <c r="B49" s="66" t="s">
        <v>165</v>
      </c>
      <c r="C49" s="67"/>
      <c r="D49" s="68"/>
      <c r="E49" s="6">
        <v>984</v>
      </c>
      <c r="F49" s="7" t="s">
        <v>20</v>
      </c>
      <c r="G49" s="7" t="s">
        <v>191</v>
      </c>
      <c r="H49" s="6">
        <v>200</v>
      </c>
      <c r="I49" s="15">
        <v>200</v>
      </c>
    </row>
    <row r="50" spans="1:9" s="5" customFormat="1" ht="77.25" customHeight="1" x14ac:dyDescent="0.25">
      <c r="A50" s="11" t="s">
        <v>269</v>
      </c>
      <c r="B50" s="72" t="s">
        <v>196</v>
      </c>
      <c r="C50" s="73"/>
      <c r="D50" s="74"/>
      <c r="E50" s="12">
        <v>984</v>
      </c>
      <c r="F50" s="13" t="s">
        <v>20</v>
      </c>
      <c r="G50" s="13" t="s">
        <v>197</v>
      </c>
      <c r="H50" s="12"/>
      <c r="I50" s="19">
        <f>I51</f>
        <v>96.5</v>
      </c>
    </row>
    <row r="51" spans="1:9" ht="30" customHeight="1" x14ac:dyDescent="0.25">
      <c r="A51" s="11" t="s">
        <v>275</v>
      </c>
      <c r="B51" s="66" t="s">
        <v>165</v>
      </c>
      <c r="C51" s="67"/>
      <c r="D51" s="68"/>
      <c r="E51" s="6">
        <v>984</v>
      </c>
      <c r="F51" s="7" t="s">
        <v>20</v>
      </c>
      <c r="G51" s="7" t="s">
        <v>197</v>
      </c>
      <c r="H51" s="6">
        <v>200</v>
      </c>
      <c r="I51" s="15">
        <v>96.5</v>
      </c>
    </row>
    <row r="52" spans="1:9" ht="63" customHeight="1" x14ac:dyDescent="0.25">
      <c r="A52" s="11" t="s">
        <v>270</v>
      </c>
      <c r="B52" s="72" t="s">
        <v>198</v>
      </c>
      <c r="C52" s="73"/>
      <c r="D52" s="74"/>
      <c r="E52" s="12">
        <v>984</v>
      </c>
      <c r="F52" s="13" t="s">
        <v>20</v>
      </c>
      <c r="G52" s="13" t="s">
        <v>199</v>
      </c>
      <c r="H52" s="12"/>
      <c r="I52" s="19">
        <f>SUM(I53)</f>
        <v>304.7</v>
      </c>
    </row>
    <row r="53" spans="1:9" ht="30" customHeight="1" x14ac:dyDescent="0.25">
      <c r="A53" s="11" t="s">
        <v>271</v>
      </c>
      <c r="B53" s="66" t="s">
        <v>165</v>
      </c>
      <c r="C53" s="67"/>
      <c r="D53" s="68"/>
      <c r="E53" s="6">
        <v>984</v>
      </c>
      <c r="F53" s="7" t="s">
        <v>20</v>
      </c>
      <c r="G53" s="7" t="s">
        <v>199</v>
      </c>
      <c r="H53" s="6">
        <v>200</v>
      </c>
      <c r="I53" s="15">
        <v>304.7</v>
      </c>
    </row>
    <row r="54" spans="1:9" s="5" customFormat="1" ht="33" customHeight="1" x14ac:dyDescent="0.25">
      <c r="A54" s="9" t="s">
        <v>29</v>
      </c>
      <c r="B54" s="94" t="s">
        <v>30</v>
      </c>
      <c r="C54" s="94"/>
      <c r="D54" s="94"/>
      <c r="E54" s="2">
        <v>984</v>
      </c>
      <c r="F54" s="3" t="s">
        <v>31</v>
      </c>
      <c r="G54" s="7"/>
      <c r="H54" s="6"/>
      <c r="I54" s="26">
        <f>SUM(I55)</f>
        <v>539.40000000000009</v>
      </c>
    </row>
    <row r="55" spans="1:9" s="5" customFormat="1" ht="47.25" customHeight="1" x14ac:dyDescent="0.25">
      <c r="A55" s="16" t="s">
        <v>32</v>
      </c>
      <c r="B55" s="75" t="s">
        <v>33</v>
      </c>
      <c r="C55" s="75"/>
      <c r="D55" s="75"/>
      <c r="E55" s="16">
        <v>984</v>
      </c>
      <c r="F55" s="17" t="s">
        <v>34</v>
      </c>
      <c r="G55" s="17"/>
      <c r="H55" s="16"/>
      <c r="I55" s="27">
        <f>SUM(I56+I58)</f>
        <v>539.40000000000009</v>
      </c>
    </row>
    <row r="56" spans="1:9" s="5" customFormat="1" ht="129.75" customHeight="1" x14ac:dyDescent="0.25">
      <c r="A56" s="11" t="s">
        <v>35</v>
      </c>
      <c r="B56" s="79" t="s">
        <v>280</v>
      </c>
      <c r="C56" s="80"/>
      <c r="D56" s="81"/>
      <c r="E56" s="12">
        <v>984</v>
      </c>
      <c r="F56" s="13" t="s">
        <v>34</v>
      </c>
      <c r="G56" s="13" t="s">
        <v>202</v>
      </c>
      <c r="H56" s="12"/>
      <c r="I56" s="19">
        <f>SUM(I57)</f>
        <v>143.80000000000001</v>
      </c>
    </row>
    <row r="57" spans="1:9" ht="30" customHeight="1" x14ac:dyDescent="0.25">
      <c r="A57" s="10" t="s">
        <v>157</v>
      </c>
      <c r="B57" s="66" t="s">
        <v>165</v>
      </c>
      <c r="C57" s="67"/>
      <c r="D57" s="68"/>
      <c r="E57" s="6">
        <v>984</v>
      </c>
      <c r="F57" s="7" t="s">
        <v>34</v>
      </c>
      <c r="G57" s="7" t="s">
        <v>202</v>
      </c>
      <c r="H57" s="6">
        <v>200</v>
      </c>
      <c r="I57" s="15">
        <v>143.80000000000001</v>
      </c>
    </row>
    <row r="58" spans="1:9" s="5" customFormat="1" ht="96.75" customHeight="1" x14ac:dyDescent="0.25">
      <c r="A58" s="11" t="s">
        <v>36</v>
      </c>
      <c r="B58" s="72" t="s">
        <v>203</v>
      </c>
      <c r="C58" s="73"/>
      <c r="D58" s="74"/>
      <c r="E58" s="12">
        <v>984</v>
      </c>
      <c r="F58" s="13" t="s">
        <v>34</v>
      </c>
      <c r="G58" s="13" t="s">
        <v>204</v>
      </c>
      <c r="H58" s="12"/>
      <c r="I58" s="19">
        <f>SUM(I59)</f>
        <v>395.6</v>
      </c>
    </row>
    <row r="59" spans="1:9" ht="29.25" customHeight="1" x14ac:dyDescent="0.25">
      <c r="A59" s="10" t="s">
        <v>159</v>
      </c>
      <c r="B59" s="66" t="s">
        <v>165</v>
      </c>
      <c r="C59" s="67"/>
      <c r="D59" s="68"/>
      <c r="E59" s="6">
        <v>984</v>
      </c>
      <c r="F59" s="7" t="s">
        <v>34</v>
      </c>
      <c r="G59" s="7" t="s">
        <v>204</v>
      </c>
      <c r="H59" s="6">
        <v>200</v>
      </c>
      <c r="I59" s="15">
        <v>395.6</v>
      </c>
    </row>
    <row r="60" spans="1:9" ht="15" customHeight="1" x14ac:dyDescent="0.25">
      <c r="A60" s="9" t="s">
        <v>37</v>
      </c>
      <c r="B60" s="69" t="s">
        <v>38</v>
      </c>
      <c r="C60" s="70"/>
      <c r="D60" s="71"/>
      <c r="E60" s="2">
        <v>984</v>
      </c>
      <c r="F60" s="3" t="s">
        <v>39</v>
      </c>
      <c r="G60" s="3"/>
      <c r="H60" s="6"/>
      <c r="I60" s="26">
        <f>SUM(I61+I64+I67)</f>
        <v>86369.2</v>
      </c>
    </row>
    <row r="61" spans="1:9" ht="18.75" customHeight="1" x14ac:dyDescent="0.25">
      <c r="A61" s="20" t="s">
        <v>40</v>
      </c>
      <c r="B61" s="59" t="s">
        <v>124</v>
      </c>
      <c r="C61" s="60"/>
      <c r="D61" s="61"/>
      <c r="E61" s="16">
        <v>984</v>
      </c>
      <c r="F61" s="17" t="s">
        <v>123</v>
      </c>
      <c r="G61" s="17"/>
      <c r="H61" s="12"/>
      <c r="I61" s="27">
        <f>SUM(I62)</f>
        <v>1701.7</v>
      </c>
    </row>
    <row r="62" spans="1:9" s="5" customFormat="1" ht="66" customHeight="1" x14ac:dyDescent="0.25">
      <c r="A62" s="11" t="s">
        <v>41</v>
      </c>
      <c r="B62" s="65" t="s">
        <v>205</v>
      </c>
      <c r="C62" s="60"/>
      <c r="D62" s="61"/>
      <c r="E62" s="12">
        <v>984</v>
      </c>
      <c r="F62" s="13" t="s">
        <v>123</v>
      </c>
      <c r="G62" s="13" t="s">
        <v>206</v>
      </c>
      <c r="H62" s="12"/>
      <c r="I62" s="19">
        <f>I63</f>
        <v>1701.7</v>
      </c>
    </row>
    <row r="63" spans="1:9" ht="18.75" customHeight="1" x14ac:dyDescent="0.25">
      <c r="A63" s="10" t="s">
        <v>42</v>
      </c>
      <c r="B63" s="62" t="s">
        <v>163</v>
      </c>
      <c r="C63" s="63"/>
      <c r="D63" s="64"/>
      <c r="E63" s="6">
        <v>984</v>
      </c>
      <c r="F63" s="7" t="s">
        <v>123</v>
      </c>
      <c r="G63" s="7" t="s">
        <v>206</v>
      </c>
      <c r="H63" s="6">
        <v>800</v>
      </c>
      <c r="I63" s="15">
        <v>1701.7</v>
      </c>
    </row>
    <row r="64" spans="1:9" s="8" customFormat="1" ht="19.5" customHeight="1" x14ac:dyDescent="0.25">
      <c r="A64" s="20" t="s">
        <v>43</v>
      </c>
      <c r="B64" s="59" t="s">
        <v>207</v>
      </c>
      <c r="C64" s="125"/>
      <c r="D64" s="126"/>
      <c r="E64" s="16">
        <v>984</v>
      </c>
      <c r="F64" s="17" t="s">
        <v>133</v>
      </c>
      <c r="G64" s="17"/>
      <c r="H64" s="16"/>
      <c r="I64" s="27">
        <f>SUM(I65)</f>
        <v>84513.8</v>
      </c>
    </row>
    <row r="65" spans="1:9" s="5" customFormat="1" ht="82.5" customHeight="1" x14ac:dyDescent="0.25">
      <c r="A65" s="11" t="s">
        <v>46</v>
      </c>
      <c r="B65" s="76" t="s">
        <v>208</v>
      </c>
      <c r="C65" s="130"/>
      <c r="D65" s="131"/>
      <c r="E65" s="12">
        <v>984</v>
      </c>
      <c r="F65" s="13" t="s">
        <v>133</v>
      </c>
      <c r="G65" s="13" t="s">
        <v>209</v>
      </c>
      <c r="H65" s="12"/>
      <c r="I65" s="19">
        <f>I66</f>
        <v>84513.8</v>
      </c>
    </row>
    <row r="66" spans="1:9" ht="32.25" customHeight="1" x14ac:dyDescent="0.25">
      <c r="A66" s="10" t="s">
        <v>47</v>
      </c>
      <c r="B66" s="66" t="s">
        <v>165</v>
      </c>
      <c r="C66" s="67"/>
      <c r="D66" s="68"/>
      <c r="E66" s="6">
        <v>984</v>
      </c>
      <c r="F66" s="7" t="s">
        <v>133</v>
      </c>
      <c r="G66" s="7" t="s">
        <v>209</v>
      </c>
      <c r="H66" s="6">
        <v>200</v>
      </c>
      <c r="I66" s="15">
        <v>84513.8</v>
      </c>
    </row>
    <row r="67" spans="1:9" s="5" customFormat="1" ht="15.75" customHeight="1" x14ac:dyDescent="0.25">
      <c r="A67" s="20" t="s">
        <v>122</v>
      </c>
      <c r="B67" s="75" t="s">
        <v>44</v>
      </c>
      <c r="C67" s="75"/>
      <c r="D67" s="75"/>
      <c r="E67" s="16">
        <v>984</v>
      </c>
      <c r="F67" s="17" t="s">
        <v>45</v>
      </c>
      <c r="G67" s="12"/>
      <c r="H67" s="12"/>
      <c r="I67" s="27">
        <f>I68</f>
        <v>153.69999999999999</v>
      </c>
    </row>
    <row r="68" spans="1:9" ht="47.25" customHeight="1" x14ac:dyDescent="0.25">
      <c r="A68" s="11" t="s">
        <v>160</v>
      </c>
      <c r="B68" s="72" t="s">
        <v>210</v>
      </c>
      <c r="C68" s="73"/>
      <c r="D68" s="74"/>
      <c r="E68" s="12">
        <v>984</v>
      </c>
      <c r="F68" s="13" t="s">
        <v>45</v>
      </c>
      <c r="G68" s="12">
        <v>7950007</v>
      </c>
      <c r="H68" s="12"/>
      <c r="I68" s="19">
        <f>I69</f>
        <v>153.69999999999999</v>
      </c>
    </row>
    <row r="69" spans="1:9" s="8" customFormat="1" ht="31.5" customHeight="1" x14ac:dyDescent="0.25">
      <c r="A69" s="10" t="s">
        <v>161</v>
      </c>
      <c r="B69" s="66" t="s">
        <v>165</v>
      </c>
      <c r="C69" s="67"/>
      <c r="D69" s="68"/>
      <c r="E69" s="6">
        <v>984</v>
      </c>
      <c r="F69" s="7" t="s">
        <v>45</v>
      </c>
      <c r="G69" s="6">
        <v>7950007</v>
      </c>
      <c r="H69" s="6">
        <v>200</v>
      </c>
      <c r="I69" s="15">
        <v>153.69999999999999</v>
      </c>
    </row>
    <row r="70" spans="1:9" s="8" customFormat="1" ht="19.5" customHeight="1" x14ac:dyDescent="0.2">
      <c r="A70" s="9" t="s">
        <v>105</v>
      </c>
      <c r="B70" s="96" t="s">
        <v>101</v>
      </c>
      <c r="C70" s="97"/>
      <c r="D70" s="98"/>
      <c r="E70" s="2">
        <v>984</v>
      </c>
      <c r="F70" s="3" t="s">
        <v>104</v>
      </c>
      <c r="G70" s="2"/>
      <c r="H70" s="2"/>
      <c r="I70" s="26">
        <f>I71</f>
        <v>115326.09999999999</v>
      </c>
    </row>
    <row r="71" spans="1:9" s="5" customFormat="1" ht="15" customHeight="1" x14ac:dyDescent="0.25">
      <c r="A71" s="9" t="s">
        <v>102</v>
      </c>
      <c r="B71" s="69" t="s">
        <v>106</v>
      </c>
      <c r="C71" s="70"/>
      <c r="D71" s="71"/>
      <c r="E71" s="2">
        <v>984</v>
      </c>
      <c r="F71" s="3" t="s">
        <v>48</v>
      </c>
      <c r="G71" s="6"/>
      <c r="H71" s="6"/>
      <c r="I71" s="26">
        <f>SUM(I72+I74+I76+I78+I80+I82+I84+I86+I88+I90+I92+I94)</f>
        <v>115326.09999999999</v>
      </c>
    </row>
    <row r="72" spans="1:9" s="5" customFormat="1" ht="48" customHeight="1" x14ac:dyDescent="0.25">
      <c r="A72" s="11" t="s">
        <v>107</v>
      </c>
      <c r="B72" s="72" t="s">
        <v>216</v>
      </c>
      <c r="C72" s="123"/>
      <c r="D72" s="124"/>
      <c r="E72" s="52">
        <v>984</v>
      </c>
      <c r="F72" s="53" t="s">
        <v>48</v>
      </c>
      <c r="G72" s="53" t="s">
        <v>219</v>
      </c>
      <c r="H72" s="53"/>
      <c r="I72" s="19">
        <f>I73</f>
        <v>49528.1</v>
      </c>
    </row>
    <row r="73" spans="1:9" s="5" customFormat="1" ht="29.25" customHeight="1" x14ac:dyDescent="0.25">
      <c r="A73" s="11" t="s">
        <v>108</v>
      </c>
      <c r="B73" s="66" t="s">
        <v>165</v>
      </c>
      <c r="C73" s="67"/>
      <c r="D73" s="68"/>
      <c r="E73" s="41">
        <v>984</v>
      </c>
      <c r="F73" s="31" t="s">
        <v>48</v>
      </c>
      <c r="G73" s="31" t="s">
        <v>219</v>
      </c>
      <c r="H73" s="31" t="s">
        <v>166</v>
      </c>
      <c r="I73" s="15">
        <v>49528.1</v>
      </c>
    </row>
    <row r="74" spans="1:9" s="5" customFormat="1" ht="95.25" customHeight="1" x14ac:dyDescent="0.25">
      <c r="A74" s="11" t="s">
        <v>109</v>
      </c>
      <c r="B74" s="127" t="s">
        <v>289</v>
      </c>
      <c r="C74" s="89"/>
      <c r="D74" s="90"/>
      <c r="E74" s="24">
        <v>984</v>
      </c>
      <c r="F74" s="28" t="s">
        <v>48</v>
      </c>
      <c r="G74" s="28" t="s">
        <v>211</v>
      </c>
      <c r="H74" s="28"/>
      <c r="I74" s="57">
        <f>I75</f>
        <v>16885.400000000001</v>
      </c>
    </row>
    <row r="75" spans="1:9" ht="30" customHeight="1" x14ac:dyDescent="0.25">
      <c r="A75" s="10" t="s">
        <v>110</v>
      </c>
      <c r="B75" s="66" t="s">
        <v>165</v>
      </c>
      <c r="C75" s="67"/>
      <c r="D75" s="68"/>
      <c r="E75" s="40">
        <v>984</v>
      </c>
      <c r="F75" s="29" t="s">
        <v>48</v>
      </c>
      <c r="G75" s="29" t="s">
        <v>211</v>
      </c>
      <c r="H75" s="29" t="s">
        <v>166</v>
      </c>
      <c r="I75" s="58">
        <v>16885.400000000001</v>
      </c>
    </row>
    <row r="76" spans="1:9" s="5" customFormat="1" ht="98.25" customHeight="1" x14ac:dyDescent="0.25">
      <c r="A76" s="11" t="s">
        <v>112</v>
      </c>
      <c r="B76" s="127" t="s">
        <v>212</v>
      </c>
      <c r="C76" s="128"/>
      <c r="D76" s="129"/>
      <c r="E76" s="24">
        <v>984</v>
      </c>
      <c r="F76" s="28" t="s">
        <v>48</v>
      </c>
      <c r="G76" s="28" t="s">
        <v>213</v>
      </c>
      <c r="H76" s="28"/>
      <c r="I76" s="19">
        <f>I77</f>
        <v>1497.2</v>
      </c>
    </row>
    <row r="77" spans="1:9" ht="30" customHeight="1" x14ac:dyDescent="0.25">
      <c r="A77" s="10" t="s">
        <v>272</v>
      </c>
      <c r="B77" s="66" t="s">
        <v>165</v>
      </c>
      <c r="C77" s="67"/>
      <c r="D77" s="68"/>
      <c r="E77" s="40">
        <v>984</v>
      </c>
      <c r="F77" s="29" t="s">
        <v>48</v>
      </c>
      <c r="G77" s="29" t="s">
        <v>213</v>
      </c>
      <c r="H77" s="29" t="s">
        <v>166</v>
      </c>
      <c r="I77" s="15">
        <v>1497.2</v>
      </c>
    </row>
    <row r="78" spans="1:9" s="8" customFormat="1" ht="142.5" customHeight="1" x14ac:dyDescent="0.25">
      <c r="A78" s="11" t="s">
        <v>113</v>
      </c>
      <c r="B78" s="76" t="s">
        <v>214</v>
      </c>
      <c r="C78" s="73"/>
      <c r="D78" s="74"/>
      <c r="E78" s="49">
        <v>984</v>
      </c>
      <c r="F78" s="50" t="s">
        <v>48</v>
      </c>
      <c r="G78" s="50" t="s">
        <v>215</v>
      </c>
      <c r="H78" s="50"/>
      <c r="I78" s="19">
        <f>I79</f>
        <v>1923</v>
      </c>
    </row>
    <row r="79" spans="1:9" s="5" customFormat="1" ht="33" customHeight="1" x14ac:dyDescent="0.25">
      <c r="A79" s="10" t="s">
        <v>114</v>
      </c>
      <c r="B79" s="66" t="s">
        <v>165</v>
      </c>
      <c r="C79" s="67"/>
      <c r="D79" s="68"/>
      <c r="E79" s="25">
        <v>984</v>
      </c>
      <c r="F79" s="30" t="s">
        <v>48</v>
      </c>
      <c r="G79" s="30" t="s">
        <v>215</v>
      </c>
      <c r="H79" s="30" t="s">
        <v>166</v>
      </c>
      <c r="I79" s="15">
        <v>1923</v>
      </c>
    </row>
    <row r="80" spans="1:9" ht="78.75" customHeight="1" x14ac:dyDescent="0.25">
      <c r="A80" s="11" t="s">
        <v>217</v>
      </c>
      <c r="B80" s="72" t="s">
        <v>285</v>
      </c>
      <c r="C80" s="73"/>
      <c r="D80" s="74"/>
      <c r="E80" s="49">
        <v>984</v>
      </c>
      <c r="F80" s="50" t="s">
        <v>48</v>
      </c>
      <c r="G80" s="50" t="s">
        <v>276</v>
      </c>
      <c r="H80" s="50"/>
      <c r="I80" s="19">
        <f>I81</f>
        <v>92.9</v>
      </c>
    </row>
    <row r="81" spans="1:9" s="5" customFormat="1" ht="30.75" customHeight="1" x14ac:dyDescent="0.25">
      <c r="A81" s="10" t="s">
        <v>218</v>
      </c>
      <c r="B81" s="66" t="s">
        <v>165</v>
      </c>
      <c r="C81" s="67"/>
      <c r="D81" s="68"/>
      <c r="E81" s="25">
        <v>984</v>
      </c>
      <c r="F81" s="30" t="s">
        <v>48</v>
      </c>
      <c r="G81" s="30" t="s">
        <v>276</v>
      </c>
      <c r="H81" s="30" t="s">
        <v>166</v>
      </c>
      <c r="I81" s="15">
        <v>92.9</v>
      </c>
    </row>
    <row r="82" spans="1:9" ht="48.75" customHeight="1" x14ac:dyDescent="0.25">
      <c r="A82" s="11" t="s">
        <v>222</v>
      </c>
      <c r="B82" s="72" t="s">
        <v>241</v>
      </c>
      <c r="C82" s="73"/>
      <c r="D82" s="74"/>
      <c r="E82" s="49">
        <v>984</v>
      </c>
      <c r="F82" s="50" t="s">
        <v>48</v>
      </c>
      <c r="G82" s="50" t="s">
        <v>220</v>
      </c>
      <c r="H82" s="50"/>
      <c r="I82" s="19">
        <f>I83</f>
        <v>541.4</v>
      </c>
    </row>
    <row r="83" spans="1:9" ht="29.25" customHeight="1" x14ac:dyDescent="0.25">
      <c r="A83" s="11" t="s">
        <v>223</v>
      </c>
      <c r="B83" s="66" t="s">
        <v>165</v>
      </c>
      <c r="C83" s="67"/>
      <c r="D83" s="68"/>
      <c r="E83" s="23">
        <v>984</v>
      </c>
      <c r="F83" s="32" t="s">
        <v>48</v>
      </c>
      <c r="G83" s="32" t="s">
        <v>220</v>
      </c>
      <c r="H83" s="32" t="s">
        <v>166</v>
      </c>
      <c r="I83" s="15">
        <v>541.4</v>
      </c>
    </row>
    <row r="84" spans="1:9" ht="46.5" customHeight="1" x14ac:dyDescent="0.25">
      <c r="A84" s="11" t="s">
        <v>224</v>
      </c>
      <c r="B84" s="72" t="s">
        <v>286</v>
      </c>
      <c r="C84" s="73"/>
      <c r="D84" s="74"/>
      <c r="E84" s="39">
        <v>984</v>
      </c>
      <c r="F84" s="51" t="s">
        <v>48</v>
      </c>
      <c r="G84" s="51" t="s">
        <v>221</v>
      </c>
      <c r="H84" s="51"/>
      <c r="I84" s="19">
        <f>I85</f>
        <v>13246.6</v>
      </c>
    </row>
    <row r="85" spans="1:9" s="5" customFormat="1" ht="18.75" customHeight="1" x14ac:dyDescent="0.25">
      <c r="A85" s="11" t="s">
        <v>225</v>
      </c>
      <c r="B85" s="66" t="s">
        <v>165</v>
      </c>
      <c r="C85" s="67"/>
      <c r="D85" s="68"/>
      <c r="E85" s="23">
        <v>984</v>
      </c>
      <c r="F85" s="32" t="s">
        <v>48</v>
      </c>
      <c r="G85" s="32" t="s">
        <v>221</v>
      </c>
      <c r="H85" s="32" t="s">
        <v>166</v>
      </c>
      <c r="I85" s="15">
        <v>13246.6</v>
      </c>
    </row>
    <row r="86" spans="1:9" s="5" customFormat="1" ht="99" customHeight="1" x14ac:dyDescent="0.25">
      <c r="A86" s="11" t="s">
        <v>226</v>
      </c>
      <c r="B86" s="76" t="s">
        <v>290</v>
      </c>
      <c r="C86" s="73"/>
      <c r="D86" s="74"/>
      <c r="E86" s="49">
        <v>984</v>
      </c>
      <c r="F86" s="50" t="s">
        <v>48</v>
      </c>
      <c r="G86" s="50" t="s">
        <v>228</v>
      </c>
      <c r="H86" s="50"/>
      <c r="I86" s="19">
        <f>I87</f>
        <v>8425</v>
      </c>
    </row>
    <row r="87" spans="1:9" ht="30" customHeight="1" x14ac:dyDescent="0.25">
      <c r="A87" s="11" t="s">
        <v>227</v>
      </c>
      <c r="B87" s="66" t="s">
        <v>165</v>
      </c>
      <c r="C87" s="67"/>
      <c r="D87" s="68"/>
      <c r="E87" s="25">
        <v>984</v>
      </c>
      <c r="F87" s="30" t="s">
        <v>48</v>
      </c>
      <c r="G87" s="30" t="s">
        <v>228</v>
      </c>
      <c r="H87" s="30" t="s">
        <v>166</v>
      </c>
      <c r="I87" s="15">
        <v>8425</v>
      </c>
    </row>
    <row r="88" spans="1:9" ht="63.75" customHeight="1" x14ac:dyDescent="0.25">
      <c r="A88" s="11" t="s">
        <v>229</v>
      </c>
      <c r="B88" s="72" t="s">
        <v>287</v>
      </c>
      <c r="C88" s="123"/>
      <c r="D88" s="124"/>
      <c r="E88" s="12">
        <v>984</v>
      </c>
      <c r="F88" s="13" t="s">
        <v>48</v>
      </c>
      <c r="G88" s="12">
        <v>7950015</v>
      </c>
      <c r="H88" s="12"/>
      <c r="I88" s="19">
        <f>I89</f>
        <v>240.1</v>
      </c>
    </row>
    <row r="89" spans="1:9" s="5" customFormat="1" ht="30" customHeight="1" x14ac:dyDescent="0.25">
      <c r="A89" s="11" t="s">
        <v>230</v>
      </c>
      <c r="B89" s="66" t="s">
        <v>165</v>
      </c>
      <c r="C89" s="67"/>
      <c r="D89" s="68"/>
      <c r="E89" s="6">
        <v>984</v>
      </c>
      <c r="F89" s="7" t="s">
        <v>48</v>
      </c>
      <c r="G89" s="6">
        <v>7950015</v>
      </c>
      <c r="H89" s="6">
        <v>200</v>
      </c>
      <c r="I89" s="15">
        <v>240.1</v>
      </c>
    </row>
    <row r="90" spans="1:9" s="5" customFormat="1" ht="45.75" customHeight="1" x14ac:dyDescent="0.25">
      <c r="A90" s="11" t="s">
        <v>231</v>
      </c>
      <c r="B90" s="88" t="s">
        <v>233</v>
      </c>
      <c r="C90" s="89"/>
      <c r="D90" s="90"/>
      <c r="E90" s="24">
        <v>984</v>
      </c>
      <c r="F90" s="28" t="s">
        <v>48</v>
      </c>
      <c r="G90" s="28" t="s">
        <v>234</v>
      </c>
      <c r="H90" s="28"/>
      <c r="I90" s="19">
        <f>SUM(I91)</f>
        <v>3849.4</v>
      </c>
    </row>
    <row r="91" spans="1:9" ht="30" customHeight="1" x14ac:dyDescent="0.25">
      <c r="A91" s="11" t="s">
        <v>232</v>
      </c>
      <c r="B91" s="66" t="s">
        <v>165</v>
      </c>
      <c r="C91" s="67"/>
      <c r="D91" s="68"/>
      <c r="E91" s="40">
        <v>984</v>
      </c>
      <c r="F91" s="29" t="s">
        <v>48</v>
      </c>
      <c r="G91" s="29" t="s">
        <v>234</v>
      </c>
      <c r="H91" s="29" t="s">
        <v>166</v>
      </c>
      <c r="I91" s="15">
        <v>3849.4</v>
      </c>
    </row>
    <row r="92" spans="1:9" s="5" customFormat="1" ht="48" customHeight="1" x14ac:dyDescent="0.25">
      <c r="A92" s="11" t="s">
        <v>235</v>
      </c>
      <c r="B92" s="72" t="s">
        <v>291</v>
      </c>
      <c r="C92" s="73"/>
      <c r="D92" s="74"/>
      <c r="E92" s="12">
        <v>984</v>
      </c>
      <c r="F92" s="13" t="s">
        <v>48</v>
      </c>
      <c r="G92" s="12">
        <v>7950017</v>
      </c>
      <c r="H92" s="12"/>
      <c r="I92" s="19">
        <f>I93</f>
        <v>19069.7</v>
      </c>
    </row>
    <row r="93" spans="1:9" ht="31.5" customHeight="1" x14ac:dyDescent="0.25">
      <c r="A93" s="11" t="s">
        <v>236</v>
      </c>
      <c r="B93" s="66" t="s">
        <v>165</v>
      </c>
      <c r="C93" s="67"/>
      <c r="D93" s="68"/>
      <c r="E93" s="6">
        <v>984</v>
      </c>
      <c r="F93" s="7" t="s">
        <v>48</v>
      </c>
      <c r="G93" s="6">
        <v>7950017</v>
      </c>
      <c r="H93" s="6">
        <v>200</v>
      </c>
      <c r="I93" s="15">
        <v>19069.7</v>
      </c>
    </row>
    <row r="94" spans="1:9" s="48" customFormat="1" ht="61.5" customHeight="1" x14ac:dyDescent="0.25">
      <c r="A94" s="11" t="s">
        <v>237</v>
      </c>
      <c r="B94" s="88" t="s">
        <v>239</v>
      </c>
      <c r="C94" s="89"/>
      <c r="D94" s="90"/>
      <c r="E94" s="40">
        <v>984</v>
      </c>
      <c r="F94" s="29" t="s">
        <v>48</v>
      </c>
      <c r="G94" s="29" t="s">
        <v>240</v>
      </c>
      <c r="H94" s="54"/>
      <c r="I94" s="55">
        <f>SUM(I95)</f>
        <v>27.3</v>
      </c>
    </row>
    <row r="95" spans="1:9" s="5" customFormat="1" ht="30.75" customHeight="1" x14ac:dyDescent="0.25">
      <c r="A95" s="11" t="s">
        <v>238</v>
      </c>
      <c r="B95" s="66" t="s">
        <v>165</v>
      </c>
      <c r="C95" s="67"/>
      <c r="D95" s="68"/>
      <c r="E95" s="40">
        <v>984</v>
      </c>
      <c r="F95" s="29" t="s">
        <v>48</v>
      </c>
      <c r="G95" s="29" t="s">
        <v>240</v>
      </c>
      <c r="H95" s="54" t="s">
        <v>166</v>
      </c>
      <c r="I95" s="55">
        <v>27.3</v>
      </c>
    </row>
    <row r="96" spans="1:9" ht="18" customHeight="1" x14ac:dyDescent="0.25">
      <c r="A96" s="9" t="s">
        <v>49</v>
      </c>
      <c r="B96" s="69" t="s">
        <v>50</v>
      </c>
      <c r="C96" s="70"/>
      <c r="D96" s="71"/>
      <c r="E96" s="2">
        <v>984</v>
      </c>
      <c r="F96" s="3" t="s">
        <v>51</v>
      </c>
      <c r="G96" s="6"/>
      <c r="H96" s="6"/>
      <c r="I96" s="26">
        <f t="shared" ref="I96:I98" si="0">I97</f>
        <v>196.7</v>
      </c>
    </row>
    <row r="97" spans="1:9" s="5" customFormat="1" ht="34.5" customHeight="1" x14ac:dyDescent="0.25">
      <c r="A97" s="20" t="s">
        <v>52</v>
      </c>
      <c r="B97" s="82" t="s">
        <v>53</v>
      </c>
      <c r="C97" s="83"/>
      <c r="D97" s="84"/>
      <c r="E97" s="16">
        <v>984</v>
      </c>
      <c r="F97" s="17" t="s">
        <v>54</v>
      </c>
      <c r="G97" s="12"/>
      <c r="H97" s="12"/>
      <c r="I97" s="27">
        <f t="shared" si="0"/>
        <v>196.7</v>
      </c>
    </row>
    <row r="98" spans="1:9" ht="82.5" customHeight="1" x14ac:dyDescent="0.25">
      <c r="A98" s="11" t="s">
        <v>55</v>
      </c>
      <c r="B98" s="72" t="s">
        <v>242</v>
      </c>
      <c r="C98" s="73"/>
      <c r="D98" s="74"/>
      <c r="E98" s="12">
        <v>984</v>
      </c>
      <c r="F98" s="13" t="s">
        <v>54</v>
      </c>
      <c r="G98" s="12">
        <v>7950019</v>
      </c>
      <c r="H98" s="12"/>
      <c r="I98" s="19">
        <f t="shared" si="0"/>
        <v>196.7</v>
      </c>
    </row>
    <row r="99" spans="1:9" s="5" customFormat="1" ht="29.25" customHeight="1" x14ac:dyDescent="0.25">
      <c r="A99" s="10" t="s">
        <v>56</v>
      </c>
      <c r="B99" s="66" t="s">
        <v>165</v>
      </c>
      <c r="C99" s="67"/>
      <c r="D99" s="68"/>
      <c r="E99" s="6">
        <v>984</v>
      </c>
      <c r="F99" s="7" t="s">
        <v>54</v>
      </c>
      <c r="G99" s="6">
        <v>7950019</v>
      </c>
      <c r="H99" s="6">
        <v>200</v>
      </c>
      <c r="I99" s="15">
        <v>196.7</v>
      </c>
    </row>
    <row r="100" spans="1:9" ht="14.25" customHeight="1" x14ac:dyDescent="0.25">
      <c r="A100" s="2" t="s">
        <v>57</v>
      </c>
      <c r="B100" s="132" t="s">
        <v>58</v>
      </c>
      <c r="C100" s="133"/>
      <c r="D100" s="134"/>
      <c r="E100" s="2">
        <v>984</v>
      </c>
      <c r="F100" s="3" t="s">
        <v>59</v>
      </c>
      <c r="G100" s="2"/>
      <c r="H100" s="2"/>
      <c r="I100" s="26">
        <f>SUM(I101+I104)</f>
        <v>6372.8</v>
      </c>
    </row>
    <row r="101" spans="1:9" ht="29.25" customHeight="1" x14ac:dyDescent="0.25">
      <c r="A101" s="16" t="s">
        <v>60</v>
      </c>
      <c r="B101" s="135" t="s">
        <v>143</v>
      </c>
      <c r="C101" s="136"/>
      <c r="D101" s="137"/>
      <c r="E101" s="16">
        <v>984</v>
      </c>
      <c r="F101" s="17" t="s">
        <v>142</v>
      </c>
      <c r="G101" s="16"/>
      <c r="H101" s="16"/>
      <c r="I101" s="27">
        <f>I102</f>
        <v>487.6</v>
      </c>
    </row>
    <row r="102" spans="1:9" s="5" customFormat="1" ht="134.25" customHeight="1" x14ac:dyDescent="0.25">
      <c r="A102" s="12" t="s">
        <v>63</v>
      </c>
      <c r="B102" s="88" t="s">
        <v>293</v>
      </c>
      <c r="C102" s="89"/>
      <c r="D102" s="90"/>
      <c r="E102" s="12">
        <v>984</v>
      </c>
      <c r="F102" s="13" t="s">
        <v>142</v>
      </c>
      <c r="G102" s="12">
        <v>7950020</v>
      </c>
      <c r="H102" s="12"/>
      <c r="I102" s="19">
        <f>I103</f>
        <v>487.6</v>
      </c>
    </row>
    <row r="103" spans="1:9" s="5" customFormat="1" ht="30" customHeight="1" x14ac:dyDescent="0.25">
      <c r="A103" s="6" t="s">
        <v>64</v>
      </c>
      <c r="B103" s="66" t="s">
        <v>165</v>
      </c>
      <c r="C103" s="67"/>
      <c r="D103" s="68"/>
      <c r="E103" s="6">
        <v>984</v>
      </c>
      <c r="F103" s="7" t="s">
        <v>142</v>
      </c>
      <c r="G103" s="6">
        <v>7950020</v>
      </c>
      <c r="H103" s="6">
        <v>200</v>
      </c>
      <c r="I103" s="15">
        <v>487.6</v>
      </c>
    </row>
    <row r="104" spans="1:9" ht="19.5" customHeight="1" x14ac:dyDescent="0.25">
      <c r="A104" s="21" t="s">
        <v>144</v>
      </c>
      <c r="B104" s="82" t="s">
        <v>61</v>
      </c>
      <c r="C104" s="83"/>
      <c r="D104" s="84"/>
      <c r="E104" s="16">
        <v>984</v>
      </c>
      <c r="F104" s="17" t="s">
        <v>62</v>
      </c>
      <c r="G104" s="16"/>
      <c r="H104" s="16"/>
      <c r="I104" s="27">
        <f>SUM(I105+I107+I109)</f>
        <v>5885.2</v>
      </c>
    </row>
    <row r="105" spans="1:9" ht="49.5" customHeight="1" x14ac:dyDescent="0.25">
      <c r="A105" s="12" t="s">
        <v>146</v>
      </c>
      <c r="B105" s="72" t="s">
        <v>288</v>
      </c>
      <c r="C105" s="73"/>
      <c r="D105" s="74"/>
      <c r="E105" s="12">
        <v>984</v>
      </c>
      <c r="F105" s="13" t="s">
        <v>62</v>
      </c>
      <c r="G105" s="12">
        <v>7950021</v>
      </c>
      <c r="H105" s="12"/>
      <c r="I105" s="19">
        <f>I106</f>
        <v>540</v>
      </c>
    </row>
    <row r="106" spans="1:9" s="5" customFormat="1" ht="30.75" customHeight="1" x14ac:dyDescent="0.25">
      <c r="A106" s="6" t="s">
        <v>147</v>
      </c>
      <c r="B106" s="66" t="s">
        <v>165</v>
      </c>
      <c r="C106" s="67"/>
      <c r="D106" s="68"/>
      <c r="E106" s="6">
        <v>984</v>
      </c>
      <c r="F106" s="7" t="s">
        <v>62</v>
      </c>
      <c r="G106" s="6">
        <v>7950021</v>
      </c>
      <c r="H106" s="6">
        <v>200</v>
      </c>
      <c r="I106" s="15">
        <v>540</v>
      </c>
    </row>
    <row r="107" spans="1:9" ht="46.5" customHeight="1" x14ac:dyDescent="0.25">
      <c r="A107" s="12" t="s">
        <v>148</v>
      </c>
      <c r="B107" s="72" t="s">
        <v>243</v>
      </c>
      <c r="C107" s="73"/>
      <c r="D107" s="74"/>
      <c r="E107" s="12">
        <v>984</v>
      </c>
      <c r="F107" s="13" t="s">
        <v>62</v>
      </c>
      <c r="G107" s="12">
        <v>7950022</v>
      </c>
      <c r="H107" s="12"/>
      <c r="I107" s="19">
        <f>I108</f>
        <v>4780</v>
      </c>
    </row>
    <row r="108" spans="1:9" s="5" customFormat="1" ht="30.75" customHeight="1" x14ac:dyDescent="0.25">
      <c r="A108" s="6" t="s">
        <v>149</v>
      </c>
      <c r="B108" s="66" t="s">
        <v>165</v>
      </c>
      <c r="C108" s="67"/>
      <c r="D108" s="68"/>
      <c r="E108" s="6">
        <v>984</v>
      </c>
      <c r="F108" s="7" t="s">
        <v>62</v>
      </c>
      <c r="G108" s="6">
        <v>7950022</v>
      </c>
      <c r="H108" s="6">
        <v>200</v>
      </c>
      <c r="I108" s="15">
        <v>4780</v>
      </c>
    </row>
    <row r="109" spans="1:9" ht="63.75" customHeight="1" x14ac:dyDescent="0.25">
      <c r="A109" s="12" t="s">
        <v>150</v>
      </c>
      <c r="B109" s="72" t="s">
        <v>244</v>
      </c>
      <c r="C109" s="73"/>
      <c r="D109" s="74"/>
      <c r="E109" s="12">
        <v>984</v>
      </c>
      <c r="F109" s="13" t="s">
        <v>62</v>
      </c>
      <c r="G109" s="12">
        <v>7950023</v>
      </c>
      <c r="H109" s="12"/>
      <c r="I109" s="19">
        <f>I110</f>
        <v>565.20000000000005</v>
      </c>
    </row>
    <row r="110" spans="1:9" ht="30.75" customHeight="1" x14ac:dyDescent="0.25">
      <c r="A110" s="6" t="s">
        <v>151</v>
      </c>
      <c r="B110" s="66" t="s">
        <v>165</v>
      </c>
      <c r="C110" s="67"/>
      <c r="D110" s="68"/>
      <c r="E110" s="6">
        <v>984</v>
      </c>
      <c r="F110" s="7" t="s">
        <v>62</v>
      </c>
      <c r="G110" s="6">
        <v>7950023</v>
      </c>
      <c r="H110" s="6">
        <v>200</v>
      </c>
      <c r="I110" s="15">
        <v>565.20000000000005</v>
      </c>
    </row>
    <row r="111" spans="1:9" ht="17.25" customHeight="1" x14ac:dyDescent="0.25">
      <c r="A111" s="2" t="s">
        <v>65</v>
      </c>
      <c r="B111" s="94" t="s">
        <v>66</v>
      </c>
      <c r="C111" s="94"/>
      <c r="D111" s="94"/>
      <c r="E111" s="2">
        <v>984</v>
      </c>
      <c r="F111" s="3" t="s">
        <v>67</v>
      </c>
      <c r="G111" s="2"/>
      <c r="H111" s="6"/>
      <c r="I111" s="26">
        <f>I112</f>
        <v>20967.400000000001</v>
      </c>
    </row>
    <row r="112" spans="1:9" ht="16.5" customHeight="1" x14ac:dyDescent="0.25">
      <c r="A112" s="12" t="s">
        <v>68</v>
      </c>
      <c r="B112" s="95" t="s">
        <v>69</v>
      </c>
      <c r="C112" s="95"/>
      <c r="D112" s="95"/>
      <c r="E112" s="16">
        <v>984</v>
      </c>
      <c r="F112" s="17" t="s">
        <v>70</v>
      </c>
      <c r="G112" s="12"/>
      <c r="H112" s="12"/>
      <c r="I112" s="27">
        <f>SUM(I113+I116+I118+I120)</f>
        <v>20967.400000000001</v>
      </c>
    </row>
    <row r="113" spans="1:9" s="4" customFormat="1" ht="82.5" customHeight="1" x14ac:dyDescent="0.25">
      <c r="A113" s="12" t="s">
        <v>71</v>
      </c>
      <c r="B113" s="149" t="s">
        <v>281</v>
      </c>
      <c r="C113" s="149"/>
      <c r="D113" s="149"/>
      <c r="E113" s="12">
        <v>984</v>
      </c>
      <c r="F113" s="13" t="s">
        <v>70</v>
      </c>
      <c r="G113" s="12">
        <v>4401400</v>
      </c>
      <c r="H113" s="12"/>
      <c r="I113" s="19">
        <f>SUM(I114:I115)</f>
        <v>10229.9</v>
      </c>
    </row>
    <row r="114" spans="1:9" s="22" customFormat="1" ht="78" customHeight="1" x14ac:dyDescent="0.25">
      <c r="A114" s="6" t="s">
        <v>72</v>
      </c>
      <c r="B114" s="66" t="s">
        <v>170</v>
      </c>
      <c r="C114" s="67"/>
      <c r="D114" s="68"/>
      <c r="E114" s="6">
        <v>984</v>
      </c>
      <c r="F114" s="7" t="s">
        <v>70</v>
      </c>
      <c r="G114" s="6">
        <v>4401400</v>
      </c>
      <c r="H114" s="7" t="s">
        <v>171</v>
      </c>
      <c r="I114" s="56">
        <v>5105.7</v>
      </c>
    </row>
    <row r="115" spans="1:9" s="14" customFormat="1" ht="30" customHeight="1" x14ac:dyDescent="0.25">
      <c r="A115" s="6" t="s">
        <v>134</v>
      </c>
      <c r="B115" s="66" t="s">
        <v>165</v>
      </c>
      <c r="C115" s="67"/>
      <c r="D115" s="68"/>
      <c r="E115" s="6">
        <v>984</v>
      </c>
      <c r="F115" s="7" t="s">
        <v>70</v>
      </c>
      <c r="G115" s="6">
        <v>4401400</v>
      </c>
      <c r="H115" s="7" t="s">
        <v>166</v>
      </c>
      <c r="I115" s="56">
        <v>5124.2</v>
      </c>
    </row>
    <row r="116" spans="1:9" s="5" customFormat="1" ht="63.75" customHeight="1" x14ac:dyDescent="0.25">
      <c r="A116" s="12" t="s">
        <v>73</v>
      </c>
      <c r="B116" s="149" t="s">
        <v>245</v>
      </c>
      <c r="C116" s="149"/>
      <c r="D116" s="149"/>
      <c r="E116" s="12">
        <v>984</v>
      </c>
      <c r="F116" s="13" t="s">
        <v>70</v>
      </c>
      <c r="G116" s="12">
        <v>7950024</v>
      </c>
      <c r="H116" s="12"/>
      <c r="I116" s="19">
        <f>SUM(I117)</f>
        <v>7547.5</v>
      </c>
    </row>
    <row r="117" spans="1:9" s="5" customFormat="1" ht="32.25" customHeight="1" x14ac:dyDescent="0.25">
      <c r="A117" s="6" t="s">
        <v>74</v>
      </c>
      <c r="B117" s="66" t="s">
        <v>165</v>
      </c>
      <c r="C117" s="67"/>
      <c r="D117" s="68"/>
      <c r="E117" s="6">
        <v>984</v>
      </c>
      <c r="F117" s="7" t="s">
        <v>70</v>
      </c>
      <c r="G117" s="6">
        <v>7950024</v>
      </c>
      <c r="H117" s="6">
        <v>200</v>
      </c>
      <c r="I117" s="15">
        <v>7547.5</v>
      </c>
    </row>
    <row r="118" spans="1:9" ht="48" customHeight="1" x14ac:dyDescent="0.25">
      <c r="A118" s="12" t="s">
        <v>75</v>
      </c>
      <c r="B118" s="72" t="s">
        <v>246</v>
      </c>
      <c r="C118" s="73"/>
      <c r="D118" s="74"/>
      <c r="E118" s="12">
        <v>984</v>
      </c>
      <c r="F118" s="13" t="s">
        <v>70</v>
      </c>
      <c r="G118" s="12">
        <v>7950025</v>
      </c>
      <c r="H118" s="12"/>
      <c r="I118" s="19">
        <f>I119</f>
        <v>1360</v>
      </c>
    </row>
    <row r="119" spans="1:9" s="5" customFormat="1" ht="30" customHeight="1" x14ac:dyDescent="0.25">
      <c r="A119" s="6" t="s">
        <v>76</v>
      </c>
      <c r="B119" s="66" t="s">
        <v>165</v>
      </c>
      <c r="C119" s="67"/>
      <c r="D119" s="68"/>
      <c r="E119" s="6">
        <v>984</v>
      </c>
      <c r="F119" s="7" t="s">
        <v>70</v>
      </c>
      <c r="G119" s="6">
        <v>7950025</v>
      </c>
      <c r="H119" s="6">
        <v>200</v>
      </c>
      <c r="I119" s="15">
        <v>1360</v>
      </c>
    </row>
    <row r="120" spans="1:9" ht="45.75" customHeight="1" x14ac:dyDescent="0.25">
      <c r="A120" s="12" t="s">
        <v>152</v>
      </c>
      <c r="B120" s="72" t="s">
        <v>243</v>
      </c>
      <c r="C120" s="73"/>
      <c r="D120" s="74"/>
      <c r="E120" s="12">
        <v>984</v>
      </c>
      <c r="F120" s="13" t="s">
        <v>70</v>
      </c>
      <c r="G120" s="12">
        <v>7950022</v>
      </c>
      <c r="H120" s="12"/>
      <c r="I120" s="19">
        <f>I121</f>
        <v>1830</v>
      </c>
    </row>
    <row r="121" spans="1:9" ht="29.25" customHeight="1" x14ac:dyDescent="0.25">
      <c r="A121" s="6" t="s">
        <v>153</v>
      </c>
      <c r="B121" s="66" t="s">
        <v>165</v>
      </c>
      <c r="C121" s="67"/>
      <c r="D121" s="68"/>
      <c r="E121" s="6">
        <v>984</v>
      </c>
      <c r="F121" s="7" t="s">
        <v>70</v>
      </c>
      <c r="G121" s="6">
        <v>7950022</v>
      </c>
      <c r="H121" s="6">
        <v>200</v>
      </c>
      <c r="I121" s="15">
        <v>1830</v>
      </c>
    </row>
    <row r="122" spans="1:9" s="5" customFormat="1" ht="18.75" customHeight="1" x14ac:dyDescent="0.25">
      <c r="A122" s="2" t="s">
        <v>77</v>
      </c>
      <c r="B122" s="69" t="s">
        <v>78</v>
      </c>
      <c r="C122" s="70"/>
      <c r="D122" s="71"/>
      <c r="E122" s="2">
        <v>984</v>
      </c>
      <c r="F122" s="2">
        <v>1000</v>
      </c>
      <c r="G122" s="2"/>
      <c r="H122" s="2"/>
      <c r="I122" s="26">
        <f>SUM(I123+I126)</f>
        <v>21249.360000000001</v>
      </c>
    </row>
    <row r="123" spans="1:9" ht="19.5" customHeight="1" x14ac:dyDescent="0.25">
      <c r="A123" s="16" t="s">
        <v>79</v>
      </c>
      <c r="B123" s="135" t="s">
        <v>103</v>
      </c>
      <c r="C123" s="136"/>
      <c r="D123" s="137"/>
      <c r="E123" s="16">
        <v>984</v>
      </c>
      <c r="F123" s="16">
        <v>1003</v>
      </c>
      <c r="G123" s="16"/>
      <c r="H123" s="16"/>
      <c r="I123" s="27">
        <f>I124</f>
        <v>594.1</v>
      </c>
    </row>
    <row r="124" spans="1:9" s="5" customFormat="1" ht="142.5" customHeight="1" x14ac:dyDescent="0.25">
      <c r="A124" s="12" t="s">
        <v>81</v>
      </c>
      <c r="B124" s="88" t="s">
        <v>111</v>
      </c>
      <c r="C124" s="89"/>
      <c r="D124" s="90"/>
      <c r="E124" s="12">
        <v>984</v>
      </c>
      <c r="F124" s="12">
        <v>1003</v>
      </c>
      <c r="G124" s="12">
        <v>5051500</v>
      </c>
      <c r="H124" s="12"/>
      <c r="I124" s="19">
        <f>I125</f>
        <v>594.1</v>
      </c>
    </row>
    <row r="125" spans="1:9" s="5" customFormat="1" ht="18.75" customHeight="1" x14ac:dyDescent="0.25">
      <c r="A125" s="6" t="s">
        <v>82</v>
      </c>
      <c r="B125" s="138" t="s">
        <v>172</v>
      </c>
      <c r="C125" s="139"/>
      <c r="D125" s="140"/>
      <c r="E125" s="6">
        <v>984</v>
      </c>
      <c r="F125" s="6">
        <v>1003</v>
      </c>
      <c r="G125" s="6">
        <v>5051500</v>
      </c>
      <c r="H125" s="7" t="s">
        <v>173</v>
      </c>
      <c r="I125" s="15">
        <v>594.1</v>
      </c>
    </row>
    <row r="126" spans="1:9" s="5" customFormat="1" ht="12.75" customHeight="1" x14ac:dyDescent="0.25">
      <c r="A126" s="16" t="s">
        <v>115</v>
      </c>
      <c r="B126" s="153" t="s">
        <v>80</v>
      </c>
      <c r="C126" s="154"/>
      <c r="D126" s="155"/>
      <c r="E126" s="16">
        <v>984</v>
      </c>
      <c r="F126" s="16">
        <v>1004</v>
      </c>
      <c r="G126" s="12"/>
      <c r="H126" s="12"/>
      <c r="I126" s="27">
        <f>SUM(I127+I130+I132)</f>
        <v>20655.260000000002</v>
      </c>
    </row>
    <row r="127" spans="1:9" ht="62.25" customHeight="1" x14ac:dyDescent="0.25">
      <c r="A127" s="12" t="s">
        <v>116</v>
      </c>
      <c r="B127" s="72" t="s">
        <v>250</v>
      </c>
      <c r="C127" s="73"/>
      <c r="D127" s="74"/>
      <c r="E127" s="12">
        <v>984</v>
      </c>
      <c r="F127" s="12">
        <v>1004</v>
      </c>
      <c r="G127" s="13" t="s">
        <v>247</v>
      </c>
      <c r="H127" s="12"/>
      <c r="I127" s="19">
        <f>SUM(I128:I129)</f>
        <v>4515.0600000000004</v>
      </c>
    </row>
    <row r="128" spans="1:9" s="5" customFormat="1" ht="96.75" customHeight="1" x14ac:dyDescent="0.25">
      <c r="A128" s="6" t="s">
        <v>117</v>
      </c>
      <c r="B128" s="66" t="s">
        <v>170</v>
      </c>
      <c r="C128" s="67"/>
      <c r="D128" s="68"/>
      <c r="E128" s="6">
        <v>984</v>
      </c>
      <c r="F128" s="6">
        <v>1004</v>
      </c>
      <c r="G128" s="13" t="s">
        <v>247</v>
      </c>
      <c r="H128" s="6">
        <v>100</v>
      </c>
      <c r="I128" s="15">
        <v>4209.0600000000004</v>
      </c>
    </row>
    <row r="129" spans="1:9" ht="31.5" customHeight="1" x14ac:dyDescent="0.25">
      <c r="A129" s="6" t="s">
        <v>154</v>
      </c>
      <c r="B129" s="66" t="s">
        <v>165</v>
      </c>
      <c r="C129" s="67"/>
      <c r="D129" s="68"/>
      <c r="E129" s="6">
        <v>984</v>
      </c>
      <c r="F129" s="6">
        <v>1004</v>
      </c>
      <c r="G129" s="13" t="s">
        <v>247</v>
      </c>
      <c r="H129" s="6">
        <v>200</v>
      </c>
      <c r="I129" s="15">
        <v>306</v>
      </c>
    </row>
    <row r="130" spans="1:9" s="5" customFormat="1" ht="69" customHeight="1" x14ac:dyDescent="0.25">
      <c r="A130" s="12" t="s">
        <v>118</v>
      </c>
      <c r="B130" s="149" t="s">
        <v>251</v>
      </c>
      <c r="C130" s="149"/>
      <c r="D130" s="149"/>
      <c r="E130" s="12">
        <v>984</v>
      </c>
      <c r="F130" s="12">
        <v>1004</v>
      </c>
      <c r="G130" s="13" t="s">
        <v>248</v>
      </c>
      <c r="H130" s="12"/>
      <c r="I130" s="19">
        <f>I131</f>
        <v>11381.8</v>
      </c>
    </row>
    <row r="131" spans="1:9" ht="17.25" customHeight="1" x14ac:dyDescent="0.25">
      <c r="A131" s="6" t="s">
        <v>119</v>
      </c>
      <c r="B131" s="138" t="s">
        <v>172</v>
      </c>
      <c r="C131" s="139"/>
      <c r="D131" s="140"/>
      <c r="E131" s="6">
        <v>984</v>
      </c>
      <c r="F131" s="6">
        <v>1004</v>
      </c>
      <c r="G131" s="13" t="s">
        <v>248</v>
      </c>
      <c r="H131" s="6">
        <v>300</v>
      </c>
      <c r="I131" s="15">
        <v>11381.8</v>
      </c>
    </row>
    <row r="132" spans="1:9" s="5" customFormat="1" ht="63" customHeight="1" x14ac:dyDescent="0.25">
      <c r="A132" s="12" t="s">
        <v>120</v>
      </c>
      <c r="B132" s="149" t="s">
        <v>252</v>
      </c>
      <c r="C132" s="149"/>
      <c r="D132" s="149"/>
      <c r="E132" s="12">
        <v>984</v>
      </c>
      <c r="F132" s="12">
        <v>1004</v>
      </c>
      <c r="G132" s="13" t="s">
        <v>249</v>
      </c>
      <c r="H132" s="12"/>
      <c r="I132" s="19">
        <f>I133</f>
        <v>4758.3999999999996</v>
      </c>
    </row>
    <row r="133" spans="1:9" s="5" customFormat="1" ht="16.5" customHeight="1" x14ac:dyDescent="0.25">
      <c r="A133" s="6" t="s">
        <v>121</v>
      </c>
      <c r="B133" s="138" t="s">
        <v>172</v>
      </c>
      <c r="C133" s="139"/>
      <c r="D133" s="140"/>
      <c r="E133" s="6">
        <v>984</v>
      </c>
      <c r="F133" s="6">
        <v>1004</v>
      </c>
      <c r="G133" s="13" t="s">
        <v>249</v>
      </c>
      <c r="H133" s="6">
        <v>300</v>
      </c>
      <c r="I133" s="15">
        <v>4758.3999999999996</v>
      </c>
    </row>
    <row r="134" spans="1:9" ht="18" customHeight="1" x14ac:dyDescent="0.25">
      <c r="A134" s="2" t="s">
        <v>83</v>
      </c>
      <c r="B134" s="94" t="s">
        <v>84</v>
      </c>
      <c r="C134" s="94"/>
      <c r="D134" s="94"/>
      <c r="E134" s="2">
        <v>984</v>
      </c>
      <c r="F134" s="3" t="s">
        <v>85</v>
      </c>
      <c r="G134" s="2"/>
      <c r="H134" s="2"/>
      <c r="I134" s="26">
        <f>SUM(I135+I141)</f>
        <v>17788.8</v>
      </c>
    </row>
    <row r="135" spans="1:9" ht="17.25" customHeight="1" x14ac:dyDescent="0.25">
      <c r="A135" s="16" t="s">
        <v>86</v>
      </c>
      <c r="B135" s="141" t="s">
        <v>87</v>
      </c>
      <c r="C135" s="142"/>
      <c r="D135" s="143"/>
      <c r="E135" s="16">
        <v>984</v>
      </c>
      <c r="F135" s="17" t="s">
        <v>88</v>
      </c>
      <c r="G135" s="16"/>
      <c r="H135" s="16"/>
      <c r="I135" s="27">
        <f>SUM(I138+I136)</f>
        <v>17488.8</v>
      </c>
    </row>
    <row r="136" spans="1:9" s="8" customFormat="1" ht="81" customHeight="1" x14ac:dyDescent="0.25">
      <c r="A136" s="12" t="s">
        <v>89</v>
      </c>
      <c r="B136" s="76" t="s">
        <v>253</v>
      </c>
      <c r="C136" s="144"/>
      <c r="D136" s="145"/>
      <c r="E136" s="12">
        <v>984</v>
      </c>
      <c r="F136" s="13" t="s">
        <v>88</v>
      </c>
      <c r="G136" s="12">
        <v>7950026</v>
      </c>
      <c r="H136" s="12"/>
      <c r="I136" s="19">
        <f>I137</f>
        <v>1113</v>
      </c>
    </row>
    <row r="137" spans="1:9" s="5" customFormat="1" ht="31.5" customHeight="1" x14ac:dyDescent="0.25">
      <c r="A137" s="6" t="s">
        <v>90</v>
      </c>
      <c r="B137" s="66" t="s">
        <v>165</v>
      </c>
      <c r="C137" s="67"/>
      <c r="D137" s="68"/>
      <c r="E137" s="6">
        <v>984</v>
      </c>
      <c r="F137" s="7" t="s">
        <v>88</v>
      </c>
      <c r="G137" s="6">
        <v>7950026</v>
      </c>
      <c r="H137" s="6">
        <v>200</v>
      </c>
      <c r="I137" s="15">
        <v>1113</v>
      </c>
    </row>
    <row r="138" spans="1:9" s="5" customFormat="1" ht="47.25" customHeight="1" x14ac:dyDescent="0.25">
      <c r="A138" s="12" t="s">
        <v>126</v>
      </c>
      <c r="B138" s="76" t="s">
        <v>282</v>
      </c>
      <c r="C138" s="130"/>
      <c r="D138" s="131"/>
      <c r="E138" s="12">
        <v>984</v>
      </c>
      <c r="F138" s="13" t="s">
        <v>88</v>
      </c>
      <c r="G138" s="12">
        <v>4871600</v>
      </c>
      <c r="H138" s="12"/>
      <c r="I138" s="19">
        <f>SUM(I139:I140)</f>
        <v>16375.8</v>
      </c>
    </row>
    <row r="139" spans="1:9" s="5" customFormat="1" ht="95.25" customHeight="1" x14ac:dyDescent="0.25">
      <c r="A139" s="6" t="s">
        <v>127</v>
      </c>
      <c r="B139" s="66" t="s">
        <v>170</v>
      </c>
      <c r="C139" s="67"/>
      <c r="D139" s="68"/>
      <c r="E139" s="6">
        <v>984</v>
      </c>
      <c r="F139" s="7" t="s">
        <v>88</v>
      </c>
      <c r="G139" s="6">
        <v>4871600</v>
      </c>
      <c r="H139" s="6">
        <v>100</v>
      </c>
      <c r="I139" s="15">
        <v>6114.5</v>
      </c>
    </row>
    <row r="140" spans="1:9" s="5" customFormat="1" ht="29.25" customHeight="1" x14ac:dyDescent="0.25">
      <c r="A140" s="6" t="s">
        <v>279</v>
      </c>
      <c r="B140" s="66" t="s">
        <v>278</v>
      </c>
      <c r="C140" s="67"/>
      <c r="D140" s="68"/>
      <c r="E140" s="6">
        <v>984</v>
      </c>
      <c r="F140" s="7" t="s">
        <v>88</v>
      </c>
      <c r="G140" s="6">
        <v>4871600</v>
      </c>
      <c r="H140" s="6">
        <v>200</v>
      </c>
      <c r="I140" s="15">
        <v>10261.299999999999</v>
      </c>
    </row>
    <row r="141" spans="1:9" ht="31.5" customHeight="1" x14ac:dyDescent="0.25">
      <c r="A141" s="16" t="s">
        <v>91</v>
      </c>
      <c r="B141" s="141" t="s">
        <v>155</v>
      </c>
      <c r="C141" s="142"/>
      <c r="D141" s="143"/>
      <c r="E141" s="16">
        <v>984</v>
      </c>
      <c r="F141" s="17" t="s">
        <v>156</v>
      </c>
      <c r="G141" s="16"/>
      <c r="H141" s="16"/>
      <c r="I141" s="27">
        <f>SUM(I142)</f>
        <v>300</v>
      </c>
    </row>
    <row r="142" spans="1:9" ht="48.75" customHeight="1" x14ac:dyDescent="0.25">
      <c r="A142" s="12" t="s">
        <v>92</v>
      </c>
      <c r="B142" s="72" t="s">
        <v>243</v>
      </c>
      <c r="C142" s="73"/>
      <c r="D142" s="74"/>
      <c r="E142" s="12">
        <v>984</v>
      </c>
      <c r="F142" s="13" t="s">
        <v>156</v>
      </c>
      <c r="G142" s="12">
        <v>7950022</v>
      </c>
      <c r="H142" s="12"/>
      <c r="I142" s="19">
        <f>SUM(I143:I143)</f>
        <v>300</v>
      </c>
    </row>
    <row r="143" spans="1:9" ht="30.75" customHeight="1" x14ac:dyDescent="0.25">
      <c r="A143" s="6" t="s">
        <v>128</v>
      </c>
      <c r="B143" s="66" t="s">
        <v>165</v>
      </c>
      <c r="C143" s="67"/>
      <c r="D143" s="68"/>
      <c r="E143" s="6">
        <v>984</v>
      </c>
      <c r="F143" s="7" t="s">
        <v>156</v>
      </c>
      <c r="G143" s="6">
        <v>7950022</v>
      </c>
      <c r="H143" s="6">
        <v>200</v>
      </c>
      <c r="I143" s="15">
        <v>300</v>
      </c>
    </row>
    <row r="144" spans="1:9" ht="15.75" x14ac:dyDescent="0.25">
      <c r="A144" s="2" t="s">
        <v>93</v>
      </c>
      <c r="B144" s="96" t="s">
        <v>94</v>
      </c>
      <c r="C144" s="101"/>
      <c r="D144" s="102"/>
      <c r="E144" s="2">
        <v>984</v>
      </c>
      <c r="F144" s="2">
        <v>1200</v>
      </c>
      <c r="G144" s="2"/>
      <c r="H144" s="2"/>
      <c r="I144" s="26">
        <f>SUM(I145)</f>
        <v>4107.1000000000004</v>
      </c>
    </row>
    <row r="145" spans="1:9" ht="15" customHeight="1" x14ac:dyDescent="0.25">
      <c r="A145" s="16" t="s">
        <v>95</v>
      </c>
      <c r="B145" s="146" t="s">
        <v>96</v>
      </c>
      <c r="C145" s="147"/>
      <c r="D145" s="148"/>
      <c r="E145" s="16">
        <v>984</v>
      </c>
      <c r="F145" s="17" t="s">
        <v>97</v>
      </c>
      <c r="G145" s="16"/>
      <c r="H145" s="12"/>
      <c r="I145" s="27">
        <f>SUM(I146)</f>
        <v>4107.1000000000004</v>
      </c>
    </row>
    <row r="146" spans="1:9" ht="78" customHeight="1" x14ac:dyDescent="0.25">
      <c r="A146" s="13" t="s">
        <v>98</v>
      </c>
      <c r="B146" s="72" t="s">
        <v>283</v>
      </c>
      <c r="C146" s="73"/>
      <c r="D146" s="74"/>
      <c r="E146" s="12">
        <v>984</v>
      </c>
      <c r="F146" s="13" t="s">
        <v>97</v>
      </c>
      <c r="G146" s="12">
        <v>4571700</v>
      </c>
      <c r="H146" s="12"/>
      <c r="I146" s="19">
        <f>SUM(I147:I149)</f>
        <v>4107.1000000000004</v>
      </c>
    </row>
    <row r="147" spans="1:9" ht="96" customHeight="1" x14ac:dyDescent="0.25">
      <c r="A147" s="6" t="s">
        <v>99</v>
      </c>
      <c r="B147" s="66" t="s">
        <v>170</v>
      </c>
      <c r="C147" s="67"/>
      <c r="D147" s="68"/>
      <c r="E147" s="6">
        <v>984</v>
      </c>
      <c r="F147" s="7" t="s">
        <v>97</v>
      </c>
      <c r="G147" s="6">
        <v>4571700</v>
      </c>
      <c r="H147" s="7" t="s">
        <v>171</v>
      </c>
      <c r="I147" s="15">
        <v>2366</v>
      </c>
    </row>
    <row r="148" spans="1:9" ht="33" customHeight="1" x14ac:dyDescent="0.25">
      <c r="A148" s="6" t="s">
        <v>135</v>
      </c>
      <c r="B148" s="66" t="s">
        <v>165</v>
      </c>
      <c r="C148" s="67"/>
      <c r="D148" s="68"/>
      <c r="E148" s="6">
        <v>984</v>
      </c>
      <c r="F148" s="7" t="s">
        <v>97</v>
      </c>
      <c r="G148" s="6">
        <v>4571700</v>
      </c>
      <c r="H148" s="7" t="s">
        <v>166</v>
      </c>
      <c r="I148" s="15">
        <v>1734.1</v>
      </c>
    </row>
    <row r="149" spans="1:9" ht="16.5" customHeight="1" x14ac:dyDescent="0.25">
      <c r="A149" s="6" t="s">
        <v>136</v>
      </c>
      <c r="B149" s="66" t="s">
        <v>163</v>
      </c>
      <c r="C149" s="77"/>
      <c r="D149" s="78"/>
      <c r="E149" s="6">
        <v>984</v>
      </c>
      <c r="F149" s="7" t="s">
        <v>97</v>
      </c>
      <c r="G149" s="6">
        <v>4571700</v>
      </c>
      <c r="H149" s="7" t="s">
        <v>169</v>
      </c>
      <c r="I149" s="15">
        <v>7</v>
      </c>
    </row>
    <row r="150" spans="1:9" x14ac:dyDescent="0.25">
      <c r="A150" s="152" t="s">
        <v>100</v>
      </c>
      <c r="B150" s="152"/>
      <c r="C150" s="152"/>
      <c r="D150" s="152"/>
      <c r="E150" s="152"/>
      <c r="F150" s="152"/>
      <c r="G150" s="152"/>
      <c r="H150" s="152"/>
      <c r="I150" s="26">
        <f>SUM(I10+I21)</f>
        <v>300140.35999999993</v>
      </c>
    </row>
    <row r="151" spans="1:9" x14ac:dyDescent="0.25">
      <c r="B151" s="150"/>
      <c r="C151" s="150"/>
    </row>
    <row r="152" spans="1:9" x14ac:dyDescent="0.25">
      <c r="B152" s="151"/>
      <c r="C152" s="151"/>
      <c r="D152" s="150"/>
      <c r="E152" s="150"/>
      <c r="F152" s="150"/>
      <c r="G152" s="150"/>
      <c r="H152" s="150"/>
    </row>
    <row r="153" spans="1:9" x14ac:dyDescent="0.25">
      <c r="B153" s="150"/>
      <c r="C153" s="150"/>
    </row>
    <row r="154" spans="1:9" x14ac:dyDescent="0.25">
      <c r="B154" s="151"/>
      <c r="C154" s="151"/>
      <c r="D154" s="151"/>
      <c r="E154" s="151"/>
      <c r="F154" s="151"/>
      <c r="G154" s="151"/>
      <c r="H154" s="151"/>
    </row>
    <row r="155" spans="1:9" x14ac:dyDescent="0.25">
      <c r="B155" s="150"/>
      <c r="C155" s="150"/>
    </row>
    <row r="156" spans="1:9" x14ac:dyDescent="0.25">
      <c r="B156" s="150"/>
      <c r="C156" s="150"/>
      <c r="D156" s="45"/>
    </row>
    <row r="157" spans="1:9" x14ac:dyDescent="0.25">
      <c r="B157" s="150"/>
      <c r="C157" s="150"/>
      <c r="D157" s="47"/>
    </row>
    <row r="158" spans="1:9" x14ac:dyDescent="0.25">
      <c r="B158" s="150"/>
      <c r="C158" s="150"/>
      <c r="D158" s="47"/>
    </row>
    <row r="159" spans="1:9" x14ac:dyDescent="0.25">
      <c r="B159" s="150"/>
      <c r="C159" s="150"/>
      <c r="D159" s="47"/>
    </row>
    <row r="160" spans="1:9" x14ac:dyDescent="0.25">
      <c r="B160" s="150"/>
      <c r="C160" s="150"/>
    </row>
    <row r="161" spans="2:3" x14ac:dyDescent="0.25">
      <c r="B161" s="150"/>
      <c r="C161" s="150"/>
    </row>
    <row r="162" spans="2:3" x14ac:dyDescent="0.25">
      <c r="B162" s="150"/>
      <c r="C162" s="150"/>
    </row>
    <row r="163" spans="2:3" x14ac:dyDescent="0.25">
      <c r="B163" s="150"/>
      <c r="C163" s="150"/>
    </row>
    <row r="164" spans="2:3" x14ac:dyDescent="0.25">
      <c r="B164" s="150"/>
      <c r="C164" s="150"/>
    </row>
    <row r="165" spans="2:3" x14ac:dyDescent="0.25">
      <c r="B165" s="150"/>
      <c r="C165" s="150"/>
    </row>
    <row r="166" spans="2:3" x14ac:dyDescent="0.25">
      <c r="B166" s="150"/>
      <c r="C166" s="150"/>
    </row>
  </sheetData>
  <mergeCells count="167">
    <mergeCell ref="B166:C166"/>
    <mergeCell ref="B158:C158"/>
    <mergeCell ref="B159:C159"/>
    <mergeCell ref="B164:C164"/>
    <mergeCell ref="B165:C165"/>
    <mergeCell ref="B133:D133"/>
    <mergeCell ref="B112:D112"/>
    <mergeCell ref="B114:D114"/>
    <mergeCell ref="B122:D122"/>
    <mergeCell ref="B137:D137"/>
    <mergeCell ref="B127:D127"/>
    <mergeCell ref="B128:D128"/>
    <mergeCell ref="B124:D124"/>
    <mergeCell ref="B132:D132"/>
    <mergeCell ref="B126:D126"/>
    <mergeCell ref="B155:C155"/>
    <mergeCell ref="B134:D134"/>
    <mergeCell ref="B156:C156"/>
    <mergeCell ref="B123:D123"/>
    <mergeCell ref="B139:D139"/>
    <mergeCell ref="B120:D120"/>
    <mergeCell ref="B121:D121"/>
    <mergeCell ref="B148:D148"/>
    <mergeCell ref="B163:C163"/>
    <mergeCell ref="B160:C160"/>
    <mergeCell ref="B157:C157"/>
    <mergeCell ref="B161:C161"/>
    <mergeCell ref="B162:C162"/>
    <mergeCell ref="B152:H152"/>
    <mergeCell ref="B153:C153"/>
    <mergeCell ref="B151:C151"/>
    <mergeCell ref="B154:H154"/>
    <mergeCell ref="A150:H150"/>
    <mergeCell ref="B149:D149"/>
    <mergeCell ref="B147:D147"/>
    <mergeCell ref="B125:D125"/>
    <mergeCell ref="B119:D119"/>
    <mergeCell ref="B118:D118"/>
    <mergeCell ref="B110:D110"/>
    <mergeCell ref="B146:D146"/>
    <mergeCell ref="B144:D144"/>
    <mergeCell ref="B140:D140"/>
    <mergeCell ref="B135:D135"/>
    <mergeCell ref="B136:D136"/>
    <mergeCell ref="B145:D145"/>
    <mergeCell ref="B117:D117"/>
    <mergeCell ref="B116:D116"/>
    <mergeCell ref="B111:D111"/>
    <mergeCell ref="B141:D141"/>
    <mergeCell ref="B142:D142"/>
    <mergeCell ref="B130:D130"/>
    <mergeCell ref="B113:D113"/>
    <mergeCell ref="B131:D131"/>
    <mergeCell ref="B115:D115"/>
    <mergeCell ref="B129:D129"/>
    <mergeCell ref="B143:D143"/>
    <mergeCell ref="B138:D138"/>
    <mergeCell ref="B102:D102"/>
    <mergeCell ref="B103:D103"/>
    <mergeCell ref="B96:D96"/>
    <mergeCell ref="B106:D106"/>
    <mergeCell ref="B107:D107"/>
    <mergeCell ref="B109:D109"/>
    <mergeCell ref="B108:D108"/>
    <mergeCell ref="B92:D92"/>
    <mergeCell ref="B97:D97"/>
    <mergeCell ref="B99:D99"/>
    <mergeCell ref="B104:D104"/>
    <mergeCell ref="B105:D105"/>
    <mergeCell ref="B98:D98"/>
    <mergeCell ref="B100:D100"/>
    <mergeCell ref="B94:D94"/>
    <mergeCell ref="B95:D95"/>
    <mergeCell ref="B101:D101"/>
    <mergeCell ref="B93:D93"/>
    <mergeCell ref="B89:D89"/>
    <mergeCell ref="B88:D88"/>
    <mergeCell ref="B87:D87"/>
    <mergeCell ref="B86:D86"/>
    <mergeCell ref="B84:D84"/>
    <mergeCell ref="B75:D75"/>
    <mergeCell ref="B68:D68"/>
    <mergeCell ref="B64:D64"/>
    <mergeCell ref="B85:D85"/>
    <mergeCell ref="B71:D71"/>
    <mergeCell ref="B67:D67"/>
    <mergeCell ref="B81:D81"/>
    <mergeCell ref="B74:D74"/>
    <mergeCell ref="B76:D76"/>
    <mergeCell ref="B77:D77"/>
    <mergeCell ref="B83:D83"/>
    <mergeCell ref="B69:D69"/>
    <mergeCell ref="B78:D78"/>
    <mergeCell ref="B82:D82"/>
    <mergeCell ref="B80:D80"/>
    <mergeCell ref="B65:D65"/>
    <mergeCell ref="B72:D72"/>
    <mergeCell ref="B73:D73"/>
    <mergeCell ref="E1:H1"/>
    <mergeCell ref="C2:H2"/>
    <mergeCell ref="B11:D11"/>
    <mergeCell ref="B20:D20"/>
    <mergeCell ref="B12:D12"/>
    <mergeCell ref="B13:D13"/>
    <mergeCell ref="B15:D15"/>
    <mergeCell ref="B16:D16"/>
    <mergeCell ref="B17:D17"/>
    <mergeCell ref="B18:D18"/>
    <mergeCell ref="B19:D19"/>
    <mergeCell ref="D6:G6"/>
    <mergeCell ref="B14:D14"/>
    <mergeCell ref="C3:I3"/>
    <mergeCell ref="A4:H4"/>
    <mergeCell ref="I8:I9"/>
    <mergeCell ref="B22:D22"/>
    <mergeCell ref="B36:D36"/>
    <mergeCell ref="A8:A9"/>
    <mergeCell ref="B8:D9"/>
    <mergeCell ref="E8:H8"/>
    <mergeCell ref="A5:H5"/>
    <mergeCell ref="B10:D10"/>
    <mergeCell ref="B37:D37"/>
    <mergeCell ref="B38:D38"/>
    <mergeCell ref="B21:D21"/>
    <mergeCell ref="B24:D24"/>
    <mergeCell ref="B91:D91"/>
    <mergeCell ref="B56:D56"/>
    <mergeCell ref="B23:D23"/>
    <mergeCell ref="B27:D27"/>
    <mergeCell ref="B31:D31"/>
    <mergeCell ref="B33:D33"/>
    <mergeCell ref="B34:D34"/>
    <mergeCell ref="B35:D35"/>
    <mergeCell ref="B28:D28"/>
    <mergeCell ref="B79:D79"/>
    <mergeCell ref="B48:D48"/>
    <mergeCell ref="B49:D49"/>
    <mergeCell ref="B50:D50"/>
    <mergeCell ref="B54:D54"/>
    <mergeCell ref="B90:D90"/>
    <mergeCell ref="B32:D32"/>
    <mergeCell ref="B26:D26"/>
    <mergeCell ref="B30:D30"/>
    <mergeCell ref="B29:D29"/>
    <mergeCell ref="B66:D66"/>
    <mergeCell ref="B70:D70"/>
    <mergeCell ref="B39:D39"/>
    <mergeCell ref="B40:D40"/>
    <mergeCell ref="B41:D41"/>
    <mergeCell ref="B61:D61"/>
    <mergeCell ref="B63:D63"/>
    <mergeCell ref="B62:D62"/>
    <mergeCell ref="B25:D25"/>
    <mergeCell ref="B59:D59"/>
    <mergeCell ref="B57:D57"/>
    <mergeCell ref="B60:D60"/>
    <mergeCell ref="B51:D51"/>
    <mergeCell ref="B58:D58"/>
    <mergeCell ref="B53:D53"/>
    <mergeCell ref="B52:D52"/>
    <mergeCell ref="B55:D55"/>
    <mergeCell ref="B42:D42"/>
    <mergeCell ref="B43:D43"/>
    <mergeCell ref="B44:D44"/>
    <mergeCell ref="B45:D45"/>
    <mergeCell ref="B46:D46"/>
    <mergeCell ref="B47:D47"/>
  </mergeCells>
  <phoneticPr fontId="0" type="noConversion"/>
  <pageMargins left="0.19685039370078741" right="0.19685039370078741" top="0" bottom="0" header="0.11811023622047245" footer="0.118110236220472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8" sqref="H8"/>
    </sheetView>
  </sheetViews>
  <sheetFormatPr defaultRowHeight="15" x14ac:dyDescent="0.25"/>
  <cols>
    <col min="1" max="16384" width="9.140625" style="1"/>
  </cols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расходы по ВР</vt:lpstr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Директор КПК</dc:creator>
  <cp:lastModifiedBy>1</cp:lastModifiedBy>
  <cp:lastPrinted>2014-12-10T12:29:53Z</cp:lastPrinted>
  <dcterms:created xsi:type="dcterms:W3CDTF">2011-06-28T07:51:13Z</dcterms:created>
  <dcterms:modified xsi:type="dcterms:W3CDTF">2014-12-12T12:48:26Z</dcterms:modified>
</cp:coreProperties>
</file>