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/>
  </bookViews>
  <sheets>
    <sheet name="Basic" sheetId="11" r:id="rId1"/>
    <sheet name="ErodeImage" sheetId="10" r:id="rId2"/>
    <sheet name="ErodeBufferUchar" sheetId="7" r:id="rId3"/>
    <sheet name="ErodeBufferUint" sheetId="8" r:id="rId4"/>
    <sheet name="Hit-Miss" sheetId="4" r:id="rId5"/>
    <sheet name="Gradient" sheetId="3" r:id="rId6"/>
    <sheet name="CPU" sheetId="9" r:id="rId7"/>
    <sheet name="GroupSize" sheetId="5" r:id="rId8"/>
    <sheet name="DataTransfer" sheetId="1" r:id="rId9"/>
    <sheet name="ErodeImageRGB" sheetId="6" r:id="rId10"/>
    <sheet name="Gaussian" sheetId="2" r:id="rId11"/>
    <sheet name="Arkusz1" sheetId="12" r:id="rId12"/>
  </sheets>
  <calcPr calcId="125725"/>
</workbook>
</file>

<file path=xl/calcChain.xml><?xml version="1.0" encoding="utf-8"?>
<calcChain xmlns="http://schemas.openxmlformats.org/spreadsheetml/2006/main">
  <c r="C12" i="12"/>
  <c r="C10"/>
  <c r="C5"/>
  <c r="C2"/>
  <c r="C4"/>
  <c r="C6"/>
  <c r="C8"/>
  <c r="C9"/>
  <c r="F1"/>
  <c r="C13"/>
  <c r="C14"/>
  <c r="C15"/>
  <c r="C16"/>
  <c r="C17"/>
  <c r="C18"/>
  <c r="C19"/>
  <c r="C20"/>
  <c r="C21"/>
  <c r="C22"/>
  <c r="C23"/>
  <c r="C24"/>
  <c r="F2" s="1"/>
  <c r="C25"/>
  <c r="C26"/>
  <c r="C27"/>
  <c r="C28"/>
  <c r="C29"/>
  <c r="C30"/>
  <c r="C31"/>
  <c r="C32"/>
  <c r="C33"/>
  <c r="C34"/>
  <c r="C35"/>
  <c r="C36"/>
  <c r="F3" s="1"/>
  <c r="C37"/>
  <c r="C38"/>
  <c r="C39"/>
  <c r="C40"/>
  <c r="C41"/>
  <c r="C42"/>
  <c r="C43"/>
  <c r="C44"/>
  <c r="C45"/>
  <c r="C46"/>
  <c r="C47"/>
  <c r="C48"/>
  <c r="F4" s="1"/>
  <c r="C49"/>
  <c r="C50"/>
  <c r="C51"/>
  <c r="C52"/>
  <c r="C53"/>
  <c r="C54"/>
  <c r="C55"/>
  <c r="C56"/>
  <c r="C57"/>
  <c r="C58"/>
  <c r="C59"/>
  <c r="C60"/>
  <c r="F5" s="1"/>
  <c r="C61"/>
  <c r="C62"/>
  <c r="C63"/>
  <c r="C64"/>
  <c r="C65"/>
  <c r="C66"/>
  <c r="C67"/>
  <c r="C68"/>
  <c r="C69"/>
  <c r="C70"/>
  <c r="C71"/>
  <c r="C72"/>
  <c r="F6" s="1"/>
  <c r="C73"/>
  <c r="C74"/>
  <c r="C75"/>
  <c r="C76"/>
  <c r="C77"/>
  <c r="C78"/>
  <c r="C79"/>
  <c r="C80"/>
  <c r="C81"/>
  <c r="C82"/>
  <c r="C83"/>
  <c r="C84"/>
  <c r="F7" s="1"/>
  <c r="C85"/>
  <c r="C86"/>
  <c r="C87"/>
  <c r="C88"/>
  <c r="C89"/>
  <c r="C90"/>
  <c r="C91"/>
  <c r="C92"/>
  <c r="C93"/>
  <c r="C94"/>
  <c r="C95"/>
  <c r="C96"/>
  <c r="F8" s="1"/>
  <c r="C97"/>
  <c r="C98"/>
  <c r="C99"/>
  <c r="C100"/>
  <c r="C101"/>
  <c r="C102"/>
  <c r="C103"/>
  <c r="C104"/>
  <c r="C105"/>
  <c r="C106"/>
  <c r="C107"/>
  <c r="C108"/>
  <c r="F9" s="1"/>
  <c r="C109"/>
  <c r="C110"/>
  <c r="C111"/>
  <c r="C112"/>
  <c r="C113"/>
  <c r="C114"/>
  <c r="C115"/>
  <c r="C116"/>
  <c r="C117"/>
  <c r="C118"/>
  <c r="C119"/>
  <c r="C120"/>
  <c r="F10" s="1"/>
  <c r="C121"/>
  <c r="C122"/>
  <c r="C123"/>
  <c r="C124"/>
  <c r="C125"/>
  <c r="C126"/>
  <c r="C127"/>
  <c r="C128"/>
  <c r="C129"/>
  <c r="C130"/>
  <c r="C131"/>
  <c r="C132"/>
  <c r="F11" s="1"/>
  <c r="C133"/>
  <c r="C134"/>
  <c r="C135"/>
  <c r="C136"/>
  <c r="C137"/>
  <c r="C138"/>
  <c r="C139"/>
  <c r="C140"/>
  <c r="C141"/>
  <c r="C142"/>
  <c r="C143"/>
  <c r="C144"/>
  <c r="F12" s="1"/>
  <c r="C145"/>
  <c r="C146"/>
  <c r="C147"/>
  <c r="C148"/>
  <c r="C149"/>
  <c r="C150"/>
  <c r="C151"/>
  <c r="C152"/>
  <c r="C153"/>
  <c r="C154"/>
  <c r="C155"/>
  <c r="C156"/>
  <c r="F13" s="1"/>
  <c r="C157"/>
  <c r="C158"/>
  <c r="C159"/>
  <c r="C160"/>
  <c r="C161"/>
  <c r="C162"/>
  <c r="C163"/>
  <c r="C164"/>
  <c r="C165"/>
  <c r="C166"/>
  <c r="C167"/>
  <c r="C168"/>
  <c r="F14" s="1"/>
  <c r="C169"/>
  <c r="C170"/>
  <c r="C171"/>
  <c r="C172"/>
  <c r="C173"/>
  <c r="C174"/>
  <c r="C175"/>
  <c r="C176"/>
  <c r="C177"/>
  <c r="C178"/>
  <c r="C179"/>
  <c r="C180"/>
  <c r="F15" s="1"/>
  <c r="C181"/>
  <c r="C182"/>
  <c r="C183"/>
  <c r="C184"/>
  <c r="C185"/>
  <c r="C186"/>
  <c r="C187"/>
  <c r="C188"/>
  <c r="C189"/>
  <c r="C190"/>
  <c r="C191"/>
  <c r="C192"/>
  <c r="F16" s="1"/>
  <c r="C193"/>
  <c r="C194"/>
  <c r="C195"/>
  <c r="C196"/>
  <c r="C197"/>
  <c r="C198"/>
  <c r="C199"/>
  <c r="C200"/>
  <c r="C201"/>
  <c r="C202"/>
  <c r="C203"/>
  <c r="C204"/>
  <c r="F17" s="1"/>
  <c r="C205"/>
  <c r="C206"/>
  <c r="C207"/>
  <c r="C208"/>
  <c r="C209"/>
  <c r="C210"/>
  <c r="C211"/>
  <c r="C212"/>
  <c r="C213"/>
  <c r="C214"/>
  <c r="C215"/>
  <c r="C216"/>
  <c r="F18" s="1"/>
  <c r="C217"/>
  <c r="C218"/>
  <c r="C219"/>
  <c r="C220"/>
  <c r="C221"/>
  <c r="C222"/>
  <c r="C223"/>
  <c r="C224"/>
  <c r="C225"/>
  <c r="C226"/>
  <c r="C227"/>
  <c r="C228"/>
  <c r="F19" s="1"/>
  <c r="C229"/>
  <c r="C230"/>
  <c r="C231"/>
  <c r="C232"/>
  <c r="C233"/>
  <c r="C234"/>
  <c r="C235"/>
  <c r="C236"/>
  <c r="C237"/>
  <c r="C238"/>
  <c r="C239"/>
  <c r="C240"/>
  <c r="F20" s="1"/>
  <c r="C241"/>
  <c r="C242"/>
  <c r="C243"/>
  <c r="C244"/>
  <c r="C245"/>
  <c r="C246"/>
  <c r="C247"/>
  <c r="C248"/>
  <c r="C249"/>
  <c r="C250"/>
  <c r="C251"/>
  <c r="C252"/>
  <c r="F21" s="1"/>
  <c r="C253"/>
  <c r="C254"/>
  <c r="C255"/>
  <c r="C256"/>
  <c r="C257"/>
  <c r="C258"/>
  <c r="C259"/>
  <c r="C260"/>
  <c r="C261"/>
  <c r="C262"/>
  <c r="C263"/>
  <c r="C264"/>
  <c r="F22" s="1"/>
  <c r="C265"/>
  <c r="C266"/>
  <c r="C267"/>
  <c r="C268"/>
  <c r="C269"/>
  <c r="C270"/>
  <c r="C271"/>
  <c r="C272"/>
  <c r="C273"/>
  <c r="C274"/>
  <c r="C275"/>
  <c r="C276"/>
  <c r="F23" s="1"/>
  <c r="C277"/>
  <c r="C278"/>
  <c r="C279"/>
  <c r="C280"/>
  <c r="C281"/>
  <c r="C282"/>
  <c r="C283"/>
  <c r="C284"/>
  <c r="C285"/>
  <c r="C286"/>
  <c r="C287"/>
  <c r="C288"/>
  <c r="F24" s="1"/>
  <c r="C289"/>
  <c r="C290"/>
  <c r="C291"/>
  <c r="C292"/>
  <c r="C293"/>
  <c r="C294"/>
  <c r="C295"/>
  <c r="C296"/>
  <c r="C297"/>
  <c r="C298"/>
  <c r="C299"/>
  <c r="C300"/>
  <c r="F25" s="1"/>
  <c r="C301"/>
  <c r="C302"/>
  <c r="C303"/>
  <c r="C304"/>
  <c r="C305"/>
  <c r="C306"/>
  <c r="C307"/>
  <c r="C308"/>
  <c r="C309"/>
  <c r="C310"/>
  <c r="C311"/>
  <c r="C312"/>
  <c r="F26" s="1"/>
  <c r="C313"/>
  <c r="C314"/>
  <c r="C315"/>
  <c r="C316"/>
  <c r="C317"/>
  <c r="C318"/>
  <c r="C319"/>
  <c r="C320"/>
  <c r="C321"/>
  <c r="C322"/>
  <c r="C323"/>
  <c r="C324"/>
  <c r="F27" s="1"/>
  <c r="C325"/>
  <c r="C326"/>
  <c r="C327"/>
  <c r="C328"/>
  <c r="C329"/>
  <c r="C330"/>
  <c r="C331"/>
  <c r="C332"/>
  <c r="C333"/>
  <c r="C334"/>
  <c r="C335"/>
  <c r="C336"/>
  <c r="F28" s="1"/>
  <c r="C337"/>
  <c r="C338"/>
  <c r="C339"/>
  <c r="C340"/>
  <c r="C341"/>
  <c r="C342"/>
  <c r="C343"/>
  <c r="C344"/>
  <c r="C345"/>
  <c r="C346"/>
  <c r="C347"/>
  <c r="C348"/>
  <c r="F29" s="1"/>
  <c r="C349"/>
  <c r="C350"/>
  <c r="C351"/>
  <c r="C352"/>
  <c r="C353"/>
  <c r="C354"/>
  <c r="C355"/>
  <c r="C356"/>
  <c r="C357"/>
  <c r="C358"/>
  <c r="C359"/>
  <c r="C360"/>
  <c r="F30" s="1"/>
  <c r="C361"/>
  <c r="C362"/>
  <c r="C363"/>
  <c r="C364"/>
  <c r="C365"/>
  <c r="C366"/>
  <c r="C367"/>
  <c r="C368"/>
  <c r="C369"/>
  <c r="C370"/>
  <c r="C371"/>
  <c r="C372"/>
  <c r="F31" s="1"/>
  <c r="C373"/>
  <c r="C374"/>
  <c r="C375"/>
  <c r="C376"/>
  <c r="C377"/>
  <c r="C378"/>
  <c r="C379"/>
  <c r="C380"/>
  <c r="C381"/>
  <c r="C382"/>
  <c r="C383"/>
  <c r="C384"/>
  <c r="F32" s="1"/>
  <c r="C385"/>
  <c r="C386"/>
  <c r="C387"/>
  <c r="C388"/>
  <c r="C389"/>
  <c r="C390"/>
  <c r="C391"/>
  <c r="C392"/>
  <c r="C393"/>
  <c r="C394"/>
  <c r="C395"/>
  <c r="C396"/>
  <c r="F33" s="1"/>
  <c r="C397"/>
  <c r="C398"/>
  <c r="C399"/>
  <c r="C400"/>
  <c r="C401"/>
  <c r="C402"/>
  <c r="C403"/>
  <c r="C404"/>
  <c r="C405"/>
  <c r="C406"/>
  <c r="C407"/>
  <c r="C408"/>
  <c r="F34" s="1"/>
  <c r="C409"/>
  <c r="C410"/>
  <c r="C411"/>
  <c r="C412"/>
  <c r="C413"/>
  <c r="C414"/>
  <c r="C415"/>
  <c r="C416"/>
  <c r="C417"/>
  <c r="C418"/>
  <c r="C419"/>
  <c r="C420"/>
  <c r="F35" s="1"/>
  <c r="N7" i="10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N34"/>
  <c r="N35"/>
  <c r="N36"/>
  <c r="N37"/>
  <c r="N38"/>
  <c r="N39"/>
  <c r="N40"/>
  <c r="O6"/>
  <c r="N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6" l="1"/>
  <c r="J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6"/>
  <c r="B4"/>
  <c r="N4" i="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"/>
  <c r="X40" i="7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7" i="8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6"/>
  <c r="H12" i="4"/>
  <c r="F12"/>
  <c r="D12"/>
  <c r="B4" i="8" l="1"/>
  <c r="L40" s="1"/>
  <c r="V7" i="7"/>
  <c r="V8"/>
  <c r="V9"/>
  <c r="V10"/>
  <c r="V11"/>
  <c r="V12"/>
  <c r="T7"/>
  <c r="T8"/>
  <c r="T9"/>
  <c r="T10"/>
  <c r="T11"/>
  <c r="T12"/>
  <c r="R7"/>
  <c r="R8"/>
  <c r="R9"/>
  <c r="R10"/>
  <c r="R11"/>
  <c r="R12"/>
  <c r="V6"/>
  <c r="T6"/>
  <c r="R6"/>
  <c r="P7"/>
  <c r="P8"/>
  <c r="P9"/>
  <c r="P10"/>
  <c r="P11"/>
  <c r="P12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6"/>
  <c r="L6"/>
  <c r="J6"/>
  <c r="H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6"/>
  <c r="B4"/>
  <c r="H5" i="4"/>
  <c r="H6"/>
  <c r="H7"/>
  <c r="H8"/>
  <c r="H9"/>
  <c r="H10"/>
  <c r="H4"/>
  <c r="F5"/>
  <c r="F6"/>
  <c r="F7"/>
  <c r="F8"/>
  <c r="F9"/>
  <c r="F10"/>
  <c r="F4"/>
  <c r="D5"/>
  <c r="D6"/>
  <c r="D7"/>
  <c r="D8"/>
  <c r="D9"/>
  <c r="D10"/>
  <c r="D4"/>
  <c r="C16"/>
  <c r="C10"/>
  <c r="F6" i="8" l="1"/>
  <c r="J6"/>
  <c r="N6"/>
  <c r="R6"/>
  <c r="V6"/>
  <c r="H7"/>
  <c r="L7"/>
  <c r="P7"/>
  <c r="T7"/>
  <c r="F8"/>
  <c r="J8"/>
  <c r="N8"/>
  <c r="R8"/>
  <c r="V8"/>
  <c r="H9"/>
  <c r="L9"/>
  <c r="P9"/>
  <c r="T9"/>
  <c r="F10"/>
  <c r="J10"/>
  <c r="N10"/>
  <c r="R10"/>
  <c r="V10"/>
  <c r="H11"/>
  <c r="L11"/>
  <c r="P11"/>
  <c r="T11"/>
  <c r="F12"/>
  <c r="J12"/>
  <c r="N12"/>
  <c r="R12"/>
  <c r="V12"/>
  <c r="H13"/>
  <c r="L13"/>
  <c r="F14"/>
  <c r="J14"/>
  <c r="N14"/>
  <c r="H15"/>
  <c r="L15"/>
  <c r="F16"/>
  <c r="J16"/>
  <c r="N16"/>
  <c r="H17"/>
  <c r="L17"/>
  <c r="F18"/>
  <c r="J18"/>
  <c r="N18"/>
  <c r="H19"/>
  <c r="L19"/>
  <c r="F20"/>
  <c r="J20"/>
  <c r="N20"/>
  <c r="H21"/>
  <c r="L21"/>
  <c r="F22"/>
  <c r="J22"/>
  <c r="N22"/>
  <c r="H23"/>
  <c r="L23"/>
  <c r="F24"/>
  <c r="J24"/>
  <c r="N24"/>
  <c r="H25"/>
  <c r="L25"/>
  <c r="F26"/>
  <c r="J26"/>
  <c r="N26"/>
  <c r="H27"/>
  <c r="L27"/>
  <c r="F28"/>
  <c r="J28"/>
  <c r="N28"/>
  <c r="H29"/>
  <c r="L29"/>
  <c r="F30"/>
  <c r="J30"/>
  <c r="H31"/>
  <c r="L31"/>
  <c r="F32"/>
  <c r="J32"/>
  <c r="H33"/>
  <c r="L33"/>
  <c r="F34"/>
  <c r="J34"/>
  <c r="H35"/>
  <c r="L35"/>
  <c r="F36"/>
  <c r="J36"/>
  <c r="H37"/>
  <c r="L37"/>
  <c r="F38"/>
  <c r="J38"/>
  <c r="H39"/>
  <c r="L39"/>
  <c r="F40"/>
  <c r="J40"/>
  <c r="H6"/>
  <c r="L6"/>
  <c r="P6"/>
  <c r="T6"/>
  <c r="F7"/>
  <c r="J7"/>
  <c r="N7"/>
  <c r="R7"/>
  <c r="V7"/>
  <c r="H8"/>
  <c r="L8"/>
  <c r="P8"/>
  <c r="T8"/>
  <c r="F9"/>
  <c r="J9"/>
  <c r="N9"/>
  <c r="R9"/>
  <c r="V9"/>
  <c r="H10"/>
  <c r="L10"/>
  <c r="P10"/>
  <c r="T10"/>
  <c r="F11"/>
  <c r="J11"/>
  <c r="N11"/>
  <c r="R11"/>
  <c r="V11"/>
  <c r="H12"/>
  <c r="L12"/>
  <c r="P12"/>
  <c r="T12"/>
  <c r="F13"/>
  <c r="J13"/>
  <c r="N13"/>
  <c r="H14"/>
  <c r="L14"/>
  <c r="F15"/>
  <c r="J15"/>
  <c r="N15"/>
  <c r="H16"/>
  <c r="L16"/>
  <c r="F17"/>
  <c r="J17"/>
  <c r="N17"/>
  <c r="H18"/>
  <c r="L18"/>
  <c r="F19"/>
  <c r="J19"/>
  <c r="N19"/>
  <c r="H20"/>
  <c r="L20"/>
  <c r="F21"/>
  <c r="J21"/>
  <c r="N21"/>
  <c r="H22"/>
  <c r="L22"/>
  <c r="F23"/>
  <c r="J23"/>
  <c r="N23"/>
  <c r="H24"/>
  <c r="L24"/>
  <c r="F25"/>
  <c r="J25"/>
  <c r="N25"/>
  <c r="H26"/>
  <c r="L26"/>
  <c r="F27"/>
  <c r="J27"/>
  <c r="N27"/>
  <c r="H28"/>
  <c r="L28"/>
  <c r="F29"/>
  <c r="J29"/>
  <c r="H30"/>
  <c r="L30"/>
  <c r="F31"/>
  <c r="J31"/>
  <c r="H32"/>
  <c r="L32"/>
  <c r="F33"/>
  <c r="J33"/>
  <c r="H34"/>
  <c r="L34"/>
  <c r="F35"/>
  <c r="J35"/>
  <c r="H36"/>
  <c r="L36"/>
  <c r="F37"/>
  <c r="J37"/>
  <c r="H38"/>
  <c r="L38"/>
  <c r="F39"/>
  <c r="J39"/>
  <c r="H40"/>
  <c r="I4" i="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J4"/>
  <c r="J5"/>
  <c r="J6"/>
  <c r="J7"/>
  <c r="J8"/>
  <c r="J9"/>
  <c r="J10"/>
  <c r="J11"/>
  <c r="J12"/>
  <c r="J13"/>
  <c r="J14"/>
  <c r="J3"/>
  <c r="I37"/>
  <c r="I3"/>
  <c r="C27" i="2"/>
  <c r="C26"/>
  <c r="D27"/>
  <c r="D26"/>
  <c r="E27"/>
  <c r="E26"/>
  <c r="F27"/>
  <c r="F26"/>
  <c r="G27"/>
  <c r="G2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G16"/>
  <c r="F16"/>
  <c r="E16"/>
  <c r="D16"/>
  <c r="C17"/>
  <c r="C18"/>
  <c r="C19"/>
  <c r="C20"/>
  <c r="C21"/>
  <c r="C22"/>
  <c r="C23"/>
  <c r="C24"/>
  <c r="C25"/>
  <c r="C16"/>
  <c r="I12"/>
  <c r="H12"/>
  <c r="A12"/>
  <c r="I11"/>
  <c r="H11"/>
  <c r="A11"/>
  <c r="I10"/>
  <c r="H10"/>
  <c r="A10"/>
  <c r="I9"/>
  <c r="H9"/>
  <c r="A9"/>
  <c r="I8"/>
  <c r="H8"/>
  <c r="A8"/>
  <c r="I7"/>
  <c r="H7"/>
  <c r="A7"/>
  <c r="I6"/>
  <c r="H6"/>
  <c r="A6"/>
  <c r="I5"/>
  <c r="H5"/>
  <c r="A5"/>
  <c r="I4"/>
  <c r="H4"/>
  <c r="A4"/>
  <c r="I3"/>
  <c r="H3"/>
  <c r="A3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<sst xmlns="http://schemas.openxmlformats.org/spreadsheetml/2006/main" count="684" uniqueCount="576">
  <si>
    <t>Size (kbytes)</t>
  </si>
  <si>
    <t>MB/s</t>
  </si>
  <si>
    <t>GPU -&gt; CPU</t>
  </si>
  <si>
    <t>CPU -&gt; GPU</t>
  </si>
  <si>
    <t>Size (bytes)</t>
  </si>
  <si>
    <t>Dla malych wartosci mamy</t>
  </si>
  <si>
    <t>Ilosc pkt</t>
  </si>
  <si>
    <t>Rozmiar</t>
  </si>
  <si>
    <t>cypress</t>
  </si>
  <si>
    <t>best CPU/GPU</t>
  </si>
  <si>
    <t>worst CPU/GPU</t>
  </si>
  <si>
    <t>Obraz</t>
  </si>
  <si>
    <t>GFLOPS</t>
  </si>
  <si>
    <t>ocv-i7-sse</t>
  </si>
  <si>
    <t>ocv-i7</t>
  </si>
  <si>
    <t>ocv-c2d-sse</t>
  </si>
  <si>
    <t>ocv-c2d</t>
  </si>
  <si>
    <t>szerokosc</t>
  </si>
  <si>
    <t>wysokosc</t>
  </si>
  <si>
    <t>Czas [ms]</t>
  </si>
  <si>
    <t>Min GFLOPS</t>
  </si>
  <si>
    <t>Max GFLOPS</t>
  </si>
  <si>
    <t>Charakter liniowy ponieważ filtracja Gaussa jest separowalna (zamiast m*m mamy 2m 'tapow')</t>
  </si>
  <si>
    <t>GFLOPS = calkowita ilosc pikseli * calkowita ilosc tapow * 8 (4 kanaly, operacja FMAD)</t>
  </si>
  <si>
    <t>rgb</t>
  </si>
  <si>
    <t>rgb_c4</t>
  </si>
  <si>
    <t>ocv-sse-i7</t>
  </si>
  <si>
    <t>rgb_c4_pragma</t>
  </si>
  <si>
    <t>register spilling</t>
  </si>
  <si>
    <t>lena512</t>
  </si>
  <si>
    <t>OpenCL Image</t>
  </si>
  <si>
    <t>OpenCL Buffer</t>
  </si>
  <si>
    <t>Zlozenie 3 op.</t>
  </si>
  <si>
    <t>Osobny kernel _c4</t>
  </si>
  <si>
    <t>Osobny kernel _c4_pragma</t>
  </si>
  <si>
    <t>Boost 3 op.</t>
  </si>
  <si>
    <t>Zlozenie 3 op. = Obliczenie gradientu morfologicznego jako zlozenie 3 kerneli, t1=erode(src), t2=dilate(src) oraz dst=subtract(t1,t2)</t>
  </si>
  <si>
    <t>Wysokosc</t>
  </si>
  <si>
    <t>Szerekosc</t>
  </si>
  <si>
    <t>OpenCL (buffer uchar)</t>
  </si>
  <si>
    <t>OpenCL (buffer uint)</t>
  </si>
  <si>
    <t>OpenCL (image)</t>
  </si>
  <si>
    <t>własna</t>
  </si>
  <si>
    <t>własna (omp)</t>
  </si>
  <si>
    <t>Matlab</t>
  </si>
  <si>
    <t>ImageJ</t>
  </si>
  <si>
    <t>pandore</t>
  </si>
  <si>
    <t>Outline</t>
  </si>
  <si>
    <t>ms</t>
  </si>
  <si>
    <t>Skeleton8</t>
  </si>
  <si>
    <t>Skeleton Zhang Suen</t>
  </si>
  <si>
    <t>num iters</t>
  </si>
  <si>
    <t>sample2.png</t>
  </si>
  <si>
    <t>Ilosc pikseli</t>
  </si>
  <si>
    <t>lena.jpg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</si>
  <si>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</si>
  <si>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</si>
  <si>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</si>
  <si>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</si>
  <si>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</si>
  <si>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</si>
  <si>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</si>
  <si>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</si>
  <si>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</si>
  <si>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</si>
  <si>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local gorsze (m.in znacznie wieksze zuczycie pamieci lokalnej - x4)</t>
  </si>
  <si>
    <t>Czas</t>
  </si>
  <si>
    <t>matlab</t>
  </si>
  <si>
    <t>wlasna-i7</t>
  </si>
  <si>
    <t>wlasna-c2d</t>
  </si>
  <si>
    <t>wlasna-c2d (2C)</t>
  </si>
  <si>
    <t>wlasna-i7 (4C)</t>
  </si>
  <si>
    <t>BOOST</t>
  </si>
  <si>
    <t>Boost osobny kernel</t>
  </si>
  <si>
    <t>_c4_unroll jest w zasadzie identyczne co _c4</t>
  </si>
  <si>
    <t>H30: Warning: kernel erode_c4_pragma has register spilling. Lower performance is expected</t>
  </si>
  <si>
    <t>MIPS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</si>
  <si>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</si>
  <si>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</si>
  <si>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</si>
  <si>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</si>
  <si>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</si>
  <si>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</si>
  <si>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</si>
  <si>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</si>
  <si>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</si>
  <si>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A1</t>
  </si>
  <si>
    <t>A3</t>
  </si>
  <si>
    <t>A5</t>
  </si>
  <si>
    <t>A7</t>
  </si>
  <si>
    <t>A9</t>
  </si>
  <si>
    <t>A11</t>
  </si>
  <si>
    <t>A13</t>
  </si>
  <si>
    <t>A15</t>
  </si>
  <si>
    <t>A17</t>
  </si>
  <si>
    <t>A19</t>
  </si>
  <si>
    <t>A21</t>
  </si>
  <si>
    <t>A23</t>
  </si>
  <si>
    <t>A25</t>
  </si>
  <si>
    <t>A27</t>
  </si>
  <si>
    <t>A29</t>
  </si>
  <si>
    <t>A31</t>
  </si>
  <si>
    <t>A33</t>
  </si>
  <si>
    <t>A35</t>
  </si>
  <si>
    <t>A37</t>
  </si>
  <si>
    <t>A39</t>
  </si>
  <si>
    <t>A41</t>
  </si>
  <si>
    <t>A43</t>
  </si>
  <si>
    <t>A45</t>
  </si>
  <si>
    <t>A47</t>
  </si>
  <si>
    <t>A49</t>
  </si>
  <si>
    <t>A51</t>
  </si>
  <si>
    <t>A53</t>
  </si>
  <si>
    <t>A55</t>
  </si>
  <si>
    <t>A57</t>
  </si>
  <si>
    <t>A59</t>
  </si>
  <si>
    <t>A61</t>
  </si>
  <si>
    <t>A63</t>
  </si>
  <si>
    <t>A65</t>
  </si>
  <si>
    <t>A67</t>
  </si>
  <si>
    <t>A69</t>
  </si>
  <si>
    <t>A71</t>
  </si>
  <si>
    <t>A73</t>
  </si>
  <si>
    <t>A75</t>
  </si>
  <si>
    <t>A77</t>
  </si>
  <si>
    <t>A79</t>
  </si>
  <si>
    <t>A81</t>
  </si>
  <si>
    <t>A83</t>
  </si>
  <si>
    <t>A85</t>
  </si>
  <si>
    <t>A87</t>
  </si>
  <si>
    <t>A89</t>
  </si>
  <si>
    <t>A91</t>
  </si>
  <si>
    <t>A93</t>
  </si>
  <si>
    <t>A95</t>
  </si>
  <si>
    <t>A97</t>
  </si>
  <si>
    <t>A99</t>
  </si>
  <si>
    <t>A101</t>
  </si>
  <si>
    <t>A103</t>
  </si>
  <si>
    <t>A105</t>
  </si>
  <si>
    <t>A107</t>
  </si>
  <si>
    <t>A109</t>
  </si>
  <si>
    <t>A111</t>
  </si>
  <si>
    <t>A113</t>
  </si>
  <si>
    <t>A115</t>
  </si>
  <si>
    <t>A117</t>
  </si>
  <si>
    <t>A119</t>
  </si>
  <si>
    <t>A121</t>
  </si>
  <si>
    <t>A123</t>
  </si>
  <si>
    <t>A125</t>
  </si>
  <si>
    <t>A127</t>
  </si>
  <si>
    <t>A129</t>
  </si>
  <si>
    <t>A131</t>
  </si>
  <si>
    <t>A133</t>
  </si>
  <si>
    <t>A135</t>
  </si>
  <si>
    <t>A137</t>
  </si>
  <si>
    <t>A139</t>
  </si>
  <si>
    <t>A141</t>
  </si>
  <si>
    <t>A143</t>
  </si>
  <si>
    <t>A145</t>
  </si>
  <si>
    <t>A147</t>
  </si>
  <si>
    <t>A149</t>
  </si>
  <si>
    <t>A151</t>
  </si>
  <si>
    <t>A153</t>
  </si>
  <si>
    <t>A155</t>
  </si>
  <si>
    <t>A157</t>
  </si>
  <si>
    <t>A159</t>
  </si>
  <si>
    <t>A161</t>
  </si>
  <si>
    <t>A163</t>
  </si>
  <si>
    <t>A165</t>
  </si>
  <si>
    <t>A167</t>
  </si>
  <si>
    <t>A169</t>
  </si>
  <si>
    <t>A171</t>
  </si>
  <si>
    <t>A173</t>
  </si>
  <si>
    <t>A175</t>
  </si>
  <si>
    <t>A177</t>
  </si>
  <si>
    <t>A179</t>
  </si>
  <si>
    <t>A181</t>
  </si>
  <si>
    <t>A183</t>
  </si>
  <si>
    <t>A185</t>
  </si>
  <si>
    <t>A187</t>
  </si>
  <si>
    <t>A189</t>
  </si>
  <si>
    <t>A191</t>
  </si>
  <si>
    <t>A193</t>
  </si>
  <si>
    <t>A195</t>
  </si>
  <si>
    <t>A197</t>
  </si>
  <si>
    <t>A199</t>
  </si>
  <si>
    <t>A201</t>
  </si>
  <si>
    <t>A203</t>
  </si>
  <si>
    <t>A205</t>
  </si>
  <si>
    <t>A207</t>
  </si>
  <si>
    <t>A209</t>
  </si>
  <si>
    <t>A211</t>
  </si>
  <si>
    <t>A213</t>
  </si>
  <si>
    <t>A215</t>
  </si>
  <si>
    <t>A217</t>
  </si>
  <si>
    <t>A219</t>
  </si>
  <si>
    <t>A221</t>
  </si>
  <si>
    <t>A223</t>
  </si>
  <si>
    <t>A225</t>
  </si>
  <si>
    <t>A227</t>
  </si>
  <si>
    <t>A229</t>
  </si>
  <si>
    <t>A231</t>
  </si>
  <si>
    <t>A233</t>
  </si>
  <si>
    <t>A235</t>
  </si>
  <si>
    <t>A237</t>
  </si>
  <si>
    <t>A239</t>
  </si>
  <si>
    <t>A241</t>
  </si>
  <si>
    <t>A243</t>
  </si>
  <si>
    <t>A245</t>
  </si>
  <si>
    <t>A247</t>
  </si>
  <si>
    <t>A249</t>
  </si>
  <si>
    <t>A251</t>
  </si>
  <si>
    <t>A253</t>
  </si>
  <si>
    <t>A255</t>
  </si>
  <si>
    <t>A257</t>
  </si>
  <si>
    <t>A259</t>
  </si>
  <si>
    <t>A261</t>
  </si>
  <si>
    <t>A263</t>
  </si>
  <si>
    <t>A265</t>
  </si>
  <si>
    <t>A267</t>
  </si>
  <si>
    <t>A269</t>
  </si>
  <si>
    <t>A271</t>
  </si>
  <si>
    <t>A273</t>
  </si>
  <si>
    <t>A275</t>
  </si>
  <si>
    <t>A277</t>
  </si>
  <si>
    <t>A279</t>
  </si>
  <si>
    <t>A281</t>
  </si>
  <si>
    <t>A283</t>
  </si>
  <si>
    <t>A285</t>
  </si>
  <si>
    <t>A287</t>
  </si>
  <si>
    <t>A289</t>
  </si>
  <si>
    <t>A291</t>
  </si>
  <si>
    <t>A293</t>
  </si>
  <si>
    <t>A295</t>
  </si>
  <si>
    <t>A297</t>
  </si>
  <si>
    <t>A299</t>
  </si>
  <si>
    <t>A301</t>
  </si>
  <si>
    <t>A303</t>
  </si>
  <si>
    <t>A305</t>
  </si>
  <si>
    <t>A307</t>
  </si>
  <si>
    <t>A309</t>
  </si>
  <si>
    <t>A311</t>
  </si>
  <si>
    <t>A313</t>
  </si>
  <si>
    <t>A315</t>
  </si>
  <si>
    <t>A317</t>
  </si>
  <si>
    <t>A319</t>
  </si>
  <si>
    <t>A321</t>
  </si>
  <si>
    <t>A323</t>
  </si>
  <si>
    <t>A325</t>
  </si>
  <si>
    <t>A327</t>
  </si>
  <si>
    <t>A329</t>
  </si>
  <si>
    <t>A331</t>
  </si>
  <si>
    <t>A333</t>
  </si>
  <si>
    <t>A335</t>
  </si>
  <si>
    <t>A337</t>
  </si>
  <si>
    <t>A339</t>
  </si>
  <si>
    <t>A341</t>
  </si>
  <si>
    <t>A343</t>
  </si>
  <si>
    <t>A345</t>
  </si>
  <si>
    <t>A347</t>
  </si>
  <si>
    <t>A349</t>
  </si>
  <si>
    <t>A351</t>
  </si>
  <si>
    <t>A353</t>
  </si>
  <si>
    <t>A355</t>
  </si>
  <si>
    <t>A357</t>
  </si>
  <si>
    <t>A359</t>
  </si>
  <si>
    <t>A361</t>
  </si>
  <si>
    <t>A363</t>
  </si>
  <si>
    <t>A365</t>
  </si>
  <si>
    <t>A367</t>
  </si>
  <si>
    <t>A369</t>
  </si>
  <si>
    <t>A371</t>
  </si>
  <si>
    <t>A373</t>
  </si>
  <si>
    <t>A375</t>
  </si>
  <si>
    <t>A377</t>
  </si>
  <si>
    <t>A379</t>
  </si>
  <si>
    <t>A381</t>
  </si>
  <si>
    <t>A383</t>
  </si>
  <si>
    <t>A385</t>
  </si>
  <si>
    <t>A387</t>
  </si>
  <si>
    <t>A389</t>
  </si>
  <si>
    <t>A391</t>
  </si>
  <si>
    <t>A393</t>
  </si>
  <si>
    <t>A395</t>
  </si>
  <si>
    <t>A397</t>
  </si>
  <si>
    <t>A399</t>
  </si>
  <si>
    <t>A401</t>
  </si>
  <si>
    <t>A403</t>
  </si>
  <si>
    <t>A405</t>
  </si>
  <si>
    <t>A407</t>
  </si>
  <si>
    <t>A409</t>
  </si>
  <si>
    <t>A411</t>
  </si>
  <si>
    <t>A413</t>
  </si>
  <si>
    <t>A415</t>
  </si>
  <si>
    <t>A417</t>
  </si>
  <si>
    <t>A419</t>
  </si>
  <si>
    <t>A421</t>
  </si>
  <si>
    <t>A423</t>
  </si>
  <si>
    <t>A425</t>
  </si>
  <si>
    <t>A427</t>
  </si>
  <si>
    <t>A429</t>
  </si>
  <si>
    <t>A431</t>
  </si>
  <si>
    <t>A433</t>
  </si>
  <si>
    <t>A435</t>
  </si>
  <si>
    <t>A437</t>
  </si>
  <si>
    <t>A439</t>
  </si>
  <si>
    <t>A441</t>
  </si>
  <si>
    <t>A443</t>
  </si>
  <si>
    <t>A445</t>
  </si>
  <si>
    <t>A447</t>
  </si>
  <si>
    <t>A449</t>
  </si>
  <si>
    <t>A451</t>
  </si>
  <si>
    <t>A453</t>
  </si>
  <si>
    <t>A455</t>
  </si>
  <si>
    <t>A457</t>
  </si>
  <si>
    <t>A459</t>
  </si>
  <si>
    <t>A461</t>
  </si>
  <si>
    <t>A463</t>
  </si>
  <si>
    <t>A465</t>
  </si>
  <si>
    <t>A467</t>
  </si>
  <si>
    <t>A469</t>
  </si>
  <si>
    <t>A471</t>
  </si>
  <si>
    <t>A473</t>
  </si>
  <si>
    <t>A475</t>
  </si>
  <si>
    <t>A477</t>
  </si>
  <si>
    <t>A479</t>
  </si>
  <si>
    <t>A481</t>
  </si>
  <si>
    <t>A483</t>
  </si>
  <si>
    <t>A485</t>
  </si>
  <si>
    <t>A487</t>
  </si>
  <si>
    <t>A489</t>
  </si>
  <si>
    <t>A491</t>
  </si>
  <si>
    <t>A493</t>
  </si>
  <si>
    <t>A495</t>
  </si>
  <si>
    <t>A497</t>
  </si>
  <si>
    <t>A499</t>
  </si>
  <si>
    <t>A501</t>
  </si>
  <si>
    <t>A503</t>
  </si>
  <si>
    <t>A505</t>
  </si>
  <si>
    <t>A507</t>
  </si>
  <si>
    <t>A509</t>
  </si>
  <si>
    <t>A511</t>
  </si>
  <si>
    <t>A513</t>
  </si>
  <si>
    <t>A515</t>
  </si>
  <si>
    <t>A517</t>
  </si>
  <si>
    <t>A519</t>
  </si>
  <si>
    <t>A521</t>
  </si>
  <si>
    <t>A523</t>
  </si>
  <si>
    <t>A525</t>
  </si>
  <si>
    <t>A527</t>
  </si>
  <si>
    <t>A529</t>
  </si>
  <si>
    <t>A531</t>
  </si>
  <si>
    <t>A533</t>
  </si>
  <si>
    <t>A535</t>
  </si>
  <si>
    <t>A537</t>
  </si>
  <si>
    <t>A539</t>
  </si>
  <si>
    <t>A541</t>
  </si>
  <si>
    <t>A543</t>
  </si>
  <si>
    <t>A545</t>
  </si>
  <si>
    <t>A547</t>
  </si>
  <si>
    <t>A549</t>
  </si>
  <si>
    <t>A551</t>
  </si>
  <si>
    <t>A553</t>
  </si>
  <si>
    <t>A555</t>
  </si>
  <si>
    <t>A557</t>
  </si>
  <si>
    <t>A559</t>
  </si>
  <si>
    <t>A561</t>
  </si>
  <si>
    <t>A563</t>
  </si>
  <si>
    <t>A565</t>
  </si>
  <si>
    <t>A567</t>
  </si>
  <si>
    <t>A569</t>
  </si>
  <si>
    <t>A571</t>
  </si>
  <si>
    <t>A573</t>
  </si>
  <si>
    <t>A575</t>
  </si>
  <si>
    <t>A577</t>
  </si>
  <si>
    <t>A579</t>
  </si>
  <si>
    <t>A581</t>
  </si>
  <si>
    <t>A583</t>
  </si>
  <si>
    <t>A585</t>
  </si>
  <si>
    <t>A587</t>
  </si>
  <si>
    <t>A589</t>
  </si>
  <si>
    <t>A591</t>
  </si>
  <si>
    <t>A593</t>
  </si>
  <si>
    <t>A595</t>
  </si>
  <si>
    <t>A597</t>
  </si>
  <si>
    <t>A599</t>
  </si>
  <si>
    <t>A601</t>
  </si>
  <si>
    <t>A603</t>
  </si>
  <si>
    <t>A605</t>
  </si>
  <si>
    <t>A607</t>
  </si>
  <si>
    <t>A609</t>
  </si>
  <si>
    <t>A611</t>
  </si>
  <si>
    <t>A613</t>
  </si>
  <si>
    <t>A615</t>
  </si>
  <si>
    <t>A617</t>
  </si>
  <si>
    <t>A619</t>
  </si>
  <si>
    <t>A621</t>
  </si>
  <si>
    <t>A623</t>
  </si>
  <si>
    <t>A625</t>
  </si>
  <si>
    <t>A627</t>
  </si>
  <si>
    <t>A629</t>
  </si>
  <si>
    <t>A631</t>
  </si>
  <si>
    <t>A633</t>
  </si>
  <si>
    <t>A635</t>
  </si>
  <si>
    <t>A637</t>
  </si>
  <si>
    <t>A639</t>
  </si>
  <si>
    <t>A641</t>
  </si>
  <si>
    <t>A643</t>
  </si>
  <si>
    <t>A645</t>
  </si>
  <si>
    <t>A647</t>
  </si>
  <si>
    <t>A649</t>
  </si>
  <si>
    <t>A651</t>
  </si>
  <si>
    <t>A653</t>
  </si>
  <si>
    <t>A655</t>
  </si>
  <si>
    <t>A657</t>
  </si>
  <si>
    <t>A659</t>
  </si>
  <si>
    <t>A661</t>
  </si>
  <si>
    <t>A663</t>
  </si>
  <si>
    <t>A665</t>
  </si>
  <si>
    <t>A667</t>
  </si>
  <si>
    <t>A669</t>
  </si>
  <si>
    <t>A671</t>
  </si>
  <si>
    <t>A673</t>
  </si>
  <si>
    <t>A675</t>
  </si>
  <si>
    <t>A677</t>
  </si>
  <si>
    <t>A679</t>
  </si>
  <si>
    <t>A681</t>
  </si>
  <si>
    <t>A683</t>
  </si>
  <si>
    <t>A685</t>
  </si>
  <si>
    <t>A687</t>
  </si>
  <si>
    <t>A689</t>
  </si>
  <si>
    <t>A691</t>
  </si>
  <si>
    <t>A693</t>
  </si>
  <si>
    <t>A695</t>
  </si>
  <si>
    <t>A697</t>
  </si>
  <si>
    <t>A699</t>
  </si>
  <si>
    <t>A701</t>
  </si>
  <si>
    <t>A703</t>
  </si>
  <si>
    <t>A705</t>
  </si>
  <si>
    <t>A707</t>
  </si>
  <si>
    <t>A709</t>
  </si>
  <si>
    <t>A711</t>
  </si>
  <si>
    <t>A713</t>
  </si>
  <si>
    <t>A715</t>
  </si>
  <si>
    <t>A717</t>
  </si>
  <si>
    <t>A719</t>
  </si>
  <si>
    <t>A721</t>
  </si>
  <si>
    <t>A723</t>
  </si>
  <si>
    <t>A725</t>
  </si>
  <si>
    <t>A727</t>
  </si>
  <si>
    <t>A729</t>
  </si>
  <si>
    <t>A731</t>
  </si>
  <si>
    <t>A733</t>
  </si>
  <si>
    <t>A735</t>
  </si>
  <si>
    <t>A737</t>
  </si>
  <si>
    <t>A739</t>
  </si>
  <si>
    <t>A741</t>
  </si>
  <si>
    <t>A743</t>
  </si>
  <si>
    <t>A745</t>
  </si>
  <si>
    <t>A747</t>
  </si>
  <si>
    <t>A749</t>
  </si>
  <si>
    <t>A751</t>
  </si>
  <si>
    <t>A753</t>
  </si>
  <si>
    <t>A755</t>
  </si>
  <si>
    <t>A757</t>
  </si>
  <si>
    <t>A759</t>
  </si>
  <si>
    <t>A761</t>
  </si>
  <si>
    <t>A763</t>
  </si>
  <si>
    <t>A765</t>
  </si>
  <si>
    <t>A767</t>
  </si>
  <si>
    <t>A769</t>
  </si>
  <si>
    <t>A771</t>
  </si>
  <si>
    <t>A773</t>
  </si>
  <si>
    <t>A775</t>
  </si>
  <si>
    <t>A777</t>
  </si>
  <si>
    <t>A779</t>
  </si>
  <si>
    <t>A781</t>
  </si>
  <si>
    <t>A783</t>
  </si>
  <si>
    <t>A785</t>
  </si>
  <si>
    <t>A787</t>
  </si>
  <si>
    <t>A789</t>
  </si>
  <si>
    <t>A791</t>
  </si>
  <si>
    <t>A793</t>
  </si>
  <si>
    <t>A795</t>
  </si>
  <si>
    <t>A797</t>
  </si>
  <si>
    <t>A799</t>
  </si>
  <si>
    <t>A801</t>
  </si>
  <si>
    <t>A803</t>
  </si>
  <si>
    <t>A805</t>
  </si>
  <si>
    <t>A807</t>
  </si>
  <si>
    <t>A809</t>
  </si>
  <si>
    <t>A811</t>
  </si>
  <si>
    <t>A813</t>
  </si>
  <si>
    <t>A815</t>
  </si>
  <si>
    <t>A817</t>
  </si>
  <si>
    <t>A819</t>
  </si>
  <si>
    <t>A821</t>
  </si>
  <si>
    <t>A823</t>
  </si>
  <si>
    <t>A825</t>
  </si>
  <si>
    <t>A827</t>
  </si>
  <si>
    <t>A829</t>
  </si>
  <si>
    <t>A831</t>
  </si>
  <si>
    <t>A833</t>
  </si>
  <si>
    <t>A835</t>
  </si>
  <si>
    <t>A837</t>
  </si>
  <si>
    <t>A839</t>
  </si>
  <si>
    <t>C2</t>
  </si>
  <si>
    <t>C12</t>
  </si>
  <si>
    <t>C14</t>
  </si>
  <si>
    <t>C24</t>
  </si>
  <si>
    <t>C26</t>
  </si>
  <si>
    <t>C36</t>
  </si>
  <si>
    <t>C38</t>
  </si>
  <si>
    <t>C48</t>
  </si>
  <si>
    <t>C50</t>
  </si>
  <si>
    <t>C60</t>
  </si>
  <si>
    <t>C62</t>
  </si>
  <si>
    <t>C72</t>
  </si>
  <si>
    <t>C74</t>
  </si>
  <si>
    <t>C84</t>
  </si>
  <si>
    <t>C86</t>
  </si>
  <si>
    <t>C96</t>
  </si>
  <si>
    <t>C98</t>
  </si>
  <si>
    <t>C108</t>
  </si>
  <si>
    <t>C110</t>
  </si>
  <si>
    <t>C120</t>
  </si>
  <si>
    <t>C122</t>
  </si>
  <si>
    <t>C132</t>
  </si>
  <si>
    <t>C134</t>
  </si>
  <si>
    <t>C144</t>
  </si>
  <si>
    <t>C146</t>
  </si>
  <si>
    <t>C156</t>
  </si>
  <si>
    <t>C158</t>
  </si>
  <si>
    <t>C168</t>
  </si>
  <si>
    <t>C170</t>
  </si>
  <si>
    <t>C180</t>
  </si>
  <si>
    <t>C182</t>
  </si>
  <si>
    <t>C192</t>
  </si>
  <si>
    <t>C194</t>
  </si>
  <si>
    <t>C204</t>
  </si>
  <si>
    <t>C206</t>
  </si>
  <si>
    <t>C216</t>
  </si>
  <si>
    <t>C218</t>
  </si>
  <si>
    <t>C228</t>
  </si>
  <si>
    <t>C230</t>
  </si>
  <si>
    <t>C240</t>
  </si>
  <si>
    <t>C242</t>
  </si>
  <si>
    <t>C252</t>
  </si>
  <si>
    <t>C254</t>
  </si>
  <si>
    <t>C264</t>
  </si>
  <si>
    <t>C266</t>
  </si>
  <si>
    <t>C276</t>
  </si>
  <si>
    <t>C278</t>
  </si>
  <si>
    <t>C288</t>
  </si>
  <si>
    <t>C290</t>
  </si>
  <si>
    <t>C300</t>
  </si>
  <si>
    <t>C302</t>
  </si>
  <si>
    <t>C312</t>
  </si>
  <si>
    <t>C314</t>
  </si>
  <si>
    <t>C324</t>
  </si>
  <si>
    <t>C326</t>
  </si>
  <si>
    <t>C336</t>
  </si>
  <si>
    <t>C338</t>
  </si>
  <si>
    <t>C348</t>
  </si>
  <si>
    <t>C350</t>
  </si>
  <si>
    <t>C360</t>
  </si>
  <si>
    <t>C362</t>
  </si>
  <si>
    <t>C372</t>
  </si>
  <si>
    <t>C374</t>
  </si>
  <si>
    <t>C384</t>
  </si>
  <si>
    <t>C386</t>
  </si>
  <si>
    <t>C396</t>
  </si>
  <si>
    <t>C398</t>
  </si>
  <si>
    <t>C408</t>
  </si>
  <si>
    <t>C410</t>
  </si>
  <si>
    <t>C420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</si>
</sst>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8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1" applyNumberFormat="0" applyAlignment="0" applyProtection="0"/>
    <xf numFmtId="0" fontId="11" fillId="5" borderId="21" applyNumberFormat="0" applyAlignment="0" applyProtection="0"/>
    <xf numFmtId="0" fontId="12" fillId="0" borderId="22" applyNumberFormat="0" applyFill="0" applyAlignment="0" applyProtection="0"/>
    <xf numFmtId="0" fontId="13" fillId="7" borderId="23" applyNumberFormat="0" applyAlignment="0" applyProtection="0"/>
    <xf numFmtId="0" fontId="14" fillId="0" borderId="0" applyNumberFormat="0" applyFill="0" applyBorder="0" applyAlignment="0" applyProtection="0"/>
    <xf numFmtId="0" fontId="5" fillId="8" borderId="2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4" borderId="0" xfId="3"/>
    <xf numFmtId="0" fontId="1" fillId="2" borderId="1" xfId="1" applyBorder="1" applyAlignment="1">
      <alignment horizontal="center"/>
    </xf>
    <xf numFmtId="2" fontId="1" fillId="2" borderId="5" xfId="1" applyNumberFormat="1" applyBorder="1"/>
    <xf numFmtId="2" fontId="1" fillId="2" borderId="7" xfId="1" applyNumberFormat="1" applyBorder="1"/>
    <xf numFmtId="2" fontId="1" fillId="2" borderId="9" xfId="1" applyNumberFormat="1" applyBorder="1"/>
    <xf numFmtId="2" fontId="1" fillId="2" borderId="10" xfId="1" applyNumberFormat="1" applyBorder="1"/>
    <xf numFmtId="0" fontId="1" fillId="2" borderId="11" xfId="1" applyBorder="1"/>
    <xf numFmtId="0" fontId="1" fillId="2" borderId="12" xfId="1" applyBorder="1"/>
    <xf numFmtId="0" fontId="1" fillId="2" borderId="13" xfId="1" applyBorder="1" applyAlignment="1">
      <alignment horizontal="center"/>
    </xf>
    <xf numFmtId="0" fontId="3" fillId="4" borderId="11" xfId="3" applyBorder="1"/>
    <xf numFmtId="0" fontId="3" fillId="4" borderId="13" xfId="3" applyBorder="1"/>
    <xf numFmtId="0" fontId="3" fillId="4" borderId="2" xfId="3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0" fontId="3" fillId="4" borderId="6" xfId="3" applyBorder="1"/>
    <xf numFmtId="0" fontId="3" fillId="4" borderId="7" xfId="3" applyBorder="1"/>
    <xf numFmtId="164" fontId="1" fillId="2" borderId="2" xfId="1" applyNumberFormat="1" applyBorder="1"/>
    <xf numFmtId="164" fontId="1" fillId="2" borderId="14" xfId="1" applyNumberFormat="1" applyBorder="1"/>
    <xf numFmtId="164" fontId="1" fillId="2" borderId="3" xfId="1" applyNumberFormat="1" applyBorder="1"/>
    <xf numFmtId="164" fontId="1" fillId="2" borderId="4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6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3" xfId="1" applyBorder="1"/>
    <xf numFmtId="0" fontId="3" fillId="4" borderId="11" xfId="3" applyBorder="1" applyAlignment="1">
      <alignment horizontal="center"/>
    </xf>
    <xf numFmtId="0" fontId="1" fillId="2" borderId="12" xfId="1" applyBorder="1" applyAlignment="1">
      <alignment horizontal="center"/>
    </xf>
    <xf numFmtId="0" fontId="3" fillId="4" borderId="13" xfId="3" applyBorder="1" applyAlignment="1">
      <alignment horizontal="center"/>
    </xf>
    <xf numFmtId="0" fontId="1" fillId="2" borderId="11" xfId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164" fontId="3" fillId="4" borderId="3" xfId="3" applyNumberFormat="1" applyBorder="1"/>
    <xf numFmtId="164" fontId="3" fillId="4" borderId="5" xfId="3" applyNumberFormat="1" applyBorder="1"/>
    <xf numFmtId="164" fontId="3" fillId="4" borderId="7" xfId="3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2" fillId="3" borderId="9" xfId="2" applyNumberFormat="1" applyBorder="1"/>
    <xf numFmtId="165" fontId="2" fillId="3" borderId="10" xfId="2" applyNumberFormat="1" applyBorder="1"/>
    <xf numFmtId="0" fontId="2" fillId="3" borderId="1" xfId="2" applyBorder="1"/>
    <xf numFmtId="165" fontId="2" fillId="3" borderId="8" xfId="2" applyNumberFormat="1" applyBorder="1"/>
    <xf numFmtId="0" fontId="0" fillId="0" borderId="2" xfId="0" applyBorder="1"/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3" xfId="0" applyNumberFormat="1" applyBorder="1"/>
    <xf numFmtId="0" fontId="0" fillId="0" borderId="6" xfId="0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0" fontId="2" fillId="3" borderId="8" xfId="2" applyBorder="1"/>
    <xf numFmtId="2" fontId="2" fillId="3" borderId="9" xfId="2" applyNumberFormat="1" applyBorder="1"/>
    <xf numFmtId="2" fontId="2" fillId="3" borderId="10" xfId="2" applyNumberFormat="1" applyBorder="1"/>
    <xf numFmtId="2" fontId="2" fillId="3" borderId="8" xfId="2" applyNumberFormat="1" applyBorder="1"/>
    <xf numFmtId="2" fontId="2" fillId="3" borderId="2" xfId="2" applyNumberFormat="1" applyBorder="1"/>
    <xf numFmtId="2" fontId="2" fillId="3" borderId="4" xfId="2" applyNumberFormat="1" applyBorder="1"/>
    <xf numFmtId="2" fontId="2" fillId="3" borderId="6" xfId="2" applyNumberFormat="1" applyBorder="1"/>
    <xf numFmtId="1" fontId="0" fillId="0" borderId="0" xfId="0" applyNumberFormat="1"/>
    <xf numFmtId="0" fontId="0" fillId="0" borderId="0" xfId="0"/>
    <xf numFmtId="0" fontId="4" fillId="5" borderId="16" xfId="4" applyAlignment="1">
      <alignment horizontal="center"/>
    </xf>
    <xf numFmtId="0" fontId="4" fillId="5" borderId="17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uchar</c:v>
          </c:tx>
          <c:xVal>
            <c:numRef>
              <c:f>Basic!$A$3:$A$37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Basic!$B$3:$B$37</c:f>
              <c:numCache>
                <c:formatCode>0.000</c:formatCode>
                <c:ptCount val="35"/>
                <c:pt idx="0">
                  <c:v>0.77024166666666671</c:v>
                </c:pt>
                <c:pt idx="1">
                  <c:v>1.9413336363636362</c:v>
                </c:pt>
                <c:pt idx="2">
                  <c:v>3.841070909090909</c:v>
                </c:pt>
                <c:pt idx="3">
                  <c:v>6.5479390909090913</c:v>
                </c:pt>
                <c:pt idx="4">
                  <c:v>10.192646363636364</c:v>
                </c:pt>
                <c:pt idx="5">
                  <c:v>13.975617272727272</c:v>
                </c:pt>
                <c:pt idx="6">
                  <c:v>19.76088</c:v>
                </c:pt>
                <c:pt idx="7">
                  <c:v>24.591314545454544</c:v>
                </c:pt>
                <c:pt idx="8">
                  <c:v>31.124625454545455</c:v>
                </c:pt>
                <c:pt idx="9">
                  <c:v>38.574688181818189</c:v>
                </c:pt>
                <c:pt idx="10">
                  <c:v>46.659414545454545</c:v>
                </c:pt>
                <c:pt idx="11">
                  <c:v>55.51960636363637</c:v>
                </c:pt>
                <c:pt idx="12">
                  <c:v>64.288140909090913</c:v>
                </c:pt>
                <c:pt idx="13">
                  <c:v>75.007303636363645</c:v>
                </c:pt>
                <c:pt idx="14">
                  <c:v>85.836130909090912</c:v>
                </c:pt>
                <c:pt idx="15">
                  <c:v>99.053414545454544</c:v>
                </c:pt>
                <c:pt idx="16">
                  <c:v>113.63567727272726</c:v>
                </c:pt>
                <c:pt idx="17">
                  <c:v>125.93730363636364</c:v>
                </c:pt>
                <c:pt idx="18">
                  <c:v>139.94162636363637</c:v>
                </c:pt>
                <c:pt idx="19">
                  <c:v>151.84834272727272</c:v>
                </c:pt>
                <c:pt idx="20">
                  <c:v>169.04159636363636</c:v>
                </c:pt>
                <c:pt idx="21">
                  <c:v>184.7566672727273</c:v>
                </c:pt>
                <c:pt idx="22">
                  <c:v>200.40130181818179</c:v>
                </c:pt>
                <c:pt idx="23">
                  <c:v>217.62909090909091</c:v>
                </c:pt>
                <c:pt idx="24">
                  <c:v>232.69872727272724</c:v>
                </c:pt>
                <c:pt idx="25">
                  <c:v>252.76798000000005</c:v>
                </c:pt>
                <c:pt idx="26">
                  <c:v>268.61671818181816</c:v>
                </c:pt>
                <c:pt idx="27">
                  <c:v>282.58334363636362</c:v>
                </c:pt>
                <c:pt idx="28">
                  <c:v>300.81992909090906</c:v>
                </c:pt>
                <c:pt idx="29">
                  <c:v>317.71245545454548</c:v>
                </c:pt>
                <c:pt idx="30">
                  <c:v>338.02060545454549</c:v>
                </c:pt>
                <c:pt idx="31">
                  <c:v>362.61120272727271</c:v>
                </c:pt>
                <c:pt idx="32">
                  <c:v>381.96388909090911</c:v>
                </c:pt>
                <c:pt idx="33">
                  <c:v>400.22517181818182</c:v>
                </c:pt>
                <c:pt idx="34">
                  <c:v>417.37861727272724</c:v>
                </c:pt>
              </c:numCache>
            </c:numRef>
          </c:yVal>
        </c:ser>
        <c:ser>
          <c:idx val="1"/>
          <c:order val="1"/>
          <c:tx>
            <c:v>uint</c:v>
          </c:tx>
          <c:xVal>
            <c:numRef>
              <c:f>Basic!$A$3:$A$37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Basic!$C$3:$C$37</c:f>
              <c:numCache>
                <c:formatCode>0.000</c:formatCode>
                <c:ptCount val="35"/>
                <c:pt idx="0">
                  <c:v>0.1502925</c:v>
                </c:pt>
                <c:pt idx="1">
                  <c:v>0.36853636363636361</c:v>
                </c:pt>
                <c:pt idx="2">
                  <c:v>0.50634181818181812</c:v>
                </c:pt>
                <c:pt idx="3">
                  <c:v>0.84151545454545451</c:v>
                </c:pt>
                <c:pt idx="4">
                  <c:v>1.2865672727272726</c:v>
                </c:pt>
                <c:pt idx="5">
                  <c:v>1.7271227272727274</c:v>
                </c:pt>
                <c:pt idx="6">
                  <c:v>2.3934745454545459</c:v>
                </c:pt>
                <c:pt idx="7">
                  <c:v>2.8627690909090906</c:v>
                </c:pt>
                <c:pt idx="8">
                  <c:v>3.6015245454545455</c:v>
                </c:pt>
                <c:pt idx="9">
                  <c:v>4.4287981818181814</c:v>
                </c:pt>
                <c:pt idx="10">
                  <c:v>5.3172236363636358</c:v>
                </c:pt>
                <c:pt idx="11">
                  <c:v>6.2857272727272724</c:v>
                </c:pt>
                <c:pt idx="12">
                  <c:v>7.2780009090909088</c:v>
                </c:pt>
                <c:pt idx="13">
                  <c:v>8.4016881818181801</c:v>
                </c:pt>
                <c:pt idx="14">
                  <c:v>9.5458181818181824</c:v>
                </c:pt>
                <c:pt idx="15">
                  <c:v>10.391404545454547</c:v>
                </c:pt>
                <c:pt idx="16">
                  <c:v>11.716262727272728</c:v>
                </c:pt>
                <c:pt idx="17">
                  <c:v>12.982334545454547</c:v>
                </c:pt>
                <c:pt idx="18">
                  <c:v>14.469869090909089</c:v>
                </c:pt>
                <c:pt idx="19">
                  <c:v>15.916919999999999</c:v>
                </c:pt>
                <c:pt idx="20">
                  <c:v>17.478817272727277</c:v>
                </c:pt>
                <c:pt idx="21">
                  <c:v>19.144263636363636</c:v>
                </c:pt>
                <c:pt idx="22">
                  <c:v>20.860605454545453</c:v>
                </c:pt>
                <c:pt idx="23">
                  <c:v>21.621616363636367</c:v>
                </c:pt>
                <c:pt idx="24">
                  <c:v>23.322434545454541</c:v>
                </c:pt>
                <c:pt idx="25">
                  <c:v>25.174122727272728</c:v>
                </c:pt>
                <c:pt idx="26">
                  <c:v>27.026856363636362</c:v>
                </c:pt>
                <c:pt idx="27">
                  <c:v>28.952192727272731</c:v>
                </c:pt>
                <c:pt idx="28">
                  <c:v>31.042171818181817</c:v>
                </c:pt>
                <c:pt idx="29">
                  <c:v>33.017888181818179</c:v>
                </c:pt>
                <c:pt idx="30">
                  <c:v>35.303000909090912</c:v>
                </c:pt>
                <c:pt idx="31">
                  <c:v>35.423174545454543</c:v>
                </c:pt>
                <c:pt idx="32">
                  <c:v>37.643080909090905</c:v>
                </c:pt>
                <c:pt idx="33">
                  <c:v>39.691333636363638</c:v>
                </c:pt>
                <c:pt idx="34">
                  <c:v>42.019868181818183</c:v>
                </c:pt>
              </c:numCache>
            </c:numRef>
          </c:yVal>
        </c:ser>
        <c:axId val="101473664"/>
        <c:axId val="101483648"/>
      </c:scatterChart>
      <c:valAx>
        <c:axId val="101473664"/>
        <c:scaling>
          <c:orientation val="minMax"/>
        </c:scaling>
        <c:axPos val="b"/>
        <c:numFmt formatCode="General" sourceLinked="1"/>
        <c:tickLblPos val="nextTo"/>
        <c:crossAx val="101483648"/>
        <c:crosses val="autoZero"/>
        <c:crossBetween val="midCat"/>
      </c:valAx>
      <c:valAx>
        <c:axId val="101483648"/>
        <c:scaling>
          <c:orientation val="minMax"/>
        </c:scaling>
        <c:axPos val="l"/>
        <c:majorGridlines/>
        <c:numFmt formatCode="0.000" sourceLinked="1"/>
        <c:tickLblPos val="nextTo"/>
        <c:crossAx val="101473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Outline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'Hit-Miss'!$B$4:$B$11</c:f>
              <c:strCache>
                <c:ptCount val="8"/>
                <c:pt idx="0">
                  <c:v>OpenCL (buffer uchar)</c:v>
                </c:pt>
                <c:pt idx="1">
                  <c:v>OpenCL (buffer uint)</c:v>
                </c:pt>
                <c:pt idx="2">
                  <c:v>OpenCL (image)</c:v>
                </c:pt>
                <c:pt idx="3">
                  <c:v>własna</c:v>
                </c:pt>
                <c:pt idx="4">
                  <c:v>własna (omp)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2555.411764705882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01565952"/>
        <c:axId val="101567488"/>
      </c:barChart>
      <c:catAx>
        <c:axId val="101565952"/>
        <c:scaling>
          <c:orientation val="minMax"/>
        </c:scaling>
        <c:axPos val="b"/>
        <c:majorTickMark val="none"/>
        <c:tickLblPos val="nextTo"/>
        <c:crossAx val="101567488"/>
        <c:crosses val="autoZero"/>
        <c:auto val="1"/>
        <c:lblAlgn val="ctr"/>
        <c:lblOffset val="100"/>
      </c:catAx>
      <c:valAx>
        <c:axId val="101567488"/>
        <c:scaling>
          <c:orientation val="minMax"/>
        </c:scaling>
        <c:delete val="1"/>
        <c:axPos val="l"/>
        <c:numFmt formatCode="0.00" sourceLinked="1"/>
        <c:majorTickMark val="none"/>
        <c:tickLblPos val="none"/>
        <c:crossAx val="101565952"/>
        <c:crosses val="autoZero"/>
        <c:crossBetween val="between"/>
      </c:valAx>
    </c:plotArea>
    <c:plotVisOnly val="1"/>
  </c:chart>
  <c:printSettings>
    <c:headerFooter/>
    <c:pageMargins b="0.75" l="0.7" r="0.7" t="0.7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Skeleton8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'Hit-Miss'!$B$4:$B$11</c:f>
              <c:strCache>
                <c:ptCount val="8"/>
                <c:pt idx="0">
                  <c:v>OpenCL (buffer uchar)</c:v>
                </c:pt>
                <c:pt idx="1">
                  <c:v>OpenCL (buffer uint)</c:v>
                </c:pt>
                <c:pt idx="2">
                  <c:v>OpenCL (image)</c:v>
                </c:pt>
                <c:pt idx="3">
                  <c:v>własna</c:v>
                </c:pt>
                <c:pt idx="4">
                  <c:v>własna (omp)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1.1053944020356234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03717504"/>
        <c:axId val="103719296"/>
      </c:barChart>
      <c:catAx>
        <c:axId val="103717504"/>
        <c:scaling>
          <c:orientation val="minMax"/>
        </c:scaling>
        <c:axPos val="b"/>
        <c:majorTickMark val="none"/>
        <c:tickLblPos val="nextTo"/>
        <c:crossAx val="103719296"/>
        <c:crosses val="autoZero"/>
        <c:auto val="1"/>
        <c:lblAlgn val="ctr"/>
        <c:lblOffset val="100"/>
      </c:catAx>
      <c:valAx>
        <c:axId val="103719296"/>
        <c:scaling>
          <c:orientation val="minMax"/>
        </c:scaling>
        <c:delete val="1"/>
        <c:axPos val="l"/>
        <c:numFmt formatCode="0.00" sourceLinked="1"/>
        <c:tickLblPos val="none"/>
        <c:crossAx val="10371750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Skeleton Zhang Suen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'Hit-Miss'!$B$4:$B$11</c:f>
              <c:strCache>
                <c:ptCount val="8"/>
                <c:pt idx="0">
                  <c:v>OpenCL (buffer uchar)</c:v>
                </c:pt>
                <c:pt idx="1">
                  <c:v>OpenCL (buffer uint)</c:v>
                </c:pt>
                <c:pt idx="2">
                  <c:v>OpenCL (image)</c:v>
                </c:pt>
                <c:pt idx="3">
                  <c:v>własna</c:v>
                </c:pt>
                <c:pt idx="4">
                  <c:v>własna (omp)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5.3097842693882535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01916672"/>
        <c:axId val="101918208"/>
      </c:barChart>
      <c:catAx>
        <c:axId val="101916672"/>
        <c:scaling>
          <c:orientation val="minMax"/>
        </c:scaling>
        <c:axPos val="b"/>
        <c:majorTickMark val="none"/>
        <c:tickLblPos val="nextTo"/>
        <c:crossAx val="101918208"/>
        <c:crosses val="autoZero"/>
        <c:auto val="1"/>
        <c:lblAlgn val="ctr"/>
        <c:lblOffset val="100"/>
      </c:catAx>
      <c:valAx>
        <c:axId val="101918208"/>
        <c:scaling>
          <c:orientation val="minMax"/>
        </c:scaling>
        <c:delete val="1"/>
        <c:axPos val="l"/>
        <c:numFmt formatCode="0.00" sourceLinked="1"/>
        <c:tickLblPos val="none"/>
        <c:crossAx val="10191667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Image</c:v>
          </c:tx>
          <c:xVal>
            <c:numRef>
              <c:f>GroupSize!$B$4:$B$19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GroupSize!$C$4:$C$19</c:f>
              <c:numCache>
                <c:formatCode>0.000</c:formatCode>
                <c:ptCount val="16"/>
                <c:pt idx="0">
                  <c:v>8.4604545454545446E-2</c:v>
                </c:pt>
                <c:pt idx="1">
                  <c:v>9.5980909090909089E-2</c:v>
                </c:pt>
                <c:pt idx="2">
                  <c:v>0.10383909090909092</c:v>
                </c:pt>
                <c:pt idx="3">
                  <c:v>0.10175636363636364</c:v>
                </c:pt>
                <c:pt idx="4">
                  <c:v>0.11759545454545456</c:v>
                </c:pt>
                <c:pt idx="5">
                  <c:v>0.11770727272727276</c:v>
                </c:pt>
                <c:pt idx="6">
                  <c:v>0.1408490909090909</c:v>
                </c:pt>
                <c:pt idx="7">
                  <c:v>0.16642545454545454</c:v>
                </c:pt>
                <c:pt idx="8">
                  <c:v>0.19693000000000002</c:v>
                </c:pt>
                <c:pt idx="9">
                  <c:v>0.24135272727272727</c:v>
                </c:pt>
                <c:pt idx="10">
                  <c:v>0.32650363636363633</c:v>
                </c:pt>
                <c:pt idx="11">
                  <c:v>0.4507772727272728</c:v>
                </c:pt>
                <c:pt idx="12">
                  <c:v>0.68905090909090905</c:v>
                </c:pt>
                <c:pt idx="13">
                  <c:v>1.1651118181818183</c:v>
                </c:pt>
                <c:pt idx="14">
                  <c:v>2.5135972727272731</c:v>
                </c:pt>
                <c:pt idx="15">
                  <c:v>9.767717272727273</c:v>
                </c:pt>
              </c:numCache>
            </c:numRef>
          </c:yVal>
        </c:ser>
        <c:ser>
          <c:idx val="1"/>
          <c:order val="1"/>
          <c:tx>
            <c:v>UChar</c:v>
          </c:tx>
          <c:xVal>
            <c:numRef>
              <c:f>GroupSize!$B$4:$B$19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GroupSize!$D$4:$D$19</c:f>
              <c:numCache>
                <c:formatCode>0.000</c:formatCode>
                <c:ptCount val="16"/>
                <c:pt idx="0">
                  <c:v>0.77242272727272732</c:v>
                </c:pt>
                <c:pt idx="1">
                  <c:v>0.80387699999999995</c:v>
                </c:pt>
                <c:pt idx="2">
                  <c:v>0.86733399999999994</c:v>
                </c:pt>
                <c:pt idx="3">
                  <c:v>0.84493299999999993</c:v>
                </c:pt>
                <c:pt idx="4">
                  <c:v>0.89515699999999998</c:v>
                </c:pt>
                <c:pt idx="5">
                  <c:v>0.90682300000000016</c:v>
                </c:pt>
                <c:pt idx="6">
                  <c:v>1.0227266666666666</c:v>
                </c:pt>
                <c:pt idx="7">
                  <c:v>0.98658363636363622</c:v>
                </c:pt>
                <c:pt idx="8">
                  <c:v>1.1749700000000003</c:v>
                </c:pt>
                <c:pt idx="9">
                  <c:v>1.2474754545454545</c:v>
                </c:pt>
                <c:pt idx="10">
                  <c:v>1.2932718181818181</c:v>
                </c:pt>
                <c:pt idx="11">
                  <c:v>1.5834845454545456</c:v>
                </c:pt>
                <c:pt idx="12">
                  <c:v>2.5140609090909094</c:v>
                </c:pt>
                <c:pt idx="13">
                  <c:v>3.175212727272728</c:v>
                </c:pt>
                <c:pt idx="14">
                  <c:v>6.4914836363636361</c:v>
                </c:pt>
                <c:pt idx="15">
                  <c:v>25.154939090909089</c:v>
                </c:pt>
              </c:numCache>
            </c:numRef>
          </c:yVal>
        </c:ser>
        <c:ser>
          <c:idx val="2"/>
          <c:order val="2"/>
          <c:tx>
            <c:v>UInt</c:v>
          </c:tx>
          <c:xVal>
            <c:numRef>
              <c:f>GroupSize!$B$4:$B$19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GroupSize!$E$4:$E$19</c:f>
              <c:numCache>
                <c:formatCode>0.000</c:formatCode>
                <c:ptCount val="16"/>
                <c:pt idx="0">
                  <c:v>0.27239545454545461</c:v>
                </c:pt>
                <c:pt idx="1">
                  <c:v>0.26690909090909087</c:v>
                </c:pt>
                <c:pt idx="2">
                  <c:v>0.26923272727272729</c:v>
                </c:pt>
                <c:pt idx="3">
                  <c:v>0.24139545454545458</c:v>
                </c:pt>
                <c:pt idx="4">
                  <c:v>0.2678881818181818</c:v>
                </c:pt>
                <c:pt idx="5">
                  <c:v>0.30157363636363638</c:v>
                </c:pt>
                <c:pt idx="6">
                  <c:v>0.24998818181818183</c:v>
                </c:pt>
                <c:pt idx="7">
                  <c:v>0.25179818181818181</c:v>
                </c:pt>
                <c:pt idx="8">
                  <c:v>0.34556636363636362</c:v>
                </c:pt>
                <c:pt idx="9">
                  <c:v>0.45279727272727271</c:v>
                </c:pt>
                <c:pt idx="10">
                  <c:v>0.4825263636363637</c:v>
                </c:pt>
                <c:pt idx="11">
                  <c:v>0.53017181818181813</c:v>
                </c:pt>
                <c:pt idx="12">
                  <c:v>0.82217272727272717</c:v>
                </c:pt>
                <c:pt idx="13">
                  <c:v>1.4112518181818183</c:v>
                </c:pt>
                <c:pt idx="14">
                  <c:v>2.8799290909090911</c:v>
                </c:pt>
                <c:pt idx="15">
                  <c:v>10.816081818181818</c:v>
                </c:pt>
              </c:numCache>
            </c:numRef>
          </c:yVal>
        </c:ser>
        <c:axId val="108046976"/>
        <c:axId val="108052864"/>
      </c:scatterChart>
      <c:valAx>
        <c:axId val="108046976"/>
        <c:scaling>
          <c:orientation val="minMax"/>
        </c:scaling>
        <c:axPos val="b"/>
        <c:numFmt formatCode="0" sourceLinked="1"/>
        <c:tickLblPos val="nextTo"/>
        <c:crossAx val="108052864"/>
        <c:crosses val="autoZero"/>
        <c:crossBetween val="midCat"/>
      </c:valAx>
      <c:valAx>
        <c:axId val="108052864"/>
        <c:scaling>
          <c:orientation val="minMax"/>
        </c:scaling>
        <c:axPos val="l"/>
        <c:majorGridlines/>
        <c:numFmt formatCode="0.000" sourceLinked="1"/>
        <c:tickLblPos val="nextTo"/>
        <c:crossAx val="10804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Transfer CPU -&gt; GPU</c:v>
          </c:tx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v>Transfer GPU -&gt; CPU</c:v>
          </c:tx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08126592"/>
        <c:axId val="108128128"/>
      </c:scatterChart>
      <c:valAx>
        <c:axId val="108126592"/>
        <c:scaling>
          <c:logBase val="10"/>
          <c:orientation val="minMax"/>
        </c:scaling>
        <c:axPos val="b"/>
        <c:numFmt formatCode="General" sourceLinked="1"/>
        <c:tickLblPos val="nextTo"/>
        <c:crossAx val="108128128"/>
        <c:crosses val="autoZero"/>
        <c:crossBetween val="midCat"/>
      </c:valAx>
      <c:valAx>
        <c:axId val="108128128"/>
        <c:scaling>
          <c:orientation val="minMax"/>
        </c:scaling>
        <c:axPos val="l"/>
        <c:majorGridlines/>
        <c:numFmt formatCode="0.00" sourceLinked="1"/>
        <c:tickLblPos val="nextTo"/>
        <c:crossAx val="10812659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OpenCV Core i7 920 w/ SSE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Gaussian!$C$3:$C$12</c:f>
              <c:numCache>
                <c:formatCode>0.000</c:formatCode>
                <c:ptCount val="10"/>
                <c:pt idx="0">
                  <c:v>6.857709166666667</c:v>
                </c:pt>
                <c:pt idx="1">
                  <c:v>9.5126650000000001</c:v>
                </c:pt>
                <c:pt idx="2">
                  <c:v>17.506141666666668</c:v>
                </c:pt>
                <c:pt idx="3">
                  <c:v>21.207158333333336</c:v>
                </c:pt>
                <c:pt idx="4">
                  <c:v>25.442449999999997</c:v>
                </c:pt>
                <c:pt idx="5">
                  <c:v>30.741583333333338</c:v>
                </c:pt>
                <c:pt idx="6">
                  <c:v>34.971800000000002</c:v>
                </c:pt>
                <c:pt idx="7">
                  <c:v>39.333300000000001</c:v>
                </c:pt>
                <c:pt idx="8">
                  <c:v>43.479275000000008</c:v>
                </c:pt>
                <c:pt idx="9">
                  <c:v>49.286166666666666</c:v>
                </c:pt>
              </c:numCache>
            </c:numRef>
          </c:yVal>
        </c:ser>
        <c:ser>
          <c:idx val="1"/>
          <c:order val="1"/>
          <c:tx>
            <c:v>OpenCV Core i7 920 w/o SSE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Gaussian!$D$3:$D$12</c:f>
              <c:numCache>
                <c:formatCode>0.000</c:formatCode>
                <c:ptCount val="10"/>
                <c:pt idx="0">
                  <c:v>26.797441666666668</c:v>
                </c:pt>
                <c:pt idx="1">
                  <c:v>51.540441666666652</c:v>
                </c:pt>
                <c:pt idx="2">
                  <c:v>73.043949999999995</c:v>
                </c:pt>
                <c:pt idx="3">
                  <c:v>87.727816666666669</c:v>
                </c:pt>
                <c:pt idx="4">
                  <c:v>104.51349999999998</c:v>
                </c:pt>
                <c:pt idx="5">
                  <c:v>118.89808333333333</c:v>
                </c:pt>
                <c:pt idx="6">
                  <c:v>135.5505</c:v>
                </c:pt>
                <c:pt idx="7">
                  <c:v>150.21074999999999</c:v>
                </c:pt>
                <c:pt idx="8">
                  <c:v>168.58416666666668</c:v>
                </c:pt>
                <c:pt idx="9">
                  <c:v>184.51624999999999</c:v>
                </c:pt>
              </c:numCache>
            </c:numRef>
          </c:yVal>
        </c:ser>
        <c:ser>
          <c:idx val="2"/>
          <c:order val="2"/>
          <c:tx>
            <c:v>OpenCV Core2Duo w/ SSE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Gaussian!$E$3:$E$12</c:f>
              <c:numCache>
                <c:formatCode>0.000</c:formatCode>
                <c:ptCount val="10"/>
                <c:pt idx="0">
                  <c:v>8.4781691666666656</c:v>
                </c:pt>
                <c:pt idx="1">
                  <c:v>12.822158333333334</c:v>
                </c:pt>
                <c:pt idx="2">
                  <c:v>22.556075000000003</c:v>
                </c:pt>
                <c:pt idx="3">
                  <c:v>28.935516666666668</c:v>
                </c:pt>
                <c:pt idx="4">
                  <c:v>32.570450000000001</c:v>
                </c:pt>
                <c:pt idx="5">
                  <c:v>38.893208333333341</c:v>
                </c:pt>
                <c:pt idx="6">
                  <c:v>44.227083333333333</c:v>
                </c:pt>
                <c:pt idx="7">
                  <c:v>50.345258333333334</c:v>
                </c:pt>
                <c:pt idx="8">
                  <c:v>54.36375833333333</c:v>
                </c:pt>
                <c:pt idx="9">
                  <c:v>58.228166666666674</c:v>
                </c:pt>
              </c:numCache>
            </c:numRef>
          </c:yVal>
        </c:ser>
        <c:ser>
          <c:idx val="3"/>
          <c:order val="3"/>
          <c:tx>
            <c:v>OpenCV Core2Duo w/o SSE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Gaussian!$F$3:$F$12</c:f>
              <c:numCache>
                <c:formatCode>0.000</c:formatCode>
                <c:ptCount val="10"/>
                <c:pt idx="0">
                  <c:v>30.208724999999998</c:v>
                </c:pt>
                <c:pt idx="1">
                  <c:v>58.066908333333323</c:v>
                </c:pt>
                <c:pt idx="2">
                  <c:v>85.063866666666669</c:v>
                </c:pt>
                <c:pt idx="3">
                  <c:v>100.96908333333333</c:v>
                </c:pt>
                <c:pt idx="4">
                  <c:v>118.95933333333335</c:v>
                </c:pt>
                <c:pt idx="5">
                  <c:v>135.45933333333332</c:v>
                </c:pt>
                <c:pt idx="6">
                  <c:v>151.81658333333334</c:v>
                </c:pt>
                <c:pt idx="7">
                  <c:v>168.96841666666663</c:v>
                </c:pt>
                <c:pt idx="8">
                  <c:v>186.70841666666669</c:v>
                </c:pt>
                <c:pt idx="9">
                  <c:v>203.53699999999995</c:v>
                </c:pt>
              </c:numCache>
            </c:numRef>
          </c:yVal>
        </c:ser>
        <c:ser>
          <c:idx val="4"/>
          <c:order val="4"/>
          <c:tx>
            <c:v>OpenCL Radeon 5850</c:v>
          </c:tx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Gaussian!$G$3:$G$12</c:f>
              <c:numCache>
                <c:formatCode>0.000</c:formatCode>
                <c:ptCount val="10"/>
                <c:pt idx="0">
                  <c:v>0.43742591666666675</c:v>
                </c:pt>
                <c:pt idx="1">
                  <c:v>0.51639808333333326</c:v>
                </c:pt>
                <c:pt idx="2">
                  <c:v>0.63640758333333325</c:v>
                </c:pt>
                <c:pt idx="3">
                  <c:v>0.79016666666666679</c:v>
                </c:pt>
                <c:pt idx="4">
                  <c:v>0.95263875000000009</c:v>
                </c:pt>
                <c:pt idx="5">
                  <c:v>1.1141758333333331</c:v>
                </c:pt>
                <c:pt idx="6">
                  <c:v>1.2782208333333334</c:v>
                </c:pt>
                <c:pt idx="7">
                  <c:v>1.4420266666666668</c:v>
                </c:pt>
                <c:pt idx="8">
                  <c:v>1.6082416666666666</c:v>
                </c:pt>
                <c:pt idx="9">
                  <c:v>1.77125</c:v>
                </c:pt>
              </c:numCache>
            </c:numRef>
          </c:yVal>
        </c:ser>
        <c:axId val="119300864"/>
        <c:axId val="119302400"/>
      </c:scatterChart>
      <c:valAx>
        <c:axId val="119300864"/>
        <c:scaling>
          <c:orientation val="minMax"/>
        </c:scaling>
        <c:axPos val="b"/>
        <c:numFmt formatCode="General" sourceLinked="1"/>
        <c:tickLblPos val="nextTo"/>
        <c:crossAx val="119302400"/>
        <c:crosses val="autoZero"/>
        <c:crossBetween val="midCat"/>
      </c:valAx>
      <c:valAx>
        <c:axId val="119302400"/>
        <c:scaling>
          <c:orientation val="minMax"/>
        </c:scaling>
        <c:axPos val="l"/>
        <c:majorGridlines/>
        <c:numFmt formatCode="0.000" sourceLinked="1"/>
        <c:tickLblPos val="nextTo"/>
        <c:crossAx val="119300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OpenCV Core i7 920 w/ SSE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Gaussian!$C$26:$C$27</c:f>
              <c:numCache>
                <c:formatCode>0.000</c:formatCode>
                <c:ptCount val="2"/>
                <c:pt idx="0">
                  <c:v>7.3693559915368008</c:v>
                </c:pt>
                <c:pt idx="1">
                  <c:v>5.6062096724259369</c:v>
                </c:pt>
              </c:numCache>
            </c:numRef>
          </c:val>
        </c:ser>
        <c:ser>
          <c:idx val="1"/>
          <c:order val="1"/>
          <c:tx>
            <c:v>OpenCV Core i7 920 w/o SSE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Gaussian!$D$26:$D$27</c:f>
              <c:numCache>
                <c:formatCode>0.000</c:formatCode>
                <c:ptCount val="2"/>
                <c:pt idx="0">
                  <c:v>1.5956822351179161</c:v>
                </c:pt>
                <c:pt idx="1">
                  <c:v>1.3436171063931428</c:v>
                </c:pt>
              </c:numCache>
            </c:numRef>
          </c:val>
        </c:ser>
        <c:ser>
          <c:idx val="2"/>
          <c:order val="2"/>
          <c:tx>
            <c:v>OpenCV Core2Duo w/ SSE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Gaussian!$E$26:$E$27</c:f>
              <c:numCache>
                <c:formatCode>0.000</c:formatCode>
                <c:ptCount val="2"/>
                <c:pt idx="0">
                  <c:v>5.467271031195275</c:v>
                </c:pt>
                <c:pt idx="1">
                  <c:v>4.351071750671399</c:v>
                </c:pt>
              </c:numCache>
            </c:numRef>
          </c:val>
        </c:ser>
        <c:ser>
          <c:idx val="3"/>
          <c:order val="3"/>
          <c:tx>
            <c:v>OpenCV Core2Duo w/p SSE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Gaussian!$F$26:$F$27</c:f>
              <c:numCache>
                <c:formatCode>0.000</c:formatCode>
                <c:ptCount val="2"/>
                <c:pt idx="0">
                  <c:v>1.4465640262732391</c:v>
                </c:pt>
                <c:pt idx="1">
                  <c:v>1.1537578126222656</c:v>
                </c:pt>
              </c:numCache>
            </c:numRef>
          </c:val>
        </c:ser>
        <c:ser>
          <c:idx val="4"/>
          <c:order val="4"/>
          <c:tx>
            <c:v>OpenCL Radeon 5850</c:v>
          </c:tx>
          <c:cat>
            <c:strRef>
              <c:f>Gaussian!$B$26:$B$27</c:f>
              <c:strCache>
                <c:ptCount val="2"/>
                <c:pt idx="0">
                  <c:v>Max GFLOPS</c:v>
                </c:pt>
                <c:pt idx="1">
                  <c:v>Min GFLOPS</c:v>
                </c:pt>
              </c:strCache>
            </c:strRef>
          </c:cat>
          <c:val>
            <c:numRef>
              <c:f>Gaussian!$G$26:$G$27</c:f>
              <c:numCache>
                <c:formatCode>0.000</c:formatCode>
                <c:ptCount val="2"/>
                <c:pt idx="0">
                  <c:v>166.22684669898442</c:v>
                </c:pt>
                <c:pt idx="1">
                  <c:v>96.15646280965926</c:v>
                </c:pt>
              </c:numCache>
            </c:numRef>
          </c:val>
        </c:ser>
        <c:axId val="119333632"/>
        <c:axId val="119335168"/>
      </c:barChart>
      <c:catAx>
        <c:axId val="119333632"/>
        <c:scaling>
          <c:orientation val="minMax"/>
        </c:scaling>
        <c:axPos val="b"/>
        <c:tickLblPos val="nextTo"/>
        <c:crossAx val="119335168"/>
        <c:crosses val="autoZero"/>
        <c:auto val="1"/>
        <c:lblAlgn val="ctr"/>
        <c:lblOffset val="100"/>
      </c:catAx>
      <c:valAx>
        <c:axId val="119335168"/>
        <c:scaling>
          <c:orientation val="minMax"/>
        </c:scaling>
        <c:axPos val="l"/>
        <c:majorGridlines/>
        <c:numFmt formatCode="0.000" sourceLinked="1"/>
        <c:tickLblPos val="nextTo"/>
        <c:crossAx val="11933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22930883639546"/>
          <c:y val="0.15085848643919542"/>
          <c:w val="0.34104024496937885"/>
          <c:h val="0.6982830271216095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9525</xdr:rowOff>
    </xdr:from>
    <xdr:to>
      <xdr:col>15</xdr:col>
      <xdr:colOff>266700</xdr:colOff>
      <xdr:row>36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16</xdr:row>
      <xdr:rowOff>104775</xdr:rowOff>
    </xdr:from>
    <xdr:to>
      <xdr:col>4</xdr:col>
      <xdr:colOff>638175</xdr:colOff>
      <xdr:row>34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609601</xdr:colOff>
      <xdr:row>34</xdr:row>
      <xdr:rowOff>76200</xdr:rowOff>
    </xdr:from>
    <xdr:to>
      <xdr:col>4</xdr:col>
      <xdr:colOff>638176</xdr:colOff>
      <xdr:row>52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52</xdr:row>
      <xdr:rowOff>66675</xdr:rowOff>
    </xdr:from>
    <xdr:to>
      <xdr:col>4</xdr:col>
      <xdr:colOff>647700</xdr:colOff>
      <xdr:row>70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19049</xdr:rowOff>
    </xdr:from>
    <xdr:to>
      <xdr:col>16</xdr:col>
      <xdr:colOff>104775</xdr:colOff>
      <xdr:row>34</xdr:row>
      <xdr:rowOff>28574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0</xdr:row>
      <xdr:rowOff>104774</xdr:rowOff>
    </xdr:from>
    <xdr:to>
      <xdr:col>14</xdr:col>
      <xdr:colOff>428624</xdr:colOff>
      <xdr:row>23</xdr:row>
      <xdr:rowOff>123824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142875</xdr:rowOff>
    </xdr:from>
    <xdr:to>
      <xdr:col>12</xdr:col>
      <xdr:colOff>152400</xdr:colOff>
      <xdr:row>18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19</xdr:row>
      <xdr:rowOff>57150</xdr:rowOff>
    </xdr:from>
    <xdr:to>
      <xdr:col>12</xdr:col>
      <xdr:colOff>171450</xdr:colOff>
      <xdr:row>34</xdr:row>
      <xdr:rowOff>85725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E4" sqref="E4"/>
    </sheetView>
  </sheetViews>
  <sheetFormatPr defaultRowHeight="14.25"/>
  <cols>
    <col min="5" max="5" width="9.375" bestFit="1" customWidth="1"/>
  </cols>
  <sheetData>
    <row r="1" spans="1:6">
      <c r="B1" s="86" t="s">
        <v>19</v>
      </c>
      <c r="C1" s="86" t="s">
        <v>29</v>
      </c>
      <c r="E1" s="86"/>
    </row>
    <row r="2" spans="1:6">
      <c r="A2" s="86" t="s">
        <v>7</v>
      </c>
      <c r="B2" s="86" t="s">
        <v>80</v>
      </c>
      <c r="C2" s="86" t="s">
        <v>81</v>
      </c>
      <c r="E2" s="1"/>
      <c r="F2" s="1"/>
    </row>
    <row r="3" spans="1:6">
      <c r="A3" s="86">
        <v>3</v>
      </c>
      <c r="B3" s="1">
        <v>0.77024166666666671</v>
      </c>
      <c r="C3" s="1">
        <v>0.1502925</v>
      </c>
      <c r="E3" s="1"/>
      <c r="F3" s="1"/>
    </row>
    <row r="4" spans="1:6">
      <c r="A4" s="86">
        <v>5</v>
      </c>
      <c r="B4" s="1">
        <v>1.9413336363636362</v>
      </c>
      <c r="C4" s="1">
        <v>0.36853636363636361</v>
      </c>
      <c r="E4" s="1"/>
      <c r="F4" s="1"/>
    </row>
    <row r="5" spans="1:6">
      <c r="A5" s="86">
        <v>7</v>
      </c>
      <c r="B5" s="1">
        <v>3.841070909090909</v>
      </c>
      <c r="C5" s="1">
        <v>0.50634181818181812</v>
      </c>
      <c r="E5" s="1"/>
      <c r="F5" s="1"/>
    </row>
    <row r="6" spans="1:6">
      <c r="A6" s="86">
        <v>9</v>
      </c>
      <c r="B6" s="1">
        <v>6.5479390909090913</v>
      </c>
      <c r="C6" s="1">
        <v>0.84151545454545451</v>
      </c>
      <c r="E6" s="1"/>
      <c r="F6" s="1"/>
    </row>
    <row r="7" spans="1:6">
      <c r="A7" s="86">
        <v>11</v>
      </c>
      <c r="B7" s="1">
        <v>10.192646363636364</v>
      </c>
      <c r="C7" s="1">
        <v>1.2865672727272726</v>
      </c>
      <c r="E7" s="1"/>
      <c r="F7" s="1"/>
    </row>
    <row r="8" spans="1:6">
      <c r="A8" s="86">
        <v>13</v>
      </c>
      <c r="B8" s="1">
        <v>13.975617272727272</v>
      </c>
      <c r="C8" s="1">
        <v>1.7271227272727274</v>
      </c>
      <c r="E8" s="1"/>
      <c r="F8" s="1"/>
    </row>
    <row r="9" spans="1:6">
      <c r="A9" s="86">
        <v>15</v>
      </c>
      <c r="B9" s="1">
        <v>19.76088</v>
      </c>
      <c r="C9" s="1">
        <v>2.3934745454545459</v>
      </c>
      <c r="E9" s="1"/>
      <c r="F9" s="1"/>
    </row>
    <row r="10" spans="1:6">
      <c r="A10" s="86">
        <v>17</v>
      </c>
      <c r="B10" s="1">
        <v>24.591314545454544</v>
      </c>
      <c r="C10" s="1">
        <v>2.8627690909090906</v>
      </c>
      <c r="E10" s="1"/>
      <c r="F10" s="1"/>
    </row>
    <row r="11" spans="1:6">
      <c r="A11" s="86">
        <v>19</v>
      </c>
      <c r="B11" s="1">
        <v>31.124625454545455</v>
      </c>
      <c r="C11" s="1">
        <v>3.6015245454545455</v>
      </c>
      <c r="E11" s="1"/>
      <c r="F11" s="1"/>
    </row>
    <row r="12" spans="1:6">
      <c r="A12" s="86">
        <v>21</v>
      </c>
      <c r="B12" s="1">
        <v>38.574688181818189</v>
      </c>
      <c r="C12" s="1">
        <v>4.4287981818181814</v>
      </c>
      <c r="E12" s="1"/>
      <c r="F12" s="1"/>
    </row>
    <row r="13" spans="1:6">
      <c r="A13" s="86">
        <v>23</v>
      </c>
      <c r="B13" s="1">
        <v>46.659414545454545</v>
      </c>
      <c r="C13" s="1">
        <v>5.3172236363636358</v>
      </c>
      <c r="E13" s="1"/>
      <c r="F13" s="1"/>
    </row>
    <row r="14" spans="1:6">
      <c r="A14" s="86">
        <v>25</v>
      </c>
      <c r="B14" s="1">
        <v>55.51960636363637</v>
      </c>
      <c r="C14" s="1">
        <v>6.2857272727272724</v>
      </c>
      <c r="E14" s="1"/>
      <c r="F14" s="1"/>
    </row>
    <row r="15" spans="1:6">
      <c r="A15" s="86">
        <v>27</v>
      </c>
      <c r="B15" s="1">
        <v>64.288140909090913</v>
      </c>
      <c r="C15" s="1">
        <v>7.2780009090909088</v>
      </c>
      <c r="E15" s="1"/>
      <c r="F15" s="1"/>
    </row>
    <row r="16" spans="1:6">
      <c r="A16" s="86">
        <v>29</v>
      </c>
      <c r="B16" s="1">
        <v>75.007303636363645</v>
      </c>
      <c r="C16" s="1">
        <v>8.4016881818181801</v>
      </c>
      <c r="E16" s="1"/>
      <c r="F16" s="1"/>
    </row>
    <row r="17" spans="1:6">
      <c r="A17" s="86">
        <v>31</v>
      </c>
      <c r="B17" s="1">
        <v>85.836130909090912</v>
      </c>
      <c r="C17" s="1">
        <v>9.5458181818181824</v>
      </c>
      <c r="E17" s="1"/>
      <c r="F17" s="1"/>
    </row>
    <row r="18" spans="1:6">
      <c r="A18" s="86">
        <v>33</v>
      </c>
      <c r="B18" s="1">
        <v>99.053414545454544</v>
      </c>
      <c r="C18" s="1">
        <v>10.391404545454547</v>
      </c>
      <c r="E18" s="1"/>
      <c r="F18" s="1"/>
    </row>
    <row r="19" spans="1:6">
      <c r="A19" s="86">
        <v>35</v>
      </c>
      <c r="B19" s="1">
        <v>113.63567727272726</v>
      </c>
      <c r="C19" s="1">
        <v>11.716262727272728</v>
      </c>
      <c r="E19" s="1"/>
      <c r="F19" s="1"/>
    </row>
    <row r="20" spans="1:6">
      <c r="A20" s="86">
        <v>37</v>
      </c>
      <c r="B20" s="1">
        <v>125.93730363636364</v>
      </c>
      <c r="C20" s="1">
        <v>12.982334545454547</v>
      </c>
      <c r="E20" s="1"/>
      <c r="F20" s="1"/>
    </row>
    <row r="21" spans="1:6">
      <c r="A21" s="86">
        <v>39</v>
      </c>
      <c r="B21" s="1">
        <v>139.94162636363637</v>
      </c>
      <c r="C21" s="1">
        <v>14.469869090909089</v>
      </c>
      <c r="E21" s="1"/>
      <c r="F21" s="1"/>
    </row>
    <row r="22" spans="1:6">
      <c r="A22" s="86">
        <v>41</v>
      </c>
      <c r="B22" s="1">
        <v>151.84834272727272</v>
      </c>
      <c r="C22" s="1">
        <v>15.916919999999999</v>
      </c>
      <c r="E22" s="1"/>
      <c r="F22" s="1"/>
    </row>
    <row r="23" spans="1:6">
      <c r="A23" s="86">
        <v>43</v>
      </c>
      <c r="B23" s="1">
        <v>169.04159636363636</v>
      </c>
      <c r="C23" s="1">
        <v>17.478817272727277</v>
      </c>
      <c r="E23" s="1"/>
      <c r="F23" s="1"/>
    </row>
    <row r="24" spans="1:6">
      <c r="A24" s="86">
        <v>45</v>
      </c>
      <c r="B24" s="1">
        <v>184.7566672727273</v>
      </c>
      <c r="C24" s="1">
        <v>19.144263636363636</v>
      </c>
      <c r="E24" s="1"/>
      <c r="F24" s="1"/>
    </row>
    <row r="25" spans="1:6">
      <c r="A25" s="86">
        <v>47</v>
      </c>
      <c r="B25" s="1">
        <v>200.40130181818179</v>
      </c>
      <c r="C25" s="1">
        <v>20.860605454545453</v>
      </c>
      <c r="E25" s="1"/>
      <c r="F25" s="1"/>
    </row>
    <row r="26" spans="1:6">
      <c r="A26" s="86">
        <v>49</v>
      </c>
      <c r="B26" s="1">
        <v>217.62909090909091</v>
      </c>
      <c r="C26" s="1">
        <v>21.621616363636367</v>
      </c>
      <c r="E26" s="1"/>
      <c r="F26" s="1"/>
    </row>
    <row r="27" spans="1:6">
      <c r="A27" s="86">
        <v>51</v>
      </c>
      <c r="B27" s="1">
        <v>232.69872727272724</v>
      </c>
      <c r="C27" s="1">
        <v>23.322434545454541</v>
      </c>
      <c r="E27" s="1"/>
      <c r="F27" s="1"/>
    </row>
    <row r="28" spans="1:6">
      <c r="A28" s="86">
        <v>53</v>
      </c>
      <c r="B28" s="1">
        <v>252.76798000000005</v>
      </c>
      <c r="C28" s="1">
        <v>25.174122727272728</v>
      </c>
      <c r="E28" s="1"/>
      <c r="F28" s="1"/>
    </row>
    <row r="29" spans="1:6">
      <c r="A29" s="86">
        <v>55</v>
      </c>
      <c r="B29" s="1">
        <v>268.61671818181816</v>
      </c>
      <c r="C29" s="1">
        <v>27.026856363636362</v>
      </c>
      <c r="E29" s="1"/>
      <c r="F29" s="1"/>
    </row>
    <row r="30" spans="1:6">
      <c r="A30" s="86">
        <v>57</v>
      </c>
      <c r="B30" s="1">
        <v>282.58334363636362</v>
      </c>
      <c r="C30" s="1">
        <v>28.952192727272731</v>
      </c>
      <c r="E30" s="1"/>
      <c r="F30" s="1"/>
    </row>
    <row r="31" spans="1:6">
      <c r="A31" s="86">
        <v>59</v>
      </c>
      <c r="B31" s="1">
        <v>300.81992909090906</v>
      </c>
      <c r="C31" s="1">
        <v>31.042171818181817</v>
      </c>
      <c r="E31" s="1"/>
      <c r="F31" s="1"/>
    </row>
    <row r="32" spans="1:6">
      <c r="A32" s="86">
        <v>61</v>
      </c>
      <c r="B32" s="1">
        <v>317.71245545454548</v>
      </c>
      <c r="C32" s="1">
        <v>33.017888181818179</v>
      </c>
      <c r="E32" s="1"/>
      <c r="F32" s="1"/>
    </row>
    <row r="33" spans="1:6">
      <c r="A33" s="86">
        <v>63</v>
      </c>
      <c r="B33" s="1">
        <v>338.02060545454549</v>
      </c>
      <c r="C33" s="1">
        <v>35.303000909090912</v>
      </c>
      <c r="E33" s="1"/>
      <c r="F33" s="1"/>
    </row>
    <row r="34" spans="1:6">
      <c r="A34" s="86">
        <v>65</v>
      </c>
      <c r="B34" s="1">
        <v>362.61120272727271</v>
      </c>
      <c r="C34" s="1">
        <v>35.423174545454543</v>
      </c>
      <c r="E34" s="1"/>
      <c r="F34" s="1"/>
    </row>
    <row r="35" spans="1:6">
      <c r="A35" s="86">
        <v>67</v>
      </c>
      <c r="B35" s="1">
        <v>381.96388909090911</v>
      </c>
      <c r="C35" s="1">
        <v>37.643080909090905</v>
      </c>
      <c r="E35" s="1"/>
      <c r="F35" s="1"/>
    </row>
    <row r="36" spans="1:6">
      <c r="A36" s="86">
        <v>69</v>
      </c>
      <c r="B36" s="1">
        <v>400.22517181818182</v>
      </c>
      <c r="C36" s="1">
        <v>39.691333636363638</v>
      </c>
      <c r="E36" s="1"/>
      <c r="F36" s="1"/>
    </row>
    <row r="37" spans="1:6">
      <c r="A37" s="86">
        <v>71</v>
      </c>
      <c r="B37" s="1">
        <v>417.37861727272724</v>
      </c>
      <c r="C37" s="1">
        <v>42.019868181818183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37"/>
  <sheetViews>
    <sheetView workbookViewId="0">
      <selection activeCell="I17" sqref="I17"/>
    </sheetView>
  </sheetViews>
  <sheetFormatPr defaultRowHeight="14.25"/>
  <cols>
    <col min="4" max="4" width="11.75" customWidth="1"/>
    <col min="5" max="5" width="11.875" customWidth="1"/>
    <col min="6" max="6" width="14.375" customWidth="1"/>
    <col min="7" max="7" width="10.125" customWidth="1"/>
    <col min="8" max="8" width="12.25" customWidth="1"/>
    <col min="9" max="9" width="14.5" customWidth="1"/>
    <col min="10" max="10" width="14.25" customWidth="1"/>
  </cols>
  <sheetData>
    <row r="2" spans="2:10">
      <c r="B2" s="30" t="s">
        <v>6</v>
      </c>
      <c r="C2" s="32" t="s">
        <v>7</v>
      </c>
      <c r="D2" s="31" t="s">
        <v>24</v>
      </c>
      <c r="E2" s="31" t="s">
        <v>25</v>
      </c>
      <c r="F2" s="31" t="s">
        <v>27</v>
      </c>
      <c r="G2" s="33" t="s">
        <v>14</v>
      </c>
      <c r="H2" s="11" t="s">
        <v>26</v>
      </c>
      <c r="I2" s="4" t="s">
        <v>9</v>
      </c>
      <c r="J2" s="11" t="s">
        <v>10</v>
      </c>
    </row>
    <row r="3" spans="2:10">
      <c r="B3" s="14">
        <v>5</v>
      </c>
      <c r="C3" s="15">
        <v>3</v>
      </c>
      <c r="D3" s="20">
        <v>7.7120909000000001E-2</v>
      </c>
      <c r="E3" s="21">
        <v>0.15395</v>
      </c>
      <c r="F3" s="22">
        <v>3.4351817999999999E-2</v>
      </c>
      <c r="G3" s="20">
        <v>6.3256366670000004</v>
      </c>
      <c r="H3" s="22">
        <v>0.31279144399999997</v>
      </c>
      <c r="I3" s="2">
        <f>H3/MIN(D3:F3)</f>
        <v>9.1055280975231057</v>
      </c>
      <c r="J3" s="2">
        <f>G3/MIN(D3:F3)</f>
        <v>184.14270438321489</v>
      </c>
    </row>
    <row r="4" spans="2:10">
      <c r="B4" s="16">
        <v>17</v>
      </c>
      <c r="C4" s="17">
        <v>5</v>
      </c>
      <c r="D4" s="23">
        <v>0.208423636</v>
      </c>
      <c r="E4" s="24">
        <v>0.194970909</v>
      </c>
      <c r="F4" s="25">
        <v>9.4699090999999999E-2</v>
      </c>
      <c r="G4" s="23">
        <v>22.140766670000001</v>
      </c>
      <c r="H4" s="25">
        <v>0.74171611100000001</v>
      </c>
      <c r="I4" s="2">
        <f t="shared" ref="I4:I36" si="0">H4/MIN(D4:F4)</f>
        <v>7.8323466800753136</v>
      </c>
      <c r="J4" s="2">
        <f t="shared" ref="J4:J14" si="1">G4/MIN(D4:F4)</f>
        <v>233.80125866255676</v>
      </c>
    </row>
    <row r="5" spans="2:10">
      <c r="B5" s="16">
        <v>33</v>
      </c>
      <c r="C5" s="17">
        <v>7</v>
      </c>
      <c r="D5" s="23">
        <v>0.38358636400000001</v>
      </c>
      <c r="E5" s="24">
        <v>0.27833181800000001</v>
      </c>
      <c r="F5" s="25">
        <v>0.175798182</v>
      </c>
      <c r="G5" s="23">
        <v>42.936022219999998</v>
      </c>
      <c r="H5" s="25">
        <v>1.336942222</v>
      </c>
      <c r="I5" s="2">
        <f t="shared" si="0"/>
        <v>7.6049832073917578</v>
      </c>
      <c r="J5" s="2">
        <f t="shared" si="1"/>
        <v>244.23473400879652</v>
      </c>
    </row>
    <row r="6" spans="2:10">
      <c r="B6" s="16">
        <v>57</v>
      </c>
      <c r="C6" s="17">
        <v>9</v>
      </c>
      <c r="D6" s="23">
        <v>0.64526363600000003</v>
      </c>
      <c r="E6" s="24">
        <v>0.45406000000000002</v>
      </c>
      <c r="F6" s="25">
        <v>0.297850909</v>
      </c>
      <c r="G6" s="23">
        <v>75.281899999999993</v>
      </c>
      <c r="H6" s="25">
        <v>2.2092677780000001</v>
      </c>
      <c r="I6" s="2">
        <f t="shared" si="0"/>
        <v>7.4173612073817781</v>
      </c>
      <c r="J6" s="2">
        <f t="shared" si="1"/>
        <v>252.75027782439972</v>
      </c>
    </row>
    <row r="7" spans="2:10">
      <c r="B7" s="16">
        <v>89</v>
      </c>
      <c r="C7" s="17">
        <v>11</v>
      </c>
      <c r="D7" s="23">
        <v>0.99747363600000005</v>
      </c>
      <c r="E7" s="24">
        <v>0.70080818199999995</v>
      </c>
      <c r="F7" s="25">
        <v>0.46121272699999999</v>
      </c>
      <c r="G7" s="23">
        <v>118.0905556</v>
      </c>
      <c r="H7" s="25">
        <v>3.427596667</v>
      </c>
      <c r="I7" s="2">
        <f t="shared" si="0"/>
        <v>7.4317044312612826</v>
      </c>
      <c r="J7" s="2">
        <f t="shared" si="1"/>
        <v>256.04357531096491</v>
      </c>
    </row>
    <row r="8" spans="2:10">
      <c r="B8" s="16">
        <v>121</v>
      </c>
      <c r="C8" s="17">
        <v>13</v>
      </c>
      <c r="D8" s="23">
        <v>1.3484954549999999</v>
      </c>
      <c r="E8" s="24">
        <v>0.94537272699999997</v>
      </c>
      <c r="F8" s="25">
        <v>0.62422181799999998</v>
      </c>
      <c r="G8" s="23">
        <v>160.10755560000001</v>
      </c>
      <c r="H8" s="25">
        <v>4.6127966669999996</v>
      </c>
      <c r="I8" s="2">
        <f t="shared" si="0"/>
        <v>7.3896754871198684</v>
      </c>
      <c r="J8" s="2">
        <f t="shared" si="1"/>
        <v>256.49144420004882</v>
      </c>
    </row>
    <row r="9" spans="2:10">
      <c r="B9" s="16">
        <v>169</v>
      </c>
      <c r="C9" s="17">
        <v>15</v>
      </c>
      <c r="D9" s="23">
        <v>1.8859999999999999</v>
      </c>
      <c r="E9" s="24">
        <v>1.315476364</v>
      </c>
      <c r="F9" s="25">
        <v>0.86852454499999998</v>
      </c>
      <c r="G9" s="23">
        <v>223.5335556</v>
      </c>
      <c r="H9" s="25">
        <v>6.4374577779999997</v>
      </c>
      <c r="I9" s="2">
        <f t="shared" si="0"/>
        <v>7.4119468644377804</v>
      </c>
      <c r="J9" s="2">
        <f t="shared" si="1"/>
        <v>257.37160439144526</v>
      </c>
    </row>
    <row r="10" spans="2:10">
      <c r="B10" s="16">
        <v>213</v>
      </c>
      <c r="C10" s="17">
        <v>17</v>
      </c>
      <c r="D10" s="23">
        <v>2.3703027269999999</v>
      </c>
      <c r="E10" s="24">
        <v>1.6518781819999999</v>
      </c>
      <c r="F10" s="25">
        <v>1.0928681819999999</v>
      </c>
      <c r="G10" s="23">
        <v>281.44811110000001</v>
      </c>
      <c r="H10" s="25">
        <v>8.0207999999999995</v>
      </c>
      <c r="I10" s="2">
        <f t="shared" si="0"/>
        <v>7.3392199828908549</v>
      </c>
      <c r="J10" s="2">
        <f t="shared" si="1"/>
        <v>257.53161793487004</v>
      </c>
    </row>
    <row r="11" spans="2:10">
      <c r="B11" s="16">
        <v>269</v>
      </c>
      <c r="C11" s="17">
        <v>19</v>
      </c>
      <c r="D11" s="23">
        <v>2.9908772730000002</v>
      </c>
      <c r="E11" s="24">
        <v>2.0813345449999998</v>
      </c>
      <c r="F11" s="25">
        <v>1.378100909</v>
      </c>
      <c r="G11" s="23">
        <v>356.74011109999998</v>
      </c>
      <c r="H11" s="25">
        <v>10.166522219999999</v>
      </c>
      <c r="I11" s="2">
        <f t="shared" si="0"/>
        <v>7.3771972383192139</v>
      </c>
      <c r="J11" s="2">
        <f t="shared" si="1"/>
        <v>258.86356272623283</v>
      </c>
    </row>
    <row r="12" spans="2:10">
      <c r="B12" s="16">
        <v>333</v>
      </c>
      <c r="C12" s="17">
        <v>21</v>
      </c>
      <c r="D12" s="23">
        <v>3.7107172730000002</v>
      </c>
      <c r="E12" s="24">
        <v>2.572889091</v>
      </c>
      <c r="F12" s="25">
        <v>1.7038790909999999</v>
      </c>
      <c r="G12" s="23">
        <v>439.70122220000002</v>
      </c>
      <c r="H12" s="25">
        <v>12.404955559999999</v>
      </c>
      <c r="I12" s="2">
        <f t="shared" si="0"/>
        <v>7.2804200870377374</v>
      </c>
      <c r="J12" s="2">
        <f t="shared" si="1"/>
        <v>258.0589341829068</v>
      </c>
    </row>
    <row r="13" spans="2:10">
      <c r="B13" s="16">
        <v>401</v>
      </c>
      <c r="C13" s="17">
        <v>23</v>
      </c>
      <c r="D13" s="23">
        <v>4.4710909089999999</v>
      </c>
      <c r="E13" s="24">
        <v>3.0936554549999999</v>
      </c>
      <c r="F13" s="25">
        <v>2.0512227269999999</v>
      </c>
      <c r="G13" s="23">
        <v>529.03177779999999</v>
      </c>
      <c r="H13" s="25">
        <v>14.93268889</v>
      </c>
      <c r="I13" s="2">
        <f t="shared" si="0"/>
        <v>7.2798963727550392</v>
      </c>
      <c r="J13" s="2">
        <f t="shared" si="1"/>
        <v>257.91045059925375</v>
      </c>
    </row>
    <row r="14" spans="2:10">
      <c r="B14" s="16">
        <v>477</v>
      </c>
      <c r="C14" s="17">
        <v>25</v>
      </c>
      <c r="D14" s="23">
        <v>5.3064763639999999</v>
      </c>
      <c r="E14" s="24">
        <v>3.6781418179999998</v>
      </c>
      <c r="F14" s="25">
        <v>2.4375863639999999</v>
      </c>
      <c r="G14" s="23">
        <v>629.40166669999996</v>
      </c>
      <c r="H14" s="25">
        <v>17.675711110000002</v>
      </c>
      <c r="I14" s="2">
        <f t="shared" si="0"/>
        <v>7.2513168645211543</v>
      </c>
      <c r="J14" s="2">
        <f t="shared" si="1"/>
        <v>258.20691976105917</v>
      </c>
    </row>
    <row r="15" spans="2:10">
      <c r="B15" s="16">
        <v>553</v>
      </c>
      <c r="C15" s="17">
        <v>27</v>
      </c>
      <c r="D15" s="23">
        <v>6.1747563640000003</v>
      </c>
      <c r="E15" s="24">
        <v>4.2593136359999999</v>
      </c>
      <c r="F15" s="25">
        <v>2.826385455</v>
      </c>
      <c r="G15" s="23"/>
      <c r="H15" s="25">
        <v>20.542188889999998</v>
      </c>
      <c r="I15" s="2">
        <f t="shared" si="0"/>
        <v>7.2680068649730574</v>
      </c>
      <c r="J15" s="2"/>
    </row>
    <row r="16" spans="2:10">
      <c r="B16" s="16">
        <v>641</v>
      </c>
      <c r="C16" s="17">
        <v>29</v>
      </c>
      <c r="D16" s="23">
        <v>7.1301318179999997</v>
      </c>
      <c r="E16" s="24">
        <v>4.9394854549999998</v>
      </c>
      <c r="F16" s="25">
        <v>3.29501</v>
      </c>
      <c r="G16" s="23"/>
      <c r="H16" s="25">
        <v>23.677666670000001</v>
      </c>
      <c r="I16" s="2">
        <f t="shared" si="0"/>
        <v>7.1859164828027842</v>
      </c>
      <c r="J16" s="2"/>
    </row>
    <row r="17" spans="2:10">
      <c r="B17" s="16">
        <v>729</v>
      </c>
      <c r="C17" s="17">
        <v>31</v>
      </c>
      <c r="D17" s="23">
        <v>8.0701718180000004</v>
      </c>
      <c r="E17" s="24">
        <v>5.6128472729999999</v>
      </c>
      <c r="F17" s="34" t="s">
        <v>28</v>
      </c>
      <c r="G17" s="23"/>
      <c r="H17" s="25">
        <v>27.088100000000001</v>
      </c>
      <c r="I17" s="2">
        <f t="shared" si="0"/>
        <v>4.8260889139642904</v>
      </c>
      <c r="J17" s="2"/>
    </row>
    <row r="18" spans="2:10">
      <c r="B18" s="16">
        <v>833</v>
      </c>
      <c r="C18" s="17">
        <v>33</v>
      </c>
      <c r="D18" s="23">
        <v>9.3498081820000003</v>
      </c>
      <c r="E18" s="24">
        <v>6.4067072730000003</v>
      </c>
      <c r="F18" s="25"/>
      <c r="G18" s="23"/>
      <c r="H18" s="25">
        <v>30.615688890000001</v>
      </c>
      <c r="I18" s="2">
        <f t="shared" si="0"/>
        <v>4.7786932640148425</v>
      </c>
      <c r="J18" s="2"/>
    </row>
    <row r="19" spans="2:10">
      <c r="B19" s="16">
        <v>941</v>
      </c>
      <c r="C19" s="17">
        <v>35</v>
      </c>
      <c r="D19" s="23">
        <v>10.533525450000001</v>
      </c>
      <c r="E19" s="24">
        <v>7.2377463640000004</v>
      </c>
      <c r="F19" s="25"/>
      <c r="G19" s="23"/>
      <c r="H19" s="25">
        <v>34.650855559999997</v>
      </c>
      <c r="I19" s="2">
        <f t="shared" si="0"/>
        <v>4.78752001207872</v>
      </c>
      <c r="J19" s="2"/>
    </row>
    <row r="20" spans="2:10">
      <c r="B20" s="16">
        <v>1049</v>
      </c>
      <c r="C20" s="17">
        <v>37</v>
      </c>
      <c r="D20" s="23">
        <v>11.680475449999999</v>
      </c>
      <c r="E20" s="24">
        <v>8.0709890909999995</v>
      </c>
      <c r="F20" s="25"/>
      <c r="G20" s="23"/>
      <c r="H20" s="25">
        <v>38.736311110000003</v>
      </c>
      <c r="I20" s="2">
        <f t="shared" si="0"/>
        <v>4.7994503118824756</v>
      </c>
      <c r="J20" s="2"/>
    </row>
    <row r="21" spans="2:10">
      <c r="B21" s="16">
        <v>1169</v>
      </c>
      <c r="C21" s="17">
        <v>39</v>
      </c>
      <c r="D21" s="23">
        <v>13.146666359999999</v>
      </c>
      <c r="E21" s="24">
        <v>8.9898681820000004</v>
      </c>
      <c r="F21" s="25"/>
      <c r="G21" s="23"/>
      <c r="H21" s="25">
        <v>42.979444440000002</v>
      </c>
      <c r="I21" s="2">
        <f t="shared" si="0"/>
        <v>4.7808759338713962</v>
      </c>
      <c r="J21" s="2"/>
    </row>
    <row r="22" spans="2:10">
      <c r="B22" s="16">
        <v>1293</v>
      </c>
      <c r="C22" s="17">
        <v>41</v>
      </c>
      <c r="D22" s="23">
        <v>14.55805273</v>
      </c>
      <c r="E22" s="24">
        <v>9.9472427270000008</v>
      </c>
      <c r="F22" s="25"/>
      <c r="G22" s="23"/>
      <c r="H22" s="25">
        <v>47.601722219999999</v>
      </c>
      <c r="I22" s="2">
        <f t="shared" si="0"/>
        <v>4.7854187865340503</v>
      </c>
      <c r="J22" s="2"/>
    </row>
    <row r="23" spans="2:10">
      <c r="B23" s="16">
        <v>1421</v>
      </c>
      <c r="C23" s="17">
        <v>43</v>
      </c>
      <c r="D23" s="23">
        <v>15.89986</v>
      </c>
      <c r="E23" s="24">
        <v>10.93556727</v>
      </c>
      <c r="F23" s="25"/>
      <c r="G23" s="23"/>
      <c r="H23" s="25">
        <v>52.174900000000001</v>
      </c>
      <c r="I23" s="2">
        <f t="shared" si="0"/>
        <v>4.7711196604435502</v>
      </c>
      <c r="J23" s="2"/>
    </row>
    <row r="24" spans="2:10">
      <c r="B24" s="16">
        <v>1561</v>
      </c>
      <c r="C24" s="17">
        <v>45</v>
      </c>
      <c r="D24" s="23">
        <v>17.481010000000001</v>
      </c>
      <c r="E24" s="24">
        <v>12.001486359999999</v>
      </c>
      <c r="F24" s="25"/>
      <c r="G24" s="23"/>
      <c r="H24" s="25">
        <v>57.292122220000003</v>
      </c>
      <c r="I24" s="2">
        <f t="shared" si="0"/>
        <v>4.7737522254701794</v>
      </c>
      <c r="J24" s="2"/>
    </row>
    <row r="25" spans="2:10">
      <c r="B25" s="16">
        <v>1701</v>
      </c>
      <c r="C25" s="17">
        <v>47</v>
      </c>
      <c r="D25" s="23">
        <v>19.10833182</v>
      </c>
      <c r="E25" s="24">
        <v>13.09040364</v>
      </c>
      <c r="F25" s="25"/>
      <c r="G25" s="23"/>
      <c r="H25" s="25">
        <v>62.491044440000003</v>
      </c>
      <c r="I25" s="2">
        <f t="shared" si="0"/>
        <v>4.7738057708967636</v>
      </c>
      <c r="J25" s="2"/>
    </row>
    <row r="26" spans="2:10">
      <c r="B26" s="16">
        <v>1857</v>
      </c>
      <c r="C26" s="17">
        <v>49</v>
      </c>
      <c r="D26" s="23">
        <v>20.868414550000001</v>
      </c>
      <c r="E26" s="24">
        <v>14.28304</v>
      </c>
      <c r="F26" s="25"/>
      <c r="G26" s="23"/>
      <c r="H26" s="25">
        <v>68.386566669999993</v>
      </c>
      <c r="I26" s="2">
        <f t="shared" si="0"/>
        <v>4.7879559722580067</v>
      </c>
      <c r="J26" s="2"/>
    </row>
    <row r="27" spans="2:10">
      <c r="B27" s="16">
        <v>2005</v>
      </c>
      <c r="C27" s="17">
        <v>51</v>
      </c>
      <c r="D27" s="23">
        <v>22.518979999999999</v>
      </c>
      <c r="E27" s="24">
        <v>15.437879089999999</v>
      </c>
      <c r="F27" s="25"/>
      <c r="G27" s="23"/>
      <c r="H27" s="25">
        <v>73.531666670000007</v>
      </c>
      <c r="I27" s="2">
        <f t="shared" si="0"/>
        <v>4.763067921527556</v>
      </c>
      <c r="J27" s="2"/>
    </row>
    <row r="28" spans="2:10">
      <c r="B28" s="16">
        <v>2177</v>
      </c>
      <c r="C28" s="17">
        <v>53</v>
      </c>
      <c r="D28" s="23">
        <v>24.281719089999999</v>
      </c>
      <c r="E28" s="24">
        <v>16.763868179999999</v>
      </c>
      <c r="F28" s="25"/>
      <c r="G28" s="23"/>
      <c r="H28" s="25">
        <v>80.546988889999994</v>
      </c>
      <c r="I28" s="2">
        <f t="shared" si="0"/>
        <v>4.8047973191590678</v>
      </c>
      <c r="J28" s="2"/>
    </row>
    <row r="29" spans="2:10">
      <c r="B29" s="16">
        <v>2337</v>
      </c>
      <c r="C29" s="17">
        <v>55</v>
      </c>
      <c r="D29" s="23">
        <v>26.39915182</v>
      </c>
      <c r="E29" s="24">
        <v>17.989869089999999</v>
      </c>
      <c r="F29" s="25"/>
      <c r="G29" s="23"/>
      <c r="H29" s="25">
        <v>85.867466669999999</v>
      </c>
      <c r="I29" s="2">
        <f t="shared" si="0"/>
        <v>4.7731012516222817</v>
      </c>
      <c r="J29" s="2"/>
    </row>
    <row r="30" spans="2:10">
      <c r="B30" s="16">
        <v>2517</v>
      </c>
      <c r="C30" s="17">
        <v>57</v>
      </c>
      <c r="D30" s="23">
        <v>28.329453640000001</v>
      </c>
      <c r="E30" s="24">
        <v>19.363405449999998</v>
      </c>
      <c r="F30" s="25"/>
      <c r="G30" s="23"/>
      <c r="H30" s="25">
        <v>92.57813333</v>
      </c>
      <c r="I30" s="2">
        <f t="shared" si="0"/>
        <v>4.7810873747933638</v>
      </c>
      <c r="J30" s="2"/>
    </row>
    <row r="31" spans="2:10">
      <c r="B31" s="16">
        <v>2701</v>
      </c>
      <c r="C31" s="17">
        <v>59</v>
      </c>
      <c r="D31" s="23">
        <v>30.875637269999999</v>
      </c>
      <c r="E31" s="24">
        <v>20.790382730000001</v>
      </c>
      <c r="F31" s="25"/>
      <c r="G31" s="23"/>
      <c r="H31" s="25">
        <v>99.584155559999999</v>
      </c>
      <c r="I31" s="2">
        <f t="shared" si="0"/>
        <v>4.7899144933153428</v>
      </c>
      <c r="J31" s="2"/>
    </row>
    <row r="32" spans="2:10">
      <c r="B32" s="16">
        <v>2881</v>
      </c>
      <c r="C32" s="17">
        <v>61</v>
      </c>
      <c r="D32" s="23">
        <v>32.52740455</v>
      </c>
      <c r="E32" s="24">
        <v>22.160150909999999</v>
      </c>
      <c r="F32" s="25"/>
      <c r="G32" s="23"/>
      <c r="H32" s="25">
        <v>106.0482222</v>
      </c>
      <c r="I32" s="2">
        <f t="shared" si="0"/>
        <v>4.7855370042694352</v>
      </c>
      <c r="J32" s="2"/>
    </row>
    <row r="33" spans="2:10">
      <c r="B33" s="16">
        <v>3081</v>
      </c>
      <c r="C33" s="17">
        <v>63</v>
      </c>
      <c r="D33" s="23">
        <v>34.915708180000003</v>
      </c>
      <c r="E33" s="24">
        <v>23.692151819999999</v>
      </c>
      <c r="F33" s="25"/>
      <c r="G33" s="23"/>
      <c r="H33" s="25">
        <v>114.7097778</v>
      </c>
      <c r="I33" s="2">
        <f t="shared" si="0"/>
        <v>4.8416783191118347</v>
      </c>
      <c r="J33" s="2"/>
    </row>
    <row r="34" spans="2:10">
      <c r="B34" s="16">
        <v>3273</v>
      </c>
      <c r="C34" s="17">
        <v>65</v>
      </c>
      <c r="D34" s="23">
        <v>37.068404549999997</v>
      </c>
      <c r="E34" s="24">
        <v>25.178171819999999</v>
      </c>
      <c r="F34" s="25"/>
      <c r="G34" s="23"/>
      <c r="H34" s="25">
        <v>123.03266669999999</v>
      </c>
      <c r="I34" s="2">
        <f t="shared" si="0"/>
        <v>4.8864813370711202</v>
      </c>
      <c r="J34" s="2"/>
    </row>
    <row r="35" spans="2:10">
      <c r="B35" s="16">
        <v>3481</v>
      </c>
      <c r="C35" s="17">
        <v>67</v>
      </c>
      <c r="D35" s="23">
        <v>39.129170909999999</v>
      </c>
      <c r="E35" s="24">
        <v>26.779990909999999</v>
      </c>
      <c r="F35" s="25"/>
      <c r="G35" s="23"/>
      <c r="H35" s="25">
        <v>132.0285556</v>
      </c>
      <c r="I35" s="2">
        <f t="shared" si="0"/>
        <v>4.9301195076469879</v>
      </c>
      <c r="J35" s="2"/>
    </row>
    <row r="36" spans="2:10">
      <c r="B36" s="16">
        <v>3689</v>
      </c>
      <c r="C36" s="17">
        <v>69</v>
      </c>
      <c r="D36" s="23">
        <v>41.361797269999997</v>
      </c>
      <c r="E36" s="24">
        <v>28.382879089999999</v>
      </c>
      <c r="F36" s="25"/>
      <c r="G36" s="23"/>
      <c r="H36" s="25">
        <v>140.8764444</v>
      </c>
      <c r="I36" s="2">
        <f t="shared" si="0"/>
        <v>4.9634303818612366</v>
      </c>
      <c r="J36" s="2"/>
    </row>
    <row r="37" spans="2:10">
      <c r="B37" s="18">
        <v>3905</v>
      </c>
      <c r="C37" s="19">
        <v>71</v>
      </c>
      <c r="D37" s="26">
        <v>43.983647269999999</v>
      </c>
      <c r="E37" s="27">
        <v>30.020686359999999</v>
      </c>
      <c r="F37" s="28"/>
      <c r="G37" s="26"/>
      <c r="H37" s="28">
        <v>149.91911110000001</v>
      </c>
      <c r="I37" s="2">
        <f t="shared" ref="I37" si="2">H37/MIN(D37:F37)</f>
        <v>4.9938602103299816</v>
      </c>
      <c r="J3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F26" sqref="F26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3.5" customWidth="1"/>
    <col min="6" max="6" width="11.75" customWidth="1"/>
    <col min="8" max="8" width="17.125" customWidth="1"/>
    <col min="9" max="9" width="17" customWidth="1"/>
    <col min="11" max="11" width="12.25" customWidth="1"/>
    <col min="13" max="13" width="12.375" customWidth="1"/>
  </cols>
  <sheetData>
    <row r="1" spans="1:9">
      <c r="C1" t="s">
        <v>19</v>
      </c>
    </row>
    <row r="2" spans="1:9">
      <c r="A2" s="12" t="s">
        <v>6</v>
      </c>
      <c r="B2" s="13" t="s">
        <v>7</v>
      </c>
      <c r="C2" s="9" t="s">
        <v>13</v>
      </c>
      <c r="D2" s="10" t="s">
        <v>14</v>
      </c>
      <c r="E2" s="10" t="s">
        <v>15</v>
      </c>
      <c r="F2" s="10" t="s">
        <v>16</v>
      </c>
      <c r="G2" s="10" t="s">
        <v>8</v>
      </c>
      <c r="H2" s="4" t="s">
        <v>9</v>
      </c>
      <c r="I2" s="11" t="s">
        <v>10</v>
      </c>
    </row>
    <row r="3" spans="1:9">
      <c r="A3" s="14">
        <f>B3*2</f>
        <v>6</v>
      </c>
      <c r="B3" s="15">
        <v>3</v>
      </c>
      <c r="C3" s="20">
        <v>6.857709166666667</v>
      </c>
      <c r="D3" s="21">
        <v>26.797441666666668</v>
      </c>
      <c r="E3" s="21">
        <v>8.4781691666666656</v>
      </c>
      <c r="F3" s="21">
        <v>30.208724999999998</v>
      </c>
      <c r="G3" s="22">
        <v>0.43742591666666675</v>
      </c>
      <c r="H3" s="7">
        <f>C3/G3</f>
        <v>15.677418519059701</v>
      </c>
      <c r="I3" s="5">
        <f>F3/G3</f>
        <v>69.060208481017057</v>
      </c>
    </row>
    <row r="4" spans="1:9">
      <c r="A4" s="16">
        <f t="shared" ref="A4:A12" si="0">B4*2</f>
        <v>10</v>
      </c>
      <c r="B4" s="17">
        <v>5</v>
      </c>
      <c r="C4" s="23">
        <v>9.5126650000000001</v>
      </c>
      <c r="D4" s="24">
        <v>51.540441666666652</v>
      </c>
      <c r="E4" s="24">
        <v>12.822158333333334</v>
      </c>
      <c r="F4" s="24">
        <v>58.066908333333323</v>
      </c>
      <c r="G4" s="25">
        <v>0.51639808333333326</v>
      </c>
      <c r="H4" s="7">
        <f t="shared" ref="H4:H12" si="1">C4/G4</f>
        <v>18.421185722836245</v>
      </c>
      <c r="I4" s="5">
        <f t="shared" ref="I4:I12" si="2">F4/G4</f>
        <v>112.44601830919524</v>
      </c>
    </row>
    <row r="5" spans="1:9">
      <c r="A5" s="16">
        <f t="shared" si="0"/>
        <v>14</v>
      </c>
      <c r="B5" s="17">
        <v>7</v>
      </c>
      <c r="C5" s="23">
        <v>17.506141666666668</v>
      </c>
      <c r="D5" s="24">
        <v>73.043949999999995</v>
      </c>
      <c r="E5" s="24">
        <v>22.556075000000003</v>
      </c>
      <c r="F5" s="24">
        <v>85.063866666666669</v>
      </c>
      <c r="G5" s="25">
        <v>0.63640758333333325</v>
      </c>
      <c r="H5" s="7">
        <f t="shared" si="1"/>
        <v>27.507751518255276</v>
      </c>
      <c r="I5" s="5">
        <f t="shared" si="2"/>
        <v>133.66255980345932</v>
      </c>
    </row>
    <row r="6" spans="1:9">
      <c r="A6" s="16">
        <f t="shared" si="0"/>
        <v>18</v>
      </c>
      <c r="B6" s="17">
        <v>9</v>
      </c>
      <c r="C6" s="23">
        <v>21.207158333333336</v>
      </c>
      <c r="D6" s="24">
        <v>87.727816666666669</v>
      </c>
      <c r="E6" s="24">
        <v>28.935516666666668</v>
      </c>
      <c r="F6" s="24">
        <v>100.96908333333333</v>
      </c>
      <c r="G6" s="25">
        <v>0.79016666666666679</v>
      </c>
      <c r="H6" s="7">
        <f t="shared" si="1"/>
        <v>26.838842016452222</v>
      </c>
      <c r="I6" s="5">
        <f t="shared" si="2"/>
        <v>127.78200801518665</v>
      </c>
    </row>
    <row r="7" spans="1:9">
      <c r="A7" s="16">
        <f t="shared" si="0"/>
        <v>22</v>
      </c>
      <c r="B7" s="17">
        <v>11</v>
      </c>
      <c r="C7" s="23">
        <v>25.442449999999997</v>
      </c>
      <c r="D7" s="24">
        <v>104.51349999999998</v>
      </c>
      <c r="E7" s="24">
        <v>32.570450000000001</v>
      </c>
      <c r="F7" s="24">
        <v>118.95933333333335</v>
      </c>
      <c r="G7" s="25">
        <v>0.95263875000000009</v>
      </c>
      <c r="H7" s="7">
        <f t="shared" si="1"/>
        <v>26.70734315604944</v>
      </c>
      <c r="I7" s="5">
        <f t="shared" si="2"/>
        <v>124.87349830492759</v>
      </c>
    </row>
    <row r="8" spans="1:9">
      <c r="A8" s="16">
        <f t="shared" si="0"/>
        <v>26</v>
      </c>
      <c r="B8" s="17">
        <v>13</v>
      </c>
      <c r="C8" s="23">
        <v>30.741583333333338</v>
      </c>
      <c r="D8" s="24">
        <v>118.89808333333333</v>
      </c>
      <c r="E8" s="24">
        <v>38.893208333333341</v>
      </c>
      <c r="F8" s="24">
        <v>135.45933333333332</v>
      </c>
      <c r="G8" s="25">
        <v>1.1141758333333331</v>
      </c>
      <c r="H8" s="7">
        <f t="shared" si="1"/>
        <v>27.591321238194759</v>
      </c>
      <c r="I8" s="5">
        <f t="shared" si="2"/>
        <v>121.57805732338777</v>
      </c>
    </row>
    <row r="9" spans="1:9">
      <c r="A9" s="16">
        <f t="shared" si="0"/>
        <v>30</v>
      </c>
      <c r="B9" s="17">
        <v>15</v>
      </c>
      <c r="C9" s="23">
        <v>34.971800000000002</v>
      </c>
      <c r="D9" s="24">
        <v>135.5505</v>
      </c>
      <c r="E9" s="24">
        <v>44.227083333333333</v>
      </c>
      <c r="F9" s="24">
        <v>151.81658333333334</v>
      </c>
      <c r="G9" s="25">
        <v>1.2782208333333334</v>
      </c>
      <c r="H9" s="7">
        <f t="shared" si="1"/>
        <v>27.359748087347974</v>
      </c>
      <c r="I9" s="5">
        <f t="shared" si="2"/>
        <v>118.77179543180137</v>
      </c>
    </row>
    <row r="10" spans="1:9">
      <c r="A10" s="16">
        <f t="shared" si="0"/>
        <v>34</v>
      </c>
      <c r="B10" s="17">
        <v>17</v>
      </c>
      <c r="C10" s="23">
        <v>39.333300000000001</v>
      </c>
      <c r="D10" s="24">
        <v>150.21074999999999</v>
      </c>
      <c r="E10" s="24">
        <v>50.345258333333334</v>
      </c>
      <c r="F10" s="24">
        <v>168.96841666666663</v>
      </c>
      <c r="G10" s="25">
        <v>1.4420266666666668</v>
      </c>
      <c r="H10" s="7">
        <f t="shared" si="1"/>
        <v>27.276402655521856</v>
      </c>
      <c r="I10" s="5">
        <f t="shared" si="2"/>
        <v>117.17426631037794</v>
      </c>
    </row>
    <row r="11" spans="1:9">
      <c r="A11" s="16">
        <f t="shared" si="0"/>
        <v>38</v>
      </c>
      <c r="B11" s="17">
        <v>19</v>
      </c>
      <c r="C11" s="23">
        <v>43.479275000000008</v>
      </c>
      <c r="D11" s="24">
        <v>168.58416666666668</v>
      </c>
      <c r="E11" s="24">
        <v>54.36375833333333</v>
      </c>
      <c r="F11" s="24">
        <v>186.70841666666669</v>
      </c>
      <c r="G11" s="25">
        <v>1.6082416666666666</v>
      </c>
      <c r="H11" s="7">
        <f t="shared" si="1"/>
        <v>27.035286985268598</v>
      </c>
      <c r="I11" s="5">
        <f t="shared" si="2"/>
        <v>116.09475151433504</v>
      </c>
    </row>
    <row r="12" spans="1:9">
      <c r="A12" s="18">
        <f t="shared" si="0"/>
        <v>42</v>
      </c>
      <c r="B12" s="19">
        <v>21</v>
      </c>
      <c r="C12" s="26">
        <v>49.286166666666666</v>
      </c>
      <c r="D12" s="27">
        <v>184.51624999999999</v>
      </c>
      <c r="E12" s="27">
        <v>58.228166666666674</v>
      </c>
      <c r="F12" s="27">
        <v>203.53699999999995</v>
      </c>
      <c r="G12" s="28">
        <v>1.77125</v>
      </c>
      <c r="H12" s="8">
        <f t="shared" si="1"/>
        <v>27.825641025641026</v>
      </c>
      <c r="I12" s="6">
        <f t="shared" si="2"/>
        <v>114.91150317572333</v>
      </c>
    </row>
    <row r="14" spans="1:9">
      <c r="C14" t="s">
        <v>12</v>
      </c>
    </row>
    <row r="15" spans="1:9">
      <c r="B15" t="s">
        <v>11</v>
      </c>
      <c r="C15" s="9" t="s">
        <v>13</v>
      </c>
      <c r="D15" s="10" t="s">
        <v>14</v>
      </c>
      <c r="E15" s="10" t="s">
        <v>15</v>
      </c>
      <c r="F15" s="10" t="s">
        <v>16</v>
      </c>
      <c r="G15" s="29" t="s">
        <v>8</v>
      </c>
    </row>
    <row r="16" spans="1:9">
      <c r="A16" t="s">
        <v>17</v>
      </c>
      <c r="B16">
        <v>1188</v>
      </c>
      <c r="C16" s="23">
        <f t="shared" ref="C16:G25" si="3">$B$16*$B$17*2*$B3*8*1000/C3/(1024*1024*1024)</f>
        <v>6.1334372551678573</v>
      </c>
      <c r="D16" s="24">
        <f t="shared" si="3"/>
        <v>1.5696024050034423</v>
      </c>
      <c r="E16" s="24">
        <f t="shared" si="3"/>
        <v>4.961133478358815</v>
      </c>
      <c r="F16" s="24">
        <f t="shared" si="3"/>
        <v>1.3923569726275922</v>
      </c>
      <c r="G16" s="25">
        <f t="shared" si="3"/>
        <v>96.15646280965926</v>
      </c>
    </row>
    <row r="17" spans="1:7">
      <c r="A17" t="s">
        <v>18</v>
      </c>
      <c r="B17">
        <v>792</v>
      </c>
      <c r="C17" s="23">
        <f t="shared" si="3"/>
        <v>7.3693559915368008</v>
      </c>
      <c r="D17" s="24">
        <f t="shared" si="3"/>
        <v>1.3601399706004158</v>
      </c>
      <c r="E17" s="24">
        <f t="shared" si="3"/>
        <v>5.467271031195275</v>
      </c>
      <c r="F17" s="24">
        <f t="shared" si="3"/>
        <v>1.2072661835345249</v>
      </c>
      <c r="G17" s="25">
        <f t="shared" si="3"/>
        <v>135.75227537779546</v>
      </c>
    </row>
    <row r="18" spans="1:7">
      <c r="C18" s="23">
        <f t="shared" si="3"/>
        <v>5.6062096724259369</v>
      </c>
      <c r="D18" s="24">
        <f t="shared" si="3"/>
        <v>1.3436171063931428</v>
      </c>
      <c r="E18" s="24">
        <f t="shared" si="3"/>
        <v>4.351071750671399</v>
      </c>
      <c r="F18" s="24">
        <f t="shared" si="3"/>
        <v>1.1537578126222656</v>
      </c>
      <c r="G18" s="25">
        <f t="shared" si="3"/>
        <v>154.21422262833198</v>
      </c>
    </row>
    <row r="19" spans="1:7">
      <c r="C19" s="23">
        <f t="shared" si="3"/>
        <v>5.9500657598940458</v>
      </c>
      <c r="D19" s="24">
        <f t="shared" si="3"/>
        <v>1.4383577690445772</v>
      </c>
      <c r="E19" s="24">
        <f t="shared" si="3"/>
        <v>4.3608686209906402</v>
      </c>
      <c r="F19" s="24">
        <f t="shared" si="3"/>
        <v>1.2497289516558454</v>
      </c>
      <c r="G19" s="25">
        <f t="shared" si="3"/>
        <v>159.69287491729804</v>
      </c>
    </row>
    <row r="20" spans="1:7">
      <c r="C20" s="23">
        <f t="shared" si="3"/>
        <v>6.0617146772072399</v>
      </c>
      <c r="D20" s="24">
        <f t="shared" si="3"/>
        <v>1.4756454677061945</v>
      </c>
      <c r="E20" s="24">
        <f t="shared" si="3"/>
        <v>4.7351164196107618</v>
      </c>
      <c r="F20" s="24">
        <f t="shared" si="3"/>
        <v>1.2964503773483766</v>
      </c>
      <c r="G20" s="25">
        <f t="shared" si="3"/>
        <v>161.89229399823523</v>
      </c>
    </row>
    <row r="21" spans="1:7">
      <c r="C21" s="23">
        <f t="shared" si="3"/>
        <v>5.928964573427554</v>
      </c>
      <c r="D21" s="24">
        <f t="shared" si="3"/>
        <v>1.5329579199642631</v>
      </c>
      <c r="E21" s="24">
        <f t="shared" si="3"/>
        <v>4.6863132748602236</v>
      </c>
      <c r="F21" s="24">
        <f t="shared" si="3"/>
        <v>1.3455385762595735</v>
      </c>
      <c r="G21" s="25">
        <f t="shared" si="3"/>
        <v>163.587966155316</v>
      </c>
    </row>
    <row r="22" spans="1:7">
      <c r="C22" s="23">
        <f t="shared" si="3"/>
        <v>6.0136065183861644</v>
      </c>
      <c r="D22" s="24">
        <f t="shared" si="3"/>
        <v>1.5515003223130661</v>
      </c>
      <c r="E22" s="24">
        <f t="shared" si="3"/>
        <v>4.7551551806987939</v>
      </c>
      <c r="F22" s="24">
        <f t="shared" si="3"/>
        <v>1.3852679320146553</v>
      </c>
      <c r="G22" s="25">
        <f t="shared" si="3"/>
        <v>164.53075943947917</v>
      </c>
    </row>
    <row r="23" spans="1:7">
      <c r="C23" s="23">
        <f t="shared" si="3"/>
        <v>6.0596881107100149</v>
      </c>
      <c r="D23" s="24">
        <f t="shared" si="3"/>
        <v>1.5867541461912029</v>
      </c>
      <c r="E23" s="24">
        <f t="shared" si="3"/>
        <v>4.7342597546506493</v>
      </c>
      <c r="F23" s="24">
        <f t="shared" si="3"/>
        <v>1.4106040351623323</v>
      </c>
      <c r="G23" s="25">
        <f t="shared" si="3"/>
        <v>165.28649287460487</v>
      </c>
    </row>
    <row r="24" spans="1:7">
      <c r="C24" s="23">
        <f t="shared" si="3"/>
        <v>6.1267906672841983</v>
      </c>
      <c r="D24" s="24">
        <f t="shared" si="3"/>
        <v>1.5801508620735429</v>
      </c>
      <c r="E24" s="24">
        <f t="shared" si="3"/>
        <v>4.9001103760507707</v>
      </c>
      <c r="F24" s="24">
        <f t="shared" si="3"/>
        <v>1.4267616910161602</v>
      </c>
      <c r="G24" s="25">
        <f t="shared" si="3"/>
        <v>165.63954398869359</v>
      </c>
    </row>
    <row r="25" spans="1:7">
      <c r="C25" s="26">
        <f t="shared" si="3"/>
        <v>5.9738730383895993</v>
      </c>
      <c r="D25" s="27">
        <f t="shared" si="3"/>
        <v>1.5956822351179161</v>
      </c>
      <c r="E25" s="27">
        <f t="shared" si="3"/>
        <v>5.0564755696511616</v>
      </c>
      <c r="F25" s="27">
        <f t="shared" si="3"/>
        <v>1.4465640262732391</v>
      </c>
      <c r="G25" s="28">
        <f t="shared" si="3"/>
        <v>166.22684669898442</v>
      </c>
    </row>
    <row r="26" spans="1:7">
      <c r="B26" t="s">
        <v>21</v>
      </c>
      <c r="C26" s="1">
        <f>MAX(C16:C25)</f>
        <v>7.3693559915368008</v>
      </c>
      <c r="D26" s="1">
        <f>MAX(D16:D25)</f>
        <v>1.5956822351179161</v>
      </c>
      <c r="E26" s="1">
        <f>MAX(E16:E25)</f>
        <v>5.467271031195275</v>
      </c>
      <c r="F26" s="1">
        <f>MAX(F16:F25)</f>
        <v>1.4465640262732391</v>
      </c>
      <c r="G26" s="1">
        <f>MAX(G16:G25)</f>
        <v>166.22684669898442</v>
      </c>
    </row>
    <row r="27" spans="1:7">
      <c r="B27" t="s">
        <v>20</v>
      </c>
      <c r="C27" s="1">
        <f>MIN(C16:C25)</f>
        <v>5.6062096724259369</v>
      </c>
      <c r="D27" s="1">
        <f>MIN(D16:D25)</f>
        <v>1.3436171063931428</v>
      </c>
      <c r="E27" s="1">
        <f>MIN(E16:E25)</f>
        <v>4.351071750671399</v>
      </c>
      <c r="F27" s="1">
        <f>MIN(F16:F25)</f>
        <v>1.1537578126222656</v>
      </c>
      <c r="G27" s="1">
        <f>MIN(G16:G25)</f>
        <v>96.15646280965926</v>
      </c>
    </row>
    <row r="29" spans="1:7">
      <c r="A29" t="s">
        <v>22</v>
      </c>
    </row>
    <row r="30" spans="1:7">
      <c r="A30" t="s">
        <v>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40"/>
  <sheetViews>
    <sheetView workbookViewId="0">
      <selection activeCell="F35" sqref="F1:F35"/>
    </sheetView>
  </sheetViews>
  <sheetFormatPr defaultRowHeight="14.25"/>
  <sheetData>
    <row r="1" spans="1:6">
      <c r="A1">
        <v>0.27044000000000001</v>
      </c>
      <c r="B1" s="86" t="s">
        <v>86</v>
      </c>
      <c r="C1" s="86"/>
      <c r="D1" s="86" t="s">
        <v>506</v>
      </c>
      <c r="E1" s="86" t="s">
        <v>507</v>
      </c>
      <c r="F1">
        <f ca="1">AVERAGE(INDIRECT(D1):INDIRECT(E1))</f>
        <v>0.1502925</v>
      </c>
    </row>
    <row r="2" spans="1:6">
      <c r="A2">
        <v>2.8472200000000001</v>
      </c>
      <c r="B2" s="86" t="s">
        <v>87</v>
      </c>
      <c r="C2" s="86">
        <f t="shared" ref="C1:C65" ca="1" si="0">INDIRECT(B2)</f>
        <v>0.14177999999999999</v>
      </c>
      <c r="D2" s="86" t="s">
        <v>508</v>
      </c>
      <c r="E2" s="86" t="s">
        <v>509</v>
      </c>
      <c r="F2" s="86">
        <f ca="1">AVERAGE(INDIRECT(D2):INDIRECT(E2))</f>
        <v>0.36853636363636361</v>
      </c>
    </row>
    <row r="3" spans="1:6">
      <c r="A3">
        <v>0.14177999999999999</v>
      </c>
      <c r="B3" s="86" t="s">
        <v>88</v>
      </c>
      <c r="C3" s="86"/>
      <c r="D3" s="86" t="s">
        <v>510</v>
      </c>
      <c r="E3" s="86" t="s">
        <v>511</v>
      </c>
      <c r="F3" s="86">
        <f ca="1">AVERAGE(INDIRECT(D3):INDIRECT(E3))</f>
        <v>0.50634181818181812</v>
      </c>
    </row>
    <row r="4" spans="1:6">
      <c r="A4">
        <v>7.9283299999999999</v>
      </c>
      <c r="B4" s="86" t="s">
        <v>89</v>
      </c>
      <c r="C4" s="86">
        <f t="shared" ca="1" si="0"/>
        <v>0.16356000000000001</v>
      </c>
      <c r="D4" s="86" t="s">
        <v>512</v>
      </c>
      <c r="E4" s="86" t="s">
        <v>513</v>
      </c>
      <c r="F4" s="86">
        <f ca="1">AVERAGE(INDIRECT(D4):INDIRECT(E4))</f>
        <v>0.84151545454545451</v>
      </c>
    </row>
    <row r="5" spans="1:6">
      <c r="A5">
        <v>0.48410999999999998</v>
      </c>
      <c r="B5" s="86" t="s">
        <v>90</v>
      </c>
      <c r="C5" s="86">
        <f t="shared" ca="1" si="0"/>
        <v>0.14233000000000001</v>
      </c>
      <c r="D5" s="86" t="s">
        <v>514</v>
      </c>
      <c r="E5" s="86" t="s">
        <v>515</v>
      </c>
      <c r="F5" s="86">
        <f ca="1">AVERAGE(INDIRECT(D5):INDIRECT(E5))</f>
        <v>1.2865672727272726</v>
      </c>
    </row>
    <row r="6" spans="1:6">
      <c r="A6">
        <v>1.7390000000000001</v>
      </c>
      <c r="B6" s="86" t="s">
        <v>91</v>
      </c>
      <c r="C6" s="86">
        <f t="shared" ca="1" si="0"/>
        <v>0.14222000000000001</v>
      </c>
      <c r="D6" s="86" t="s">
        <v>516</v>
      </c>
      <c r="E6" s="86" t="s">
        <v>517</v>
      </c>
      <c r="F6" s="86">
        <f ca="1">AVERAGE(INDIRECT(D6):INDIRECT(E6))</f>
        <v>1.7271227272727274</v>
      </c>
    </row>
    <row r="7" spans="1:6">
      <c r="A7">
        <v>0.16356000000000001</v>
      </c>
      <c r="B7" s="86" t="s">
        <v>92</v>
      </c>
      <c r="C7" s="86"/>
      <c r="D7" s="86" t="s">
        <v>518</v>
      </c>
      <c r="E7" s="86" t="s">
        <v>519</v>
      </c>
      <c r="F7" s="86">
        <f ca="1">AVERAGE(INDIRECT(D7):INDIRECT(E7))</f>
        <v>2.3934745454545459</v>
      </c>
    </row>
    <row r="8" spans="1:6">
      <c r="A8">
        <v>2.4096700000000002</v>
      </c>
      <c r="B8" s="86" t="s">
        <v>93</v>
      </c>
      <c r="C8" s="86">
        <f t="shared" ca="1" si="0"/>
        <v>0.16256000000000001</v>
      </c>
      <c r="D8" s="86" t="s">
        <v>520</v>
      </c>
      <c r="E8" s="86" t="s">
        <v>521</v>
      </c>
      <c r="F8" s="86">
        <f ca="1">AVERAGE(INDIRECT(D8):INDIRECT(E8))</f>
        <v>2.8627690909090906</v>
      </c>
    </row>
    <row r="9" spans="1:6">
      <c r="A9">
        <v>0.14233000000000001</v>
      </c>
      <c r="B9" s="86" t="s">
        <v>94</v>
      </c>
      <c r="C9" s="86">
        <f t="shared" ca="1" si="0"/>
        <v>0.14288999999999999</v>
      </c>
      <c r="D9" s="86" t="s">
        <v>522</v>
      </c>
      <c r="E9" s="86" t="s">
        <v>523</v>
      </c>
      <c r="F9" s="86">
        <f ca="1">AVERAGE(INDIRECT(D9):INDIRECT(E9))</f>
        <v>3.6015245454545455</v>
      </c>
    </row>
    <row r="10" spans="1:6">
      <c r="A10">
        <v>2.4311099999999999</v>
      </c>
      <c r="B10" s="86" t="s">
        <v>95</v>
      </c>
      <c r="C10" s="86">
        <f t="shared" ca="1" si="0"/>
        <v>0.14421999999999999</v>
      </c>
      <c r="D10" s="86" t="s">
        <v>524</v>
      </c>
      <c r="E10" s="86" t="s">
        <v>525</v>
      </c>
      <c r="F10" s="86">
        <f ca="1">AVERAGE(INDIRECT(D10):INDIRECT(E10))</f>
        <v>4.4287981818181814</v>
      </c>
    </row>
    <row r="11" spans="1:6">
      <c r="A11">
        <v>0.14222000000000001</v>
      </c>
      <c r="B11" s="86" t="s">
        <v>96</v>
      </c>
      <c r="C11" s="86"/>
      <c r="D11" s="86" t="s">
        <v>526</v>
      </c>
      <c r="E11" s="86" t="s">
        <v>527</v>
      </c>
      <c r="F11" s="86">
        <f ca="1">AVERAGE(INDIRECT(D11):INDIRECT(E11))</f>
        <v>5.3172236363636358</v>
      </c>
    </row>
    <row r="12" spans="1:6">
      <c r="A12">
        <v>2.4525600000000001</v>
      </c>
      <c r="B12" s="86" t="s">
        <v>97</v>
      </c>
      <c r="C12" s="86">
        <f t="shared" ca="1" si="0"/>
        <v>0.16278000000000001</v>
      </c>
      <c r="D12" s="86" t="s">
        <v>528</v>
      </c>
      <c r="E12" s="86" t="s">
        <v>529</v>
      </c>
      <c r="F12" s="86">
        <f ca="1">AVERAGE(INDIRECT(D12):INDIRECT(E12))</f>
        <v>6.2857272727272724</v>
      </c>
    </row>
    <row r="13" spans="1:6">
      <c r="A13">
        <v>0.48455999999999999</v>
      </c>
      <c r="B13" s="86" t="s">
        <v>98</v>
      </c>
      <c r="C13" s="86">
        <f t="shared" ca="1" si="0"/>
        <v>0.37756000000000001</v>
      </c>
      <c r="D13" s="86" t="s">
        <v>530</v>
      </c>
      <c r="E13" s="86" t="s">
        <v>531</v>
      </c>
      <c r="F13" s="86">
        <f ca="1">AVERAGE(INDIRECT(D13):INDIRECT(E13))</f>
        <v>7.2780009090909088</v>
      </c>
    </row>
    <row r="14" spans="1:6">
      <c r="A14">
        <v>1.87056</v>
      </c>
      <c r="B14" s="86" t="s">
        <v>99</v>
      </c>
      <c r="C14" s="86">
        <f t="shared" ca="1" si="0"/>
        <v>0.36889</v>
      </c>
      <c r="D14" s="86" t="s">
        <v>532</v>
      </c>
      <c r="E14" s="86" t="s">
        <v>533</v>
      </c>
      <c r="F14" s="86">
        <f ca="1">AVERAGE(INDIRECT(D14):INDIRECT(E14))</f>
        <v>8.4016881818181801</v>
      </c>
    </row>
    <row r="15" spans="1:6">
      <c r="A15">
        <v>0.16256000000000001</v>
      </c>
      <c r="B15" s="86" t="s">
        <v>100</v>
      </c>
      <c r="C15" s="86">
        <f t="shared" ca="1" si="0"/>
        <v>0.36856</v>
      </c>
      <c r="D15" s="86" t="s">
        <v>534</v>
      </c>
      <c r="E15" s="86" t="s">
        <v>535</v>
      </c>
      <c r="F15" s="86">
        <f ca="1">AVERAGE(INDIRECT(D15):INDIRECT(E15))</f>
        <v>9.5458181818181824</v>
      </c>
    </row>
    <row r="16" spans="1:6">
      <c r="A16">
        <v>2.7935599999999998</v>
      </c>
      <c r="B16" s="86" t="s">
        <v>101</v>
      </c>
      <c r="C16" s="86">
        <f t="shared" ca="1" si="0"/>
        <v>0.36810999999999999</v>
      </c>
      <c r="D16" s="86" t="s">
        <v>536</v>
      </c>
      <c r="E16" s="86" t="s">
        <v>537</v>
      </c>
      <c r="F16" s="86">
        <f ca="1">AVERAGE(INDIRECT(D16):INDIRECT(E16))</f>
        <v>10.391404545454547</v>
      </c>
    </row>
    <row r="17" spans="1:6">
      <c r="A17">
        <v>0.14288999999999999</v>
      </c>
      <c r="B17" s="86" t="s">
        <v>102</v>
      </c>
      <c r="C17" s="86">
        <f t="shared" ca="1" si="0"/>
        <v>0.37021999999999999</v>
      </c>
      <c r="D17" s="86" t="s">
        <v>538</v>
      </c>
      <c r="E17" s="86" t="s">
        <v>539</v>
      </c>
      <c r="F17" s="86">
        <f ca="1">AVERAGE(INDIRECT(D17):INDIRECT(E17))</f>
        <v>11.716262727272728</v>
      </c>
    </row>
    <row r="18" spans="1:6">
      <c r="A18">
        <v>2.40089</v>
      </c>
      <c r="B18" s="86" t="s">
        <v>103</v>
      </c>
      <c r="C18" s="86">
        <f t="shared" ca="1" si="0"/>
        <v>0.36989</v>
      </c>
      <c r="D18" s="86" t="s">
        <v>540</v>
      </c>
      <c r="E18" s="86" t="s">
        <v>541</v>
      </c>
      <c r="F18" s="86">
        <f ca="1">AVERAGE(INDIRECT(D18):INDIRECT(E18))</f>
        <v>12.982334545454547</v>
      </c>
    </row>
    <row r="19" spans="1:6">
      <c r="A19">
        <v>0.14421999999999999</v>
      </c>
      <c r="B19" s="86" t="s">
        <v>104</v>
      </c>
      <c r="C19" s="86">
        <f t="shared" ca="1" si="0"/>
        <v>0.36799999999999999</v>
      </c>
      <c r="D19" s="86" t="s">
        <v>542</v>
      </c>
      <c r="E19" s="86" t="s">
        <v>543</v>
      </c>
      <c r="F19" s="86">
        <f ca="1">AVERAGE(INDIRECT(D19):INDIRECT(E19))</f>
        <v>14.469869090909089</v>
      </c>
    </row>
    <row r="20" spans="1:6">
      <c r="A20">
        <v>1.55667</v>
      </c>
      <c r="B20" s="86" t="s">
        <v>105</v>
      </c>
      <c r="C20" s="86">
        <f t="shared" ca="1" si="0"/>
        <v>0.36788999999999999</v>
      </c>
      <c r="D20" s="86" t="s">
        <v>544</v>
      </c>
      <c r="E20" s="86" t="s">
        <v>545</v>
      </c>
      <c r="F20" s="86">
        <f ca="1">AVERAGE(INDIRECT(D20):INDIRECT(E20))</f>
        <v>15.916919999999999</v>
      </c>
    </row>
    <row r="21" spans="1:6">
      <c r="A21">
        <v>0.48410999999999998</v>
      </c>
      <c r="B21" s="86" t="s">
        <v>106</v>
      </c>
      <c r="C21" s="86">
        <f t="shared" ca="1" si="0"/>
        <v>0.36832999999999999</v>
      </c>
      <c r="D21" s="86" t="s">
        <v>546</v>
      </c>
      <c r="E21" s="86" t="s">
        <v>547</v>
      </c>
      <c r="F21" s="86">
        <f ca="1">AVERAGE(INDIRECT(D21):INDIRECT(E21))</f>
        <v>17.478817272727277</v>
      </c>
    </row>
    <row r="22" spans="1:6">
      <c r="A22">
        <v>1.7644500000000001</v>
      </c>
      <c r="B22" s="86" t="s">
        <v>107</v>
      </c>
      <c r="C22" s="86">
        <f t="shared" ca="1" si="0"/>
        <v>0.36756</v>
      </c>
      <c r="D22" s="86" t="s">
        <v>548</v>
      </c>
      <c r="E22" s="86" t="s">
        <v>549</v>
      </c>
      <c r="F22" s="86">
        <f ca="1">AVERAGE(INDIRECT(D22):INDIRECT(E22))</f>
        <v>19.144263636363636</v>
      </c>
    </row>
    <row r="23" spans="1:6">
      <c r="A23">
        <v>0.16278000000000001</v>
      </c>
      <c r="B23" s="86" t="s">
        <v>108</v>
      </c>
      <c r="C23" s="86">
        <f t="shared" ca="1" si="0"/>
        <v>0.36867</v>
      </c>
      <c r="D23" s="86" t="s">
        <v>550</v>
      </c>
      <c r="E23" s="86" t="s">
        <v>551</v>
      </c>
      <c r="F23" s="86">
        <f ca="1">AVERAGE(INDIRECT(D23):INDIRECT(E23))</f>
        <v>20.860605454545453</v>
      </c>
    </row>
    <row r="24" spans="1:6">
      <c r="A24">
        <v>2.34544</v>
      </c>
      <c r="B24" s="86" t="s">
        <v>109</v>
      </c>
      <c r="C24" s="86">
        <f t="shared" ca="1" si="0"/>
        <v>0.36778</v>
      </c>
      <c r="D24" s="86" t="s">
        <v>552</v>
      </c>
      <c r="E24" s="86" t="s">
        <v>553</v>
      </c>
      <c r="F24" s="86">
        <f ca="1">AVERAGE(INDIRECT(D24):INDIRECT(E24))</f>
        <v>21.621616363636367</v>
      </c>
    </row>
    <row r="25" spans="1:6">
      <c r="A25">
        <v>0.37756000000000001</v>
      </c>
      <c r="B25" s="86" t="s">
        <v>110</v>
      </c>
      <c r="C25" s="86">
        <f t="shared" ca="1" si="0"/>
        <v>0.67132999999999998</v>
      </c>
      <c r="D25" s="86" t="s">
        <v>554</v>
      </c>
      <c r="E25" s="86" t="s">
        <v>555</v>
      </c>
      <c r="F25" s="86">
        <f ca="1">AVERAGE(INDIRECT(D25):INDIRECT(E25))</f>
        <v>23.322434545454541</v>
      </c>
    </row>
    <row r="26" spans="1:6">
      <c r="A26">
        <v>2.4432200000000002</v>
      </c>
      <c r="B26" s="86" t="s">
        <v>111</v>
      </c>
      <c r="C26" s="86">
        <f t="shared" ca="1" si="0"/>
        <v>0.50632999999999995</v>
      </c>
      <c r="D26" s="86" t="s">
        <v>556</v>
      </c>
      <c r="E26" s="86" t="s">
        <v>557</v>
      </c>
      <c r="F26" s="86">
        <f ca="1">AVERAGE(INDIRECT(D26):INDIRECT(E26))</f>
        <v>25.174122727272728</v>
      </c>
    </row>
    <row r="27" spans="1:6">
      <c r="A27">
        <v>0.36889</v>
      </c>
      <c r="B27" s="86" t="s">
        <v>112</v>
      </c>
      <c r="C27" s="86">
        <f t="shared" ca="1" si="0"/>
        <v>0.50632999999999995</v>
      </c>
      <c r="D27" s="86" t="s">
        <v>558</v>
      </c>
      <c r="E27" s="86" t="s">
        <v>559</v>
      </c>
      <c r="F27" s="86">
        <f ca="1">AVERAGE(INDIRECT(D27):INDIRECT(E27))</f>
        <v>27.026856363636362</v>
      </c>
    </row>
    <row r="28" spans="1:6">
      <c r="A28">
        <v>2.4378899999999999</v>
      </c>
      <c r="B28" s="86" t="s">
        <v>113</v>
      </c>
      <c r="C28" s="86">
        <f t="shared" ca="1" si="0"/>
        <v>0.50710999999999995</v>
      </c>
      <c r="D28" s="86" t="s">
        <v>560</v>
      </c>
      <c r="E28" s="86" t="s">
        <v>561</v>
      </c>
      <c r="F28" s="86">
        <f ca="1">AVERAGE(INDIRECT(D28):INDIRECT(E28))</f>
        <v>28.952192727272731</v>
      </c>
    </row>
    <row r="29" spans="1:6">
      <c r="A29">
        <v>0.36856</v>
      </c>
      <c r="B29" s="86" t="s">
        <v>114</v>
      </c>
      <c r="C29" s="86">
        <f t="shared" ca="1" si="0"/>
        <v>0.50632999999999995</v>
      </c>
      <c r="D29" s="86" t="s">
        <v>562</v>
      </c>
      <c r="E29" s="86" t="s">
        <v>563</v>
      </c>
      <c r="F29" s="86">
        <f ca="1">AVERAGE(INDIRECT(D29):INDIRECT(E29))</f>
        <v>31.042171818181817</v>
      </c>
    </row>
    <row r="30" spans="1:6">
      <c r="A30">
        <v>2.4609999999999999</v>
      </c>
      <c r="B30" s="86" t="s">
        <v>115</v>
      </c>
      <c r="C30" s="86">
        <f t="shared" ca="1" si="0"/>
        <v>0.50544</v>
      </c>
      <c r="D30" s="86" t="s">
        <v>564</v>
      </c>
      <c r="E30" s="86" t="s">
        <v>565</v>
      </c>
      <c r="F30" s="86">
        <f ca="1">AVERAGE(INDIRECT(D30):INDIRECT(E30))</f>
        <v>33.017888181818179</v>
      </c>
    </row>
    <row r="31" spans="1:6">
      <c r="A31">
        <v>0.36810999999999999</v>
      </c>
      <c r="B31" s="86" t="s">
        <v>116</v>
      </c>
      <c r="C31" s="86">
        <f t="shared" ca="1" si="0"/>
        <v>0.50600000000000001</v>
      </c>
      <c r="D31" s="86" t="s">
        <v>566</v>
      </c>
      <c r="E31" s="86" t="s">
        <v>567</v>
      </c>
      <c r="F31" s="86">
        <f ca="1">AVERAGE(INDIRECT(D31):INDIRECT(E31))</f>
        <v>35.303000909090912</v>
      </c>
    </row>
    <row r="32" spans="1:6">
      <c r="A32">
        <v>2.3067799999999998</v>
      </c>
      <c r="B32" s="86" t="s">
        <v>117</v>
      </c>
      <c r="C32" s="86">
        <f t="shared" ca="1" si="0"/>
        <v>0.50700000000000001</v>
      </c>
      <c r="D32" s="86" t="s">
        <v>568</v>
      </c>
      <c r="E32" s="86" t="s">
        <v>569</v>
      </c>
      <c r="F32" s="86">
        <f ca="1">AVERAGE(INDIRECT(D32):INDIRECT(E32))</f>
        <v>35.423174545454543</v>
      </c>
    </row>
    <row r="33" spans="1:6">
      <c r="A33">
        <v>0.37021999999999999</v>
      </c>
      <c r="B33" s="86" t="s">
        <v>118</v>
      </c>
      <c r="C33" s="86">
        <f t="shared" ca="1" si="0"/>
        <v>0.50622</v>
      </c>
      <c r="D33" s="86" t="s">
        <v>570</v>
      </c>
      <c r="E33" s="86" t="s">
        <v>571</v>
      </c>
      <c r="F33" s="86">
        <f ca="1">AVERAGE(INDIRECT(D33):INDIRECT(E33))</f>
        <v>37.643080909090905</v>
      </c>
    </row>
    <row r="34" spans="1:6">
      <c r="A34">
        <v>2.4585599999999999</v>
      </c>
      <c r="B34" s="86" t="s">
        <v>119</v>
      </c>
      <c r="C34" s="86">
        <f t="shared" ca="1" si="0"/>
        <v>0.50610999999999995</v>
      </c>
      <c r="D34" s="86" t="s">
        <v>572</v>
      </c>
      <c r="E34" s="86" t="s">
        <v>573</v>
      </c>
      <c r="F34" s="86">
        <f ca="1">AVERAGE(INDIRECT(D34):INDIRECT(E34))</f>
        <v>39.691333636363638</v>
      </c>
    </row>
    <row r="35" spans="1:6">
      <c r="A35">
        <v>0.36989</v>
      </c>
      <c r="B35" s="86" t="s">
        <v>120</v>
      </c>
      <c r="C35" s="86">
        <f t="shared" ca="1" si="0"/>
        <v>0.50610999999999995</v>
      </c>
      <c r="D35" s="86" t="s">
        <v>574</v>
      </c>
      <c r="E35" s="86" t="s">
        <v>575</v>
      </c>
      <c r="F35" s="86">
        <f ca="1">AVERAGE(INDIRECT(D35):INDIRECT(E35))</f>
        <v>42.019868181818183</v>
      </c>
    </row>
    <row r="36" spans="1:6">
      <c r="A36">
        <v>2.3662200000000002</v>
      </c>
      <c r="B36" s="86" t="s">
        <v>121</v>
      </c>
      <c r="C36" s="86">
        <f t="shared" ca="1" si="0"/>
        <v>0.50678000000000001</v>
      </c>
      <c r="D36" s="86"/>
      <c r="E36" s="86"/>
    </row>
    <row r="37" spans="1:6">
      <c r="A37">
        <v>0.36799999999999999</v>
      </c>
      <c r="B37" s="86" t="s">
        <v>122</v>
      </c>
      <c r="C37" s="86">
        <f t="shared" ca="1" si="0"/>
        <v>0.84921999999999997</v>
      </c>
      <c r="D37" s="86"/>
    </row>
    <row r="38" spans="1:6">
      <c r="A38">
        <v>2.3606699999999998</v>
      </c>
      <c r="B38" s="86" t="s">
        <v>123</v>
      </c>
      <c r="C38" s="86">
        <f t="shared" ca="1" si="0"/>
        <v>0.84199999999999997</v>
      </c>
      <c r="D38" s="86"/>
    </row>
    <row r="39" spans="1:6">
      <c r="A39">
        <v>0.36788999999999999</v>
      </c>
      <c r="B39" s="86" t="s">
        <v>124</v>
      </c>
      <c r="C39" s="86">
        <f t="shared" ca="1" si="0"/>
        <v>0.84199999999999997</v>
      </c>
      <c r="D39" s="86"/>
    </row>
    <row r="40" spans="1:6">
      <c r="A40">
        <v>2.41533</v>
      </c>
      <c r="B40" s="86" t="s">
        <v>125</v>
      </c>
      <c r="C40" s="86">
        <f t="shared" ca="1" si="0"/>
        <v>0.84067000000000003</v>
      </c>
      <c r="D40" s="86"/>
    </row>
    <row r="41" spans="1:6">
      <c r="A41">
        <v>0.36832999999999999</v>
      </c>
      <c r="B41" s="86" t="s">
        <v>126</v>
      </c>
      <c r="C41" s="86">
        <f t="shared" ca="1" si="0"/>
        <v>0.84177999999999997</v>
      </c>
      <c r="D41" s="86"/>
    </row>
    <row r="42" spans="1:6">
      <c r="A42">
        <v>2.3892199999999999</v>
      </c>
      <c r="B42" s="86" t="s">
        <v>127</v>
      </c>
      <c r="C42" s="86">
        <f t="shared" ca="1" si="0"/>
        <v>0.84189000000000003</v>
      </c>
      <c r="D42" s="86"/>
    </row>
    <row r="43" spans="1:6">
      <c r="A43">
        <v>0.36756</v>
      </c>
      <c r="B43" s="86" t="s">
        <v>128</v>
      </c>
      <c r="C43" s="86">
        <f t="shared" ca="1" si="0"/>
        <v>0.84121999999999997</v>
      </c>
      <c r="D43" s="86"/>
    </row>
    <row r="44" spans="1:6">
      <c r="A44">
        <v>2.3872200000000001</v>
      </c>
      <c r="B44" s="86" t="s">
        <v>129</v>
      </c>
      <c r="C44" s="86">
        <f t="shared" ca="1" si="0"/>
        <v>0.84267000000000003</v>
      </c>
      <c r="D44" s="86"/>
    </row>
    <row r="45" spans="1:6">
      <c r="A45">
        <v>0.36867</v>
      </c>
      <c r="B45" s="86" t="s">
        <v>130</v>
      </c>
      <c r="C45" s="86">
        <f t="shared" ca="1" si="0"/>
        <v>0.84189000000000003</v>
      </c>
      <c r="D45" s="86"/>
    </row>
    <row r="46" spans="1:6">
      <c r="A46">
        <v>2.4305599999999998</v>
      </c>
      <c r="B46" s="86" t="s">
        <v>131</v>
      </c>
      <c r="C46" s="86">
        <f t="shared" ca="1" si="0"/>
        <v>0.84121999999999997</v>
      </c>
      <c r="D46" s="86"/>
    </row>
    <row r="47" spans="1:6">
      <c r="A47">
        <v>0.36778</v>
      </c>
      <c r="B47" s="86" t="s">
        <v>132</v>
      </c>
      <c r="C47" s="86">
        <f t="shared" ca="1" si="0"/>
        <v>0.84089000000000003</v>
      </c>
      <c r="D47" s="86"/>
    </row>
    <row r="48" spans="1:6">
      <c r="A48">
        <v>2.60955</v>
      </c>
      <c r="B48" s="86" t="s">
        <v>133</v>
      </c>
      <c r="C48" s="86">
        <f t="shared" ca="1" si="0"/>
        <v>0.84043999999999996</v>
      </c>
      <c r="D48" s="86"/>
    </row>
    <row r="49" spans="1:4">
      <c r="A49">
        <v>0.67132999999999998</v>
      </c>
      <c r="B49" s="86" t="s">
        <v>134</v>
      </c>
      <c r="C49" s="86">
        <f t="shared" ca="1" si="0"/>
        <v>1.2957799999999999</v>
      </c>
      <c r="D49" s="86"/>
    </row>
    <row r="50" spans="1:4">
      <c r="A50">
        <v>2.43011</v>
      </c>
      <c r="B50" s="86" t="s">
        <v>135</v>
      </c>
      <c r="C50" s="86">
        <f t="shared" ca="1" si="0"/>
        <v>1.2865599999999999</v>
      </c>
      <c r="D50" s="86"/>
    </row>
    <row r="51" spans="1:4">
      <c r="A51">
        <v>0.50632999999999995</v>
      </c>
      <c r="B51" s="86" t="s">
        <v>136</v>
      </c>
      <c r="C51" s="86">
        <f t="shared" ca="1" si="0"/>
        <v>1.2856700000000001</v>
      </c>
      <c r="D51" s="86"/>
    </row>
    <row r="52" spans="1:4">
      <c r="A52">
        <v>2.71333</v>
      </c>
      <c r="B52" s="86" t="s">
        <v>137</v>
      </c>
      <c r="C52" s="86">
        <f t="shared" ca="1" si="0"/>
        <v>1.286</v>
      </c>
      <c r="D52" s="86"/>
    </row>
    <row r="53" spans="1:4">
      <c r="A53">
        <v>0.50632999999999995</v>
      </c>
      <c r="B53" s="86" t="s">
        <v>138</v>
      </c>
      <c r="C53" s="86">
        <f t="shared" ca="1" si="0"/>
        <v>1.28644</v>
      </c>
      <c r="D53" s="86"/>
    </row>
    <row r="54" spans="1:4">
      <c r="A54">
        <v>2.7313299999999998</v>
      </c>
      <c r="B54" s="86" t="s">
        <v>139</v>
      </c>
      <c r="C54" s="86">
        <f t="shared" ca="1" si="0"/>
        <v>1.28556</v>
      </c>
      <c r="D54" s="86"/>
    </row>
    <row r="55" spans="1:4">
      <c r="A55">
        <v>0.50710999999999995</v>
      </c>
      <c r="B55" s="86" t="s">
        <v>140</v>
      </c>
      <c r="C55" s="86">
        <f t="shared" ca="1" si="0"/>
        <v>1.2877799999999999</v>
      </c>
      <c r="D55" s="86"/>
    </row>
    <row r="56" spans="1:4">
      <c r="A56">
        <v>2.76444</v>
      </c>
      <c r="B56" s="86" t="s">
        <v>141</v>
      </c>
      <c r="C56" s="86">
        <f t="shared" ca="1" si="0"/>
        <v>1.28756</v>
      </c>
      <c r="D56" s="86"/>
    </row>
    <row r="57" spans="1:4">
      <c r="A57">
        <v>0.50632999999999995</v>
      </c>
      <c r="B57" s="86" t="s">
        <v>142</v>
      </c>
      <c r="C57" s="86">
        <f t="shared" ca="1" si="0"/>
        <v>1.286</v>
      </c>
      <c r="D57" s="86"/>
    </row>
    <row r="58" spans="1:4">
      <c r="A58">
        <v>2.9875600000000002</v>
      </c>
      <c r="B58" s="86" t="s">
        <v>143</v>
      </c>
      <c r="C58" s="86">
        <f t="shared" ca="1" si="0"/>
        <v>1.28633</v>
      </c>
      <c r="D58" s="86"/>
    </row>
    <row r="59" spans="1:4">
      <c r="A59">
        <v>0.50544</v>
      </c>
      <c r="B59" s="86" t="s">
        <v>144</v>
      </c>
      <c r="C59" s="86">
        <f t="shared" ca="1" si="0"/>
        <v>1.2868900000000001</v>
      </c>
      <c r="D59" s="86"/>
    </row>
    <row r="60" spans="1:4">
      <c r="A60">
        <v>2.7490000000000001</v>
      </c>
      <c r="B60" s="86" t="s">
        <v>145</v>
      </c>
      <c r="C60" s="86">
        <f t="shared" ca="1" si="0"/>
        <v>1.28745</v>
      </c>
      <c r="D60" s="86"/>
    </row>
    <row r="61" spans="1:4">
      <c r="A61">
        <v>0.50600000000000001</v>
      </c>
      <c r="B61" s="86" t="s">
        <v>146</v>
      </c>
      <c r="C61" s="86">
        <f t="shared" ca="1" si="0"/>
        <v>1.7334400000000001</v>
      </c>
      <c r="D61" s="86"/>
    </row>
    <row r="62" spans="1:4">
      <c r="A62">
        <v>2.6843300000000001</v>
      </c>
      <c r="B62" s="86" t="s">
        <v>147</v>
      </c>
      <c r="C62" s="86">
        <f t="shared" ca="1" si="0"/>
        <v>1.72689</v>
      </c>
      <c r="D62" s="86"/>
    </row>
    <row r="63" spans="1:4">
      <c r="A63">
        <v>0.50700000000000001</v>
      </c>
      <c r="B63" s="86" t="s">
        <v>148</v>
      </c>
      <c r="C63" s="86">
        <f t="shared" ca="1" si="0"/>
        <v>1.7266699999999999</v>
      </c>
      <c r="D63" s="86"/>
    </row>
    <row r="64" spans="1:4">
      <c r="A64">
        <v>2.7942200000000001</v>
      </c>
      <c r="B64" s="86" t="s">
        <v>149</v>
      </c>
      <c r="C64" s="86">
        <f t="shared" ca="1" si="0"/>
        <v>1.72767</v>
      </c>
      <c r="D64" s="86"/>
    </row>
    <row r="65" spans="1:4">
      <c r="A65">
        <v>0.50622</v>
      </c>
      <c r="B65" s="86" t="s">
        <v>150</v>
      </c>
      <c r="C65" s="86">
        <f t="shared" ca="1" si="0"/>
        <v>1.72567</v>
      </c>
      <c r="D65" s="86"/>
    </row>
    <row r="66" spans="1:4">
      <c r="A66">
        <v>2.72478</v>
      </c>
      <c r="B66" s="86" t="s">
        <v>151</v>
      </c>
      <c r="C66" s="86">
        <f t="shared" ref="C66:C129" ca="1" si="1">INDIRECT(B66)</f>
        <v>1.72722</v>
      </c>
      <c r="D66" s="86"/>
    </row>
    <row r="67" spans="1:4">
      <c r="A67">
        <v>0.50610999999999995</v>
      </c>
      <c r="B67" s="86" t="s">
        <v>152</v>
      </c>
      <c r="C67" s="86">
        <f t="shared" ca="1" si="1"/>
        <v>1.7242200000000001</v>
      </c>
      <c r="D67" s="86"/>
    </row>
    <row r="68" spans="1:4">
      <c r="A68">
        <v>2.7266699999999999</v>
      </c>
      <c r="B68" s="86" t="s">
        <v>153</v>
      </c>
      <c r="C68" s="86">
        <f t="shared" ca="1" si="1"/>
        <v>1.72767</v>
      </c>
      <c r="D68" s="86"/>
    </row>
    <row r="69" spans="1:4">
      <c r="A69">
        <v>0.50610999999999995</v>
      </c>
      <c r="B69" s="86" t="s">
        <v>154</v>
      </c>
      <c r="C69" s="86">
        <f t="shared" ca="1" si="1"/>
        <v>1.7290000000000001</v>
      </c>
      <c r="D69" s="86"/>
    </row>
    <row r="70" spans="1:4">
      <c r="A70">
        <v>2.7375600000000002</v>
      </c>
      <c r="B70" s="86" t="s">
        <v>155</v>
      </c>
      <c r="C70" s="86">
        <f t="shared" ca="1" si="1"/>
        <v>1.72556</v>
      </c>
      <c r="D70" s="86"/>
    </row>
    <row r="71" spans="1:4">
      <c r="A71">
        <v>0.50678000000000001</v>
      </c>
      <c r="B71" s="86" t="s">
        <v>156</v>
      </c>
      <c r="C71" s="86">
        <f t="shared" ca="1" si="1"/>
        <v>1.72845</v>
      </c>
    </row>
    <row r="72" spans="1:4">
      <c r="A72">
        <v>2.7905500000000001</v>
      </c>
      <c r="B72" s="86" t="s">
        <v>157</v>
      </c>
      <c r="C72" s="86">
        <f t="shared" ca="1" si="1"/>
        <v>1.72933</v>
      </c>
    </row>
    <row r="73" spans="1:4">
      <c r="A73">
        <v>0.84921999999999997</v>
      </c>
      <c r="B73" s="86" t="s">
        <v>158</v>
      </c>
      <c r="C73" s="86">
        <f t="shared" ca="1" si="1"/>
        <v>2.4152200000000001</v>
      </c>
    </row>
    <row r="74" spans="1:4">
      <c r="A74">
        <v>3.3872200000000001</v>
      </c>
      <c r="B74" s="86" t="s">
        <v>159</v>
      </c>
      <c r="C74" s="86">
        <f t="shared" ca="1" si="1"/>
        <v>2.3898899999999998</v>
      </c>
    </row>
    <row r="75" spans="1:4">
      <c r="A75">
        <v>0.84199999999999997</v>
      </c>
      <c r="B75" s="86" t="s">
        <v>160</v>
      </c>
      <c r="C75" s="86">
        <f t="shared" ca="1" si="1"/>
        <v>2.3921100000000002</v>
      </c>
    </row>
    <row r="76" spans="1:4">
      <c r="A76">
        <v>3.3951099999999999</v>
      </c>
      <c r="B76" s="86" t="s">
        <v>161</v>
      </c>
      <c r="C76" s="86">
        <f t="shared" ca="1" si="1"/>
        <v>2.3911099999999998</v>
      </c>
    </row>
    <row r="77" spans="1:4">
      <c r="A77">
        <v>0.84199999999999997</v>
      </c>
      <c r="B77" s="86" t="s">
        <v>162</v>
      </c>
      <c r="C77" s="86">
        <f t="shared" ca="1" si="1"/>
        <v>2.3927800000000001</v>
      </c>
    </row>
    <row r="78" spans="1:4">
      <c r="A78">
        <v>3.464</v>
      </c>
      <c r="B78" s="86" t="s">
        <v>163</v>
      </c>
      <c r="C78" s="86">
        <f t="shared" ca="1" si="1"/>
        <v>2.3959999999999999</v>
      </c>
    </row>
    <row r="79" spans="1:4">
      <c r="A79">
        <v>0.84067000000000003</v>
      </c>
      <c r="B79" s="86" t="s">
        <v>164</v>
      </c>
      <c r="C79" s="86">
        <f t="shared" ca="1" si="1"/>
        <v>2.39256</v>
      </c>
    </row>
    <row r="80" spans="1:4">
      <c r="A80">
        <v>3.4086699999999999</v>
      </c>
      <c r="B80" s="86" t="s">
        <v>165</v>
      </c>
      <c r="C80" s="86">
        <f t="shared" ca="1" si="1"/>
        <v>2.39411</v>
      </c>
    </row>
    <row r="81" spans="1:3">
      <c r="A81">
        <v>0.84177999999999997</v>
      </c>
      <c r="B81" s="86" t="s">
        <v>166</v>
      </c>
      <c r="C81" s="86">
        <f t="shared" ca="1" si="1"/>
        <v>2.3972199999999999</v>
      </c>
    </row>
    <row r="82" spans="1:3">
      <c r="A82">
        <v>3.3679999999999999</v>
      </c>
      <c r="B82" s="86" t="s">
        <v>167</v>
      </c>
      <c r="C82" s="86">
        <f t="shared" ca="1" si="1"/>
        <v>2.39533</v>
      </c>
    </row>
    <row r="83" spans="1:3">
      <c r="A83">
        <v>0.84189000000000003</v>
      </c>
      <c r="B83" s="86" t="s">
        <v>168</v>
      </c>
      <c r="C83" s="86">
        <f t="shared" ca="1" si="1"/>
        <v>2.3959999999999999</v>
      </c>
    </row>
    <row r="84" spans="1:3">
      <c r="A84">
        <v>2.8724400000000001</v>
      </c>
      <c r="B84" s="86" t="s">
        <v>169</v>
      </c>
      <c r="C84" s="86">
        <f t="shared" ca="1" si="1"/>
        <v>2.3911099999999998</v>
      </c>
    </row>
    <row r="85" spans="1:3">
      <c r="A85">
        <v>0.84121999999999997</v>
      </c>
      <c r="B85" s="86" t="s">
        <v>170</v>
      </c>
      <c r="C85" s="86">
        <f t="shared" ca="1" si="1"/>
        <v>2.8745599999999998</v>
      </c>
    </row>
    <row r="86" spans="1:3">
      <c r="A86">
        <v>2.8646699999999998</v>
      </c>
      <c r="B86" s="86" t="s">
        <v>171</v>
      </c>
      <c r="C86" s="86">
        <f t="shared" ca="1" si="1"/>
        <v>2.8616700000000002</v>
      </c>
    </row>
    <row r="87" spans="1:3">
      <c r="A87">
        <v>0.84267000000000003</v>
      </c>
      <c r="B87" s="86" t="s">
        <v>172</v>
      </c>
      <c r="C87" s="86">
        <f t="shared" ca="1" si="1"/>
        <v>2.8637800000000002</v>
      </c>
    </row>
    <row r="88" spans="1:3">
      <c r="A88">
        <v>3.4072200000000001</v>
      </c>
      <c r="B88" s="86" t="s">
        <v>173</v>
      </c>
      <c r="C88" s="86">
        <f t="shared" ca="1" si="1"/>
        <v>2.86056</v>
      </c>
    </row>
    <row r="89" spans="1:3">
      <c r="A89">
        <v>0.84189000000000003</v>
      </c>
      <c r="B89" s="86" t="s">
        <v>174</v>
      </c>
      <c r="C89" s="86">
        <f t="shared" ca="1" si="1"/>
        <v>2.8647800000000001</v>
      </c>
    </row>
    <row r="90" spans="1:3">
      <c r="A90">
        <v>3.3833299999999999</v>
      </c>
      <c r="B90" s="86" t="s">
        <v>175</v>
      </c>
      <c r="C90" s="86">
        <f t="shared" ca="1" si="1"/>
        <v>2.86456</v>
      </c>
    </row>
    <row r="91" spans="1:3">
      <c r="A91">
        <v>0.84121999999999997</v>
      </c>
      <c r="B91" s="86" t="s">
        <v>176</v>
      </c>
      <c r="C91" s="86">
        <f t="shared" ca="1" si="1"/>
        <v>2.8639999999999999</v>
      </c>
    </row>
    <row r="92" spans="1:3">
      <c r="A92">
        <v>3.3621099999999999</v>
      </c>
      <c r="B92" s="86" t="s">
        <v>177</v>
      </c>
      <c r="C92" s="86">
        <f t="shared" ca="1" si="1"/>
        <v>2.8661099999999999</v>
      </c>
    </row>
    <row r="93" spans="1:3">
      <c r="A93">
        <v>0.84089000000000003</v>
      </c>
      <c r="B93" s="86" t="s">
        <v>178</v>
      </c>
      <c r="C93" s="86">
        <f t="shared" ca="1" si="1"/>
        <v>2.8597800000000002</v>
      </c>
    </row>
    <row r="94" spans="1:3">
      <c r="A94">
        <v>2.97078</v>
      </c>
      <c r="B94" s="86" t="s">
        <v>179</v>
      </c>
      <c r="C94" s="86">
        <f t="shared" ca="1" si="1"/>
        <v>2.86</v>
      </c>
    </row>
    <row r="95" spans="1:3">
      <c r="A95">
        <v>0.84043999999999996</v>
      </c>
      <c r="B95" s="86" t="s">
        <v>180</v>
      </c>
      <c r="C95" s="86">
        <f t="shared" ca="1" si="1"/>
        <v>2.8620000000000001</v>
      </c>
    </row>
    <row r="96" spans="1:3">
      <c r="A96">
        <v>3.4047800000000001</v>
      </c>
      <c r="B96" s="86" t="s">
        <v>181</v>
      </c>
      <c r="C96" s="86">
        <f t="shared" ca="1" si="1"/>
        <v>2.8632200000000001</v>
      </c>
    </row>
    <row r="97" spans="1:3">
      <c r="A97">
        <v>1.2957799999999999</v>
      </c>
      <c r="B97" s="86" t="s">
        <v>182</v>
      </c>
      <c r="C97" s="86">
        <f t="shared" ca="1" si="1"/>
        <v>3.6103299999999998</v>
      </c>
    </row>
    <row r="98" spans="1:3">
      <c r="A98">
        <v>2.8338899999999998</v>
      </c>
      <c r="B98" s="86" t="s">
        <v>183</v>
      </c>
      <c r="C98" s="86">
        <f t="shared" ca="1" si="1"/>
        <v>3.6011099999999998</v>
      </c>
    </row>
    <row r="99" spans="1:3">
      <c r="A99">
        <v>1.2865599999999999</v>
      </c>
      <c r="B99" s="86" t="s">
        <v>184</v>
      </c>
      <c r="C99" s="86">
        <f t="shared" ca="1" si="1"/>
        <v>3.59822</v>
      </c>
    </row>
    <row r="100" spans="1:3">
      <c r="A100">
        <v>2.7544499999999998</v>
      </c>
      <c r="B100" s="86" t="s">
        <v>185</v>
      </c>
      <c r="C100" s="86">
        <f t="shared" ca="1" si="1"/>
        <v>3.6032199999999999</v>
      </c>
    </row>
    <row r="101" spans="1:3">
      <c r="A101">
        <v>1.2856700000000001</v>
      </c>
      <c r="B101" s="86" t="s">
        <v>186</v>
      </c>
      <c r="C101" s="86">
        <f t="shared" ca="1" si="1"/>
        <v>3.6059999999999999</v>
      </c>
    </row>
    <row r="102" spans="1:3">
      <c r="A102">
        <v>2.9020000000000001</v>
      </c>
      <c r="B102" s="86" t="s">
        <v>187</v>
      </c>
      <c r="C102" s="86">
        <f t="shared" ca="1" si="1"/>
        <v>3.5979999999999999</v>
      </c>
    </row>
    <row r="103" spans="1:3">
      <c r="A103">
        <v>1.286</v>
      </c>
      <c r="B103" s="86" t="s">
        <v>188</v>
      </c>
      <c r="C103" s="86">
        <f t="shared" ca="1" si="1"/>
        <v>3.60189</v>
      </c>
    </row>
    <row r="104" spans="1:3">
      <c r="A104">
        <v>2.7603300000000002</v>
      </c>
      <c r="B104" s="86" t="s">
        <v>189</v>
      </c>
      <c r="C104" s="86">
        <f t="shared" ca="1" si="1"/>
        <v>3.6042200000000002</v>
      </c>
    </row>
    <row r="105" spans="1:3">
      <c r="A105">
        <v>1.28644</v>
      </c>
      <c r="B105" s="86" t="s">
        <v>190</v>
      </c>
      <c r="C105" s="86">
        <f t="shared" ca="1" si="1"/>
        <v>3.5987800000000001</v>
      </c>
    </row>
    <row r="106" spans="1:3">
      <c r="A106">
        <v>2.7963300000000002</v>
      </c>
      <c r="B106" s="86" t="s">
        <v>191</v>
      </c>
      <c r="C106" s="86">
        <f t="shared" ca="1" si="1"/>
        <v>3.6013299999999999</v>
      </c>
    </row>
    <row r="107" spans="1:3">
      <c r="A107">
        <v>1.28556</v>
      </c>
      <c r="B107" s="86" t="s">
        <v>192</v>
      </c>
      <c r="C107" s="86">
        <f t="shared" ca="1" si="1"/>
        <v>3.6036700000000002</v>
      </c>
    </row>
    <row r="108" spans="1:3">
      <c r="A108">
        <v>2.7789999999999999</v>
      </c>
      <c r="B108" s="86" t="s">
        <v>193</v>
      </c>
      <c r="C108" s="86">
        <f t="shared" ca="1" si="1"/>
        <v>3.60033</v>
      </c>
    </row>
    <row r="109" spans="1:3">
      <c r="A109">
        <v>1.2877799999999999</v>
      </c>
      <c r="B109" s="86" t="s">
        <v>194</v>
      </c>
      <c r="C109" s="86">
        <f t="shared" ca="1" si="1"/>
        <v>4.4455600000000004</v>
      </c>
    </row>
    <row r="110" spans="1:3">
      <c r="A110">
        <v>2.7471100000000002</v>
      </c>
      <c r="B110" s="86" t="s">
        <v>195</v>
      </c>
      <c r="C110" s="86">
        <f t="shared" ca="1" si="1"/>
        <v>4.4282199999999996</v>
      </c>
    </row>
    <row r="111" spans="1:3">
      <c r="A111">
        <v>1.28756</v>
      </c>
      <c r="B111" s="86" t="s">
        <v>196</v>
      </c>
      <c r="C111" s="86">
        <f t="shared" ca="1" si="1"/>
        <v>4.4268900000000002</v>
      </c>
    </row>
    <row r="112" spans="1:3">
      <c r="A112">
        <v>2.75556</v>
      </c>
      <c r="B112" s="86" t="s">
        <v>197</v>
      </c>
      <c r="C112" s="86">
        <f t="shared" ca="1" si="1"/>
        <v>4.4314499999999999</v>
      </c>
    </row>
    <row r="113" spans="1:3">
      <c r="A113">
        <v>1.286</v>
      </c>
      <c r="B113" s="86" t="s">
        <v>198</v>
      </c>
      <c r="C113" s="86">
        <f t="shared" ca="1" si="1"/>
        <v>4.4282199999999996</v>
      </c>
    </row>
    <row r="114" spans="1:3">
      <c r="A114">
        <v>2.7211099999999999</v>
      </c>
      <c r="B114" s="86" t="s">
        <v>199</v>
      </c>
      <c r="C114" s="86">
        <f t="shared" ca="1" si="1"/>
        <v>4.4247800000000002</v>
      </c>
    </row>
    <row r="115" spans="1:3">
      <c r="A115">
        <v>1.28633</v>
      </c>
      <c r="B115" s="86" t="s">
        <v>200</v>
      </c>
      <c r="C115" s="86">
        <f t="shared" ca="1" si="1"/>
        <v>4.4314400000000003</v>
      </c>
    </row>
    <row r="116" spans="1:3">
      <c r="A116">
        <v>2.8719999999999999</v>
      </c>
      <c r="B116" s="86" t="s">
        <v>201</v>
      </c>
      <c r="C116" s="86">
        <f t="shared" ca="1" si="1"/>
        <v>4.4279999999999999</v>
      </c>
    </row>
    <row r="117" spans="1:3">
      <c r="A117">
        <v>1.2868900000000001</v>
      </c>
      <c r="B117" s="86" t="s">
        <v>202</v>
      </c>
      <c r="C117" s="86">
        <f t="shared" ca="1" si="1"/>
        <v>4.4216699999999998</v>
      </c>
    </row>
    <row r="118" spans="1:3">
      <c r="A118">
        <v>2.8022200000000002</v>
      </c>
      <c r="B118" s="86" t="s">
        <v>203</v>
      </c>
      <c r="C118" s="86">
        <f t="shared" ca="1" si="1"/>
        <v>4.4293300000000002</v>
      </c>
    </row>
    <row r="119" spans="1:3">
      <c r="A119">
        <v>1.28745</v>
      </c>
      <c r="B119" s="86" t="s">
        <v>204</v>
      </c>
      <c r="C119" s="86">
        <f t="shared" ca="1" si="1"/>
        <v>4.4355599999999997</v>
      </c>
    </row>
    <row r="120" spans="1:3">
      <c r="A120">
        <v>2.9145599999999998</v>
      </c>
      <c r="B120" s="86" t="s">
        <v>205</v>
      </c>
      <c r="C120" s="86">
        <f t="shared" ca="1" si="1"/>
        <v>4.4312199999999997</v>
      </c>
    </row>
    <row r="121" spans="1:3">
      <c r="A121">
        <v>1.7334400000000001</v>
      </c>
      <c r="B121" s="86" t="s">
        <v>206</v>
      </c>
      <c r="C121" s="86">
        <f t="shared" ca="1" si="1"/>
        <v>5.3222199999999997</v>
      </c>
    </row>
    <row r="122" spans="1:3">
      <c r="A122">
        <v>2.7705500000000001</v>
      </c>
      <c r="B122" s="86" t="s">
        <v>207</v>
      </c>
      <c r="C122" s="86">
        <f t="shared" ca="1" si="1"/>
        <v>5.3157800000000002</v>
      </c>
    </row>
    <row r="123" spans="1:3">
      <c r="A123">
        <v>1.72689</v>
      </c>
      <c r="B123" s="86" t="s">
        <v>208</v>
      </c>
      <c r="C123" s="86">
        <f t="shared" ca="1" si="1"/>
        <v>5.3175600000000003</v>
      </c>
    </row>
    <row r="124" spans="1:3">
      <c r="A124">
        <v>2.82944</v>
      </c>
      <c r="B124" s="86" t="s">
        <v>209</v>
      </c>
      <c r="C124" s="86">
        <f t="shared" ca="1" si="1"/>
        <v>5.3144400000000003</v>
      </c>
    </row>
    <row r="125" spans="1:3">
      <c r="A125">
        <v>1.7266699999999999</v>
      </c>
      <c r="B125" s="86" t="s">
        <v>210</v>
      </c>
      <c r="C125" s="86">
        <f t="shared" ca="1" si="1"/>
        <v>5.32456</v>
      </c>
    </row>
    <row r="126" spans="1:3">
      <c r="A126">
        <v>2.71889</v>
      </c>
      <c r="B126" s="86" t="s">
        <v>211</v>
      </c>
      <c r="C126" s="86">
        <f t="shared" ca="1" si="1"/>
        <v>5.3242200000000004</v>
      </c>
    </row>
    <row r="127" spans="1:3">
      <c r="A127">
        <v>1.72767</v>
      </c>
      <c r="B127" s="86" t="s">
        <v>212</v>
      </c>
      <c r="C127" s="86">
        <f t="shared" ca="1" si="1"/>
        <v>5.3140000000000001</v>
      </c>
    </row>
    <row r="128" spans="1:3">
      <c r="A128">
        <v>2.8803299999999998</v>
      </c>
      <c r="B128" s="86" t="s">
        <v>213</v>
      </c>
      <c r="C128" s="86">
        <f t="shared" ca="1" si="1"/>
        <v>5.3144499999999999</v>
      </c>
    </row>
    <row r="129" spans="1:3">
      <c r="A129">
        <v>1.72567</v>
      </c>
      <c r="B129" s="86" t="s">
        <v>214</v>
      </c>
      <c r="C129" s="86">
        <f t="shared" ca="1" si="1"/>
        <v>5.3145600000000002</v>
      </c>
    </row>
    <row r="130" spans="1:3">
      <c r="A130">
        <v>2.7871100000000002</v>
      </c>
      <c r="B130" s="86" t="s">
        <v>215</v>
      </c>
      <c r="C130" s="86">
        <f t="shared" ref="C130:C193" ca="1" si="2">INDIRECT(B130)</f>
        <v>5.3176699999999997</v>
      </c>
    </row>
    <row r="131" spans="1:3">
      <c r="A131">
        <v>1.72722</v>
      </c>
      <c r="B131" s="86" t="s">
        <v>216</v>
      </c>
      <c r="C131" s="86">
        <f t="shared" ca="1" si="2"/>
        <v>5.3181099999999999</v>
      </c>
    </row>
    <row r="132" spans="1:3">
      <c r="A132">
        <v>2.7465600000000001</v>
      </c>
      <c r="B132" s="86" t="s">
        <v>217</v>
      </c>
      <c r="C132" s="86">
        <f t="shared" ca="1" si="2"/>
        <v>5.3141100000000003</v>
      </c>
    </row>
    <row r="133" spans="1:3">
      <c r="A133">
        <v>1.7242200000000001</v>
      </c>
      <c r="B133" s="86" t="s">
        <v>218</v>
      </c>
      <c r="C133" s="86">
        <f t="shared" ca="1" si="2"/>
        <v>6.2978899999999998</v>
      </c>
    </row>
    <row r="134" spans="1:3">
      <c r="A134">
        <v>2.7622200000000001</v>
      </c>
      <c r="B134" s="86" t="s">
        <v>219</v>
      </c>
      <c r="C134" s="86">
        <f t="shared" ca="1" si="2"/>
        <v>6.2845599999999999</v>
      </c>
    </row>
    <row r="135" spans="1:3">
      <c r="A135">
        <v>1.72767</v>
      </c>
      <c r="B135" s="86" t="s">
        <v>220</v>
      </c>
      <c r="C135" s="86">
        <f t="shared" ca="1" si="2"/>
        <v>6.2898899999999998</v>
      </c>
    </row>
    <row r="136" spans="1:3">
      <c r="A136">
        <v>2.6858900000000001</v>
      </c>
      <c r="B136" s="86" t="s">
        <v>221</v>
      </c>
      <c r="C136" s="86">
        <f t="shared" ca="1" si="2"/>
        <v>6.2801099999999996</v>
      </c>
    </row>
    <row r="137" spans="1:3">
      <c r="A137">
        <v>1.7290000000000001</v>
      </c>
      <c r="B137" s="86" t="s">
        <v>222</v>
      </c>
      <c r="C137" s="86">
        <f t="shared" ca="1" si="2"/>
        <v>6.2806699999999998</v>
      </c>
    </row>
    <row r="138" spans="1:3">
      <c r="A138">
        <v>2.7679999999999998</v>
      </c>
      <c r="B138" s="86" t="s">
        <v>223</v>
      </c>
      <c r="C138" s="86">
        <f t="shared" ca="1" si="2"/>
        <v>6.2911099999999998</v>
      </c>
    </row>
    <row r="139" spans="1:3">
      <c r="A139">
        <v>1.72556</v>
      </c>
      <c r="B139" s="86" t="s">
        <v>224</v>
      </c>
      <c r="C139" s="86">
        <f t="shared" ca="1" si="2"/>
        <v>6.2864399999999998</v>
      </c>
    </row>
    <row r="140" spans="1:3">
      <c r="A140">
        <v>2.8724400000000001</v>
      </c>
      <c r="B140" s="86" t="s">
        <v>225</v>
      </c>
      <c r="C140" s="86">
        <f t="shared" ca="1" si="2"/>
        <v>6.2845599999999999</v>
      </c>
    </row>
    <row r="141" spans="1:3">
      <c r="A141">
        <v>1.72845</v>
      </c>
      <c r="B141" s="86" t="s">
        <v>226</v>
      </c>
      <c r="C141" s="86">
        <f t="shared" ca="1" si="2"/>
        <v>6.2838900000000004</v>
      </c>
    </row>
    <row r="142" spans="1:3">
      <c r="A142">
        <v>2.653</v>
      </c>
      <c r="B142" s="86" t="s">
        <v>227</v>
      </c>
      <c r="C142" s="86">
        <f t="shared" ca="1" si="2"/>
        <v>6.28322</v>
      </c>
    </row>
    <row r="143" spans="1:3">
      <c r="A143">
        <v>1.72933</v>
      </c>
      <c r="B143" s="86" t="s">
        <v>228</v>
      </c>
      <c r="C143" s="86">
        <f t="shared" ca="1" si="2"/>
        <v>6.2869999999999999</v>
      </c>
    </row>
    <row r="144" spans="1:3">
      <c r="A144">
        <v>2.76667</v>
      </c>
      <c r="B144" s="86" t="s">
        <v>229</v>
      </c>
      <c r="C144" s="86">
        <f t="shared" ca="1" si="2"/>
        <v>6.29155</v>
      </c>
    </row>
    <row r="145" spans="1:3">
      <c r="A145">
        <v>2.4152200000000001</v>
      </c>
      <c r="B145" s="86" t="s">
        <v>230</v>
      </c>
      <c r="C145" s="86">
        <f t="shared" ca="1" si="2"/>
        <v>7.29122</v>
      </c>
    </row>
    <row r="146" spans="1:3">
      <c r="A146">
        <v>2.72533</v>
      </c>
      <c r="B146" s="86" t="s">
        <v>231</v>
      </c>
      <c r="C146" s="86">
        <f t="shared" ca="1" si="2"/>
        <v>7.2868899999999996</v>
      </c>
    </row>
    <row r="147" spans="1:3">
      <c r="A147">
        <v>2.3898899999999998</v>
      </c>
      <c r="B147" s="86" t="s">
        <v>232</v>
      </c>
      <c r="C147" s="86">
        <f t="shared" ca="1" si="2"/>
        <v>7.2822199999999997</v>
      </c>
    </row>
    <row r="148" spans="1:3">
      <c r="A148">
        <v>2.83033</v>
      </c>
      <c r="B148" s="86" t="s">
        <v>233</v>
      </c>
      <c r="C148" s="86">
        <f t="shared" ca="1" si="2"/>
        <v>7.2746700000000004</v>
      </c>
    </row>
    <row r="149" spans="1:3">
      <c r="A149">
        <v>2.3921100000000002</v>
      </c>
      <c r="B149" s="86" t="s">
        <v>234</v>
      </c>
      <c r="C149" s="86">
        <f t="shared" ca="1" si="2"/>
        <v>7.2803300000000002</v>
      </c>
    </row>
    <row r="150" spans="1:3">
      <c r="A150">
        <v>2.75989</v>
      </c>
      <c r="B150" s="86" t="s">
        <v>235</v>
      </c>
      <c r="C150" s="86">
        <f t="shared" ca="1" si="2"/>
        <v>7.2722199999999999</v>
      </c>
    </row>
    <row r="151" spans="1:3">
      <c r="A151">
        <v>2.3911099999999998</v>
      </c>
      <c r="B151" s="86" t="s">
        <v>236</v>
      </c>
      <c r="C151" s="86">
        <f t="shared" ca="1" si="2"/>
        <v>7.27867</v>
      </c>
    </row>
    <row r="152" spans="1:3">
      <c r="A152">
        <v>2.7357800000000001</v>
      </c>
      <c r="B152" s="86" t="s">
        <v>237</v>
      </c>
      <c r="C152" s="86">
        <f t="shared" ca="1" si="2"/>
        <v>7.2761100000000001</v>
      </c>
    </row>
    <row r="153" spans="1:3">
      <c r="A153">
        <v>2.3927800000000001</v>
      </c>
      <c r="B153" s="86" t="s">
        <v>238</v>
      </c>
      <c r="C153" s="86">
        <f t="shared" ca="1" si="2"/>
        <v>7.2711100000000002</v>
      </c>
    </row>
    <row r="154" spans="1:3">
      <c r="A154">
        <v>2.6551100000000001</v>
      </c>
      <c r="B154" s="86" t="s">
        <v>239</v>
      </c>
      <c r="C154" s="86">
        <f t="shared" ca="1" si="2"/>
        <v>7.2766700000000002</v>
      </c>
    </row>
    <row r="155" spans="1:3">
      <c r="A155">
        <v>2.3959999999999999</v>
      </c>
      <c r="B155" s="86" t="s">
        <v>240</v>
      </c>
      <c r="C155" s="86">
        <f t="shared" ca="1" si="2"/>
        <v>7.27067</v>
      </c>
    </row>
    <row r="156" spans="1:3">
      <c r="A156">
        <v>2.77867</v>
      </c>
      <c r="B156" s="86" t="s">
        <v>241</v>
      </c>
      <c r="C156" s="86">
        <f t="shared" ca="1" si="2"/>
        <v>7.2884500000000001</v>
      </c>
    </row>
    <row r="157" spans="1:3">
      <c r="A157">
        <v>2.39256</v>
      </c>
      <c r="B157" s="86" t="s">
        <v>242</v>
      </c>
      <c r="C157" s="86">
        <f t="shared" ca="1" si="2"/>
        <v>8.4143299999999996</v>
      </c>
    </row>
    <row r="158" spans="1:3">
      <c r="A158">
        <v>2.6905600000000001</v>
      </c>
      <c r="B158" s="86" t="s">
        <v>243</v>
      </c>
      <c r="C158" s="86">
        <f t="shared" ca="1" si="2"/>
        <v>8.3961100000000002</v>
      </c>
    </row>
    <row r="159" spans="1:3">
      <c r="A159">
        <v>2.39411</v>
      </c>
      <c r="B159" s="86" t="s">
        <v>244</v>
      </c>
      <c r="C159" s="86">
        <f t="shared" ca="1" si="2"/>
        <v>8.3967799999999997</v>
      </c>
    </row>
    <row r="160" spans="1:3">
      <c r="A160">
        <v>2.7307800000000002</v>
      </c>
      <c r="B160" s="86" t="s">
        <v>245</v>
      </c>
      <c r="C160" s="86">
        <f t="shared" ca="1" si="2"/>
        <v>8.3954400000000007</v>
      </c>
    </row>
    <row r="161" spans="1:3">
      <c r="A161">
        <v>2.3972199999999999</v>
      </c>
      <c r="B161" s="86" t="s">
        <v>246</v>
      </c>
      <c r="C161" s="86">
        <f t="shared" ca="1" si="2"/>
        <v>8.4026700000000005</v>
      </c>
    </row>
    <row r="162" spans="1:3">
      <c r="A162">
        <v>2.8058900000000002</v>
      </c>
      <c r="B162" s="86" t="s">
        <v>247</v>
      </c>
      <c r="C162" s="86">
        <f t="shared" ca="1" si="2"/>
        <v>8.4115599999999997</v>
      </c>
    </row>
    <row r="163" spans="1:3">
      <c r="A163">
        <v>2.39533</v>
      </c>
      <c r="B163" s="86" t="s">
        <v>248</v>
      </c>
      <c r="C163" s="86">
        <f t="shared" ca="1" si="2"/>
        <v>8.4037799999999994</v>
      </c>
    </row>
    <row r="164" spans="1:3">
      <c r="A164">
        <v>2.7495599999999998</v>
      </c>
      <c r="B164" s="86" t="s">
        <v>249</v>
      </c>
      <c r="C164" s="86">
        <f t="shared" ca="1" si="2"/>
        <v>8.3976699999999997</v>
      </c>
    </row>
    <row r="165" spans="1:3">
      <c r="A165">
        <v>2.3959999999999999</v>
      </c>
      <c r="B165" s="86" t="s">
        <v>250</v>
      </c>
      <c r="C165" s="86">
        <f t="shared" ca="1" si="2"/>
        <v>8.3987800000000004</v>
      </c>
    </row>
    <row r="166" spans="1:3">
      <c r="A166">
        <v>2.7646700000000002</v>
      </c>
      <c r="B166" s="86" t="s">
        <v>251</v>
      </c>
      <c r="C166" s="86">
        <f t="shared" ca="1" si="2"/>
        <v>8.3971099999999996</v>
      </c>
    </row>
    <row r="167" spans="1:3">
      <c r="A167">
        <v>2.3911099999999998</v>
      </c>
      <c r="B167" s="86" t="s">
        <v>252</v>
      </c>
      <c r="C167" s="86">
        <f t="shared" ca="1" si="2"/>
        <v>8.4132200000000008</v>
      </c>
    </row>
    <row r="168" spans="1:3">
      <c r="A168">
        <v>2.6527799999999999</v>
      </c>
      <c r="B168" s="86" t="s">
        <v>253</v>
      </c>
      <c r="C168" s="86">
        <f t="shared" ca="1" si="2"/>
        <v>8.4054500000000001</v>
      </c>
    </row>
    <row r="169" spans="1:3">
      <c r="A169">
        <v>2.8745599999999998</v>
      </c>
      <c r="B169" s="86" t="s">
        <v>254</v>
      </c>
      <c r="C169" s="86">
        <f t="shared" ca="1" si="2"/>
        <v>9.5431100000000004</v>
      </c>
    </row>
    <row r="170" spans="1:3">
      <c r="A170">
        <v>2.7405599999999999</v>
      </c>
      <c r="B170" s="86" t="s">
        <v>255</v>
      </c>
      <c r="C170" s="86">
        <f t="shared" ca="1" si="2"/>
        <v>9.5436700000000005</v>
      </c>
    </row>
    <row r="171" spans="1:3">
      <c r="A171">
        <v>2.8616700000000002</v>
      </c>
      <c r="B171" s="86" t="s">
        <v>256</v>
      </c>
      <c r="C171" s="86">
        <f t="shared" ca="1" si="2"/>
        <v>9.5603300000000004</v>
      </c>
    </row>
    <row r="172" spans="1:3">
      <c r="A172">
        <v>2.69678</v>
      </c>
      <c r="B172" s="86" t="s">
        <v>257</v>
      </c>
      <c r="C172" s="86">
        <f t="shared" ca="1" si="2"/>
        <v>9.5579999999999998</v>
      </c>
    </row>
    <row r="173" spans="1:3">
      <c r="A173">
        <v>2.8637800000000002</v>
      </c>
      <c r="B173" s="86" t="s">
        <v>258</v>
      </c>
      <c r="C173" s="86">
        <f t="shared" ca="1" si="2"/>
        <v>9.5417799999999993</v>
      </c>
    </row>
    <row r="174" spans="1:3">
      <c r="A174">
        <v>2.7163300000000001</v>
      </c>
      <c r="B174" s="86" t="s">
        <v>259</v>
      </c>
      <c r="C174" s="86">
        <f t="shared" ca="1" si="2"/>
        <v>9.5417799999999993</v>
      </c>
    </row>
    <row r="175" spans="1:3">
      <c r="A175">
        <v>2.86056</v>
      </c>
      <c r="B175" s="86" t="s">
        <v>260</v>
      </c>
      <c r="C175" s="86">
        <f t="shared" ca="1" si="2"/>
        <v>9.5468899999999994</v>
      </c>
    </row>
    <row r="176" spans="1:3">
      <c r="A176">
        <v>2.7397800000000001</v>
      </c>
      <c r="B176" s="86" t="s">
        <v>261</v>
      </c>
      <c r="C176" s="86">
        <f t="shared" ca="1" si="2"/>
        <v>9.5442199999999993</v>
      </c>
    </row>
    <row r="177" spans="1:3">
      <c r="A177">
        <v>2.8647800000000001</v>
      </c>
      <c r="B177" s="86" t="s">
        <v>262</v>
      </c>
      <c r="C177" s="86">
        <f t="shared" ca="1" si="2"/>
        <v>9.5314399999999999</v>
      </c>
    </row>
    <row r="178" spans="1:3">
      <c r="A178">
        <v>2.8658899999999998</v>
      </c>
      <c r="B178" s="86" t="s">
        <v>263</v>
      </c>
      <c r="C178" s="86">
        <f t="shared" ca="1" si="2"/>
        <v>9.5351099999999995</v>
      </c>
    </row>
    <row r="179" spans="1:3">
      <c r="A179">
        <v>2.86456</v>
      </c>
      <c r="B179" s="86" t="s">
        <v>264</v>
      </c>
      <c r="C179" s="86">
        <f t="shared" ca="1" si="2"/>
        <v>9.5447799999999994</v>
      </c>
    </row>
    <row r="180" spans="1:3">
      <c r="A180">
        <v>2.7154400000000001</v>
      </c>
      <c r="B180" s="86" t="s">
        <v>265</v>
      </c>
      <c r="C180" s="86">
        <f t="shared" ca="1" si="2"/>
        <v>9.5559999999999992</v>
      </c>
    </row>
    <row r="181" spans="1:3">
      <c r="A181">
        <v>2.8639999999999999</v>
      </c>
      <c r="B181" s="86" t="s">
        <v>266</v>
      </c>
      <c r="C181" s="86">
        <f t="shared" ca="1" si="2"/>
        <v>10.406779999999999</v>
      </c>
    </row>
    <row r="182" spans="1:3">
      <c r="A182">
        <v>2.706</v>
      </c>
      <c r="B182" s="86" t="s">
        <v>267</v>
      </c>
      <c r="C182" s="86">
        <f t="shared" ca="1" si="2"/>
        <v>10.40056</v>
      </c>
    </row>
    <row r="183" spans="1:3">
      <c r="A183">
        <v>2.8661099999999999</v>
      </c>
      <c r="B183" s="86" t="s">
        <v>268</v>
      </c>
      <c r="C183" s="86">
        <f t="shared" ca="1" si="2"/>
        <v>10.39278</v>
      </c>
    </row>
    <row r="184" spans="1:3">
      <c r="A184">
        <v>2.7697799999999999</v>
      </c>
      <c r="B184" s="86" t="s">
        <v>269</v>
      </c>
      <c r="C184" s="86">
        <f t="shared" ca="1" si="2"/>
        <v>10.380330000000001</v>
      </c>
    </row>
    <row r="185" spans="1:3">
      <c r="A185">
        <v>2.8597800000000002</v>
      </c>
      <c r="B185" s="86" t="s">
        <v>270</v>
      </c>
      <c r="C185" s="86">
        <f t="shared" ca="1" si="2"/>
        <v>10.40211</v>
      </c>
    </row>
    <row r="186" spans="1:3">
      <c r="A186">
        <v>2.86</v>
      </c>
      <c r="B186" s="86" t="s">
        <v>271</v>
      </c>
      <c r="C186" s="86">
        <f t="shared" ca="1" si="2"/>
        <v>10.39</v>
      </c>
    </row>
    <row r="187" spans="1:3">
      <c r="A187">
        <v>2.86</v>
      </c>
      <c r="B187" s="86" t="s">
        <v>272</v>
      </c>
      <c r="C187" s="86">
        <f t="shared" ca="1" si="2"/>
        <v>10.38433</v>
      </c>
    </row>
    <row r="188" spans="1:3">
      <c r="A188">
        <v>2.7226699999999999</v>
      </c>
      <c r="B188" s="86" t="s">
        <v>273</v>
      </c>
      <c r="C188" s="86">
        <f t="shared" ca="1" si="2"/>
        <v>10.393000000000001</v>
      </c>
    </row>
    <row r="189" spans="1:3">
      <c r="A189">
        <v>2.8620000000000001</v>
      </c>
      <c r="B189" s="86" t="s">
        <v>274</v>
      </c>
      <c r="C189" s="86">
        <f t="shared" ca="1" si="2"/>
        <v>10.386559999999999</v>
      </c>
    </row>
    <row r="190" spans="1:3">
      <c r="A190">
        <v>2.7428900000000001</v>
      </c>
      <c r="B190" s="86" t="s">
        <v>275</v>
      </c>
      <c r="C190" s="86">
        <f t="shared" ca="1" si="2"/>
        <v>10.38856</v>
      </c>
    </row>
    <row r="191" spans="1:3">
      <c r="A191">
        <v>2.8632200000000001</v>
      </c>
      <c r="B191" s="86" t="s">
        <v>276</v>
      </c>
      <c r="C191" s="86">
        <f t="shared" ca="1" si="2"/>
        <v>10.40011</v>
      </c>
    </row>
    <row r="192" spans="1:3">
      <c r="A192">
        <v>2.7485599999999999</v>
      </c>
      <c r="B192" s="86" t="s">
        <v>277</v>
      </c>
      <c r="C192" s="86">
        <f t="shared" ca="1" si="2"/>
        <v>10.38711</v>
      </c>
    </row>
    <row r="193" spans="1:3">
      <c r="A193">
        <v>3.6103299999999998</v>
      </c>
      <c r="B193" s="86" t="s">
        <v>278</v>
      </c>
      <c r="C193" s="86">
        <f t="shared" ca="1" si="2"/>
        <v>11.741</v>
      </c>
    </row>
    <row r="194" spans="1:3">
      <c r="A194">
        <v>2.6589999999999998</v>
      </c>
      <c r="B194" s="86" t="s">
        <v>279</v>
      </c>
      <c r="C194" s="86">
        <f t="shared" ref="C194:C257" ca="1" si="3">INDIRECT(B194)</f>
        <v>11.728</v>
      </c>
    </row>
    <row r="195" spans="1:3">
      <c r="A195">
        <v>3.6011099999999998</v>
      </c>
      <c r="B195" s="86" t="s">
        <v>280</v>
      </c>
      <c r="C195" s="86">
        <f t="shared" ca="1" si="3"/>
        <v>11.716329999999999</v>
      </c>
    </row>
    <row r="196" spans="1:3">
      <c r="A196">
        <v>2.67089</v>
      </c>
      <c r="B196" s="86" t="s">
        <v>281</v>
      </c>
      <c r="C196" s="86">
        <f t="shared" ca="1" si="3"/>
        <v>11.71111</v>
      </c>
    </row>
    <row r="197" spans="1:3">
      <c r="A197">
        <v>3.59822</v>
      </c>
      <c r="B197" s="86" t="s">
        <v>282</v>
      </c>
      <c r="C197" s="86">
        <f t="shared" ca="1" si="3"/>
        <v>11.71222</v>
      </c>
    </row>
    <row r="198" spans="1:3">
      <c r="A198">
        <v>2.64533</v>
      </c>
      <c r="B198" s="86" t="s">
        <v>283</v>
      </c>
      <c r="C198" s="86">
        <f t="shared" ca="1" si="3"/>
        <v>11.70256</v>
      </c>
    </row>
    <row r="199" spans="1:3">
      <c r="A199">
        <v>3.6032199999999999</v>
      </c>
      <c r="B199" s="86" t="s">
        <v>284</v>
      </c>
      <c r="C199" s="86">
        <f t="shared" ca="1" si="3"/>
        <v>11.70656</v>
      </c>
    </row>
    <row r="200" spans="1:3">
      <c r="A200">
        <v>2.7037800000000001</v>
      </c>
      <c r="B200" s="86" t="s">
        <v>285</v>
      </c>
      <c r="C200" s="86">
        <f t="shared" ca="1" si="3"/>
        <v>11.719110000000001</v>
      </c>
    </row>
    <row r="201" spans="1:3">
      <c r="A201">
        <v>3.6059999999999999</v>
      </c>
      <c r="B201" s="86" t="s">
        <v>286</v>
      </c>
      <c r="C201" s="86">
        <f t="shared" ca="1" si="3"/>
        <v>11.72011</v>
      </c>
    </row>
    <row r="202" spans="1:3">
      <c r="A202">
        <v>2.718</v>
      </c>
      <c r="B202" s="86" t="s">
        <v>287</v>
      </c>
      <c r="C202" s="86">
        <f t="shared" ca="1" si="3"/>
        <v>11.728109999999999</v>
      </c>
    </row>
    <row r="203" spans="1:3">
      <c r="A203">
        <v>3.5979999999999999</v>
      </c>
      <c r="B203" s="86" t="s">
        <v>288</v>
      </c>
      <c r="C203" s="86">
        <f t="shared" ca="1" si="3"/>
        <v>11.71256</v>
      </c>
    </row>
    <row r="204" spans="1:3">
      <c r="A204">
        <v>2.70844</v>
      </c>
      <c r="B204" s="86" t="s">
        <v>289</v>
      </c>
      <c r="C204" s="86">
        <f t="shared" ca="1" si="3"/>
        <v>11.72222</v>
      </c>
    </row>
    <row r="205" spans="1:3">
      <c r="A205">
        <v>3.60189</v>
      </c>
      <c r="B205" s="86" t="s">
        <v>290</v>
      </c>
      <c r="C205" s="86">
        <f t="shared" ca="1" si="3"/>
        <v>13</v>
      </c>
    </row>
    <row r="206" spans="1:3">
      <c r="A206">
        <v>2.7091099999999999</v>
      </c>
      <c r="B206" s="86" t="s">
        <v>291</v>
      </c>
      <c r="C206" s="86">
        <f t="shared" ca="1" si="3"/>
        <v>12.970890000000001</v>
      </c>
    </row>
    <row r="207" spans="1:3">
      <c r="A207">
        <v>3.6042200000000002</v>
      </c>
      <c r="B207" s="86" t="s">
        <v>292</v>
      </c>
      <c r="C207" s="86">
        <f t="shared" ca="1" si="3"/>
        <v>12.97045</v>
      </c>
    </row>
    <row r="208" spans="1:3">
      <c r="A208">
        <v>2.6692200000000001</v>
      </c>
      <c r="B208" s="86" t="s">
        <v>293</v>
      </c>
      <c r="C208" s="86">
        <f t="shared" ca="1" si="3"/>
        <v>12.991669999999999</v>
      </c>
    </row>
    <row r="209" spans="1:3">
      <c r="A209">
        <v>3.5987800000000001</v>
      </c>
      <c r="B209" s="86" t="s">
        <v>294</v>
      </c>
      <c r="C209" s="86">
        <f t="shared" ca="1" si="3"/>
        <v>12.998329999999999</v>
      </c>
    </row>
    <row r="210" spans="1:3">
      <c r="A210">
        <v>2.6951100000000001</v>
      </c>
      <c r="B210" s="86" t="s">
        <v>295</v>
      </c>
      <c r="C210" s="86">
        <f t="shared" ca="1" si="3"/>
        <v>12.98456</v>
      </c>
    </row>
    <row r="211" spans="1:3">
      <c r="A211">
        <v>3.6013299999999999</v>
      </c>
      <c r="B211" s="86" t="s">
        <v>296</v>
      </c>
      <c r="C211" s="86">
        <f t="shared" ca="1" si="3"/>
        <v>12.97256</v>
      </c>
    </row>
    <row r="212" spans="1:3">
      <c r="A212">
        <v>2.71489</v>
      </c>
      <c r="B212" s="86" t="s">
        <v>297</v>
      </c>
      <c r="C212" s="86">
        <f t="shared" ca="1" si="3"/>
        <v>12.965</v>
      </c>
    </row>
    <row r="213" spans="1:3">
      <c r="A213">
        <v>3.6036700000000002</v>
      </c>
      <c r="B213" s="86" t="s">
        <v>298</v>
      </c>
      <c r="C213" s="86">
        <f t="shared" ca="1" si="3"/>
        <v>12.988</v>
      </c>
    </row>
    <row r="214" spans="1:3">
      <c r="A214">
        <v>2.7040000000000002</v>
      </c>
      <c r="B214" s="86" t="s">
        <v>299</v>
      </c>
      <c r="C214" s="86">
        <f t="shared" ca="1" si="3"/>
        <v>12.98756</v>
      </c>
    </row>
    <row r="215" spans="1:3">
      <c r="A215">
        <v>3.60033</v>
      </c>
      <c r="B215" s="86" t="s">
        <v>300</v>
      </c>
      <c r="C215" s="86">
        <f t="shared" ca="1" si="3"/>
        <v>12.99122</v>
      </c>
    </row>
    <row r="216" spans="1:3">
      <c r="A216">
        <v>2.6672199999999999</v>
      </c>
      <c r="B216" s="86" t="s">
        <v>301</v>
      </c>
      <c r="C216" s="86">
        <f t="shared" ca="1" si="3"/>
        <v>12.985440000000001</v>
      </c>
    </row>
    <row r="217" spans="1:3">
      <c r="A217">
        <v>4.4455600000000004</v>
      </c>
      <c r="B217" s="86" t="s">
        <v>302</v>
      </c>
      <c r="C217" s="86">
        <f t="shared" ca="1" si="3"/>
        <v>14.477220000000001</v>
      </c>
    </row>
    <row r="218" spans="1:3">
      <c r="A218">
        <v>2.7097799999999999</v>
      </c>
      <c r="B218" s="86" t="s">
        <v>303</v>
      </c>
      <c r="C218" s="86">
        <f t="shared" ca="1" si="3"/>
        <v>14.48122</v>
      </c>
    </row>
    <row r="219" spans="1:3">
      <c r="A219">
        <v>4.4282199999999996</v>
      </c>
      <c r="B219" s="86" t="s">
        <v>304</v>
      </c>
      <c r="C219" s="86">
        <f t="shared" ca="1" si="3"/>
        <v>14.461220000000001</v>
      </c>
    </row>
    <row r="220" spans="1:3">
      <c r="A220">
        <v>2.70133</v>
      </c>
      <c r="B220" s="86" t="s">
        <v>305</v>
      </c>
      <c r="C220" s="86">
        <f t="shared" ca="1" si="3"/>
        <v>14.47644</v>
      </c>
    </row>
    <row r="221" spans="1:3">
      <c r="A221">
        <v>4.4268900000000002</v>
      </c>
      <c r="B221" s="86" t="s">
        <v>306</v>
      </c>
      <c r="C221" s="86">
        <f t="shared" ca="1" si="3"/>
        <v>14.468780000000001</v>
      </c>
    </row>
    <row r="222" spans="1:3">
      <c r="A222">
        <v>2.75467</v>
      </c>
      <c r="B222" s="86" t="s">
        <v>307</v>
      </c>
      <c r="C222" s="86">
        <f t="shared" ca="1" si="3"/>
        <v>14.47967</v>
      </c>
    </row>
    <row r="223" spans="1:3">
      <c r="A223">
        <v>4.4314499999999999</v>
      </c>
      <c r="B223" s="86" t="s">
        <v>308</v>
      </c>
      <c r="C223" s="86">
        <f t="shared" ca="1" si="3"/>
        <v>14.47156</v>
      </c>
    </row>
    <row r="224" spans="1:3">
      <c r="A224">
        <v>2.6848900000000002</v>
      </c>
      <c r="B224" s="86" t="s">
        <v>309</v>
      </c>
      <c r="C224" s="86">
        <f t="shared" ca="1" si="3"/>
        <v>14.46</v>
      </c>
    </row>
    <row r="225" spans="1:3">
      <c r="A225">
        <v>4.4282199999999996</v>
      </c>
      <c r="B225" s="86" t="s">
        <v>310</v>
      </c>
      <c r="C225" s="86">
        <f t="shared" ca="1" si="3"/>
        <v>14.46856</v>
      </c>
    </row>
    <row r="226" spans="1:3">
      <c r="A226">
        <v>2.74078</v>
      </c>
      <c r="B226" s="86" t="s">
        <v>311</v>
      </c>
      <c r="C226" s="86">
        <f t="shared" ca="1" si="3"/>
        <v>14.46055</v>
      </c>
    </row>
    <row r="227" spans="1:3">
      <c r="A227">
        <v>4.4247800000000002</v>
      </c>
      <c r="B227" s="86" t="s">
        <v>312</v>
      </c>
      <c r="C227" s="86">
        <f t="shared" ca="1" si="3"/>
        <v>14.465669999999999</v>
      </c>
    </row>
    <row r="228" spans="1:3">
      <c r="A228">
        <v>2.72167</v>
      </c>
      <c r="B228" s="86" t="s">
        <v>313</v>
      </c>
      <c r="C228" s="86">
        <f t="shared" ca="1" si="3"/>
        <v>14.47489</v>
      </c>
    </row>
    <row r="229" spans="1:3">
      <c r="A229">
        <v>4.4314400000000003</v>
      </c>
      <c r="B229" s="86" t="s">
        <v>314</v>
      </c>
      <c r="C229" s="86">
        <f t="shared" ca="1" si="3"/>
        <v>15.930110000000001</v>
      </c>
    </row>
    <row r="230" spans="1:3">
      <c r="A230">
        <v>2.7107800000000002</v>
      </c>
      <c r="B230" s="86" t="s">
        <v>315</v>
      </c>
      <c r="C230" s="86">
        <f t="shared" ca="1" si="3"/>
        <v>15.897</v>
      </c>
    </row>
    <row r="231" spans="1:3">
      <c r="A231">
        <v>4.4279999999999999</v>
      </c>
      <c r="B231" s="86" t="s">
        <v>316</v>
      </c>
      <c r="C231" s="86">
        <f t="shared" ca="1" si="3"/>
        <v>15.917669999999999</v>
      </c>
    </row>
    <row r="232" spans="1:3">
      <c r="A232">
        <v>2.7171099999999999</v>
      </c>
      <c r="B232" s="86" t="s">
        <v>317</v>
      </c>
      <c r="C232" s="86">
        <f t="shared" ca="1" si="3"/>
        <v>15.93078</v>
      </c>
    </row>
    <row r="233" spans="1:3">
      <c r="A233">
        <v>4.4216699999999998</v>
      </c>
      <c r="B233" s="86" t="s">
        <v>318</v>
      </c>
      <c r="C233" s="86">
        <f t="shared" ca="1" si="3"/>
        <v>15.904999999999999</v>
      </c>
    </row>
    <row r="234" spans="1:3">
      <c r="A234">
        <v>2.7642199999999999</v>
      </c>
      <c r="B234" s="86" t="s">
        <v>319</v>
      </c>
      <c r="C234" s="86">
        <f t="shared" ca="1" si="3"/>
        <v>15.92667</v>
      </c>
    </row>
    <row r="235" spans="1:3">
      <c r="A235">
        <v>4.4293300000000002</v>
      </c>
      <c r="B235" s="86" t="s">
        <v>320</v>
      </c>
      <c r="C235" s="86">
        <f t="shared" ca="1" si="3"/>
        <v>15.938330000000001</v>
      </c>
    </row>
    <row r="236" spans="1:3">
      <c r="A236">
        <v>2.8092199999999998</v>
      </c>
      <c r="B236" s="86" t="s">
        <v>321</v>
      </c>
      <c r="C236" s="86">
        <f t="shared" ca="1" si="3"/>
        <v>15.91611</v>
      </c>
    </row>
    <row r="237" spans="1:3">
      <c r="A237">
        <v>4.4355599999999997</v>
      </c>
      <c r="B237" s="86" t="s">
        <v>322</v>
      </c>
      <c r="C237" s="86">
        <f t="shared" ca="1" si="3"/>
        <v>15.89756</v>
      </c>
    </row>
    <row r="238" spans="1:3">
      <c r="A238">
        <v>2.6819999999999999</v>
      </c>
      <c r="B238" s="86" t="s">
        <v>323</v>
      </c>
      <c r="C238" s="86">
        <f t="shared" ca="1" si="3"/>
        <v>15.93267</v>
      </c>
    </row>
    <row r="239" spans="1:3">
      <c r="A239">
        <v>4.4312199999999997</v>
      </c>
      <c r="B239" s="86" t="s">
        <v>324</v>
      </c>
      <c r="C239" s="86">
        <f t="shared" ca="1" si="3"/>
        <v>15.924440000000001</v>
      </c>
    </row>
    <row r="240" spans="1:3">
      <c r="A240">
        <v>2.6579999999999999</v>
      </c>
      <c r="B240" s="86" t="s">
        <v>325</v>
      </c>
      <c r="C240" s="86">
        <f t="shared" ca="1" si="3"/>
        <v>15.899889999999999</v>
      </c>
    </row>
    <row r="241" spans="1:3">
      <c r="A241">
        <v>5.3222199999999997</v>
      </c>
      <c r="B241" s="86" t="s">
        <v>326</v>
      </c>
      <c r="C241" s="86">
        <f t="shared" ca="1" si="3"/>
        <v>17.477779999999999</v>
      </c>
    </row>
    <row r="242" spans="1:3">
      <c r="A242">
        <v>2.66344</v>
      </c>
      <c r="B242" s="86" t="s">
        <v>327</v>
      </c>
      <c r="C242" s="86">
        <f t="shared" ca="1" si="3"/>
        <v>17.481670000000001</v>
      </c>
    </row>
    <row r="243" spans="1:3">
      <c r="A243">
        <v>5.3157800000000002</v>
      </c>
      <c r="B243" s="86" t="s">
        <v>328</v>
      </c>
      <c r="C243" s="86">
        <f t="shared" ca="1" si="3"/>
        <v>17.461780000000001</v>
      </c>
    </row>
    <row r="244" spans="1:3">
      <c r="A244">
        <v>2.6389999999999998</v>
      </c>
      <c r="B244" s="86" t="s">
        <v>329</v>
      </c>
      <c r="C244" s="86">
        <f t="shared" ca="1" si="3"/>
        <v>17.48433</v>
      </c>
    </row>
    <row r="245" spans="1:3">
      <c r="A245">
        <v>5.3175600000000003</v>
      </c>
      <c r="B245" s="86" t="s">
        <v>330</v>
      </c>
      <c r="C245" s="86">
        <f t="shared" ca="1" si="3"/>
        <v>17.492550000000001</v>
      </c>
    </row>
    <row r="246" spans="1:3">
      <c r="A246">
        <v>2.6372200000000001</v>
      </c>
      <c r="B246" s="86" t="s">
        <v>331</v>
      </c>
      <c r="C246" s="86">
        <f t="shared" ca="1" si="3"/>
        <v>17.461670000000002</v>
      </c>
    </row>
    <row r="247" spans="1:3">
      <c r="A247">
        <v>5.3144400000000003</v>
      </c>
      <c r="B247" s="86" t="s">
        <v>332</v>
      </c>
      <c r="C247" s="86">
        <f t="shared" ca="1" si="3"/>
        <v>17.48667</v>
      </c>
    </row>
    <row r="248" spans="1:3">
      <c r="A248">
        <v>2.6531099999999999</v>
      </c>
      <c r="B248" s="86" t="s">
        <v>333</v>
      </c>
      <c r="C248" s="86">
        <f t="shared" ca="1" si="3"/>
        <v>17.466439999999999</v>
      </c>
    </row>
    <row r="249" spans="1:3">
      <c r="A249">
        <v>5.32456</v>
      </c>
      <c r="B249" s="86" t="s">
        <v>334</v>
      </c>
      <c r="C249" s="86">
        <f t="shared" ca="1" si="3"/>
        <v>17.48311</v>
      </c>
    </row>
    <row r="250" spans="1:3">
      <c r="A250">
        <v>2.6469999999999998</v>
      </c>
      <c r="B250" s="86" t="s">
        <v>335</v>
      </c>
      <c r="C250" s="86">
        <f t="shared" ca="1" si="3"/>
        <v>17.482220000000002</v>
      </c>
    </row>
    <row r="251" spans="1:3">
      <c r="A251">
        <v>5.3242200000000004</v>
      </c>
      <c r="B251" s="86" t="s">
        <v>336</v>
      </c>
      <c r="C251" s="86">
        <f t="shared" ca="1" si="3"/>
        <v>17.49644</v>
      </c>
    </row>
    <row r="252" spans="1:3">
      <c r="A252">
        <v>2.6827800000000002</v>
      </c>
      <c r="B252" s="86" t="s">
        <v>337</v>
      </c>
      <c r="C252" s="86">
        <f t="shared" ca="1" si="3"/>
        <v>17.470109999999998</v>
      </c>
    </row>
    <row r="253" spans="1:3">
      <c r="A253">
        <v>5.3140000000000001</v>
      </c>
      <c r="B253" s="86" t="s">
        <v>338</v>
      </c>
      <c r="C253" s="86">
        <f t="shared" ca="1" si="3"/>
        <v>19.13</v>
      </c>
    </row>
    <row r="254" spans="1:3">
      <c r="A254">
        <v>2.7008899999999998</v>
      </c>
      <c r="B254" s="86" t="s">
        <v>339</v>
      </c>
      <c r="C254" s="86">
        <f t="shared" ca="1" si="3"/>
        <v>19.146439999999998</v>
      </c>
    </row>
    <row r="255" spans="1:3">
      <c r="A255">
        <v>5.3144499999999999</v>
      </c>
      <c r="B255" s="86" t="s">
        <v>340</v>
      </c>
      <c r="C255" s="86">
        <f t="shared" ca="1" si="3"/>
        <v>19.130780000000001</v>
      </c>
    </row>
    <row r="256" spans="1:3">
      <c r="A256">
        <v>2.7714400000000001</v>
      </c>
      <c r="B256" s="86" t="s">
        <v>341</v>
      </c>
      <c r="C256" s="86">
        <f t="shared" ca="1" si="3"/>
        <v>19.139779999999998</v>
      </c>
    </row>
    <row r="257" spans="1:3">
      <c r="A257">
        <v>5.3145600000000002</v>
      </c>
      <c r="B257" s="86" t="s">
        <v>342</v>
      </c>
      <c r="C257" s="86">
        <f t="shared" ca="1" si="3"/>
        <v>19.151890000000002</v>
      </c>
    </row>
    <row r="258" spans="1:3">
      <c r="A258">
        <v>2.67944</v>
      </c>
      <c r="B258" s="86" t="s">
        <v>343</v>
      </c>
      <c r="C258" s="86">
        <f t="shared" ref="C258:C321" ca="1" si="4">INDIRECT(B258)</f>
        <v>19.114999999999998</v>
      </c>
    </row>
    <row r="259" spans="1:3">
      <c r="A259">
        <v>5.3176699999999997</v>
      </c>
      <c r="B259" s="86" t="s">
        <v>344</v>
      </c>
      <c r="C259" s="86">
        <f t="shared" ca="1" si="4"/>
        <v>19.12678</v>
      </c>
    </row>
    <row r="260" spans="1:3">
      <c r="A260">
        <v>2.637</v>
      </c>
      <c r="B260" s="86" t="s">
        <v>345</v>
      </c>
      <c r="C260" s="86">
        <f t="shared" ca="1" si="4"/>
        <v>19.166219999999999</v>
      </c>
    </row>
    <row r="261" spans="1:3">
      <c r="A261">
        <v>5.3181099999999999</v>
      </c>
      <c r="B261" s="86" t="s">
        <v>346</v>
      </c>
      <c r="C261" s="86">
        <f t="shared" ca="1" si="4"/>
        <v>19.129560000000001</v>
      </c>
    </row>
    <row r="262" spans="1:3">
      <c r="A262">
        <v>2.6907800000000002</v>
      </c>
      <c r="B262" s="86" t="s">
        <v>347</v>
      </c>
      <c r="C262" s="86">
        <f t="shared" ca="1" si="4"/>
        <v>19.175000000000001</v>
      </c>
    </row>
    <row r="263" spans="1:3">
      <c r="A263">
        <v>5.3141100000000003</v>
      </c>
      <c r="B263" s="86" t="s">
        <v>348</v>
      </c>
      <c r="C263" s="86">
        <f t="shared" ca="1" si="4"/>
        <v>19.14367</v>
      </c>
    </row>
    <row r="264" spans="1:3">
      <c r="A264">
        <v>2.6672199999999999</v>
      </c>
      <c r="B264" s="86" t="s">
        <v>349</v>
      </c>
      <c r="C264" s="86">
        <f t="shared" ca="1" si="4"/>
        <v>19.16178</v>
      </c>
    </row>
    <row r="265" spans="1:3">
      <c r="A265">
        <v>6.2978899999999998</v>
      </c>
      <c r="B265" s="86" t="s">
        <v>350</v>
      </c>
      <c r="C265" s="86">
        <f t="shared" ca="1" si="4"/>
        <v>20.887550000000001</v>
      </c>
    </row>
    <row r="266" spans="1:3">
      <c r="A266">
        <v>3.17367</v>
      </c>
      <c r="B266" s="86" t="s">
        <v>351</v>
      </c>
      <c r="C266" s="86">
        <f t="shared" ca="1" si="4"/>
        <v>20.860890000000001</v>
      </c>
    </row>
    <row r="267" spans="1:3">
      <c r="A267">
        <v>6.2845599999999999</v>
      </c>
      <c r="B267" s="86" t="s">
        <v>352</v>
      </c>
      <c r="C267" s="86">
        <f t="shared" ca="1" si="4"/>
        <v>20.860330000000001</v>
      </c>
    </row>
    <row r="268" spans="1:3">
      <c r="A268">
        <v>2.6989999999999998</v>
      </c>
      <c r="B268" s="86" t="s">
        <v>353</v>
      </c>
      <c r="C268" s="86">
        <f t="shared" ca="1" si="4"/>
        <v>20.882110000000001</v>
      </c>
    </row>
    <row r="269" spans="1:3">
      <c r="A269">
        <v>6.2898899999999998</v>
      </c>
      <c r="B269" s="86" t="s">
        <v>354</v>
      </c>
      <c r="C269" s="86">
        <f t="shared" ca="1" si="4"/>
        <v>20.877330000000001</v>
      </c>
    </row>
    <row r="270" spans="1:3">
      <c r="A270">
        <v>3.3227799999999998</v>
      </c>
      <c r="B270" s="86" t="s">
        <v>355</v>
      </c>
      <c r="C270" s="86">
        <f t="shared" ca="1" si="4"/>
        <v>20.825890000000001</v>
      </c>
    </row>
    <row r="271" spans="1:3">
      <c r="A271">
        <v>6.2801099999999996</v>
      </c>
      <c r="B271" s="86" t="s">
        <v>356</v>
      </c>
      <c r="C271" s="86">
        <f t="shared" ca="1" si="4"/>
        <v>20.875</v>
      </c>
    </row>
    <row r="272" spans="1:3">
      <c r="A272">
        <v>3.2597800000000001</v>
      </c>
      <c r="B272" s="86" t="s">
        <v>357</v>
      </c>
      <c r="C272" s="86">
        <f t="shared" ca="1" si="4"/>
        <v>20.834219999999998</v>
      </c>
    </row>
    <row r="273" spans="1:3">
      <c r="A273">
        <v>6.2806699999999998</v>
      </c>
      <c r="B273" s="86" t="s">
        <v>358</v>
      </c>
      <c r="C273" s="86">
        <f t="shared" ca="1" si="4"/>
        <v>20.88045</v>
      </c>
    </row>
    <row r="274" spans="1:3">
      <c r="A274">
        <v>2.9457800000000001</v>
      </c>
      <c r="B274" s="86" t="s">
        <v>359</v>
      </c>
      <c r="C274" s="86">
        <f t="shared" ca="1" si="4"/>
        <v>20.883330000000001</v>
      </c>
    </row>
    <row r="275" spans="1:3">
      <c r="A275">
        <v>6.2911099999999998</v>
      </c>
      <c r="B275" s="86" t="s">
        <v>360</v>
      </c>
      <c r="C275" s="86">
        <f t="shared" ca="1" si="4"/>
        <v>20.84122</v>
      </c>
    </row>
    <row r="276" spans="1:3">
      <c r="A276">
        <v>3.2778900000000002</v>
      </c>
      <c r="B276" s="86" t="s">
        <v>361</v>
      </c>
      <c r="C276" s="86">
        <f t="shared" ca="1" si="4"/>
        <v>20.845890000000001</v>
      </c>
    </row>
    <row r="277" spans="1:3">
      <c r="A277">
        <v>6.2864399999999998</v>
      </c>
      <c r="B277" s="86" t="s">
        <v>362</v>
      </c>
      <c r="C277" s="86">
        <f t="shared" ca="1" si="4"/>
        <v>21.60567</v>
      </c>
    </row>
    <row r="278" spans="1:3">
      <c r="A278">
        <v>2.6926700000000001</v>
      </c>
      <c r="B278" s="86" t="s">
        <v>363</v>
      </c>
      <c r="C278" s="86">
        <f t="shared" ca="1" si="4"/>
        <v>21.617329999999999</v>
      </c>
    </row>
    <row r="279" spans="1:3">
      <c r="A279">
        <v>6.2845599999999999</v>
      </c>
      <c r="B279" s="86" t="s">
        <v>364</v>
      </c>
      <c r="C279" s="86">
        <f t="shared" ca="1" si="4"/>
        <v>21.605329999999999</v>
      </c>
    </row>
    <row r="280" spans="1:3">
      <c r="A280">
        <v>2.7582200000000001</v>
      </c>
      <c r="B280" s="86" t="s">
        <v>365</v>
      </c>
      <c r="C280" s="86">
        <f t="shared" ca="1" si="4"/>
        <v>21.640450000000001</v>
      </c>
    </row>
    <row r="281" spans="1:3">
      <c r="A281">
        <v>6.2838900000000004</v>
      </c>
      <c r="B281" s="86" t="s">
        <v>366</v>
      </c>
      <c r="C281" s="86">
        <f t="shared" ca="1" si="4"/>
        <v>21.62</v>
      </c>
    </row>
    <row r="282" spans="1:3">
      <c r="A282">
        <v>2.72255</v>
      </c>
      <c r="B282" s="86" t="s">
        <v>367</v>
      </c>
      <c r="C282" s="86">
        <f t="shared" ca="1" si="4"/>
        <v>21.62989</v>
      </c>
    </row>
    <row r="283" spans="1:3">
      <c r="A283">
        <v>6.28322</v>
      </c>
      <c r="B283" s="86" t="s">
        <v>368</v>
      </c>
      <c r="C283" s="86">
        <f t="shared" ca="1" si="4"/>
        <v>21.64378</v>
      </c>
    </row>
    <row r="284" spans="1:3">
      <c r="A284">
        <v>2.7597800000000001</v>
      </c>
      <c r="B284" s="86" t="s">
        <v>369</v>
      </c>
      <c r="C284" s="86">
        <f t="shared" ca="1" si="4"/>
        <v>21.612220000000001</v>
      </c>
    </row>
    <row r="285" spans="1:3">
      <c r="A285">
        <v>6.2869999999999999</v>
      </c>
      <c r="B285" s="86" t="s">
        <v>370</v>
      </c>
      <c r="C285" s="86">
        <f t="shared" ca="1" si="4"/>
        <v>21.60689</v>
      </c>
    </row>
    <row r="286" spans="1:3">
      <c r="A286">
        <v>2.71922</v>
      </c>
      <c r="B286" s="86" t="s">
        <v>371</v>
      </c>
      <c r="C286" s="86">
        <f t="shared" ca="1" si="4"/>
        <v>21.651</v>
      </c>
    </row>
    <row r="287" spans="1:3">
      <c r="A287">
        <v>6.29155</v>
      </c>
      <c r="B287" s="86" t="s">
        <v>372</v>
      </c>
      <c r="C287" s="86">
        <f t="shared" ca="1" si="4"/>
        <v>21.590440000000001</v>
      </c>
    </row>
    <row r="288" spans="1:3">
      <c r="A288">
        <v>3.3105600000000002</v>
      </c>
      <c r="B288" s="86" t="s">
        <v>373</v>
      </c>
      <c r="C288" s="86">
        <f t="shared" ca="1" si="4"/>
        <v>21.620450000000002</v>
      </c>
    </row>
    <row r="289" spans="1:3">
      <c r="A289">
        <v>7.29122</v>
      </c>
      <c r="B289" s="86" t="s">
        <v>374</v>
      </c>
      <c r="C289" s="86">
        <f t="shared" ca="1" si="4"/>
        <v>23.294329999999999</v>
      </c>
    </row>
    <row r="290" spans="1:3">
      <c r="A290">
        <v>2.7073299999999998</v>
      </c>
      <c r="B290" s="86" t="s">
        <v>375</v>
      </c>
      <c r="C290" s="86">
        <f t="shared" ca="1" si="4"/>
        <v>23.341560000000001</v>
      </c>
    </row>
    <row r="291" spans="1:3">
      <c r="A291">
        <v>7.2868899999999996</v>
      </c>
      <c r="B291" s="86" t="s">
        <v>376</v>
      </c>
      <c r="C291" s="86">
        <f t="shared" ca="1" si="4"/>
        <v>23.320779999999999</v>
      </c>
    </row>
    <row r="292" spans="1:3">
      <c r="A292">
        <v>2.7528899999999998</v>
      </c>
      <c r="B292" s="86" t="s">
        <v>377</v>
      </c>
      <c r="C292" s="86">
        <f t="shared" ca="1" si="4"/>
        <v>23.353560000000002</v>
      </c>
    </row>
    <row r="293" spans="1:3">
      <c r="A293">
        <v>7.2822199999999997</v>
      </c>
      <c r="B293" s="86" t="s">
        <v>378</v>
      </c>
      <c r="C293" s="86">
        <f t="shared" ca="1" si="4"/>
        <v>23.349889999999998</v>
      </c>
    </row>
    <row r="294" spans="1:3">
      <c r="A294">
        <v>2.6965599999999998</v>
      </c>
      <c r="B294" s="86" t="s">
        <v>379</v>
      </c>
      <c r="C294" s="86">
        <f t="shared" ca="1" si="4"/>
        <v>23.285550000000001</v>
      </c>
    </row>
    <row r="295" spans="1:3">
      <c r="A295">
        <v>7.2746700000000004</v>
      </c>
      <c r="B295" s="86" t="s">
        <v>380</v>
      </c>
      <c r="C295" s="86">
        <f t="shared" ca="1" si="4"/>
        <v>23.344000000000001</v>
      </c>
    </row>
    <row r="296" spans="1:3">
      <c r="A296">
        <v>2.7347800000000002</v>
      </c>
      <c r="B296" s="86" t="s">
        <v>381</v>
      </c>
      <c r="C296" s="86">
        <f t="shared" ca="1" si="4"/>
        <v>23.329329999999999</v>
      </c>
    </row>
    <row r="297" spans="1:3">
      <c r="A297">
        <v>7.2803300000000002</v>
      </c>
      <c r="B297" s="86" t="s">
        <v>382</v>
      </c>
      <c r="C297" s="86">
        <f t="shared" ca="1" si="4"/>
        <v>23.287780000000001</v>
      </c>
    </row>
    <row r="298" spans="1:3">
      <c r="A298">
        <v>2.6932200000000002</v>
      </c>
      <c r="B298" s="86" t="s">
        <v>383</v>
      </c>
      <c r="C298" s="86">
        <f t="shared" ca="1" si="4"/>
        <v>23.332329999999999</v>
      </c>
    </row>
    <row r="299" spans="1:3">
      <c r="A299">
        <v>7.2722199999999999</v>
      </c>
      <c r="B299" s="86" t="s">
        <v>384</v>
      </c>
      <c r="C299" s="86">
        <f t="shared" ca="1" si="4"/>
        <v>23.290890000000001</v>
      </c>
    </row>
    <row r="300" spans="1:3">
      <c r="A300">
        <v>2.6943299999999999</v>
      </c>
      <c r="B300" s="86" t="s">
        <v>385</v>
      </c>
      <c r="C300" s="86">
        <f t="shared" ca="1" si="4"/>
        <v>23.311109999999999</v>
      </c>
    </row>
    <row r="301" spans="1:3">
      <c r="A301">
        <v>7.27867</v>
      </c>
      <c r="B301" s="86" t="s">
        <v>386</v>
      </c>
      <c r="C301" s="86">
        <f t="shared" ca="1" si="4"/>
        <v>25.200109999999999</v>
      </c>
    </row>
    <row r="302" spans="1:3">
      <c r="A302">
        <v>2.6242200000000002</v>
      </c>
      <c r="B302" s="86" t="s">
        <v>387</v>
      </c>
      <c r="C302" s="86">
        <f t="shared" ca="1" si="4"/>
        <v>25.14556</v>
      </c>
    </row>
    <row r="303" spans="1:3">
      <c r="A303">
        <v>7.2761100000000001</v>
      </c>
      <c r="B303" s="86" t="s">
        <v>388</v>
      </c>
      <c r="C303" s="86">
        <f t="shared" ca="1" si="4"/>
        <v>25.18544</v>
      </c>
    </row>
    <row r="304" spans="1:3">
      <c r="A304">
        <v>2.7017799999999998</v>
      </c>
      <c r="B304" s="86" t="s">
        <v>389</v>
      </c>
      <c r="C304" s="86">
        <f t="shared" ca="1" si="4"/>
        <v>25.150670000000002</v>
      </c>
    </row>
    <row r="305" spans="1:3">
      <c r="A305">
        <v>7.2711100000000002</v>
      </c>
      <c r="B305" s="86" t="s">
        <v>390</v>
      </c>
      <c r="C305" s="86">
        <f t="shared" ca="1" si="4"/>
        <v>25.179780000000001</v>
      </c>
    </row>
    <row r="306" spans="1:3">
      <c r="A306">
        <v>2.66567</v>
      </c>
      <c r="B306" s="86" t="s">
        <v>391</v>
      </c>
      <c r="C306" s="86">
        <f t="shared" ca="1" si="4"/>
        <v>25.205449999999999</v>
      </c>
    </row>
    <row r="307" spans="1:3">
      <c r="A307">
        <v>7.2766700000000002</v>
      </c>
      <c r="B307" s="86" t="s">
        <v>392</v>
      </c>
      <c r="C307" s="86">
        <f t="shared" ca="1" si="4"/>
        <v>25.20956</v>
      </c>
    </row>
    <row r="308" spans="1:3">
      <c r="A308">
        <v>2.6216699999999999</v>
      </c>
      <c r="B308" s="86" t="s">
        <v>393</v>
      </c>
      <c r="C308" s="86">
        <f t="shared" ca="1" si="4"/>
        <v>25.17389</v>
      </c>
    </row>
    <row r="309" spans="1:3">
      <c r="A309">
        <v>7.27067</v>
      </c>
      <c r="B309" s="86" t="s">
        <v>394</v>
      </c>
      <c r="C309" s="86">
        <f t="shared" ca="1" si="4"/>
        <v>25.147780000000001</v>
      </c>
    </row>
    <row r="310" spans="1:3">
      <c r="A310">
        <v>2.7246700000000001</v>
      </c>
      <c r="B310" s="86" t="s">
        <v>395</v>
      </c>
      <c r="C310" s="86">
        <f t="shared" ca="1" si="4"/>
        <v>25.171669999999999</v>
      </c>
    </row>
    <row r="311" spans="1:3">
      <c r="A311">
        <v>7.2884500000000001</v>
      </c>
      <c r="B311" s="86" t="s">
        <v>396</v>
      </c>
      <c r="C311" s="86">
        <f t="shared" ca="1" si="4"/>
        <v>25.164439999999999</v>
      </c>
    </row>
    <row r="312" spans="1:3">
      <c r="A312">
        <v>2.7784499999999999</v>
      </c>
      <c r="B312" s="86" t="s">
        <v>397</v>
      </c>
      <c r="C312" s="86">
        <f t="shared" ca="1" si="4"/>
        <v>25.18111</v>
      </c>
    </row>
    <row r="313" spans="1:3">
      <c r="A313">
        <v>8.4143299999999996</v>
      </c>
      <c r="B313" s="86" t="s">
        <v>398</v>
      </c>
      <c r="C313" s="86">
        <f t="shared" ca="1" si="4"/>
        <v>26.99156</v>
      </c>
    </row>
    <row r="314" spans="1:3">
      <c r="A314">
        <v>2.71489</v>
      </c>
      <c r="B314" s="86" t="s">
        <v>399</v>
      </c>
      <c r="C314" s="86">
        <f t="shared" ca="1" si="4"/>
        <v>27.024439999999998</v>
      </c>
    </row>
    <row r="315" spans="1:3">
      <c r="A315">
        <v>8.3961100000000002</v>
      </c>
      <c r="B315" s="86" t="s">
        <v>400</v>
      </c>
      <c r="C315" s="86">
        <f t="shared" ca="1" si="4"/>
        <v>27.01811</v>
      </c>
    </row>
    <row r="316" spans="1:3">
      <c r="A316">
        <v>2.7146699999999999</v>
      </c>
      <c r="B316" s="86" t="s">
        <v>401</v>
      </c>
      <c r="C316" s="86">
        <f t="shared" ca="1" si="4"/>
        <v>27.044550000000001</v>
      </c>
    </row>
    <row r="317" spans="1:3">
      <c r="A317">
        <v>8.3967799999999997</v>
      </c>
      <c r="B317" s="86" t="s">
        <v>402</v>
      </c>
      <c r="C317" s="86">
        <f t="shared" ca="1" si="4"/>
        <v>27.052109999999999</v>
      </c>
    </row>
    <row r="318" spans="1:3">
      <c r="A318">
        <v>2.6455500000000001</v>
      </c>
      <c r="B318" s="86" t="s">
        <v>403</v>
      </c>
      <c r="C318" s="86">
        <f t="shared" ca="1" si="4"/>
        <v>27.021329999999999</v>
      </c>
    </row>
    <row r="319" spans="1:3">
      <c r="A319">
        <v>8.3954400000000007</v>
      </c>
      <c r="B319" s="86" t="s">
        <v>404</v>
      </c>
      <c r="C319" s="86">
        <f t="shared" ca="1" si="4"/>
        <v>27.042000000000002</v>
      </c>
    </row>
    <row r="320" spans="1:3">
      <c r="A320">
        <v>2.6566700000000001</v>
      </c>
      <c r="B320" s="86" t="s">
        <v>405</v>
      </c>
      <c r="C320" s="86">
        <f t="shared" ca="1" si="4"/>
        <v>27.053999999999998</v>
      </c>
    </row>
    <row r="321" spans="1:3">
      <c r="A321">
        <v>8.4026700000000005</v>
      </c>
      <c r="B321" s="86" t="s">
        <v>406</v>
      </c>
      <c r="C321" s="86">
        <f t="shared" ca="1" si="4"/>
        <v>26.989000000000001</v>
      </c>
    </row>
    <row r="322" spans="1:3">
      <c r="A322">
        <v>2.74</v>
      </c>
      <c r="B322" s="86" t="s">
        <v>407</v>
      </c>
      <c r="C322" s="86">
        <f t="shared" ref="C322:C385" ca="1" si="5">INDIRECT(B322)</f>
        <v>27.02233</v>
      </c>
    </row>
    <row r="323" spans="1:3">
      <c r="A323">
        <v>8.4115599999999997</v>
      </c>
      <c r="B323" s="86" t="s">
        <v>408</v>
      </c>
      <c r="C323" s="86">
        <f t="shared" ca="1" si="5"/>
        <v>27.056000000000001</v>
      </c>
    </row>
    <row r="324" spans="1:3">
      <c r="A324">
        <v>2.7393299999999998</v>
      </c>
      <c r="B324" s="86" t="s">
        <v>409</v>
      </c>
      <c r="C324" s="86">
        <f t="shared" ca="1" si="5"/>
        <v>26.971550000000001</v>
      </c>
    </row>
    <row r="325" spans="1:3">
      <c r="A325">
        <v>8.4037799999999994</v>
      </c>
      <c r="B325" s="86" t="s">
        <v>410</v>
      </c>
      <c r="C325" s="86">
        <f t="shared" ca="1" si="5"/>
        <v>28.962890000000002</v>
      </c>
    </row>
    <row r="326" spans="1:3">
      <c r="A326">
        <v>2.72533</v>
      </c>
      <c r="B326" s="86" t="s">
        <v>411</v>
      </c>
      <c r="C326" s="86">
        <f t="shared" ca="1" si="5"/>
        <v>28.95167</v>
      </c>
    </row>
    <row r="327" spans="1:3">
      <c r="A327">
        <v>8.3976699999999997</v>
      </c>
      <c r="B327" s="86" t="s">
        <v>412</v>
      </c>
      <c r="C327" s="86">
        <f t="shared" ca="1" si="5"/>
        <v>28.973780000000001</v>
      </c>
    </row>
    <row r="328" spans="1:3">
      <c r="A328">
        <v>2.6</v>
      </c>
      <c r="B328" s="86" t="s">
        <v>413</v>
      </c>
      <c r="C328" s="86">
        <f t="shared" ca="1" si="5"/>
        <v>28.93356</v>
      </c>
    </row>
    <row r="329" spans="1:3">
      <c r="A329">
        <v>8.3987800000000004</v>
      </c>
      <c r="B329" s="86" t="s">
        <v>414</v>
      </c>
      <c r="C329" s="86">
        <f t="shared" ca="1" si="5"/>
        <v>28.986440000000002</v>
      </c>
    </row>
    <row r="330" spans="1:3">
      <c r="A330">
        <v>2.6386699999999998</v>
      </c>
      <c r="B330" s="86" t="s">
        <v>415</v>
      </c>
      <c r="C330" s="86">
        <f t="shared" ca="1" si="5"/>
        <v>28.896889999999999</v>
      </c>
    </row>
    <row r="331" spans="1:3">
      <c r="A331">
        <v>8.3971099999999996</v>
      </c>
      <c r="B331" s="86" t="s">
        <v>416</v>
      </c>
      <c r="C331" s="86">
        <f t="shared" ca="1" si="5"/>
        <v>28.961780000000001</v>
      </c>
    </row>
    <row r="332" spans="1:3">
      <c r="A332">
        <v>2.597</v>
      </c>
      <c r="B332" s="86" t="s">
        <v>417</v>
      </c>
      <c r="C332" s="86">
        <f t="shared" ca="1" si="5"/>
        <v>28.912559999999999</v>
      </c>
    </row>
    <row r="333" spans="1:3">
      <c r="A333">
        <v>8.4132200000000008</v>
      </c>
      <c r="B333" s="86" t="s">
        <v>418</v>
      </c>
      <c r="C333" s="86">
        <f t="shared" ca="1" si="5"/>
        <v>28.991</v>
      </c>
    </row>
    <row r="334" spans="1:3">
      <c r="A334">
        <v>2.6593300000000002</v>
      </c>
      <c r="B334" s="86" t="s">
        <v>419</v>
      </c>
      <c r="C334" s="86">
        <f t="shared" ca="1" si="5"/>
        <v>28.957889999999999</v>
      </c>
    </row>
    <row r="335" spans="1:3">
      <c r="A335">
        <v>8.4054500000000001</v>
      </c>
      <c r="B335" s="86" t="s">
        <v>420</v>
      </c>
      <c r="C335" s="86">
        <f t="shared" ca="1" si="5"/>
        <v>28.986329999999999</v>
      </c>
    </row>
    <row r="336" spans="1:3">
      <c r="A336">
        <v>2.6823299999999999</v>
      </c>
      <c r="B336" s="86" t="s">
        <v>421</v>
      </c>
      <c r="C336" s="86">
        <f t="shared" ca="1" si="5"/>
        <v>28.922219999999999</v>
      </c>
    </row>
    <row r="337" spans="1:3">
      <c r="A337">
        <v>9.5431100000000004</v>
      </c>
      <c r="B337" s="86" t="s">
        <v>422</v>
      </c>
      <c r="C337" s="86">
        <f t="shared" ca="1" si="5"/>
        <v>31.058330000000002</v>
      </c>
    </row>
    <row r="338" spans="1:3">
      <c r="A338">
        <v>2.6258900000000001</v>
      </c>
      <c r="B338" s="86" t="s">
        <v>423</v>
      </c>
      <c r="C338" s="86">
        <f t="shared" ca="1" si="5"/>
        <v>31.02544</v>
      </c>
    </row>
    <row r="339" spans="1:3">
      <c r="A339">
        <v>9.5436700000000005</v>
      </c>
      <c r="B339" s="86" t="s">
        <v>424</v>
      </c>
      <c r="C339" s="86">
        <f t="shared" ca="1" si="5"/>
        <v>31.088329999999999</v>
      </c>
    </row>
    <row r="340" spans="1:3">
      <c r="A340">
        <v>2.6532200000000001</v>
      </c>
      <c r="B340" s="86" t="s">
        <v>425</v>
      </c>
      <c r="C340" s="86">
        <f t="shared" ca="1" si="5"/>
        <v>31.07189</v>
      </c>
    </row>
    <row r="341" spans="1:3">
      <c r="A341">
        <v>9.5603300000000004</v>
      </c>
      <c r="B341" s="86" t="s">
        <v>426</v>
      </c>
      <c r="C341" s="86">
        <f t="shared" ca="1" si="5"/>
        <v>31.082450000000001</v>
      </c>
    </row>
    <row r="342" spans="1:3">
      <c r="A342">
        <v>2.6572200000000001</v>
      </c>
      <c r="B342" s="86" t="s">
        <v>427</v>
      </c>
      <c r="C342" s="86">
        <f t="shared" ca="1" si="5"/>
        <v>31.062439999999999</v>
      </c>
    </row>
    <row r="343" spans="1:3">
      <c r="A343">
        <v>9.5579999999999998</v>
      </c>
      <c r="B343" s="86" t="s">
        <v>428</v>
      </c>
      <c r="C343" s="86">
        <f t="shared" ca="1" si="5"/>
        <v>31.018999999999998</v>
      </c>
    </row>
    <row r="344" spans="1:3">
      <c r="A344">
        <v>2.6567799999999999</v>
      </c>
      <c r="B344" s="86" t="s">
        <v>429</v>
      </c>
      <c r="C344" s="86">
        <f t="shared" ca="1" si="5"/>
        <v>30.994</v>
      </c>
    </row>
    <row r="345" spans="1:3">
      <c r="A345">
        <v>9.5417799999999993</v>
      </c>
      <c r="B345" s="86" t="s">
        <v>430</v>
      </c>
      <c r="C345" s="86">
        <f t="shared" ca="1" si="5"/>
        <v>31.048439999999999</v>
      </c>
    </row>
    <row r="346" spans="1:3">
      <c r="A346">
        <v>2.6920000000000002</v>
      </c>
      <c r="B346" s="86" t="s">
        <v>431</v>
      </c>
      <c r="C346" s="86">
        <f t="shared" ca="1" si="5"/>
        <v>31.011559999999999</v>
      </c>
    </row>
    <row r="347" spans="1:3">
      <c r="A347">
        <v>9.5417799999999993</v>
      </c>
      <c r="B347" s="86" t="s">
        <v>432</v>
      </c>
      <c r="C347" s="86">
        <f t="shared" ca="1" si="5"/>
        <v>31.014669999999999</v>
      </c>
    </row>
    <row r="348" spans="1:3">
      <c r="A348">
        <v>2.7218900000000001</v>
      </c>
      <c r="B348" s="86" t="s">
        <v>433</v>
      </c>
      <c r="C348" s="86">
        <f t="shared" ca="1" si="5"/>
        <v>31.045670000000001</v>
      </c>
    </row>
    <row r="349" spans="1:3">
      <c r="A349">
        <v>9.5468899999999994</v>
      </c>
      <c r="B349" s="86" t="s">
        <v>434</v>
      </c>
      <c r="C349" s="86">
        <f t="shared" ca="1" si="5"/>
        <v>33.008110000000002</v>
      </c>
    </row>
    <row r="350" spans="1:3">
      <c r="A350">
        <v>2.60778</v>
      </c>
      <c r="B350" s="86" t="s">
        <v>435</v>
      </c>
      <c r="C350" s="86">
        <f t="shared" ca="1" si="5"/>
        <v>32.991779999999999</v>
      </c>
    </row>
    <row r="351" spans="1:3">
      <c r="A351">
        <v>9.5442199999999993</v>
      </c>
      <c r="B351" s="86" t="s">
        <v>436</v>
      </c>
      <c r="C351" s="86">
        <f t="shared" ca="1" si="5"/>
        <v>32.991439999999997</v>
      </c>
    </row>
    <row r="352" spans="1:3">
      <c r="A352">
        <v>2.7092200000000002</v>
      </c>
      <c r="B352" s="86" t="s">
        <v>437</v>
      </c>
      <c r="C352" s="86">
        <f t="shared" ca="1" si="5"/>
        <v>33.041440000000001</v>
      </c>
    </row>
    <row r="353" spans="1:3">
      <c r="A353">
        <v>9.5314399999999999</v>
      </c>
      <c r="B353" s="86" t="s">
        <v>438</v>
      </c>
      <c r="C353" s="86">
        <f t="shared" ca="1" si="5"/>
        <v>33.013779999999997</v>
      </c>
    </row>
    <row r="354" spans="1:3">
      <c r="A354">
        <v>2.6101100000000002</v>
      </c>
      <c r="B354" s="86" t="s">
        <v>439</v>
      </c>
      <c r="C354" s="86">
        <f t="shared" ca="1" si="5"/>
        <v>33.035890000000002</v>
      </c>
    </row>
    <row r="355" spans="1:3">
      <c r="A355">
        <v>9.5351099999999995</v>
      </c>
      <c r="B355" s="86" t="s">
        <v>440</v>
      </c>
      <c r="C355" s="86">
        <f t="shared" ca="1" si="5"/>
        <v>33.048439999999999</v>
      </c>
    </row>
    <row r="356" spans="1:3">
      <c r="A356">
        <v>2.68011</v>
      </c>
      <c r="B356" s="86" t="s">
        <v>441</v>
      </c>
      <c r="C356" s="86">
        <f t="shared" ca="1" si="5"/>
        <v>32.970440000000004</v>
      </c>
    </row>
    <row r="357" spans="1:3">
      <c r="A357">
        <v>9.5447799999999994</v>
      </c>
      <c r="B357" s="86" t="s">
        <v>442</v>
      </c>
      <c r="C357" s="86">
        <f t="shared" ca="1" si="5"/>
        <v>33.055219999999998</v>
      </c>
    </row>
    <row r="358" spans="1:3">
      <c r="A358">
        <v>2.7615599999999998</v>
      </c>
      <c r="B358" s="86" t="s">
        <v>443</v>
      </c>
      <c r="C358" s="86">
        <f t="shared" ca="1" si="5"/>
        <v>32.980780000000003</v>
      </c>
    </row>
    <row r="359" spans="1:3">
      <c r="A359">
        <v>9.5559999999999992</v>
      </c>
      <c r="B359" s="86" t="s">
        <v>444</v>
      </c>
      <c r="C359" s="86">
        <f t="shared" ca="1" si="5"/>
        <v>33.029000000000003</v>
      </c>
    </row>
    <row r="360" spans="1:3">
      <c r="A360">
        <v>2.6347800000000001</v>
      </c>
      <c r="B360" s="86" t="s">
        <v>445</v>
      </c>
      <c r="C360" s="86">
        <f t="shared" ca="1" si="5"/>
        <v>33.038559999999997</v>
      </c>
    </row>
    <row r="361" spans="1:3">
      <c r="A361">
        <v>10.406779999999999</v>
      </c>
      <c r="B361" s="86" t="s">
        <v>446</v>
      </c>
      <c r="C361" s="86">
        <f t="shared" ca="1" si="5"/>
        <v>35.321669999999997</v>
      </c>
    </row>
    <row r="362" spans="1:3">
      <c r="A362">
        <v>2.54278</v>
      </c>
      <c r="B362" s="86" t="s">
        <v>447</v>
      </c>
      <c r="C362" s="86">
        <f t="shared" ca="1" si="5"/>
        <v>35.284329999999997</v>
      </c>
    </row>
    <row r="363" spans="1:3">
      <c r="A363">
        <v>10.40056</v>
      </c>
      <c r="B363" s="86" t="s">
        <v>448</v>
      </c>
      <c r="C363" s="86">
        <f t="shared" ca="1" si="5"/>
        <v>35.335000000000001</v>
      </c>
    </row>
    <row r="364" spans="1:3">
      <c r="A364">
        <v>2.63544</v>
      </c>
      <c r="B364" s="86" t="s">
        <v>449</v>
      </c>
      <c r="C364" s="86">
        <f t="shared" ca="1" si="5"/>
        <v>35.287109999999998</v>
      </c>
    </row>
    <row r="365" spans="1:3">
      <c r="A365">
        <v>10.39278</v>
      </c>
      <c r="B365" s="86" t="s">
        <v>450</v>
      </c>
      <c r="C365" s="86">
        <f t="shared" ca="1" si="5"/>
        <v>35.35378</v>
      </c>
    </row>
    <row r="366" spans="1:3">
      <c r="A366">
        <v>2.5461100000000001</v>
      </c>
      <c r="B366" s="86" t="s">
        <v>451</v>
      </c>
      <c r="C366" s="86">
        <f t="shared" ca="1" si="5"/>
        <v>35.306669999999997</v>
      </c>
    </row>
    <row r="367" spans="1:3">
      <c r="A367">
        <v>10.380330000000001</v>
      </c>
      <c r="B367" s="86" t="s">
        <v>452</v>
      </c>
      <c r="C367" s="86">
        <f t="shared" ca="1" si="5"/>
        <v>35.280889999999999</v>
      </c>
    </row>
    <row r="368" spans="1:3">
      <c r="A368">
        <v>2.5328900000000001</v>
      </c>
      <c r="B368" s="86" t="s">
        <v>453</v>
      </c>
      <c r="C368" s="86">
        <f t="shared" ca="1" si="5"/>
        <v>35.269669999999998</v>
      </c>
    </row>
    <row r="369" spans="1:3">
      <c r="A369">
        <v>10.40211</v>
      </c>
      <c r="B369" s="86" t="s">
        <v>454</v>
      </c>
      <c r="C369" s="86">
        <f t="shared" ca="1" si="5"/>
        <v>35.329219999999999</v>
      </c>
    </row>
    <row r="370" spans="1:3">
      <c r="A370">
        <v>2.5950000000000002</v>
      </c>
      <c r="B370" s="86" t="s">
        <v>455</v>
      </c>
      <c r="C370" s="86">
        <f t="shared" ca="1" si="5"/>
        <v>35.280560000000001</v>
      </c>
    </row>
    <row r="371" spans="1:3">
      <c r="A371">
        <v>10.39</v>
      </c>
      <c r="B371" s="86" t="s">
        <v>456</v>
      </c>
      <c r="C371" s="86">
        <f t="shared" ca="1" si="5"/>
        <v>35.316450000000003</v>
      </c>
    </row>
    <row r="372" spans="1:3">
      <c r="A372">
        <v>2.6541100000000002</v>
      </c>
      <c r="B372" s="86" t="s">
        <v>457</v>
      </c>
      <c r="C372" s="86">
        <f t="shared" ca="1" si="5"/>
        <v>35.28933</v>
      </c>
    </row>
    <row r="373" spans="1:3">
      <c r="A373">
        <v>10.38433</v>
      </c>
      <c r="B373" s="86" t="s">
        <v>458</v>
      </c>
      <c r="C373" s="86">
        <f t="shared" ca="1" si="5"/>
        <v>35.384219999999999</v>
      </c>
    </row>
    <row r="374" spans="1:3">
      <c r="A374">
        <v>2.6817799999999998</v>
      </c>
      <c r="B374" s="86" t="s">
        <v>459</v>
      </c>
      <c r="C374" s="86">
        <f t="shared" ca="1" si="5"/>
        <v>35.423000000000002</v>
      </c>
    </row>
    <row r="375" spans="1:3">
      <c r="A375">
        <v>10.393000000000001</v>
      </c>
      <c r="B375" s="86" t="s">
        <v>460</v>
      </c>
      <c r="C375" s="86">
        <f t="shared" ca="1" si="5"/>
        <v>35.46311</v>
      </c>
    </row>
    <row r="376" spans="1:3">
      <c r="A376">
        <v>2.6461100000000002</v>
      </c>
      <c r="B376" s="86" t="s">
        <v>461</v>
      </c>
      <c r="C376" s="86">
        <f t="shared" ca="1" si="5"/>
        <v>35.456890000000001</v>
      </c>
    </row>
    <row r="377" spans="1:3">
      <c r="A377">
        <v>10.386559999999999</v>
      </c>
      <c r="B377" s="86" t="s">
        <v>462</v>
      </c>
      <c r="C377" s="86">
        <f t="shared" ca="1" si="5"/>
        <v>35.426450000000003</v>
      </c>
    </row>
    <row r="378" spans="1:3">
      <c r="A378">
        <v>2.5964499999999999</v>
      </c>
      <c r="B378" s="86" t="s">
        <v>463</v>
      </c>
      <c r="C378" s="86">
        <f t="shared" ca="1" si="5"/>
        <v>35.38767</v>
      </c>
    </row>
    <row r="379" spans="1:3">
      <c r="A379">
        <v>10.38856</v>
      </c>
      <c r="B379" s="86" t="s">
        <v>464</v>
      </c>
      <c r="C379" s="86">
        <f t="shared" ca="1" si="5"/>
        <v>35.391889999999997</v>
      </c>
    </row>
    <row r="380" spans="1:3">
      <c r="A380">
        <v>2.512</v>
      </c>
      <c r="B380" s="86" t="s">
        <v>465</v>
      </c>
      <c r="C380" s="86">
        <f t="shared" ca="1" si="5"/>
        <v>35.357669999999999</v>
      </c>
    </row>
    <row r="381" spans="1:3">
      <c r="A381">
        <v>10.40011</v>
      </c>
      <c r="B381" s="86" t="s">
        <v>466</v>
      </c>
      <c r="C381" s="86">
        <f t="shared" ca="1" si="5"/>
        <v>35.364449999999998</v>
      </c>
    </row>
    <row r="382" spans="1:3">
      <c r="A382">
        <v>2.6295600000000001</v>
      </c>
      <c r="B382" s="86" t="s">
        <v>467</v>
      </c>
      <c r="C382" s="86">
        <f t="shared" ca="1" si="5"/>
        <v>35.44867</v>
      </c>
    </row>
    <row r="383" spans="1:3">
      <c r="A383">
        <v>10.38711</v>
      </c>
      <c r="B383" s="86" t="s">
        <v>468</v>
      </c>
      <c r="C383" s="86">
        <f t="shared" ca="1" si="5"/>
        <v>35.472670000000001</v>
      </c>
    </row>
    <row r="384" spans="1:3">
      <c r="A384">
        <v>2.5256699999999999</v>
      </c>
      <c r="B384" s="86" t="s">
        <v>469</v>
      </c>
      <c r="C384" s="86">
        <f t="shared" ca="1" si="5"/>
        <v>35.462449999999997</v>
      </c>
    </row>
    <row r="385" spans="1:3">
      <c r="A385">
        <v>11.741</v>
      </c>
      <c r="B385" s="86" t="s">
        <v>470</v>
      </c>
      <c r="C385" s="86">
        <f t="shared" ca="1" si="5"/>
        <v>37.720440000000004</v>
      </c>
    </row>
    <row r="386" spans="1:3">
      <c r="A386">
        <v>2.5567799999999998</v>
      </c>
      <c r="B386" s="86" t="s">
        <v>471</v>
      </c>
      <c r="C386" s="86">
        <f t="shared" ref="C386:C420" ca="1" si="6">INDIRECT(B386)</f>
        <v>37.690890000000003</v>
      </c>
    </row>
    <row r="387" spans="1:3">
      <c r="A387">
        <v>11.728</v>
      </c>
      <c r="B387" s="86" t="s">
        <v>472</v>
      </c>
      <c r="C387" s="86">
        <f t="shared" ca="1" si="6"/>
        <v>37.638330000000003</v>
      </c>
    </row>
    <row r="388" spans="1:3">
      <c r="A388">
        <v>2.5545599999999999</v>
      </c>
      <c r="B388" s="86" t="s">
        <v>473</v>
      </c>
      <c r="C388" s="86">
        <f t="shared" ca="1" si="6"/>
        <v>37.585889999999999</v>
      </c>
    </row>
    <row r="389" spans="1:3">
      <c r="A389">
        <v>11.716329999999999</v>
      </c>
      <c r="B389" s="86" t="s">
        <v>474</v>
      </c>
      <c r="C389" s="86">
        <f t="shared" ca="1" si="6"/>
        <v>37.588000000000001</v>
      </c>
    </row>
    <row r="390" spans="1:3">
      <c r="A390">
        <v>2.5302199999999999</v>
      </c>
      <c r="B390" s="86" t="s">
        <v>475</v>
      </c>
      <c r="C390" s="86">
        <f t="shared" ca="1" si="6"/>
        <v>37.645560000000003</v>
      </c>
    </row>
    <row r="391" spans="1:3">
      <c r="A391">
        <v>11.71111</v>
      </c>
      <c r="B391" s="86" t="s">
        <v>476</v>
      </c>
      <c r="C391" s="86">
        <f t="shared" ca="1" si="6"/>
        <v>37.647559999999999</v>
      </c>
    </row>
    <row r="392" spans="1:3">
      <c r="A392">
        <v>2.5608900000000001</v>
      </c>
      <c r="B392" s="86" t="s">
        <v>477</v>
      </c>
      <c r="C392" s="86">
        <f t="shared" ca="1" si="6"/>
        <v>37.675440000000002</v>
      </c>
    </row>
    <row r="393" spans="1:3">
      <c r="A393">
        <v>11.71222</v>
      </c>
      <c r="B393" s="86" t="s">
        <v>478</v>
      </c>
      <c r="C393" s="86">
        <f t="shared" ca="1" si="6"/>
        <v>37.580440000000003</v>
      </c>
    </row>
    <row r="394" spans="1:3">
      <c r="A394">
        <v>2.54311</v>
      </c>
      <c r="B394" s="86" t="s">
        <v>479</v>
      </c>
      <c r="C394" s="86">
        <f t="shared" ca="1" si="6"/>
        <v>37.69556</v>
      </c>
    </row>
    <row r="395" spans="1:3">
      <c r="A395">
        <v>11.70256</v>
      </c>
      <c r="B395" s="86" t="s">
        <v>480</v>
      </c>
      <c r="C395" s="86">
        <f t="shared" ca="1" si="6"/>
        <v>37.650329999999997</v>
      </c>
    </row>
    <row r="396" spans="1:3">
      <c r="A396">
        <v>2.5777800000000002</v>
      </c>
      <c r="B396" s="86" t="s">
        <v>481</v>
      </c>
      <c r="C396" s="86">
        <f t="shared" ca="1" si="6"/>
        <v>37.675890000000003</v>
      </c>
    </row>
    <row r="397" spans="1:3">
      <c r="A397">
        <v>11.70656</v>
      </c>
      <c r="B397" s="86" t="s">
        <v>482</v>
      </c>
      <c r="C397" s="86">
        <f t="shared" ca="1" si="6"/>
        <v>39.711109999999998</v>
      </c>
    </row>
    <row r="398" spans="1:3">
      <c r="A398">
        <v>2.6231100000000001</v>
      </c>
      <c r="B398" s="86" t="s">
        <v>483</v>
      </c>
      <c r="C398" s="86">
        <f t="shared" ca="1" si="6"/>
        <v>39.722110000000001</v>
      </c>
    </row>
    <row r="399" spans="1:3">
      <c r="A399">
        <v>11.719110000000001</v>
      </c>
      <c r="B399" s="86" t="s">
        <v>484</v>
      </c>
      <c r="C399" s="86">
        <f t="shared" ca="1" si="6"/>
        <v>39.677889999999998</v>
      </c>
    </row>
    <row r="400" spans="1:3">
      <c r="A400">
        <v>2.5116700000000001</v>
      </c>
      <c r="B400" s="86" t="s">
        <v>485</v>
      </c>
      <c r="C400" s="86">
        <f t="shared" ca="1" si="6"/>
        <v>39.715449999999997</v>
      </c>
    </row>
    <row r="401" spans="1:3">
      <c r="A401">
        <v>11.72011</v>
      </c>
      <c r="B401" s="86" t="s">
        <v>486</v>
      </c>
      <c r="C401" s="86">
        <f t="shared" ca="1" si="6"/>
        <v>39.592779999999998</v>
      </c>
    </row>
    <row r="402" spans="1:3">
      <c r="A402">
        <v>2.5750000000000002</v>
      </c>
      <c r="B402" s="86" t="s">
        <v>487</v>
      </c>
      <c r="C402" s="86">
        <f t="shared" ca="1" si="6"/>
        <v>39.70467</v>
      </c>
    </row>
    <row r="403" spans="1:3">
      <c r="A403">
        <v>11.728109999999999</v>
      </c>
      <c r="B403" s="86" t="s">
        <v>488</v>
      </c>
      <c r="C403" s="86">
        <f t="shared" ca="1" si="6"/>
        <v>39.738219999999998</v>
      </c>
    </row>
    <row r="404" spans="1:3">
      <c r="A404">
        <v>2.6337799999999998</v>
      </c>
      <c r="B404" s="86" t="s">
        <v>489</v>
      </c>
      <c r="C404" s="86">
        <f t="shared" ca="1" si="6"/>
        <v>39.672669999999997</v>
      </c>
    </row>
    <row r="405" spans="1:3">
      <c r="A405">
        <v>11.71256</v>
      </c>
      <c r="B405" s="86" t="s">
        <v>490</v>
      </c>
      <c r="C405" s="86">
        <f t="shared" ca="1" si="6"/>
        <v>39.691890000000001</v>
      </c>
    </row>
    <row r="406" spans="1:3">
      <c r="A406">
        <v>2.54922</v>
      </c>
      <c r="B406" s="86" t="s">
        <v>491</v>
      </c>
      <c r="C406" s="86">
        <f t="shared" ca="1" si="6"/>
        <v>39.714550000000003</v>
      </c>
    </row>
    <row r="407" spans="1:3">
      <c r="A407">
        <v>11.72222</v>
      </c>
      <c r="B407" s="86" t="s">
        <v>492</v>
      </c>
      <c r="C407" s="86">
        <f t="shared" ca="1" si="6"/>
        <v>39.713329999999999</v>
      </c>
    </row>
    <row r="408" spans="1:3">
      <c r="A408">
        <v>2.597</v>
      </c>
      <c r="B408" s="86" t="s">
        <v>493</v>
      </c>
      <c r="C408" s="86">
        <f t="shared" ca="1" si="6"/>
        <v>39.661110000000001</v>
      </c>
    </row>
    <row r="409" spans="1:3">
      <c r="A409">
        <v>13</v>
      </c>
      <c r="B409" s="86" t="s">
        <v>494</v>
      </c>
      <c r="C409" s="86">
        <f t="shared" ca="1" si="6"/>
        <v>41.954000000000001</v>
      </c>
    </row>
    <row r="410" spans="1:3">
      <c r="A410">
        <v>2.4769999999999999</v>
      </c>
      <c r="B410" s="86" t="s">
        <v>495</v>
      </c>
      <c r="C410" s="86">
        <f t="shared" ca="1" si="6"/>
        <v>41.981670000000001</v>
      </c>
    </row>
    <row r="411" spans="1:3">
      <c r="A411">
        <v>12.970890000000001</v>
      </c>
      <c r="B411" s="86" t="s">
        <v>496</v>
      </c>
      <c r="C411" s="86">
        <f t="shared" ca="1" si="6"/>
        <v>42.015999999999998</v>
      </c>
    </row>
    <row r="412" spans="1:3">
      <c r="A412">
        <v>2.49411</v>
      </c>
      <c r="B412" s="86" t="s">
        <v>497</v>
      </c>
      <c r="C412" s="86">
        <f t="shared" ca="1" si="6"/>
        <v>42.055109999999999</v>
      </c>
    </row>
    <row r="413" spans="1:3">
      <c r="A413">
        <v>12.97045</v>
      </c>
      <c r="B413" s="86" t="s">
        <v>498</v>
      </c>
      <c r="C413" s="86">
        <f t="shared" ca="1" si="6"/>
        <v>41.99344</v>
      </c>
    </row>
    <row r="414" spans="1:3">
      <c r="A414">
        <v>2.5257800000000001</v>
      </c>
      <c r="B414" s="86" t="s">
        <v>499</v>
      </c>
      <c r="C414" s="86">
        <f t="shared" ca="1" si="6"/>
        <v>42.041890000000002</v>
      </c>
    </row>
    <row r="415" spans="1:3">
      <c r="A415">
        <v>12.991669999999999</v>
      </c>
      <c r="B415" s="86" t="s">
        <v>500</v>
      </c>
      <c r="C415" s="86">
        <f t="shared" ca="1" si="6"/>
        <v>42.037889999999997</v>
      </c>
    </row>
    <row r="416" spans="1:3">
      <c r="A416">
        <v>2.53322</v>
      </c>
      <c r="B416" s="86" t="s">
        <v>501</v>
      </c>
      <c r="C416" s="86">
        <f t="shared" ca="1" si="6"/>
        <v>42.025329999999997</v>
      </c>
    </row>
    <row r="417" spans="1:3">
      <c r="A417">
        <v>12.998329999999999</v>
      </c>
      <c r="B417" s="86" t="s">
        <v>502</v>
      </c>
      <c r="C417" s="86">
        <f t="shared" ca="1" si="6"/>
        <v>42.040779999999998</v>
      </c>
    </row>
    <row r="418" spans="1:3">
      <c r="A418">
        <v>2.5423300000000002</v>
      </c>
      <c r="B418" s="86" t="s">
        <v>503</v>
      </c>
      <c r="C418" s="86">
        <f t="shared" ca="1" si="6"/>
        <v>42.043999999999997</v>
      </c>
    </row>
    <row r="419" spans="1:3">
      <c r="A419">
        <v>12.98456</v>
      </c>
      <c r="B419" s="86" t="s">
        <v>504</v>
      </c>
      <c r="C419" s="86">
        <f t="shared" ca="1" si="6"/>
        <v>41.911110000000001</v>
      </c>
    </row>
    <row r="420" spans="1:3">
      <c r="A420">
        <v>2.5065599999999999</v>
      </c>
      <c r="B420" s="86" t="s">
        <v>505</v>
      </c>
      <c r="C420" s="86">
        <f t="shared" ca="1" si="6"/>
        <v>42.071330000000003</v>
      </c>
    </row>
    <row r="421" spans="1:3">
      <c r="A421">
        <v>12.97256</v>
      </c>
      <c r="B421" s="86"/>
    </row>
    <row r="422" spans="1:3">
      <c r="A422">
        <v>2.5779999999999998</v>
      </c>
    </row>
    <row r="423" spans="1:3">
      <c r="A423">
        <v>12.965</v>
      </c>
    </row>
    <row r="424" spans="1:3">
      <c r="A424">
        <v>2.5070000000000001</v>
      </c>
    </row>
    <row r="425" spans="1:3">
      <c r="A425">
        <v>12.988</v>
      </c>
    </row>
    <row r="426" spans="1:3">
      <c r="A426">
        <v>2.5414400000000001</v>
      </c>
    </row>
    <row r="427" spans="1:3">
      <c r="A427">
        <v>12.98756</v>
      </c>
    </row>
    <row r="428" spans="1:3">
      <c r="A428">
        <v>2.5784400000000001</v>
      </c>
    </row>
    <row r="429" spans="1:3">
      <c r="A429">
        <v>12.99122</v>
      </c>
    </row>
    <row r="430" spans="1:3">
      <c r="A430">
        <v>2.5413299999999999</v>
      </c>
    </row>
    <row r="431" spans="1:3">
      <c r="A431">
        <v>12.985440000000001</v>
      </c>
    </row>
    <row r="432" spans="1:3">
      <c r="A432">
        <v>2.47289</v>
      </c>
    </row>
    <row r="433" spans="1:1">
      <c r="A433">
        <v>14.477220000000001</v>
      </c>
    </row>
    <row r="434" spans="1:1">
      <c r="A434">
        <v>2.4552200000000002</v>
      </c>
    </row>
    <row r="435" spans="1:1">
      <c r="A435">
        <v>14.48122</v>
      </c>
    </row>
    <row r="436" spans="1:1">
      <c r="A436">
        <v>2.4958900000000002</v>
      </c>
    </row>
    <row r="437" spans="1:1">
      <c r="A437">
        <v>14.461220000000001</v>
      </c>
    </row>
    <row r="438" spans="1:1">
      <c r="A438">
        <v>2.5236700000000001</v>
      </c>
    </row>
    <row r="439" spans="1:1">
      <c r="A439">
        <v>14.47644</v>
      </c>
    </row>
    <row r="440" spans="1:1">
      <c r="A440">
        <v>2.51145</v>
      </c>
    </row>
    <row r="441" spans="1:1">
      <c r="A441">
        <v>14.468780000000001</v>
      </c>
    </row>
    <row r="442" spans="1:1">
      <c r="A442">
        <v>2.53111</v>
      </c>
    </row>
    <row r="443" spans="1:1">
      <c r="A443">
        <v>14.47967</v>
      </c>
    </row>
    <row r="444" spans="1:1">
      <c r="A444">
        <v>2.5007799999999998</v>
      </c>
    </row>
    <row r="445" spans="1:1">
      <c r="A445">
        <v>14.47156</v>
      </c>
    </row>
    <row r="446" spans="1:1">
      <c r="A446">
        <v>2.5158900000000002</v>
      </c>
    </row>
    <row r="447" spans="1:1">
      <c r="A447">
        <v>14.46</v>
      </c>
    </row>
    <row r="448" spans="1:1">
      <c r="A448">
        <v>2.5145599999999999</v>
      </c>
    </row>
    <row r="449" spans="1:1">
      <c r="A449">
        <v>14.46856</v>
      </c>
    </row>
    <row r="450" spans="1:1">
      <c r="A450">
        <v>2.48922</v>
      </c>
    </row>
    <row r="451" spans="1:1">
      <c r="A451">
        <v>14.46055</v>
      </c>
    </row>
    <row r="452" spans="1:1">
      <c r="A452">
        <v>2.5386700000000002</v>
      </c>
    </row>
    <row r="453" spans="1:1">
      <c r="A453">
        <v>14.465669999999999</v>
      </c>
    </row>
    <row r="454" spans="1:1">
      <c r="A454">
        <v>2.5182199999999999</v>
      </c>
    </row>
    <row r="455" spans="1:1">
      <c r="A455">
        <v>14.47489</v>
      </c>
    </row>
    <row r="456" spans="1:1">
      <c r="A456">
        <v>2.5476700000000001</v>
      </c>
    </row>
    <row r="457" spans="1:1">
      <c r="A457">
        <v>15.930110000000001</v>
      </c>
    </row>
    <row r="458" spans="1:1">
      <c r="A458">
        <v>3.0033300000000001</v>
      </c>
    </row>
    <row r="459" spans="1:1">
      <c r="A459">
        <v>15.897</v>
      </c>
    </row>
    <row r="460" spans="1:1">
      <c r="A460">
        <v>2.5177800000000001</v>
      </c>
    </row>
    <row r="461" spans="1:1">
      <c r="A461">
        <v>15.917669999999999</v>
      </c>
    </row>
    <row r="462" spans="1:1">
      <c r="A462">
        <v>2.5903299999999998</v>
      </c>
    </row>
    <row r="463" spans="1:1">
      <c r="A463">
        <v>15.93078</v>
      </c>
    </row>
    <row r="464" spans="1:1">
      <c r="A464">
        <v>2.5453299999999999</v>
      </c>
    </row>
    <row r="465" spans="1:1">
      <c r="A465">
        <v>15.904999999999999</v>
      </c>
    </row>
    <row r="466" spans="1:1">
      <c r="A466">
        <v>2.5318900000000002</v>
      </c>
    </row>
    <row r="467" spans="1:1">
      <c r="A467">
        <v>15.92667</v>
      </c>
    </row>
    <row r="468" spans="1:1">
      <c r="A468">
        <v>2.5568900000000001</v>
      </c>
    </row>
    <row r="469" spans="1:1">
      <c r="A469">
        <v>15.938330000000001</v>
      </c>
    </row>
    <row r="470" spans="1:1">
      <c r="A470">
        <v>2.8434499999999998</v>
      </c>
    </row>
    <row r="471" spans="1:1">
      <c r="A471">
        <v>15.91611</v>
      </c>
    </row>
    <row r="472" spans="1:1">
      <c r="A472">
        <v>2.96611</v>
      </c>
    </row>
    <row r="473" spans="1:1">
      <c r="A473">
        <v>15.89756</v>
      </c>
    </row>
    <row r="474" spans="1:1">
      <c r="A474">
        <v>2.9374400000000001</v>
      </c>
    </row>
    <row r="475" spans="1:1">
      <c r="A475">
        <v>15.93267</v>
      </c>
    </row>
    <row r="476" spans="1:1">
      <c r="A476">
        <v>3.0037799999999999</v>
      </c>
    </row>
    <row r="477" spans="1:1">
      <c r="A477">
        <v>15.924440000000001</v>
      </c>
    </row>
    <row r="478" spans="1:1">
      <c r="A478">
        <v>2.56989</v>
      </c>
    </row>
    <row r="479" spans="1:1">
      <c r="A479">
        <v>15.899889999999999</v>
      </c>
    </row>
    <row r="480" spans="1:1">
      <c r="A480">
        <v>2.5236700000000001</v>
      </c>
    </row>
    <row r="481" spans="1:1">
      <c r="A481">
        <v>17.477779999999999</v>
      </c>
    </row>
    <row r="482" spans="1:1">
      <c r="A482">
        <v>2.4881099999999998</v>
      </c>
    </row>
    <row r="483" spans="1:1">
      <c r="A483">
        <v>17.481670000000001</v>
      </c>
    </row>
    <row r="484" spans="1:1">
      <c r="A484">
        <v>2.68689</v>
      </c>
    </row>
    <row r="485" spans="1:1">
      <c r="A485">
        <v>17.461780000000001</v>
      </c>
    </row>
    <row r="486" spans="1:1">
      <c r="A486">
        <v>2.50989</v>
      </c>
    </row>
    <row r="487" spans="1:1">
      <c r="A487">
        <v>17.48433</v>
      </c>
    </row>
    <row r="488" spans="1:1">
      <c r="A488">
        <v>2.48</v>
      </c>
    </row>
    <row r="489" spans="1:1">
      <c r="A489">
        <v>17.492550000000001</v>
      </c>
    </row>
    <row r="490" spans="1:1">
      <c r="A490">
        <v>2.5105599999999999</v>
      </c>
    </row>
    <row r="491" spans="1:1">
      <c r="A491">
        <v>17.461670000000002</v>
      </c>
    </row>
    <row r="492" spans="1:1">
      <c r="A492">
        <v>2.5139999999999998</v>
      </c>
    </row>
    <row r="493" spans="1:1">
      <c r="A493">
        <v>17.48667</v>
      </c>
    </row>
    <row r="494" spans="1:1">
      <c r="A494">
        <v>2.46678</v>
      </c>
    </row>
    <row r="495" spans="1:1">
      <c r="A495">
        <v>17.466439999999999</v>
      </c>
    </row>
    <row r="496" spans="1:1">
      <c r="A496">
        <v>2.5771099999999998</v>
      </c>
    </row>
    <row r="497" spans="1:1">
      <c r="A497">
        <v>17.48311</v>
      </c>
    </row>
    <row r="498" spans="1:1">
      <c r="A498">
        <v>2.5607799999999998</v>
      </c>
    </row>
    <row r="499" spans="1:1">
      <c r="A499">
        <v>17.482220000000002</v>
      </c>
    </row>
    <row r="500" spans="1:1">
      <c r="A500">
        <v>2.4767800000000002</v>
      </c>
    </row>
    <row r="501" spans="1:1">
      <c r="A501">
        <v>17.49644</v>
      </c>
    </row>
    <row r="502" spans="1:1">
      <c r="A502">
        <v>2.49533</v>
      </c>
    </row>
    <row r="503" spans="1:1">
      <c r="A503">
        <v>17.470109999999998</v>
      </c>
    </row>
    <row r="504" spans="1:1">
      <c r="A504">
        <v>2.50556</v>
      </c>
    </row>
    <row r="505" spans="1:1">
      <c r="A505">
        <v>19.13</v>
      </c>
    </row>
    <row r="506" spans="1:1">
      <c r="A506">
        <v>2.4875600000000002</v>
      </c>
    </row>
    <row r="507" spans="1:1">
      <c r="A507">
        <v>19.146439999999998</v>
      </c>
    </row>
    <row r="508" spans="1:1">
      <c r="A508">
        <v>2.4418899999999999</v>
      </c>
    </row>
    <row r="509" spans="1:1">
      <c r="A509">
        <v>19.130780000000001</v>
      </c>
    </row>
    <row r="510" spans="1:1">
      <c r="A510">
        <v>2.4614400000000001</v>
      </c>
    </row>
    <row r="511" spans="1:1">
      <c r="A511">
        <v>19.139779999999998</v>
      </c>
    </row>
    <row r="512" spans="1:1">
      <c r="A512">
        <v>2.5028899999999998</v>
      </c>
    </row>
    <row r="513" spans="1:1">
      <c r="A513">
        <v>19.151890000000002</v>
      </c>
    </row>
    <row r="514" spans="1:1">
      <c r="A514">
        <v>2.5262199999999999</v>
      </c>
    </row>
    <row r="515" spans="1:1">
      <c r="A515">
        <v>19.114999999999998</v>
      </c>
    </row>
    <row r="516" spans="1:1">
      <c r="A516">
        <v>2.44</v>
      </c>
    </row>
    <row r="517" spans="1:1">
      <c r="A517">
        <v>19.12678</v>
      </c>
    </row>
    <row r="518" spans="1:1">
      <c r="A518">
        <v>2.44767</v>
      </c>
    </row>
    <row r="519" spans="1:1">
      <c r="A519">
        <v>19.166219999999999</v>
      </c>
    </row>
    <row r="520" spans="1:1">
      <c r="A520">
        <v>2.5083299999999999</v>
      </c>
    </row>
    <row r="521" spans="1:1">
      <c r="A521">
        <v>19.129560000000001</v>
      </c>
    </row>
    <row r="522" spans="1:1">
      <c r="A522">
        <v>2.5408900000000001</v>
      </c>
    </row>
    <row r="523" spans="1:1">
      <c r="A523">
        <v>19.175000000000001</v>
      </c>
    </row>
    <row r="524" spans="1:1">
      <c r="A524">
        <v>2.5322200000000001</v>
      </c>
    </row>
    <row r="525" spans="1:1">
      <c r="A525">
        <v>19.14367</v>
      </c>
    </row>
    <row r="526" spans="1:1">
      <c r="A526">
        <v>2.5009999999999999</v>
      </c>
    </row>
    <row r="527" spans="1:1">
      <c r="A527">
        <v>19.16178</v>
      </c>
    </row>
    <row r="528" spans="1:1">
      <c r="A528">
        <v>2.504</v>
      </c>
    </row>
    <row r="529" spans="1:1">
      <c r="A529">
        <v>20.887550000000001</v>
      </c>
    </row>
    <row r="530" spans="1:1">
      <c r="A530">
        <v>2.4982199999999999</v>
      </c>
    </row>
    <row r="531" spans="1:1">
      <c r="A531">
        <v>20.860890000000001</v>
      </c>
    </row>
    <row r="532" spans="1:1">
      <c r="A532">
        <v>2.4682200000000001</v>
      </c>
    </row>
    <row r="533" spans="1:1">
      <c r="A533">
        <v>20.860330000000001</v>
      </c>
    </row>
    <row r="534" spans="1:1">
      <c r="A534">
        <v>2.5071099999999999</v>
      </c>
    </row>
    <row r="535" spans="1:1">
      <c r="A535">
        <v>20.882110000000001</v>
      </c>
    </row>
    <row r="536" spans="1:1">
      <c r="A536">
        <v>2.5527799999999998</v>
      </c>
    </row>
    <row r="537" spans="1:1">
      <c r="A537">
        <v>20.877330000000001</v>
      </c>
    </row>
    <row r="538" spans="1:1">
      <c r="A538">
        <v>2.45011</v>
      </c>
    </row>
    <row r="539" spans="1:1">
      <c r="A539">
        <v>20.825890000000001</v>
      </c>
    </row>
    <row r="540" spans="1:1">
      <c r="A540">
        <v>2.45567</v>
      </c>
    </row>
    <row r="541" spans="1:1">
      <c r="A541">
        <v>20.875</v>
      </c>
    </row>
    <row r="542" spans="1:1">
      <c r="A542">
        <v>2.4191099999999999</v>
      </c>
    </row>
    <row r="543" spans="1:1">
      <c r="A543">
        <v>20.834219999999998</v>
      </c>
    </row>
    <row r="544" spans="1:1">
      <c r="A544">
        <v>2.4296700000000002</v>
      </c>
    </row>
    <row r="545" spans="1:1">
      <c r="A545">
        <v>20.88045</v>
      </c>
    </row>
    <row r="546" spans="1:1">
      <c r="A546">
        <v>2.5305599999999999</v>
      </c>
    </row>
    <row r="547" spans="1:1">
      <c r="A547">
        <v>20.883330000000001</v>
      </c>
    </row>
    <row r="548" spans="1:1">
      <c r="A548">
        <v>2.4435600000000002</v>
      </c>
    </row>
    <row r="549" spans="1:1">
      <c r="A549">
        <v>20.84122</v>
      </c>
    </row>
    <row r="550" spans="1:1">
      <c r="A550">
        <v>2.4758900000000001</v>
      </c>
    </row>
    <row r="551" spans="1:1">
      <c r="A551">
        <v>20.845890000000001</v>
      </c>
    </row>
    <row r="552" spans="1:1">
      <c r="A552">
        <v>2.427</v>
      </c>
    </row>
    <row r="553" spans="1:1">
      <c r="A553">
        <v>21.60567</v>
      </c>
    </row>
    <row r="554" spans="1:1">
      <c r="A554">
        <v>2.3855599999999999</v>
      </c>
    </row>
    <row r="555" spans="1:1">
      <c r="A555">
        <v>21.617329999999999</v>
      </c>
    </row>
    <row r="556" spans="1:1">
      <c r="A556">
        <v>2.3241100000000001</v>
      </c>
    </row>
    <row r="557" spans="1:1">
      <c r="A557">
        <v>21.605329999999999</v>
      </c>
    </row>
    <row r="558" spans="1:1">
      <c r="A558">
        <v>2.3728899999999999</v>
      </c>
    </row>
    <row r="559" spans="1:1">
      <c r="A559">
        <v>21.640450000000001</v>
      </c>
    </row>
    <row r="560" spans="1:1">
      <c r="A560">
        <v>2.2584399999999998</v>
      </c>
    </row>
    <row r="561" spans="1:1">
      <c r="A561">
        <v>21.62</v>
      </c>
    </row>
    <row r="562" spans="1:1">
      <c r="A562">
        <v>2.36456</v>
      </c>
    </row>
    <row r="563" spans="1:1">
      <c r="A563">
        <v>21.62989</v>
      </c>
    </row>
    <row r="564" spans="1:1">
      <c r="A564">
        <v>2.3756699999999999</v>
      </c>
    </row>
    <row r="565" spans="1:1">
      <c r="A565">
        <v>21.64378</v>
      </c>
    </row>
    <row r="566" spans="1:1">
      <c r="A566">
        <v>2.29989</v>
      </c>
    </row>
    <row r="567" spans="1:1">
      <c r="A567">
        <v>21.612220000000001</v>
      </c>
    </row>
    <row r="568" spans="1:1">
      <c r="A568">
        <v>2.4394499999999999</v>
      </c>
    </row>
    <row r="569" spans="1:1">
      <c r="A569">
        <v>21.60689</v>
      </c>
    </row>
    <row r="570" spans="1:1">
      <c r="A570">
        <v>2.3995600000000001</v>
      </c>
    </row>
    <row r="571" spans="1:1">
      <c r="A571">
        <v>21.651</v>
      </c>
    </row>
    <row r="572" spans="1:1">
      <c r="A572">
        <v>2.2692199999999998</v>
      </c>
    </row>
    <row r="573" spans="1:1">
      <c r="A573">
        <v>21.590440000000001</v>
      </c>
    </row>
    <row r="574" spans="1:1">
      <c r="A574">
        <v>2.319</v>
      </c>
    </row>
    <row r="575" spans="1:1">
      <c r="A575">
        <v>21.620450000000002</v>
      </c>
    </row>
    <row r="576" spans="1:1">
      <c r="A576">
        <v>2.3660000000000001</v>
      </c>
    </row>
    <row r="577" spans="1:1">
      <c r="A577">
        <v>23.294329999999999</v>
      </c>
    </row>
    <row r="578" spans="1:1">
      <c r="A578">
        <v>2.2776700000000001</v>
      </c>
    </row>
    <row r="579" spans="1:1">
      <c r="A579">
        <v>23.341560000000001</v>
      </c>
    </row>
    <row r="580" spans="1:1">
      <c r="A580">
        <v>2.3932199999999999</v>
      </c>
    </row>
    <row r="581" spans="1:1">
      <c r="A581">
        <v>23.320779999999999</v>
      </c>
    </row>
    <row r="582" spans="1:1">
      <c r="A582">
        <v>2.37778</v>
      </c>
    </row>
    <row r="583" spans="1:1">
      <c r="A583">
        <v>23.353560000000002</v>
      </c>
    </row>
    <row r="584" spans="1:1">
      <c r="A584">
        <v>2.39622</v>
      </c>
    </row>
    <row r="585" spans="1:1">
      <c r="A585">
        <v>23.349889999999998</v>
      </c>
    </row>
    <row r="586" spans="1:1">
      <c r="A586">
        <v>2.3356699999999999</v>
      </c>
    </row>
    <row r="587" spans="1:1">
      <c r="A587">
        <v>23.285550000000001</v>
      </c>
    </row>
    <row r="588" spans="1:1">
      <c r="A588">
        <v>2.3853300000000002</v>
      </c>
    </row>
    <row r="589" spans="1:1">
      <c r="A589">
        <v>23.344000000000001</v>
      </c>
    </row>
    <row r="590" spans="1:1">
      <c r="A590">
        <v>2.3846699999999998</v>
      </c>
    </row>
    <row r="591" spans="1:1">
      <c r="A591">
        <v>23.329329999999999</v>
      </c>
    </row>
    <row r="592" spans="1:1">
      <c r="A592">
        <v>2.3751099999999998</v>
      </c>
    </row>
    <row r="593" spans="1:1">
      <c r="A593">
        <v>23.287780000000001</v>
      </c>
    </row>
    <row r="594" spans="1:1">
      <c r="A594">
        <v>2.4086699999999999</v>
      </c>
    </row>
    <row r="595" spans="1:1">
      <c r="A595">
        <v>23.332329999999999</v>
      </c>
    </row>
    <row r="596" spans="1:1">
      <c r="A596">
        <v>2.4303300000000001</v>
      </c>
    </row>
    <row r="597" spans="1:1">
      <c r="A597">
        <v>23.290890000000001</v>
      </c>
    </row>
    <row r="598" spans="1:1">
      <c r="A598">
        <v>2.3225600000000002</v>
      </c>
    </row>
    <row r="599" spans="1:1">
      <c r="A599">
        <v>23.311109999999999</v>
      </c>
    </row>
    <row r="600" spans="1:1">
      <c r="A600">
        <v>2.2984399999999998</v>
      </c>
    </row>
    <row r="601" spans="1:1">
      <c r="A601">
        <v>25.200109999999999</v>
      </c>
    </row>
    <row r="602" spans="1:1">
      <c r="A602">
        <v>2.38733</v>
      </c>
    </row>
    <row r="603" spans="1:1">
      <c r="A603">
        <v>25.14556</v>
      </c>
    </row>
    <row r="604" spans="1:1">
      <c r="A604">
        <v>2.3542200000000002</v>
      </c>
    </row>
    <row r="605" spans="1:1">
      <c r="A605">
        <v>25.18544</v>
      </c>
    </row>
    <row r="606" spans="1:1">
      <c r="A606">
        <v>2.3976700000000002</v>
      </c>
    </row>
    <row r="607" spans="1:1">
      <c r="A607">
        <v>25.150670000000002</v>
      </c>
    </row>
    <row r="608" spans="1:1">
      <c r="A608">
        <v>2.399</v>
      </c>
    </row>
    <row r="609" spans="1:1">
      <c r="A609">
        <v>25.179780000000001</v>
      </c>
    </row>
    <row r="610" spans="1:1">
      <c r="A610">
        <v>2.3144499999999999</v>
      </c>
    </row>
    <row r="611" spans="1:1">
      <c r="A611">
        <v>25.205449999999999</v>
      </c>
    </row>
    <row r="612" spans="1:1">
      <c r="A612">
        <v>2.4135599999999999</v>
      </c>
    </row>
    <row r="613" spans="1:1">
      <c r="A613">
        <v>25.20956</v>
      </c>
    </row>
    <row r="614" spans="1:1">
      <c r="A614">
        <v>2.41778</v>
      </c>
    </row>
    <row r="615" spans="1:1">
      <c r="A615">
        <v>25.17389</v>
      </c>
    </row>
    <row r="616" spans="1:1">
      <c r="A616">
        <v>2.4075600000000001</v>
      </c>
    </row>
    <row r="617" spans="1:1">
      <c r="A617">
        <v>25.147780000000001</v>
      </c>
    </row>
    <row r="618" spans="1:1">
      <c r="A618">
        <v>2.3401100000000001</v>
      </c>
    </row>
    <row r="619" spans="1:1">
      <c r="A619">
        <v>25.171669999999999</v>
      </c>
    </row>
    <row r="620" spans="1:1">
      <c r="A620">
        <v>2.3490000000000002</v>
      </c>
    </row>
    <row r="621" spans="1:1">
      <c r="A621">
        <v>25.164439999999999</v>
      </c>
    </row>
    <row r="622" spans="1:1">
      <c r="A622">
        <v>2.347</v>
      </c>
    </row>
    <row r="623" spans="1:1">
      <c r="A623">
        <v>25.18111</v>
      </c>
    </row>
    <row r="624" spans="1:1">
      <c r="A624">
        <v>2.3507799999999999</v>
      </c>
    </row>
    <row r="625" spans="1:1">
      <c r="A625">
        <v>26.99156</v>
      </c>
    </row>
    <row r="626" spans="1:1">
      <c r="A626">
        <v>2.3601100000000002</v>
      </c>
    </row>
    <row r="627" spans="1:1">
      <c r="A627">
        <v>27.024439999999998</v>
      </c>
    </row>
    <row r="628" spans="1:1">
      <c r="A628">
        <v>2.3615599999999999</v>
      </c>
    </row>
    <row r="629" spans="1:1">
      <c r="A629">
        <v>27.01811</v>
      </c>
    </row>
    <row r="630" spans="1:1">
      <c r="A630">
        <v>2.4081100000000002</v>
      </c>
    </row>
    <row r="631" spans="1:1">
      <c r="A631">
        <v>27.044550000000001</v>
      </c>
    </row>
    <row r="632" spans="1:1">
      <c r="A632">
        <v>2.327</v>
      </c>
    </row>
    <row r="633" spans="1:1">
      <c r="A633">
        <v>27.052109999999999</v>
      </c>
    </row>
    <row r="634" spans="1:1">
      <c r="A634">
        <v>2.3631099999999998</v>
      </c>
    </row>
    <row r="635" spans="1:1">
      <c r="A635">
        <v>27.021329999999999</v>
      </c>
    </row>
    <row r="636" spans="1:1">
      <c r="A636">
        <v>2.2494399999999999</v>
      </c>
    </row>
    <row r="637" spans="1:1">
      <c r="A637">
        <v>27.042000000000002</v>
      </c>
    </row>
    <row r="638" spans="1:1">
      <c r="A638">
        <v>2.26111</v>
      </c>
    </row>
    <row r="639" spans="1:1">
      <c r="A639">
        <v>27.053999999999998</v>
      </c>
    </row>
    <row r="640" spans="1:1">
      <c r="A640">
        <v>2.4114399999999998</v>
      </c>
    </row>
    <row r="641" spans="1:1">
      <c r="A641">
        <v>26.989000000000001</v>
      </c>
    </row>
    <row r="642" spans="1:1">
      <c r="A642">
        <v>2.4352200000000002</v>
      </c>
    </row>
    <row r="643" spans="1:1">
      <c r="A643">
        <v>27.02233</v>
      </c>
    </row>
    <row r="644" spans="1:1">
      <c r="A644">
        <v>2.4158900000000001</v>
      </c>
    </row>
    <row r="645" spans="1:1">
      <c r="A645">
        <v>27.056000000000001</v>
      </c>
    </row>
    <row r="646" spans="1:1">
      <c r="A646">
        <v>2.4942199999999999</v>
      </c>
    </row>
    <row r="647" spans="1:1">
      <c r="A647">
        <v>26.971550000000001</v>
      </c>
    </row>
    <row r="648" spans="1:1">
      <c r="A648">
        <v>2.3933300000000002</v>
      </c>
    </row>
    <row r="649" spans="1:1">
      <c r="A649">
        <v>28.962890000000002</v>
      </c>
    </row>
    <row r="650" spans="1:1">
      <c r="A650">
        <v>2.34389</v>
      </c>
    </row>
    <row r="651" spans="1:1">
      <c r="A651">
        <v>28.95167</v>
      </c>
    </row>
    <row r="652" spans="1:1">
      <c r="A652">
        <v>2.4682200000000001</v>
      </c>
    </row>
    <row r="653" spans="1:1">
      <c r="A653">
        <v>28.973780000000001</v>
      </c>
    </row>
    <row r="654" spans="1:1">
      <c r="A654">
        <v>2.3866700000000001</v>
      </c>
    </row>
    <row r="655" spans="1:1">
      <c r="A655">
        <v>28.93356</v>
      </c>
    </row>
    <row r="656" spans="1:1">
      <c r="A656">
        <v>2.34422</v>
      </c>
    </row>
    <row r="657" spans="1:1">
      <c r="A657">
        <v>28.986440000000002</v>
      </c>
    </row>
    <row r="658" spans="1:1">
      <c r="A658">
        <v>2.84978</v>
      </c>
    </row>
    <row r="659" spans="1:1">
      <c r="A659">
        <v>28.896889999999999</v>
      </c>
    </row>
    <row r="660" spans="1:1">
      <c r="A660">
        <v>2.39567</v>
      </c>
    </row>
    <row r="661" spans="1:1">
      <c r="A661">
        <v>28.961780000000001</v>
      </c>
    </row>
    <row r="662" spans="1:1">
      <c r="A662">
        <v>2.41344</v>
      </c>
    </row>
    <row r="663" spans="1:1">
      <c r="A663">
        <v>28.912559999999999</v>
      </c>
    </row>
    <row r="664" spans="1:1">
      <c r="A664">
        <v>2.2951100000000002</v>
      </c>
    </row>
    <row r="665" spans="1:1">
      <c r="A665">
        <v>28.991</v>
      </c>
    </row>
    <row r="666" spans="1:1">
      <c r="A666">
        <v>2.8279999999999998</v>
      </c>
    </row>
    <row r="667" spans="1:1">
      <c r="A667">
        <v>28.957889999999999</v>
      </c>
    </row>
    <row r="668" spans="1:1">
      <c r="A668">
        <v>2.7759999999999998</v>
      </c>
    </row>
    <row r="669" spans="1:1">
      <c r="A669">
        <v>28.986329999999999</v>
      </c>
    </row>
    <row r="670" spans="1:1">
      <c r="A670">
        <v>2.7791100000000002</v>
      </c>
    </row>
    <row r="671" spans="1:1">
      <c r="A671">
        <v>28.922219999999999</v>
      </c>
    </row>
    <row r="672" spans="1:1">
      <c r="A672">
        <v>2.3793299999999999</v>
      </c>
    </row>
    <row r="673" spans="1:1">
      <c r="A673">
        <v>31.058330000000002</v>
      </c>
    </row>
    <row r="674" spans="1:1">
      <c r="A674">
        <v>2.31</v>
      </c>
    </row>
    <row r="675" spans="1:1">
      <c r="A675">
        <v>31.02544</v>
      </c>
    </row>
    <row r="676" spans="1:1">
      <c r="A676">
        <v>2.3166699999999998</v>
      </c>
    </row>
    <row r="677" spans="1:1">
      <c r="A677">
        <v>31.088329999999999</v>
      </c>
    </row>
    <row r="678" spans="1:1">
      <c r="A678">
        <v>2.2959999999999998</v>
      </c>
    </row>
    <row r="679" spans="1:1">
      <c r="A679">
        <v>31.07189</v>
      </c>
    </row>
    <row r="680" spans="1:1">
      <c r="A680">
        <v>2.3137799999999999</v>
      </c>
    </row>
    <row r="681" spans="1:1">
      <c r="A681">
        <v>31.082450000000001</v>
      </c>
    </row>
    <row r="682" spans="1:1">
      <c r="A682">
        <v>2.2496700000000001</v>
      </c>
    </row>
    <row r="683" spans="1:1">
      <c r="A683">
        <v>31.062439999999999</v>
      </c>
    </row>
    <row r="684" spans="1:1">
      <c r="A684">
        <v>2.32056</v>
      </c>
    </row>
    <row r="685" spans="1:1">
      <c r="A685">
        <v>31.018999999999998</v>
      </c>
    </row>
    <row r="686" spans="1:1">
      <c r="A686">
        <v>2.3327800000000001</v>
      </c>
    </row>
    <row r="687" spans="1:1">
      <c r="A687">
        <v>30.994</v>
      </c>
    </row>
    <row r="688" spans="1:1">
      <c r="A688">
        <v>2.3126699999999998</v>
      </c>
    </row>
    <row r="689" spans="1:1">
      <c r="A689">
        <v>31.048439999999999</v>
      </c>
    </row>
    <row r="690" spans="1:1">
      <c r="A690">
        <v>2.3308900000000001</v>
      </c>
    </row>
    <row r="691" spans="1:1">
      <c r="A691">
        <v>31.011559999999999</v>
      </c>
    </row>
    <row r="692" spans="1:1">
      <c r="A692">
        <v>2.3745599999999998</v>
      </c>
    </row>
    <row r="693" spans="1:1">
      <c r="A693">
        <v>31.014669999999999</v>
      </c>
    </row>
    <row r="694" spans="1:1">
      <c r="A694">
        <v>2.3387799999999999</v>
      </c>
    </row>
    <row r="695" spans="1:1">
      <c r="A695">
        <v>31.045670000000001</v>
      </c>
    </row>
    <row r="696" spans="1:1">
      <c r="A696">
        <v>2.33433</v>
      </c>
    </row>
    <row r="697" spans="1:1">
      <c r="A697">
        <v>33.008110000000002</v>
      </c>
    </row>
    <row r="698" spans="1:1">
      <c r="A698">
        <v>2.37744</v>
      </c>
    </row>
    <row r="699" spans="1:1">
      <c r="A699">
        <v>32.991779999999999</v>
      </c>
    </row>
    <row r="700" spans="1:1">
      <c r="A700">
        <v>2.39011</v>
      </c>
    </row>
    <row r="701" spans="1:1">
      <c r="A701">
        <v>32.991439999999997</v>
      </c>
    </row>
    <row r="702" spans="1:1">
      <c r="A702">
        <v>2.33867</v>
      </c>
    </row>
    <row r="703" spans="1:1">
      <c r="A703">
        <v>33.041440000000001</v>
      </c>
    </row>
    <row r="704" spans="1:1">
      <c r="A704">
        <v>2.3483299999999998</v>
      </c>
    </row>
    <row r="705" spans="1:1">
      <c r="A705">
        <v>33.013779999999997</v>
      </c>
    </row>
    <row r="706" spans="1:1">
      <c r="A706">
        <v>2.3104499999999999</v>
      </c>
    </row>
    <row r="707" spans="1:1">
      <c r="A707">
        <v>33.035890000000002</v>
      </c>
    </row>
    <row r="708" spans="1:1">
      <c r="A708">
        <v>2.3544499999999999</v>
      </c>
    </row>
    <row r="709" spans="1:1">
      <c r="A709">
        <v>33.048439999999999</v>
      </c>
    </row>
    <row r="710" spans="1:1">
      <c r="A710">
        <v>2.3268900000000001</v>
      </c>
    </row>
    <row r="711" spans="1:1">
      <c r="A711">
        <v>32.970440000000004</v>
      </c>
    </row>
    <row r="712" spans="1:1">
      <c r="A712">
        <v>2.3121100000000001</v>
      </c>
    </row>
    <row r="713" spans="1:1">
      <c r="A713">
        <v>33.055219999999998</v>
      </c>
    </row>
    <row r="714" spans="1:1">
      <c r="A714">
        <v>2.32856</v>
      </c>
    </row>
    <row r="715" spans="1:1">
      <c r="A715">
        <v>32.980780000000003</v>
      </c>
    </row>
    <row r="716" spans="1:1">
      <c r="A716">
        <v>2.3676699999999999</v>
      </c>
    </row>
    <row r="717" spans="1:1">
      <c r="A717">
        <v>33.029000000000003</v>
      </c>
    </row>
    <row r="718" spans="1:1">
      <c r="A718">
        <v>2.33589</v>
      </c>
    </row>
    <row r="719" spans="1:1">
      <c r="A719">
        <v>33.038559999999997</v>
      </c>
    </row>
    <row r="720" spans="1:1">
      <c r="A720">
        <v>2.3465600000000002</v>
      </c>
    </row>
    <row r="721" spans="1:1">
      <c r="A721">
        <v>35.321669999999997</v>
      </c>
    </row>
    <row r="722" spans="1:1">
      <c r="A722">
        <v>2.2858900000000002</v>
      </c>
    </row>
    <row r="723" spans="1:1">
      <c r="A723">
        <v>35.284329999999997</v>
      </c>
    </row>
    <row r="724" spans="1:1">
      <c r="A724">
        <v>2.3236699999999999</v>
      </c>
    </row>
    <row r="725" spans="1:1">
      <c r="A725">
        <v>35.335000000000001</v>
      </c>
    </row>
    <row r="726" spans="1:1">
      <c r="A726">
        <v>2.3806699999999998</v>
      </c>
    </row>
    <row r="727" spans="1:1">
      <c r="A727">
        <v>35.287109999999998</v>
      </c>
    </row>
    <row r="728" spans="1:1">
      <c r="A728">
        <v>2.3363299999999998</v>
      </c>
    </row>
    <row r="729" spans="1:1">
      <c r="A729">
        <v>35.35378</v>
      </c>
    </row>
    <row r="730" spans="1:1">
      <c r="A730">
        <v>2.3192200000000001</v>
      </c>
    </row>
    <row r="731" spans="1:1">
      <c r="A731">
        <v>35.306669999999997</v>
      </c>
    </row>
    <row r="732" spans="1:1">
      <c r="A732">
        <v>2.2962199999999999</v>
      </c>
    </row>
    <row r="733" spans="1:1">
      <c r="A733">
        <v>35.280889999999999</v>
      </c>
    </row>
    <row r="734" spans="1:1">
      <c r="A734">
        <v>2.27678</v>
      </c>
    </row>
    <row r="735" spans="1:1">
      <c r="A735">
        <v>35.269669999999998</v>
      </c>
    </row>
    <row r="736" spans="1:1">
      <c r="A736">
        <v>2.3239999999999998</v>
      </c>
    </row>
    <row r="737" spans="1:1">
      <c r="A737">
        <v>35.329219999999999</v>
      </c>
    </row>
    <row r="738" spans="1:1">
      <c r="A738">
        <v>2.3740000000000001</v>
      </c>
    </row>
    <row r="739" spans="1:1">
      <c r="A739">
        <v>35.280560000000001</v>
      </c>
    </row>
    <row r="740" spans="1:1">
      <c r="A740">
        <v>2.3243299999999998</v>
      </c>
    </row>
    <row r="741" spans="1:1">
      <c r="A741">
        <v>35.316450000000003</v>
      </c>
    </row>
    <row r="742" spans="1:1">
      <c r="A742">
        <v>2.31555</v>
      </c>
    </row>
    <row r="743" spans="1:1">
      <c r="A743">
        <v>35.28933</v>
      </c>
    </row>
    <row r="744" spans="1:1">
      <c r="A744">
        <v>2.3115600000000001</v>
      </c>
    </row>
    <row r="745" spans="1:1">
      <c r="A745">
        <v>35.384219999999999</v>
      </c>
    </row>
    <row r="746" spans="1:1">
      <c r="A746">
        <v>2.22933</v>
      </c>
    </row>
    <row r="747" spans="1:1">
      <c r="A747">
        <v>35.423000000000002</v>
      </c>
    </row>
    <row r="748" spans="1:1">
      <c r="A748">
        <v>2.3496700000000001</v>
      </c>
    </row>
    <row r="749" spans="1:1">
      <c r="A749">
        <v>35.46311</v>
      </c>
    </row>
    <row r="750" spans="1:1">
      <c r="A750">
        <v>2.335</v>
      </c>
    </row>
    <row r="751" spans="1:1">
      <c r="A751">
        <v>35.456890000000001</v>
      </c>
    </row>
    <row r="752" spans="1:1">
      <c r="A752">
        <v>2.2972199999999998</v>
      </c>
    </row>
    <row r="753" spans="1:1">
      <c r="A753">
        <v>35.426450000000003</v>
      </c>
    </row>
    <row r="754" spans="1:1">
      <c r="A754">
        <v>2.34755</v>
      </c>
    </row>
    <row r="755" spans="1:1">
      <c r="A755">
        <v>35.38767</v>
      </c>
    </row>
    <row r="756" spans="1:1">
      <c r="A756">
        <v>2.262</v>
      </c>
    </row>
    <row r="757" spans="1:1">
      <c r="A757">
        <v>35.391889999999997</v>
      </c>
    </row>
    <row r="758" spans="1:1">
      <c r="A758">
        <v>2.36389</v>
      </c>
    </row>
    <row r="759" spans="1:1">
      <c r="A759">
        <v>35.357669999999999</v>
      </c>
    </row>
    <row r="760" spans="1:1">
      <c r="A760">
        <v>2.29122</v>
      </c>
    </row>
    <row r="761" spans="1:1">
      <c r="A761">
        <v>35.364449999999998</v>
      </c>
    </row>
    <row r="762" spans="1:1">
      <c r="A762">
        <v>2.4053300000000002</v>
      </c>
    </row>
    <row r="763" spans="1:1">
      <c r="A763">
        <v>35.44867</v>
      </c>
    </row>
    <row r="764" spans="1:1">
      <c r="A764">
        <v>2.3433299999999999</v>
      </c>
    </row>
    <row r="765" spans="1:1">
      <c r="A765">
        <v>35.472670000000001</v>
      </c>
    </row>
    <row r="766" spans="1:1">
      <c r="A766">
        <v>2.2837800000000001</v>
      </c>
    </row>
    <row r="767" spans="1:1">
      <c r="A767">
        <v>35.462449999999997</v>
      </c>
    </row>
    <row r="768" spans="1:1">
      <c r="A768">
        <v>2.3587799999999999</v>
      </c>
    </row>
    <row r="769" spans="1:1">
      <c r="A769">
        <v>37.720440000000004</v>
      </c>
    </row>
    <row r="770" spans="1:1">
      <c r="A770">
        <v>2.24444</v>
      </c>
    </row>
    <row r="771" spans="1:1">
      <c r="A771">
        <v>37.690890000000003</v>
      </c>
    </row>
    <row r="772" spans="1:1">
      <c r="A772">
        <v>2.274</v>
      </c>
    </row>
    <row r="773" spans="1:1">
      <c r="A773">
        <v>37.638330000000003</v>
      </c>
    </row>
    <row r="774" spans="1:1">
      <c r="A774">
        <v>2.2667799999999998</v>
      </c>
    </row>
    <row r="775" spans="1:1">
      <c r="A775">
        <v>37.585889999999999</v>
      </c>
    </row>
    <row r="776" spans="1:1">
      <c r="A776">
        <v>2.2314400000000001</v>
      </c>
    </row>
    <row r="777" spans="1:1">
      <c r="A777">
        <v>37.588000000000001</v>
      </c>
    </row>
    <row r="778" spans="1:1">
      <c r="A778">
        <v>2.2273299999999998</v>
      </c>
    </row>
    <row r="779" spans="1:1">
      <c r="A779">
        <v>37.645560000000003</v>
      </c>
    </row>
    <row r="780" spans="1:1">
      <c r="A780">
        <v>2.20478</v>
      </c>
    </row>
    <row r="781" spans="1:1">
      <c r="A781">
        <v>37.647559999999999</v>
      </c>
    </row>
    <row r="782" spans="1:1">
      <c r="A782">
        <v>2.2101099999999998</v>
      </c>
    </row>
    <row r="783" spans="1:1">
      <c r="A783">
        <v>37.675440000000002</v>
      </c>
    </row>
    <row r="784" spans="1:1">
      <c r="A784">
        <v>2.2610000000000001</v>
      </c>
    </row>
    <row r="785" spans="1:1">
      <c r="A785">
        <v>37.580440000000003</v>
      </c>
    </row>
    <row r="786" spans="1:1">
      <c r="A786">
        <v>2.2109999999999999</v>
      </c>
    </row>
    <row r="787" spans="1:1">
      <c r="A787">
        <v>37.69556</v>
      </c>
    </row>
    <row r="788" spans="1:1">
      <c r="A788">
        <v>2.27556</v>
      </c>
    </row>
    <row r="789" spans="1:1">
      <c r="A789">
        <v>37.650329999999997</v>
      </c>
    </row>
    <row r="790" spans="1:1">
      <c r="A790">
        <v>2.20011</v>
      </c>
    </row>
    <row r="791" spans="1:1">
      <c r="A791">
        <v>37.675890000000003</v>
      </c>
    </row>
    <row r="792" spans="1:1">
      <c r="A792">
        <v>2.2218900000000001</v>
      </c>
    </row>
    <row r="793" spans="1:1">
      <c r="A793">
        <v>39.711109999999998</v>
      </c>
    </row>
    <row r="794" spans="1:1">
      <c r="A794">
        <v>2.2400000000000002</v>
      </c>
    </row>
    <row r="795" spans="1:1">
      <c r="A795">
        <v>39.722110000000001</v>
      </c>
    </row>
    <row r="796" spans="1:1">
      <c r="A796">
        <v>2.1850000000000001</v>
      </c>
    </row>
    <row r="797" spans="1:1">
      <c r="A797">
        <v>39.677889999999998</v>
      </c>
    </row>
    <row r="798" spans="1:1">
      <c r="A798">
        <v>2.2165599999999999</v>
      </c>
    </row>
    <row r="799" spans="1:1">
      <c r="A799">
        <v>39.715449999999997</v>
      </c>
    </row>
    <row r="800" spans="1:1">
      <c r="A800">
        <v>2.2263299999999999</v>
      </c>
    </row>
    <row r="801" spans="1:1">
      <c r="A801">
        <v>39.592779999999998</v>
      </c>
    </row>
    <row r="802" spans="1:1">
      <c r="A802">
        <v>2.2356699999999998</v>
      </c>
    </row>
    <row r="803" spans="1:1">
      <c r="A803">
        <v>39.70467</v>
      </c>
    </row>
    <row r="804" spans="1:1">
      <c r="A804">
        <v>2.254</v>
      </c>
    </row>
    <row r="805" spans="1:1">
      <c r="A805">
        <v>39.738219999999998</v>
      </c>
    </row>
    <row r="806" spans="1:1">
      <c r="A806">
        <v>2.2457799999999999</v>
      </c>
    </row>
    <row r="807" spans="1:1">
      <c r="A807">
        <v>39.672669999999997</v>
      </c>
    </row>
    <row r="808" spans="1:1">
      <c r="A808">
        <v>2.2506699999999999</v>
      </c>
    </row>
    <row r="809" spans="1:1">
      <c r="A809">
        <v>39.691890000000001</v>
      </c>
    </row>
    <row r="810" spans="1:1">
      <c r="A810">
        <v>2.2303299999999999</v>
      </c>
    </row>
    <row r="811" spans="1:1">
      <c r="A811">
        <v>39.714550000000003</v>
      </c>
    </row>
    <row r="812" spans="1:1">
      <c r="A812">
        <v>2.2271100000000001</v>
      </c>
    </row>
    <row r="813" spans="1:1">
      <c r="A813">
        <v>39.713329999999999</v>
      </c>
    </row>
    <row r="814" spans="1:1">
      <c r="A814">
        <v>2.22078</v>
      </c>
    </row>
    <row r="815" spans="1:1">
      <c r="A815">
        <v>39.661110000000001</v>
      </c>
    </row>
    <row r="816" spans="1:1">
      <c r="A816">
        <v>2.2411099999999999</v>
      </c>
    </row>
    <row r="817" spans="1:1">
      <c r="A817">
        <v>41.954000000000001</v>
      </c>
    </row>
    <row r="818" spans="1:1">
      <c r="A818">
        <v>2.2276699999999998</v>
      </c>
    </row>
    <row r="819" spans="1:1">
      <c r="A819">
        <v>41.981670000000001</v>
      </c>
    </row>
    <row r="820" spans="1:1">
      <c r="A820">
        <v>2.2090000000000001</v>
      </c>
    </row>
    <row r="821" spans="1:1">
      <c r="A821">
        <v>42.015999999999998</v>
      </c>
    </row>
    <row r="822" spans="1:1">
      <c r="A822">
        <v>2.2008899999999998</v>
      </c>
    </row>
    <row r="823" spans="1:1">
      <c r="A823">
        <v>42.055109999999999</v>
      </c>
    </row>
    <row r="824" spans="1:1">
      <c r="A824">
        <v>2.1351100000000001</v>
      </c>
    </row>
    <row r="825" spans="1:1">
      <c r="A825">
        <v>41.99344</v>
      </c>
    </row>
    <row r="826" spans="1:1">
      <c r="A826">
        <v>2.2481100000000001</v>
      </c>
    </row>
    <row r="827" spans="1:1">
      <c r="A827">
        <v>42.041890000000002</v>
      </c>
    </row>
    <row r="828" spans="1:1">
      <c r="A828">
        <v>2.1987800000000002</v>
      </c>
    </row>
    <row r="829" spans="1:1">
      <c r="A829">
        <v>42.037889999999997</v>
      </c>
    </row>
    <row r="830" spans="1:1">
      <c r="A830">
        <v>2.2317800000000001</v>
      </c>
    </row>
    <row r="831" spans="1:1">
      <c r="A831">
        <v>42.025329999999997</v>
      </c>
    </row>
    <row r="832" spans="1:1">
      <c r="A832">
        <v>2.1997800000000001</v>
      </c>
    </row>
    <row r="833" spans="1:1">
      <c r="A833">
        <v>42.040779999999998</v>
      </c>
    </row>
    <row r="834" spans="1:1">
      <c r="A834">
        <v>2.2162199999999999</v>
      </c>
    </row>
    <row r="835" spans="1:1">
      <c r="A835">
        <v>42.043999999999997</v>
      </c>
    </row>
    <row r="836" spans="1:1">
      <c r="A836">
        <v>2.2839999999999998</v>
      </c>
    </row>
    <row r="837" spans="1:1">
      <c r="A837">
        <v>41.911110000000001</v>
      </c>
    </row>
    <row r="838" spans="1:1">
      <c r="A838">
        <v>2.1629999999999998</v>
      </c>
    </row>
    <row r="839" spans="1:1">
      <c r="A839">
        <v>42.071330000000003</v>
      </c>
    </row>
    <row r="840" spans="1:1">
      <c r="A840">
        <v>2.20289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3"/>
  <sheetViews>
    <sheetView workbookViewId="0">
      <selection activeCell="E40" sqref="E6:E40"/>
    </sheetView>
  </sheetViews>
  <sheetFormatPr defaultRowHeight="14.25"/>
  <cols>
    <col min="6" max="6" width="9.75" customWidth="1"/>
    <col min="7" max="7" width="11.25" customWidth="1"/>
    <col min="8" max="8" width="12" customWidth="1"/>
    <col min="13" max="13" width="9.625" customWidth="1"/>
    <col min="15" max="15" width="11.25" customWidth="1"/>
  </cols>
  <sheetData>
    <row r="1" spans="1:15">
      <c r="A1" t="s">
        <v>54</v>
      </c>
    </row>
    <row r="2" spans="1:15">
      <c r="A2" t="s">
        <v>38</v>
      </c>
      <c r="B2">
        <v>512</v>
      </c>
    </row>
    <row r="3" spans="1:15">
      <c r="A3" t="s">
        <v>37</v>
      </c>
      <c r="B3">
        <v>512</v>
      </c>
    </row>
    <row r="4" spans="1:15">
      <c r="A4" t="s">
        <v>53</v>
      </c>
      <c r="B4">
        <f>B2*B3</f>
        <v>262144</v>
      </c>
      <c r="E4" t="s">
        <v>66</v>
      </c>
      <c r="L4" t="s">
        <v>76</v>
      </c>
    </row>
    <row r="5" spans="1:15">
      <c r="C5" s="40" t="s">
        <v>13</v>
      </c>
      <c r="D5" s="39" t="s">
        <v>6</v>
      </c>
      <c r="E5" s="39" t="s">
        <v>7</v>
      </c>
      <c r="F5" s="35" t="s">
        <v>77</v>
      </c>
      <c r="G5" s="35" t="s">
        <v>78</v>
      </c>
      <c r="H5" s="35" t="s">
        <v>79</v>
      </c>
      <c r="J5" s="49" t="s">
        <v>72</v>
      </c>
      <c r="L5" s="40" t="s">
        <v>13</v>
      </c>
      <c r="M5" s="40" t="s">
        <v>77</v>
      </c>
      <c r="N5" s="40" t="s">
        <v>78</v>
      </c>
      <c r="O5" s="40" t="s">
        <v>79</v>
      </c>
    </row>
    <row r="6" spans="1:15">
      <c r="C6" s="65">
        <v>0.16862949999999999</v>
      </c>
      <c r="D6" s="72">
        <v>5</v>
      </c>
      <c r="E6" s="71">
        <v>3</v>
      </c>
      <c r="F6" s="36">
        <v>7.4200000000000002E-2</v>
      </c>
      <c r="G6" s="36">
        <v>6.0805833333333344E-2</v>
      </c>
      <c r="H6" s="36">
        <v>3.3829999999999999E-2</v>
      </c>
      <c r="J6" s="79">
        <f t="shared" ref="J6:J40" si="0">C6/MIN(F6:H6)</f>
        <v>4.9846142477091337</v>
      </c>
      <c r="L6" s="67">
        <f>$B$4*$D6/C6/1000000</f>
        <v>7.7727799702898963</v>
      </c>
      <c r="M6" s="67">
        <f>$B$4*$D6/F6/1000000</f>
        <v>17.664690026954176</v>
      </c>
      <c r="N6" s="67">
        <f>$B$4*$D6/G6/1000000</f>
        <v>21.555826606548159</v>
      </c>
      <c r="O6" s="67">
        <f>$B$4*$D6/H6/1000000</f>
        <v>38.744309784215197</v>
      </c>
    </row>
    <row r="7" spans="1:15">
      <c r="C7" s="65">
        <v>0.37655025000000003</v>
      </c>
      <c r="D7" s="72">
        <v>17</v>
      </c>
      <c r="E7" s="72">
        <v>5</v>
      </c>
      <c r="F7" s="37">
        <v>0.20401000000000002</v>
      </c>
      <c r="G7" s="37">
        <v>0.14615749999999997</v>
      </c>
      <c r="H7" s="37">
        <v>9.4470833333333323E-2</v>
      </c>
      <c r="J7" s="79">
        <f t="shared" si="0"/>
        <v>3.9858889427953961</v>
      </c>
      <c r="L7" s="68">
        <f t="shared" ref="L7:L40" si="1">$B$4*$D7/C7/1000000</f>
        <v>11.834935709111864</v>
      </c>
      <c r="M7" s="68">
        <f t="shared" ref="M7:M40" si="2">$B$4*$D7/F7/1000000</f>
        <v>21.844262536150186</v>
      </c>
      <c r="N7" s="68">
        <f t="shared" ref="N7:N40" si="3">$B$4*$D7/G7/1000000</f>
        <v>30.490724047688285</v>
      </c>
      <c r="O7" s="68">
        <f t="shared" ref="O7:O32" si="4">$B$4*$D7/H7/1000000</f>
        <v>47.172739381643368</v>
      </c>
    </row>
    <row r="8" spans="1:15">
      <c r="C8" s="65">
        <v>0.51892149999999992</v>
      </c>
      <c r="D8" s="72">
        <v>33</v>
      </c>
      <c r="E8" s="72">
        <v>7</v>
      </c>
      <c r="F8" s="37">
        <v>0.37626000000000004</v>
      </c>
      <c r="G8" s="37">
        <v>0.26875000000000004</v>
      </c>
      <c r="H8" s="37">
        <v>0.17549499999999998</v>
      </c>
      <c r="J8" s="79">
        <f t="shared" si="0"/>
        <v>2.956901906037209</v>
      </c>
      <c r="L8" s="68">
        <f t="shared" si="1"/>
        <v>16.67063708094577</v>
      </c>
      <c r="M8" s="68">
        <f t="shared" si="2"/>
        <v>22.991420826024555</v>
      </c>
      <c r="N8" s="68">
        <f t="shared" si="3"/>
        <v>32.188844651162782</v>
      </c>
      <c r="O8" s="68">
        <f t="shared" si="4"/>
        <v>49.293438559503123</v>
      </c>
    </row>
    <row r="9" spans="1:15">
      <c r="C9" s="65">
        <v>0.84193050000000003</v>
      </c>
      <c r="D9" s="72">
        <v>57</v>
      </c>
      <c r="E9" s="72">
        <v>9</v>
      </c>
      <c r="F9" s="37">
        <v>0.63575749999999986</v>
      </c>
      <c r="G9" s="37">
        <v>0.4530183333333333</v>
      </c>
      <c r="H9" s="37">
        <v>0.29652499999999998</v>
      </c>
      <c r="J9" s="79">
        <f t="shared" si="0"/>
        <v>2.8393238344153109</v>
      </c>
      <c r="L9" s="68">
        <f t="shared" si="1"/>
        <v>17.747555172309355</v>
      </c>
      <c r="M9" s="68">
        <f t="shared" si="2"/>
        <v>23.50299917814576</v>
      </c>
      <c r="N9" s="68">
        <f t="shared" si="3"/>
        <v>32.983671742497549</v>
      </c>
      <c r="O9" s="68">
        <f t="shared" si="4"/>
        <v>50.391056403338681</v>
      </c>
    </row>
    <row r="10" spans="1:15">
      <c r="C10" s="65">
        <v>1.2798041666666669</v>
      </c>
      <c r="D10" s="72">
        <v>89</v>
      </c>
      <c r="E10" s="72">
        <v>11</v>
      </c>
      <c r="F10" s="37">
        <v>0.98801916666666678</v>
      </c>
      <c r="G10" s="37">
        <v>0.69858500000000001</v>
      </c>
      <c r="H10" s="37">
        <v>0.45952750000000009</v>
      </c>
      <c r="J10" s="79">
        <f t="shared" si="0"/>
        <v>2.7850436952449344</v>
      </c>
      <c r="L10" s="68">
        <f t="shared" si="1"/>
        <v>18.229989093383423</v>
      </c>
      <c r="M10" s="68">
        <f t="shared" si="2"/>
        <v>23.613728141238823</v>
      </c>
      <c r="N10" s="68">
        <f t="shared" si="3"/>
        <v>33.39724729274176</v>
      </c>
      <c r="O10" s="68">
        <f t="shared" si="4"/>
        <v>50.77131618891142</v>
      </c>
    </row>
    <row r="11" spans="1:15">
      <c r="C11" s="65">
        <v>1.7014083333333332</v>
      </c>
      <c r="D11" s="72">
        <v>121</v>
      </c>
      <c r="E11" s="72">
        <v>13</v>
      </c>
      <c r="F11" s="37">
        <v>1.3357508333333332</v>
      </c>
      <c r="G11" s="37">
        <v>0.94437083333333327</v>
      </c>
      <c r="H11" s="37">
        <v>0.62264749999999991</v>
      </c>
      <c r="J11" s="79">
        <f t="shared" si="0"/>
        <v>2.7325386086563159</v>
      </c>
      <c r="L11" s="68">
        <f t="shared" si="1"/>
        <v>18.643040226479044</v>
      </c>
      <c r="M11" s="68">
        <f t="shared" si="2"/>
        <v>23.746512604334267</v>
      </c>
      <c r="N11" s="68">
        <f t="shared" si="3"/>
        <v>33.587890350277306</v>
      </c>
      <c r="O11" s="68">
        <f t="shared" si="4"/>
        <v>50.94282720158678</v>
      </c>
    </row>
    <row r="12" spans="1:15">
      <c r="C12" s="65">
        <v>2.37724</v>
      </c>
      <c r="D12" s="72">
        <v>169</v>
      </c>
      <c r="E12" s="72">
        <v>15</v>
      </c>
      <c r="F12" s="37">
        <v>1.8690175</v>
      </c>
      <c r="G12" s="37">
        <v>1.3121758333333335</v>
      </c>
      <c r="H12" s="37">
        <v>0.86690666666666683</v>
      </c>
      <c r="J12" s="79">
        <f t="shared" si="0"/>
        <v>2.7422098495801159</v>
      </c>
      <c r="L12" s="68">
        <f t="shared" si="1"/>
        <v>18.636038431121804</v>
      </c>
      <c r="M12" s="68">
        <f t="shared" si="2"/>
        <v>23.703542636706185</v>
      </c>
      <c r="N12" s="68">
        <f t="shared" si="3"/>
        <v>33.762499563384218</v>
      </c>
      <c r="O12" s="68">
        <f t="shared" si="4"/>
        <v>51.103928142975782</v>
      </c>
    </row>
    <row r="13" spans="1:15">
      <c r="C13" s="65">
        <v>2.9383350000000004</v>
      </c>
      <c r="D13" s="72">
        <v>213</v>
      </c>
      <c r="E13" s="72">
        <v>17</v>
      </c>
      <c r="F13" s="37">
        <v>2.3563433333333337</v>
      </c>
      <c r="G13" s="37">
        <v>1.6504899999999998</v>
      </c>
      <c r="H13" s="37">
        <v>1.0899708333333333</v>
      </c>
      <c r="J13" s="79">
        <f t="shared" si="0"/>
        <v>2.6957923186017978</v>
      </c>
      <c r="L13" s="68">
        <f t="shared" si="1"/>
        <v>19.002827111272197</v>
      </c>
      <c r="M13" s="68">
        <f t="shared" si="2"/>
        <v>23.696322692080805</v>
      </c>
      <c r="N13" s="68">
        <f t="shared" si="3"/>
        <v>33.830360680767534</v>
      </c>
      <c r="O13" s="68">
        <f t="shared" si="4"/>
        <v>51.22767535828558</v>
      </c>
    </row>
    <row r="14" spans="1:15">
      <c r="C14" s="65">
        <v>3.6127566666666664</v>
      </c>
      <c r="D14" s="72">
        <v>269</v>
      </c>
      <c r="E14" s="72">
        <v>19</v>
      </c>
      <c r="F14" s="37">
        <v>2.9732599999999998</v>
      </c>
      <c r="G14" s="37">
        <v>2.0815741666666665</v>
      </c>
      <c r="H14" s="37">
        <v>1.3742408333333334</v>
      </c>
      <c r="J14" s="79">
        <f t="shared" si="0"/>
        <v>2.6289108713962674</v>
      </c>
      <c r="L14" s="68">
        <f t="shared" si="1"/>
        <v>19.518816932960704</v>
      </c>
      <c r="M14" s="68">
        <f t="shared" si="2"/>
        <v>23.716975979228188</v>
      </c>
      <c r="N14" s="68">
        <f t="shared" si="3"/>
        <v>33.876638713729875</v>
      </c>
      <c r="O14" s="68">
        <f t="shared" si="4"/>
        <v>51.313230031853955</v>
      </c>
    </row>
    <row r="15" spans="1:15">
      <c r="C15" s="65">
        <v>4.4817766666666676</v>
      </c>
      <c r="D15" s="72">
        <v>333</v>
      </c>
      <c r="E15" s="72">
        <v>21</v>
      </c>
      <c r="F15" s="37">
        <v>3.6809733333333337</v>
      </c>
      <c r="G15" s="37">
        <v>2.5724533333333337</v>
      </c>
      <c r="H15" s="37">
        <v>1.7004908333333333</v>
      </c>
      <c r="J15" s="79">
        <f t="shared" si="0"/>
        <v>2.635578257062055</v>
      </c>
      <c r="L15" s="68">
        <f t="shared" si="1"/>
        <v>19.477532793914314</v>
      </c>
      <c r="M15" s="68">
        <f t="shared" si="2"/>
        <v>23.714910186798416</v>
      </c>
      <c r="N15" s="68">
        <f t="shared" si="3"/>
        <v>33.934124622928046</v>
      </c>
      <c r="O15" s="68">
        <f t="shared" si="4"/>
        <v>51.334561932853696</v>
      </c>
    </row>
    <row r="16" spans="1:15">
      <c r="C16" s="65">
        <v>5.3780816666666666</v>
      </c>
      <c r="D16" s="72">
        <v>401</v>
      </c>
      <c r="E16" s="72">
        <v>23</v>
      </c>
      <c r="F16" s="37">
        <v>4.4683224999999993</v>
      </c>
      <c r="G16" s="37">
        <v>3.1012950000000004</v>
      </c>
      <c r="H16" s="37">
        <v>2.0508233333333337</v>
      </c>
      <c r="J16" s="79">
        <f t="shared" si="0"/>
        <v>2.6224012469788551</v>
      </c>
      <c r="L16" s="68">
        <f t="shared" si="1"/>
        <v>19.545955326697964</v>
      </c>
      <c r="M16" s="68">
        <f t="shared" si="2"/>
        <v>23.525549912746904</v>
      </c>
      <c r="N16" s="68">
        <f t="shared" si="3"/>
        <v>33.895435293965903</v>
      </c>
      <c r="O16" s="68">
        <f t="shared" si="4"/>
        <v>51.257337622125739</v>
      </c>
    </row>
    <row r="17" spans="3:15">
      <c r="C17" s="65">
        <v>6.4336966666666662</v>
      </c>
      <c r="D17" s="72">
        <v>477</v>
      </c>
      <c r="E17" s="72">
        <v>25</v>
      </c>
      <c r="F17" s="37">
        <v>5.3074266666666672</v>
      </c>
      <c r="G17" s="37">
        <v>3.6781491666666675</v>
      </c>
      <c r="H17" s="37">
        <v>2.4324999999999997</v>
      </c>
      <c r="J17" s="79">
        <f t="shared" si="0"/>
        <v>2.6448907159986299</v>
      </c>
      <c r="L17" s="68">
        <f t="shared" si="1"/>
        <v>19.435589596235243</v>
      </c>
      <c r="M17" s="68">
        <f t="shared" si="2"/>
        <v>23.559946439831482</v>
      </c>
      <c r="N17" s="68">
        <f t="shared" si="3"/>
        <v>33.996089428129494</v>
      </c>
      <c r="O17" s="68">
        <f t="shared" si="4"/>
        <v>51.40501048304214</v>
      </c>
    </row>
    <row r="18" spans="3:15">
      <c r="C18" s="65">
        <v>7.3723658333333333</v>
      </c>
      <c r="D18" s="72">
        <v>553</v>
      </c>
      <c r="E18" s="72">
        <v>27</v>
      </c>
      <c r="F18" s="37">
        <v>6.1416575</v>
      </c>
      <c r="G18" s="37">
        <v>4.2669075000000003</v>
      </c>
      <c r="H18" s="37">
        <v>2.8269725000000001</v>
      </c>
      <c r="J18" s="79">
        <f t="shared" si="0"/>
        <v>2.6078661300501977</v>
      </c>
      <c r="L18" s="68">
        <f t="shared" si="1"/>
        <v>19.663380151939016</v>
      </c>
      <c r="M18" s="68">
        <f t="shared" si="2"/>
        <v>23.603665948483776</v>
      </c>
      <c r="N18" s="68">
        <f t="shared" si="3"/>
        <v>33.974402304244933</v>
      </c>
      <c r="O18" s="68">
        <f t="shared" si="4"/>
        <v>51.279463100543069</v>
      </c>
    </row>
    <row r="19" spans="3:15">
      <c r="C19" s="65">
        <v>8.5017608333333321</v>
      </c>
      <c r="D19" s="72">
        <v>641</v>
      </c>
      <c r="E19" s="72">
        <v>29</v>
      </c>
      <c r="F19" s="37">
        <v>7.1308166666666679</v>
      </c>
      <c r="G19" s="37">
        <v>4.9401308333333338</v>
      </c>
      <c r="H19" s="37">
        <v>3.284065</v>
      </c>
      <c r="J19" s="79">
        <f t="shared" si="0"/>
        <v>2.5887918885080934</v>
      </c>
      <c r="L19" s="68">
        <f t="shared" si="1"/>
        <v>19.764647264738198</v>
      </c>
      <c r="M19" s="68">
        <f t="shared" si="2"/>
        <v>23.564524493454464</v>
      </c>
      <c r="N19" s="68">
        <f t="shared" si="3"/>
        <v>34.014140448709433</v>
      </c>
      <c r="O19" s="68">
        <f t="shared" si="4"/>
        <v>51.166558518177929</v>
      </c>
    </row>
    <row r="20" spans="3:15">
      <c r="C20" s="65">
        <v>9.6545974999999995</v>
      </c>
      <c r="D20" s="72">
        <v>729</v>
      </c>
      <c r="E20" s="72">
        <v>31</v>
      </c>
      <c r="F20" s="37">
        <v>8.1672608333333319</v>
      </c>
      <c r="G20" s="37">
        <v>5.6167875000000009</v>
      </c>
      <c r="H20" s="37">
        <v>3.8143324999999995</v>
      </c>
      <c r="J20" s="79">
        <f t="shared" si="0"/>
        <v>2.5311368371792446</v>
      </c>
      <c r="L20" s="68">
        <f t="shared" si="1"/>
        <v>19.793986854449393</v>
      </c>
      <c r="M20" s="68">
        <f t="shared" si="2"/>
        <v>23.398662036119212</v>
      </c>
      <c r="N20" s="68">
        <f t="shared" si="3"/>
        <v>34.023536763674961</v>
      </c>
      <c r="O20" s="68">
        <f t="shared" si="4"/>
        <v>50.101289281938591</v>
      </c>
    </row>
    <row r="21" spans="3:15">
      <c r="C21" s="65">
        <v>10.984375</v>
      </c>
      <c r="D21" s="72">
        <v>833</v>
      </c>
      <c r="E21" s="72">
        <v>33</v>
      </c>
      <c r="F21" s="37">
        <v>9.3122316666666656</v>
      </c>
      <c r="G21" s="37">
        <v>6.4156291666666654</v>
      </c>
      <c r="H21" s="37">
        <v>4.6137591666666662</v>
      </c>
      <c r="J21" s="79">
        <f t="shared" si="0"/>
        <v>2.38078638333781</v>
      </c>
      <c r="L21" s="68">
        <f t="shared" si="1"/>
        <v>19.879688375533426</v>
      </c>
      <c r="M21" s="68">
        <f t="shared" si="2"/>
        <v>23.449368509768249</v>
      </c>
      <c r="N21" s="68">
        <f t="shared" si="3"/>
        <v>34.036560768591812</v>
      </c>
      <c r="O21" s="68">
        <f t="shared" si="4"/>
        <v>47.329291389468928</v>
      </c>
    </row>
    <row r="22" spans="3:15">
      <c r="C22" s="65">
        <v>12.518349999999998</v>
      </c>
      <c r="D22" s="72">
        <v>941</v>
      </c>
      <c r="E22" s="72">
        <v>35</v>
      </c>
      <c r="F22" s="37">
        <v>10.567675833333334</v>
      </c>
      <c r="G22" s="37">
        <v>7.2490558333333324</v>
      </c>
      <c r="H22" s="37">
        <v>5.2197416666666667</v>
      </c>
      <c r="J22" s="79">
        <f t="shared" si="0"/>
        <v>2.3982700293277599</v>
      </c>
      <c r="L22" s="68">
        <f t="shared" si="1"/>
        <v>19.705272979266439</v>
      </c>
      <c r="M22" s="68">
        <f t="shared" si="2"/>
        <v>23.342644862545065</v>
      </c>
      <c r="N22" s="68">
        <f t="shared" si="3"/>
        <v>34.028914892019856</v>
      </c>
      <c r="O22" s="68">
        <f t="shared" si="4"/>
        <v>47.258565605896848</v>
      </c>
    </row>
    <row r="23" spans="3:15">
      <c r="C23" s="65">
        <v>13.990616666666668</v>
      </c>
      <c r="D23" s="72">
        <v>1049</v>
      </c>
      <c r="E23" s="72">
        <v>37</v>
      </c>
      <c r="F23" s="37">
        <v>11.625408333333333</v>
      </c>
      <c r="G23" s="37">
        <v>8.0787691666666657</v>
      </c>
      <c r="H23" s="37">
        <v>6.1412225000000005</v>
      </c>
      <c r="J23" s="79">
        <f t="shared" si="0"/>
        <v>2.2781484739669775</v>
      </c>
      <c r="L23" s="68">
        <f t="shared" si="1"/>
        <v>19.655249125306604</v>
      </c>
      <c r="M23" s="68">
        <f t="shared" si="2"/>
        <v>23.65414169681495</v>
      </c>
      <c r="N23" s="68">
        <f t="shared" si="3"/>
        <v>34.03848412139515</v>
      </c>
      <c r="O23" s="68">
        <f t="shared" si="4"/>
        <v>44.777575800258013</v>
      </c>
    </row>
    <row r="24" spans="3:15">
      <c r="C24" s="65">
        <v>15.350008333333335</v>
      </c>
      <c r="D24" s="72">
        <v>1169</v>
      </c>
      <c r="E24" s="72">
        <v>39</v>
      </c>
      <c r="F24" s="37">
        <v>13.018620000000004</v>
      </c>
      <c r="G24" s="37">
        <v>8.9984450000000002</v>
      </c>
      <c r="H24" s="37">
        <v>7.0425533333333341</v>
      </c>
      <c r="J24" s="79">
        <f t="shared" si="0"/>
        <v>2.1796083901388039</v>
      </c>
      <c r="L24" s="68">
        <f t="shared" si="1"/>
        <v>19.963919845863277</v>
      </c>
      <c r="M24" s="68">
        <f t="shared" si="2"/>
        <v>23.539079871752914</v>
      </c>
      <c r="N24" s="68">
        <f t="shared" si="3"/>
        <v>34.055476918512035</v>
      </c>
      <c r="O24" s="68">
        <f t="shared" si="4"/>
        <v>43.513527196102167</v>
      </c>
    </row>
    <row r="25" spans="3:15">
      <c r="C25" s="65">
        <v>17.082425000000001</v>
      </c>
      <c r="D25" s="72">
        <v>1293</v>
      </c>
      <c r="E25" s="72">
        <v>41</v>
      </c>
      <c r="F25" s="37">
        <v>14.463759166666664</v>
      </c>
      <c r="G25" s="37">
        <v>9.9520641666666663</v>
      </c>
      <c r="H25" s="37">
        <v>8.0976291666666658</v>
      </c>
      <c r="J25" s="79">
        <f t="shared" si="0"/>
        <v>2.1095588163407912</v>
      </c>
      <c r="L25" s="68">
        <f t="shared" si="1"/>
        <v>19.84215894406093</v>
      </c>
      <c r="M25" s="68">
        <f t="shared" si="2"/>
        <v>23.434584888633442</v>
      </c>
      <c r="N25" s="68">
        <f t="shared" si="3"/>
        <v>34.058481368647399</v>
      </c>
      <c r="O25" s="68">
        <f t="shared" si="4"/>
        <v>41.85820133567902</v>
      </c>
    </row>
    <row r="26" spans="3:15">
      <c r="C26" s="65">
        <v>18.829375000000002</v>
      </c>
      <c r="D26" s="72">
        <v>1421</v>
      </c>
      <c r="E26" s="72">
        <v>43</v>
      </c>
      <c r="F26" s="37">
        <v>16.091314999999998</v>
      </c>
      <c r="G26" s="37">
        <v>10.934435833333332</v>
      </c>
      <c r="H26" s="37">
        <v>9.3643799999999988</v>
      </c>
      <c r="J26" s="79">
        <f t="shared" si="0"/>
        <v>2.0107444379659949</v>
      </c>
      <c r="L26" s="68">
        <f t="shared" si="1"/>
        <v>19.783270767085998</v>
      </c>
      <c r="M26" s="68">
        <f t="shared" si="2"/>
        <v>23.149545204975482</v>
      </c>
      <c r="N26" s="68">
        <f t="shared" si="3"/>
        <v>34.067292513110154</v>
      </c>
      <c r="O26" s="68">
        <f t="shared" si="4"/>
        <v>39.779101659693445</v>
      </c>
    </row>
    <row r="27" spans="3:15">
      <c r="C27" s="65">
        <v>20.770424999999999</v>
      </c>
      <c r="D27" s="72">
        <v>1561</v>
      </c>
      <c r="E27" s="72">
        <v>45</v>
      </c>
      <c r="F27" s="37">
        <v>17.548861666666667</v>
      </c>
      <c r="G27" s="37">
        <v>12.01036</v>
      </c>
      <c r="H27" s="37">
        <v>10.886175833333333</v>
      </c>
      <c r="J27" s="79">
        <f t="shared" si="0"/>
        <v>1.9079633948591221</v>
      </c>
      <c r="L27" s="68">
        <f t="shared" si="1"/>
        <v>19.701416027837659</v>
      </c>
      <c r="M27" s="68">
        <f t="shared" si="2"/>
        <v>23.318138336988049</v>
      </c>
      <c r="N27" s="68">
        <f t="shared" si="3"/>
        <v>34.07115057333835</v>
      </c>
      <c r="O27" s="68">
        <f t="shared" si="4"/>
        <v>37.589580608005065</v>
      </c>
    </row>
    <row r="28" spans="3:15">
      <c r="C28" s="65">
        <v>22.5899</v>
      </c>
      <c r="D28" s="72">
        <v>1701</v>
      </c>
      <c r="E28" s="72">
        <v>47</v>
      </c>
      <c r="F28" s="37">
        <v>19.027102500000002</v>
      </c>
      <c r="G28" s="37">
        <v>13.090909166666664</v>
      </c>
      <c r="H28" s="37">
        <v>12.268825</v>
      </c>
      <c r="J28" s="79">
        <f t="shared" si="0"/>
        <v>1.8412439659054556</v>
      </c>
      <c r="L28" s="68">
        <f t="shared" si="1"/>
        <v>19.739217260811248</v>
      </c>
      <c r="M28" s="68">
        <f t="shared" si="2"/>
        <v>23.435357222677492</v>
      </c>
      <c r="N28" s="68">
        <f t="shared" si="3"/>
        <v>34.062335802880007</v>
      </c>
      <c r="O28" s="68">
        <f t="shared" si="4"/>
        <v>36.34471467316552</v>
      </c>
    </row>
    <row r="29" spans="3:15">
      <c r="C29" s="65">
        <v>24.657499999999999</v>
      </c>
      <c r="D29" s="72">
        <v>1857</v>
      </c>
      <c r="E29" s="72">
        <v>49</v>
      </c>
      <c r="F29" s="37">
        <v>20.8963325</v>
      </c>
      <c r="G29" s="37">
        <v>14.284695833333332</v>
      </c>
      <c r="H29" s="37">
        <v>14.050275833333332</v>
      </c>
      <c r="J29" s="79">
        <f t="shared" si="0"/>
        <v>1.7549477528050903</v>
      </c>
      <c r="L29" s="68">
        <f t="shared" si="1"/>
        <v>19.742528966845789</v>
      </c>
      <c r="M29" s="68">
        <f t="shared" si="2"/>
        <v>23.296021347286661</v>
      </c>
      <c r="N29" s="68">
        <f t="shared" si="3"/>
        <v>34.078528075064021</v>
      </c>
      <c r="O29" s="68">
        <f t="shared" si="4"/>
        <v>34.647106845055418</v>
      </c>
    </row>
    <row r="30" spans="3:15">
      <c r="C30" s="65">
        <v>26.459549999999997</v>
      </c>
      <c r="D30" s="72">
        <v>2005</v>
      </c>
      <c r="E30" s="72">
        <v>51</v>
      </c>
      <c r="F30" s="37">
        <v>22.415916666666671</v>
      </c>
      <c r="G30" s="37">
        <v>15.427351666666667</v>
      </c>
      <c r="H30" s="37">
        <v>255.46617749999996</v>
      </c>
      <c r="J30" s="79">
        <f t="shared" si="0"/>
        <v>1.7151064273183201</v>
      </c>
      <c r="L30" s="68">
        <f t="shared" si="1"/>
        <v>19.864235030452146</v>
      </c>
      <c r="M30" s="68">
        <f t="shared" si="2"/>
        <v>23.447567539434399</v>
      </c>
      <c r="N30" s="68">
        <f t="shared" si="3"/>
        <v>34.069277174490196</v>
      </c>
      <c r="O30" s="68">
        <f t="shared" si="4"/>
        <v>2.0574102025697711</v>
      </c>
    </row>
    <row r="31" spans="3:15">
      <c r="C31" s="65">
        <v>28.678425000000004</v>
      </c>
      <c r="D31" s="72">
        <v>2177</v>
      </c>
      <c r="E31" s="72">
        <v>53</v>
      </c>
      <c r="F31" s="37">
        <v>24.381482500000001</v>
      </c>
      <c r="G31" s="37">
        <v>16.760009999999998</v>
      </c>
      <c r="H31" s="37">
        <v>17.131823333333333</v>
      </c>
      <c r="J31" s="79">
        <f t="shared" si="0"/>
        <v>1.7111221890679067</v>
      </c>
      <c r="L31" s="68">
        <f t="shared" si="1"/>
        <v>19.89954078719455</v>
      </c>
      <c r="M31" s="68">
        <f t="shared" si="2"/>
        <v>23.406595066563323</v>
      </c>
      <c r="N31" s="68">
        <f t="shared" si="3"/>
        <v>34.050545793230434</v>
      </c>
      <c r="O31" s="68">
        <f t="shared" si="4"/>
        <v>33.311544071880263</v>
      </c>
    </row>
    <row r="32" spans="3:15">
      <c r="C32" s="65">
        <v>30.780341666666668</v>
      </c>
      <c r="D32" s="72">
        <v>2337</v>
      </c>
      <c r="E32" s="72">
        <v>55</v>
      </c>
      <c r="F32" s="37">
        <v>26.28237</v>
      </c>
      <c r="G32" s="37">
        <v>17.978676666666669</v>
      </c>
      <c r="H32" s="37">
        <v>18.186684166666666</v>
      </c>
      <c r="J32" s="79">
        <f t="shared" si="0"/>
        <v>1.7120471232309831</v>
      </c>
      <c r="L32" s="68">
        <f t="shared" si="1"/>
        <v>19.903304993636358</v>
      </c>
      <c r="M32" s="68">
        <f t="shared" si="2"/>
        <v>23.309561808923625</v>
      </c>
      <c r="N32" s="68">
        <f t="shared" si="3"/>
        <v>34.075396057143983</v>
      </c>
      <c r="O32" s="68">
        <f t="shared" si="4"/>
        <v>33.685663773875589</v>
      </c>
    </row>
    <row r="33" spans="3:15">
      <c r="C33" s="65">
        <v>33.169808333333336</v>
      </c>
      <c r="D33" s="72">
        <v>2517</v>
      </c>
      <c r="E33" s="72">
        <v>57</v>
      </c>
      <c r="F33" s="37">
        <v>28.171768333333336</v>
      </c>
      <c r="G33" s="37">
        <v>19.359471666666664</v>
      </c>
      <c r="H33" s="37"/>
      <c r="J33" s="79">
        <f t="shared" si="0"/>
        <v>1.7133633037334097</v>
      </c>
      <c r="L33" s="68">
        <f t="shared" si="1"/>
        <v>19.89207900658656</v>
      </c>
      <c r="M33" s="68">
        <f t="shared" si="2"/>
        <v>23.421193877250989</v>
      </c>
      <c r="N33" s="68">
        <f t="shared" si="3"/>
        <v>34.082358204851154</v>
      </c>
      <c r="O33" s="68"/>
    </row>
    <row r="34" spans="3:15">
      <c r="C34" s="65">
        <v>35.788699999999999</v>
      </c>
      <c r="D34" s="72">
        <v>2701</v>
      </c>
      <c r="E34" s="72">
        <v>59</v>
      </c>
      <c r="F34" s="37">
        <v>30.69920333333333</v>
      </c>
      <c r="G34" s="37">
        <v>20.774953333333329</v>
      </c>
      <c r="H34" s="37"/>
      <c r="J34" s="79">
        <f t="shared" si="0"/>
        <v>1.722684976749246</v>
      </c>
      <c r="L34" s="68">
        <f t="shared" si="1"/>
        <v>19.784204064411394</v>
      </c>
      <c r="M34" s="68">
        <f t="shared" si="2"/>
        <v>23.064147180366572</v>
      </c>
      <c r="N34" s="68">
        <f t="shared" si="3"/>
        <v>34.081951118702882</v>
      </c>
      <c r="O34" s="68"/>
    </row>
    <row r="35" spans="3:15">
      <c r="C35" s="65">
        <v>38.014324999999999</v>
      </c>
      <c r="D35" s="72">
        <v>2881</v>
      </c>
      <c r="E35" s="72">
        <v>61</v>
      </c>
      <c r="F35" s="37">
        <v>32.001202500000005</v>
      </c>
      <c r="G35" s="37">
        <v>22.163583333333335</v>
      </c>
      <c r="H35" s="37"/>
      <c r="J35" s="79">
        <f t="shared" si="0"/>
        <v>1.7151705312393075</v>
      </c>
      <c r="L35" s="68">
        <f t="shared" si="1"/>
        <v>19.867164917435733</v>
      </c>
      <c r="M35" s="68">
        <f t="shared" si="2"/>
        <v>23.600265146286297</v>
      </c>
      <c r="N35" s="68">
        <f t="shared" si="3"/>
        <v>34.075575805657181</v>
      </c>
      <c r="O35" s="68"/>
    </row>
    <row r="36" spans="3:15">
      <c r="C36" s="65">
        <v>40.821216666666665</v>
      </c>
      <c r="D36" s="72">
        <v>3081</v>
      </c>
      <c r="E36" s="72">
        <v>63</v>
      </c>
      <c r="F36" s="37">
        <v>34.610029166666671</v>
      </c>
      <c r="G36" s="37">
        <v>23.7030925</v>
      </c>
      <c r="H36" s="37"/>
      <c r="J36" s="79">
        <f t="shared" si="0"/>
        <v>1.7221894850499639</v>
      </c>
      <c r="L36" s="68">
        <f t="shared" si="1"/>
        <v>19.785438307612097</v>
      </c>
      <c r="M36" s="68">
        <f t="shared" si="2"/>
        <v>23.336174035295883</v>
      </c>
      <c r="N36" s="68">
        <f t="shared" si="3"/>
        <v>34.07427381047431</v>
      </c>
      <c r="O36" s="68"/>
    </row>
    <row r="37" spans="3:15">
      <c r="C37" s="65">
        <v>43.367741666666667</v>
      </c>
      <c r="D37" s="72">
        <v>3273</v>
      </c>
      <c r="E37" s="72">
        <v>65</v>
      </c>
      <c r="F37" s="37">
        <v>37.014694166666665</v>
      </c>
      <c r="G37" s="37">
        <v>25.174974166666669</v>
      </c>
      <c r="H37" s="37"/>
      <c r="J37" s="79">
        <f t="shared" si="0"/>
        <v>1.7226528766050702</v>
      </c>
      <c r="L37" s="68">
        <f t="shared" si="1"/>
        <v>19.784228530845411</v>
      </c>
      <c r="M37" s="68">
        <f t="shared" si="2"/>
        <v>23.179910879087142</v>
      </c>
      <c r="N37" s="68">
        <f t="shared" si="3"/>
        <v>34.081358190072947</v>
      </c>
      <c r="O37" s="68"/>
    </row>
    <row r="38" spans="3:15">
      <c r="C38" s="65">
        <v>46.582341666666672</v>
      </c>
      <c r="D38" s="72">
        <v>3481</v>
      </c>
      <c r="E38" s="72">
        <v>67</v>
      </c>
      <c r="F38" s="37">
        <v>39.236778333333334</v>
      </c>
      <c r="G38" s="37">
        <v>26.795120833333332</v>
      </c>
      <c r="H38" s="37"/>
      <c r="J38" s="79">
        <f t="shared" si="0"/>
        <v>1.7384635791124288</v>
      </c>
      <c r="L38" s="68">
        <f t="shared" si="1"/>
        <v>19.589467410844701</v>
      </c>
      <c r="M38" s="68">
        <f t="shared" si="2"/>
        <v>23.256834601651587</v>
      </c>
      <c r="N38" s="68">
        <f t="shared" si="3"/>
        <v>34.055575627963364</v>
      </c>
      <c r="O38" s="68"/>
    </row>
    <row r="39" spans="3:15">
      <c r="C39" s="65">
        <v>49.683191666666666</v>
      </c>
      <c r="D39" s="72">
        <v>3689</v>
      </c>
      <c r="E39" s="72">
        <v>69</v>
      </c>
      <c r="F39" s="37">
        <v>41.672584166666667</v>
      </c>
      <c r="G39" s="37">
        <v>28.38080416666666</v>
      </c>
      <c r="H39" s="37"/>
      <c r="J39" s="79">
        <f t="shared" si="0"/>
        <v>1.7505913988518946</v>
      </c>
      <c r="L39" s="68">
        <f t="shared" si="1"/>
        <v>19.464313454097404</v>
      </c>
      <c r="M39" s="68">
        <f t="shared" si="2"/>
        <v>23.20588548414354</v>
      </c>
      <c r="N39" s="68">
        <f t="shared" si="3"/>
        <v>34.074059717300123</v>
      </c>
      <c r="O39" s="68"/>
    </row>
    <row r="40" spans="3:15">
      <c r="C40" s="66">
        <v>52.352166666666669</v>
      </c>
      <c r="D40" s="73">
        <v>3905</v>
      </c>
      <c r="E40" s="73">
        <v>71</v>
      </c>
      <c r="F40" s="38">
        <v>44.348063333333329</v>
      </c>
      <c r="G40" s="38">
        <v>30.039156666666667</v>
      </c>
      <c r="H40" s="38"/>
      <c r="J40" s="80">
        <f t="shared" si="0"/>
        <v>1.7427974842169893</v>
      </c>
      <c r="L40" s="69">
        <f t="shared" si="1"/>
        <v>19.553580781438527</v>
      </c>
      <c r="M40" s="69">
        <f t="shared" si="2"/>
        <v>23.082683730871679</v>
      </c>
      <c r="N40" s="69">
        <f t="shared" si="3"/>
        <v>34.077931393324732</v>
      </c>
      <c r="O40" s="69"/>
    </row>
    <row r="42" spans="3:15">
      <c r="D42" t="s">
        <v>75</v>
      </c>
    </row>
    <row r="43" spans="3:15">
      <c r="D4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E6" sqref="E6:E40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875" customWidth="1"/>
    <col min="11" max="11" width="10.25" customWidth="1"/>
  </cols>
  <sheetData>
    <row r="1" spans="1:24">
      <c r="A1" t="s">
        <v>54</v>
      </c>
    </row>
    <row r="2" spans="1:24">
      <c r="A2" t="s">
        <v>38</v>
      </c>
      <c r="B2">
        <v>512</v>
      </c>
    </row>
    <row r="3" spans="1:24" ht="15">
      <c r="A3" t="s">
        <v>37</v>
      </c>
      <c r="B3">
        <v>512</v>
      </c>
      <c r="E3" s="87" t="s">
        <v>55</v>
      </c>
      <c r="F3" s="87"/>
      <c r="G3" s="87"/>
      <c r="H3" s="87"/>
      <c r="I3" s="87"/>
      <c r="J3" s="87"/>
      <c r="K3" s="87"/>
      <c r="L3" s="87"/>
      <c r="M3" s="87"/>
      <c r="N3" s="88"/>
      <c r="O3" s="91" t="s">
        <v>63</v>
      </c>
      <c r="P3" s="92"/>
      <c r="Q3" s="92"/>
      <c r="R3" s="92"/>
      <c r="S3" s="92"/>
      <c r="T3" s="92"/>
      <c r="U3" s="92"/>
      <c r="V3" s="93"/>
    </row>
    <row r="4" spans="1:24">
      <c r="A4" t="s">
        <v>53</v>
      </c>
      <c r="B4">
        <f>B2*B3</f>
        <v>262144</v>
      </c>
      <c r="E4" s="89" t="s">
        <v>56</v>
      </c>
      <c r="F4" s="90"/>
      <c r="G4" s="89" t="s">
        <v>57</v>
      </c>
      <c r="H4" s="90"/>
      <c r="I4" s="89" t="s">
        <v>58</v>
      </c>
      <c r="J4" s="90"/>
      <c r="K4" s="89" t="s">
        <v>59</v>
      </c>
      <c r="L4" s="90"/>
      <c r="M4" s="89" t="s">
        <v>60</v>
      </c>
      <c r="N4" s="90"/>
      <c r="O4" s="89" t="s">
        <v>57</v>
      </c>
      <c r="P4" s="90"/>
      <c r="Q4" s="89" t="s">
        <v>58</v>
      </c>
      <c r="R4" s="90"/>
      <c r="S4" s="89" t="s">
        <v>59</v>
      </c>
      <c r="T4" s="90"/>
      <c r="U4" s="89" t="s">
        <v>64</v>
      </c>
      <c r="V4" s="90"/>
    </row>
    <row r="5" spans="1:24">
      <c r="C5" s="40" t="s">
        <v>13</v>
      </c>
      <c r="D5" s="40" t="s">
        <v>7</v>
      </c>
      <c r="E5" s="40" t="s">
        <v>19</v>
      </c>
      <c r="F5" s="40" t="s">
        <v>62</v>
      </c>
      <c r="G5" s="40" t="s">
        <v>19</v>
      </c>
      <c r="H5" s="40" t="s">
        <v>62</v>
      </c>
      <c r="I5" s="40" t="s">
        <v>19</v>
      </c>
      <c r="J5" s="40" t="s">
        <v>62</v>
      </c>
      <c r="K5" s="40" t="s">
        <v>19</v>
      </c>
      <c r="L5" s="40" t="s">
        <v>62</v>
      </c>
      <c r="M5" s="40" t="s">
        <v>19</v>
      </c>
      <c r="N5" s="40" t="s">
        <v>61</v>
      </c>
      <c r="O5" s="40" t="s">
        <v>19</v>
      </c>
      <c r="P5" s="40" t="s">
        <v>62</v>
      </c>
      <c r="Q5" s="40" t="s">
        <v>19</v>
      </c>
      <c r="R5" s="40" t="s">
        <v>62</v>
      </c>
      <c r="S5" s="40" t="s">
        <v>19</v>
      </c>
      <c r="T5" s="40" t="s">
        <v>62</v>
      </c>
      <c r="U5" s="40" t="s">
        <v>19</v>
      </c>
      <c r="V5" s="40" t="s">
        <v>62</v>
      </c>
      <c r="X5" s="49" t="s">
        <v>72</v>
      </c>
    </row>
    <row r="6" spans="1:24">
      <c r="C6" s="65">
        <v>0.16862949999999999</v>
      </c>
      <c r="D6" s="51">
        <v>3</v>
      </c>
      <c r="E6" s="65">
        <v>0.61012181818181821</v>
      </c>
      <c r="F6" s="67">
        <f>$B$4/E6/1000</f>
        <v>429.65845866846263</v>
      </c>
      <c r="G6" s="65">
        <v>0.31464636363636361</v>
      </c>
      <c r="H6" s="67">
        <f>$B$4/G6/1000</f>
        <v>833.13850181011298</v>
      </c>
      <c r="I6" s="64">
        <v>0.30310090909090903</v>
      </c>
      <c r="J6" s="67">
        <f>$B$4/I6/1000</f>
        <v>864.87368443152764</v>
      </c>
      <c r="K6" s="64">
        <v>0.29596090909090905</v>
      </c>
      <c r="L6" s="67">
        <f>$B$4/K6/1000</f>
        <v>885.73859569906358</v>
      </c>
      <c r="M6" s="61">
        <v>0.26689999999999997</v>
      </c>
      <c r="N6" s="67">
        <f>$B$4/M6/1000</f>
        <v>982.18059198201593</v>
      </c>
      <c r="O6" s="64">
        <v>0.22850454545454549</v>
      </c>
      <c r="P6" s="67">
        <f>$B$4/O6/1000</f>
        <v>1147.2156909550235</v>
      </c>
      <c r="Q6" s="64">
        <v>0.19040777777777779</v>
      </c>
      <c r="R6" s="67">
        <f>$B$4/Q6/1000</f>
        <v>1376.7504828817684</v>
      </c>
      <c r="S6" s="64">
        <v>0.17655666666666667</v>
      </c>
      <c r="T6" s="67">
        <f>$B$4/S6/1000</f>
        <v>1484.7584344969507</v>
      </c>
      <c r="U6" s="64">
        <v>0.10075727272727274</v>
      </c>
      <c r="V6" s="67">
        <f>$B$4/U6/1000</f>
        <v>2601.7377495872165</v>
      </c>
      <c r="X6" s="79">
        <f>C6/MIN(E6,G6,I6,K6,M6,O6,Q6,S6,U6)</f>
        <v>1.6736211236725522</v>
      </c>
    </row>
    <row r="7" spans="1:24">
      <c r="C7" s="65">
        <v>0.37655025000000003</v>
      </c>
      <c r="D7" s="52">
        <v>5</v>
      </c>
      <c r="E7" s="65">
        <v>1.9610609090909092</v>
      </c>
      <c r="F7" s="68">
        <f t="shared" ref="F7:F40" si="0">$B$4/E7/1000</f>
        <v>133.6745833771794</v>
      </c>
      <c r="G7" s="65">
        <v>0.4200109090909091</v>
      </c>
      <c r="H7" s="68">
        <f t="shared" ref="H7:H40" si="1">$B$4/G7/1000</f>
        <v>624.13616962329991</v>
      </c>
      <c r="I7" s="65">
        <v>0.34929181818181815</v>
      </c>
      <c r="J7" s="68">
        <f t="shared" ref="J7:J40" si="2">$B$4/I7/1000</f>
        <v>750.501404139805</v>
      </c>
      <c r="K7" s="65">
        <v>0.33744454545454544</v>
      </c>
      <c r="L7" s="68">
        <f t="shared" ref="L7:L40" si="3">$B$4/K7/1000</f>
        <v>776.85060710311996</v>
      </c>
      <c r="M7" s="57">
        <v>0.28668727272727274</v>
      </c>
      <c r="N7" s="68">
        <f t="shared" ref="N7:N40" si="4">$B$4/M7/1000</f>
        <v>914.39008612488749</v>
      </c>
      <c r="O7" s="65">
        <v>0.403969090909091</v>
      </c>
      <c r="P7" s="68">
        <f t="shared" ref="P7:P12" si="5">$B$4/O7/1000</f>
        <v>648.92093454494704</v>
      </c>
      <c r="Q7" s="65">
        <v>0.2668618181818182</v>
      </c>
      <c r="R7" s="68">
        <f t="shared" ref="R7:R12" si="6">$B$4/Q7/1000</f>
        <v>982.32111954433344</v>
      </c>
      <c r="S7" s="65">
        <v>0.28580624999999998</v>
      </c>
      <c r="T7" s="68">
        <f t="shared" ref="T7:T12" si="7">$B$4/S7/1000</f>
        <v>917.20877342605354</v>
      </c>
      <c r="U7" s="65">
        <v>0.13253727272727273</v>
      </c>
      <c r="V7" s="68">
        <f t="shared" ref="V7:V12" si="8">$B$4/U7/1000</f>
        <v>1977.8888957480228</v>
      </c>
      <c r="X7" s="79">
        <f t="shared" ref="X7:X40" si="9">C7/MIN(E7,G7,I7,K7,M7,O7,Q7,S7,U7)</f>
        <v>2.8410894705434493</v>
      </c>
    </row>
    <row r="8" spans="1:24">
      <c r="C8" s="65">
        <v>0.51892149999999992</v>
      </c>
      <c r="D8" s="52">
        <v>7</v>
      </c>
      <c r="E8" s="65">
        <v>3.8216263636363639</v>
      </c>
      <c r="F8" s="68">
        <f t="shared" si="0"/>
        <v>68.594879524162607</v>
      </c>
      <c r="G8" s="65">
        <v>0.72633272727272724</v>
      </c>
      <c r="H8" s="68">
        <f t="shared" si="1"/>
        <v>360.91448196794363</v>
      </c>
      <c r="I8" s="65">
        <v>0.45031363636363636</v>
      </c>
      <c r="J8" s="68">
        <f t="shared" si="2"/>
        <v>582.13649072868395</v>
      </c>
      <c r="K8" s="65">
        <v>0.38615999999999995</v>
      </c>
      <c r="L8" s="68">
        <f t="shared" si="3"/>
        <v>678.84814584628145</v>
      </c>
      <c r="M8" s="57">
        <v>0.32970545454545452</v>
      </c>
      <c r="N8" s="68">
        <f t="shared" si="4"/>
        <v>795.08542059579349</v>
      </c>
      <c r="O8" s="65">
        <v>0.71001727272727255</v>
      </c>
      <c r="P8" s="68">
        <f t="shared" si="5"/>
        <v>369.20791939760755</v>
      </c>
      <c r="Q8" s="65">
        <v>0.43296250000000008</v>
      </c>
      <c r="R8" s="68">
        <f t="shared" si="6"/>
        <v>605.46583133643207</v>
      </c>
      <c r="S8" s="65">
        <v>0.32319090909090908</v>
      </c>
      <c r="T8" s="68">
        <f t="shared" si="7"/>
        <v>811.111923715226</v>
      </c>
      <c r="U8" s="65">
        <v>0.18968818181818181</v>
      </c>
      <c r="V8" s="68">
        <f t="shared" si="8"/>
        <v>1381.9732863024008</v>
      </c>
      <c r="X8" s="79">
        <f t="shared" si="9"/>
        <v>2.7356554057616083</v>
      </c>
    </row>
    <row r="9" spans="1:24">
      <c r="C9" s="65">
        <v>0.84193050000000003</v>
      </c>
      <c r="D9" s="52">
        <v>9</v>
      </c>
      <c r="E9" s="65">
        <v>6.5630218181818183</v>
      </c>
      <c r="F9" s="68">
        <f t="shared" si="0"/>
        <v>39.942576340942722</v>
      </c>
      <c r="G9" s="65">
        <v>1.1712327272727274</v>
      </c>
      <c r="H9" s="68">
        <f t="shared" si="1"/>
        <v>223.81888235860271</v>
      </c>
      <c r="I9" s="65">
        <v>0.68576636363636367</v>
      </c>
      <c r="J9" s="68">
        <f t="shared" si="2"/>
        <v>382.26430151800969</v>
      </c>
      <c r="K9" s="65">
        <v>0.51488909090909085</v>
      </c>
      <c r="L9" s="68">
        <f t="shared" si="3"/>
        <v>509.12712005056699</v>
      </c>
      <c r="M9" s="57">
        <v>0.37262545454545448</v>
      </c>
      <c r="N9" s="68">
        <f t="shared" si="4"/>
        <v>703.5053478023267</v>
      </c>
      <c r="O9" s="65">
        <v>1.1611418181818181</v>
      </c>
      <c r="P9" s="68">
        <f t="shared" si="5"/>
        <v>225.76398153541658</v>
      </c>
      <c r="Q9" s="65">
        <v>0.67061636363636368</v>
      </c>
      <c r="R9" s="68">
        <f t="shared" si="6"/>
        <v>390.90009462123038</v>
      </c>
      <c r="S9" s="65">
        <v>0.51886909090909084</v>
      </c>
      <c r="T9" s="68">
        <f t="shared" si="7"/>
        <v>505.22184611287491</v>
      </c>
      <c r="U9" s="65">
        <v>0.26396909090909088</v>
      </c>
      <c r="V9" s="68">
        <f t="shared" si="8"/>
        <v>993.08596736532536</v>
      </c>
      <c r="X9" s="79">
        <f t="shared" si="9"/>
        <v>3.1895041086077578</v>
      </c>
    </row>
    <row r="10" spans="1:24">
      <c r="C10" s="65">
        <v>1.2798041666666669</v>
      </c>
      <c r="D10" s="52">
        <v>11</v>
      </c>
      <c r="E10" s="65">
        <v>10.265405454545455</v>
      </c>
      <c r="F10" s="68">
        <f t="shared" si="0"/>
        <v>25.536643551076136</v>
      </c>
      <c r="G10" s="65">
        <v>1.7835645454545457</v>
      </c>
      <c r="H10" s="68">
        <f t="shared" si="1"/>
        <v>146.97757962731424</v>
      </c>
      <c r="I10" s="65">
        <v>1.0156263636363638</v>
      </c>
      <c r="J10" s="68">
        <f t="shared" si="2"/>
        <v>258.1106688304306</v>
      </c>
      <c r="K10" s="65">
        <v>0.73808090909090895</v>
      </c>
      <c r="L10" s="68">
        <f t="shared" si="3"/>
        <v>355.16973379365908</v>
      </c>
      <c r="M10" s="57">
        <v>0.45239363636363628</v>
      </c>
      <c r="N10" s="68">
        <f t="shared" si="4"/>
        <v>579.45996346705317</v>
      </c>
      <c r="O10" s="65">
        <v>1.7667163636363634</v>
      </c>
      <c r="P10" s="68">
        <f t="shared" si="5"/>
        <v>148.37922226544572</v>
      </c>
      <c r="Q10" s="65">
        <v>0.99524090909090901</v>
      </c>
      <c r="R10" s="68">
        <f t="shared" si="6"/>
        <v>263.39753280384377</v>
      </c>
      <c r="S10" s="65">
        <v>0.93954636363636368</v>
      </c>
      <c r="T10" s="68">
        <f t="shared" si="7"/>
        <v>279.01124430455314</v>
      </c>
      <c r="U10" s="65">
        <v>0.36471818181818177</v>
      </c>
      <c r="V10" s="68">
        <f t="shared" si="8"/>
        <v>718.75769585483192</v>
      </c>
      <c r="X10" s="79">
        <f t="shared" si="9"/>
        <v>3.5090221175336715</v>
      </c>
    </row>
    <row r="11" spans="1:24">
      <c r="C11" s="65">
        <v>1.7014083333333332</v>
      </c>
      <c r="D11" s="52">
        <v>13</v>
      </c>
      <c r="E11" s="65">
        <v>13.96572818181818</v>
      </c>
      <c r="F11" s="68">
        <f t="shared" si="0"/>
        <v>18.770521421237614</v>
      </c>
      <c r="G11" s="65">
        <v>2.3833954545454543</v>
      </c>
      <c r="H11" s="68">
        <f t="shared" si="1"/>
        <v>109.98762270023477</v>
      </c>
      <c r="I11" s="65">
        <v>1.3326345454545456</v>
      </c>
      <c r="J11" s="68">
        <f t="shared" si="2"/>
        <v>196.71109449634281</v>
      </c>
      <c r="K11" s="65">
        <v>0.95385818181818172</v>
      </c>
      <c r="L11" s="68">
        <f t="shared" si="3"/>
        <v>274.82492156257268</v>
      </c>
      <c r="M11" s="57">
        <v>0.70656545454545461</v>
      </c>
      <c r="N11" s="68">
        <f t="shared" si="4"/>
        <v>371.01162859517609</v>
      </c>
      <c r="O11" s="65">
        <v>2.3704436363636359</v>
      </c>
      <c r="P11" s="68">
        <f t="shared" si="5"/>
        <v>110.58858180747143</v>
      </c>
      <c r="Q11" s="65">
        <v>1.3233636363636363</v>
      </c>
      <c r="R11" s="68">
        <f t="shared" si="6"/>
        <v>198.08916672391291</v>
      </c>
      <c r="S11" s="65">
        <v>0.94276818181818201</v>
      </c>
      <c r="T11" s="68">
        <f t="shared" si="7"/>
        <v>278.0577506279862</v>
      </c>
      <c r="U11" s="65">
        <v>0.6246799999999999</v>
      </c>
      <c r="V11" s="68">
        <f t="shared" si="8"/>
        <v>419.64525837228666</v>
      </c>
      <c r="X11" s="79">
        <f t="shared" si="9"/>
        <v>2.7236478410279399</v>
      </c>
    </row>
    <row r="12" spans="1:24">
      <c r="C12" s="65">
        <v>2.37724</v>
      </c>
      <c r="D12" s="52">
        <v>15</v>
      </c>
      <c r="E12" s="65">
        <v>19.777363636363635</v>
      </c>
      <c r="F12" s="68">
        <f t="shared" si="0"/>
        <v>13.254749461045916</v>
      </c>
      <c r="G12" s="65">
        <v>3.2969172727272733</v>
      </c>
      <c r="H12" s="68">
        <f t="shared" si="1"/>
        <v>79.511852532213965</v>
      </c>
      <c r="I12" s="65">
        <v>1.8227763636363639</v>
      </c>
      <c r="J12" s="68">
        <f t="shared" si="2"/>
        <v>143.81577753018121</v>
      </c>
      <c r="K12" s="65">
        <v>1.2928472727272726</v>
      </c>
      <c r="L12" s="68">
        <f t="shared" si="3"/>
        <v>202.76486289599001</v>
      </c>
      <c r="M12" s="57">
        <v>1.1063345454545457</v>
      </c>
      <c r="N12" s="68">
        <f t="shared" si="4"/>
        <v>236.94821885209797</v>
      </c>
      <c r="O12" s="66">
        <v>3.2730799999999998</v>
      </c>
      <c r="P12" s="69">
        <f t="shared" si="5"/>
        <v>80.090923533796911</v>
      </c>
      <c r="Q12" s="66">
        <v>1.8072009090909091</v>
      </c>
      <c r="R12" s="69">
        <f t="shared" si="6"/>
        <v>145.05526125032131</v>
      </c>
      <c r="S12" s="66">
        <v>1.2720175</v>
      </c>
      <c r="T12" s="69">
        <f t="shared" si="7"/>
        <v>206.08521502259205</v>
      </c>
      <c r="U12" s="66">
        <v>0.81494909090909107</v>
      </c>
      <c r="V12" s="69">
        <f t="shared" si="8"/>
        <v>321.66917286523187</v>
      </c>
      <c r="X12" s="79">
        <f t="shared" si="9"/>
        <v>2.9170411090932613</v>
      </c>
    </row>
    <row r="13" spans="1:24">
      <c r="C13" s="65">
        <v>2.9383350000000004</v>
      </c>
      <c r="D13" s="52">
        <v>17</v>
      </c>
      <c r="E13" s="65">
        <v>24.589504545454545</v>
      </c>
      <c r="F13" s="68">
        <f t="shared" si="0"/>
        <v>10.660808537862884</v>
      </c>
      <c r="G13" s="65">
        <v>3.9442009090909091</v>
      </c>
      <c r="H13" s="68">
        <f t="shared" si="1"/>
        <v>66.463145778347553</v>
      </c>
      <c r="I13" s="65">
        <v>2.1654745454545452</v>
      </c>
      <c r="J13" s="68">
        <f t="shared" si="2"/>
        <v>121.05614473753812</v>
      </c>
      <c r="K13" s="65">
        <v>1.5254345454545453</v>
      </c>
      <c r="L13" s="68">
        <f t="shared" si="3"/>
        <v>171.84873699178419</v>
      </c>
      <c r="M13" s="57">
        <v>0.8058909090909091</v>
      </c>
      <c r="N13" s="68">
        <f t="shared" si="4"/>
        <v>325.28472159552388</v>
      </c>
      <c r="X13" s="79">
        <f t="shared" si="9"/>
        <v>3.6460704133200981</v>
      </c>
    </row>
    <row r="14" spans="1:24">
      <c r="C14" s="65">
        <v>3.6127566666666664</v>
      </c>
      <c r="D14" s="52">
        <v>19</v>
      </c>
      <c r="E14" s="65">
        <v>30.938029090909087</v>
      </c>
      <c r="F14" s="68">
        <f t="shared" si="0"/>
        <v>8.4731965061416634</v>
      </c>
      <c r="G14" s="65">
        <v>4.9919190909090911</v>
      </c>
      <c r="H14" s="68">
        <f t="shared" si="1"/>
        <v>52.513671641312655</v>
      </c>
      <c r="I14" s="65">
        <v>2.7478472727272729</v>
      </c>
      <c r="J14" s="68">
        <f t="shared" si="2"/>
        <v>95.399770795783269</v>
      </c>
      <c r="K14" s="65">
        <v>1.9320918181818181</v>
      </c>
      <c r="L14" s="68">
        <f t="shared" si="3"/>
        <v>135.67885207789391</v>
      </c>
      <c r="M14" s="57">
        <v>1.051930909090909</v>
      </c>
      <c r="N14" s="68">
        <f t="shared" si="4"/>
        <v>249.20267836463509</v>
      </c>
      <c r="X14" s="79">
        <f t="shared" si="9"/>
        <v>3.4344048981209734</v>
      </c>
    </row>
    <row r="15" spans="1:24">
      <c r="C15" s="65">
        <v>4.4817766666666676</v>
      </c>
      <c r="D15" s="52">
        <v>21</v>
      </c>
      <c r="E15" s="65">
        <v>38.46659727272727</v>
      </c>
      <c r="F15" s="68">
        <f t="shared" si="0"/>
        <v>6.8148476492840064</v>
      </c>
      <c r="G15" s="65">
        <v>6.0992018181818191</v>
      </c>
      <c r="H15" s="68">
        <f t="shared" si="1"/>
        <v>42.980050146651074</v>
      </c>
      <c r="I15" s="65">
        <v>3.3328781818181823</v>
      </c>
      <c r="J15" s="68">
        <f t="shared" si="2"/>
        <v>78.653939837966959</v>
      </c>
      <c r="K15" s="65">
        <v>2.3355354545454547</v>
      </c>
      <c r="L15" s="68">
        <f t="shared" si="3"/>
        <v>112.24149883480096</v>
      </c>
      <c r="M15" s="57">
        <v>1.2514554545454546</v>
      </c>
      <c r="N15" s="68">
        <f t="shared" si="4"/>
        <v>209.47129923630737</v>
      </c>
      <c r="X15" s="79">
        <f t="shared" si="9"/>
        <v>3.5812514543671945</v>
      </c>
    </row>
    <row r="16" spans="1:24">
      <c r="C16" s="65">
        <v>5.3780816666666666</v>
      </c>
      <c r="D16" s="52">
        <v>23</v>
      </c>
      <c r="E16" s="65">
        <v>46.382110000000004</v>
      </c>
      <c r="F16" s="68">
        <f t="shared" si="0"/>
        <v>5.6518342955937095</v>
      </c>
      <c r="G16" s="65">
        <v>7.3215045454545455</v>
      </c>
      <c r="H16" s="68">
        <f t="shared" si="1"/>
        <v>35.804662603501143</v>
      </c>
      <c r="I16" s="65">
        <v>3.9898790909090907</v>
      </c>
      <c r="J16" s="68">
        <f t="shared" si="2"/>
        <v>65.70224160358471</v>
      </c>
      <c r="K16" s="65">
        <v>2.7878890909090912</v>
      </c>
      <c r="L16" s="68">
        <f t="shared" si="3"/>
        <v>94.029565542909936</v>
      </c>
      <c r="M16" s="57">
        <v>1.4271918181818182</v>
      </c>
      <c r="N16" s="68">
        <f t="shared" si="4"/>
        <v>183.67818303075779</v>
      </c>
      <c r="X16" s="79">
        <f t="shared" si="9"/>
        <v>3.76829631318803</v>
      </c>
    </row>
    <row r="17" spans="3:24">
      <c r="C17" s="65">
        <v>6.4336966666666662</v>
      </c>
      <c r="D17" s="52">
        <v>25</v>
      </c>
      <c r="E17" s="65">
        <v>55.01072727272728</v>
      </c>
      <c r="F17" s="68">
        <f t="shared" si="0"/>
        <v>4.7653251101438068</v>
      </c>
      <c r="G17" s="65">
        <v>8.6263736363636365</v>
      </c>
      <c r="H17" s="68">
        <f t="shared" si="1"/>
        <v>30.388667480731133</v>
      </c>
      <c r="I17" s="65">
        <v>4.6820409090909081</v>
      </c>
      <c r="J17" s="68">
        <f t="shared" si="2"/>
        <v>55.989258763418057</v>
      </c>
      <c r="K17" s="65">
        <v>3.2650099999999997</v>
      </c>
      <c r="L17" s="68">
        <f t="shared" si="3"/>
        <v>80.288881197913639</v>
      </c>
      <c r="M17" s="57">
        <v>1.6309609090909092</v>
      </c>
      <c r="N17" s="68">
        <f t="shared" si="4"/>
        <v>160.72978729215404</v>
      </c>
      <c r="X17" s="79">
        <f t="shared" si="9"/>
        <v>3.9447276944563816</v>
      </c>
    </row>
    <row r="18" spans="3:24">
      <c r="C18" s="65">
        <v>7.3723658333333333</v>
      </c>
      <c r="D18" s="52">
        <v>27</v>
      </c>
      <c r="E18" s="65">
        <v>64.418211818181817</v>
      </c>
      <c r="F18" s="68">
        <f t="shared" si="0"/>
        <v>4.0694082092792705</v>
      </c>
      <c r="G18" s="65">
        <v>9.9881809090909108</v>
      </c>
      <c r="H18" s="68">
        <f t="shared" si="1"/>
        <v>26.245419700138314</v>
      </c>
      <c r="I18" s="65">
        <v>5.4088809090909091</v>
      </c>
      <c r="J18" s="68">
        <f t="shared" si="2"/>
        <v>48.465478239575347</v>
      </c>
      <c r="K18" s="65">
        <v>3.7749799999999998</v>
      </c>
      <c r="L18" s="68">
        <f t="shared" si="3"/>
        <v>69.442487112514513</v>
      </c>
      <c r="M18" s="57">
        <v>1.8739790909090908</v>
      </c>
      <c r="N18" s="68">
        <f t="shared" si="4"/>
        <v>139.88629930381489</v>
      </c>
      <c r="X18" s="79">
        <f t="shared" si="9"/>
        <v>3.9340704862170615</v>
      </c>
    </row>
    <row r="19" spans="3:24">
      <c r="C19" s="65">
        <v>8.5017608333333321</v>
      </c>
      <c r="D19" s="52">
        <v>29</v>
      </c>
      <c r="E19" s="65">
        <v>75.181515454545448</v>
      </c>
      <c r="F19" s="68">
        <f t="shared" si="0"/>
        <v>3.4868145236908878</v>
      </c>
      <c r="G19" s="65">
        <v>11.461617272727272</v>
      </c>
      <c r="H19" s="68">
        <f t="shared" si="1"/>
        <v>22.871466893574198</v>
      </c>
      <c r="I19" s="65">
        <v>6.2030718181818179</v>
      </c>
      <c r="J19" s="68">
        <f t="shared" si="2"/>
        <v>42.260352238971343</v>
      </c>
      <c r="K19" s="65">
        <v>4.3117872727272735</v>
      </c>
      <c r="L19" s="68">
        <f t="shared" si="3"/>
        <v>60.797062428868337</v>
      </c>
      <c r="M19" s="57">
        <v>2.1157781818181816</v>
      </c>
      <c r="N19" s="68">
        <f t="shared" si="4"/>
        <v>123.89956671862836</v>
      </c>
      <c r="X19" s="79">
        <f t="shared" si="9"/>
        <v>4.0182666152778808</v>
      </c>
    </row>
    <row r="20" spans="3:24">
      <c r="C20" s="65">
        <v>9.6545974999999995</v>
      </c>
      <c r="D20" s="52">
        <v>31</v>
      </c>
      <c r="E20" s="65">
        <v>85.889415454545471</v>
      </c>
      <c r="F20" s="68">
        <f t="shared" si="0"/>
        <v>3.0521106542951411</v>
      </c>
      <c r="G20" s="65">
        <v>13.023101818181818</v>
      </c>
      <c r="H20" s="68">
        <f t="shared" si="1"/>
        <v>20.129152306404869</v>
      </c>
      <c r="I20" s="65">
        <v>7.0397163636363622</v>
      </c>
      <c r="J20" s="68">
        <f t="shared" si="2"/>
        <v>37.237863922203481</v>
      </c>
      <c r="K20" s="65">
        <v>4.8892727272727274</v>
      </c>
      <c r="L20" s="68">
        <f t="shared" si="3"/>
        <v>53.616154103603435</v>
      </c>
      <c r="M20" s="57">
        <v>2.3838481818181814</v>
      </c>
      <c r="N20" s="68">
        <f t="shared" si="4"/>
        <v>109.96673445876093</v>
      </c>
      <c r="X20" s="79">
        <f t="shared" si="9"/>
        <v>4.0500051864193614</v>
      </c>
    </row>
    <row r="21" spans="3:24">
      <c r="C21" s="65">
        <v>10.984375</v>
      </c>
      <c r="D21" s="52">
        <v>33</v>
      </c>
      <c r="E21" s="65">
        <v>97.171768181818194</v>
      </c>
      <c r="F21" s="68">
        <f t="shared" si="0"/>
        <v>2.6977382927673199</v>
      </c>
      <c r="G21" s="65">
        <v>14.110052727272729</v>
      </c>
      <c r="H21" s="68">
        <f t="shared" si="1"/>
        <v>18.578527314310662</v>
      </c>
      <c r="I21" s="65">
        <v>7.6168490909090911</v>
      </c>
      <c r="J21" s="68">
        <f t="shared" si="2"/>
        <v>34.416331066986181</v>
      </c>
      <c r="K21" s="65">
        <v>5.2818490909090912</v>
      </c>
      <c r="L21" s="68">
        <f t="shared" si="3"/>
        <v>49.631103707826831</v>
      </c>
      <c r="M21" s="57">
        <v>2.5456372727272729</v>
      </c>
      <c r="N21" s="68">
        <f t="shared" si="4"/>
        <v>102.97775052576581</v>
      </c>
      <c r="X21" s="79">
        <f t="shared" si="9"/>
        <v>4.3149804246195185</v>
      </c>
    </row>
    <row r="22" spans="3:24">
      <c r="C22" s="65">
        <v>12.518349999999998</v>
      </c>
      <c r="D22" s="52">
        <v>35</v>
      </c>
      <c r="E22" s="65">
        <v>110.48351636363637</v>
      </c>
      <c r="F22" s="68">
        <f t="shared" si="0"/>
        <v>2.3726978342832683</v>
      </c>
      <c r="G22" s="65">
        <v>15.972100909090909</v>
      </c>
      <c r="H22" s="68">
        <f t="shared" si="1"/>
        <v>16.412618571098207</v>
      </c>
      <c r="I22" s="65">
        <v>8.6306454545454532</v>
      </c>
      <c r="J22" s="68">
        <f t="shared" si="2"/>
        <v>30.3736263273262</v>
      </c>
      <c r="K22" s="65">
        <v>6.0007272727272722</v>
      </c>
      <c r="L22" s="68">
        <f t="shared" si="3"/>
        <v>43.685371470124842</v>
      </c>
      <c r="M22" s="57">
        <v>2.9168790909090911</v>
      </c>
      <c r="N22" s="68">
        <f t="shared" si="4"/>
        <v>89.87139741822439</v>
      </c>
      <c r="X22" s="79">
        <f t="shared" si="9"/>
        <v>4.2916931452576792</v>
      </c>
    </row>
    <row r="23" spans="3:24">
      <c r="C23" s="65">
        <v>13.990616666666668</v>
      </c>
      <c r="D23" s="52">
        <v>37</v>
      </c>
      <c r="E23" s="65">
        <v>122.31469727272726</v>
      </c>
      <c r="F23" s="68">
        <f t="shared" si="0"/>
        <v>2.1431929755382777</v>
      </c>
      <c r="G23" s="65">
        <v>17.666840000000001</v>
      </c>
      <c r="H23" s="68">
        <f t="shared" si="1"/>
        <v>14.838194040360358</v>
      </c>
      <c r="I23" s="65">
        <v>9.5275345454545448</v>
      </c>
      <c r="J23" s="68">
        <f t="shared" si="2"/>
        <v>27.514358384044407</v>
      </c>
      <c r="K23" s="65">
        <v>6.6110109090909104</v>
      </c>
      <c r="L23" s="68">
        <f t="shared" si="3"/>
        <v>39.652634612888242</v>
      </c>
      <c r="M23" s="57">
        <v>3.201565454545455</v>
      </c>
      <c r="N23" s="68">
        <f t="shared" si="4"/>
        <v>81.879943959233572</v>
      </c>
      <c r="X23" s="79">
        <f t="shared" si="9"/>
        <v>4.369929918753761</v>
      </c>
    </row>
    <row r="24" spans="3:24">
      <c r="C24" s="65">
        <v>15.350008333333335</v>
      </c>
      <c r="D24" s="52">
        <v>39</v>
      </c>
      <c r="E24" s="65">
        <v>136.35035272727271</v>
      </c>
      <c r="F24" s="68">
        <f t="shared" si="0"/>
        <v>1.922576617930275</v>
      </c>
      <c r="G24" s="65">
        <v>19.675001818181823</v>
      </c>
      <c r="H24" s="68">
        <f t="shared" si="1"/>
        <v>13.323709060994886</v>
      </c>
      <c r="I24" s="65">
        <v>10.601859090909091</v>
      </c>
      <c r="J24" s="68">
        <f t="shared" si="2"/>
        <v>24.726229404877103</v>
      </c>
      <c r="K24" s="65">
        <v>7.3535245454545448</v>
      </c>
      <c r="L24" s="68">
        <f t="shared" si="3"/>
        <v>35.648755692539275</v>
      </c>
      <c r="M24" s="57">
        <v>3.5326272727272725</v>
      </c>
      <c r="N24" s="68">
        <f t="shared" si="4"/>
        <v>74.206526690153368</v>
      </c>
      <c r="X24" s="79">
        <f t="shared" si="9"/>
        <v>4.3452102778685626</v>
      </c>
    </row>
    <row r="25" spans="3:24">
      <c r="C25" s="65">
        <v>17.082425000000001</v>
      </c>
      <c r="D25" s="52">
        <v>41</v>
      </c>
      <c r="E25" s="65">
        <v>151.63756636363635</v>
      </c>
      <c r="F25" s="68">
        <f t="shared" si="0"/>
        <v>1.7287536742139631</v>
      </c>
      <c r="G25" s="65">
        <v>21.677938181818181</v>
      </c>
      <c r="H25" s="68">
        <f t="shared" si="1"/>
        <v>12.092662955366604</v>
      </c>
      <c r="I25" s="65">
        <v>11.672646363636364</v>
      </c>
      <c r="J25" s="68">
        <f t="shared" si="2"/>
        <v>22.457974981290757</v>
      </c>
      <c r="K25" s="65">
        <v>8.0828872727272749</v>
      </c>
      <c r="L25" s="68">
        <f t="shared" si="3"/>
        <v>32.431975252767451</v>
      </c>
      <c r="M25" s="57">
        <v>3.8704145454545453</v>
      </c>
      <c r="N25" s="68">
        <f t="shared" si="4"/>
        <v>67.730212596442584</v>
      </c>
      <c r="X25" s="79">
        <f t="shared" si="9"/>
        <v>4.4135905338775085</v>
      </c>
    </row>
    <row r="26" spans="3:24">
      <c r="C26" s="65">
        <v>18.829375000000002</v>
      </c>
      <c r="D26" s="52">
        <v>43</v>
      </c>
      <c r="E26" s="65">
        <v>168.74468636363633</v>
      </c>
      <c r="F26" s="68">
        <f t="shared" si="0"/>
        <v>1.5534948427062931</v>
      </c>
      <c r="G26" s="65">
        <v>23.825303636363632</v>
      </c>
      <c r="H26" s="68">
        <f t="shared" si="1"/>
        <v>11.002755893524052</v>
      </c>
      <c r="I26" s="65">
        <v>12.829434545454545</v>
      </c>
      <c r="J26" s="68">
        <f t="shared" si="2"/>
        <v>20.433012777860682</v>
      </c>
      <c r="K26" s="65">
        <v>8.8821927272727255</v>
      </c>
      <c r="L26" s="68">
        <f t="shared" si="3"/>
        <v>29.513433005691066</v>
      </c>
      <c r="M26" s="57">
        <v>4.2777472727272725</v>
      </c>
      <c r="N26" s="68">
        <f t="shared" si="4"/>
        <v>61.280852581286418</v>
      </c>
      <c r="X26" s="79">
        <f t="shared" si="9"/>
        <v>4.4017034666929629</v>
      </c>
    </row>
    <row r="27" spans="3:24">
      <c r="C27" s="65">
        <v>20.770424999999999</v>
      </c>
      <c r="D27" s="52">
        <v>45</v>
      </c>
      <c r="E27" s="65">
        <v>184.78982909090911</v>
      </c>
      <c r="F27" s="68">
        <f t="shared" si="0"/>
        <v>1.4186062149071841</v>
      </c>
      <c r="G27" s="65">
        <v>26.086736363636362</v>
      </c>
      <c r="H27" s="68">
        <f t="shared" si="1"/>
        <v>10.048938140280972</v>
      </c>
      <c r="I27" s="65">
        <v>14.033261818181819</v>
      </c>
      <c r="J27" s="68">
        <f t="shared" si="2"/>
        <v>18.680190207836084</v>
      </c>
      <c r="K27" s="65">
        <v>9.7094436363636358</v>
      </c>
      <c r="L27" s="68">
        <f t="shared" si="3"/>
        <v>26.998869329466309</v>
      </c>
      <c r="M27" s="57">
        <v>4.6637690909090912</v>
      </c>
      <c r="N27" s="68">
        <f t="shared" si="4"/>
        <v>56.208614725584802</v>
      </c>
      <c r="X27" s="79">
        <f t="shared" si="9"/>
        <v>4.4535706196275893</v>
      </c>
    </row>
    <row r="28" spans="3:24">
      <c r="C28" s="65">
        <v>22.5899</v>
      </c>
      <c r="D28" s="52">
        <v>47</v>
      </c>
      <c r="E28" s="65">
        <v>201.60867636363636</v>
      </c>
      <c r="F28" s="68">
        <f t="shared" si="0"/>
        <v>1.3002615002896882</v>
      </c>
      <c r="G28" s="65">
        <v>28.410879090909088</v>
      </c>
      <c r="H28" s="68">
        <f t="shared" si="1"/>
        <v>9.2268880227602974</v>
      </c>
      <c r="I28" s="65">
        <v>15.277859090909089</v>
      </c>
      <c r="J28" s="68">
        <f t="shared" si="2"/>
        <v>17.158425041109702</v>
      </c>
      <c r="K28" s="65">
        <v>10.568677272727273</v>
      </c>
      <c r="L28" s="68">
        <f t="shared" si="3"/>
        <v>24.803860808245979</v>
      </c>
      <c r="M28" s="57">
        <v>5.0847572727272725</v>
      </c>
      <c r="N28" s="68">
        <f t="shared" si="4"/>
        <v>51.554869965188296</v>
      </c>
      <c r="X28" s="79">
        <f t="shared" si="9"/>
        <v>4.4426702767433435</v>
      </c>
    </row>
    <row r="29" spans="3:24">
      <c r="C29" s="65">
        <v>24.657499999999999</v>
      </c>
      <c r="D29" s="52">
        <v>49</v>
      </c>
      <c r="E29" s="65">
        <v>212.22224363636369</v>
      </c>
      <c r="F29" s="68">
        <f t="shared" si="0"/>
        <v>1.2352333832130042</v>
      </c>
      <c r="G29" s="65">
        <v>29.43644545454546</v>
      </c>
      <c r="H29" s="68">
        <f t="shared" si="1"/>
        <v>8.9054230547228244</v>
      </c>
      <c r="I29" s="65">
        <v>15.823535454545453</v>
      </c>
      <c r="J29" s="68">
        <f t="shared" si="2"/>
        <v>16.566714862998381</v>
      </c>
      <c r="K29" s="65">
        <v>10.93791</v>
      </c>
      <c r="L29" s="68">
        <f t="shared" si="3"/>
        <v>23.96655302521231</v>
      </c>
      <c r="M29" s="57">
        <v>5.302160909090909</v>
      </c>
      <c r="N29" s="68">
        <f t="shared" si="4"/>
        <v>49.440974065976874</v>
      </c>
      <c r="X29" s="79">
        <f t="shared" si="9"/>
        <v>4.650462410094546</v>
      </c>
    </row>
    <row r="30" spans="3:24">
      <c r="C30" s="65">
        <v>26.459549999999997</v>
      </c>
      <c r="D30" s="52">
        <v>51</v>
      </c>
      <c r="E30" s="65">
        <v>227.45589909090913</v>
      </c>
      <c r="F30" s="68">
        <f t="shared" si="0"/>
        <v>1.1525047318962995</v>
      </c>
      <c r="G30" s="65">
        <v>31.841395454545456</v>
      </c>
      <c r="H30" s="68">
        <f t="shared" si="1"/>
        <v>8.232805009259673</v>
      </c>
      <c r="I30" s="65">
        <v>17.138342727272725</v>
      </c>
      <c r="J30" s="68">
        <f t="shared" si="2"/>
        <v>15.295761333028013</v>
      </c>
      <c r="K30" s="65">
        <v>11.86391818181818</v>
      </c>
      <c r="L30" s="68">
        <f t="shared" si="3"/>
        <v>22.095904235225067</v>
      </c>
      <c r="M30" s="57">
        <v>5.8506363636363634</v>
      </c>
      <c r="N30" s="68">
        <f t="shared" si="4"/>
        <v>44.80606616218904</v>
      </c>
      <c r="X30" s="79">
        <f t="shared" si="9"/>
        <v>4.5225080410833316</v>
      </c>
    </row>
    <row r="31" spans="3:24">
      <c r="C31" s="65">
        <v>28.678425000000004</v>
      </c>
      <c r="D31" s="52">
        <v>53</v>
      </c>
      <c r="E31" s="65">
        <v>245.43795909090906</v>
      </c>
      <c r="F31" s="68">
        <f t="shared" si="0"/>
        <v>1.0680662476618097</v>
      </c>
      <c r="G31" s="65">
        <v>34.388435454545451</v>
      </c>
      <c r="H31" s="68">
        <f t="shared" si="1"/>
        <v>7.6230278154556146</v>
      </c>
      <c r="I31" s="65">
        <v>18.495544545454546</v>
      </c>
      <c r="J31" s="68">
        <f t="shared" si="2"/>
        <v>14.17335939235292</v>
      </c>
      <c r="K31" s="65">
        <v>12.781636363636363</v>
      </c>
      <c r="L31" s="68">
        <f t="shared" si="3"/>
        <v>20.5094240316363</v>
      </c>
      <c r="M31" s="57">
        <v>6.3282309090909088</v>
      </c>
      <c r="N31" s="68">
        <f t="shared" si="4"/>
        <v>41.424531399986272</v>
      </c>
      <c r="X31" s="79">
        <f t="shared" si="9"/>
        <v>4.5318234135232975</v>
      </c>
    </row>
    <row r="32" spans="3:24">
      <c r="C32" s="65">
        <v>30.780341666666668</v>
      </c>
      <c r="D32" s="52">
        <v>55</v>
      </c>
      <c r="E32" s="65">
        <v>261.38272818181815</v>
      </c>
      <c r="F32" s="68">
        <f t="shared" si="0"/>
        <v>1.0029124794261552</v>
      </c>
      <c r="G32" s="65">
        <v>36.899030909090918</v>
      </c>
      <c r="H32" s="68">
        <f t="shared" si="1"/>
        <v>7.104360020886479</v>
      </c>
      <c r="I32" s="65">
        <v>19.839728181818181</v>
      </c>
      <c r="J32" s="68">
        <f t="shared" si="2"/>
        <v>13.213084251841611</v>
      </c>
      <c r="K32" s="65">
        <v>13.706767272727273</v>
      </c>
      <c r="L32" s="68">
        <f t="shared" si="3"/>
        <v>19.125151451399852</v>
      </c>
      <c r="M32" s="57">
        <v>6.8437381818181819</v>
      </c>
      <c r="N32" s="68">
        <f t="shared" si="4"/>
        <v>38.304212264642182</v>
      </c>
      <c r="X32" s="79">
        <f t="shared" si="9"/>
        <v>4.4975919371727375</v>
      </c>
    </row>
    <row r="33" spans="3:24">
      <c r="C33" s="65">
        <v>33.169808333333336</v>
      </c>
      <c r="D33" s="52">
        <v>57</v>
      </c>
      <c r="E33" s="65">
        <v>282.84560636363636</v>
      </c>
      <c r="F33" s="68">
        <f t="shared" si="0"/>
        <v>0.92680951763832009</v>
      </c>
      <c r="G33" s="65">
        <v>39.571374545454553</v>
      </c>
      <c r="H33" s="68">
        <f t="shared" si="1"/>
        <v>6.6245866617264557</v>
      </c>
      <c r="I33" s="65">
        <v>21.261566363636366</v>
      </c>
      <c r="J33" s="68">
        <f t="shared" si="2"/>
        <v>12.329477307389009</v>
      </c>
      <c r="K33" s="65">
        <v>14.683071818181821</v>
      </c>
      <c r="L33" s="68">
        <f t="shared" si="3"/>
        <v>17.85348483247158</v>
      </c>
      <c r="M33" s="57">
        <v>7.2831200000000003</v>
      </c>
      <c r="N33" s="68">
        <f t="shared" si="4"/>
        <v>35.993365480728038</v>
      </c>
      <c r="X33" s="79">
        <f t="shared" si="9"/>
        <v>4.5543404932684526</v>
      </c>
    </row>
    <row r="34" spans="3:24">
      <c r="C34" s="65">
        <v>35.788699999999999</v>
      </c>
      <c r="D34" s="52">
        <v>59</v>
      </c>
      <c r="E34" s="65">
        <v>300.55774818181811</v>
      </c>
      <c r="F34" s="68">
        <f t="shared" si="0"/>
        <v>0.87219178871881797</v>
      </c>
      <c r="G34" s="65">
        <v>42.485898181818179</v>
      </c>
      <c r="H34" s="68">
        <f t="shared" si="1"/>
        <v>6.1701414167627133</v>
      </c>
      <c r="I34" s="65">
        <v>22.81953636363636</v>
      </c>
      <c r="J34" s="68">
        <f t="shared" si="2"/>
        <v>11.487700530924659</v>
      </c>
      <c r="K34" s="65">
        <v>15.761262727272729</v>
      </c>
      <c r="L34" s="68">
        <f t="shared" si="3"/>
        <v>16.63216993054721</v>
      </c>
      <c r="M34" s="57">
        <v>7.8775263636363642</v>
      </c>
      <c r="N34" s="68">
        <f t="shared" si="4"/>
        <v>33.277451308838415</v>
      </c>
      <c r="X34" s="79">
        <f t="shared" si="9"/>
        <v>4.5431393495812422</v>
      </c>
    </row>
    <row r="35" spans="3:24">
      <c r="C35" s="65">
        <v>38.014324999999999</v>
      </c>
      <c r="D35" s="52">
        <v>61</v>
      </c>
      <c r="E35" s="65">
        <v>318.66701</v>
      </c>
      <c r="F35" s="68">
        <f t="shared" si="0"/>
        <v>0.82262672875990517</v>
      </c>
      <c r="G35" s="65">
        <v>45.179454545454547</v>
      </c>
      <c r="H35" s="68">
        <f t="shared" si="1"/>
        <v>5.802283419253321</v>
      </c>
      <c r="I35" s="65">
        <v>24.263283636363635</v>
      </c>
      <c r="J35" s="68">
        <f t="shared" si="2"/>
        <v>10.804143574661184</v>
      </c>
      <c r="K35" s="65">
        <v>16.757190909090909</v>
      </c>
      <c r="L35" s="68">
        <f t="shared" si="3"/>
        <v>15.643672106032092</v>
      </c>
      <c r="M35" s="57">
        <v>8.3917090909090906</v>
      </c>
      <c r="N35" s="68">
        <f t="shared" si="4"/>
        <v>31.238451805245003</v>
      </c>
      <c r="X35" s="79">
        <f t="shared" si="9"/>
        <v>4.5299860360009019</v>
      </c>
    </row>
    <row r="36" spans="3:24">
      <c r="C36" s="65">
        <v>40.821216666666665</v>
      </c>
      <c r="D36" s="52">
        <v>63</v>
      </c>
      <c r="E36" s="65">
        <v>340.15417090909096</v>
      </c>
      <c r="F36" s="68">
        <f t="shared" si="0"/>
        <v>0.77066231261959206</v>
      </c>
      <c r="G36" s="65">
        <v>48.323029090909088</v>
      </c>
      <c r="H36" s="68">
        <f t="shared" si="1"/>
        <v>5.4248254906958344</v>
      </c>
      <c r="I36" s="65">
        <v>25.950647272727277</v>
      </c>
      <c r="J36" s="68">
        <f t="shared" si="2"/>
        <v>10.101636280783607</v>
      </c>
      <c r="K36" s="65">
        <v>17.922192727272726</v>
      </c>
      <c r="L36" s="68">
        <f t="shared" si="3"/>
        <v>14.626781666123241</v>
      </c>
      <c r="M36" s="57">
        <v>9.0211818181818177</v>
      </c>
      <c r="N36" s="68">
        <f t="shared" si="4"/>
        <v>29.058720385355677</v>
      </c>
      <c r="X36" s="79">
        <f t="shared" si="9"/>
        <v>4.5250408970134259</v>
      </c>
    </row>
    <row r="37" spans="3:24">
      <c r="C37" s="65">
        <v>43.367741666666667</v>
      </c>
      <c r="D37" s="52">
        <v>65</v>
      </c>
      <c r="E37" s="65">
        <v>348.32414181818183</v>
      </c>
      <c r="F37" s="68">
        <f t="shared" si="0"/>
        <v>0.75258636576741755</v>
      </c>
      <c r="G37" s="65">
        <v>48.545354545454551</v>
      </c>
      <c r="H37" s="68">
        <f t="shared" si="1"/>
        <v>5.3999811610098813</v>
      </c>
      <c r="I37" s="65">
        <v>26.064848181818181</v>
      </c>
      <c r="J37" s="68">
        <f t="shared" si="2"/>
        <v>10.057376823044816</v>
      </c>
      <c r="K37" s="65">
        <v>17.993061818181818</v>
      </c>
      <c r="L37" s="68">
        <f t="shared" si="3"/>
        <v>14.56917130886006</v>
      </c>
      <c r="M37" s="57">
        <v>9.1750509090909116</v>
      </c>
      <c r="N37" s="68">
        <f t="shared" si="4"/>
        <v>28.571394600138944</v>
      </c>
      <c r="X37" s="79">
        <f t="shared" si="9"/>
        <v>4.7267031100281551</v>
      </c>
    </row>
    <row r="38" spans="3:24">
      <c r="C38" s="65">
        <v>46.582341666666672</v>
      </c>
      <c r="D38" s="52">
        <v>67</v>
      </c>
      <c r="E38" s="65">
        <v>369.42765727272723</v>
      </c>
      <c r="F38" s="68">
        <f t="shared" si="0"/>
        <v>0.70959495002420503</v>
      </c>
      <c r="G38" s="65">
        <v>51.963545454545446</v>
      </c>
      <c r="H38" s="68">
        <f t="shared" si="1"/>
        <v>5.0447673981235104</v>
      </c>
      <c r="I38" s="65">
        <v>27.938200909090913</v>
      </c>
      <c r="J38" s="68">
        <f t="shared" si="2"/>
        <v>9.3829950200801946</v>
      </c>
      <c r="K38" s="65">
        <v>19.182341818181815</v>
      </c>
      <c r="L38" s="68">
        <f t="shared" si="3"/>
        <v>13.665901821827047</v>
      </c>
      <c r="M38" s="57">
        <v>9.6848481818181806</v>
      </c>
      <c r="N38" s="68">
        <f t="shared" si="4"/>
        <v>27.067435139782081</v>
      </c>
      <c r="X38" s="79">
        <f t="shared" si="9"/>
        <v>4.8098164051882488</v>
      </c>
    </row>
    <row r="39" spans="3:24">
      <c r="C39" s="65">
        <v>49.683191666666666</v>
      </c>
      <c r="D39" s="52">
        <v>69</v>
      </c>
      <c r="E39" s="65">
        <v>385.09373636363637</v>
      </c>
      <c r="F39" s="68">
        <f t="shared" si="0"/>
        <v>0.68072776897223441</v>
      </c>
      <c r="G39" s="65">
        <v>54.507452727272728</v>
      </c>
      <c r="H39" s="68">
        <f t="shared" si="1"/>
        <v>4.8093239893567183</v>
      </c>
      <c r="I39" s="65">
        <v>29.290150909090915</v>
      </c>
      <c r="J39" s="68">
        <f t="shared" si="2"/>
        <v>8.9499026759413933</v>
      </c>
      <c r="K39" s="65">
        <v>20.121556363636362</v>
      </c>
      <c r="L39" s="68">
        <f t="shared" si="3"/>
        <v>13.028018074871492</v>
      </c>
      <c r="M39" s="57">
        <v>10.285313636363638</v>
      </c>
      <c r="N39" s="68">
        <f t="shared" si="4"/>
        <v>25.487215000735823</v>
      </c>
      <c r="X39" s="79">
        <f t="shared" si="9"/>
        <v>4.8304984585994708</v>
      </c>
    </row>
    <row r="40" spans="3:24">
      <c r="C40" s="66">
        <v>52.352166666666669</v>
      </c>
      <c r="D40" s="62">
        <v>71</v>
      </c>
      <c r="E40" s="66">
        <v>402.72595000000001</v>
      </c>
      <c r="F40" s="69">
        <f t="shared" si="0"/>
        <v>0.65092403407329469</v>
      </c>
      <c r="G40" s="66">
        <v>57.679819090909092</v>
      </c>
      <c r="H40" s="69">
        <f t="shared" si="1"/>
        <v>4.5448131449031628</v>
      </c>
      <c r="I40" s="66">
        <v>30.980870000000003</v>
      </c>
      <c r="J40" s="69">
        <f t="shared" si="2"/>
        <v>8.4614796162922463</v>
      </c>
      <c r="K40" s="66">
        <v>21.274375454545453</v>
      </c>
      <c r="L40" s="69">
        <f t="shared" si="3"/>
        <v>12.322053851126835</v>
      </c>
      <c r="M40" s="58">
        <v>10.870030909090907</v>
      </c>
      <c r="N40" s="69">
        <f t="shared" si="4"/>
        <v>24.116214773663774</v>
      </c>
      <c r="X40" s="80">
        <f t="shared" si="9"/>
        <v>4.8161929901122091</v>
      </c>
    </row>
  </sheetData>
  <mergeCells count="11">
    <mergeCell ref="E3:N3"/>
    <mergeCell ref="O4:P4"/>
    <mergeCell ref="Q4:R4"/>
    <mergeCell ref="S4:T4"/>
    <mergeCell ref="U4:V4"/>
    <mergeCell ref="O3:V3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I25" sqref="I25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75" customWidth="1"/>
    <col min="11" max="11" width="10.25" customWidth="1"/>
    <col min="13" max="13" width="9.875" customWidth="1"/>
    <col min="14" max="14" width="9.75" customWidth="1"/>
  </cols>
  <sheetData>
    <row r="1" spans="1:24">
      <c r="A1" t="s">
        <v>54</v>
      </c>
      <c r="E1" t="s">
        <v>65</v>
      </c>
    </row>
    <row r="2" spans="1:24">
      <c r="A2" t="s">
        <v>38</v>
      </c>
      <c r="B2">
        <v>512</v>
      </c>
    </row>
    <row r="3" spans="1:24" ht="15">
      <c r="A3" t="s">
        <v>37</v>
      </c>
      <c r="B3">
        <v>512</v>
      </c>
      <c r="E3" s="87" t="s">
        <v>55</v>
      </c>
      <c r="F3" s="87"/>
      <c r="G3" s="87"/>
      <c r="H3" s="87"/>
      <c r="I3" s="87"/>
      <c r="J3" s="87"/>
      <c r="K3" s="87"/>
      <c r="L3" s="87"/>
      <c r="M3" s="87"/>
      <c r="N3" s="88"/>
      <c r="O3" s="91" t="s">
        <v>63</v>
      </c>
      <c r="P3" s="92"/>
      <c r="Q3" s="92"/>
      <c r="R3" s="92"/>
      <c r="S3" s="92"/>
      <c r="T3" s="92"/>
      <c r="U3" s="92"/>
      <c r="V3" s="93"/>
    </row>
    <row r="4" spans="1:24">
      <c r="A4" t="s">
        <v>53</v>
      </c>
      <c r="B4">
        <f>B2*B3</f>
        <v>262144</v>
      </c>
      <c r="E4" s="89" t="s">
        <v>56</v>
      </c>
      <c r="F4" s="90"/>
      <c r="G4" s="89" t="s">
        <v>57</v>
      </c>
      <c r="H4" s="90"/>
      <c r="I4" s="89" t="s">
        <v>58</v>
      </c>
      <c r="J4" s="90"/>
      <c r="K4" s="89" t="s">
        <v>59</v>
      </c>
      <c r="L4" s="90"/>
      <c r="M4" s="89" t="s">
        <v>60</v>
      </c>
      <c r="N4" s="90"/>
      <c r="O4" s="89" t="s">
        <v>57</v>
      </c>
      <c r="P4" s="90"/>
      <c r="Q4" s="89" t="s">
        <v>58</v>
      </c>
      <c r="R4" s="90"/>
      <c r="S4" s="89" t="s">
        <v>59</v>
      </c>
      <c r="T4" s="90"/>
      <c r="U4" s="89" t="s">
        <v>64</v>
      </c>
      <c r="V4" s="90"/>
    </row>
    <row r="5" spans="1:24">
      <c r="C5" s="40" t="s">
        <v>13</v>
      </c>
      <c r="D5" s="40" t="s">
        <v>7</v>
      </c>
      <c r="E5" s="40" t="s">
        <v>19</v>
      </c>
      <c r="F5" s="40" t="s">
        <v>62</v>
      </c>
      <c r="G5" s="40" t="s">
        <v>19</v>
      </c>
      <c r="H5" s="40" t="s">
        <v>62</v>
      </c>
      <c r="I5" s="40" t="s">
        <v>19</v>
      </c>
      <c r="J5" s="40" t="s">
        <v>62</v>
      </c>
      <c r="K5" s="40" t="s">
        <v>19</v>
      </c>
      <c r="L5" s="40" t="s">
        <v>62</v>
      </c>
      <c r="M5" s="40" t="s">
        <v>19</v>
      </c>
      <c r="N5" s="40" t="s">
        <v>62</v>
      </c>
      <c r="O5" s="40" t="s">
        <v>19</v>
      </c>
      <c r="P5" s="40" t="s">
        <v>62</v>
      </c>
      <c r="Q5" s="40" t="s">
        <v>19</v>
      </c>
      <c r="R5" s="40" t="s">
        <v>62</v>
      </c>
      <c r="S5" s="40" t="s">
        <v>19</v>
      </c>
      <c r="T5" s="40" t="s">
        <v>62</v>
      </c>
      <c r="U5" s="40" t="s">
        <v>19</v>
      </c>
      <c r="V5" s="40" t="s">
        <v>62</v>
      </c>
      <c r="X5" s="49" t="s">
        <v>72</v>
      </c>
    </row>
    <row r="6" spans="1:24">
      <c r="C6" s="65">
        <v>0.16862949999999999</v>
      </c>
      <c r="D6" s="51">
        <v>3</v>
      </c>
      <c r="E6" s="64">
        <v>0.1108490909090909</v>
      </c>
      <c r="F6" s="67">
        <f>$B$4/E6/1000</f>
        <v>2364.8728000393658</v>
      </c>
      <c r="G6" s="1">
        <v>0.24539000000000005</v>
      </c>
      <c r="H6" s="67">
        <f>$B$4/G6/1000</f>
        <v>1068.274990830922</v>
      </c>
      <c r="I6" s="1">
        <v>0.24539000000000005</v>
      </c>
      <c r="J6" s="67">
        <f>$B$4/I6/1000</f>
        <v>1068.274990830922</v>
      </c>
      <c r="K6" s="1">
        <v>0.18132454545454546</v>
      </c>
      <c r="L6" s="67">
        <f>$B$4/K6/1000</f>
        <v>1445.7171219861925</v>
      </c>
      <c r="M6" s="1">
        <v>0.14013181818181819</v>
      </c>
      <c r="N6" s="67">
        <f>$B$4/M6/1000</f>
        <v>1870.6957734600539</v>
      </c>
      <c r="O6" s="1">
        <v>0.17222181818181814</v>
      </c>
      <c r="P6" s="67">
        <f>$B$4/O6/1000</f>
        <v>1522.1300225924285</v>
      </c>
      <c r="Q6" s="1">
        <v>0.18535888888888888</v>
      </c>
      <c r="R6" s="67">
        <f>$B$4/Q6/1000</f>
        <v>1414.2510325314856</v>
      </c>
      <c r="S6" s="1">
        <v>0.17488875000000001</v>
      </c>
      <c r="T6" s="67">
        <f>$B$4/S6/1000</f>
        <v>1498.9185982517456</v>
      </c>
      <c r="U6" s="1">
        <v>0.12518666666666667</v>
      </c>
      <c r="V6" s="67">
        <f>$B$4/U6/1000</f>
        <v>2094.0249227819791</v>
      </c>
      <c r="X6" s="79">
        <f>C6/MIN(E6,G6,I6,K6,M6,O6,Q6,S6,U6)</f>
        <v>1.5212528909081964</v>
      </c>
    </row>
    <row r="7" spans="1:24">
      <c r="C7" s="65">
        <v>0.37655025000000003</v>
      </c>
      <c r="D7" s="52">
        <v>5</v>
      </c>
      <c r="E7" s="65">
        <v>0.28261636363636367</v>
      </c>
      <c r="F7" s="68">
        <f t="shared" ref="F7:F40" si="0">$B$4/E7/1000</f>
        <v>927.5612941411099</v>
      </c>
      <c r="G7" s="1">
        <v>0.3820590909090909</v>
      </c>
      <c r="H7" s="68">
        <f t="shared" ref="H7:H40" si="1">$B$4/G7/1000</f>
        <v>686.13470072454288</v>
      </c>
      <c r="I7" s="1">
        <v>0.3820590909090909</v>
      </c>
      <c r="J7" s="68">
        <f t="shared" ref="J7:J40" si="2">$B$4/I7/1000</f>
        <v>686.13470072454288</v>
      </c>
      <c r="K7" s="1">
        <v>0.25328181818181822</v>
      </c>
      <c r="L7" s="68">
        <f t="shared" ref="L7:L40" si="3">$B$4/K7/1000</f>
        <v>1034.9894117224792</v>
      </c>
      <c r="M7" s="1">
        <v>0.16839454545454546</v>
      </c>
      <c r="N7" s="68">
        <f t="shared" ref="N7:N28" si="4">$B$4/M7/1000</f>
        <v>1556.7250072880788</v>
      </c>
      <c r="O7" s="1">
        <v>0.38414999999999999</v>
      </c>
      <c r="P7" s="68">
        <f t="shared" ref="P7:P12" si="5">$B$4/O7/1000</f>
        <v>682.40010412599247</v>
      </c>
      <c r="Q7" s="1">
        <v>0.32493909090909096</v>
      </c>
      <c r="R7" s="68">
        <f t="shared" ref="R7:R12" si="6">$B$4/Q7/1000</f>
        <v>806.74811782907557</v>
      </c>
      <c r="S7" s="1">
        <v>0.2729890909090909</v>
      </c>
      <c r="T7" s="68">
        <f t="shared" ref="T7:T12" si="7">$B$4/S7/1000</f>
        <v>960.27280477408351</v>
      </c>
      <c r="U7" s="1">
        <v>0.12658818181818179</v>
      </c>
      <c r="V7" s="68">
        <f t="shared" ref="V7:V12" si="8">$B$4/U7/1000</f>
        <v>2070.8410235049951</v>
      </c>
      <c r="X7" s="79">
        <f t="shared" ref="X7:X40" si="9">C7/MIN(E7,G7,I7,K7,M7,O7,Q7,S7,U7)</f>
        <v>2.9746082500879738</v>
      </c>
    </row>
    <row r="8" spans="1:24">
      <c r="C8" s="65">
        <v>0.51892149999999992</v>
      </c>
      <c r="D8" s="52">
        <v>7</v>
      </c>
      <c r="E8" s="65">
        <v>0.50644363636363632</v>
      </c>
      <c r="F8" s="68">
        <f t="shared" si="0"/>
        <v>517.61732437245109</v>
      </c>
      <c r="G8" s="1">
        <v>0.467422</v>
      </c>
      <c r="H8" s="68">
        <f t="shared" si="1"/>
        <v>560.82940041333097</v>
      </c>
      <c r="I8" s="1">
        <v>0.467422</v>
      </c>
      <c r="J8" s="68">
        <f t="shared" si="2"/>
        <v>560.82940041333097</v>
      </c>
      <c r="K8" s="1">
        <v>0.36270818181818182</v>
      </c>
      <c r="L8" s="68">
        <f t="shared" si="3"/>
        <v>722.74079588148754</v>
      </c>
      <c r="M8" s="1">
        <v>0.21279727272727272</v>
      </c>
      <c r="N8" s="68">
        <f t="shared" si="4"/>
        <v>1231.895487382357</v>
      </c>
      <c r="O8" s="1">
        <v>0.6713336363636363</v>
      </c>
      <c r="P8" s="68">
        <f t="shared" si="5"/>
        <v>390.48244539024768</v>
      </c>
      <c r="Q8" s="1">
        <v>0.51605090909090912</v>
      </c>
      <c r="R8" s="68">
        <f t="shared" si="6"/>
        <v>507.98088983468858</v>
      </c>
      <c r="S8" s="1">
        <v>0.4108181818181818</v>
      </c>
      <c r="T8" s="68">
        <f t="shared" si="7"/>
        <v>638.10223500774509</v>
      </c>
      <c r="U8" s="1">
        <v>0.16752636363636364</v>
      </c>
      <c r="V8" s="68">
        <f t="shared" si="8"/>
        <v>1564.7925156963083</v>
      </c>
      <c r="X8" s="79">
        <f t="shared" si="9"/>
        <v>3.0975512673717565</v>
      </c>
    </row>
    <row r="9" spans="1:24">
      <c r="C9" s="65">
        <v>0.84193050000000003</v>
      </c>
      <c r="D9" s="52">
        <v>9</v>
      </c>
      <c r="E9" s="65">
        <v>0.84141363636363631</v>
      </c>
      <c r="F9" s="68">
        <f t="shared" si="0"/>
        <v>311.551879683001</v>
      </c>
      <c r="G9" s="1">
        <v>0.64548454545454548</v>
      </c>
      <c r="H9" s="68">
        <f t="shared" si="1"/>
        <v>406.11971556251609</v>
      </c>
      <c r="I9" s="1">
        <v>0.64548454545454548</v>
      </c>
      <c r="J9" s="68">
        <f t="shared" si="2"/>
        <v>406.11971556251609</v>
      </c>
      <c r="K9" s="1">
        <v>0.5164563636363636</v>
      </c>
      <c r="L9" s="68">
        <f t="shared" si="3"/>
        <v>507.58208913188133</v>
      </c>
      <c r="M9" s="1">
        <v>0.30194090909090915</v>
      </c>
      <c r="N9" s="68">
        <f t="shared" si="4"/>
        <v>868.1963659355381</v>
      </c>
      <c r="O9" s="1">
        <v>1.0932827272727275</v>
      </c>
      <c r="P9" s="68">
        <f t="shared" si="5"/>
        <v>239.77695198197915</v>
      </c>
      <c r="Q9" s="1">
        <v>0.60357545454545469</v>
      </c>
      <c r="R9" s="68">
        <f t="shared" si="6"/>
        <v>434.31852310398779</v>
      </c>
      <c r="S9" s="1">
        <v>0.46346545454545451</v>
      </c>
      <c r="T9" s="68">
        <f t="shared" si="7"/>
        <v>565.61712945164095</v>
      </c>
      <c r="U9" s="1">
        <v>0.25812181818181812</v>
      </c>
      <c r="V9" s="68">
        <f t="shared" si="8"/>
        <v>1015.5824945233754</v>
      </c>
      <c r="X9" s="79">
        <f t="shared" si="9"/>
        <v>3.2617564293110379</v>
      </c>
    </row>
    <row r="10" spans="1:24">
      <c r="C10" s="65">
        <v>1.2798041666666669</v>
      </c>
      <c r="D10" s="52">
        <v>11</v>
      </c>
      <c r="E10" s="65">
        <v>1.2866563636363637</v>
      </c>
      <c r="F10" s="68">
        <f t="shared" si="0"/>
        <v>203.74049156305065</v>
      </c>
      <c r="G10" s="1">
        <v>0.94000090909090905</v>
      </c>
      <c r="H10" s="68">
        <f t="shared" si="1"/>
        <v>278.87632603836937</v>
      </c>
      <c r="I10" s="1">
        <v>0.94000090909090905</v>
      </c>
      <c r="J10" s="68">
        <f t="shared" si="2"/>
        <v>278.87632603836937</v>
      </c>
      <c r="K10" s="1">
        <v>0.73321181818181813</v>
      </c>
      <c r="L10" s="68">
        <f t="shared" si="3"/>
        <v>357.52833424050851</v>
      </c>
      <c r="M10" s="1">
        <v>0.4000309090909091</v>
      </c>
      <c r="N10" s="68">
        <f t="shared" si="4"/>
        <v>655.30936245835551</v>
      </c>
      <c r="O10" s="1">
        <v>1.6585554545454548</v>
      </c>
      <c r="P10" s="68">
        <f t="shared" si="5"/>
        <v>158.05561356514511</v>
      </c>
      <c r="Q10" s="1">
        <v>0.88701090909090896</v>
      </c>
      <c r="R10" s="68">
        <f t="shared" si="6"/>
        <v>295.53638778656</v>
      </c>
      <c r="S10" s="1">
        <v>0.66580818181818169</v>
      </c>
      <c r="T10" s="68">
        <f t="shared" si="7"/>
        <v>393.72300785511533</v>
      </c>
      <c r="U10" s="1">
        <v>0.34989909090909088</v>
      </c>
      <c r="V10" s="68">
        <f t="shared" si="8"/>
        <v>749.19885993104515</v>
      </c>
      <c r="X10" s="79">
        <f t="shared" si="9"/>
        <v>3.6576378730837558</v>
      </c>
    </row>
    <row r="11" spans="1:24">
      <c r="C11" s="65">
        <v>1.7014083333333332</v>
      </c>
      <c r="D11" s="52">
        <v>13</v>
      </c>
      <c r="E11" s="65">
        <v>1.7272027272727271</v>
      </c>
      <c r="F11" s="68">
        <f t="shared" si="0"/>
        <v>151.77372977746995</v>
      </c>
      <c r="G11" s="1">
        <v>1.2220781818181818</v>
      </c>
      <c r="H11" s="68">
        <f t="shared" si="1"/>
        <v>214.50673443002455</v>
      </c>
      <c r="I11" s="1">
        <v>1.2220781818181818</v>
      </c>
      <c r="J11" s="68">
        <f t="shared" si="2"/>
        <v>214.50673443002455</v>
      </c>
      <c r="K11" s="1">
        <v>0.93944363636363637</v>
      </c>
      <c r="L11" s="68">
        <f t="shared" si="3"/>
        <v>279.04175392011518</v>
      </c>
      <c r="M11" s="1">
        <v>0.51713181818181819</v>
      </c>
      <c r="N11" s="68">
        <f t="shared" si="4"/>
        <v>506.91910801712243</v>
      </c>
      <c r="O11" s="1">
        <v>2.2211718181818183</v>
      </c>
      <c r="P11" s="68">
        <f t="shared" si="5"/>
        <v>118.02058618526092</v>
      </c>
      <c r="Q11" s="1">
        <v>1.1697472727272726</v>
      </c>
      <c r="R11" s="68">
        <f t="shared" si="6"/>
        <v>224.10310851916731</v>
      </c>
      <c r="S11" s="1">
        <v>0.86871636363636351</v>
      </c>
      <c r="T11" s="68">
        <f t="shared" si="7"/>
        <v>301.7601727941331</v>
      </c>
      <c r="U11" s="1">
        <v>0.45646454545454557</v>
      </c>
      <c r="V11" s="68">
        <f t="shared" si="8"/>
        <v>574.29213859086929</v>
      </c>
      <c r="X11" s="79">
        <f t="shared" si="9"/>
        <v>3.727361413445764</v>
      </c>
    </row>
    <row r="12" spans="1:24">
      <c r="C12" s="65">
        <v>2.37724</v>
      </c>
      <c r="D12" s="52">
        <v>15</v>
      </c>
      <c r="E12" s="65">
        <v>2.3930500000000006</v>
      </c>
      <c r="F12" s="68">
        <f t="shared" si="0"/>
        <v>109.543887507574</v>
      </c>
      <c r="G12" s="1">
        <v>1.6567081818181819</v>
      </c>
      <c r="H12" s="68">
        <f t="shared" si="1"/>
        <v>158.23184968659098</v>
      </c>
      <c r="I12" s="1">
        <v>1.6567081818181819</v>
      </c>
      <c r="J12" s="68">
        <f t="shared" si="2"/>
        <v>158.23184968659098</v>
      </c>
      <c r="K12" s="1">
        <v>1.2653854545454546</v>
      </c>
      <c r="L12" s="68">
        <f t="shared" si="3"/>
        <v>207.16533373948576</v>
      </c>
      <c r="M12" s="1">
        <v>0.65142363636363632</v>
      </c>
      <c r="N12" s="68">
        <f t="shared" si="4"/>
        <v>402.41708370198978</v>
      </c>
      <c r="O12" s="70">
        <v>3.0672118181818182</v>
      </c>
      <c r="P12" s="69">
        <f t="shared" si="5"/>
        <v>85.46654601617756</v>
      </c>
      <c r="Q12" s="63">
        <v>1.5927372727272726</v>
      </c>
      <c r="R12" s="69">
        <f t="shared" si="6"/>
        <v>164.58709448742044</v>
      </c>
      <c r="S12" s="63">
        <v>1.1717581818181817</v>
      </c>
      <c r="T12" s="69">
        <f t="shared" si="7"/>
        <v>223.71851467957245</v>
      </c>
      <c r="U12" s="63">
        <v>0.61486000000000007</v>
      </c>
      <c r="V12" s="69">
        <f t="shared" si="8"/>
        <v>426.34746121068207</v>
      </c>
      <c r="X12" s="79">
        <f t="shared" si="9"/>
        <v>3.8663110301532053</v>
      </c>
    </row>
    <row r="13" spans="1:24">
      <c r="C13" s="65">
        <v>2.9383350000000004</v>
      </c>
      <c r="D13" s="52">
        <v>17</v>
      </c>
      <c r="E13" s="65">
        <v>2.8628890909090909</v>
      </c>
      <c r="F13" s="68">
        <f t="shared" si="0"/>
        <v>91.566243635640788</v>
      </c>
      <c r="G13" s="1">
        <v>1.9559609090909087</v>
      </c>
      <c r="H13" s="68">
        <f t="shared" si="1"/>
        <v>134.02312836703842</v>
      </c>
      <c r="I13" s="1">
        <v>1.9559609090909087</v>
      </c>
      <c r="J13" s="68">
        <f t="shared" si="2"/>
        <v>134.02312836703842</v>
      </c>
      <c r="K13" s="1">
        <v>1.4845654545454545</v>
      </c>
      <c r="L13" s="68">
        <f t="shared" si="3"/>
        <v>176.5796174209533</v>
      </c>
      <c r="M13" s="1">
        <v>0.75270727272727278</v>
      </c>
      <c r="N13" s="68">
        <f t="shared" si="4"/>
        <v>348.26819070071906</v>
      </c>
      <c r="X13" s="79">
        <f t="shared" si="9"/>
        <v>3.9036888661292934</v>
      </c>
    </row>
    <row r="14" spans="1:24">
      <c r="C14" s="65">
        <v>3.6127566666666664</v>
      </c>
      <c r="D14" s="52">
        <v>19</v>
      </c>
      <c r="E14" s="65">
        <v>3.6021727272727273</v>
      </c>
      <c r="F14" s="68">
        <f t="shared" si="0"/>
        <v>72.773856182758394</v>
      </c>
      <c r="G14" s="1">
        <v>2.4921927272727271</v>
      </c>
      <c r="H14" s="68">
        <f t="shared" si="1"/>
        <v>105.18608658603669</v>
      </c>
      <c r="I14" s="1">
        <v>2.4921927272727271</v>
      </c>
      <c r="J14" s="68">
        <f t="shared" si="2"/>
        <v>105.18608658603669</v>
      </c>
      <c r="K14" s="1">
        <v>1.8887663636363634</v>
      </c>
      <c r="L14" s="68">
        <f t="shared" si="3"/>
        <v>138.79112051492967</v>
      </c>
      <c r="M14" s="1">
        <v>0.97413181818181804</v>
      </c>
      <c r="N14" s="68">
        <f t="shared" si="4"/>
        <v>269.10526389465684</v>
      </c>
      <c r="X14" s="79">
        <f t="shared" si="9"/>
        <v>3.7086938330479202</v>
      </c>
    </row>
    <row r="15" spans="1:24">
      <c r="C15" s="65">
        <v>4.4817766666666676</v>
      </c>
      <c r="D15" s="52">
        <v>21</v>
      </c>
      <c r="E15" s="65">
        <v>4.4261727272727276</v>
      </c>
      <c r="F15" s="68">
        <f t="shared" si="0"/>
        <v>59.225885692338338</v>
      </c>
      <c r="G15" s="1">
        <v>3.0146072727272726</v>
      </c>
      <c r="H15" s="68">
        <f t="shared" si="1"/>
        <v>86.957927280140225</v>
      </c>
      <c r="I15" s="1">
        <v>3.0146072727272726</v>
      </c>
      <c r="J15" s="68">
        <f t="shared" si="2"/>
        <v>86.957927280140225</v>
      </c>
      <c r="K15" s="1">
        <v>2.2704254545454545</v>
      </c>
      <c r="L15" s="68">
        <f t="shared" si="3"/>
        <v>115.46029819000684</v>
      </c>
      <c r="M15" s="1">
        <v>1.148191818181818</v>
      </c>
      <c r="N15" s="68">
        <f t="shared" si="4"/>
        <v>228.31028391676719</v>
      </c>
      <c r="X15" s="79">
        <f t="shared" si="9"/>
        <v>3.9033344391563771</v>
      </c>
    </row>
    <row r="16" spans="1:24">
      <c r="C16" s="65">
        <v>5.3780816666666666</v>
      </c>
      <c r="D16" s="52">
        <v>23</v>
      </c>
      <c r="E16" s="65">
        <v>5.3185663636363634</v>
      </c>
      <c r="F16" s="68">
        <f t="shared" si="0"/>
        <v>49.288470252492857</v>
      </c>
      <c r="G16" s="1">
        <v>3.5977654545454545</v>
      </c>
      <c r="H16" s="68">
        <f t="shared" si="1"/>
        <v>72.863004359776852</v>
      </c>
      <c r="I16" s="1">
        <v>3.5977654545454545</v>
      </c>
      <c r="J16" s="68">
        <f t="shared" si="2"/>
        <v>72.863004359776852</v>
      </c>
      <c r="K16" s="1">
        <v>2.7039690909090912</v>
      </c>
      <c r="L16" s="68">
        <f t="shared" si="3"/>
        <v>96.947853761104042</v>
      </c>
      <c r="M16" s="1">
        <v>1.3939999999999999</v>
      </c>
      <c r="N16" s="68">
        <f t="shared" si="4"/>
        <v>188.051649928264</v>
      </c>
      <c r="X16" s="79">
        <f t="shared" si="9"/>
        <v>3.8580212816834054</v>
      </c>
    </row>
    <row r="17" spans="3:24">
      <c r="C17" s="65">
        <v>6.4336966666666662</v>
      </c>
      <c r="D17" s="52">
        <v>25</v>
      </c>
      <c r="E17" s="65">
        <v>6.2838363636363646</v>
      </c>
      <c r="F17" s="68">
        <f t="shared" si="0"/>
        <v>41.717190714415914</v>
      </c>
      <c r="G17" s="1">
        <v>4.2072018181818178</v>
      </c>
      <c r="H17" s="68">
        <f t="shared" si="1"/>
        <v>62.308396727516154</v>
      </c>
      <c r="I17" s="1">
        <v>4.2072018181818178</v>
      </c>
      <c r="J17" s="68">
        <f t="shared" si="2"/>
        <v>62.308396727516154</v>
      </c>
      <c r="K17" s="1">
        <v>3.1542609090909086</v>
      </c>
      <c r="L17" s="68">
        <f t="shared" si="3"/>
        <v>83.10789993448978</v>
      </c>
      <c r="M17" s="1">
        <v>1.5461499999999999</v>
      </c>
      <c r="N17" s="68">
        <f t="shared" si="4"/>
        <v>169.54629240371247</v>
      </c>
      <c r="X17" s="79">
        <f t="shared" si="9"/>
        <v>4.1611076976145052</v>
      </c>
    </row>
    <row r="18" spans="3:24">
      <c r="C18" s="65">
        <v>7.3723658333333333</v>
      </c>
      <c r="D18" s="52">
        <v>27</v>
      </c>
      <c r="E18" s="65">
        <v>7.2715972727272717</v>
      </c>
      <c r="F18" s="68">
        <f t="shared" si="0"/>
        <v>36.050401331106826</v>
      </c>
      <c r="G18" s="1">
        <v>4.8656854545454555</v>
      </c>
      <c r="H18" s="68">
        <f t="shared" si="1"/>
        <v>53.876067914564587</v>
      </c>
      <c r="I18" s="1">
        <v>4.8656854545454555</v>
      </c>
      <c r="J18" s="68">
        <f t="shared" si="2"/>
        <v>53.876067914564587</v>
      </c>
      <c r="K18" s="1">
        <v>3.6417181818181819</v>
      </c>
      <c r="L18" s="68">
        <f t="shared" si="3"/>
        <v>71.98360414289958</v>
      </c>
      <c r="M18" s="1">
        <v>1.7802409090909093</v>
      </c>
      <c r="N18" s="68">
        <f t="shared" si="4"/>
        <v>147.25198070741192</v>
      </c>
      <c r="X18" s="79">
        <f t="shared" si="9"/>
        <v>4.1412180765456492</v>
      </c>
    </row>
    <row r="19" spans="3:24">
      <c r="C19" s="65">
        <v>8.5017608333333321</v>
      </c>
      <c r="D19" s="52">
        <v>29</v>
      </c>
      <c r="E19" s="65">
        <v>8.4040809090909097</v>
      </c>
      <c r="F19" s="68">
        <f t="shared" si="0"/>
        <v>31.192465045931687</v>
      </c>
      <c r="G19" s="1">
        <v>5.5817081818181817</v>
      </c>
      <c r="H19" s="68">
        <f t="shared" si="1"/>
        <v>46.964834323282268</v>
      </c>
      <c r="I19" s="1">
        <v>5.5817081818181817</v>
      </c>
      <c r="J19" s="68">
        <f t="shared" si="2"/>
        <v>46.964834323282268</v>
      </c>
      <c r="K19" s="1">
        <v>4.163554545454546</v>
      </c>
      <c r="L19" s="68">
        <f t="shared" si="3"/>
        <v>62.9615865813957</v>
      </c>
      <c r="M19" s="1">
        <v>2.0115872727272723</v>
      </c>
      <c r="N19" s="68">
        <f t="shared" si="4"/>
        <v>130.31699074362808</v>
      </c>
      <c r="X19" s="79">
        <f t="shared" si="9"/>
        <v>4.2263942253953539</v>
      </c>
    </row>
    <row r="20" spans="3:24">
      <c r="C20" s="65">
        <v>9.6545974999999995</v>
      </c>
      <c r="D20" s="52">
        <v>31</v>
      </c>
      <c r="E20" s="65">
        <v>9.5472418181818188</v>
      </c>
      <c r="F20" s="68">
        <f t="shared" si="0"/>
        <v>27.457563659985187</v>
      </c>
      <c r="G20" s="1">
        <v>6.5427990909090905</v>
      </c>
      <c r="H20" s="68">
        <f t="shared" si="1"/>
        <v>40.06603234451088</v>
      </c>
      <c r="I20" s="1">
        <v>6.5427990909090905</v>
      </c>
      <c r="J20" s="68">
        <f t="shared" si="2"/>
        <v>40.06603234451088</v>
      </c>
      <c r="K20" s="1">
        <v>4.4295154545454549</v>
      </c>
      <c r="L20" s="68">
        <f t="shared" si="3"/>
        <v>59.181190965480113</v>
      </c>
      <c r="M20" s="1">
        <v>3.098999090909091</v>
      </c>
      <c r="N20" s="68">
        <f t="shared" si="4"/>
        <v>84.589892513682571</v>
      </c>
      <c r="X20" s="79">
        <f t="shared" si="9"/>
        <v>3.1153921691431745</v>
      </c>
    </row>
    <row r="21" spans="3:24">
      <c r="C21" s="65">
        <v>10.984375</v>
      </c>
      <c r="D21" s="52">
        <v>33</v>
      </c>
      <c r="E21" s="65">
        <v>10.38701</v>
      </c>
      <c r="F21" s="68">
        <f t="shared" si="0"/>
        <v>25.237676675000795</v>
      </c>
      <c r="G21" s="1">
        <v>7.0008699999999999</v>
      </c>
      <c r="H21" s="68">
        <f t="shared" si="1"/>
        <v>37.444489042076199</v>
      </c>
      <c r="I21" s="1">
        <v>7.0008699999999999</v>
      </c>
      <c r="J21" s="68">
        <f t="shared" si="2"/>
        <v>37.444489042076199</v>
      </c>
      <c r="K21" s="1">
        <v>4.722040909090909</v>
      </c>
      <c r="L21" s="68">
        <f t="shared" si="3"/>
        <v>55.514978596504399</v>
      </c>
      <c r="M21" s="1">
        <v>2.2434554545454546</v>
      </c>
      <c r="N21" s="68">
        <f t="shared" si="4"/>
        <v>116.84831961734355</v>
      </c>
      <c r="X21" s="79">
        <f t="shared" si="9"/>
        <v>4.8961859161253276</v>
      </c>
    </row>
    <row r="22" spans="3:24">
      <c r="C22" s="65">
        <v>12.518349999999998</v>
      </c>
      <c r="D22" s="52">
        <v>35</v>
      </c>
      <c r="E22" s="65">
        <v>11.71383909090909</v>
      </c>
      <c r="F22" s="68">
        <f t="shared" si="0"/>
        <v>22.378999571835116</v>
      </c>
      <c r="G22" s="1">
        <v>7.9643327272727253</v>
      </c>
      <c r="H22" s="68">
        <f t="shared" si="1"/>
        <v>32.914747409073598</v>
      </c>
      <c r="I22" s="1">
        <v>7.9643327272727253</v>
      </c>
      <c r="J22" s="68">
        <f t="shared" si="2"/>
        <v>32.914747409073598</v>
      </c>
      <c r="K22" s="1">
        <v>5.875505454545455</v>
      </c>
      <c r="L22" s="68">
        <f t="shared" si="3"/>
        <v>44.61641675393188</v>
      </c>
      <c r="M22" s="1">
        <v>2.8373227272727273</v>
      </c>
      <c r="N22" s="68">
        <f t="shared" si="4"/>
        <v>92.391322805910178</v>
      </c>
      <c r="X22" s="79">
        <f t="shared" si="9"/>
        <v>4.4120289453405972</v>
      </c>
    </row>
    <row r="23" spans="3:24">
      <c r="C23" s="65">
        <v>13.990616666666668</v>
      </c>
      <c r="D23" s="52">
        <v>37</v>
      </c>
      <c r="E23" s="65">
        <v>12.985929999999998</v>
      </c>
      <c r="F23" s="68">
        <f t="shared" si="0"/>
        <v>20.186771374864954</v>
      </c>
      <c r="G23" s="1">
        <v>8.8081818181818186</v>
      </c>
      <c r="H23" s="68">
        <f t="shared" si="1"/>
        <v>29.761420167199915</v>
      </c>
      <c r="I23" s="1">
        <v>8.8081818181818186</v>
      </c>
      <c r="J23" s="68">
        <f t="shared" si="2"/>
        <v>29.761420167199915</v>
      </c>
      <c r="K23" s="1">
        <v>6.4867072727272728</v>
      </c>
      <c r="L23" s="68">
        <f t="shared" si="3"/>
        <v>40.412491111192708</v>
      </c>
      <c r="M23" s="1">
        <v>3.1059390909090907</v>
      </c>
      <c r="N23" s="68">
        <f t="shared" si="4"/>
        <v>84.400882415009605</v>
      </c>
      <c r="X23" s="79">
        <f t="shared" si="9"/>
        <v>4.5044723213074001</v>
      </c>
    </row>
    <row r="24" spans="3:24">
      <c r="C24" s="65">
        <v>15.350008333333335</v>
      </c>
      <c r="D24" s="52">
        <v>39</v>
      </c>
      <c r="E24" s="65">
        <v>14.463809090909091</v>
      </c>
      <c r="F24" s="68">
        <f t="shared" si="0"/>
        <v>18.124133024181354</v>
      </c>
      <c r="G24" s="1">
        <v>11.254989999999999</v>
      </c>
      <c r="H24" s="68">
        <f t="shared" si="1"/>
        <v>23.291357877705803</v>
      </c>
      <c r="I24" s="1">
        <v>11.254989999999999</v>
      </c>
      <c r="J24" s="68">
        <f t="shared" si="2"/>
        <v>23.291357877705803</v>
      </c>
      <c r="K24" s="1">
        <v>7.891505454545455</v>
      </c>
      <c r="L24" s="68">
        <f t="shared" si="3"/>
        <v>33.218503302054586</v>
      </c>
      <c r="M24" s="1">
        <v>4.2430200000000005</v>
      </c>
      <c r="N24" s="68">
        <f t="shared" si="4"/>
        <v>61.782409698752296</v>
      </c>
      <c r="X24" s="79">
        <f t="shared" si="9"/>
        <v>3.6177082204027635</v>
      </c>
    </row>
    <row r="25" spans="3:24">
      <c r="C25" s="65">
        <v>17.082425000000001</v>
      </c>
      <c r="D25" s="52">
        <v>41</v>
      </c>
      <c r="E25" s="65">
        <v>15.918303636363634</v>
      </c>
      <c r="F25" s="68">
        <f t="shared" si="0"/>
        <v>16.468086423553359</v>
      </c>
      <c r="G25" s="1">
        <v>12.388375454545455</v>
      </c>
      <c r="H25" s="68">
        <f t="shared" si="1"/>
        <v>21.160482337804506</v>
      </c>
      <c r="I25" s="1">
        <v>12.388375454545455</v>
      </c>
      <c r="J25" s="68">
        <f t="shared" si="2"/>
        <v>21.160482337804506</v>
      </c>
      <c r="K25" s="1">
        <v>8.5769281818181806</v>
      </c>
      <c r="L25" s="68">
        <f t="shared" si="3"/>
        <v>30.563856248173618</v>
      </c>
      <c r="M25" s="1">
        <v>4.5789600000000004</v>
      </c>
      <c r="N25" s="68">
        <f t="shared" si="4"/>
        <v>57.249681150304866</v>
      </c>
      <c r="X25" s="79">
        <f t="shared" si="9"/>
        <v>3.7306342488250603</v>
      </c>
    </row>
    <row r="26" spans="3:24">
      <c r="C26" s="65">
        <v>18.829375000000002</v>
      </c>
      <c r="D26" s="52">
        <v>43</v>
      </c>
      <c r="E26" s="65">
        <v>17.486292727272726</v>
      </c>
      <c r="F26" s="68">
        <f t="shared" si="0"/>
        <v>14.991399497226972</v>
      </c>
      <c r="G26" s="1">
        <v>13.563059999999997</v>
      </c>
      <c r="H26" s="68">
        <f t="shared" si="1"/>
        <v>19.327791810992508</v>
      </c>
      <c r="I26" s="1">
        <v>13.563059999999997</v>
      </c>
      <c r="J26" s="68">
        <f t="shared" si="2"/>
        <v>19.327791810992508</v>
      </c>
      <c r="K26" s="1">
        <v>9.4506272727272727</v>
      </c>
      <c r="L26" s="68">
        <f t="shared" si="3"/>
        <v>27.738264607736475</v>
      </c>
      <c r="M26" s="1">
        <v>5.0562827272727269</v>
      </c>
      <c r="N26" s="68">
        <f t="shared" si="4"/>
        <v>51.84520212567228</v>
      </c>
      <c r="X26" s="79">
        <f t="shared" si="9"/>
        <v>3.7239561186793542</v>
      </c>
    </row>
    <row r="27" spans="3:24">
      <c r="C27" s="65">
        <v>20.770424999999999</v>
      </c>
      <c r="D27" s="52">
        <v>45</v>
      </c>
      <c r="E27" s="65">
        <v>19.144586363636368</v>
      </c>
      <c r="F27" s="68">
        <f t="shared" si="0"/>
        <v>13.692852643602782</v>
      </c>
      <c r="G27" s="1">
        <v>14.835989999999999</v>
      </c>
      <c r="H27" s="68">
        <f t="shared" si="1"/>
        <v>17.669464592521297</v>
      </c>
      <c r="I27" s="1">
        <v>14.835989999999999</v>
      </c>
      <c r="J27" s="68">
        <f t="shared" si="2"/>
        <v>17.669464592521297</v>
      </c>
      <c r="K27" s="1">
        <v>10.232323636363637</v>
      </c>
      <c r="L27" s="68">
        <f t="shared" si="3"/>
        <v>25.619205306250528</v>
      </c>
      <c r="M27" s="1">
        <v>5.5292736363636354</v>
      </c>
      <c r="N27" s="68">
        <f t="shared" si="4"/>
        <v>47.410205614710868</v>
      </c>
      <c r="X27" s="79">
        <f t="shared" si="9"/>
        <v>3.7564472959706534</v>
      </c>
    </row>
    <row r="28" spans="3:24">
      <c r="C28" s="65">
        <v>22.5899</v>
      </c>
      <c r="D28" s="52">
        <v>47</v>
      </c>
      <c r="E28" s="65">
        <v>20.854252727272726</v>
      </c>
      <c r="F28" s="68">
        <f t="shared" si="0"/>
        <v>12.570289783492166</v>
      </c>
      <c r="G28" s="1">
        <v>16.119251818181819</v>
      </c>
      <c r="H28" s="68">
        <f t="shared" si="1"/>
        <v>16.262789548601312</v>
      </c>
      <c r="I28" s="1">
        <v>16.119251818181819</v>
      </c>
      <c r="J28" s="68">
        <f t="shared" si="2"/>
        <v>16.262789548601312</v>
      </c>
      <c r="K28" s="1">
        <v>11.14997909090909</v>
      </c>
      <c r="L28" s="68">
        <f t="shared" si="3"/>
        <v>23.510716734324088</v>
      </c>
      <c r="M28" s="1">
        <v>5.8892827272727279</v>
      </c>
      <c r="N28" s="68">
        <f t="shared" si="4"/>
        <v>44.512041981960756</v>
      </c>
      <c r="X28" s="79">
        <f t="shared" si="9"/>
        <v>3.835764225648099</v>
      </c>
    </row>
    <row r="29" spans="3:24">
      <c r="C29" s="65">
        <v>24.657499999999999</v>
      </c>
      <c r="D29" s="52">
        <v>49</v>
      </c>
      <c r="E29" s="65">
        <v>21.615463636363636</v>
      </c>
      <c r="F29" s="68">
        <f t="shared" si="0"/>
        <v>12.127614027163213</v>
      </c>
      <c r="G29" s="1">
        <v>16.611859090909093</v>
      </c>
      <c r="H29" s="68">
        <f t="shared" si="1"/>
        <v>15.780533567339212</v>
      </c>
      <c r="I29" s="1">
        <v>16.611859090909093</v>
      </c>
      <c r="J29" s="68">
        <f t="shared" si="2"/>
        <v>15.780533567339212</v>
      </c>
      <c r="K29" s="1">
        <v>11.814858181818181</v>
      </c>
      <c r="L29" s="68">
        <f t="shared" si="3"/>
        <v>22.187655235964822</v>
      </c>
      <c r="M29" s="57"/>
      <c r="N29" s="68"/>
      <c r="X29" s="79">
        <f t="shared" si="9"/>
        <v>2.0869907721740821</v>
      </c>
    </row>
    <row r="30" spans="3:24">
      <c r="C30" s="65">
        <v>26.459549999999997</v>
      </c>
      <c r="D30" s="52">
        <v>51</v>
      </c>
      <c r="E30" s="65">
        <v>23.30805909090909</v>
      </c>
      <c r="F30" s="68">
        <f t="shared" si="0"/>
        <v>11.246925322162273</v>
      </c>
      <c r="G30" s="1">
        <v>28.985120909090906</v>
      </c>
      <c r="H30" s="68">
        <f t="shared" si="1"/>
        <v>9.0440885453674618</v>
      </c>
      <c r="I30" s="1">
        <v>28.985120909090906</v>
      </c>
      <c r="J30" s="68">
        <f t="shared" si="2"/>
        <v>9.0440885453674618</v>
      </c>
      <c r="K30" s="1">
        <v>19.117474545454545</v>
      </c>
      <c r="L30" s="68">
        <f t="shared" si="3"/>
        <v>13.712271428776585</v>
      </c>
      <c r="M30" s="57"/>
      <c r="N30" s="68"/>
      <c r="X30" s="79">
        <f t="shared" si="9"/>
        <v>1.3840504893618983</v>
      </c>
    </row>
    <row r="31" spans="3:24">
      <c r="C31" s="65">
        <v>28.678425000000004</v>
      </c>
      <c r="D31" s="52">
        <v>53</v>
      </c>
      <c r="E31" s="65">
        <v>25.184848181818179</v>
      </c>
      <c r="F31" s="68">
        <f t="shared" si="0"/>
        <v>10.408798103823827</v>
      </c>
      <c r="G31" s="1">
        <v>31.342162727272729</v>
      </c>
      <c r="H31" s="68">
        <f t="shared" si="1"/>
        <v>8.3639410043612745</v>
      </c>
      <c r="I31" s="1">
        <v>31.342162727272729</v>
      </c>
      <c r="J31" s="68">
        <f t="shared" si="2"/>
        <v>8.3639410043612745</v>
      </c>
      <c r="K31" s="1">
        <v>20.573454545454545</v>
      </c>
      <c r="L31" s="68">
        <f t="shared" si="3"/>
        <v>12.741856231330752</v>
      </c>
      <c r="M31" s="57"/>
      <c r="N31" s="68"/>
      <c r="X31" s="79">
        <f t="shared" si="9"/>
        <v>1.3939528209343022</v>
      </c>
    </row>
    <row r="32" spans="3:24">
      <c r="C32" s="65">
        <v>30.780341666666668</v>
      </c>
      <c r="D32" s="52">
        <v>55</v>
      </c>
      <c r="E32" s="65">
        <v>27.024759090909093</v>
      </c>
      <c r="F32" s="68">
        <f t="shared" si="0"/>
        <v>9.7001419741862982</v>
      </c>
      <c r="G32" s="1">
        <v>33.572859999999999</v>
      </c>
      <c r="H32" s="68">
        <f t="shared" si="1"/>
        <v>7.8082117519925323</v>
      </c>
      <c r="I32" s="1">
        <v>33.572859999999999</v>
      </c>
      <c r="J32" s="68">
        <f t="shared" si="2"/>
        <v>7.8082117519925323</v>
      </c>
      <c r="K32" s="1">
        <v>22.010231818181822</v>
      </c>
      <c r="L32" s="68">
        <f t="shared" si="3"/>
        <v>11.910097184140184</v>
      </c>
      <c r="M32" s="57"/>
      <c r="N32" s="68"/>
      <c r="X32" s="79">
        <f t="shared" si="9"/>
        <v>1.3984560417596414</v>
      </c>
    </row>
    <row r="33" spans="3:24">
      <c r="C33" s="65">
        <v>33.169808333333336</v>
      </c>
      <c r="D33" s="52">
        <v>57</v>
      </c>
      <c r="E33" s="65">
        <v>28.935020909090905</v>
      </c>
      <c r="F33" s="68">
        <f t="shared" si="0"/>
        <v>9.0597480756490043</v>
      </c>
      <c r="G33" s="1">
        <v>36.034162727272729</v>
      </c>
      <c r="H33" s="68">
        <f t="shared" si="1"/>
        <v>7.2748741793740725</v>
      </c>
      <c r="I33" s="1">
        <v>36.034162727272729</v>
      </c>
      <c r="J33" s="68">
        <f t="shared" si="2"/>
        <v>7.2748741793740725</v>
      </c>
      <c r="K33" s="1">
        <v>23.586636363636366</v>
      </c>
      <c r="L33" s="68">
        <f t="shared" si="3"/>
        <v>11.114090027866318</v>
      </c>
      <c r="M33" s="57"/>
      <c r="N33" s="68"/>
      <c r="X33" s="79">
        <f t="shared" si="9"/>
        <v>1.4062966767262921</v>
      </c>
    </row>
    <row r="34" spans="3:24">
      <c r="C34" s="65">
        <v>35.788699999999999</v>
      </c>
      <c r="D34" s="52">
        <v>59</v>
      </c>
      <c r="E34" s="65">
        <v>31.038234545454547</v>
      </c>
      <c r="F34" s="68">
        <f t="shared" si="0"/>
        <v>8.4458411968019025</v>
      </c>
      <c r="G34" s="1">
        <v>38.596443636363638</v>
      </c>
      <c r="H34" s="68">
        <f t="shared" si="1"/>
        <v>6.7919211021043662</v>
      </c>
      <c r="I34" s="1">
        <v>38.596443636363638</v>
      </c>
      <c r="J34" s="68">
        <f t="shared" si="2"/>
        <v>6.7919211021043662</v>
      </c>
      <c r="K34" s="1">
        <v>25.233060909090909</v>
      </c>
      <c r="L34" s="68">
        <f t="shared" si="3"/>
        <v>10.388910047197459</v>
      </c>
      <c r="M34" s="57"/>
      <c r="N34" s="68"/>
      <c r="X34" s="79">
        <f t="shared" si="9"/>
        <v>1.4183257484670093</v>
      </c>
    </row>
    <row r="35" spans="3:24">
      <c r="C35" s="65">
        <v>38.014324999999999</v>
      </c>
      <c r="D35" s="52">
        <v>61</v>
      </c>
      <c r="E35" s="65">
        <v>33.015959090909092</v>
      </c>
      <c r="F35" s="68">
        <f t="shared" si="0"/>
        <v>7.9399177615343328</v>
      </c>
      <c r="G35" s="1">
        <v>41.078120909090906</v>
      </c>
      <c r="H35" s="68">
        <f t="shared" si="1"/>
        <v>6.3815966796569192</v>
      </c>
      <c r="I35" s="1">
        <v>41.078120909090906</v>
      </c>
      <c r="J35" s="68">
        <f t="shared" si="2"/>
        <v>6.3815966796569192</v>
      </c>
      <c r="K35" s="1">
        <v>26.830675454545453</v>
      </c>
      <c r="L35" s="68">
        <f t="shared" si="3"/>
        <v>9.7703093775669192</v>
      </c>
      <c r="M35" s="57"/>
      <c r="N35" s="68"/>
      <c r="X35" s="79">
        <f t="shared" si="9"/>
        <v>1.4168232575583517</v>
      </c>
    </row>
    <row r="36" spans="3:24">
      <c r="C36" s="65">
        <v>40.821216666666665</v>
      </c>
      <c r="D36" s="52">
        <v>63</v>
      </c>
      <c r="E36" s="65">
        <v>35.286090000000002</v>
      </c>
      <c r="F36" s="68">
        <f t="shared" si="0"/>
        <v>7.4291030828295224</v>
      </c>
      <c r="G36" s="1">
        <v>43.850302727272727</v>
      </c>
      <c r="H36" s="68">
        <f t="shared" si="1"/>
        <v>5.9781571322416287</v>
      </c>
      <c r="I36" s="1">
        <v>43.850302727272727</v>
      </c>
      <c r="J36" s="68">
        <f t="shared" si="2"/>
        <v>5.9781571322416287</v>
      </c>
      <c r="K36" s="1">
        <v>27.048909090909092</v>
      </c>
      <c r="L36" s="68">
        <f t="shared" si="3"/>
        <v>9.6914814242214433</v>
      </c>
      <c r="M36" s="57"/>
      <c r="N36" s="68"/>
      <c r="X36" s="79">
        <f t="shared" si="9"/>
        <v>1.5091631433071853</v>
      </c>
    </row>
    <row r="37" spans="3:24">
      <c r="C37" s="65">
        <v>43.367741666666667</v>
      </c>
      <c r="D37" s="52">
        <v>65</v>
      </c>
      <c r="E37" s="65">
        <v>35.420866363636357</v>
      </c>
      <c r="F37" s="68">
        <f t="shared" si="0"/>
        <v>7.4008353524949726</v>
      </c>
      <c r="G37" s="1">
        <v>43.583252727272729</v>
      </c>
      <c r="H37" s="68">
        <f t="shared" si="1"/>
        <v>6.0147874147989029</v>
      </c>
      <c r="I37" s="1">
        <v>43.583252727272729</v>
      </c>
      <c r="J37" s="68">
        <f t="shared" si="2"/>
        <v>6.0147874147989029</v>
      </c>
      <c r="K37" s="1">
        <v>26.905719090909088</v>
      </c>
      <c r="L37" s="68">
        <f t="shared" si="3"/>
        <v>9.7430586825896537</v>
      </c>
      <c r="M37" s="57"/>
      <c r="N37" s="68"/>
      <c r="X37" s="79">
        <f t="shared" si="9"/>
        <v>1.6118410186375496</v>
      </c>
    </row>
    <row r="38" spans="3:24">
      <c r="C38" s="65">
        <v>46.582341666666672</v>
      </c>
      <c r="D38" s="52">
        <v>67</v>
      </c>
      <c r="E38" s="65">
        <v>37.621505454545449</v>
      </c>
      <c r="F38" s="68">
        <f t="shared" si="0"/>
        <v>6.9679295613707994</v>
      </c>
      <c r="G38" s="1">
        <v>46.694790000000005</v>
      </c>
      <c r="H38" s="68">
        <f t="shared" si="1"/>
        <v>5.6139881986834075</v>
      </c>
      <c r="I38" s="1">
        <v>46.694790000000005</v>
      </c>
      <c r="J38" s="68">
        <f t="shared" si="2"/>
        <v>5.6139881986834075</v>
      </c>
      <c r="K38" s="1">
        <v>30.648080000000004</v>
      </c>
      <c r="L38" s="68">
        <f t="shared" si="3"/>
        <v>8.5533579917567426</v>
      </c>
      <c r="M38" s="57"/>
      <c r="N38" s="68"/>
      <c r="X38" s="79">
        <f t="shared" si="9"/>
        <v>1.5199106001637515</v>
      </c>
    </row>
    <row r="39" spans="3:24">
      <c r="C39" s="65">
        <v>49.683191666666666</v>
      </c>
      <c r="D39" s="52">
        <v>69</v>
      </c>
      <c r="E39" s="65">
        <v>39.673585454545453</v>
      </c>
      <c r="F39" s="68">
        <f t="shared" si="0"/>
        <v>6.6075197640087717</v>
      </c>
      <c r="G39" s="1">
        <v>49.366776363636362</v>
      </c>
      <c r="H39" s="68">
        <f t="shared" si="1"/>
        <v>5.3101299965191906</v>
      </c>
      <c r="I39" s="1">
        <v>49.366776363636362</v>
      </c>
      <c r="J39" s="68">
        <f t="shared" si="2"/>
        <v>5.3101299965191906</v>
      </c>
      <c r="K39" s="1">
        <v>32.268222727272729</v>
      </c>
      <c r="L39" s="68">
        <f t="shared" si="3"/>
        <v>8.1239057451540067</v>
      </c>
      <c r="M39" s="57"/>
      <c r="N39" s="68"/>
      <c r="X39" s="79">
        <f t="shared" si="9"/>
        <v>1.5396940850006904</v>
      </c>
    </row>
    <row r="40" spans="3:24">
      <c r="C40" s="66">
        <v>52.352166666666669</v>
      </c>
      <c r="D40" s="62">
        <v>71</v>
      </c>
      <c r="E40" s="66">
        <v>42.009100909090911</v>
      </c>
      <c r="F40" s="69">
        <f t="shared" si="0"/>
        <v>6.2401716372670846</v>
      </c>
      <c r="G40" s="63">
        <v>52.179758181818187</v>
      </c>
      <c r="H40" s="69">
        <f t="shared" si="1"/>
        <v>5.0238638340670381</v>
      </c>
      <c r="I40" s="66">
        <v>52.179758181818187</v>
      </c>
      <c r="J40" s="69">
        <f t="shared" si="2"/>
        <v>5.0238638340670381</v>
      </c>
      <c r="K40" s="63">
        <v>34.078292727272725</v>
      </c>
      <c r="L40" s="69">
        <f t="shared" si="3"/>
        <v>7.69240413825682</v>
      </c>
      <c r="M40" s="58"/>
      <c r="N40" s="69"/>
      <c r="X40" s="80">
        <f t="shared" si="9"/>
        <v>1.5362320843253228</v>
      </c>
    </row>
  </sheetData>
  <mergeCells count="11">
    <mergeCell ref="U4:V4"/>
    <mergeCell ref="E3:N3"/>
    <mergeCell ref="O3:V3"/>
    <mergeCell ref="E4:F4"/>
    <mergeCell ref="G4:H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G63" sqref="G63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52</v>
      </c>
      <c r="C2" s="89" t="s">
        <v>47</v>
      </c>
      <c r="D2" s="90"/>
      <c r="E2" s="89" t="s">
        <v>49</v>
      </c>
      <c r="F2" s="90"/>
      <c r="G2" s="89" t="s">
        <v>50</v>
      </c>
      <c r="H2" s="90"/>
    </row>
    <row r="3" spans="2:8">
      <c r="C3" s="56" t="s">
        <v>48</v>
      </c>
      <c r="D3" s="40" t="s">
        <v>62</v>
      </c>
      <c r="E3" s="56" t="s">
        <v>48</v>
      </c>
      <c r="F3" s="40" t="s">
        <v>62</v>
      </c>
      <c r="G3" s="56" t="s">
        <v>48</v>
      </c>
      <c r="H3" s="40" t="s">
        <v>62</v>
      </c>
    </row>
    <row r="4" spans="2:8">
      <c r="B4" t="s">
        <v>39</v>
      </c>
      <c r="C4" s="53">
        <v>0.34</v>
      </c>
      <c r="D4" s="59">
        <f>$C$16/C4/1000</f>
        <v>2555.411764705882</v>
      </c>
      <c r="E4" s="53">
        <v>123.5</v>
      </c>
      <c r="F4" s="59">
        <f>$C$16/E4/1000</f>
        <v>7.035141700404858</v>
      </c>
      <c r="G4" s="53">
        <v>21.6</v>
      </c>
      <c r="H4" s="59">
        <f>$C$16/G4/1000</f>
        <v>40.224074074074075</v>
      </c>
    </row>
    <row r="5" spans="2:8">
      <c r="B5" t="s">
        <v>40</v>
      </c>
      <c r="C5" s="53">
        <v>0.34</v>
      </c>
      <c r="D5" s="59">
        <f t="shared" ref="D5:D10" si="0">$C$16/C5/1000</f>
        <v>2555.411764705882</v>
      </c>
      <c r="E5" s="53">
        <v>786</v>
      </c>
      <c r="F5" s="59">
        <f t="shared" ref="F5:F10" si="1">$C$16/E5/1000</f>
        <v>1.1053944020356234</v>
      </c>
      <c r="G5" s="53">
        <v>163.63</v>
      </c>
      <c r="H5" s="59">
        <f t="shared" ref="H5:H10" si="2">$C$16/G5/1000</f>
        <v>5.3097842693882535</v>
      </c>
    </row>
    <row r="6" spans="2:8">
      <c r="B6" t="s">
        <v>41</v>
      </c>
      <c r="C6" s="53">
        <v>0.22</v>
      </c>
      <c r="D6" s="59">
        <f t="shared" si="0"/>
        <v>3949.272727272727</v>
      </c>
      <c r="E6" s="53">
        <v>72</v>
      </c>
      <c r="F6" s="59">
        <f t="shared" si="1"/>
        <v>12.067222222222222</v>
      </c>
      <c r="G6" s="53">
        <v>13.2</v>
      </c>
      <c r="H6" s="59">
        <f t="shared" si="2"/>
        <v>65.821212121212127</v>
      </c>
    </row>
    <row r="7" spans="2:8">
      <c r="B7" t="s">
        <v>42</v>
      </c>
      <c r="C7" s="53">
        <v>2.36</v>
      </c>
      <c r="D7" s="59">
        <f t="shared" si="0"/>
        <v>368.15254237288138</v>
      </c>
      <c r="E7" s="53">
        <v>835</v>
      </c>
      <c r="F7" s="59">
        <f t="shared" si="1"/>
        <v>1.0405269461077844</v>
      </c>
      <c r="G7" s="53">
        <v>162</v>
      </c>
      <c r="H7" s="59">
        <f t="shared" si="2"/>
        <v>5.3632098765432099</v>
      </c>
    </row>
    <row r="8" spans="2:8">
      <c r="B8" t="s">
        <v>43</v>
      </c>
      <c r="C8" s="53">
        <v>1.5025138235294118</v>
      </c>
      <c r="D8" s="59">
        <f t="shared" si="0"/>
        <v>578.25757500126747</v>
      </c>
      <c r="E8" s="54">
        <v>323.70673529411766</v>
      </c>
      <c r="F8" s="59">
        <f t="shared" si="1"/>
        <v>2.6840343597132077</v>
      </c>
      <c r="G8" s="53">
        <v>65.483155882352932</v>
      </c>
      <c r="H8" s="59">
        <f t="shared" si="2"/>
        <v>13.268144888449763</v>
      </c>
    </row>
    <row r="9" spans="2:8">
      <c r="B9" t="s">
        <v>44</v>
      </c>
      <c r="C9" s="53">
        <v>14.971300000000001</v>
      </c>
      <c r="D9" s="59">
        <f t="shared" si="0"/>
        <v>58.033704487920218</v>
      </c>
      <c r="E9" s="53">
        <v>942.28559999999993</v>
      </c>
      <c r="F9" s="59">
        <f t="shared" si="1"/>
        <v>0.92205590322084952</v>
      </c>
      <c r="G9" s="53">
        <v>257.35729999999995</v>
      </c>
      <c r="H9" s="59">
        <f t="shared" si="2"/>
        <v>3.3760068200902018</v>
      </c>
    </row>
    <row r="10" spans="2:8">
      <c r="B10" t="s">
        <v>45</v>
      </c>
      <c r="C10" s="55">
        <f>0.0165*1000</f>
        <v>16.5</v>
      </c>
      <c r="D10" s="60">
        <f t="shared" si="0"/>
        <v>52.656969696969696</v>
      </c>
      <c r="E10" s="55">
        <v>3776.75</v>
      </c>
      <c r="F10" s="60">
        <f t="shared" si="1"/>
        <v>0.2300496458595353</v>
      </c>
      <c r="G10" s="55">
        <v>183</v>
      </c>
      <c r="H10" s="60">
        <f t="shared" si="2"/>
        <v>4.7477595628415301</v>
      </c>
    </row>
    <row r="11" spans="2:8">
      <c r="B11" t="s">
        <v>46</v>
      </c>
    </row>
    <row r="12" spans="2:8">
      <c r="B12" s="74" t="s">
        <v>72</v>
      </c>
      <c r="C12" s="75"/>
      <c r="D12" s="76">
        <f>MAX(D4:D6)/MAX(D7:D10)</f>
        <v>6.8296082887700535</v>
      </c>
      <c r="E12" s="75"/>
      <c r="F12" s="76">
        <f>MAX(F4:F6)/MAX(F7:F10)</f>
        <v>4.4959268790849682</v>
      </c>
      <c r="G12" s="75"/>
      <c r="H12" s="77">
        <f>MAX(H4:H6)/MAX(H7:H10)</f>
        <v>4.9608451426024951</v>
      </c>
    </row>
    <row r="13" spans="2:8">
      <c r="D13" t="s">
        <v>51</v>
      </c>
      <c r="E13">
        <v>42</v>
      </c>
      <c r="G13">
        <v>27</v>
      </c>
    </row>
    <row r="14" spans="2:8">
      <c r="B14" t="s">
        <v>38</v>
      </c>
      <c r="C14">
        <v>1498</v>
      </c>
    </row>
    <row r="15" spans="2:8">
      <c r="B15" t="s">
        <v>37</v>
      </c>
      <c r="C15">
        <v>580</v>
      </c>
    </row>
    <row r="16" spans="2:8">
      <c r="B16" t="s">
        <v>53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L10" sqref="L10"/>
    </sheetView>
  </sheetViews>
  <sheetFormatPr defaultRowHeight="14.25"/>
  <cols>
    <col min="4" max="4" width="11.625" customWidth="1"/>
    <col min="5" max="5" width="17.25" customWidth="1"/>
    <col min="6" max="6" width="23.375" customWidth="1"/>
    <col min="7" max="7" width="12.125" customWidth="1"/>
    <col min="8" max="8" width="17.25" customWidth="1"/>
    <col min="9" max="9" width="11.625" customWidth="1"/>
    <col min="10" max="10" width="12.75" customWidth="1"/>
    <col min="11" max="11" width="18" customWidth="1"/>
    <col min="12" max="12" width="23.25" customWidth="1"/>
    <col min="13" max="13" width="12.5" customWidth="1"/>
    <col min="14" max="14" width="18.5" customWidth="1"/>
  </cols>
  <sheetData>
    <row r="1" spans="1:14">
      <c r="A1" t="s">
        <v>29</v>
      </c>
      <c r="C1" s="3" t="s">
        <v>19</v>
      </c>
      <c r="D1" s="94" t="s">
        <v>30</v>
      </c>
      <c r="E1" s="95"/>
      <c r="F1" s="96"/>
      <c r="J1" s="94" t="s">
        <v>31</v>
      </c>
      <c r="K1" s="95"/>
      <c r="L1" s="96"/>
    </row>
    <row r="2" spans="1:14">
      <c r="B2" s="40" t="s">
        <v>7</v>
      </c>
      <c r="C2" s="39" t="s">
        <v>14</v>
      </c>
      <c r="D2" s="35" t="s">
        <v>32</v>
      </c>
      <c r="E2" s="35" t="s">
        <v>33</v>
      </c>
      <c r="F2" s="35" t="s">
        <v>34</v>
      </c>
      <c r="G2" s="78" t="s">
        <v>35</v>
      </c>
      <c r="H2" s="49" t="s">
        <v>73</v>
      </c>
      <c r="J2" s="35" t="s">
        <v>32</v>
      </c>
      <c r="K2" s="35" t="s">
        <v>33</v>
      </c>
      <c r="L2" s="35" t="s">
        <v>34</v>
      </c>
      <c r="M2" s="78" t="s">
        <v>35</v>
      </c>
      <c r="N2" s="78" t="s">
        <v>73</v>
      </c>
    </row>
    <row r="3" spans="1:14">
      <c r="B3" s="44">
        <v>3</v>
      </c>
      <c r="C3" s="41">
        <v>1.431405</v>
      </c>
      <c r="D3" s="20">
        <v>0.16488900000000001</v>
      </c>
      <c r="E3" s="36">
        <v>6.7646454545454496E-2</v>
      </c>
      <c r="F3" s="21">
        <v>4.8922099999999996E-2</v>
      </c>
      <c r="G3" s="81">
        <f>C3/D3</f>
        <v>8.6810217782872119</v>
      </c>
      <c r="H3" s="50">
        <f>C3/MIN(E3:F3)</f>
        <v>29.258862559047959</v>
      </c>
      <c r="J3" s="36">
        <v>1.1289633333333333</v>
      </c>
      <c r="K3" s="36">
        <v>0.7659165</v>
      </c>
      <c r="L3" s="24">
        <v>0.8466769090909092</v>
      </c>
      <c r="M3" s="82">
        <f>C3/J3</f>
        <v>1.267893259007526</v>
      </c>
      <c r="N3" s="50">
        <f>C3/MIN(K3,L3)</f>
        <v>1.868878657138213</v>
      </c>
    </row>
    <row r="4" spans="1:14">
      <c r="B4" s="45">
        <v>5</v>
      </c>
      <c r="C4" s="42">
        <v>1.9570825000000001</v>
      </c>
      <c r="D4" s="23">
        <v>0.33661627272727274</v>
      </c>
      <c r="E4" s="37">
        <v>0.15475754545454545</v>
      </c>
      <c r="F4" s="24">
        <v>9.5878545454545452E-2</v>
      </c>
      <c r="G4" s="79">
        <f t="shared" ref="G4:G37" si="0">C4/D4</f>
        <v>5.8139866030351799</v>
      </c>
      <c r="H4" s="47">
        <f t="shared" ref="H4:H37" si="1">C4/MIN(E4:F4)</f>
        <v>20.412100441467615</v>
      </c>
      <c r="J4" s="37">
        <v>1.2295163636363637</v>
      </c>
      <c r="K4" s="37">
        <v>0.79184827272727276</v>
      </c>
      <c r="L4" s="24">
        <v>0.70646463636363643</v>
      </c>
      <c r="M4" s="83">
        <f t="shared" ref="M4:M37" si="2">C4/J4</f>
        <v>1.5917498602554736</v>
      </c>
      <c r="N4" s="47">
        <f t="shared" ref="N4:N37" si="3">C4/MIN(K4,L4)</f>
        <v>2.7702483595974887</v>
      </c>
    </row>
    <row r="5" spans="1:14">
      <c r="B5" s="45">
        <v>7</v>
      </c>
      <c r="C5" s="42">
        <v>2.7218749999999998</v>
      </c>
      <c r="D5" s="23">
        <v>0.57496936363636375</v>
      </c>
      <c r="E5" s="37">
        <v>0.27394936363636363</v>
      </c>
      <c r="F5" s="24">
        <v>0.17675745454545455</v>
      </c>
      <c r="G5" s="79">
        <f t="shared" si="0"/>
        <v>4.7339478799107546</v>
      </c>
      <c r="H5" s="47">
        <f t="shared" si="1"/>
        <v>15.398926212190098</v>
      </c>
      <c r="J5" s="37">
        <v>1.3517272727272727</v>
      </c>
      <c r="K5" s="37">
        <v>0.83604018181818196</v>
      </c>
      <c r="L5" s="24">
        <v>0.80081790909090911</v>
      </c>
      <c r="M5" s="83">
        <f t="shared" si="2"/>
        <v>2.0136273454838927</v>
      </c>
      <c r="N5" s="47">
        <f t="shared" si="3"/>
        <v>3.3988687928943553</v>
      </c>
    </row>
    <row r="6" spans="1:14">
      <c r="B6" s="45">
        <v>9</v>
      </c>
      <c r="C6" s="42">
        <v>3.7622799999999996</v>
      </c>
      <c r="D6" s="23">
        <v>0.93726245454545454</v>
      </c>
      <c r="E6" s="37">
        <v>0.45437381818181827</v>
      </c>
      <c r="F6" s="24">
        <v>0.30560618181818183</v>
      </c>
      <c r="G6" s="79">
        <f t="shared" si="0"/>
        <v>4.0141157706190178</v>
      </c>
      <c r="H6" s="47">
        <f t="shared" si="1"/>
        <v>12.310876624342438</v>
      </c>
      <c r="J6" s="37">
        <v>2.0706745454545454</v>
      </c>
      <c r="K6" s="37">
        <v>1.5516372727272729</v>
      </c>
      <c r="L6" s="24">
        <v>1.3788320000000001</v>
      </c>
      <c r="M6" s="83">
        <f t="shared" si="2"/>
        <v>1.8169344903856537</v>
      </c>
      <c r="N6" s="47">
        <f t="shared" si="3"/>
        <v>2.7285992782296895</v>
      </c>
    </row>
    <row r="7" spans="1:14">
      <c r="B7" s="45">
        <v>11</v>
      </c>
      <c r="C7" s="42">
        <v>5.1929175000000001</v>
      </c>
      <c r="D7" s="23">
        <v>1.4271199999999999</v>
      </c>
      <c r="E7" s="37">
        <v>0.69931318181818181</v>
      </c>
      <c r="F7" s="24">
        <v>0.53442454545454543</v>
      </c>
      <c r="G7" s="79">
        <f t="shared" si="0"/>
        <v>3.6387392090363813</v>
      </c>
      <c r="H7" s="47">
        <f t="shared" si="1"/>
        <v>9.7168394381722401</v>
      </c>
      <c r="J7" s="37">
        <v>2.0805954545454544</v>
      </c>
      <c r="K7" s="37">
        <v>1.2398781818181819</v>
      </c>
      <c r="L7" s="24">
        <v>0.94774736363636369</v>
      </c>
      <c r="M7" s="83">
        <f t="shared" si="2"/>
        <v>2.495880440695518</v>
      </c>
      <c r="N7" s="47">
        <f t="shared" si="3"/>
        <v>5.4792212558371665</v>
      </c>
    </row>
    <row r="8" spans="1:14">
      <c r="B8" s="45">
        <v>13</v>
      </c>
      <c r="C8" s="42">
        <v>3.977665</v>
      </c>
      <c r="D8" s="23">
        <v>1.914818181818182</v>
      </c>
      <c r="E8" s="37">
        <v>0.94432327272727268</v>
      </c>
      <c r="F8" s="24">
        <v>0.90283818181818176</v>
      </c>
      <c r="G8" s="79">
        <f t="shared" si="0"/>
        <v>2.0773068888572377</v>
      </c>
      <c r="H8" s="47">
        <f t="shared" si="1"/>
        <v>4.4057341394108684</v>
      </c>
      <c r="J8" s="37">
        <v>2.5048281818181817</v>
      </c>
      <c r="K8" s="37">
        <v>1.4311409090909091</v>
      </c>
      <c r="L8" s="24">
        <v>1.0642936363636364</v>
      </c>
      <c r="M8" s="83">
        <f t="shared" si="2"/>
        <v>1.5879991405688869</v>
      </c>
      <c r="N8" s="47">
        <f t="shared" si="3"/>
        <v>3.7373755363138845</v>
      </c>
    </row>
    <row r="9" spans="1:14">
      <c r="B9" s="45">
        <v>15</v>
      </c>
      <c r="C9" s="42">
        <v>5.3174200000000003</v>
      </c>
      <c r="D9" s="23">
        <v>2.65008</v>
      </c>
      <c r="E9" s="37">
        <v>1.3096163636363636</v>
      </c>
      <c r="F9" s="24">
        <v>1.7936763636363637</v>
      </c>
      <c r="G9" s="79">
        <f t="shared" si="0"/>
        <v>2.0065130109279723</v>
      </c>
      <c r="H9" s="47">
        <f t="shared" si="1"/>
        <v>4.0602883009458708</v>
      </c>
      <c r="J9" s="37">
        <v>3.2358663636363643</v>
      </c>
      <c r="K9" s="37">
        <v>1.7893536363636364</v>
      </c>
      <c r="L9" s="24">
        <v>1.5511299999999999</v>
      </c>
      <c r="M9" s="83">
        <f t="shared" si="2"/>
        <v>1.6432755257619638</v>
      </c>
      <c r="N9" s="47">
        <f t="shared" si="3"/>
        <v>3.4280943570171427</v>
      </c>
    </row>
    <row r="10" spans="1:14">
      <c r="B10" s="45">
        <v>17</v>
      </c>
      <c r="C10" s="42">
        <v>6.4680175000000002</v>
      </c>
      <c r="D10" s="23">
        <v>3.3216972727272722</v>
      </c>
      <c r="E10" s="37">
        <v>1.6467572727272726</v>
      </c>
      <c r="F10" s="24">
        <v>1.6080109090909089</v>
      </c>
      <c r="G10" s="79">
        <f t="shared" si="0"/>
        <v>1.947202580170543</v>
      </c>
      <c r="H10" s="47">
        <f t="shared" si="1"/>
        <v>4.0223716539688787</v>
      </c>
      <c r="J10" s="37">
        <v>4.1140599999999994</v>
      </c>
      <c r="K10" s="37">
        <v>2.5906654545454546</v>
      </c>
      <c r="L10" s="24">
        <v>1.9022760000000001</v>
      </c>
      <c r="M10" s="83">
        <f t="shared" si="2"/>
        <v>1.5721738380091688</v>
      </c>
      <c r="N10" s="47">
        <f t="shared" si="3"/>
        <v>3.4001467189829446</v>
      </c>
    </row>
    <row r="11" spans="1:14">
      <c r="B11" s="45">
        <v>19</v>
      </c>
      <c r="C11" s="42">
        <v>7.8032599999999999</v>
      </c>
      <c r="D11" s="23">
        <v>4.1839599999999999</v>
      </c>
      <c r="E11" s="37">
        <v>2.0776763636363635</v>
      </c>
      <c r="F11" s="24" t="s">
        <v>28</v>
      </c>
      <c r="G11" s="79">
        <f t="shared" si="0"/>
        <v>1.8650417308004856</v>
      </c>
      <c r="H11" s="47">
        <f t="shared" si="1"/>
        <v>3.7557629939740376</v>
      </c>
      <c r="J11" s="37">
        <v>4.5574445454545458</v>
      </c>
      <c r="K11" s="37">
        <v>2.5518381818181819</v>
      </c>
      <c r="L11" s="24">
        <v>1.6757772727272728</v>
      </c>
      <c r="M11" s="83">
        <f t="shared" si="2"/>
        <v>1.7122007568435977</v>
      </c>
      <c r="N11" s="47">
        <f t="shared" si="3"/>
        <v>4.6565018675187355</v>
      </c>
    </row>
    <row r="12" spans="1:14">
      <c r="B12" s="45">
        <v>21</v>
      </c>
      <c r="C12" s="42">
        <v>9.5417875000000016</v>
      </c>
      <c r="D12" s="23">
        <v>5.1625545454545456</v>
      </c>
      <c r="E12" s="37">
        <v>2.5695454545454544</v>
      </c>
      <c r="F12" s="24"/>
      <c r="G12" s="79">
        <f t="shared" si="0"/>
        <v>1.8482686073314658</v>
      </c>
      <c r="H12" s="47">
        <f t="shared" si="1"/>
        <v>3.7134145586414302</v>
      </c>
      <c r="J12" s="37">
        <v>5.3725027272727282</v>
      </c>
      <c r="K12" s="37">
        <v>2.8847472727272727</v>
      </c>
      <c r="L12" s="24">
        <v>2.2143329999999999</v>
      </c>
      <c r="M12" s="83">
        <f t="shared" si="2"/>
        <v>1.7760414436948548</v>
      </c>
      <c r="N12" s="47">
        <f t="shared" si="3"/>
        <v>4.309102334653371</v>
      </c>
    </row>
    <row r="13" spans="1:14">
      <c r="B13" s="45">
        <v>23</v>
      </c>
      <c r="C13" s="42">
        <v>11.27955</v>
      </c>
      <c r="D13" s="23">
        <v>6.2045654545454543</v>
      </c>
      <c r="E13" s="37">
        <v>3.0878372727272732</v>
      </c>
      <c r="F13" s="24"/>
      <c r="G13" s="79">
        <f t="shared" si="0"/>
        <v>1.8179435905115033</v>
      </c>
      <c r="H13" s="47">
        <f t="shared" si="1"/>
        <v>3.6528965109736995</v>
      </c>
      <c r="J13" s="37">
        <v>6.2928781818181818</v>
      </c>
      <c r="K13" s="37">
        <v>3.4074018181818175</v>
      </c>
      <c r="L13" s="24">
        <v>2.1360281818181819</v>
      </c>
      <c r="M13" s="83">
        <f t="shared" si="2"/>
        <v>1.7924310107558821</v>
      </c>
      <c r="N13" s="47">
        <f t="shared" si="3"/>
        <v>5.2806185311651062</v>
      </c>
    </row>
    <row r="14" spans="1:14">
      <c r="B14" s="45">
        <v>25</v>
      </c>
      <c r="C14" s="42">
        <v>13.282375</v>
      </c>
      <c r="D14" s="23">
        <v>7.3772918181818197</v>
      </c>
      <c r="E14" s="37">
        <v>3.6781509090909084</v>
      </c>
      <c r="F14" s="24"/>
      <c r="G14" s="79">
        <f t="shared" si="0"/>
        <v>1.800440504097278</v>
      </c>
      <c r="H14" s="47">
        <f t="shared" si="1"/>
        <v>3.6111555312130657</v>
      </c>
      <c r="J14" s="37">
        <v>7.6120099999999988</v>
      </c>
      <c r="K14" s="37">
        <v>4.3361009090909084</v>
      </c>
      <c r="L14" s="24">
        <v>3.2578209999999999</v>
      </c>
      <c r="M14" s="83">
        <f t="shared" si="2"/>
        <v>1.7449234827594817</v>
      </c>
      <c r="N14" s="47">
        <f t="shared" si="3"/>
        <v>4.0770732953099635</v>
      </c>
    </row>
    <row r="15" spans="1:14">
      <c r="B15" s="45">
        <v>27</v>
      </c>
      <c r="C15" s="42">
        <v>15.352675</v>
      </c>
      <c r="D15" s="23">
        <v>8.5479090909090907</v>
      </c>
      <c r="E15" s="37">
        <v>4.2602418181818171</v>
      </c>
      <c r="F15" s="24"/>
      <c r="G15" s="79">
        <f t="shared" si="0"/>
        <v>1.7960737341401938</v>
      </c>
      <c r="H15" s="47">
        <f t="shared" si="1"/>
        <v>3.6037097552721087</v>
      </c>
      <c r="J15" s="37">
        <v>8.2022109090909083</v>
      </c>
      <c r="K15" s="37">
        <v>4.3146754545454549</v>
      </c>
      <c r="L15" s="24">
        <v>2.6536154545454544</v>
      </c>
      <c r="M15" s="83">
        <f t="shared" si="2"/>
        <v>1.8717727659238663</v>
      </c>
      <c r="N15" s="47">
        <f t="shared" si="3"/>
        <v>5.7855688825228837</v>
      </c>
    </row>
    <row r="16" spans="1:14">
      <c r="B16" s="45">
        <v>29</v>
      </c>
      <c r="C16" s="42">
        <v>17.916625</v>
      </c>
      <c r="D16" s="23">
        <v>9.9056254545454561</v>
      </c>
      <c r="E16" s="37">
        <v>4.9345245454545443</v>
      </c>
      <c r="F16" s="24"/>
      <c r="G16" s="79">
        <f t="shared" si="0"/>
        <v>1.8087323291411637</v>
      </c>
      <c r="H16" s="47">
        <f t="shared" si="1"/>
        <v>3.6308715935973943</v>
      </c>
      <c r="J16" s="37">
        <v>9.2944836363636352</v>
      </c>
      <c r="K16" s="37">
        <v>4.8878681818181819</v>
      </c>
      <c r="L16" s="24">
        <v>3.582768181818182</v>
      </c>
      <c r="M16" s="83">
        <f t="shared" si="2"/>
        <v>1.9276622242792696</v>
      </c>
      <c r="N16" s="47">
        <f t="shared" si="3"/>
        <v>5.0007770781607412</v>
      </c>
    </row>
    <row r="17" spans="2:14">
      <c r="B17" s="45">
        <v>31</v>
      </c>
      <c r="C17" s="42">
        <v>20.149725</v>
      </c>
      <c r="D17" s="23">
        <v>11.250409090909091</v>
      </c>
      <c r="E17" s="37">
        <v>5.6105336363636367</v>
      </c>
      <c r="F17" s="24"/>
      <c r="G17" s="79">
        <f t="shared" si="0"/>
        <v>1.7910215386107171</v>
      </c>
      <c r="H17" s="47">
        <f t="shared" si="1"/>
        <v>3.5914097135793432</v>
      </c>
      <c r="J17" s="37">
        <v>10.4579</v>
      </c>
      <c r="K17" s="37">
        <v>5.4376054545454542</v>
      </c>
      <c r="L17" s="24">
        <v>4.1575554545454541</v>
      </c>
      <c r="M17" s="83">
        <f t="shared" si="2"/>
        <v>1.9267467656030368</v>
      </c>
      <c r="N17" s="47">
        <f t="shared" si="3"/>
        <v>4.846531867174571</v>
      </c>
    </row>
    <row r="18" spans="2:14">
      <c r="B18" s="45">
        <v>33</v>
      </c>
      <c r="C18" s="42">
        <v>22.899749999999997</v>
      </c>
      <c r="D18" s="23">
        <v>12.852809090909091</v>
      </c>
      <c r="E18" s="37">
        <v>6.4143327272727273</v>
      </c>
      <c r="F18" s="24"/>
      <c r="G18" s="79">
        <f t="shared" si="0"/>
        <v>1.78169222292403</v>
      </c>
      <c r="H18" s="47">
        <f t="shared" si="1"/>
        <v>3.5700907598126124</v>
      </c>
      <c r="J18" s="37">
        <v>11.592445454545453</v>
      </c>
      <c r="K18" s="37">
        <v>6.1766063636363642</v>
      </c>
      <c r="L18" s="24">
        <v>3.9687650000000003</v>
      </c>
      <c r="M18" s="83">
        <f t="shared" si="2"/>
        <v>1.9754028681688467</v>
      </c>
      <c r="N18" s="47">
        <f t="shared" si="3"/>
        <v>5.7699939401803828</v>
      </c>
    </row>
    <row r="19" spans="2:14">
      <c r="B19" s="45">
        <v>35</v>
      </c>
      <c r="C19" s="42">
        <v>25.522375000000004</v>
      </c>
      <c r="D19" s="23">
        <v>14.511781818181818</v>
      </c>
      <c r="E19" s="37">
        <v>7.2369490909090901</v>
      </c>
      <c r="F19" s="24"/>
      <c r="G19" s="79">
        <f t="shared" si="0"/>
        <v>1.7587347522013463</v>
      </c>
      <c r="H19" s="47">
        <f t="shared" si="1"/>
        <v>3.5266760453048782</v>
      </c>
      <c r="J19" s="37">
        <v>12.874690909090909</v>
      </c>
      <c r="K19" s="37">
        <v>6.7743218181818179</v>
      </c>
      <c r="L19" s="24">
        <v>4.3350660000000003</v>
      </c>
      <c r="M19" s="83">
        <f t="shared" si="2"/>
        <v>1.9823679791783178</v>
      </c>
      <c r="N19" s="47">
        <f t="shared" si="3"/>
        <v>5.887424781998706</v>
      </c>
    </row>
    <row r="20" spans="2:14">
      <c r="B20" s="45">
        <v>37</v>
      </c>
      <c r="C20" s="42">
        <v>28.343125000000001</v>
      </c>
      <c r="D20" s="23">
        <v>16.163963636363636</v>
      </c>
      <c r="E20" s="37">
        <v>8.0694154545454548</v>
      </c>
      <c r="F20" s="24"/>
      <c r="G20" s="79">
        <f t="shared" si="0"/>
        <v>1.7534761669617489</v>
      </c>
      <c r="H20" s="47">
        <f t="shared" si="1"/>
        <v>3.5124136512310176</v>
      </c>
      <c r="J20" s="37">
        <v>14.090045454545454</v>
      </c>
      <c r="K20" s="37">
        <v>7.3851727272727281</v>
      </c>
      <c r="L20" s="24">
        <v>4.3745863636363644</v>
      </c>
      <c r="M20" s="83">
        <f t="shared" si="2"/>
        <v>2.0115708704727067</v>
      </c>
      <c r="N20" s="47">
        <f t="shared" si="3"/>
        <v>6.4790411353177273</v>
      </c>
    </row>
    <row r="21" spans="2:14">
      <c r="B21" s="45">
        <v>39</v>
      </c>
      <c r="C21" s="42">
        <v>31.5383</v>
      </c>
      <c r="D21" s="23">
        <v>17.997336363636364</v>
      </c>
      <c r="E21" s="37">
        <v>8.9760100000000005</v>
      </c>
      <c r="F21" s="24"/>
      <c r="G21" s="79">
        <f t="shared" si="0"/>
        <v>1.7523870956661767</v>
      </c>
      <c r="H21" s="47">
        <f t="shared" si="1"/>
        <v>3.513621308354157</v>
      </c>
      <c r="J21" s="37">
        <v>15.571190909090909</v>
      </c>
      <c r="K21" s="37">
        <v>8.1291399999999996</v>
      </c>
      <c r="L21" s="24">
        <v>5.5177572727272741</v>
      </c>
      <c r="M21" s="83">
        <f t="shared" si="2"/>
        <v>2.0254263263567744</v>
      </c>
      <c r="N21" s="47">
        <f t="shared" si="3"/>
        <v>5.7157824168679845</v>
      </c>
    </row>
    <row r="22" spans="2:14">
      <c r="B22" s="45">
        <v>41</v>
      </c>
      <c r="C22" s="42">
        <v>34.725549999999998</v>
      </c>
      <c r="D22" s="23">
        <v>19.878345454545453</v>
      </c>
      <c r="E22" s="37">
        <v>9.9329790909090914</v>
      </c>
      <c r="F22" s="24"/>
      <c r="G22" s="79">
        <f t="shared" si="0"/>
        <v>1.7469034371801568</v>
      </c>
      <c r="H22" s="47">
        <f t="shared" si="1"/>
        <v>3.4959854120484035</v>
      </c>
      <c r="J22" s="37">
        <v>17.202581818181816</v>
      </c>
      <c r="K22" s="37">
        <v>9.0033627272727283</v>
      </c>
      <c r="L22" s="24">
        <v>5.5558099999999992</v>
      </c>
      <c r="M22" s="83">
        <f t="shared" si="2"/>
        <v>2.0186243185483788</v>
      </c>
      <c r="N22" s="47">
        <f t="shared" si="3"/>
        <v>6.2503127356767063</v>
      </c>
    </row>
    <row r="23" spans="2:14">
      <c r="B23" s="45">
        <v>43</v>
      </c>
      <c r="C23" s="42">
        <v>38.159374999999997</v>
      </c>
      <c r="D23" s="23">
        <v>21.851972727272724</v>
      </c>
      <c r="E23" s="37">
        <v>10.909454545454544</v>
      </c>
      <c r="F23" s="24"/>
      <c r="G23" s="79">
        <f t="shared" si="0"/>
        <v>1.7462668234238892</v>
      </c>
      <c r="H23" s="47">
        <f t="shared" si="1"/>
        <v>3.4978261141295293</v>
      </c>
      <c r="J23" s="37">
        <v>18.615345454545459</v>
      </c>
      <c r="K23" s="37">
        <v>9.6526172727272712</v>
      </c>
      <c r="L23" s="24">
        <v>6.0460659999999997</v>
      </c>
      <c r="M23" s="83">
        <f t="shared" si="2"/>
        <v>2.0498880933032759</v>
      </c>
      <c r="N23" s="47">
        <f t="shared" si="3"/>
        <v>6.3114387107252883</v>
      </c>
    </row>
    <row r="24" spans="2:14">
      <c r="B24" s="45">
        <v>45</v>
      </c>
      <c r="C24" s="42">
        <v>42.024050000000003</v>
      </c>
      <c r="D24" s="23">
        <v>23.998509090909092</v>
      </c>
      <c r="E24" s="37">
        <v>11.98212727272727</v>
      </c>
      <c r="F24" s="24"/>
      <c r="G24" s="79">
        <f t="shared" si="0"/>
        <v>1.7511108644627924</v>
      </c>
      <c r="H24" s="47">
        <f t="shared" si="1"/>
        <v>3.5072278105117176</v>
      </c>
      <c r="J24" s="37">
        <v>20.278463636363636</v>
      </c>
      <c r="K24" s="37">
        <v>10.476654545454545</v>
      </c>
      <c r="L24" s="24">
        <v>6.3103770000000008</v>
      </c>
      <c r="M24" s="83">
        <f t="shared" si="2"/>
        <v>2.0723488107176848</v>
      </c>
      <c r="N24" s="47">
        <f t="shared" si="3"/>
        <v>6.659514954494794</v>
      </c>
    </row>
    <row r="25" spans="2:14">
      <c r="B25" s="45">
        <v>47</v>
      </c>
      <c r="C25" s="42">
        <v>45.602649999999997</v>
      </c>
      <c r="D25" s="23">
        <v>26.155218181818178</v>
      </c>
      <c r="E25" s="37">
        <v>13.056827272727274</v>
      </c>
      <c r="F25" s="24"/>
      <c r="G25" s="79">
        <f t="shared" si="0"/>
        <v>1.7435392694105194</v>
      </c>
      <c r="H25" s="47">
        <f t="shared" si="1"/>
        <v>3.4926287257589372</v>
      </c>
      <c r="J25" s="37">
        <v>22.008990909090912</v>
      </c>
      <c r="K25" s="37">
        <v>11.356254545454545</v>
      </c>
      <c r="L25" s="24">
        <v>6.713925555555555</v>
      </c>
      <c r="M25" s="83">
        <f t="shared" si="2"/>
        <v>2.072000946720534</v>
      </c>
      <c r="N25" s="47">
        <f t="shared" si="3"/>
        <v>6.7922483832525202</v>
      </c>
    </row>
    <row r="26" spans="2:14">
      <c r="B26" s="45">
        <v>49</v>
      </c>
      <c r="C26" s="42">
        <v>49.511425000000003</v>
      </c>
      <c r="D26" s="23">
        <v>28.524636363636361</v>
      </c>
      <c r="E26" s="37">
        <v>14.246418181818182</v>
      </c>
      <c r="F26" s="24"/>
      <c r="G26" s="79">
        <f t="shared" si="0"/>
        <v>1.7357425479091442</v>
      </c>
      <c r="H26" s="47">
        <f t="shared" si="1"/>
        <v>3.4753595162037541</v>
      </c>
      <c r="J26" s="37">
        <v>22.984927272727273</v>
      </c>
      <c r="K26" s="37">
        <v>11.87238181818182</v>
      </c>
      <c r="L26" s="24">
        <v>7.2235311111111109</v>
      </c>
      <c r="M26" s="83">
        <f t="shared" si="2"/>
        <v>2.1540822997838109</v>
      </c>
      <c r="N26" s="47">
        <f t="shared" si="3"/>
        <v>6.8541858875422275</v>
      </c>
    </row>
    <row r="27" spans="2:14">
      <c r="B27" s="45">
        <v>51</v>
      </c>
      <c r="C27" s="42">
        <v>53.427324999999996</v>
      </c>
      <c r="D27" s="23">
        <v>30.862690909090908</v>
      </c>
      <c r="E27" s="37">
        <v>15.411818181818182</v>
      </c>
      <c r="F27" s="24"/>
      <c r="G27" s="79">
        <f t="shared" si="0"/>
        <v>1.7311298343159849</v>
      </c>
      <c r="H27" s="47">
        <f t="shared" si="1"/>
        <v>3.4666464637527277</v>
      </c>
      <c r="J27" s="37">
        <v>24.743418181818182</v>
      </c>
      <c r="K27" s="37">
        <v>12.717972727272725</v>
      </c>
      <c r="L27" s="24">
        <v>7.6541340000000009</v>
      </c>
      <c r="M27" s="83">
        <f t="shared" si="2"/>
        <v>2.15925401282104</v>
      </c>
      <c r="N27" s="47">
        <f t="shared" si="3"/>
        <v>6.980192011271293</v>
      </c>
    </row>
    <row r="28" spans="2:14">
      <c r="B28" s="45">
        <v>53</v>
      </c>
      <c r="C28" s="42">
        <v>57.918950000000002</v>
      </c>
      <c r="D28" s="23">
        <v>33.505772727272728</v>
      </c>
      <c r="E28" s="37">
        <v>16.742009090909093</v>
      </c>
      <c r="F28" s="24"/>
      <c r="G28" s="79">
        <f t="shared" si="0"/>
        <v>1.7286260033888325</v>
      </c>
      <c r="H28" s="47">
        <f t="shared" si="1"/>
        <v>3.459498181221869</v>
      </c>
      <c r="J28" s="37">
        <v>26.467654545454547</v>
      </c>
      <c r="K28" s="37">
        <v>13.58090909090909</v>
      </c>
      <c r="L28" s="24">
        <v>8.1765555555555558</v>
      </c>
      <c r="M28" s="83">
        <f t="shared" si="2"/>
        <v>2.1882917468388516</v>
      </c>
      <c r="N28" s="47">
        <f t="shared" si="3"/>
        <v>7.0835389800105997</v>
      </c>
    </row>
    <row r="29" spans="2:14">
      <c r="B29" s="45">
        <v>55</v>
      </c>
      <c r="C29" s="42">
        <v>62.074925</v>
      </c>
      <c r="D29" s="23">
        <v>35.996954545454543</v>
      </c>
      <c r="E29" s="37">
        <v>17.981045454545459</v>
      </c>
      <c r="F29" s="24"/>
      <c r="G29" s="79">
        <f t="shared" si="0"/>
        <v>1.7244493536700707</v>
      </c>
      <c r="H29" s="47">
        <f t="shared" si="1"/>
        <v>3.4522422601577918</v>
      </c>
      <c r="J29" s="37">
        <v>28.311336363636368</v>
      </c>
      <c r="K29" s="37">
        <v>14.502309090909092</v>
      </c>
      <c r="L29" s="24">
        <v>8.7671111111111113</v>
      </c>
      <c r="M29" s="83">
        <f t="shared" si="2"/>
        <v>2.1925819467755767</v>
      </c>
      <c r="N29" s="47">
        <f t="shared" si="3"/>
        <v>7.0804309667443981</v>
      </c>
    </row>
    <row r="30" spans="2:14">
      <c r="B30" s="45">
        <v>57</v>
      </c>
      <c r="C30" s="42">
        <v>66.824124999999995</v>
      </c>
      <c r="D30" s="23">
        <v>38.761136363636368</v>
      </c>
      <c r="E30" s="37">
        <v>19.365472727272731</v>
      </c>
      <c r="F30" s="24"/>
      <c r="G30" s="79">
        <f t="shared" si="0"/>
        <v>1.7239980885258779</v>
      </c>
      <c r="H30" s="47">
        <f t="shared" si="1"/>
        <v>3.4506839022778113</v>
      </c>
      <c r="J30" s="37">
        <v>30.47459090909091</v>
      </c>
      <c r="K30" s="37">
        <v>15.629518181818183</v>
      </c>
      <c r="L30" s="24">
        <v>9.4729989999999979</v>
      </c>
      <c r="M30" s="83">
        <f t="shared" si="2"/>
        <v>2.1927816914538338</v>
      </c>
      <c r="N30" s="47">
        <f t="shared" si="3"/>
        <v>7.054167851173637</v>
      </c>
    </row>
    <row r="31" spans="2:14">
      <c r="B31" s="45">
        <v>59</v>
      </c>
      <c r="C31" s="42">
        <v>71.896549999999991</v>
      </c>
      <c r="D31" s="23">
        <v>41.580045454545456</v>
      </c>
      <c r="E31" s="37">
        <v>20.783336363636362</v>
      </c>
      <c r="F31" s="24"/>
      <c r="G31" s="79">
        <f t="shared" si="0"/>
        <v>1.7291118663782121</v>
      </c>
      <c r="H31" s="47">
        <f t="shared" si="1"/>
        <v>3.4593363039532981</v>
      </c>
      <c r="J31" s="37">
        <v>32.435327272727278</v>
      </c>
      <c r="K31" s="37">
        <v>16.569045454545453</v>
      </c>
      <c r="L31" s="24">
        <v>9.938388333333334</v>
      </c>
      <c r="M31" s="83">
        <f t="shared" si="2"/>
        <v>2.2166124422136799</v>
      </c>
      <c r="N31" s="47">
        <f t="shared" si="3"/>
        <v>7.2342262737771179</v>
      </c>
    </row>
    <row r="32" spans="2:14">
      <c r="B32" s="45">
        <v>61</v>
      </c>
      <c r="C32" s="42">
        <v>76.699174999999997</v>
      </c>
      <c r="D32" s="23">
        <v>44.357018181818177</v>
      </c>
      <c r="E32" s="37">
        <v>22.171936363636362</v>
      </c>
      <c r="F32" s="24"/>
      <c r="G32" s="79">
        <f t="shared" si="0"/>
        <v>1.7291327989093457</v>
      </c>
      <c r="H32" s="47">
        <f t="shared" si="1"/>
        <v>3.4592907783098457</v>
      </c>
      <c r="J32" s="37">
        <v>34.432763636363639</v>
      </c>
      <c r="K32" s="37">
        <v>17.573763636363637</v>
      </c>
      <c r="L32" s="24">
        <v>10.58375</v>
      </c>
      <c r="M32" s="83">
        <f t="shared" si="2"/>
        <v>2.2275056341687249</v>
      </c>
      <c r="N32" s="47">
        <f t="shared" si="3"/>
        <v>7.2468808314633275</v>
      </c>
    </row>
    <row r="33" spans="2:14">
      <c r="B33" s="45">
        <v>63</v>
      </c>
      <c r="C33" s="42">
        <v>82.280775000000006</v>
      </c>
      <c r="D33" s="23">
        <v>47.432618181818185</v>
      </c>
      <c r="E33" s="37">
        <v>23.713254545454546</v>
      </c>
      <c r="F33" s="24"/>
      <c r="G33" s="79">
        <f t="shared" si="0"/>
        <v>1.7346876085271585</v>
      </c>
      <c r="H33" s="47">
        <f t="shared" si="1"/>
        <v>3.4698221132945211</v>
      </c>
      <c r="J33" s="37">
        <v>36.746890909090915</v>
      </c>
      <c r="K33" s="37">
        <v>18.715518181818183</v>
      </c>
      <c r="L33" s="24">
        <v>11.27712</v>
      </c>
      <c r="M33" s="83">
        <f t="shared" si="2"/>
        <v>2.2391220852821685</v>
      </c>
      <c r="N33" s="47">
        <f t="shared" si="3"/>
        <v>7.2962578211458249</v>
      </c>
    </row>
    <row r="34" spans="2:14">
      <c r="B34" s="45">
        <v>65</v>
      </c>
      <c r="C34" s="42">
        <v>86.982175000000012</v>
      </c>
      <c r="D34" s="23">
        <v>50.40397272727273</v>
      </c>
      <c r="E34" s="37">
        <v>25.18135454545455</v>
      </c>
      <c r="F34" s="24"/>
      <c r="G34" s="79">
        <f t="shared" si="0"/>
        <v>1.725700778997038</v>
      </c>
      <c r="H34" s="47">
        <f t="shared" si="1"/>
        <v>3.4542293919490934</v>
      </c>
      <c r="J34" s="37">
        <v>37.046454545454544</v>
      </c>
      <c r="K34" s="37">
        <v>18.935199999999998</v>
      </c>
      <c r="L34" s="24">
        <v>11.933354545454545</v>
      </c>
      <c r="M34" s="83">
        <f t="shared" si="2"/>
        <v>2.3479217125427292</v>
      </c>
      <c r="N34" s="47">
        <f t="shared" si="3"/>
        <v>7.288996121642243</v>
      </c>
    </row>
    <row r="35" spans="2:14">
      <c r="B35" s="45">
        <v>67</v>
      </c>
      <c r="C35" s="42">
        <v>92.973425000000006</v>
      </c>
      <c r="D35" s="23">
        <v>53.525772727272731</v>
      </c>
      <c r="E35" s="37">
        <v>26.764345454545456</v>
      </c>
      <c r="F35" s="24"/>
      <c r="G35" s="79">
        <f t="shared" si="0"/>
        <v>1.73698426501422</v>
      </c>
      <c r="H35" s="47">
        <f t="shared" si="1"/>
        <v>3.4737791424004389</v>
      </c>
      <c r="J35" s="37">
        <v>39.436309090909091</v>
      </c>
      <c r="K35" s="37">
        <v>20.019327272727274</v>
      </c>
      <c r="L35" s="24">
        <v>12.229710000000003</v>
      </c>
      <c r="M35" s="83">
        <f t="shared" si="2"/>
        <v>2.3575589892471038</v>
      </c>
      <c r="N35" s="47">
        <f t="shared" si="3"/>
        <v>7.6022591704954561</v>
      </c>
    </row>
    <row r="36" spans="2:14">
      <c r="B36" s="45">
        <v>69</v>
      </c>
      <c r="C36" s="42">
        <v>98.756299999999996</v>
      </c>
      <c r="D36" s="23">
        <v>56.858672727272733</v>
      </c>
      <c r="E36" s="37">
        <v>28.374772727272724</v>
      </c>
      <c r="F36" s="24"/>
      <c r="G36" s="79">
        <f t="shared" si="0"/>
        <v>1.736873114743509</v>
      </c>
      <c r="H36" s="47">
        <f t="shared" si="1"/>
        <v>3.480426114746614</v>
      </c>
      <c r="J36" s="37">
        <v>41.273463636363637</v>
      </c>
      <c r="K36" s="37">
        <v>20.940209090909089</v>
      </c>
      <c r="L36" s="24">
        <v>12.7395</v>
      </c>
      <c r="M36" s="83">
        <f t="shared" si="2"/>
        <v>2.3927310988504389</v>
      </c>
      <c r="N36" s="47">
        <f t="shared" si="3"/>
        <v>7.7519761372110363</v>
      </c>
    </row>
    <row r="37" spans="2:14">
      <c r="B37" s="46">
        <v>71</v>
      </c>
      <c r="C37" s="43">
        <v>105.9585</v>
      </c>
      <c r="D37" s="26">
        <v>60.076681818181825</v>
      </c>
      <c r="E37" s="38">
        <v>30.014945454545455</v>
      </c>
      <c r="F37" s="27"/>
      <c r="G37" s="80">
        <f t="shared" si="0"/>
        <v>1.7637209112293604</v>
      </c>
      <c r="H37" s="48">
        <f t="shared" si="1"/>
        <v>3.530191322868244</v>
      </c>
      <c r="J37" s="38">
        <v>43.605581818181825</v>
      </c>
      <c r="K37" s="38">
        <v>22.112445454545451</v>
      </c>
      <c r="L37" s="27">
        <v>13.56307</v>
      </c>
      <c r="M37" s="84">
        <f t="shared" si="2"/>
        <v>2.4299297379359688</v>
      </c>
      <c r="N37" s="48">
        <f t="shared" si="3"/>
        <v>7.8122799631646815</v>
      </c>
    </row>
    <row r="40" spans="2:14">
      <c r="B40" t="s">
        <v>36</v>
      </c>
    </row>
  </sheetData>
  <mergeCells count="2">
    <mergeCell ref="D1:F1"/>
    <mergeCell ref="J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B3" sqref="B3:B38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</cols>
  <sheetData>
    <row r="2" spans="2:12">
      <c r="D2" t="s">
        <v>66</v>
      </c>
    </row>
    <row r="3" spans="2:12">
      <c r="B3" s="39" t="s">
        <v>6</v>
      </c>
      <c r="C3" s="39" t="s">
        <v>7</v>
      </c>
      <c r="D3" s="35" t="s">
        <v>13</v>
      </c>
      <c r="E3" s="35" t="s">
        <v>15</v>
      </c>
      <c r="F3" s="35" t="s">
        <v>14</v>
      </c>
      <c r="G3" s="35" t="s">
        <v>16</v>
      </c>
      <c r="H3" s="35" t="s">
        <v>67</v>
      </c>
      <c r="I3" s="35" t="s">
        <v>68</v>
      </c>
      <c r="J3" s="35" t="s">
        <v>71</v>
      </c>
      <c r="K3" s="35" t="s">
        <v>69</v>
      </c>
      <c r="L3" s="35" t="s">
        <v>70</v>
      </c>
    </row>
    <row r="4" spans="2:12">
      <c r="B4" s="72">
        <v>5</v>
      </c>
      <c r="C4" s="71">
        <v>3</v>
      </c>
      <c r="D4" s="36">
        <v>0.16862949999999999</v>
      </c>
      <c r="E4" s="21">
        <v>0.34371899999999994</v>
      </c>
      <c r="F4" s="36">
        <v>2.0322800000000001</v>
      </c>
      <c r="G4" s="22">
        <v>2.3048941666666667</v>
      </c>
      <c r="H4" s="36">
        <v>3.0049999999999999</v>
      </c>
      <c r="I4" s="36">
        <v>4.6358033333333326</v>
      </c>
      <c r="J4" s="21">
        <v>4.850483333333333</v>
      </c>
      <c r="K4" s="36">
        <v>5.1096159999999999</v>
      </c>
      <c r="L4" s="36">
        <v>3.804745</v>
      </c>
    </row>
    <row r="5" spans="2:12">
      <c r="B5" s="72">
        <v>17</v>
      </c>
      <c r="C5" s="72">
        <v>5</v>
      </c>
      <c r="D5" s="37">
        <v>0.37655025000000003</v>
      </c>
      <c r="E5" s="24">
        <v>0.84126066666666677</v>
      </c>
      <c r="F5" s="37">
        <v>7.3663533333333326</v>
      </c>
      <c r="G5" s="25">
        <v>8.2699308333333335</v>
      </c>
      <c r="H5" s="37">
        <v>4.8514000000000008</v>
      </c>
      <c r="I5" s="37">
        <v>11.744633333333333</v>
      </c>
      <c r="J5" s="24">
        <v>5.1084533333333333</v>
      </c>
      <c r="K5" s="37">
        <v>13.11950667</v>
      </c>
      <c r="L5" s="37">
        <v>7.8542891666666668</v>
      </c>
    </row>
    <row r="6" spans="2:12">
      <c r="B6" s="72">
        <v>33</v>
      </c>
      <c r="C6" s="72">
        <v>7</v>
      </c>
      <c r="D6" s="37">
        <v>0.51892149999999992</v>
      </c>
      <c r="E6" s="24">
        <v>1.5463624999999999</v>
      </c>
      <c r="F6" s="37">
        <v>14.440083333333334</v>
      </c>
      <c r="G6" s="25">
        <v>16.006133333333331</v>
      </c>
      <c r="H6" s="37">
        <v>7.6910000000000007</v>
      </c>
      <c r="I6" s="37">
        <v>19.570733333333333</v>
      </c>
      <c r="J6" s="24">
        <v>7.0256933333333329</v>
      </c>
      <c r="K6" s="37">
        <v>21.609713330000002</v>
      </c>
      <c r="L6" s="37">
        <v>12.980350000000001</v>
      </c>
    </row>
    <row r="7" spans="2:12">
      <c r="B7" s="72">
        <v>57</v>
      </c>
      <c r="C7" s="72">
        <v>9</v>
      </c>
      <c r="D7" s="37">
        <v>0.84193050000000003</v>
      </c>
      <c r="E7" s="24">
        <v>2.5560416666666668</v>
      </c>
      <c r="F7" s="37">
        <v>25.179916666666667</v>
      </c>
      <c r="G7" s="25">
        <v>27.693208333333331</v>
      </c>
      <c r="H7" s="37">
        <v>12.305399999999999</v>
      </c>
      <c r="I7" s="37">
        <v>29.837599999999998</v>
      </c>
      <c r="J7" s="24">
        <v>10.698399999999999</v>
      </c>
      <c r="K7" s="37">
        <v>33.107993329999999</v>
      </c>
      <c r="L7" s="37">
        <v>18.058508333333332</v>
      </c>
    </row>
    <row r="8" spans="2:12">
      <c r="B8" s="72">
        <v>89</v>
      </c>
      <c r="C8" s="72">
        <v>11</v>
      </c>
      <c r="D8" s="37">
        <v>1.2798041666666669</v>
      </c>
      <c r="E8" s="24">
        <v>3.8278049999999997</v>
      </c>
      <c r="F8" s="37">
        <v>39.883474999999997</v>
      </c>
      <c r="G8" s="25">
        <v>44.555291666666669</v>
      </c>
      <c r="H8" s="37">
        <v>19.218000000000004</v>
      </c>
      <c r="I8" s="37">
        <v>43.107266666666668</v>
      </c>
      <c r="J8" s="24">
        <v>16.547566666666665</v>
      </c>
      <c r="K8" s="37">
        <v>48.121753329999997</v>
      </c>
      <c r="L8" s="37">
        <v>25.355133333333331</v>
      </c>
    </row>
    <row r="9" spans="2:12">
      <c r="B9" s="72">
        <v>121</v>
      </c>
      <c r="C9" s="72">
        <v>13</v>
      </c>
      <c r="D9" s="37">
        <v>1.7014083333333332</v>
      </c>
      <c r="E9" s="24">
        <v>5.2262833333333338</v>
      </c>
      <c r="F9" s="37">
        <v>54.087708333333325</v>
      </c>
      <c r="G9" s="25">
        <v>62.214433333333325</v>
      </c>
      <c r="H9" s="37">
        <v>24.722200000000001</v>
      </c>
      <c r="I9" s="37">
        <v>55.962299999999999</v>
      </c>
      <c r="J9" s="24">
        <v>20.118600000000001</v>
      </c>
      <c r="K9" s="37">
        <v>61.405113329999999</v>
      </c>
      <c r="L9" s="37">
        <v>33.284308333333335</v>
      </c>
    </row>
    <row r="10" spans="2:12">
      <c r="B10" s="72">
        <v>169</v>
      </c>
      <c r="C10" s="72">
        <v>15</v>
      </c>
      <c r="D10" s="37">
        <v>2.37724</v>
      </c>
      <c r="E10" s="24">
        <v>7.2586141666666677</v>
      </c>
      <c r="F10" s="37">
        <v>75.103899999999996</v>
      </c>
      <c r="G10" s="25">
        <v>84.073975000000004</v>
      </c>
      <c r="H10" s="37">
        <v>30.623199999999997</v>
      </c>
      <c r="I10" s="37">
        <v>74.404066666666665</v>
      </c>
      <c r="J10" s="24">
        <v>21.836233333333336</v>
      </c>
      <c r="K10" s="37">
        <v>82.471706670000003</v>
      </c>
      <c r="L10" s="37">
        <v>52.834066666666672</v>
      </c>
    </row>
    <row r="11" spans="2:12">
      <c r="B11" s="72">
        <v>213</v>
      </c>
      <c r="C11" s="72">
        <v>17</v>
      </c>
      <c r="D11" s="37">
        <v>2.9383350000000004</v>
      </c>
      <c r="E11" s="24">
        <v>9.1301191666666686</v>
      </c>
      <c r="F11" s="37">
        <v>94.630783333333326</v>
      </c>
      <c r="G11" s="25">
        <v>105.97574999999999</v>
      </c>
      <c r="H11" s="37">
        <v>40.576599999999999</v>
      </c>
      <c r="I11" s="37">
        <v>91.390133333333324</v>
      </c>
      <c r="J11" s="24">
        <v>25.582366666666669</v>
      </c>
      <c r="K11" s="37">
        <v>101.63262</v>
      </c>
      <c r="L11" s="37">
        <v>53.039549999999998</v>
      </c>
    </row>
    <row r="12" spans="2:12">
      <c r="B12" s="72">
        <v>269</v>
      </c>
      <c r="C12" s="72">
        <v>19</v>
      </c>
      <c r="D12" s="37">
        <v>3.6127566666666664</v>
      </c>
      <c r="E12" s="24">
        <v>10.855066666666666</v>
      </c>
      <c r="F12" s="37">
        <v>119.75141666666666</v>
      </c>
      <c r="G12" s="25">
        <v>133.52374999999998</v>
      </c>
      <c r="H12" s="37">
        <v>51.480000000000004</v>
      </c>
      <c r="I12" s="37">
        <v>112.47866666666668</v>
      </c>
      <c r="J12" s="24">
        <v>38.868166666666667</v>
      </c>
      <c r="K12" s="37">
        <v>125.39279999999999</v>
      </c>
      <c r="L12" s="37">
        <v>65.665733333333336</v>
      </c>
    </row>
    <row r="13" spans="2:12">
      <c r="B13" s="72">
        <v>333</v>
      </c>
      <c r="C13" s="72">
        <v>21</v>
      </c>
      <c r="D13" s="37">
        <v>4.4817766666666676</v>
      </c>
      <c r="E13" s="24">
        <v>13.729225000000001</v>
      </c>
      <c r="F13" s="37">
        <v>148.28808333333333</v>
      </c>
      <c r="G13" s="25">
        <v>164.75733333333332</v>
      </c>
      <c r="H13" s="37">
        <v>64.865200000000002</v>
      </c>
      <c r="I13" s="37">
        <v>136.68466666666669</v>
      </c>
      <c r="J13" s="24">
        <v>44.997233333333327</v>
      </c>
      <c r="K13" s="37">
        <v>152.3786667</v>
      </c>
      <c r="L13" s="37">
        <v>80.821849999999998</v>
      </c>
    </row>
    <row r="14" spans="2:12">
      <c r="B14" s="72">
        <v>401</v>
      </c>
      <c r="C14" s="72">
        <v>23</v>
      </c>
      <c r="D14" s="37">
        <v>5.3780816666666666</v>
      </c>
      <c r="E14" s="24">
        <v>16.332650000000001</v>
      </c>
      <c r="F14" s="37">
        <v>178.27366666666668</v>
      </c>
      <c r="G14" s="25">
        <v>199.38775000000001</v>
      </c>
      <c r="H14" s="37">
        <v>77.92</v>
      </c>
      <c r="I14" s="37">
        <v>161.68766666666667</v>
      </c>
      <c r="J14" s="24">
        <v>54.136633333333329</v>
      </c>
      <c r="K14" s="37">
        <v>180.9352667</v>
      </c>
      <c r="L14" s="37">
        <v>94.76520833333332</v>
      </c>
    </row>
    <row r="15" spans="2:12">
      <c r="B15" s="72">
        <v>477</v>
      </c>
      <c r="C15" s="72">
        <v>25</v>
      </c>
      <c r="D15" s="37">
        <v>6.4336966666666662</v>
      </c>
      <c r="E15" s="24">
        <v>19.81700833333333</v>
      </c>
      <c r="F15" s="37">
        <v>211.995</v>
      </c>
      <c r="G15" s="25">
        <v>235.77783333333335</v>
      </c>
      <c r="H15" s="37">
        <v>92.262800000000013</v>
      </c>
      <c r="I15" s="37">
        <v>189.77266666666665</v>
      </c>
      <c r="J15" s="24">
        <v>54.900166666666671</v>
      </c>
      <c r="K15" s="37">
        <v>209.7276</v>
      </c>
      <c r="L15" s="37">
        <v>111.65208333333334</v>
      </c>
    </row>
    <row r="16" spans="2:12">
      <c r="B16" s="72">
        <v>553</v>
      </c>
      <c r="C16" s="72">
        <v>27</v>
      </c>
      <c r="D16" s="37">
        <v>7.3723658333333333</v>
      </c>
      <c r="E16" s="24">
        <v>22.832116666666668</v>
      </c>
      <c r="F16" s="37">
        <v>246.09716666666665</v>
      </c>
      <c r="G16" s="25">
        <v>273.40100000000001</v>
      </c>
      <c r="H16" s="37">
        <v>110.71559999999999</v>
      </c>
      <c r="I16" s="37">
        <v>218.381</v>
      </c>
      <c r="J16" s="24">
        <v>70.1661</v>
      </c>
      <c r="K16" s="37">
        <v>240.90799999999999</v>
      </c>
      <c r="L16" s="37">
        <v>127.64358333333335</v>
      </c>
    </row>
    <row r="17" spans="2:12">
      <c r="B17" s="72">
        <v>641</v>
      </c>
      <c r="C17" s="72">
        <v>29</v>
      </c>
      <c r="D17" s="37">
        <v>8.5017608333333321</v>
      </c>
      <c r="E17" s="24">
        <v>26.75525</v>
      </c>
      <c r="F17" s="37">
        <v>285.21649999999994</v>
      </c>
      <c r="G17" s="25">
        <v>317.33474999999993</v>
      </c>
      <c r="H17" s="37">
        <v>130.81280000000001</v>
      </c>
      <c r="I17" s="37">
        <v>250.27700000000002</v>
      </c>
      <c r="J17" s="24">
        <v>79.508066666666664</v>
      </c>
      <c r="K17" s="37">
        <v>275.56353330000002</v>
      </c>
      <c r="L17" s="37">
        <v>146.42808333333332</v>
      </c>
    </row>
    <row r="18" spans="2:12">
      <c r="B18" s="72">
        <v>729</v>
      </c>
      <c r="C18" s="72">
        <v>31</v>
      </c>
      <c r="D18" s="37">
        <v>9.6545974999999995</v>
      </c>
      <c r="E18" s="24">
        <v>30.216425000000001</v>
      </c>
      <c r="F18" s="37">
        <v>324.0385</v>
      </c>
      <c r="G18" s="25">
        <v>359.79116666666664</v>
      </c>
      <c r="H18" s="37">
        <v>152.553</v>
      </c>
      <c r="I18" s="37">
        <v>282.65199999999999</v>
      </c>
      <c r="J18" s="24">
        <v>98.022933333333341</v>
      </c>
      <c r="K18" s="37">
        <v>313.82459999999998</v>
      </c>
      <c r="L18" s="37">
        <v>165.66716666666665</v>
      </c>
    </row>
    <row r="19" spans="2:12">
      <c r="B19" s="72">
        <v>833</v>
      </c>
      <c r="C19" s="72">
        <v>33</v>
      </c>
      <c r="D19" s="37">
        <v>10.984375</v>
      </c>
      <c r="E19" s="24">
        <v>34.038525</v>
      </c>
      <c r="F19" s="37">
        <v>370.54883333333333</v>
      </c>
      <c r="G19" s="25">
        <v>412.22716666666662</v>
      </c>
      <c r="H19" s="37">
        <v>172.78939999999997</v>
      </c>
      <c r="I19" s="37">
        <v>320.33100000000002</v>
      </c>
      <c r="J19" s="24">
        <v>95.914466666666669</v>
      </c>
      <c r="K19" s="37">
        <v>352.99886670000001</v>
      </c>
      <c r="L19" s="37">
        <v>187.26208333333332</v>
      </c>
    </row>
    <row r="20" spans="2:12">
      <c r="B20" s="72">
        <v>941</v>
      </c>
      <c r="C20" s="72">
        <v>35</v>
      </c>
      <c r="D20" s="37">
        <v>12.518349999999998</v>
      </c>
      <c r="E20" s="24">
        <v>38.198824999999999</v>
      </c>
      <c r="F20" s="37">
        <v>418.77199999999999</v>
      </c>
      <c r="G20" s="25">
        <v>459.46925000000005</v>
      </c>
      <c r="H20" s="37">
        <v>197.4504</v>
      </c>
      <c r="I20" s="37">
        <v>360.26966666666664</v>
      </c>
      <c r="J20" s="24">
        <v>116.24733333333334</v>
      </c>
      <c r="K20" s="37">
        <v>396.43326669999999</v>
      </c>
      <c r="L20" s="37">
        <v>210.49966666666668</v>
      </c>
    </row>
    <row r="21" spans="2:12">
      <c r="B21" s="72">
        <v>1049</v>
      </c>
      <c r="C21" s="72">
        <v>37</v>
      </c>
      <c r="D21" s="37">
        <v>13.990616666666668</v>
      </c>
      <c r="E21" s="24">
        <v>42.144258333333333</v>
      </c>
      <c r="F21" s="37">
        <v>466.74191666666661</v>
      </c>
      <c r="G21" s="25">
        <v>515.34508333333326</v>
      </c>
      <c r="H21" s="37">
        <v>223.63300000000004</v>
      </c>
      <c r="I21" s="37">
        <v>399.1366666666666</v>
      </c>
      <c r="J21" s="24">
        <v>138.56533333333334</v>
      </c>
      <c r="K21" s="37">
        <v>436.96613330000002</v>
      </c>
      <c r="L21" s="37">
        <v>235.64333333333335</v>
      </c>
    </row>
    <row r="22" spans="2:12">
      <c r="B22" s="72">
        <v>1169</v>
      </c>
      <c r="C22" s="72">
        <v>39</v>
      </c>
      <c r="D22" s="37">
        <v>15.350008333333335</v>
      </c>
      <c r="E22" s="24">
        <v>48.397841666666665</v>
      </c>
      <c r="F22" s="37">
        <v>520.02816666666661</v>
      </c>
      <c r="G22" s="25">
        <v>574.4929166666667</v>
      </c>
      <c r="H22" s="37">
        <v>255.88719999999998</v>
      </c>
      <c r="I22" s="37">
        <v>442.1466666666667</v>
      </c>
      <c r="J22" s="24">
        <v>148.90866666666668</v>
      </c>
      <c r="K22" s="37">
        <v>489.00173330000001</v>
      </c>
      <c r="L22" s="37">
        <v>259.61158333333339</v>
      </c>
    </row>
    <row r="23" spans="2:12">
      <c r="B23" s="72">
        <v>1293</v>
      </c>
      <c r="C23" s="72">
        <v>41</v>
      </c>
      <c r="D23" s="37">
        <v>17.082425000000001</v>
      </c>
      <c r="E23" s="24">
        <v>52.467300000000016</v>
      </c>
      <c r="F23" s="37">
        <v>575.06758333333335</v>
      </c>
      <c r="G23" s="25">
        <v>634.97433333333333</v>
      </c>
      <c r="H23" s="37">
        <v>285.43920000000003</v>
      </c>
      <c r="I23" s="37">
        <v>487.47466666666668</v>
      </c>
      <c r="J23" s="24">
        <v>162.66133333333332</v>
      </c>
      <c r="K23" s="37">
        <v>539.63186670000005</v>
      </c>
      <c r="L23" s="37">
        <v>284.97558333333336</v>
      </c>
    </row>
    <row r="24" spans="2:12">
      <c r="B24" s="72">
        <v>1421</v>
      </c>
      <c r="C24" s="72">
        <v>43</v>
      </c>
      <c r="D24" s="37">
        <v>18.829375000000002</v>
      </c>
      <c r="E24" s="24">
        <v>58.67744166666666</v>
      </c>
      <c r="F24" s="37">
        <v>632.40691666666669</v>
      </c>
      <c r="G24" s="25">
        <v>696.87891666666656</v>
      </c>
      <c r="H24" s="37">
        <v>313.21440000000001</v>
      </c>
      <c r="I24" s="37">
        <v>533.86933333333343</v>
      </c>
      <c r="J24" s="24">
        <v>178.178</v>
      </c>
      <c r="K24" s="37">
        <v>589.5838</v>
      </c>
      <c r="L24" s="37">
        <v>310.56633333333326</v>
      </c>
    </row>
    <row r="25" spans="2:12">
      <c r="B25" s="72">
        <v>1561</v>
      </c>
      <c r="C25" s="72">
        <v>45</v>
      </c>
      <c r="D25" s="37">
        <v>20.770424999999999</v>
      </c>
      <c r="E25" s="24">
        <v>63.68225000000001</v>
      </c>
      <c r="F25" s="37">
        <v>694.35800000000006</v>
      </c>
      <c r="G25" s="25">
        <v>765.97116666666659</v>
      </c>
      <c r="H25" s="37">
        <v>350.63500000000005</v>
      </c>
      <c r="I25" s="37">
        <v>584.27033333333338</v>
      </c>
      <c r="J25" s="24">
        <v>178.32166666666669</v>
      </c>
      <c r="K25" s="37">
        <v>645.59453329999997</v>
      </c>
      <c r="L25" s="37">
        <v>345.93608333333333</v>
      </c>
    </row>
    <row r="26" spans="2:12">
      <c r="B26" s="72">
        <v>1701</v>
      </c>
      <c r="C26" s="72">
        <v>47</v>
      </c>
      <c r="D26" s="37">
        <v>22.5899</v>
      </c>
      <c r="E26" s="24">
        <v>69.543033333333341</v>
      </c>
      <c r="F26" s="37">
        <v>756.58033333333321</v>
      </c>
      <c r="G26" s="25">
        <v>840.70983333333334</v>
      </c>
      <c r="H26" s="37">
        <v>388.9588</v>
      </c>
      <c r="I26" s="37">
        <v>634.81533333333334</v>
      </c>
      <c r="J26" s="24">
        <v>207.5856666666667</v>
      </c>
      <c r="K26" s="37">
        <v>702.64120000000003</v>
      </c>
      <c r="L26" s="37">
        <v>377.77058333333326</v>
      </c>
    </row>
    <row r="27" spans="2:12">
      <c r="B27" s="72">
        <v>1857</v>
      </c>
      <c r="C27" s="72">
        <v>49</v>
      </c>
      <c r="D27" s="37">
        <v>24.657499999999999</v>
      </c>
      <c r="E27" s="24">
        <v>75.175866666666664</v>
      </c>
      <c r="F27" s="37">
        <v>826.20100000000002</v>
      </c>
      <c r="G27" s="25">
        <v>923.40433333333351</v>
      </c>
      <c r="H27" s="37">
        <v>428.2448</v>
      </c>
      <c r="I27" s="37">
        <v>691.0626666666667</v>
      </c>
      <c r="J27" s="24">
        <v>210.87199999999999</v>
      </c>
      <c r="K27" s="37">
        <v>762.51160000000004</v>
      </c>
      <c r="L27" s="37">
        <v>405.3968333333334</v>
      </c>
    </row>
    <row r="28" spans="2:12">
      <c r="B28" s="72">
        <v>2005</v>
      </c>
      <c r="C28" s="72">
        <v>51</v>
      </c>
      <c r="D28" s="37">
        <v>26.459549999999997</v>
      </c>
      <c r="E28" s="24">
        <v>81.014683333333352</v>
      </c>
      <c r="F28" s="37">
        <v>892.11266666666677</v>
      </c>
      <c r="G28" s="25">
        <v>988.7771666666664</v>
      </c>
      <c r="H28" s="37">
        <v>475.50720000000001</v>
      </c>
      <c r="I28" s="37">
        <v>744.32833333333338</v>
      </c>
      <c r="J28" s="24">
        <v>253.09866666666667</v>
      </c>
      <c r="K28" s="37">
        <v>824.61406669999997</v>
      </c>
      <c r="L28" s="37">
        <v>434.85816666666665</v>
      </c>
    </row>
    <row r="29" spans="2:12">
      <c r="B29" s="72">
        <v>2177</v>
      </c>
      <c r="C29" s="72">
        <v>53</v>
      </c>
      <c r="D29" s="37">
        <v>28.678425000000004</v>
      </c>
      <c r="E29" s="24">
        <v>87.996066666666664</v>
      </c>
      <c r="F29" s="37">
        <v>968.64858333333325</v>
      </c>
      <c r="G29" s="25">
        <v>1075.4008333333334</v>
      </c>
      <c r="H29" s="37">
        <v>518.99759999999992</v>
      </c>
      <c r="I29" s="37">
        <v>806.77033333333338</v>
      </c>
      <c r="J29" s="24">
        <v>257.87533333333334</v>
      </c>
      <c r="K29" s="37">
        <v>898.3974667</v>
      </c>
      <c r="L29" s="37">
        <v>478.06583333333327</v>
      </c>
    </row>
    <row r="30" spans="2:12">
      <c r="B30" s="72">
        <v>2337</v>
      </c>
      <c r="C30" s="72">
        <v>55</v>
      </c>
      <c r="D30" s="37">
        <v>30.780341666666668</v>
      </c>
      <c r="E30" s="24">
        <v>92.874008333333336</v>
      </c>
      <c r="F30" s="37">
        <v>1039.8091666666667</v>
      </c>
      <c r="G30" s="25">
        <v>1150.6866666666667</v>
      </c>
      <c r="H30" s="37">
        <v>566.20420000000001</v>
      </c>
      <c r="I30" s="37">
        <v>864.61433333333332</v>
      </c>
      <c r="J30" s="24">
        <v>268.2043333333333</v>
      </c>
      <c r="K30" s="37">
        <v>954.14273330000003</v>
      </c>
      <c r="L30" s="37">
        <v>509.7328333333333</v>
      </c>
    </row>
    <row r="31" spans="2:12">
      <c r="B31" s="72">
        <v>2517</v>
      </c>
      <c r="C31" s="72">
        <v>57</v>
      </c>
      <c r="D31" s="37">
        <v>33.169808333333336</v>
      </c>
      <c r="E31" s="24">
        <v>99.63495833333333</v>
      </c>
      <c r="F31" s="37">
        <v>1120.0899999999999</v>
      </c>
      <c r="G31" s="25">
        <v>1237.4033333333334</v>
      </c>
      <c r="H31" s="37">
        <v>612.66880000000003</v>
      </c>
      <c r="I31" s="37">
        <v>929.20366666666666</v>
      </c>
      <c r="J31" s="24">
        <v>283.14333333333337</v>
      </c>
      <c r="K31" s="37">
        <v>1027.0246669999999</v>
      </c>
      <c r="L31" s="37">
        <v>551.85900000000004</v>
      </c>
    </row>
    <row r="32" spans="2:12">
      <c r="B32" s="72">
        <v>2701</v>
      </c>
      <c r="C32" s="72">
        <v>59</v>
      </c>
      <c r="D32" s="37">
        <v>35.788699999999999</v>
      </c>
      <c r="E32" s="24">
        <v>109.11591666666665</v>
      </c>
      <c r="F32" s="37">
        <v>1202.0858333333333</v>
      </c>
      <c r="G32" s="25">
        <v>1327.0516666666665</v>
      </c>
      <c r="H32" s="37">
        <v>673.48439999999994</v>
      </c>
      <c r="I32" s="37">
        <v>993.80799999999999</v>
      </c>
      <c r="J32" s="24">
        <v>321.06166666666667</v>
      </c>
      <c r="K32" s="37">
        <v>1104.656667</v>
      </c>
      <c r="L32" s="37">
        <v>589.39075000000014</v>
      </c>
    </row>
    <row r="33" spans="2:12">
      <c r="B33" s="72">
        <v>2881</v>
      </c>
      <c r="C33" s="72">
        <v>61</v>
      </c>
      <c r="D33" s="37">
        <v>38.014324999999999</v>
      </c>
      <c r="E33" s="24">
        <v>115.14725</v>
      </c>
      <c r="F33" s="37">
        <v>1281.9408333333333</v>
      </c>
      <c r="G33" s="25">
        <v>1415.9491666666665</v>
      </c>
      <c r="H33" s="37">
        <v>717.62400000000002</v>
      </c>
      <c r="I33" s="37">
        <v>1059.5033333333333</v>
      </c>
      <c r="J33" s="24">
        <v>314.86399999999998</v>
      </c>
      <c r="K33" s="37">
        <v>1177.856667</v>
      </c>
      <c r="L33" s="37">
        <v>629.74599999999998</v>
      </c>
    </row>
    <row r="34" spans="2:12">
      <c r="B34" s="72">
        <v>3081</v>
      </c>
      <c r="C34" s="72">
        <v>63</v>
      </c>
      <c r="D34" s="37">
        <v>40.821216666666665</v>
      </c>
      <c r="E34" s="24">
        <v>122.58308333333332</v>
      </c>
      <c r="F34" s="37">
        <v>1370.9708333333335</v>
      </c>
      <c r="G34" s="25">
        <v>1510.24</v>
      </c>
      <c r="H34" s="37">
        <v>771.1751999999999</v>
      </c>
      <c r="I34" s="37">
        <v>1130.08</v>
      </c>
      <c r="J34" s="24">
        <v>347.59766666666673</v>
      </c>
      <c r="K34" s="37">
        <v>1253.1553329999999</v>
      </c>
      <c r="L34" s="37">
        <v>669.38958333333346</v>
      </c>
    </row>
    <row r="35" spans="2:12">
      <c r="B35" s="72">
        <v>3273</v>
      </c>
      <c r="C35" s="72">
        <v>65</v>
      </c>
      <c r="D35" s="37">
        <v>43.367741666666667</v>
      </c>
      <c r="E35" s="24">
        <v>132.43141666666665</v>
      </c>
      <c r="F35" s="37">
        <v>1456.5575000000001</v>
      </c>
      <c r="G35" s="25">
        <v>1607.7966666666664</v>
      </c>
      <c r="H35" s="37">
        <v>831.67499999999995</v>
      </c>
      <c r="I35" s="37">
        <v>1199.8766666666668</v>
      </c>
      <c r="J35" s="24">
        <v>360.71433333333334</v>
      </c>
      <c r="K35" s="37">
        <v>1334.452</v>
      </c>
      <c r="L35" s="37">
        <v>718.83333333333348</v>
      </c>
    </row>
    <row r="36" spans="2:12">
      <c r="B36" s="72">
        <v>3481</v>
      </c>
      <c r="C36" s="72">
        <v>67</v>
      </c>
      <c r="D36" s="37">
        <v>46.582341666666672</v>
      </c>
      <c r="E36" s="24">
        <v>141.05091666666667</v>
      </c>
      <c r="F36" s="37">
        <v>1549.2658333333336</v>
      </c>
      <c r="G36" s="25">
        <v>1706.2341666666669</v>
      </c>
      <c r="H36" s="37">
        <v>892.20100000000002</v>
      </c>
      <c r="I36" s="37">
        <v>1273.8966666666665</v>
      </c>
      <c r="J36" s="24">
        <v>370.86666666666673</v>
      </c>
      <c r="K36" s="37">
        <v>1421.3326669999999</v>
      </c>
      <c r="L36" s="37">
        <v>744.8363333333333</v>
      </c>
    </row>
    <row r="37" spans="2:12">
      <c r="B37" s="72">
        <v>3689</v>
      </c>
      <c r="C37" s="72">
        <v>69</v>
      </c>
      <c r="D37" s="37">
        <v>49.683191666666666</v>
      </c>
      <c r="E37" s="24">
        <v>150.28524999999999</v>
      </c>
      <c r="F37" s="37">
        <v>1643.2216666666666</v>
      </c>
      <c r="G37" s="25">
        <v>1808.8791666666666</v>
      </c>
      <c r="H37" s="37">
        <v>952.85500000000013</v>
      </c>
      <c r="I37" s="37">
        <v>1349.1</v>
      </c>
      <c r="J37" s="24">
        <v>422.98433333333332</v>
      </c>
      <c r="K37" s="37">
        <v>1506.9506670000001</v>
      </c>
      <c r="L37" s="37">
        <v>786.73941666666667</v>
      </c>
    </row>
    <row r="38" spans="2:12">
      <c r="B38" s="73">
        <v>3905</v>
      </c>
      <c r="C38" s="73">
        <v>71</v>
      </c>
      <c r="D38" s="38">
        <v>52.352166666666669</v>
      </c>
      <c r="E38" s="27">
        <v>157.20675</v>
      </c>
      <c r="F38" s="38">
        <v>1738.6324999999999</v>
      </c>
      <c r="G38" s="28">
        <v>1920.6733333333332</v>
      </c>
      <c r="H38" s="38">
        <v>1017.0695999999999</v>
      </c>
      <c r="I38" s="38">
        <v>1426.03</v>
      </c>
      <c r="J38" s="27">
        <v>419.43299999999999</v>
      </c>
      <c r="K38" s="38">
        <v>1587.11</v>
      </c>
      <c r="L38" s="38">
        <v>833.46608333333336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99"/>
  <sheetViews>
    <sheetView workbookViewId="0">
      <selection activeCell="S24" sqref="S24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3.5" bestFit="1" customWidth="1"/>
    <col min="5" max="5" width="12.625" customWidth="1"/>
    <col min="6" max="6" width="10.75" customWidth="1"/>
  </cols>
  <sheetData>
    <row r="1" spans="1:12">
      <c r="A1" s="1"/>
      <c r="B1" s="86"/>
      <c r="C1" s="86"/>
      <c r="D1" s="86"/>
      <c r="K1" s="1"/>
      <c r="L1" s="1"/>
    </row>
    <row r="2" spans="1:12">
      <c r="A2" s="1"/>
      <c r="B2" s="86"/>
      <c r="C2" s="86"/>
      <c r="D2" s="86"/>
      <c r="E2" s="86"/>
      <c r="K2" s="1"/>
      <c r="L2" s="1"/>
    </row>
    <row r="3" spans="1:12">
      <c r="A3" s="1"/>
      <c r="B3" s="1" t="s">
        <v>85</v>
      </c>
      <c r="C3" s="86" t="s">
        <v>82</v>
      </c>
      <c r="D3" s="86" t="s">
        <v>83</v>
      </c>
      <c r="E3" s="86" t="s">
        <v>84</v>
      </c>
      <c r="K3" s="1"/>
      <c r="L3" s="1"/>
    </row>
    <row r="4" spans="1:12">
      <c r="A4" s="1"/>
      <c r="B4" s="85">
        <v>16</v>
      </c>
      <c r="C4" s="1">
        <v>8.4604545454545446E-2</v>
      </c>
      <c r="D4" s="1">
        <v>0.77242272727272732</v>
      </c>
      <c r="E4" s="1">
        <v>0.27239545454545461</v>
      </c>
      <c r="K4" s="1"/>
      <c r="L4" s="1"/>
    </row>
    <row r="5" spans="1:12">
      <c r="A5" s="1"/>
      <c r="B5" s="85">
        <v>15</v>
      </c>
      <c r="C5" s="1">
        <v>9.5980909090909089E-2</v>
      </c>
      <c r="D5" s="1">
        <v>0.80387699999999995</v>
      </c>
      <c r="E5" s="1">
        <v>0.26690909090909087</v>
      </c>
      <c r="K5" s="1"/>
      <c r="L5" s="1"/>
    </row>
    <row r="6" spans="1:12">
      <c r="A6" s="1"/>
      <c r="B6" s="85">
        <v>14</v>
      </c>
      <c r="C6" s="1">
        <v>0.10383909090909092</v>
      </c>
      <c r="D6" s="1">
        <v>0.86733399999999994</v>
      </c>
      <c r="E6" s="1">
        <v>0.26923272727272729</v>
      </c>
      <c r="K6" s="1"/>
      <c r="L6" s="1"/>
    </row>
    <row r="7" spans="1:12">
      <c r="A7" s="1"/>
      <c r="B7" s="85">
        <v>13</v>
      </c>
      <c r="C7" s="1">
        <v>0.10175636363636364</v>
      </c>
      <c r="D7" s="1">
        <v>0.84493299999999993</v>
      </c>
      <c r="E7" s="1">
        <v>0.24139545454545458</v>
      </c>
      <c r="K7" s="1"/>
      <c r="L7" s="1"/>
    </row>
    <row r="8" spans="1:12">
      <c r="A8" s="1"/>
      <c r="B8" s="85">
        <v>12</v>
      </c>
      <c r="C8" s="1">
        <v>0.11759545454545456</v>
      </c>
      <c r="D8" s="1">
        <v>0.89515699999999998</v>
      </c>
      <c r="E8" s="1">
        <v>0.2678881818181818</v>
      </c>
      <c r="K8" s="1"/>
      <c r="L8" s="1"/>
    </row>
    <row r="9" spans="1:12">
      <c r="A9" s="1"/>
      <c r="B9" s="85">
        <v>11</v>
      </c>
      <c r="C9" s="1">
        <v>0.11770727272727276</v>
      </c>
      <c r="D9" s="1">
        <v>0.90682300000000016</v>
      </c>
      <c r="E9" s="1">
        <v>0.30157363636363638</v>
      </c>
      <c r="K9" s="1"/>
      <c r="L9" s="1"/>
    </row>
    <row r="10" spans="1:12">
      <c r="A10" s="1"/>
      <c r="B10" s="85">
        <v>10</v>
      </c>
      <c r="C10" s="1">
        <v>0.1408490909090909</v>
      </c>
      <c r="D10" s="1">
        <v>1.0227266666666666</v>
      </c>
      <c r="E10" s="1">
        <v>0.24998818181818183</v>
      </c>
      <c r="K10" s="1"/>
      <c r="L10" s="1"/>
    </row>
    <row r="11" spans="1:12">
      <c r="A11" s="1"/>
      <c r="B11" s="85">
        <v>9</v>
      </c>
      <c r="C11" s="1">
        <v>0.16642545454545454</v>
      </c>
      <c r="D11" s="1">
        <v>0.98658363636363622</v>
      </c>
      <c r="E11" s="1">
        <v>0.25179818181818181</v>
      </c>
      <c r="K11" s="1"/>
      <c r="L11" s="1"/>
    </row>
    <row r="12" spans="1:12">
      <c r="A12" s="1"/>
      <c r="B12" s="85">
        <v>8</v>
      </c>
      <c r="C12" s="1">
        <v>0.19693000000000002</v>
      </c>
      <c r="D12" s="1">
        <v>1.1749700000000003</v>
      </c>
      <c r="E12" s="1">
        <v>0.34556636363636362</v>
      </c>
      <c r="K12" s="1"/>
      <c r="L12" s="1"/>
    </row>
    <row r="13" spans="1:12">
      <c r="A13" s="1"/>
      <c r="B13" s="85">
        <v>7</v>
      </c>
      <c r="C13" s="1">
        <v>0.24135272727272727</v>
      </c>
      <c r="D13" s="1">
        <v>1.2474754545454545</v>
      </c>
      <c r="E13" s="1">
        <v>0.45279727272727271</v>
      </c>
      <c r="K13" s="1"/>
      <c r="L13" s="1"/>
    </row>
    <row r="14" spans="1:12">
      <c r="A14" s="1"/>
      <c r="B14" s="85">
        <v>6</v>
      </c>
      <c r="C14" s="1">
        <v>0.32650363636363633</v>
      </c>
      <c r="D14" s="1">
        <v>1.2932718181818181</v>
      </c>
      <c r="E14" s="1">
        <v>0.4825263636363637</v>
      </c>
      <c r="K14" s="1"/>
      <c r="L14" s="1"/>
    </row>
    <row r="15" spans="1:12">
      <c r="A15" s="1"/>
      <c r="B15" s="85">
        <v>5</v>
      </c>
      <c r="C15" s="1">
        <v>0.4507772727272728</v>
      </c>
      <c r="D15" s="1">
        <v>1.5834845454545456</v>
      </c>
      <c r="E15" s="1">
        <v>0.53017181818181813</v>
      </c>
      <c r="K15" s="1"/>
      <c r="L15" s="1"/>
    </row>
    <row r="16" spans="1:12">
      <c r="A16" s="1"/>
      <c r="B16" s="85">
        <v>4</v>
      </c>
      <c r="C16" s="1">
        <v>0.68905090909090905</v>
      </c>
      <c r="D16" s="1">
        <v>2.5140609090909094</v>
      </c>
      <c r="E16" s="1">
        <v>0.82217272727272717</v>
      </c>
      <c r="K16" s="1"/>
      <c r="L16" s="1"/>
    </row>
    <row r="17" spans="1:12">
      <c r="A17" s="1"/>
      <c r="B17" s="85">
        <v>3</v>
      </c>
      <c r="C17" s="1">
        <v>1.1651118181818183</v>
      </c>
      <c r="D17" s="1">
        <v>3.175212727272728</v>
      </c>
      <c r="E17" s="1">
        <v>1.4112518181818183</v>
      </c>
      <c r="K17" s="1"/>
      <c r="L17" s="1"/>
    </row>
    <row r="18" spans="1:12">
      <c r="A18" s="1"/>
      <c r="B18" s="85">
        <v>2</v>
      </c>
      <c r="C18" s="1">
        <v>2.5135972727272731</v>
      </c>
      <c r="D18" s="1">
        <v>6.4914836363636361</v>
      </c>
      <c r="E18" s="1">
        <v>2.8799290909090911</v>
      </c>
      <c r="K18" s="1"/>
      <c r="L18" s="1"/>
    </row>
    <row r="19" spans="1:12">
      <c r="A19" s="1"/>
      <c r="B19" s="85">
        <v>1</v>
      </c>
      <c r="C19" s="1">
        <v>9.767717272727273</v>
      </c>
      <c r="D19" s="1">
        <v>25.154939090909089</v>
      </c>
      <c r="E19" s="1">
        <v>10.816081818181818</v>
      </c>
      <c r="F19" s="1"/>
      <c r="G19" s="86"/>
      <c r="H19" s="86"/>
      <c r="K19" s="1"/>
      <c r="L19" s="1"/>
    </row>
    <row r="20" spans="1:12">
      <c r="A20" s="1"/>
      <c r="B20" s="86"/>
      <c r="C20" s="86"/>
      <c r="F20" s="1"/>
      <c r="G20" s="86"/>
      <c r="H20" s="86"/>
      <c r="K20" s="1"/>
      <c r="L20" s="1"/>
    </row>
    <row r="21" spans="1:12">
      <c r="A21" s="1"/>
      <c r="B21" s="86"/>
      <c r="C21" s="86"/>
      <c r="F21" s="1"/>
      <c r="G21" s="86"/>
      <c r="H21" s="86"/>
      <c r="K21" s="1"/>
      <c r="L21" s="1"/>
    </row>
    <row r="22" spans="1:12">
      <c r="A22" s="1"/>
      <c r="B22" s="86"/>
      <c r="C22" s="86"/>
      <c r="F22" s="1"/>
      <c r="G22" s="86"/>
      <c r="H22" s="86"/>
      <c r="K22" s="1"/>
      <c r="L22" s="1"/>
    </row>
    <row r="23" spans="1:12">
      <c r="A23" s="1"/>
      <c r="B23" s="86"/>
      <c r="C23" s="86"/>
      <c r="F23" s="1"/>
      <c r="G23" s="86"/>
      <c r="H23" s="86"/>
      <c r="K23" s="1"/>
      <c r="L23" s="1"/>
    </row>
    <row r="24" spans="1:12">
      <c r="A24" s="1"/>
      <c r="B24" s="86"/>
      <c r="C24" s="86"/>
      <c r="F24" s="1"/>
      <c r="G24" s="86"/>
      <c r="H24" s="86"/>
      <c r="K24" s="1"/>
      <c r="L24" s="1"/>
    </row>
    <row r="25" spans="1:12">
      <c r="A25" s="1"/>
      <c r="B25" s="86"/>
      <c r="C25" s="86"/>
      <c r="F25" s="1"/>
      <c r="G25" s="86"/>
      <c r="H25" s="86"/>
      <c r="K25" s="1"/>
      <c r="L25" s="1"/>
    </row>
    <row r="26" spans="1:12">
      <c r="A26" s="1"/>
      <c r="B26" s="86"/>
      <c r="C26" s="86"/>
      <c r="F26" s="1"/>
      <c r="G26" s="86"/>
      <c r="H26" s="86"/>
      <c r="K26" s="1"/>
      <c r="L26" s="1"/>
    </row>
    <row r="27" spans="1:12">
      <c r="A27" s="1"/>
      <c r="B27" s="86"/>
      <c r="C27" s="86"/>
      <c r="F27" s="1"/>
      <c r="G27" s="86"/>
      <c r="H27" s="86"/>
      <c r="K27" s="1"/>
      <c r="L27" s="1"/>
    </row>
    <row r="28" spans="1:12">
      <c r="A28" s="1"/>
      <c r="B28" s="86"/>
      <c r="C28" s="86"/>
      <c r="F28" s="1"/>
      <c r="G28" s="86"/>
      <c r="H28" s="86"/>
      <c r="K28" s="1"/>
      <c r="L28" s="1"/>
    </row>
    <row r="29" spans="1:12">
      <c r="A29" s="1"/>
      <c r="F29" s="1"/>
      <c r="G29" s="86"/>
      <c r="H29" s="86"/>
      <c r="K29" s="1"/>
      <c r="L29" s="1"/>
    </row>
    <row r="30" spans="1:12">
      <c r="A30" s="1"/>
      <c r="F30" s="1"/>
      <c r="G30" s="86"/>
      <c r="H30" s="86"/>
      <c r="K30" s="1"/>
      <c r="L30" s="1"/>
    </row>
    <row r="31" spans="1:12">
      <c r="A31" s="1"/>
      <c r="F31" s="1"/>
      <c r="G31" s="86"/>
      <c r="H31" s="86"/>
      <c r="K31" s="1"/>
      <c r="L31" s="1"/>
    </row>
    <row r="32" spans="1:12">
      <c r="A32" s="1"/>
      <c r="F32" s="1"/>
      <c r="G32" s="86"/>
      <c r="H32" s="86"/>
      <c r="K32" s="1"/>
      <c r="L32" s="1"/>
    </row>
    <row r="33" spans="1:12">
      <c r="A33" s="1"/>
      <c r="F33" s="1"/>
      <c r="G33" s="86"/>
      <c r="H33" s="86"/>
      <c r="K33" s="1"/>
      <c r="L33" s="1"/>
    </row>
    <row r="34" spans="1:12">
      <c r="A34" s="1"/>
      <c r="F34" s="1"/>
      <c r="G34" s="86"/>
      <c r="H34" s="86"/>
      <c r="K34" s="1"/>
      <c r="L34" s="1"/>
    </row>
    <row r="35" spans="1:12">
      <c r="A35" s="1"/>
      <c r="F35" s="1"/>
      <c r="G35" s="86"/>
      <c r="H35" s="86"/>
      <c r="K35" s="1"/>
      <c r="L35" s="1"/>
    </row>
    <row r="36" spans="1:12">
      <c r="A36" s="1"/>
      <c r="F36" s="1"/>
      <c r="G36" s="86"/>
      <c r="H36" s="86"/>
      <c r="K36" s="1"/>
      <c r="L36" s="1"/>
    </row>
    <row r="37" spans="1:12">
      <c r="A37" s="1"/>
      <c r="F37" s="1"/>
      <c r="G37" s="86"/>
      <c r="H37" s="86"/>
      <c r="K37" s="1"/>
      <c r="L37" s="1"/>
    </row>
    <row r="38" spans="1:12">
      <c r="A38" s="1"/>
      <c r="F38" s="1"/>
      <c r="G38" s="86"/>
      <c r="H38" s="86"/>
      <c r="K38" s="1"/>
      <c r="L38" s="1"/>
    </row>
    <row r="39" spans="1:12">
      <c r="A39" s="1"/>
      <c r="F39" s="1"/>
      <c r="G39" s="86"/>
      <c r="H39" s="86"/>
      <c r="K39" s="1"/>
      <c r="L39" s="1"/>
    </row>
    <row r="40" spans="1:12">
      <c r="A40" s="1"/>
      <c r="F40" s="1"/>
      <c r="G40" s="86"/>
      <c r="H40" s="86"/>
      <c r="K40" s="1"/>
      <c r="L40" s="1"/>
    </row>
    <row r="41" spans="1:12">
      <c r="A41" s="1"/>
      <c r="F41" s="1"/>
      <c r="G41" s="86"/>
      <c r="H41" s="86"/>
      <c r="K41" s="1"/>
      <c r="L41" s="1"/>
    </row>
    <row r="42" spans="1:12">
      <c r="A42" s="1"/>
      <c r="F42" s="1"/>
      <c r="G42" s="86"/>
      <c r="H42" s="86"/>
      <c r="K42" s="1"/>
      <c r="L42" s="1"/>
    </row>
    <row r="43" spans="1:12">
      <c r="A43" s="1"/>
      <c r="F43" s="1"/>
      <c r="G43" s="86"/>
      <c r="H43" s="86"/>
      <c r="K43" s="1"/>
      <c r="L43" s="1"/>
    </row>
    <row r="44" spans="1:12">
      <c r="A44" s="1"/>
      <c r="F44" s="1"/>
      <c r="G44" s="86"/>
      <c r="H44" s="86"/>
      <c r="K44" s="1"/>
      <c r="L44" s="1"/>
    </row>
    <row r="45" spans="1:12">
      <c r="A45" s="1"/>
      <c r="F45" s="1"/>
      <c r="G45" s="86"/>
      <c r="H45" s="86"/>
      <c r="K45" s="1"/>
      <c r="L45" s="1"/>
    </row>
    <row r="46" spans="1:12">
      <c r="A46" s="1"/>
      <c r="F46" s="1"/>
      <c r="G46" s="86"/>
      <c r="H46" s="86"/>
      <c r="K46" s="1"/>
      <c r="L46" s="1"/>
    </row>
    <row r="47" spans="1:12">
      <c r="A47" s="1"/>
      <c r="F47" s="1"/>
      <c r="G47" s="86"/>
      <c r="H47" s="86"/>
      <c r="K47" s="1"/>
      <c r="L47" s="1"/>
    </row>
    <row r="48" spans="1:12">
      <c r="A48" s="1"/>
      <c r="F48" s="1"/>
      <c r="G48" s="86"/>
      <c r="H48" s="86"/>
      <c r="K48" s="1"/>
      <c r="L48" s="1"/>
    </row>
    <row r="49" spans="1:12">
      <c r="A49" s="1"/>
      <c r="F49" s="1"/>
      <c r="G49" s="86"/>
      <c r="H49" s="86"/>
      <c r="K49" s="1"/>
      <c r="L49" s="1"/>
    </row>
    <row r="50" spans="1:12">
      <c r="A50" s="1"/>
      <c r="F50" s="1"/>
      <c r="G50" s="86"/>
      <c r="H50" s="86"/>
      <c r="K50" s="1"/>
      <c r="L50" s="1"/>
    </row>
    <row r="51" spans="1:12">
      <c r="A51" s="1"/>
      <c r="F51" s="1"/>
      <c r="G51" s="86"/>
      <c r="H51" s="86"/>
      <c r="K51" s="1"/>
      <c r="L51" s="1"/>
    </row>
    <row r="52" spans="1:12">
      <c r="A52" s="1"/>
      <c r="F52" s="1"/>
      <c r="G52" s="86"/>
      <c r="H52" s="86"/>
      <c r="K52" s="1"/>
      <c r="L52" s="1"/>
    </row>
    <row r="53" spans="1:12">
      <c r="A53" s="1"/>
      <c r="F53" s="1"/>
      <c r="G53" s="86"/>
      <c r="H53" s="86"/>
      <c r="K53" s="1"/>
      <c r="L53" s="1"/>
    </row>
    <row r="54" spans="1:12">
      <c r="A54" s="1"/>
      <c r="F54" s="1"/>
      <c r="G54" s="86"/>
      <c r="H54" s="86"/>
      <c r="K54" s="1"/>
      <c r="L54" s="1"/>
    </row>
    <row r="55" spans="1:12">
      <c r="A55" s="1"/>
      <c r="F55" s="1"/>
      <c r="G55" s="86"/>
      <c r="H55" s="86"/>
      <c r="K55" s="1"/>
      <c r="L55" s="1"/>
    </row>
    <row r="56" spans="1:12">
      <c r="A56" s="1"/>
      <c r="F56" s="1"/>
      <c r="G56" s="86"/>
      <c r="H56" s="86"/>
      <c r="K56" s="1"/>
      <c r="L56" s="1"/>
    </row>
    <row r="57" spans="1:12">
      <c r="A57" s="1"/>
      <c r="F57" s="1"/>
      <c r="G57" s="86"/>
      <c r="H57" s="86"/>
      <c r="K57" s="1"/>
      <c r="L57" s="1"/>
    </row>
    <row r="58" spans="1:12">
      <c r="A58" s="1"/>
      <c r="F58" s="1"/>
      <c r="G58" s="86"/>
      <c r="H58" s="86"/>
      <c r="K58" s="1"/>
      <c r="L58" s="1"/>
    </row>
    <row r="59" spans="1:12">
      <c r="A59" s="1"/>
      <c r="F59" s="1"/>
      <c r="G59" s="86"/>
      <c r="H59" s="86"/>
      <c r="K59" s="1"/>
      <c r="L59" s="1"/>
    </row>
    <row r="60" spans="1:12">
      <c r="A60" s="1"/>
      <c r="F60" s="1"/>
      <c r="G60" s="86"/>
      <c r="H60" s="86"/>
      <c r="K60" s="1"/>
      <c r="L60" s="1"/>
    </row>
    <row r="61" spans="1:12">
      <c r="A61" s="1"/>
      <c r="F61" s="1"/>
      <c r="G61" s="86"/>
      <c r="H61" s="86"/>
      <c r="K61" s="1"/>
      <c r="L61" s="1"/>
    </row>
    <row r="62" spans="1:12">
      <c r="A62" s="1"/>
      <c r="F62" s="1"/>
      <c r="G62" s="86"/>
      <c r="H62" s="86"/>
      <c r="K62" s="1"/>
      <c r="L62" s="1"/>
    </row>
    <row r="63" spans="1:12">
      <c r="A63" s="1"/>
      <c r="F63" s="1"/>
      <c r="G63" s="86"/>
      <c r="H63" s="86"/>
      <c r="K63" s="1"/>
      <c r="L63" s="1"/>
    </row>
    <row r="64" spans="1:12">
      <c r="A64" s="1"/>
      <c r="F64" s="1"/>
      <c r="G64" s="86"/>
      <c r="H64" s="86"/>
      <c r="K64" s="1"/>
      <c r="L64" s="1"/>
    </row>
    <row r="65" spans="1:12">
      <c r="A65" s="1"/>
      <c r="F65" s="1"/>
      <c r="G65" s="86"/>
      <c r="H65" s="86"/>
      <c r="K65" s="1"/>
      <c r="L65" s="1"/>
    </row>
    <row r="66" spans="1:12">
      <c r="A66" s="1"/>
      <c r="F66" s="1"/>
      <c r="G66" s="86"/>
      <c r="H66" s="86"/>
      <c r="K66" s="1"/>
      <c r="L66" s="1"/>
    </row>
    <row r="67" spans="1:12">
      <c r="A67" s="1"/>
      <c r="F67" s="1"/>
      <c r="G67" s="86"/>
      <c r="H67" s="86"/>
      <c r="K67" s="1"/>
      <c r="L67" s="1"/>
    </row>
    <row r="68" spans="1:12">
      <c r="A68" s="1"/>
      <c r="F68" s="1"/>
      <c r="G68" s="86"/>
      <c r="H68" s="86"/>
      <c r="K68" s="1"/>
      <c r="L68" s="1"/>
    </row>
    <row r="69" spans="1:12">
      <c r="A69" s="1"/>
      <c r="F69" s="1"/>
      <c r="G69" s="86"/>
      <c r="H69" s="86"/>
      <c r="K69" s="1"/>
      <c r="L69" s="1"/>
    </row>
    <row r="70" spans="1:12">
      <c r="A70" s="1"/>
      <c r="F70" s="1"/>
      <c r="G70" s="86"/>
      <c r="H70" s="86"/>
      <c r="K70" s="1"/>
      <c r="L70" s="1"/>
    </row>
    <row r="71" spans="1:12">
      <c r="A71" s="1"/>
      <c r="F71" s="1"/>
      <c r="G71" s="86"/>
      <c r="H71" s="86"/>
      <c r="K71" s="1"/>
      <c r="L71" s="1"/>
    </row>
    <row r="72" spans="1:12">
      <c r="A72" s="1"/>
      <c r="F72" s="1"/>
      <c r="G72" s="86"/>
      <c r="H72" s="86"/>
      <c r="K72" s="1"/>
      <c r="L72" s="1"/>
    </row>
    <row r="73" spans="1:12">
      <c r="A73" s="1"/>
      <c r="F73" s="1"/>
      <c r="G73" s="86"/>
      <c r="H73" s="86"/>
      <c r="K73" s="1"/>
      <c r="L73" s="1"/>
    </row>
    <row r="74" spans="1:12">
      <c r="A74" s="1"/>
      <c r="F74" s="1"/>
      <c r="G74" s="86"/>
      <c r="H74" s="86"/>
      <c r="K74" s="1"/>
      <c r="L74" s="1"/>
    </row>
    <row r="75" spans="1:12">
      <c r="A75" s="1"/>
      <c r="F75" s="1"/>
      <c r="G75" s="86"/>
      <c r="H75" s="86"/>
      <c r="K75" s="1"/>
      <c r="L75" s="1"/>
    </row>
    <row r="76" spans="1:12">
      <c r="A76" s="1"/>
      <c r="F76" s="1"/>
      <c r="G76" s="86"/>
      <c r="H76" s="86"/>
      <c r="K76" s="1"/>
      <c r="L76" s="1"/>
    </row>
    <row r="77" spans="1:12">
      <c r="A77" s="1"/>
      <c r="F77" s="1"/>
      <c r="G77" s="86"/>
      <c r="H77" s="86"/>
      <c r="K77" s="1"/>
      <c r="L77" s="1"/>
    </row>
    <row r="78" spans="1:12">
      <c r="A78" s="1"/>
      <c r="F78" s="1"/>
      <c r="G78" s="86"/>
      <c r="H78" s="86"/>
      <c r="K78" s="1"/>
      <c r="L78" s="1"/>
    </row>
    <row r="79" spans="1:12">
      <c r="A79" s="1"/>
      <c r="F79" s="1"/>
      <c r="G79" s="86"/>
      <c r="H79" s="86"/>
      <c r="K79" s="1"/>
      <c r="L79" s="1"/>
    </row>
    <row r="80" spans="1:12">
      <c r="A80" s="1"/>
      <c r="F80" s="1"/>
      <c r="G80" s="86"/>
      <c r="H80" s="86"/>
      <c r="K80" s="1"/>
      <c r="L80" s="1"/>
    </row>
    <row r="81" spans="1:12">
      <c r="A81" s="1"/>
      <c r="F81" s="1"/>
      <c r="G81" s="86"/>
      <c r="H81" s="86"/>
      <c r="K81" s="1"/>
      <c r="L81" s="1"/>
    </row>
    <row r="82" spans="1:12">
      <c r="A82" s="1"/>
      <c r="F82" s="1"/>
      <c r="G82" s="86"/>
      <c r="H82" s="86"/>
      <c r="K82" s="1"/>
      <c r="L82" s="1"/>
    </row>
    <row r="83" spans="1:12">
      <c r="A83" s="1"/>
      <c r="F83" s="1"/>
      <c r="G83" s="86"/>
      <c r="H83" s="86"/>
      <c r="K83" s="1"/>
      <c r="L83" s="1"/>
    </row>
    <row r="84" spans="1:12">
      <c r="A84" s="1"/>
      <c r="F84" s="1"/>
      <c r="G84" s="86"/>
      <c r="H84" s="86"/>
      <c r="K84" s="1"/>
      <c r="L84" s="1"/>
    </row>
    <row r="85" spans="1:12">
      <c r="A85" s="1"/>
      <c r="F85" s="1"/>
      <c r="G85" s="86"/>
      <c r="H85" s="86"/>
      <c r="K85" s="1"/>
      <c r="L85" s="1"/>
    </row>
    <row r="86" spans="1:12">
      <c r="A86" s="1"/>
      <c r="F86" s="1"/>
      <c r="G86" s="86"/>
      <c r="H86" s="86"/>
      <c r="K86" s="1"/>
      <c r="L86" s="1"/>
    </row>
    <row r="87" spans="1:12">
      <c r="A87" s="1"/>
      <c r="F87" s="1"/>
      <c r="G87" s="86"/>
      <c r="H87" s="86"/>
      <c r="K87" s="1"/>
      <c r="L87" s="1"/>
    </row>
    <row r="88" spans="1:12">
      <c r="A88" s="1"/>
      <c r="F88" s="1"/>
      <c r="G88" s="86"/>
      <c r="H88" s="86"/>
      <c r="K88" s="1"/>
      <c r="L88" s="1"/>
    </row>
    <row r="89" spans="1:12">
      <c r="A89" s="1"/>
      <c r="F89" s="1"/>
      <c r="G89" s="86"/>
      <c r="H89" s="86"/>
      <c r="K89" s="1"/>
      <c r="L89" s="1"/>
    </row>
    <row r="90" spans="1:12">
      <c r="A90" s="1"/>
      <c r="F90" s="1"/>
      <c r="G90" s="86"/>
      <c r="H90" s="86"/>
      <c r="K90" s="1"/>
      <c r="L90" s="1"/>
    </row>
    <row r="91" spans="1:12">
      <c r="A91" s="1"/>
      <c r="F91" s="1"/>
      <c r="G91" s="86"/>
      <c r="H91" s="86"/>
      <c r="K91" s="1"/>
      <c r="L91" s="1"/>
    </row>
    <row r="92" spans="1:12">
      <c r="A92" s="1"/>
      <c r="F92" s="1"/>
      <c r="G92" s="86"/>
      <c r="H92" s="86"/>
      <c r="K92" s="1"/>
      <c r="L92" s="1"/>
    </row>
    <row r="93" spans="1:12">
      <c r="A93" s="1"/>
      <c r="F93" s="1"/>
      <c r="G93" s="86"/>
      <c r="H93" s="86"/>
      <c r="K93" s="1"/>
      <c r="L93" s="1"/>
    </row>
    <row r="94" spans="1:12">
      <c r="A94" s="1"/>
      <c r="F94" s="1"/>
      <c r="G94" s="86"/>
      <c r="H94" s="86"/>
      <c r="K94" s="1"/>
      <c r="L94" s="1"/>
    </row>
    <row r="95" spans="1:12">
      <c r="A95" s="1"/>
      <c r="F95" s="1"/>
      <c r="G95" s="86"/>
      <c r="H95" s="86"/>
      <c r="K95" s="1"/>
      <c r="L95" s="1"/>
    </row>
    <row r="96" spans="1:12">
      <c r="A96" s="1"/>
      <c r="F96" s="1"/>
      <c r="G96" s="86"/>
      <c r="H96" s="86"/>
      <c r="K96" s="1"/>
      <c r="L96" s="1"/>
    </row>
    <row r="97" spans="1:12">
      <c r="A97" s="1"/>
      <c r="F97" s="1"/>
      <c r="G97" s="86"/>
      <c r="H97" s="86"/>
      <c r="K97" s="1"/>
      <c r="L97" s="1"/>
    </row>
    <row r="98" spans="1:12">
      <c r="A98" s="1"/>
      <c r="F98" s="1"/>
      <c r="G98" s="86"/>
      <c r="H98" s="86"/>
      <c r="K98" s="1"/>
      <c r="L98" s="1"/>
    </row>
    <row r="99" spans="1:12">
      <c r="A99" s="1"/>
      <c r="F99" s="1"/>
      <c r="G99" s="86"/>
      <c r="H99" s="86"/>
      <c r="K99" s="1"/>
      <c r="L99" s="1"/>
    </row>
    <row r="100" spans="1:12">
      <c r="A100" s="1"/>
      <c r="F100" s="1"/>
      <c r="G100" s="86"/>
      <c r="H100" s="86"/>
      <c r="K100" s="1"/>
      <c r="L100" s="1"/>
    </row>
    <row r="101" spans="1:12">
      <c r="A101" s="1"/>
      <c r="F101" s="1"/>
      <c r="G101" s="86"/>
      <c r="H101" s="86"/>
      <c r="K101" s="1"/>
      <c r="L101" s="1"/>
    </row>
    <row r="102" spans="1:12">
      <c r="A102" s="1"/>
      <c r="F102" s="1"/>
      <c r="G102" s="86"/>
      <c r="H102" s="86"/>
      <c r="K102" s="1"/>
      <c r="L102" s="1"/>
    </row>
    <row r="103" spans="1:12">
      <c r="A103" s="1"/>
      <c r="F103" s="1"/>
      <c r="G103" s="86"/>
      <c r="H103" s="86"/>
      <c r="K103" s="1"/>
      <c r="L103" s="1"/>
    </row>
    <row r="104" spans="1:12">
      <c r="A104" s="1"/>
      <c r="F104" s="1"/>
      <c r="G104" s="86"/>
      <c r="H104" s="86"/>
      <c r="K104" s="1"/>
      <c r="L104" s="1"/>
    </row>
    <row r="105" spans="1:12">
      <c r="A105" s="1"/>
      <c r="F105" s="1"/>
      <c r="G105" s="86"/>
      <c r="H105" s="86"/>
      <c r="K105" s="1"/>
      <c r="L105" s="1"/>
    </row>
    <row r="106" spans="1:12">
      <c r="A106" s="1"/>
      <c r="F106" s="1"/>
      <c r="G106" s="86"/>
      <c r="H106" s="86"/>
      <c r="K106" s="1"/>
      <c r="L106" s="1"/>
    </row>
    <row r="107" spans="1:12">
      <c r="A107" s="1"/>
      <c r="F107" s="1"/>
      <c r="G107" s="86"/>
      <c r="H107" s="86"/>
      <c r="K107" s="1"/>
      <c r="L107" s="1"/>
    </row>
    <row r="108" spans="1:12">
      <c r="A108" s="1"/>
      <c r="F108" s="1"/>
      <c r="G108" s="86"/>
      <c r="H108" s="86"/>
      <c r="K108" s="1"/>
      <c r="L108" s="1"/>
    </row>
    <row r="109" spans="1:12">
      <c r="A109" s="1"/>
      <c r="F109" s="1"/>
      <c r="G109" s="86"/>
      <c r="H109" s="86"/>
      <c r="K109" s="1"/>
      <c r="L109" s="1"/>
    </row>
    <row r="110" spans="1:12">
      <c r="A110" s="1"/>
      <c r="F110" s="1"/>
      <c r="G110" s="86"/>
      <c r="H110" s="86"/>
      <c r="K110" s="1"/>
      <c r="L110" s="1"/>
    </row>
    <row r="111" spans="1:12">
      <c r="A111" s="1"/>
      <c r="F111" s="1"/>
      <c r="G111" s="86"/>
      <c r="H111" s="86"/>
      <c r="K111" s="1"/>
      <c r="L111" s="1"/>
    </row>
    <row r="112" spans="1:12">
      <c r="A112" s="1"/>
      <c r="F112" s="1"/>
      <c r="G112" s="86"/>
      <c r="H112" s="86"/>
      <c r="K112" s="1"/>
      <c r="L112" s="1"/>
    </row>
    <row r="113" spans="1:12">
      <c r="A113" s="1"/>
      <c r="F113" s="1"/>
      <c r="G113" s="86"/>
      <c r="H113" s="86"/>
      <c r="K113" s="1"/>
      <c r="L113" s="1"/>
    </row>
    <row r="114" spans="1:12">
      <c r="A114" s="1"/>
      <c r="F114" s="1"/>
      <c r="G114" s="86"/>
      <c r="H114" s="86"/>
      <c r="K114" s="1"/>
      <c r="L114" s="1"/>
    </row>
    <row r="115" spans="1:12">
      <c r="A115" s="1"/>
      <c r="F115" s="1"/>
      <c r="G115" s="86"/>
      <c r="H115" s="86"/>
      <c r="K115" s="1"/>
      <c r="L115" s="1"/>
    </row>
    <row r="116" spans="1:12">
      <c r="A116" s="1"/>
      <c r="F116" s="1"/>
      <c r="G116" s="86"/>
      <c r="H116" s="86"/>
      <c r="K116" s="1"/>
      <c r="L116" s="1"/>
    </row>
    <row r="117" spans="1:12">
      <c r="A117" s="1"/>
      <c r="F117" s="1"/>
      <c r="G117" s="86"/>
      <c r="H117" s="86"/>
      <c r="K117" s="1"/>
      <c r="L117" s="1"/>
    </row>
    <row r="118" spans="1:12">
      <c r="A118" s="1"/>
      <c r="F118" s="1"/>
      <c r="G118" s="86"/>
      <c r="H118" s="86"/>
      <c r="K118" s="1"/>
      <c r="L118" s="1"/>
    </row>
    <row r="119" spans="1:12">
      <c r="A119" s="1"/>
      <c r="F119" s="1"/>
      <c r="G119" s="86"/>
      <c r="H119" s="86"/>
      <c r="K119" s="1"/>
      <c r="L119" s="1"/>
    </row>
    <row r="120" spans="1:12">
      <c r="A120" s="1"/>
      <c r="F120" s="1"/>
      <c r="G120" s="86"/>
      <c r="H120" s="86"/>
      <c r="K120" s="1"/>
      <c r="L120" s="1"/>
    </row>
    <row r="121" spans="1:12">
      <c r="A121" s="1"/>
      <c r="F121" s="1"/>
      <c r="G121" s="86"/>
      <c r="H121" s="86"/>
      <c r="K121" s="1"/>
      <c r="L121" s="1"/>
    </row>
    <row r="122" spans="1:12">
      <c r="A122" s="1"/>
      <c r="F122" s="1"/>
      <c r="G122" s="86"/>
      <c r="H122" s="86"/>
      <c r="K122" s="1"/>
      <c r="L122" s="1"/>
    </row>
    <row r="123" spans="1:12">
      <c r="A123" s="1"/>
      <c r="F123" s="1"/>
      <c r="G123" s="86"/>
      <c r="H123" s="86"/>
      <c r="K123" s="1"/>
      <c r="L123" s="1"/>
    </row>
    <row r="124" spans="1:12">
      <c r="A124" s="1"/>
      <c r="F124" s="1"/>
      <c r="G124" s="86"/>
      <c r="H124" s="86"/>
      <c r="K124" s="1"/>
      <c r="L124" s="1"/>
    </row>
    <row r="125" spans="1:12">
      <c r="A125" s="1"/>
      <c r="F125" s="1"/>
      <c r="G125" s="86"/>
      <c r="H125" s="86"/>
      <c r="K125" s="1"/>
      <c r="L125" s="1"/>
    </row>
    <row r="126" spans="1:12">
      <c r="A126" s="1"/>
      <c r="F126" s="1"/>
      <c r="G126" s="86"/>
      <c r="H126" s="86"/>
      <c r="K126" s="1"/>
      <c r="L126" s="1"/>
    </row>
    <row r="127" spans="1:12">
      <c r="A127" s="1"/>
      <c r="F127" s="1"/>
      <c r="G127" s="86"/>
      <c r="H127" s="86"/>
      <c r="K127" s="1"/>
      <c r="L127" s="1"/>
    </row>
    <row r="128" spans="1:12">
      <c r="A128" s="1"/>
      <c r="F128" s="1"/>
      <c r="G128" s="86"/>
      <c r="H128" s="86"/>
      <c r="K128" s="1"/>
      <c r="L128" s="1"/>
    </row>
    <row r="129" spans="1:12">
      <c r="A129" s="1"/>
      <c r="F129" s="1"/>
      <c r="G129" s="86"/>
      <c r="H129" s="86"/>
      <c r="K129" s="1"/>
      <c r="L129" s="1"/>
    </row>
    <row r="130" spans="1:12">
      <c r="A130" s="1"/>
      <c r="F130" s="1"/>
      <c r="G130" s="86"/>
      <c r="H130" s="86"/>
      <c r="K130" s="1"/>
      <c r="L130" s="1"/>
    </row>
    <row r="131" spans="1:12">
      <c r="A131" s="1"/>
      <c r="F131" s="1"/>
      <c r="G131" s="86"/>
      <c r="H131" s="86"/>
      <c r="K131" s="1"/>
      <c r="L131" s="1"/>
    </row>
    <row r="132" spans="1:12">
      <c r="A132" s="1"/>
      <c r="F132" s="1"/>
      <c r="G132" s="86"/>
      <c r="H132" s="86"/>
      <c r="K132" s="1"/>
      <c r="L132" s="1"/>
    </row>
    <row r="133" spans="1:12">
      <c r="A133" s="1"/>
      <c r="F133" s="1"/>
      <c r="G133" s="86"/>
      <c r="H133" s="86"/>
      <c r="K133" s="1"/>
      <c r="L133" s="1"/>
    </row>
    <row r="134" spans="1:12">
      <c r="A134" s="1"/>
      <c r="F134" s="1"/>
      <c r="G134" s="86"/>
      <c r="H134" s="86"/>
      <c r="K134" s="1"/>
      <c r="L134" s="1"/>
    </row>
    <row r="135" spans="1:12">
      <c r="A135" s="1"/>
      <c r="F135" s="1"/>
      <c r="G135" s="86"/>
      <c r="H135" s="86"/>
      <c r="K135" s="1"/>
      <c r="L135" s="1"/>
    </row>
    <row r="136" spans="1:12">
      <c r="A136" s="1"/>
      <c r="F136" s="1"/>
      <c r="G136" s="86"/>
      <c r="H136" s="86"/>
      <c r="K136" s="1"/>
      <c r="L136" s="1"/>
    </row>
    <row r="137" spans="1:12">
      <c r="A137" s="1"/>
      <c r="F137" s="1"/>
      <c r="G137" s="86"/>
      <c r="H137" s="86"/>
      <c r="K137" s="1"/>
      <c r="L137" s="1"/>
    </row>
    <row r="138" spans="1:12">
      <c r="A138" s="1"/>
      <c r="F138" s="1"/>
      <c r="G138" s="86"/>
      <c r="H138" s="86"/>
      <c r="K138" s="1"/>
      <c r="L138" s="1"/>
    </row>
    <row r="139" spans="1:12">
      <c r="A139" s="1"/>
      <c r="F139" s="1"/>
      <c r="G139" s="86"/>
      <c r="H139" s="86"/>
      <c r="K139" s="1"/>
      <c r="L139" s="1"/>
    </row>
    <row r="140" spans="1:12">
      <c r="A140" s="1"/>
      <c r="F140" s="1"/>
      <c r="G140" s="86"/>
      <c r="H140" s="86"/>
      <c r="K140" s="1"/>
      <c r="L140" s="1"/>
    </row>
    <row r="141" spans="1:12">
      <c r="A141" s="1"/>
      <c r="F141" s="1"/>
      <c r="G141" s="86"/>
      <c r="H141" s="86"/>
      <c r="K141" s="1"/>
      <c r="L141" s="1"/>
    </row>
    <row r="142" spans="1:12">
      <c r="A142" s="1"/>
      <c r="F142" s="1"/>
      <c r="G142" s="86"/>
      <c r="H142" s="86"/>
      <c r="K142" s="1"/>
      <c r="L142" s="1"/>
    </row>
    <row r="143" spans="1:12">
      <c r="A143" s="1"/>
      <c r="F143" s="1"/>
      <c r="G143" s="86"/>
      <c r="H143" s="86"/>
      <c r="K143" s="1"/>
      <c r="L143" s="1"/>
    </row>
    <row r="144" spans="1:12">
      <c r="A144" s="1"/>
      <c r="F144" s="1"/>
      <c r="G144" s="86"/>
      <c r="H144" s="86"/>
      <c r="K144" s="1"/>
      <c r="L144" s="1"/>
    </row>
    <row r="145" spans="1:12">
      <c r="A145" s="1"/>
      <c r="F145" s="1"/>
      <c r="G145" s="86"/>
      <c r="H145" s="86"/>
      <c r="K145" s="1"/>
      <c r="L145" s="1"/>
    </row>
    <row r="146" spans="1:12">
      <c r="A146" s="1"/>
      <c r="F146" s="1"/>
      <c r="G146" s="86"/>
      <c r="H146" s="86"/>
      <c r="K146" s="1"/>
      <c r="L146" s="1"/>
    </row>
    <row r="147" spans="1:12">
      <c r="A147" s="1"/>
      <c r="F147" s="1"/>
      <c r="G147" s="86"/>
      <c r="H147" s="86"/>
      <c r="K147" s="1"/>
      <c r="L147" s="1"/>
    </row>
    <row r="148" spans="1:12">
      <c r="A148" s="1"/>
      <c r="F148" s="1"/>
      <c r="G148" s="86"/>
      <c r="H148" s="86"/>
      <c r="K148" s="1"/>
      <c r="L148" s="1"/>
    </row>
    <row r="149" spans="1:12">
      <c r="A149" s="1"/>
      <c r="F149" s="1"/>
      <c r="G149" s="86"/>
      <c r="H149" s="86"/>
      <c r="K149" s="1"/>
      <c r="L149" s="1"/>
    </row>
    <row r="150" spans="1:12">
      <c r="A150" s="1"/>
      <c r="F150" s="1"/>
      <c r="G150" s="86"/>
      <c r="H150" s="86"/>
      <c r="K150" s="1"/>
      <c r="L150" s="1"/>
    </row>
    <row r="151" spans="1:12">
      <c r="A151" s="1"/>
      <c r="F151" s="1"/>
      <c r="G151" s="86"/>
      <c r="H151" s="86"/>
      <c r="K151" s="1"/>
      <c r="L151" s="1"/>
    </row>
    <row r="152" spans="1:12">
      <c r="A152" s="1"/>
      <c r="F152" s="1"/>
      <c r="G152" s="86"/>
      <c r="H152" s="86"/>
      <c r="K152" s="1"/>
      <c r="L152" s="1"/>
    </row>
    <row r="153" spans="1:12">
      <c r="A153" s="1"/>
      <c r="F153" s="1"/>
      <c r="G153" s="86"/>
      <c r="H153" s="86"/>
      <c r="K153" s="1"/>
      <c r="L153" s="1"/>
    </row>
    <row r="154" spans="1:12">
      <c r="A154" s="1"/>
      <c r="F154" s="1"/>
      <c r="G154" s="86"/>
      <c r="H154" s="86"/>
      <c r="K154" s="1"/>
      <c r="L154" s="1"/>
    </row>
    <row r="155" spans="1:12">
      <c r="A155" s="1"/>
      <c r="F155" s="1"/>
      <c r="G155" s="86"/>
      <c r="H155" s="86"/>
      <c r="K155" s="1"/>
      <c r="L155" s="1"/>
    </row>
    <row r="156" spans="1:12">
      <c r="A156" s="1"/>
      <c r="F156" s="1"/>
      <c r="G156" s="86"/>
      <c r="H156" s="86"/>
      <c r="K156" s="1"/>
      <c r="L156" s="1"/>
    </row>
    <row r="157" spans="1:12">
      <c r="A157" s="1"/>
      <c r="F157" s="1"/>
      <c r="G157" s="86"/>
      <c r="H157" s="86"/>
      <c r="K157" s="1"/>
      <c r="L157" s="1"/>
    </row>
    <row r="158" spans="1:12">
      <c r="A158" s="1"/>
      <c r="F158" s="1"/>
      <c r="G158" s="86"/>
      <c r="H158" s="86"/>
      <c r="K158" s="1"/>
      <c r="L158" s="1"/>
    </row>
    <row r="159" spans="1:12">
      <c r="A159" s="1"/>
      <c r="F159" s="1"/>
      <c r="G159" s="86"/>
      <c r="H159" s="86"/>
      <c r="K159" s="1"/>
      <c r="L159" s="1"/>
    </row>
    <row r="160" spans="1:12">
      <c r="A160" s="1"/>
      <c r="F160" s="1"/>
      <c r="G160" s="86"/>
      <c r="H160" s="86"/>
      <c r="K160" s="1"/>
      <c r="L160" s="1"/>
    </row>
    <row r="161" spans="1:12">
      <c r="A161" s="1"/>
      <c r="F161" s="1"/>
      <c r="G161" s="86"/>
      <c r="H161" s="86"/>
      <c r="K161" s="1"/>
      <c r="L161" s="1"/>
    </row>
    <row r="162" spans="1:12">
      <c r="A162" s="1"/>
      <c r="F162" s="1"/>
      <c r="G162" s="86"/>
      <c r="H162" s="86"/>
      <c r="K162" s="1"/>
      <c r="L162" s="1"/>
    </row>
    <row r="163" spans="1:12">
      <c r="A163" s="1"/>
      <c r="F163" s="1"/>
      <c r="G163" s="86"/>
      <c r="H163" s="86"/>
      <c r="K163" s="1"/>
      <c r="L163" s="1"/>
    </row>
    <row r="164" spans="1:12">
      <c r="A164" s="1"/>
      <c r="F164" s="1"/>
      <c r="G164" s="86"/>
      <c r="H164" s="86"/>
      <c r="K164" s="1"/>
      <c r="L164" s="1"/>
    </row>
    <row r="165" spans="1:12">
      <c r="A165" s="1"/>
      <c r="F165" s="1"/>
      <c r="G165" s="86"/>
      <c r="H165" s="86"/>
      <c r="K165" s="1"/>
      <c r="L165" s="1"/>
    </row>
    <row r="166" spans="1:12">
      <c r="A166" s="1"/>
      <c r="F166" s="1"/>
      <c r="G166" s="86"/>
      <c r="H166" s="86"/>
      <c r="K166" s="1"/>
      <c r="L166" s="1"/>
    </row>
    <row r="167" spans="1:12">
      <c r="A167" s="1"/>
      <c r="F167" s="1"/>
      <c r="G167" s="86"/>
      <c r="H167" s="86"/>
      <c r="K167" s="1"/>
      <c r="L167" s="1"/>
    </row>
    <row r="168" spans="1:12">
      <c r="A168" s="1"/>
      <c r="F168" s="1"/>
      <c r="G168" s="86"/>
      <c r="H168" s="86"/>
      <c r="K168" s="1"/>
      <c r="L168" s="1"/>
    </row>
    <row r="169" spans="1:12">
      <c r="A169" s="1"/>
      <c r="F169" s="1"/>
      <c r="G169" s="86"/>
      <c r="H169" s="86"/>
      <c r="K169" s="1"/>
      <c r="L169" s="1"/>
    </row>
    <row r="170" spans="1:12">
      <c r="A170" s="1"/>
      <c r="F170" s="1"/>
      <c r="G170" s="86"/>
      <c r="H170" s="86"/>
      <c r="K170" s="1"/>
      <c r="L170" s="1"/>
    </row>
    <row r="171" spans="1:12">
      <c r="A171" s="1"/>
      <c r="F171" s="1"/>
      <c r="G171" s="86"/>
      <c r="H171" s="86"/>
      <c r="K171" s="1"/>
      <c r="L171" s="1"/>
    </row>
    <row r="172" spans="1:12">
      <c r="A172" s="1"/>
      <c r="F172" s="1"/>
      <c r="G172" s="86"/>
      <c r="H172" s="86"/>
      <c r="K172" s="1"/>
      <c r="L172" s="1"/>
    </row>
    <row r="173" spans="1:12">
      <c r="A173" s="1"/>
      <c r="F173" s="1"/>
      <c r="G173" s="86"/>
      <c r="H173" s="86"/>
      <c r="K173" s="1"/>
      <c r="L173" s="1"/>
    </row>
    <row r="174" spans="1:12">
      <c r="A174" s="1"/>
      <c r="F174" s="1"/>
      <c r="G174" s="86"/>
      <c r="H174" s="86"/>
      <c r="K174" s="1"/>
      <c r="L174" s="1"/>
    </row>
    <row r="175" spans="1:12">
      <c r="A175" s="1"/>
      <c r="F175" s="1"/>
      <c r="G175" s="86"/>
      <c r="H175" s="86"/>
      <c r="K175" s="1"/>
      <c r="L175" s="1"/>
    </row>
    <row r="176" spans="1:12">
      <c r="A176" s="1"/>
      <c r="F176" s="1"/>
      <c r="G176" s="86"/>
      <c r="H176" s="86"/>
      <c r="K176" s="1"/>
      <c r="L176" s="1"/>
    </row>
    <row r="177" spans="1:12">
      <c r="A177" s="1"/>
      <c r="F177" s="1"/>
      <c r="G177" s="86"/>
      <c r="H177" s="86"/>
      <c r="K177" s="1"/>
      <c r="L177" s="1"/>
    </row>
    <row r="178" spans="1:12">
      <c r="A178" s="1"/>
      <c r="F178" s="1"/>
      <c r="G178" s="86"/>
      <c r="H178" s="86"/>
      <c r="K178" s="1"/>
      <c r="L178" s="1"/>
    </row>
    <row r="179" spans="1:12">
      <c r="A179" s="1"/>
      <c r="F179" s="1"/>
      <c r="G179" s="86"/>
      <c r="H179" s="86"/>
      <c r="K179" s="1"/>
      <c r="L179" s="1"/>
    </row>
    <row r="180" spans="1:12">
      <c r="A180" s="1"/>
      <c r="F180" s="1"/>
      <c r="G180" s="86"/>
      <c r="H180" s="86"/>
      <c r="K180" s="1"/>
      <c r="L180" s="1"/>
    </row>
    <row r="181" spans="1:12">
      <c r="A181" s="1"/>
      <c r="F181" s="1"/>
      <c r="G181" s="86"/>
      <c r="H181" s="86"/>
      <c r="K181" s="1"/>
      <c r="L181" s="1"/>
    </row>
    <row r="182" spans="1:12">
      <c r="A182" s="1"/>
      <c r="F182" s="1"/>
      <c r="G182" s="86"/>
      <c r="H182" s="86"/>
      <c r="K182" s="1"/>
      <c r="L182" s="1"/>
    </row>
    <row r="183" spans="1:12">
      <c r="A183" s="1"/>
      <c r="F183" s="1"/>
      <c r="G183" s="86"/>
      <c r="H183" s="86"/>
      <c r="K183" s="1"/>
      <c r="L183" s="1"/>
    </row>
    <row r="184" spans="1:12">
      <c r="A184" s="1"/>
      <c r="F184" s="1"/>
      <c r="G184" s="86"/>
      <c r="H184" s="86"/>
      <c r="K184" s="1"/>
      <c r="L184" s="1"/>
    </row>
    <row r="185" spans="1:12">
      <c r="A185" s="1"/>
      <c r="F185" s="1"/>
      <c r="G185" s="86"/>
      <c r="H185" s="86"/>
      <c r="K185" s="1"/>
      <c r="L185" s="1"/>
    </row>
    <row r="186" spans="1:12">
      <c r="A186" s="1"/>
      <c r="F186" s="1"/>
      <c r="G186" s="86"/>
      <c r="H186" s="86"/>
      <c r="K186" s="1"/>
      <c r="L186" s="1"/>
    </row>
    <row r="187" spans="1:12">
      <c r="A187" s="1"/>
      <c r="F187" s="1"/>
      <c r="G187" s="86"/>
      <c r="H187" s="86"/>
      <c r="K187" s="1"/>
      <c r="L187" s="1"/>
    </row>
    <row r="188" spans="1:12">
      <c r="A188" s="1"/>
      <c r="F188" s="1"/>
      <c r="G188" s="86"/>
      <c r="H188" s="86"/>
      <c r="K188" s="1"/>
      <c r="L188" s="1"/>
    </row>
    <row r="189" spans="1:12">
      <c r="A189" s="1"/>
      <c r="F189" s="1"/>
      <c r="G189" s="86"/>
      <c r="H189" s="86"/>
      <c r="K189" s="1"/>
      <c r="L189" s="1"/>
    </row>
    <row r="190" spans="1:12">
      <c r="A190" s="1"/>
      <c r="F190" s="1"/>
      <c r="G190" s="86"/>
      <c r="H190" s="86"/>
      <c r="K190" s="1"/>
      <c r="L190" s="1"/>
    </row>
    <row r="191" spans="1:12">
      <c r="A191" s="1"/>
      <c r="F191" s="1"/>
      <c r="G191" s="86"/>
      <c r="H191" s="86"/>
      <c r="K191" s="1"/>
      <c r="L191" s="1"/>
    </row>
    <row r="192" spans="1:12">
      <c r="A192" s="1"/>
      <c r="F192" s="1"/>
      <c r="G192" s="86"/>
      <c r="H192" s="86"/>
      <c r="K192" s="1"/>
      <c r="L192" s="1"/>
    </row>
    <row r="193" spans="1:8">
      <c r="A193" s="86"/>
      <c r="F193" s="1"/>
      <c r="G193" s="86"/>
      <c r="H193" s="86"/>
    </row>
    <row r="194" spans="1:8">
      <c r="A194" s="86"/>
      <c r="F194" s="1"/>
      <c r="G194" s="86"/>
      <c r="H194" s="86"/>
    </row>
    <row r="195" spans="1:8">
      <c r="A195" s="86"/>
      <c r="B195" s="86"/>
      <c r="C195" s="86"/>
      <c r="F195" s="1"/>
      <c r="G195" s="86"/>
      <c r="H195" s="86"/>
    </row>
    <row r="196" spans="1:8">
      <c r="A196" s="86"/>
      <c r="B196" s="86"/>
      <c r="C196" s="86"/>
      <c r="F196" s="1"/>
      <c r="G196" s="86"/>
    </row>
    <row r="197" spans="1:8">
      <c r="A197" s="86"/>
      <c r="B197" s="86"/>
      <c r="C197" s="86"/>
      <c r="F197" s="1"/>
      <c r="G197" s="86"/>
    </row>
    <row r="198" spans="1:8">
      <c r="A198" s="86"/>
      <c r="B198" s="86"/>
      <c r="C198" s="86"/>
      <c r="F198" s="1"/>
      <c r="G198" s="86"/>
    </row>
    <row r="199" spans="1:8">
      <c r="A199" s="86"/>
      <c r="B199" s="86"/>
      <c r="C199" s="86"/>
      <c r="F199" s="1"/>
      <c r="G199" s="86"/>
    </row>
    <row r="200" spans="1:8">
      <c r="A200" s="86"/>
      <c r="B200" s="86"/>
      <c r="C200" s="86"/>
      <c r="F200" s="1"/>
      <c r="G200" s="86"/>
    </row>
    <row r="201" spans="1:8">
      <c r="A201" s="86"/>
      <c r="B201" s="86"/>
      <c r="C201" s="86"/>
      <c r="F201" s="1"/>
      <c r="G201" s="86"/>
    </row>
    <row r="202" spans="1:8">
      <c r="A202" s="86"/>
      <c r="B202" s="86"/>
      <c r="C202" s="86"/>
      <c r="F202" s="1"/>
      <c r="G202" s="86"/>
    </row>
    <row r="203" spans="1:8">
      <c r="A203" s="86"/>
      <c r="B203" s="86"/>
      <c r="C203" s="86"/>
      <c r="F203" s="1"/>
      <c r="G203" s="86"/>
    </row>
    <row r="204" spans="1:8">
      <c r="A204" s="86"/>
      <c r="B204" s="86"/>
      <c r="C204" s="86"/>
      <c r="F204" s="1"/>
      <c r="G204" s="86"/>
    </row>
    <row r="205" spans="1:8">
      <c r="A205" s="86"/>
      <c r="B205" s="86"/>
      <c r="C205" s="86"/>
      <c r="F205" s="1"/>
      <c r="G205" s="86"/>
    </row>
    <row r="206" spans="1:8">
      <c r="A206" s="86"/>
      <c r="B206" s="86"/>
      <c r="C206" s="86"/>
      <c r="F206" s="1"/>
      <c r="G206" s="86"/>
    </row>
    <row r="207" spans="1:8">
      <c r="A207" s="86"/>
      <c r="B207" s="86"/>
      <c r="C207" s="86"/>
      <c r="F207" s="1"/>
      <c r="G207" s="86"/>
    </row>
    <row r="208" spans="1:8">
      <c r="A208" s="86"/>
      <c r="B208" s="86"/>
      <c r="C208" s="86"/>
      <c r="F208" s="1"/>
      <c r="G208" s="86"/>
    </row>
    <row r="209" spans="1:7">
      <c r="A209" s="86"/>
      <c r="B209" s="86"/>
      <c r="C209" s="86"/>
      <c r="F209" s="1"/>
      <c r="G209" s="86"/>
    </row>
    <row r="210" spans="1:7">
      <c r="A210" s="86"/>
      <c r="B210" s="86"/>
      <c r="C210" s="86"/>
      <c r="F210" s="1"/>
      <c r="G210" s="86"/>
    </row>
    <row r="211" spans="1:7">
      <c r="A211" s="86"/>
      <c r="B211" s="86"/>
      <c r="C211" s="86"/>
      <c r="F211" s="1"/>
      <c r="G211" s="86"/>
    </row>
    <row r="212" spans="1:7">
      <c r="A212" s="86"/>
      <c r="B212" s="86"/>
      <c r="C212" s="86"/>
      <c r="F212" s="1"/>
      <c r="G212" s="86"/>
    </row>
    <row r="213" spans="1:7">
      <c r="A213" s="86"/>
      <c r="B213" s="86"/>
      <c r="C213" s="86"/>
      <c r="F213" s="1"/>
      <c r="G213" s="86"/>
    </row>
    <row r="214" spans="1:7">
      <c r="A214" s="86"/>
      <c r="B214" s="86"/>
      <c r="C214" s="86"/>
      <c r="F214" s="1"/>
      <c r="G214" s="86"/>
    </row>
    <row r="215" spans="1:7">
      <c r="A215" s="86"/>
      <c r="B215" s="86"/>
      <c r="C215" s="86"/>
      <c r="F215" s="1"/>
      <c r="G215" s="86"/>
    </row>
    <row r="216" spans="1:7">
      <c r="A216" s="86"/>
      <c r="B216" s="86"/>
      <c r="C216" s="86"/>
      <c r="F216" s="1"/>
      <c r="G216" s="86"/>
    </row>
    <row r="217" spans="1:7">
      <c r="A217" s="86"/>
      <c r="B217" s="86"/>
      <c r="C217" s="86"/>
      <c r="F217" s="1"/>
      <c r="G217" s="86"/>
    </row>
    <row r="218" spans="1:7">
      <c r="A218" s="86"/>
      <c r="B218" s="86"/>
      <c r="C218" s="86"/>
      <c r="F218" s="1"/>
      <c r="G218" s="86"/>
    </row>
    <row r="219" spans="1:7">
      <c r="A219" s="86"/>
      <c r="B219" s="86"/>
      <c r="C219" s="86"/>
      <c r="F219" s="1"/>
      <c r="G219" s="86"/>
    </row>
    <row r="220" spans="1:7">
      <c r="A220" s="86"/>
      <c r="B220" s="86"/>
      <c r="C220" s="86"/>
      <c r="F220" s="1"/>
      <c r="G220" s="86"/>
    </row>
    <row r="221" spans="1:7">
      <c r="A221" s="86"/>
      <c r="B221" s="86"/>
      <c r="C221" s="86"/>
      <c r="F221" s="1"/>
      <c r="G221" s="86"/>
    </row>
    <row r="222" spans="1:7">
      <c r="A222" s="86"/>
      <c r="B222" s="86"/>
      <c r="C222" s="86"/>
      <c r="F222" s="1"/>
      <c r="G222" s="86"/>
    </row>
    <row r="223" spans="1:7">
      <c r="A223" s="86"/>
      <c r="B223" s="86"/>
      <c r="C223" s="86"/>
      <c r="F223" s="1"/>
      <c r="G223" s="86"/>
    </row>
    <row r="224" spans="1:7">
      <c r="A224" s="86"/>
      <c r="B224" s="86"/>
      <c r="C224" s="86"/>
      <c r="F224" s="1"/>
      <c r="G224" s="86"/>
    </row>
    <row r="225" spans="1:7">
      <c r="A225" s="86"/>
      <c r="B225" s="86"/>
      <c r="C225" s="86"/>
      <c r="F225" s="1"/>
      <c r="G225" s="86"/>
    </row>
    <row r="226" spans="1:7">
      <c r="A226" s="86"/>
      <c r="B226" s="86"/>
      <c r="C226" s="86"/>
      <c r="F226" s="1"/>
      <c r="G226" s="86"/>
    </row>
    <row r="227" spans="1:7">
      <c r="A227" s="86"/>
      <c r="B227" s="86"/>
      <c r="C227" s="86"/>
      <c r="F227" s="1"/>
      <c r="G227" s="86"/>
    </row>
    <row r="228" spans="1:7">
      <c r="A228" s="86"/>
      <c r="B228" s="86"/>
      <c r="C228" s="86"/>
      <c r="F228" s="1"/>
      <c r="G228" s="86"/>
    </row>
    <row r="229" spans="1:7">
      <c r="A229" s="86"/>
      <c r="B229" s="86"/>
      <c r="C229" s="86"/>
      <c r="F229" s="1"/>
      <c r="G229" s="86"/>
    </row>
    <row r="230" spans="1:7">
      <c r="A230" s="86"/>
      <c r="B230" s="86"/>
      <c r="C230" s="86"/>
      <c r="F230" s="1"/>
      <c r="G230" s="86"/>
    </row>
    <row r="231" spans="1:7">
      <c r="A231" s="86"/>
      <c r="B231" s="86"/>
      <c r="C231" s="86"/>
      <c r="F231" s="1"/>
      <c r="G231" s="86"/>
    </row>
    <row r="232" spans="1:7">
      <c r="A232" s="86"/>
      <c r="B232" s="86"/>
      <c r="C232" s="86"/>
      <c r="F232" s="1"/>
      <c r="G232" s="86"/>
    </row>
    <row r="233" spans="1:7">
      <c r="A233" s="86"/>
      <c r="B233" s="86"/>
      <c r="C233" s="86"/>
      <c r="F233" s="1"/>
      <c r="G233" s="86"/>
    </row>
    <row r="234" spans="1:7">
      <c r="A234" s="86"/>
      <c r="B234" s="86"/>
      <c r="C234" s="86"/>
      <c r="F234" s="1"/>
      <c r="G234" s="86"/>
    </row>
    <row r="235" spans="1:7">
      <c r="A235" s="86"/>
      <c r="B235" s="86"/>
      <c r="C235" s="86"/>
      <c r="F235" s="1"/>
      <c r="G235" s="86"/>
    </row>
    <row r="236" spans="1:7">
      <c r="A236" s="86"/>
      <c r="B236" s="86"/>
      <c r="C236" s="86"/>
      <c r="F236" s="1"/>
      <c r="G236" s="86"/>
    </row>
    <row r="237" spans="1:7">
      <c r="A237" s="86"/>
      <c r="B237" s="86"/>
      <c r="C237" s="86"/>
      <c r="F237" s="1"/>
      <c r="G237" s="86"/>
    </row>
    <row r="238" spans="1:7">
      <c r="A238" s="86"/>
      <c r="B238" s="86"/>
      <c r="C238" s="86"/>
      <c r="F238" s="1"/>
      <c r="G238" s="86"/>
    </row>
    <row r="239" spans="1:7">
      <c r="A239" s="86"/>
      <c r="B239" s="86"/>
      <c r="C239" s="86"/>
      <c r="F239" s="1"/>
      <c r="G239" s="86"/>
    </row>
    <row r="240" spans="1:7">
      <c r="A240" s="86"/>
      <c r="B240" s="86"/>
      <c r="C240" s="86"/>
      <c r="F240" s="1"/>
      <c r="G240" s="86"/>
    </row>
    <row r="241" spans="1:7">
      <c r="A241" s="86"/>
      <c r="B241" s="86"/>
      <c r="C241" s="86"/>
      <c r="F241" s="1"/>
      <c r="G241" s="86"/>
    </row>
    <row r="242" spans="1:7">
      <c r="A242" s="86"/>
      <c r="B242" s="86"/>
      <c r="C242" s="86"/>
      <c r="F242" s="1"/>
      <c r="G242" s="86"/>
    </row>
    <row r="243" spans="1:7">
      <c r="A243" s="86"/>
      <c r="B243" s="86"/>
      <c r="C243" s="86"/>
      <c r="F243" s="1"/>
      <c r="G243" s="86"/>
    </row>
    <row r="244" spans="1:7">
      <c r="A244" s="86"/>
      <c r="B244" s="86"/>
      <c r="C244" s="86"/>
      <c r="F244" s="1"/>
      <c r="G244" s="86"/>
    </row>
    <row r="245" spans="1:7">
      <c r="A245" s="86"/>
      <c r="B245" s="86"/>
      <c r="C245" s="86"/>
      <c r="F245" s="1"/>
      <c r="G245" s="86"/>
    </row>
    <row r="246" spans="1:7">
      <c r="A246" s="86"/>
      <c r="B246" s="86"/>
      <c r="C246" s="86"/>
      <c r="F246" s="1"/>
      <c r="G246" s="86"/>
    </row>
    <row r="247" spans="1:7">
      <c r="A247" s="86"/>
      <c r="B247" s="86"/>
      <c r="C247" s="86"/>
      <c r="F247" s="1"/>
      <c r="G247" s="86"/>
    </row>
    <row r="248" spans="1:7">
      <c r="A248" s="86"/>
      <c r="B248" s="86"/>
      <c r="C248" s="86"/>
      <c r="F248" s="1"/>
      <c r="G248" s="86"/>
    </row>
    <row r="249" spans="1:7">
      <c r="A249" s="86"/>
      <c r="B249" s="86"/>
      <c r="C249" s="86"/>
      <c r="F249" s="1"/>
      <c r="G249" s="86"/>
    </row>
    <row r="250" spans="1:7">
      <c r="A250" s="86"/>
      <c r="B250" s="86"/>
      <c r="C250" s="86"/>
      <c r="F250" s="1"/>
      <c r="G250" s="86"/>
    </row>
    <row r="251" spans="1:7">
      <c r="A251" s="86"/>
      <c r="B251" s="86"/>
      <c r="C251" s="86"/>
      <c r="F251" s="1"/>
      <c r="G251" s="86"/>
    </row>
    <row r="252" spans="1:7">
      <c r="A252" s="86"/>
      <c r="B252" s="86"/>
      <c r="C252" s="86"/>
      <c r="F252" s="1"/>
      <c r="G252" s="86"/>
    </row>
    <row r="253" spans="1:7">
      <c r="A253" s="86"/>
      <c r="B253" s="86"/>
      <c r="C253" s="86"/>
      <c r="F253" s="1"/>
      <c r="G253" s="86"/>
    </row>
    <row r="254" spans="1:7">
      <c r="A254" s="86"/>
      <c r="B254" s="86"/>
      <c r="C254" s="86"/>
      <c r="F254" s="1"/>
      <c r="G254" s="86"/>
    </row>
    <row r="255" spans="1:7">
      <c r="A255" s="86"/>
      <c r="B255" s="86"/>
      <c r="C255" s="86"/>
      <c r="F255" s="1"/>
      <c r="G255" s="86"/>
    </row>
    <row r="256" spans="1:7">
      <c r="A256" s="86"/>
      <c r="B256" s="86"/>
      <c r="C256" s="86"/>
      <c r="F256" s="1"/>
      <c r="G256" s="86"/>
    </row>
    <row r="257" spans="1:7">
      <c r="A257" s="86"/>
      <c r="B257" s="86"/>
      <c r="C257" s="86"/>
      <c r="F257" s="1"/>
      <c r="G257" s="86"/>
    </row>
    <row r="258" spans="1:7">
      <c r="A258" s="86"/>
      <c r="B258" s="86"/>
      <c r="C258" s="86"/>
      <c r="F258" s="1"/>
      <c r="G258" s="86"/>
    </row>
    <row r="259" spans="1:7">
      <c r="A259" s="86"/>
      <c r="B259" s="86"/>
      <c r="C259" s="86"/>
      <c r="F259" s="1"/>
      <c r="G259" s="86"/>
    </row>
    <row r="260" spans="1:7">
      <c r="A260" s="86"/>
      <c r="B260" s="86"/>
      <c r="C260" s="86"/>
      <c r="F260" s="1"/>
      <c r="G260" s="86"/>
    </row>
    <row r="261" spans="1:7">
      <c r="A261" s="86"/>
      <c r="B261" s="86"/>
      <c r="C261" s="86"/>
      <c r="F261" s="1"/>
      <c r="G261" s="86"/>
    </row>
    <row r="262" spans="1:7">
      <c r="A262" s="86"/>
      <c r="B262" s="86"/>
      <c r="C262" s="86"/>
      <c r="F262" s="1"/>
      <c r="G262" s="86"/>
    </row>
    <row r="263" spans="1:7">
      <c r="A263" s="86"/>
      <c r="B263" s="86"/>
      <c r="C263" s="86"/>
      <c r="F263" s="1"/>
      <c r="G263" s="86"/>
    </row>
    <row r="264" spans="1:7">
      <c r="A264" s="86"/>
      <c r="B264" s="86"/>
      <c r="C264" s="86"/>
      <c r="F264" s="1"/>
      <c r="G264" s="86"/>
    </row>
    <row r="265" spans="1:7">
      <c r="A265" s="86"/>
      <c r="B265" s="86"/>
      <c r="C265" s="86"/>
      <c r="F265" s="1"/>
      <c r="G265" s="86"/>
    </row>
    <row r="266" spans="1:7">
      <c r="A266" s="86"/>
      <c r="B266" s="86"/>
      <c r="C266" s="86"/>
      <c r="F266" s="1"/>
      <c r="G266" s="86"/>
    </row>
    <row r="267" spans="1:7">
      <c r="A267" s="86"/>
      <c r="B267" s="86"/>
      <c r="C267" s="86"/>
      <c r="F267" s="1"/>
      <c r="G267" s="86"/>
    </row>
    <row r="268" spans="1:7">
      <c r="A268" s="86"/>
      <c r="B268" s="86"/>
      <c r="C268" s="86"/>
      <c r="F268" s="1"/>
      <c r="G268" s="86"/>
    </row>
    <row r="269" spans="1:7">
      <c r="A269" s="86"/>
      <c r="B269" s="86"/>
      <c r="C269" s="86"/>
      <c r="F269" s="1"/>
      <c r="G269" s="86"/>
    </row>
    <row r="270" spans="1:7">
      <c r="A270" s="86"/>
      <c r="B270" s="86"/>
      <c r="C270" s="86"/>
      <c r="F270" s="1"/>
      <c r="G270" s="86"/>
    </row>
    <row r="271" spans="1:7">
      <c r="A271" s="86"/>
      <c r="B271" s="86"/>
      <c r="C271" s="86"/>
      <c r="F271" s="1"/>
      <c r="G271" s="86"/>
    </row>
    <row r="272" spans="1:7">
      <c r="A272" s="86"/>
      <c r="B272" s="86"/>
      <c r="C272" s="86"/>
      <c r="F272" s="1"/>
      <c r="G272" s="86"/>
    </row>
    <row r="273" spans="1:7">
      <c r="A273" s="86"/>
      <c r="B273" s="86"/>
      <c r="C273" s="86"/>
      <c r="F273" s="1"/>
      <c r="G273" s="86"/>
    </row>
    <row r="274" spans="1:7">
      <c r="A274" s="86"/>
      <c r="B274" s="86"/>
      <c r="C274" s="86"/>
      <c r="F274" s="1"/>
      <c r="G274" s="86"/>
    </row>
    <row r="275" spans="1:7">
      <c r="A275" s="86"/>
      <c r="B275" s="86"/>
      <c r="C275" s="86"/>
      <c r="F275" s="1"/>
      <c r="G275" s="86"/>
    </row>
    <row r="276" spans="1:7">
      <c r="A276" s="86"/>
      <c r="B276" s="86"/>
      <c r="C276" s="86"/>
      <c r="F276" s="1"/>
      <c r="G276" s="86"/>
    </row>
    <row r="277" spans="1:7">
      <c r="A277" s="86"/>
      <c r="B277" s="86"/>
      <c r="C277" s="86"/>
      <c r="F277" s="1"/>
      <c r="G277" s="86"/>
    </row>
    <row r="278" spans="1:7">
      <c r="A278" s="86"/>
      <c r="B278" s="86"/>
      <c r="C278" s="86"/>
      <c r="F278" s="1"/>
      <c r="G278" s="86"/>
    </row>
    <row r="279" spans="1:7">
      <c r="A279" s="86"/>
      <c r="B279" s="86"/>
      <c r="C279" s="86"/>
      <c r="F279" s="1"/>
      <c r="G279" s="86"/>
    </row>
    <row r="280" spans="1:7">
      <c r="A280" s="86"/>
      <c r="B280" s="86"/>
      <c r="C280" s="86"/>
      <c r="F280" s="1"/>
      <c r="G280" s="86"/>
    </row>
    <row r="281" spans="1:7">
      <c r="A281" s="86"/>
      <c r="B281" s="86"/>
      <c r="C281" s="86"/>
      <c r="F281" s="1"/>
      <c r="G281" s="86"/>
    </row>
    <row r="282" spans="1:7">
      <c r="A282" s="86"/>
      <c r="B282" s="86"/>
      <c r="C282" s="86"/>
      <c r="F282" s="1"/>
      <c r="G282" s="86"/>
    </row>
    <row r="283" spans="1:7">
      <c r="A283" s="86"/>
      <c r="B283" s="86"/>
      <c r="C283" s="86"/>
      <c r="F283" s="1"/>
      <c r="G283" s="86"/>
    </row>
    <row r="284" spans="1:7">
      <c r="A284" s="86"/>
      <c r="B284" s="86"/>
      <c r="C284" s="86"/>
      <c r="F284" s="1"/>
      <c r="G284" s="86"/>
    </row>
    <row r="285" spans="1:7">
      <c r="A285" s="86"/>
      <c r="B285" s="86"/>
      <c r="C285" s="86"/>
      <c r="F285" s="1"/>
      <c r="G285" s="86"/>
    </row>
    <row r="286" spans="1:7">
      <c r="A286" s="86"/>
      <c r="B286" s="86"/>
      <c r="C286" s="86"/>
      <c r="F286" s="1"/>
      <c r="G286" s="86"/>
    </row>
    <row r="287" spans="1:7">
      <c r="A287" s="86"/>
      <c r="B287" s="86"/>
      <c r="C287" s="86"/>
      <c r="F287" s="1"/>
      <c r="G287" s="86"/>
    </row>
    <row r="288" spans="1:7">
      <c r="A288" s="86"/>
      <c r="B288" s="86"/>
      <c r="C288" s="86"/>
      <c r="F288" s="1"/>
      <c r="G288" s="86"/>
    </row>
    <row r="289" spans="1:7">
      <c r="A289" s="86"/>
      <c r="B289" s="86"/>
      <c r="C289" s="86"/>
      <c r="F289" s="1"/>
      <c r="G289" s="86"/>
    </row>
    <row r="290" spans="1:7">
      <c r="A290" s="86"/>
      <c r="B290" s="86"/>
      <c r="C290" s="86"/>
      <c r="F290" s="1"/>
      <c r="G290" s="86"/>
    </row>
    <row r="291" spans="1:7">
      <c r="A291" s="86"/>
      <c r="B291" s="86"/>
      <c r="C291" s="86"/>
      <c r="F291" s="1"/>
      <c r="G291" s="86"/>
    </row>
    <row r="292" spans="1:7">
      <c r="A292" s="86"/>
      <c r="B292" s="86"/>
      <c r="C292" s="86"/>
      <c r="F292" s="1"/>
      <c r="G292" s="86"/>
    </row>
    <row r="293" spans="1:7">
      <c r="A293" s="86"/>
      <c r="B293" s="86"/>
      <c r="C293" s="86"/>
      <c r="F293" s="1"/>
      <c r="G293" s="86"/>
    </row>
    <row r="294" spans="1:7">
      <c r="A294" s="86"/>
      <c r="B294" s="86"/>
      <c r="C294" s="86"/>
      <c r="F294" s="1"/>
      <c r="G294" s="86"/>
    </row>
    <row r="295" spans="1:7">
      <c r="A295" s="86"/>
      <c r="B295" s="86"/>
      <c r="C295" s="86"/>
      <c r="F295" s="1"/>
      <c r="G295" s="86"/>
    </row>
    <row r="296" spans="1:7">
      <c r="A296" s="86"/>
      <c r="B296" s="86"/>
      <c r="C296" s="86"/>
      <c r="F296" s="1"/>
      <c r="G296" s="86"/>
    </row>
    <row r="297" spans="1:7">
      <c r="A297" s="86"/>
      <c r="B297" s="86"/>
      <c r="C297" s="86"/>
      <c r="F297" s="1"/>
      <c r="G297" s="86"/>
    </row>
    <row r="298" spans="1:7">
      <c r="A298" s="86"/>
      <c r="B298" s="86"/>
      <c r="C298" s="86"/>
      <c r="F298" s="1"/>
      <c r="G298" s="86"/>
    </row>
    <row r="299" spans="1:7">
      <c r="A299" s="86"/>
      <c r="B299" s="86"/>
      <c r="C299" s="86"/>
      <c r="F299" s="1"/>
      <c r="G299" s="86"/>
    </row>
    <row r="300" spans="1:7">
      <c r="A300" s="86"/>
      <c r="B300" s="86"/>
      <c r="C300" s="86"/>
      <c r="F300" s="1"/>
      <c r="G300" s="86"/>
    </row>
    <row r="301" spans="1:7">
      <c r="A301" s="86"/>
      <c r="B301" s="86"/>
      <c r="C301" s="86"/>
      <c r="F301" s="1"/>
      <c r="G301" s="86"/>
    </row>
    <row r="302" spans="1:7">
      <c r="A302" s="86"/>
      <c r="B302" s="86"/>
      <c r="C302" s="86"/>
      <c r="F302" s="1"/>
      <c r="G302" s="86"/>
    </row>
    <row r="303" spans="1:7">
      <c r="A303" s="86"/>
      <c r="B303" s="86"/>
      <c r="C303" s="86"/>
      <c r="F303" s="1"/>
      <c r="G303" s="86"/>
    </row>
    <row r="304" spans="1:7">
      <c r="A304" s="86"/>
      <c r="B304" s="86"/>
      <c r="C304" s="86"/>
      <c r="F304" s="1"/>
      <c r="G304" s="86"/>
    </row>
    <row r="305" spans="1:7">
      <c r="A305" s="86"/>
      <c r="B305" s="86"/>
      <c r="C305" s="86"/>
      <c r="F305" s="1"/>
      <c r="G305" s="86"/>
    </row>
    <row r="306" spans="1:7">
      <c r="A306" s="86"/>
      <c r="B306" s="86"/>
      <c r="C306" s="86"/>
      <c r="F306" s="1"/>
      <c r="G306" s="86"/>
    </row>
    <row r="307" spans="1:7">
      <c r="A307" s="86"/>
      <c r="B307" s="86"/>
      <c r="C307" s="86"/>
      <c r="F307" s="1"/>
      <c r="G307" s="86"/>
    </row>
    <row r="308" spans="1:7">
      <c r="A308" s="86"/>
      <c r="B308" s="86"/>
      <c r="C308" s="86"/>
      <c r="F308" s="1"/>
      <c r="G308" s="86"/>
    </row>
    <row r="309" spans="1:7">
      <c r="A309" s="86"/>
      <c r="B309" s="86"/>
      <c r="C309" s="86"/>
      <c r="F309" s="1"/>
      <c r="G309" s="86"/>
    </row>
    <row r="310" spans="1:7">
      <c r="A310" s="86"/>
      <c r="B310" s="86"/>
      <c r="C310" s="86"/>
      <c r="F310" s="1"/>
      <c r="G310" s="86"/>
    </row>
    <row r="311" spans="1:7">
      <c r="A311" s="86"/>
      <c r="B311" s="86"/>
      <c r="C311" s="86"/>
      <c r="F311" s="1"/>
      <c r="G311" s="86"/>
    </row>
    <row r="312" spans="1:7">
      <c r="A312" s="86"/>
      <c r="B312" s="86"/>
      <c r="C312" s="86"/>
      <c r="F312" s="1"/>
      <c r="G312" s="86"/>
    </row>
    <row r="313" spans="1:7">
      <c r="A313" s="86"/>
      <c r="B313" s="86"/>
      <c r="C313" s="86"/>
      <c r="F313" s="1"/>
      <c r="G313" s="86"/>
    </row>
    <row r="314" spans="1:7">
      <c r="A314" s="86"/>
      <c r="B314" s="86"/>
      <c r="C314" s="86"/>
      <c r="F314" s="1"/>
      <c r="G314" s="86"/>
    </row>
    <row r="315" spans="1:7">
      <c r="A315" s="86"/>
      <c r="B315" s="86"/>
      <c r="C315" s="86"/>
      <c r="F315" s="1"/>
      <c r="G315" s="86"/>
    </row>
    <row r="316" spans="1:7">
      <c r="A316" s="86"/>
      <c r="B316" s="86"/>
      <c r="C316" s="86"/>
      <c r="F316" s="1"/>
      <c r="G316" s="86"/>
    </row>
    <row r="317" spans="1:7">
      <c r="A317" s="86"/>
      <c r="B317" s="86"/>
      <c r="C317" s="86"/>
      <c r="F317" s="1"/>
      <c r="G317" s="86"/>
    </row>
    <row r="318" spans="1:7">
      <c r="A318" s="86"/>
      <c r="B318" s="86"/>
      <c r="C318" s="86"/>
      <c r="F318" s="1"/>
      <c r="G318" s="86"/>
    </row>
    <row r="319" spans="1:7">
      <c r="A319" s="86"/>
      <c r="B319" s="86"/>
      <c r="C319" s="86"/>
      <c r="F319" s="1"/>
      <c r="G319" s="86"/>
    </row>
    <row r="320" spans="1:7">
      <c r="A320" s="86"/>
      <c r="B320" s="86"/>
      <c r="C320" s="86"/>
      <c r="F320" s="1"/>
      <c r="G320" s="86"/>
    </row>
    <row r="321" spans="1:7">
      <c r="A321" s="86"/>
      <c r="B321" s="86"/>
      <c r="C321" s="86"/>
      <c r="F321" s="1"/>
      <c r="G321" s="86"/>
    </row>
    <row r="322" spans="1:7">
      <c r="A322" s="86"/>
      <c r="B322" s="86"/>
      <c r="C322" s="86"/>
      <c r="F322" s="1"/>
      <c r="G322" s="86"/>
    </row>
    <row r="323" spans="1:7">
      <c r="A323" s="86"/>
      <c r="B323" s="86"/>
      <c r="C323" s="86"/>
      <c r="F323" s="1"/>
      <c r="G323" s="86"/>
    </row>
    <row r="324" spans="1:7">
      <c r="A324" s="86"/>
      <c r="B324" s="86"/>
      <c r="C324" s="86"/>
      <c r="F324" s="1"/>
      <c r="G324" s="86"/>
    </row>
    <row r="325" spans="1:7">
      <c r="A325" s="86"/>
      <c r="B325" s="86"/>
      <c r="C325" s="86"/>
      <c r="F325" s="1"/>
      <c r="G325" s="86"/>
    </row>
    <row r="326" spans="1:7">
      <c r="A326" s="86"/>
      <c r="B326" s="86"/>
      <c r="C326" s="86"/>
      <c r="F326" s="1"/>
      <c r="G326" s="86"/>
    </row>
    <row r="327" spans="1:7">
      <c r="A327" s="86"/>
      <c r="B327" s="86"/>
      <c r="C327" s="86"/>
      <c r="F327" s="1"/>
      <c r="G327" s="86"/>
    </row>
    <row r="328" spans="1:7">
      <c r="A328" s="86"/>
      <c r="B328" s="86"/>
      <c r="C328" s="86"/>
      <c r="F328" s="1"/>
      <c r="G328" s="86"/>
    </row>
    <row r="329" spans="1:7">
      <c r="A329" s="86"/>
      <c r="B329" s="86"/>
      <c r="C329" s="86"/>
      <c r="F329" s="1"/>
      <c r="G329" s="86"/>
    </row>
    <row r="330" spans="1:7">
      <c r="A330" s="86"/>
      <c r="B330" s="86"/>
      <c r="C330" s="86"/>
      <c r="F330" s="1"/>
      <c r="G330" s="86"/>
    </row>
    <row r="331" spans="1:7">
      <c r="A331" s="86"/>
      <c r="B331" s="86"/>
      <c r="C331" s="86"/>
      <c r="F331" s="1"/>
      <c r="G331" s="86"/>
    </row>
    <row r="332" spans="1:7">
      <c r="A332" s="86"/>
      <c r="B332" s="86"/>
      <c r="C332" s="86"/>
      <c r="F332" s="1"/>
      <c r="G332" s="86"/>
    </row>
    <row r="333" spans="1:7">
      <c r="A333" s="86"/>
      <c r="B333" s="86"/>
      <c r="C333" s="86"/>
      <c r="F333" s="1"/>
      <c r="G333" s="86"/>
    </row>
    <row r="334" spans="1:7">
      <c r="A334" s="86"/>
      <c r="B334" s="86"/>
      <c r="C334" s="86"/>
      <c r="F334" s="1"/>
      <c r="G334" s="86"/>
    </row>
    <row r="335" spans="1:7">
      <c r="A335" s="86"/>
      <c r="B335" s="86"/>
      <c r="C335" s="86"/>
      <c r="F335" s="1"/>
      <c r="G335" s="86"/>
    </row>
    <row r="336" spans="1:7">
      <c r="A336" s="86"/>
      <c r="B336" s="86"/>
      <c r="C336" s="86"/>
      <c r="F336" s="1"/>
      <c r="G336" s="86"/>
    </row>
    <row r="337" spans="1:7">
      <c r="A337" s="86"/>
      <c r="B337" s="86"/>
      <c r="C337" s="86"/>
      <c r="F337" s="1"/>
      <c r="G337" s="86"/>
    </row>
    <row r="338" spans="1:7">
      <c r="A338" s="86"/>
      <c r="B338" s="86"/>
      <c r="C338" s="86"/>
      <c r="F338" s="1"/>
      <c r="G338" s="86"/>
    </row>
    <row r="339" spans="1:7">
      <c r="A339" s="86"/>
      <c r="B339" s="86"/>
      <c r="C339" s="86"/>
      <c r="F339" s="1"/>
      <c r="G339" s="86"/>
    </row>
    <row r="340" spans="1:7">
      <c r="A340" s="86"/>
      <c r="B340" s="86"/>
      <c r="C340" s="86"/>
      <c r="F340" s="1"/>
      <c r="G340" s="86"/>
    </row>
    <row r="341" spans="1:7">
      <c r="A341" s="86"/>
      <c r="B341" s="86"/>
      <c r="C341" s="86"/>
      <c r="F341" s="1"/>
      <c r="G341" s="86"/>
    </row>
    <row r="342" spans="1:7">
      <c r="A342" s="86"/>
      <c r="B342" s="86"/>
      <c r="C342" s="86"/>
      <c r="F342" s="1"/>
      <c r="G342" s="86"/>
    </row>
    <row r="343" spans="1:7">
      <c r="A343" s="86"/>
      <c r="B343" s="86"/>
      <c r="C343" s="86"/>
      <c r="F343" s="1"/>
      <c r="G343" s="86"/>
    </row>
    <row r="344" spans="1:7">
      <c r="A344" s="86"/>
      <c r="B344" s="86"/>
      <c r="C344" s="86"/>
      <c r="F344" s="1"/>
      <c r="G344" s="86"/>
    </row>
    <row r="345" spans="1:7">
      <c r="A345" s="86"/>
      <c r="B345" s="86"/>
      <c r="C345" s="86"/>
      <c r="F345" s="1"/>
      <c r="G345" s="86"/>
    </row>
    <row r="346" spans="1:7">
      <c r="A346" s="86"/>
      <c r="B346" s="86"/>
      <c r="C346" s="86"/>
      <c r="F346" s="1"/>
      <c r="G346" s="86"/>
    </row>
    <row r="347" spans="1:7">
      <c r="A347" s="86"/>
      <c r="B347" s="86"/>
      <c r="C347" s="86"/>
      <c r="F347" s="1"/>
      <c r="G347" s="86"/>
    </row>
    <row r="348" spans="1:7">
      <c r="A348" s="86"/>
      <c r="B348" s="86"/>
      <c r="C348" s="86"/>
      <c r="F348" s="1"/>
      <c r="G348" s="86"/>
    </row>
    <row r="349" spans="1:7">
      <c r="A349" s="86"/>
      <c r="B349" s="86"/>
      <c r="C349" s="86"/>
      <c r="F349" s="1"/>
      <c r="G349" s="86"/>
    </row>
    <row r="350" spans="1:7">
      <c r="A350" s="86"/>
      <c r="B350" s="86"/>
      <c r="C350" s="86"/>
      <c r="F350" s="1"/>
      <c r="G350" s="86"/>
    </row>
    <row r="351" spans="1:7">
      <c r="A351" s="86"/>
      <c r="B351" s="86"/>
      <c r="C351" s="86"/>
      <c r="F351" s="1"/>
      <c r="G351" s="86"/>
    </row>
    <row r="352" spans="1:7">
      <c r="A352" s="86"/>
      <c r="B352" s="86"/>
      <c r="C352" s="86"/>
      <c r="F352" s="1"/>
      <c r="G352" s="86"/>
    </row>
    <row r="353" spans="1:7">
      <c r="A353" s="86"/>
      <c r="B353" s="86"/>
      <c r="C353" s="86"/>
      <c r="F353" s="1"/>
      <c r="G353" s="86"/>
    </row>
    <row r="354" spans="1:7">
      <c r="A354" s="86"/>
      <c r="B354" s="86"/>
      <c r="C354" s="86"/>
      <c r="F354" s="1"/>
      <c r="G354" s="86"/>
    </row>
    <row r="355" spans="1:7">
      <c r="A355" s="86"/>
      <c r="B355" s="86"/>
      <c r="C355" s="86"/>
      <c r="F355" s="1"/>
      <c r="G355" s="86"/>
    </row>
    <row r="356" spans="1:7">
      <c r="A356" s="86"/>
      <c r="B356" s="86"/>
      <c r="C356" s="86"/>
      <c r="F356" s="1"/>
      <c r="G356" s="86"/>
    </row>
    <row r="357" spans="1:7">
      <c r="A357" s="86"/>
      <c r="B357" s="86"/>
      <c r="C357" s="86"/>
      <c r="F357" s="1"/>
      <c r="G357" s="86"/>
    </row>
    <row r="358" spans="1:7">
      <c r="A358" s="86"/>
      <c r="B358" s="86"/>
      <c r="C358" s="86"/>
      <c r="F358" s="1"/>
      <c r="G358" s="86"/>
    </row>
    <row r="359" spans="1:7">
      <c r="A359" s="86"/>
      <c r="B359" s="86"/>
      <c r="C359" s="86"/>
      <c r="F359" s="1"/>
      <c r="G359" s="86"/>
    </row>
    <row r="360" spans="1:7">
      <c r="A360" s="86"/>
      <c r="B360" s="86"/>
      <c r="C360" s="86"/>
      <c r="F360" s="1"/>
      <c r="G360" s="86"/>
    </row>
    <row r="361" spans="1:7">
      <c r="A361" s="86"/>
      <c r="B361" s="86"/>
      <c r="C361" s="86"/>
      <c r="F361" s="1"/>
      <c r="G361" s="86"/>
    </row>
    <row r="362" spans="1:7">
      <c r="A362" s="86"/>
      <c r="B362" s="86"/>
      <c r="C362" s="86"/>
      <c r="F362" s="1"/>
      <c r="G362" s="86"/>
    </row>
    <row r="363" spans="1:7">
      <c r="A363" s="86"/>
      <c r="B363" s="86"/>
      <c r="C363" s="86"/>
      <c r="F363" s="1"/>
      <c r="G363" s="86"/>
    </row>
    <row r="364" spans="1:7">
      <c r="A364" s="86"/>
      <c r="B364" s="86"/>
      <c r="C364" s="86"/>
      <c r="F364" s="1"/>
      <c r="G364" s="86"/>
    </row>
    <row r="365" spans="1:7">
      <c r="A365" s="86"/>
      <c r="B365" s="86"/>
      <c r="C365" s="86"/>
      <c r="F365" s="1"/>
      <c r="G365" s="86"/>
    </row>
    <row r="366" spans="1:7">
      <c r="A366" s="86"/>
      <c r="B366" s="86"/>
      <c r="C366" s="86"/>
      <c r="F366" s="1"/>
      <c r="G366" s="86"/>
    </row>
    <row r="367" spans="1:7">
      <c r="A367" s="86"/>
      <c r="B367" s="86"/>
      <c r="C367" s="86"/>
      <c r="F367" s="1"/>
      <c r="G367" s="86"/>
    </row>
    <row r="368" spans="1:7">
      <c r="A368" s="86"/>
      <c r="B368" s="86"/>
      <c r="C368" s="86"/>
      <c r="F368" s="1"/>
      <c r="G368" s="86"/>
    </row>
    <row r="369" spans="1:7">
      <c r="A369" s="86"/>
      <c r="B369" s="86"/>
      <c r="C369" s="86"/>
      <c r="F369" s="1"/>
      <c r="G369" s="86"/>
    </row>
    <row r="370" spans="1:7">
      <c r="A370" s="86"/>
      <c r="B370" s="86"/>
      <c r="C370" s="86"/>
      <c r="F370" s="1"/>
      <c r="G370" s="86"/>
    </row>
    <row r="371" spans="1:7">
      <c r="A371" s="86"/>
      <c r="B371" s="86"/>
      <c r="C371" s="86"/>
      <c r="F371" s="1"/>
      <c r="G371" s="86"/>
    </row>
    <row r="372" spans="1:7">
      <c r="A372" s="86"/>
      <c r="B372" s="86"/>
      <c r="C372" s="86"/>
      <c r="F372" s="1"/>
      <c r="G372" s="86"/>
    </row>
    <row r="373" spans="1:7">
      <c r="A373" s="86"/>
      <c r="B373" s="86"/>
      <c r="C373" s="86"/>
      <c r="F373" s="1"/>
      <c r="G373" s="86"/>
    </row>
    <row r="374" spans="1:7">
      <c r="A374" s="86"/>
      <c r="B374" s="86"/>
      <c r="C374" s="86"/>
      <c r="F374" s="1"/>
      <c r="G374" s="86"/>
    </row>
    <row r="375" spans="1:7">
      <c r="A375" s="86"/>
      <c r="B375" s="86"/>
      <c r="C375" s="86"/>
      <c r="F375" s="1"/>
      <c r="G375" s="86"/>
    </row>
    <row r="376" spans="1:7">
      <c r="A376" s="86"/>
      <c r="B376" s="86"/>
      <c r="C376" s="86"/>
      <c r="F376" s="1"/>
      <c r="G376" s="86"/>
    </row>
    <row r="377" spans="1:7">
      <c r="A377" s="86"/>
      <c r="B377" s="86"/>
      <c r="C377" s="86"/>
      <c r="F377" s="1"/>
      <c r="G377" s="86"/>
    </row>
    <row r="378" spans="1:7">
      <c r="A378" s="86"/>
      <c r="B378" s="86"/>
      <c r="C378" s="86"/>
      <c r="F378" s="1"/>
      <c r="G378" s="86"/>
    </row>
    <row r="379" spans="1:7">
      <c r="A379" s="86"/>
      <c r="B379" s="86"/>
      <c r="C379" s="86"/>
      <c r="F379" s="1"/>
      <c r="G379" s="86"/>
    </row>
    <row r="380" spans="1:7">
      <c r="A380" s="86"/>
      <c r="B380" s="86"/>
      <c r="C380" s="86"/>
      <c r="F380" s="1"/>
      <c r="G380" s="86"/>
    </row>
    <row r="381" spans="1:7">
      <c r="A381" s="86"/>
      <c r="B381" s="86"/>
      <c r="C381" s="86"/>
      <c r="F381" s="1"/>
      <c r="G381" s="86"/>
    </row>
    <row r="382" spans="1:7">
      <c r="A382" s="86"/>
      <c r="B382" s="86"/>
      <c r="C382" s="86"/>
      <c r="F382" s="1"/>
      <c r="G382" s="86"/>
    </row>
    <row r="383" spans="1:7">
      <c r="A383" s="86"/>
      <c r="B383" s="86"/>
      <c r="C383" s="86"/>
      <c r="F383" s="1"/>
      <c r="G383" s="86"/>
    </row>
    <row r="384" spans="1:7">
      <c r="A384" s="86"/>
      <c r="B384" s="86"/>
      <c r="C384" s="86"/>
      <c r="F384" s="1"/>
      <c r="G384" s="86"/>
    </row>
    <row r="385" spans="1:7">
      <c r="A385" s="86"/>
      <c r="B385" s="86"/>
      <c r="C385" s="86"/>
      <c r="F385" s="1"/>
      <c r="G385" s="86"/>
    </row>
    <row r="386" spans="1:7">
      <c r="A386" s="86"/>
      <c r="B386" s="86"/>
      <c r="C386" s="86"/>
      <c r="G386" s="86"/>
    </row>
    <row r="387" spans="1:7">
      <c r="A387" s="86"/>
      <c r="B387" s="86"/>
      <c r="C387" s="86"/>
    </row>
    <row r="388" spans="1:7">
      <c r="A388" s="86"/>
      <c r="B388" s="86"/>
      <c r="C388" s="86"/>
    </row>
    <row r="389" spans="1:7">
      <c r="A389" s="86"/>
      <c r="B389" s="86"/>
      <c r="C389" s="86"/>
    </row>
    <row r="390" spans="1:7">
      <c r="A390" s="86"/>
      <c r="B390" s="86"/>
      <c r="C390" s="86"/>
    </row>
    <row r="391" spans="1:7">
      <c r="A391" s="86"/>
      <c r="B391" s="86"/>
      <c r="C391" s="86"/>
    </row>
    <row r="392" spans="1:7">
      <c r="A392" s="86"/>
      <c r="B392" s="86"/>
      <c r="C392" s="86"/>
    </row>
    <row r="393" spans="1:7">
      <c r="A393" s="86"/>
      <c r="B393" s="86"/>
      <c r="C393" s="86"/>
    </row>
    <row r="394" spans="1:7">
      <c r="A394" s="86"/>
      <c r="B394" s="86"/>
      <c r="C394" s="86"/>
    </row>
    <row r="395" spans="1:7">
      <c r="A395" s="86"/>
      <c r="B395" s="86"/>
      <c r="C395" s="86"/>
    </row>
    <row r="396" spans="1:7">
      <c r="A396" s="86"/>
      <c r="B396" s="86"/>
      <c r="C396" s="86"/>
    </row>
    <row r="397" spans="1:7">
      <c r="A397" s="86"/>
      <c r="B397" s="86"/>
      <c r="C397" s="86"/>
    </row>
    <row r="398" spans="1:7">
      <c r="A398" s="86"/>
      <c r="B398" s="86"/>
      <c r="C398" s="86"/>
    </row>
    <row r="399" spans="1:7">
      <c r="A399" s="86"/>
      <c r="B399" s="86"/>
      <c r="C399" s="86"/>
    </row>
  </sheetData>
  <sortState ref="A5:A12">
    <sortCondition ref="A7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topLeftCell="B1" workbookViewId="0">
      <selection activeCell="I32" sqref="I32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6.125" customWidth="1"/>
    <col min="6" max="6" width="11.875" customWidth="1"/>
  </cols>
  <sheetData>
    <row r="1" spans="1:6">
      <c r="A1" t="s">
        <v>4</v>
      </c>
      <c r="B1" t="s">
        <v>3</v>
      </c>
      <c r="C1" t="s">
        <v>1</v>
      </c>
      <c r="D1" t="s">
        <v>2</v>
      </c>
      <c r="E1" t="s">
        <v>1</v>
      </c>
      <c r="F1" t="s">
        <v>0</v>
      </c>
    </row>
    <row r="2" spans="1:6">
      <c r="A2">
        <v>1024</v>
      </c>
      <c r="B2" s="2">
        <v>26895533.629390001</v>
      </c>
      <c r="C2" s="2">
        <f t="shared" ref="C2:C20" si="0">B2/1000000</f>
        <v>26.895533629390002</v>
      </c>
      <c r="D2" s="1">
        <v>28833688.292576998</v>
      </c>
      <c r="E2" s="2">
        <f t="shared" ref="E2:E20" si="1">D2/1000000</f>
        <v>28.833688292576998</v>
      </c>
      <c r="F2">
        <f t="shared" ref="F2:F20" si="2">A2/1024</f>
        <v>1</v>
      </c>
    </row>
    <row r="3" spans="1:6">
      <c r="A3">
        <v>2048</v>
      </c>
      <c r="B3" s="2">
        <v>60536335.120399997</v>
      </c>
      <c r="C3" s="2">
        <f t="shared" si="0"/>
        <v>60.536335120399997</v>
      </c>
      <c r="D3" s="1">
        <v>59843015.315517999</v>
      </c>
      <c r="E3" s="2">
        <f t="shared" si="1"/>
        <v>59.843015315518002</v>
      </c>
      <c r="F3">
        <f t="shared" si="2"/>
        <v>2</v>
      </c>
    </row>
    <row r="4" spans="1:6">
      <c r="A4">
        <v>4096</v>
      </c>
      <c r="B4" s="2">
        <v>113287680.81624</v>
      </c>
      <c r="C4" s="2">
        <f t="shared" si="0"/>
        <v>113.28768081624</v>
      </c>
      <c r="D4" s="1">
        <v>113347914.589536</v>
      </c>
      <c r="E4" s="2">
        <f t="shared" si="1"/>
        <v>113.347914589536</v>
      </c>
      <c r="F4">
        <f t="shared" si="2"/>
        <v>4</v>
      </c>
    </row>
    <row r="5" spans="1:6">
      <c r="A5">
        <v>8192</v>
      </c>
      <c r="B5" s="2">
        <v>219393596.54214299</v>
      </c>
      <c r="C5" s="2">
        <f t="shared" si="0"/>
        <v>219.393596542143</v>
      </c>
      <c r="D5" s="1">
        <v>220848189.95131001</v>
      </c>
      <c r="E5" s="2">
        <f t="shared" si="1"/>
        <v>220.84818995131002</v>
      </c>
      <c r="F5">
        <f t="shared" si="2"/>
        <v>8</v>
      </c>
    </row>
    <row r="6" spans="1:6">
      <c r="A6">
        <v>16384</v>
      </c>
      <c r="B6" s="2">
        <v>283867853.20905501</v>
      </c>
      <c r="C6" s="2">
        <f t="shared" si="0"/>
        <v>283.867853209055</v>
      </c>
      <c r="D6" s="1">
        <v>392931080.56400299</v>
      </c>
      <c r="E6" s="2">
        <f t="shared" si="1"/>
        <v>392.93108056400297</v>
      </c>
      <c r="F6">
        <f t="shared" si="2"/>
        <v>16</v>
      </c>
    </row>
    <row r="7" spans="1:6">
      <c r="A7">
        <v>32768</v>
      </c>
      <c r="B7" s="2">
        <v>862397887.37864101</v>
      </c>
      <c r="C7" s="2">
        <f t="shared" si="0"/>
        <v>862.39788737864103</v>
      </c>
      <c r="D7" s="1">
        <v>983891809.20733798</v>
      </c>
      <c r="E7" s="2">
        <f t="shared" si="1"/>
        <v>983.89180920733793</v>
      </c>
      <c r="F7">
        <f t="shared" si="2"/>
        <v>32</v>
      </c>
    </row>
    <row r="8" spans="1:6">
      <c r="A8">
        <v>65536</v>
      </c>
      <c r="B8" s="2">
        <v>1493805782.6749499</v>
      </c>
      <c r="C8" s="2">
        <f t="shared" si="0"/>
        <v>1493.8057826749498</v>
      </c>
      <c r="D8" s="1">
        <v>1940248079.7269599</v>
      </c>
      <c r="E8" s="2">
        <f t="shared" si="1"/>
        <v>1940.24807972696</v>
      </c>
      <c r="F8">
        <f t="shared" si="2"/>
        <v>64</v>
      </c>
    </row>
    <row r="9" spans="1:6">
      <c r="A9">
        <v>131072</v>
      </c>
      <c r="B9" s="2">
        <v>3193031709.9555302</v>
      </c>
      <c r="C9" s="2">
        <f t="shared" si="0"/>
        <v>3193.03170995553</v>
      </c>
      <c r="D9" s="1">
        <v>3849403142.0381398</v>
      </c>
      <c r="E9" s="2">
        <f t="shared" si="1"/>
        <v>3849.4031420381398</v>
      </c>
      <c r="F9">
        <f t="shared" si="2"/>
        <v>128</v>
      </c>
    </row>
    <row r="10" spans="1:6">
      <c r="A10">
        <v>262144</v>
      </c>
      <c r="B10" s="2">
        <v>3271586537.6558599</v>
      </c>
      <c r="C10" s="2">
        <f t="shared" si="0"/>
        <v>3271.58653765586</v>
      </c>
      <c r="D10" s="1">
        <v>5003235972.3652296</v>
      </c>
      <c r="E10" s="2">
        <f t="shared" si="1"/>
        <v>5003.2359723652298</v>
      </c>
      <c r="F10">
        <f t="shared" si="2"/>
        <v>256</v>
      </c>
    </row>
    <row r="11" spans="1:6">
      <c r="A11">
        <v>524288</v>
      </c>
      <c r="B11" s="2">
        <v>4233399887.2568102</v>
      </c>
      <c r="C11" s="2">
        <f t="shared" si="0"/>
        <v>4233.39988725681</v>
      </c>
      <c r="D11" s="1">
        <v>5674523580.3693199</v>
      </c>
      <c r="E11" s="2">
        <f t="shared" si="1"/>
        <v>5674.5235803693195</v>
      </c>
      <c r="F11">
        <f t="shared" si="2"/>
        <v>512</v>
      </c>
    </row>
    <row r="12" spans="1:6">
      <c r="A12">
        <v>1048576</v>
      </c>
      <c r="B12" s="2">
        <v>4758837305.4672899</v>
      </c>
      <c r="C12" s="2">
        <f t="shared" si="0"/>
        <v>4758.8373054672902</v>
      </c>
      <c r="D12" s="1">
        <v>6012216932.8838596</v>
      </c>
      <c r="E12" s="2">
        <f t="shared" si="1"/>
        <v>6012.21693288386</v>
      </c>
      <c r="F12">
        <f t="shared" si="2"/>
        <v>1024</v>
      </c>
    </row>
    <row r="13" spans="1:6">
      <c r="A13">
        <v>2097152</v>
      </c>
      <c r="B13" s="2">
        <v>4888244808.2833204</v>
      </c>
      <c r="C13" s="2">
        <f t="shared" si="0"/>
        <v>4888.2448082833207</v>
      </c>
      <c r="D13" s="1">
        <v>6181998163.4281397</v>
      </c>
      <c r="E13" s="2">
        <f t="shared" si="1"/>
        <v>6181.9981634281394</v>
      </c>
      <c r="F13">
        <f t="shared" si="2"/>
        <v>2048</v>
      </c>
    </row>
    <row r="14" spans="1:6">
      <c r="A14">
        <v>4194304</v>
      </c>
      <c r="B14" s="2">
        <v>4654768434.4506397</v>
      </c>
      <c r="C14" s="2">
        <f t="shared" si="0"/>
        <v>4654.7684344506397</v>
      </c>
      <c r="D14" s="1">
        <v>6283422905.3329601</v>
      </c>
      <c r="E14" s="2">
        <f t="shared" si="1"/>
        <v>6283.42290533296</v>
      </c>
      <c r="F14">
        <f t="shared" si="2"/>
        <v>4096</v>
      </c>
    </row>
    <row r="15" spans="1:6">
      <c r="A15">
        <v>8388608</v>
      </c>
      <c r="B15" s="2">
        <v>4684695570.4061003</v>
      </c>
      <c r="C15" s="2">
        <f t="shared" si="0"/>
        <v>4684.6955704061002</v>
      </c>
      <c r="D15" s="1">
        <v>6338263155.4169598</v>
      </c>
      <c r="E15" s="2">
        <f t="shared" si="1"/>
        <v>6338.2631554169602</v>
      </c>
      <c r="F15">
        <f t="shared" si="2"/>
        <v>8192</v>
      </c>
    </row>
    <row r="16" spans="1:6">
      <c r="A16">
        <v>16777216</v>
      </c>
      <c r="B16" s="2">
        <v>4728583229.4604502</v>
      </c>
      <c r="C16" s="2">
        <f t="shared" si="0"/>
        <v>4728.5832294604497</v>
      </c>
      <c r="D16" s="1">
        <v>6364716743.8438501</v>
      </c>
      <c r="E16" s="2">
        <f t="shared" si="1"/>
        <v>6364.7167438438501</v>
      </c>
      <c r="F16">
        <f t="shared" si="2"/>
        <v>16384</v>
      </c>
    </row>
    <row r="17" spans="1:6">
      <c r="A17">
        <v>33554432</v>
      </c>
      <c r="B17" s="2">
        <v>4714961648.1377001</v>
      </c>
      <c r="C17" s="2">
        <f t="shared" si="0"/>
        <v>4714.9616481376997</v>
      </c>
      <c r="D17" s="1">
        <v>6377011101.1746798</v>
      </c>
      <c r="E17" s="2">
        <f t="shared" si="1"/>
        <v>6377.0111011746794</v>
      </c>
      <c r="F17">
        <f t="shared" si="2"/>
        <v>32768</v>
      </c>
    </row>
    <row r="18" spans="1:6">
      <c r="A18">
        <v>67108864</v>
      </c>
      <c r="B18" s="2">
        <v>4728736871.9509201</v>
      </c>
      <c r="C18" s="2">
        <f t="shared" si="0"/>
        <v>4728.7368719509204</v>
      </c>
      <c r="D18" s="1">
        <v>6383584421.4558001</v>
      </c>
      <c r="E18" s="2">
        <f t="shared" si="1"/>
        <v>6383.5844214558001</v>
      </c>
      <c r="F18">
        <f t="shared" si="2"/>
        <v>65536</v>
      </c>
    </row>
    <row r="19" spans="1:6">
      <c r="A19">
        <v>134217728</v>
      </c>
      <c r="B19" s="2">
        <v>4732694042.5666904</v>
      </c>
      <c r="C19" s="2">
        <f t="shared" si="0"/>
        <v>4732.6940425666908</v>
      </c>
      <c r="D19" s="1">
        <v>6388454371.4707098</v>
      </c>
      <c r="E19" s="2">
        <f t="shared" si="1"/>
        <v>6388.4543714707097</v>
      </c>
      <c r="F19">
        <f t="shared" si="2"/>
        <v>131072</v>
      </c>
    </row>
    <row r="20" spans="1:6">
      <c r="A20">
        <v>268435456</v>
      </c>
      <c r="B20" s="2">
        <v>4981792013.5153399</v>
      </c>
      <c r="C20" s="2">
        <f t="shared" si="0"/>
        <v>4981.7920135153399</v>
      </c>
      <c r="D20" s="1">
        <v>6389696690.7227297</v>
      </c>
      <c r="E20" s="2">
        <f t="shared" si="1"/>
        <v>6389.6966907227297</v>
      </c>
      <c r="F20">
        <f t="shared" si="2"/>
        <v>262144</v>
      </c>
    </row>
    <row r="22" spans="1:6">
      <c r="A22" t="s">
        <v>5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Basic</vt:lpstr>
      <vt:lpstr>ErodeImage</vt:lpstr>
      <vt:lpstr>ErodeBufferUchar</vt:lpstr>
      <vt:lpstr>ErodeBufferUint</vt:lpstr>
      <vt:lpstr>Hit-Miss</vt:lpstr>
      <vt:lpstr>Gradient</vt:lpstr>
      <vt:lpstr>CPU</vt:lpstr>
      <vt:lpstr>GroupSize</vt:lpstr>
      <vt:lpstr>DataTransfer</vt:lpstr>
      <vt:lpstr>ErodeImageRGB</vt:lpstr>
      <vt:lpstr>Gaussian</vt:lpstr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2011-11-14T20:43:21Z</cp:lastPrinted>
  <dcterms:created xsi:type="dcterms:W3CDTF">2011-11-10T09:21:07Z</dcterms:created>
  <dcterms:modified xsi:type="dcterms:W3CDTF">2011-11-14T20:59:22Z</dcterms:modified>
</cp:coreProperties>
</file>