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67" firstSheet="4" activeTab="4"/>
  </bookViews>
  <sheets>
    <sheet name="ErodeImage" sheetId="10" state="hidden" r:id="rId1"/>
    <sheet name="Basic" sheetId="11" state="hidden" r:id="rId2"/>
    <sheet name="ErodeBufferUchar" sheetId="7" state="hidden" r:id="rId3"/>
    <sheet name="ErodeBufferUint" sheetId="8" state="hidden" r:id="rId4"/>
    <sheet name="Wykres1.3" sheetId="44" r:id="rId5"/>
    <sheet name="Gaussian" sheetId="2" state="hidden" r:id="rId6"/>
    <sheet name="WykresGauss" sheetId="34" r:id="rId7"/>
    <sheet name="Wykres2.3" sheetId="45" r:id="rId8"/>
    <sheet name="Wykres3.3" sheetId="39" r:id="rId9"/>
    <sheet name="Wykres3.4" sheetId="40" r:id="rId10"/>
    <sheet name="Wykres4.3" sheetId="42" r:id="rId11"/>
    <sheet name="Wykres4.4" sheetId="43" r:id="rId12"/>
    <sheet name="WykresPorownawczy" sheetId="35" r:id="rId13"/>
    <sheet name="Hit-Miss" sheetId="4" state="hidden" r:id="rId14"/>
    <sheet name="CPU" sheetId="9" state="hidden" r:id="rId15"/>
    <sheet name="WykresGroupSize" sheetId="32" r:id="rId16"/>
    <sheet name="WykresGradient" sheetId="49" r:id="rId17"/>
    <sheet name="Wykres7.1" sheetId="29" r:id="rId18"/>
    <sheet name="Wykres7.2" sheetId="30" r:id="rId19"/>
    <sheet name="Wykres7.3" sheetId="31" r:id="rId20"/>
    <sheet name="GroupSize" sheetId="5" state="hidden" r:id="rId21"/>
    <sheet name="DataTransfer" sheetId="1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T41" i="8"/>
  <c r="S41"/>
  <c r="R41"/>
  <c r="Q41"/>
  <c r="P41" l="1"/>
  <c r="P42"/>
  <c r="P43"/>
  <c r="P44"/>
  <c r="P45"/>
  <c r="P46"/>
  <c r="P47"/>
  <c r="P48"/>
  <c r="P49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6"/>
  <c r="Q7" i="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0"/>
  <c r="R30"/>
  <c r="S30"/>
  <c r="T30"/>
  <c r="Q31"/>
  <c r="R31"/>
  <c r="S31"/>
  <c r="T31"/>
  <c r="Q32"/>
  <c r="R32"/>
  <c r="S32"/>
  <c r="T32"/>
  <c r="Q33"/>
  <c r="R33"/>
  <c r="S33"/>
  <c r="T33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X6"/>
  <c r="W6"/>
  <c r="V6"/>
  <c r="U6"/>
  <c r="T6"/>
  <c r="S6"/>
  <c r="R6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6"/>
  <c r="H5" i="1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"/>
  <c r="M7" i="10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L41"/>
  <c r="L42"/>
  <c r="L43"/>
  <c r="L44"/>
  <c r="L45"/>
  <c r="L46"/>
  <c r="L47"/>
  <c r="L48"/>
  <c r="L49"/>
  <c r="K41"/>
  <c r="K42"/>
  <c r="K43"/>
  <c r="K44"/>
  <c r="K45"/>
  <c r="K46"/>
  <c r="K47"/>
  <c r="K48"/>
  <c r="K49"/>
  <c r="J41"/>
  <c r="J42"/>
  <c r="J43"/>
  <c r="J44"/>
  <c r="J45"/>
  <c r="J46"/>
  <c r="J47"/>
  <c r="J48"/>
  <c r="J49"/>
  <c r="L40" l="1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M6"/>
  <c r="L6"/>
  <c r="K6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C11" i="2" l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0"/>
  <c r="H24"/>
  <c r="G26"/>
  <c r="D29"/>
  <c r="G29" s="1"/>
  <c r="D28"/>
  <c r="G28" s="1"/>
  <c r="D27"/>
  <c r="G27" s="1"/>
  <c r="D26"/>
  <c r="H26" s="1"/>
  <c r="D25"/>
  <c r="D24"/>
  <c r="D23"/>
  <c r="D22"/>
  <c r="G22" s="1"/>
  <c r="D21"/>
  <c r="H21" s="1"/>
  <c r="D20"/>
  <c r="G20" s="1"/>
  <c r="D19"/>
  <c r="G19" s="1"/>
  <c r="D18"/>
  <c r="H18" s="1"/>
  <c r="D17"/>
  <c r="G17" s="1"/>
  <c r="D16"/>
  <c r="G16" s="1"/>
  <c r="D15"/>
  <c r="D14"/>
  <c r="G14" s="1"/>
  <c r="D13"/>
  <c r="G13" s="1"/>
  <c r="D12"/>
  <c r="G12" s="1"/>
  <c r="D11"/>
  <c r="G11" s="1"/>
  <c r="D10"/>
  <c r="G10" s="1"/>
  <c r="C4"/>
  <c r="H27" l="1"/>
  <c r="G24"/>
  <c r="H28"/>
  <c r="H25"/>
  <c r="G18"/>
  <c r="H12"/>
  <c r="H17"/>
  <c r="H16"/>
  <c r="H19"/>
  <c r="H11"/>
  <c r="G15"/>
  <c r="H23"/>
  <c r="G25"/>
  <c r="H20"/>
  <c r="G23"/>
  <c r="H29"/>
  <c r="H22"/>
  <c r="H15"/>
  <c r="H13"/>
  <c r="H14"/>
  <c r="G21"/>
  <c r="H10"/>
  <c r="Y5" i="9"/>
  <c r="Z5"/>
  <c r="AA5"/>
  <c r="AB5"/>
  <c r="AC5"/>
  <c r="AD5"/>
  <c r="AE5"/>
  <c r="AF5"/>
  <c r="AG5"/>
  <c r="Y6"/>
  <c r="Z6"/>
  <c r="AA6"/>
  <c r="AB6"/>
  <c r="AC6"/>
  <c r="AD6"/>
  <c r="AE6"/>
  <c r="AF6"/>
  <c r="AG6"/>
  <c r="Y7"/>
  <c r="Z7"/>
  <c r="AA7"/>
  <c r="AB7"/>
  <c r="AC7"/>
  <c r="AD7"/>
  <c r="AE7"/>
  <c r="AF7"/>
  <c r="AG7"/>
  <c r="Y8"/>
  <c r="Z8"/>
  <c r="AA8"/>
  <c r="AB8"/>
  <c r="AC8"/>
  <c r="AD8"/>
  <c r="AE8"/>
  <c r="AF8"/>
  <c r="AG8"/>
  <c r="Y9"/>
  <c r="Z9"/>
  <c r="AA9"/>
  <c r="AB9"/>
  <c r="AC9"/>
  <c r="AD9"/>
  <c r="AE9"/>
  <c r="AF9"/>
  <c r="AG9"/>
  <c r="Y10"/>
  <c r="Z10"/>
  <c r="AA10"/>
  <c r="AB10"/>
  <c r="AC10"/>
  <c r="AD10"/>
  <c r="AE10"/>
  <c r="AF10"/>
  <c r="AG10"/>
  <c r="Y11"/>
  <c r="Z11"/>
  <c r="AA11"/>
  <c r="AB11"/>
  <c r="AC11"/>
  <c r="AD11"/>
  <c r="AE11"/>
  <c r="AF11"/>
  <c r="AG11"/>
  <c r="Y12"/>
  <c r="Z12"/>
  <c r="AA12"/>
  <c r="AB12"/>
  <c r="AC12"/>
  <c r="AD12"/>
  <c r="AE12"/>
  <c r="AF12"/>
  <c r="AG12"/>
  <c r="Y13"/>
  <c r="Z13"/>
  <c r="AA13"/>
  <c r="AB13"/>
  <c r="AC13"/>
  <c r="AD13"/>
  <c r="AE13"/>
  <c r="AF13"/>
  <c r="AG13"/>
  <c r="Y14"/>
  <c r="Z14"/>
  <c r="AA14"/>
  <c r="AB14"/>
  <c r="AC14"/>
  <c r="AD14"/>
  <c r="AE14"/>
  <c r="AF14"/>
  <c r="AG14"/>
  <c r="Y15"/>
  <c r="Z15"/>
  <c r="AA15"/>
  <c r="AB15"/>
  <c r="AC15"/>
  <c r="AD15"/>
  <c r="AE15"/>
  <c r="AF15"/>
  <c r="AG15"/>
  <c r="Y16"/>
  <c r="Z16"/>
  <c r="AA16"/>
  <c r="AB16"/>
  <c r="AC16"/>
  <c r="AD16"/>
  <c r="AE16"/>
  <c r="AF16"/>
  <c r="AG16"/>
  <c r="Y17"/>
  <c r="Z17"/>
  <c r="AA17"/>
  <c r="AB17"/>
  <c r="AC17"/>
  <c r="AD17"/>
  <c r="AE17"/>
  <c r="AF17"/>
  <c r="AG17"/>
  <c r="Y18"/>
  <c r="Z18"/>
  <c r="AA18"/>
  <c r="AB18"/>
  <c r="AC18"/>
  <c r="AD18"/>
  <c r="AE18"/>
  <c r="AF18"/>
  <c r="AG18"/>
  <c r="Y19"/>
  <c r="Z19"/>
  <c r="AA19"/>
  <c r="AB19"/>
  <c r="AC19"/>
  <c r="AD19"/>
  <c r="AE19"/>
  <c r="AF19"/>
  <c r="AG19"/>
  <c r="Y20"/>
  <c r="Z20"/>
  <c r="AA20"/>
  <c r="AB20"/>
  <c r="AC20"/>
  <c r="AD20"/>
  <c r="AE20"/>
  <c r="AF20"/>
  <c r="AG20"/>
  <c r="Y21"/>
  <c r="Z21"/>
  <c r="AA21"/>
  <c r="AB21"/>
  <c r="AC21"/>
  <c r="AD21"/>
  <c r="AE21"/>
  <c r="AF21"/>
  <c r="AG21"/>
  <c r="Y22"/>
  <c r="Z22"/>
  <c r="AA22"/>
  <c r="AB22"/>
  <c r="AC22"/>
  <c r="AD22"/>
  <c r="AE22"/>
  <c r="AF22"/>
  <c r="AG22"/>
  <c r="Y23"/>
  <c r="Z23"/>
  <c r="AA23"/>
  <c r="AB23"/>
  <c r="AC23"/>
  <c r="AD23"/>
  <c r="AE23"/>
  <c r="AF23"/>
  <c r="AG23"/>
  <c r="Y24"/>
  <c r="Z24"/>
  <c r="AA24"/>
  <c r="AB24"/>
  <c r="AC24"/>
  <c r="AD24"/>
  <c r="AE24"/>
  <c r="AF24"/>
  <c r="AG24"/>
  <c r="Y25"/>
  <c r="Z25"/>
  <c r="AA25"/>
  <c r="AB25"/>
  <c r="AC25"/>
  <c r="AD25"/>
  <c r="AE25"/>
  <c r="AF25"/>
  <c r="AG25"/>
  <c r="Y26"/>
  <c r="Z26"/>
  <c r="AA26"/>
  <c r="AB26"/>
  <c r="AC26"/>
  <c r="AD26"/>
  <c r="AE26"/>
  <c r="AF26"/>
  <c r="AG26"/>
  <c r="Y27"/>
  <c r="Z27"/>
  <c r="AA27"/>
  <c r="AB27"/>
  <c r="AC27"/>
  <c r="AD27"/>
  <c r="AE27"/>
  <c r="AF27"/>
  <c r="AG27"/>
  <c r="Y28"/>
  <c r="Z28"/>
  <c r="AA28"/>
  <c r="AB28"/>
  <c r="AC28"/>
  <c r="AD28"/>
  <c r="AE28"/>
  <c r="AF28"/>
  <c r="AG28"/>
  <c r="Y29"/>
  <c r="Z29"/>
  <c r="AA29"/>
  <c r="AB29"/>
  <c r="AC29"/>
  <c r="AD29"/>
  <c r="AE29"/>
  <c r="AF29"/>
  <c r="AG29"/>
  <c r="Y30"/>
  <c r="Z30"/>
  <c r="AA30"/>
  <c r="AB30"/>
  <c r="AC30"/>
  <c r="AD30"/>
  <c r="AE30"/>
  <c r="AF30"/>
  <c r="AG3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AG4"/>
  <c r="AF4"/>
  <c r="AE4"/>
  <c r="AD4"/>
  <c r="AC4"/>
  <c r="AB4"/>
  <c r="AA4"/>
  <c r="Z4"/>
  <c r="Y4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O5" i="9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5" i="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E24"/>
  <c r="D24"/>
  <c r="C24"/>
  <c r="H5" i="4" l="1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<sst xmlns="http://schemas.openxmlformats.org/spreadsheetml/2006/main" count="186" uniqueCount="83">
  <si>
    <t>Size (kbytes)</t>
  </si>
  <si>
    <t>MB/s</t>
  </si>
  <si>
    <t>Size (bytes)</t>
  </si>
  <si>
    <t>Dla malych wartosci mamy</t>
  </si>
  <si>
    <t>Ilosc pkt</t>
  </si>
  <si>
    <t>Rozmiar</t>
  </si>
  <si>
    <t>GFLOPS</t>
  </si>
  <si>
    <t>ocv-i7-sse</t>
  </si>
  <si>
    <t>ocv-i7</t>
  </si>
  <si>
    <t>ocv-c2d-sse</t>
  </si>
  <si>
    <t>ocv-c2d</t>
  </si>
  <si>
    <t>Czas [ms]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</si>
  <si>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</si>
  <si>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</si>
  <si>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</si>
  <si>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</si>
  <si>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</si>
  <si>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</si>
  <si>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</si>
  <si>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</si>
  <si>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</si>
  <si>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</si>
  <si>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</si>
  <si>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</si>
  <si>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Skeleton8</t>
  </si>
  <si>
    <t>Skeleton Zhang Suen</t>
  </si>
  <si>
    <t>num iters</t>
  </si>
  <si>
    <t>sample2.png</t>
  </si>
  <si>
    <t>Ilosc pikseli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</si>
  <si>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</si>
  <si>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</si>
  <si>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</si>
  <si>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</si>
  <si>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</si>
  <si>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</si>
  <si>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</si>
  <si>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</si>
  <si>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</si>
  <si>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</si>
  <si>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</si>
  <si>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</si>
  <si>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</si>
  <si>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</si>
  <si>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</si>
  <si>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</si>
  <si>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</si>
  <si>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</si>
  <si>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</si>
  <si>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</si>
  <si>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</si>
  <si>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</si>
  <si>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</si>
  <si>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</si>
  <si>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</si>
  <si>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Transfer CPU -&gt; GPU</t>
  </si>
  <si>
    <t>Transfer GPU -&gt; CPU</t>
  </si>
  <si>
    <t>własna implementacja</t>
  </si>
  <si>
    <t>MATLAB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</si>
  <si>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</si>
  <si>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</si>
  <si>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</si>
  <si>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</si>
  <si>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</si>
  <si>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</si>
  <si>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</si>
  <si>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</si>
  <si>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</si>
  <si>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</si>
  <si>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</si>
  <si>
    <t>ocv-i7-sse (ms)</t>
  </si>
  <si>
    <t>Ratio</t>
  </si>
  <si>
    <t>bufor 2D</t>
  </si>
  <si>
    <t>bufor 1D, uchar</t>
  </si>
  <si>
    <t>bufor 1D, uint</t>
  </si>
  <si>
    <t>Szerokosc</t>
  </si>
  <si>
    <t>ilosc pix</t>
  </si>
  <si>
    <t>2*taps*liczbapikseli/czas</t>
  </si>
  <si>
    <t>radius</t>
  </si>
  <si>
    <t>taps</t>
  </si>
  <si>
    <t>OpenCL</t>
  </si>
  <si>
    <t>OpenCV</t>
  </si>
  <si>
    <t>arena</t>
  </si>
  <si>
    <t>opencv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</si>
</sst>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0" applyNumberFormat="0" applyAlignment="0" applyProtection="0"/>
    <xf numFmtId="0" fontId="11" fillId="5" borderId="20" applyNumberFormat="0" applyAlignment="0" applyProtection="0"/>
    <xf numFmtId="0" fontId="12" fillId="0" borderId="21" applyNumberFormat="0" applyFill="0" applyAlignment="0" applyProtection="0"/>
    <xf numFmtId="0" fontId="13" fillId="7" borderId="22" applyNumberFormat="0" applyAlignment="0" applyProtection="0"/>
    <xf numFmtId="0" fontId="14" fillId="0" borderId="0" applyNumberFormat="0" applyFill="0" applyBorder="0" applyAlignment="0" applyProtection="0"/>
    <xf numFmtId="0" fontId="5" fillId="8" borderId="2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2" borderId="14" xfId="1" applyNumberFormat="1" applyBorder="1"/>
    <xf numFmtId="164" fontId="1" fillId="2" borderId="3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0" fontId="0" fillId="0" borderId="0" xfId="0"/>
    <xf numFmtId="2" fontId="0" fillId="0" borderId="2" xfId="0" applyNumberFormat="1" applyBorder="1"/>
    <xf numFmtId="0" fontId="0" fillId="0" borderId="0" xfId="0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3" xfId="0" applyBorder="1"/>
    <xf numFmtId="164" fontId="0" fillId="0" borderId="1" xfId="0" applyNumberFormat="1" applyBorder="1"/>
    <xf numFmtId="165" fontId="0" fillId="0" borderId="0" xfId="0" applyNumberFormat="1"/>
    <xf numFmtId="1" fontId="0" fillId="0" borderId="9" xfId="0" applyNumberFormat="1" applyBorder="1"/>
    <xf numFmtId="1" fontId="0" fillId="0" borderId="10" xfId="0" applyNumberFormat="1" applyBorder="1"/>
    <xf numFmtId="2" fontId="0" fillId="0" borderId="3" xfId="0" applyNumberFormat="1" applyBorder="1"/>
    <xf numFmtId="0" fontId="1" fillId="2" borderId="8" xfId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6" xfId="4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164" fontId="0" fillId="0" borderId="0" xfId="0" applyNumberFormat="1" applyBorder="1"/>
    <xf numFmtId="164" fontId="0" fillId="0" borderId="2" xfId="0" applyNumberFormat="1" applyBorder="1"/>
    <xf numFmtId="0" fontId="3" fillId="4" borderId="3" xfId="3" applyBorder="1"/>
    <xf numFmtId="0" fontId="3" fillId="4" borderId="5" xfId="3" applyBorder="1"/>
    <xf numFmtId="0" fontId="3" fillId="4" borderId="7" xfId="3" applyBorder="1"/>
    <xf numFmtId="164" fontId="1" fillId="2" borderId="2" xfId="1" applyNumberFormat="1" applyBorder="1"/>
    <xf numFmtId="164" fontId="1" fillId="2" borderId="4" xfId="1" applyNumberFormat="1" applyBorder="1"/>
    <xf numFmtId="164" fontId="1" fillId="2" borderId="6" xfId="1" applyNumberFormat="1" applyBorder="1"/>
    <xf numFmtId="0" fontId="0" fillId="0" borderId="1" xfId="0" applyBorder="1" applyAlignment="1"/>
    <xf numFmtId="0" fontId="0" fillId="0" borderId="8" xfId="0" applyBorder="1" applyAlignment="1">
      <alignment horizontal="center"/>
    </xf>
    <xf numFmtId="0" fontId="4" fillId="5" borderId="25" xfId="4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8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ErodeImage!$K$6:$K$49</c:f>
              <c:numCache>
                <c:formatCode>0.00</c:formatCode>
                <c:ptCount val="44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1.3791567001541485</c:v>
                </c:pt>
                <c:pt idx="3">
                  <c:v>1.3242950338769108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1.2805783298678071</c:v>
                </c:pt>
                <c:pt idx="7">
                  <c:v>1.2606183619149607</c:v>
                </c:pt>
                <c:pt idx="8">
                  <c:v>1.2182852438510612</c:v>
                </c:pt>
                <c:pt idx="9">
                  <c:v>1.2195675698229518</c:v>
                </c:pt>
                <c:pt idx="10">
                  <c:v>1.2167847836487848</c:v>
                </c:pt>
                <c:pt idx="11">
                  <c:v>1.2205373855415591</c:v>
                </c:pt>
                <c:pt idx="12">
                  <c:v>1.2028177419103969</c:v>
                </c:pt>
                <c:pt idx="13">
                  <c:v>1.1922562633078488</c:v>
                </c:pt>
                <c:pt idx="14">
                  <c:v>1.1857354924648926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1.1790810649157384</c:v>
                </c:pt>
                <c:pt idx="19">
                  <c:v>1.1810501546076861</c:v>
                </c:pt>
                <c:pt idx="20">
                  <c:v>1.1788381941728028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1.2001040000903331</c:v>
                </c:pt>
                <c:pt idx="24">
                  <c:v>1.1803911655036781</c:v>
                </c:pt>
                <c:pt idx="25">
                  <c:v>1.1795694022635652</c:v>
                </c:pt>
                <c:pt idx="26">
                  <c:v>1.1725854271827074</c:v>
                </c:pt>
                <c:pt idx="27">
                  <c:v>1.1859564897449151</c:v>
                </c:pt>
                <c:pt idx="28">
                  <c:v>1.2079856999540752</c:v>
                </c:pt>
                <c:pt idx="29">
                  <c:v>1.187903017081936</c:v>
                </c:pt>
                <c:pt idx="30">
                  <c:v>1.1867146764981003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1.1972436168378959</c:v>
                </c:pt>
                <c:pt idx="34">
                  <c:v>1.1804837174776293</c:v>
                </c:pt>
                <c:pt idx="35">
                  <c:v>1.1771312321565586</c:v>
                </c:pt>
                <c:pt idx="36">
                  <c:v>1.1889777998913196</c:v>
                </c:pt>
                <c:pt idx="37">
                  <c:v>1.2215438412433677</c:v>
                </c:pt>
                <c:pt idx="38">
                  <c:v>1.2188360984108815</c:v>
                </c:pt>
                <c:pt idx="39">
                  <c:v>1.2191256299794591</c:v>
                </c:pt>
                <c:pt idx="40">
                  <c:v>1.2217422136589482</c:v>
                </c:pt>
                <c:pt idx="41">
                  <c:v>1.2243170628196904</c:v>
                </c:pt>
                <c:pt idx="42">
                  <c:v>1.2291829758912989</c:v>
                </c:pt>
                <c:pt idx="43">
                  <c:v>1.2442298211156697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ErodeImage!$L$6:$L$49</c:f>
              <c:numCache>
                <c:formatCode>0.00</c:formatCode>
                <c:ptCount val="44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1.9308706976744181</c:v>
                </c:pt>
                <c:pt idx="3">
                  <c:v>1.8584910102975967</c:v>
                </c:pt>
                <c:pt idx="4">
                  <c:v>1.8319949135275835</c:v>
                </c:pt>
                <c:pt idx="5">
                  <c:v>1.801631597756884</c:v>
                </c:pt>
                <c:pt idx="6">
                  <c:v>1.816045591358421</c:v>
                </c:pt>
                <c:pt idx="7">
                  <c:v>1.7845577437210529</c:v>
                </c:pt>
                <c:pt idx="8">
                  <c:v>1.7385555430436572</c:v>
                </c:pt>
                <c:pt idx="9">
                  <c:v>1.7444399207321049</c:v>
                </c:pt>
                <c:pt idx="10">
                  <c:v>1.74037924891921</c:v>
                </c:pt>
                <c:pt idx="11">
                  <c:v>1.7498934257224885</c:v>
                </c:pt>
                <c:pt idx="12">
                  <c:v>1.7319309351242536</c:v>
                </c:pt>
                <c:pt idx="13">
                  <c:v>1.7238265470538268</c:v>
                </c:pt>
                <c:pt idx="14">
                  <c:v>1.7202329386937232</c:v>
                </c:pt>
                <c:pt idx="15">
                  <c:v>1.7123311695053332</c:v>
                </c:pt>
                <c:pt idx="16">
                  <c:v>1.730359763224621</c:v>
                </c:pt>
                <c:pt idx="17">
                  <c:v>1.7344024914128757</c:v>
                </c:pt>
                <c:pt idx="18">
                  <c:v>1.7058512146635707</c:v>
                </c:pt>
                <c:pt idx="19">
                  <c:v>1.7198265638031527</c:v>
                </c:pt>
                <c:pt idx="20">
                  <c:v>1.7220252866269663</c:v>
                </c:pt>
                <c:pt idx="21">
                  <c:v>1.7321837661758219</c:v>
                </c:pt>
                <c:pt idx="22">
                  <c:v>1.730776155790464</c:v>
                </c:pt>
                <c:pt idx="23">
                  <c:v>1.7301864791233172</c:v>
                </c:pt>
                <c:pt idx="24">
                  <c:v>1.7151064273183201</c:v>
                </c:pt>
                <c:pt idx="25">
                  <c:v>1.7111221890679067</c:v>
                </c:pt>
                <c:pt idx="26">
                  <c:v>1.7120471232309831</c:v>
                </c:pt>
                <c:pt idx="27">
                  <c:v>1.7133633037334097</c:v>
                </c:pt>
                <c:pt idx="28">
                  <c:v>1.722684976749246</c:v>
                </c:pt>
                <c:pt idx="29">
                  <c:v>1.7151705312393075</c:v>
                </c:pt>
                <c:pt idx="30">
                  <c:v>1.7221894850499639</c:v>
                </c:pt>
                <c:pt idx="31">
                  <c:v>1.7226528766050702</c:v>
                </c:pt>
                <c:pt idx="32">
                  <c:v>1.7411860965492112</c:v>
                </c:pt>
                <c:pt idx="33">
                  <c:v>1.7505913988518946</c:v>
                </c:pt>
                <c:pt idx="34">
                  <c:v>1.7427974842169893</c:v>
                </c:pt>
                <c:pt idx="35">
                  <c:v>1.7454935359722472</c:v>
                </c:pt>
                <c:pt idx="36">
                  <c:v>1.7573302613235895</c:v>
                </c:pt>
                <c:pt idx="37">
                  <c:v>1.7673321671933586</c:v>
                </c:pt>
                <c:pt idx="38">
                  <c:v>1.7919288636986777</c:v>
                </c:pt>
                <c:pt idx="39">
                  <c:v>1.8103428912219646</c:v>
                </c:pt>
                <c:pt idx="40">
                  <c:v>1.7967184096117714</c:v>
                </c:pt>
                <c:pt idx="41">
                  <c:v>1.8072474009703301</c:v>
                </c:pt>
                <c:pt idx="42">
                  <c:v>1.8089048745765748</c:v>
                </c:pt>
                <c:pt idx="43">
                  <c:v>1.8093172302190315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ErodeImage!$M$6:$M$49</c:f>
              <c:numCache>
                <c:formatCode>0.00</c:formatCode>
                <c:ptCount val="4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  <c:pt idx="34">
                  <c:v>0.21233005554270434</c:v>
                </c:pt>
                <c:pt idx="35">
                  <c:v>1.7135209519207968</c:v>
                </c:pt>
                <c:pt idx="36">
                  <c:v>0.25928429867289032</c:v>
                </c:pt>
                <c:pt idx="37">
                  <c:v>1.826706765045182</c:v>
                </c:pt>
                <c:pt idx="38">
                  <c:v>0.27781144458066981</c:v>
                </c:pt>
                <c:pt idx="39">
                  <c:v>0.2857867212607873</c:v>
                </c:pt>
                <c:pt idx="40">
                  <c:v>0.29086435501322355</c:v>
                </c:pt>
                <c:pt idx="41">
                  <c:v>0.3291210438193386</c:v>
                </c:pt>
                <c:pt idx="42">
                  <c:v>0.33798388559316089</c:v>
                </c:pt>
                <c:pt idx="43">
                  <c:v>0.37485330895445707</c:v>
                </c:pt>
              </c:numCache>
            </c:numRef>
          </c:yVal>
        </c:ser>
        <c:axId val="111802624"/>
        <c:axId val="112157056"/>
      </c:scatterChart>
      <c:valAx>
        <c:axId val="1118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157056"/>
        <c:crosses val="autoZero"/>
        <c:crossBetween val="midCat"/>
      </c:valAx>
      <c:valAx>
        <c:axId val="11215705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180262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GroupSize!$C$24:$C$39</c:f>
              <c:numCache>
                <c:formatCode>0.00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GroupSize!$D$24:$D$39</c:f>
              <c:numCache>
                <c:formatCode>0.00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GroupSize!$E$24:$E$39</c:f>
              <c:numCache>
                <c:formatCode>0.00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8862592"/>
        <c:axId val="118864512"/>
      </c:scatterChart>
      <c:valAx>
        <c:axId val="1188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  <c:layout/>
        </c:title>
        <c:numFmt formatCode="0" sourceLinked="1"/>
        <c:majorTickMark val="none"/>
        <c:tickLblPos val="nextTo"/>
        <c:crossAx val="118864512"/>
        <c:crosses val="autoZero"/>
        <c:crossBetween val="midCat"/>
      </c:valAx>
      <c:valAx>
        <c:axId val="1188645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88625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20357248"/>
        <c:axId val="120359168"/>
      </c:scatterChart>
      <c:valAx>
        <c:axId val="12035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359168"/>
        <c:crosses val="autoZero"/>
        <c:crossBetween val="midCat"/>
        <c:majorUnit val="3"/>
      </c:valAx>
      <c:valAx>
        <c:axId val="12035916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035724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77E-2"/>
          <c:y val="0.81287062354803696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9147136"/>
        <c:axId val="119169408"/>
      </c:barChart>
      <c:catAx>
        <c:axId val="1191471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9169408"/>
        <c:crosses val="autoZero"/>
        <c:auto val="1"/>
        <c:lblAlgn val="ctr"/>
        <c:lblOffset val="100"/>
      </c:catAx>
      <c:valAx>
        <c:axId val="11916940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914713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9267712"/>
        <c:axId val="119269248"/>
      </c:barChart>
      <c:catAx>
        <c:axId val="1192677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9269248"/>
        <c:crosses val="autoZero"/>
        <c:auto val="1"/>
        <c:lblAlgn val="ctr"/>
        <c:lblOffset val="100"/>
      </c:catAx>
      <c:valAx>
        <c:axId val="11926924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926771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20403840"/>
        <c:axId val="120405376"/>
      </c:barChart>
      <c:catAx>
        <c:axId val="1204038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20405376"/>
        <c:crosses val="autoZero"/>
        <c:auto val="1"/>
        <c:lblAlgn val="ctr"/>
        <c:lblOffset val="100"/>
      </c:catAx>
      <c:valAx>
        <c:axId val="12040537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2040384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12443392"/>
        <c:axId val="112445312"/>
      </c:scatterChart>
      <c:valAx>
        <c:axId val="112443392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445312"/>
        <c:crosses val="autoZero"/>
        <c:crossBetween val="midCat"/>
      </c:valAx>
      <c:valAx>
        <c:axId val="112445312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443392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Gaussian!$H$10:$H$29</c:f>
              <c:numCache>
                <c:formatCode>General</c:formatCode>
                <c:ptCount val="20"/>
                <c:pt idx="0">
                  <c:v>6.5049610707754848</c:v>
                </c:pt>
                <c:pt idx="1">
                  <c:v>7.8872633755916484</c:v>
                </c:pt>
                <c:pt idx="2">
                  <c:v>6.0027212093352311</c:v>
                </c:pt>
                <c:pt idx="3">
                  <c:v>6.1568624813575097</c:v>
                </c:pt>
                <c:pt idx="4">
                  <c:v>6.5241818065773804</c:v>
                </c:pt>
                <c:pt idx="5">
                  <c:v>6.3475471598975215</c:v>
                </c:pt>
                <c:pt idx="6">
                  <c:v>6.5824887146112765</c:v>
                </c:pt>
                <c:pt idx="7">
                  <c:v>6.3953587841197876</c:v>
                </c:pt>
                <c:pt idx="8">
                  <c:v>6.535610911040985</c:v>
                </c:pt>
                <c:pt idx="9">
                  <c:v>6.4020166264761613</c:v>
                </c:pt>
                <c:pt idx="10">
                  <c:v>6.429328083160013</c:v>
                </c:pt>
                <c:pt idx="11">
                  <c:v>6.141347208698833</c:v>
                </c:pt>
                <c:pt idx="12">
                  <c:v>6.0674696378031747</c:v>
                </c:pt>
                <c:pt idx="13">
                  <c:v>5.9915502096747364</c:v>
                </c:pt>
                <c:pt idx="14">
                  <c:v>5.963669802287586</c:v>
                </c:pt>
                <c:pt idx="15">
                  <c:v>6.2188913470208442</c:v>
                </c:pt>
                <c:pt idx="16">
                  <c:v>6.0458889354750109</c:v>
                </c:pt>
                <c:pt idx="17">
                  <c:v>6.0035459274517935</c:v>
                </c:pt>
                <c:pt idx="18">
                  <c:v>6.1289962344071132</c:v>
                </c:pt>
                <c:pt idx="19">
                  <c:v>5.9727421810385186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Gaussian!$G$10:$G$29</c:f>
              <c:numCache>
                <c:formatCode>General</c:formatCode>
                <c:ptCount val="20"/>
                <c:pt idx="0">
                  <c:v>153.33174896552097</c:v>
                </c:pt>
                <c:pt idx="1">
                  <c:v>167.5558779814408</c:v>
                </c:pt>
                <c:pt idx="2">
                  <c:v>171.96532637075717</c:v>
                </c:pt>
                <c:pt idx="3">
                  <c:v>175.39790587709555</c:v>
                </c:pt>
                <c:pt idx="4">
                  <c:v>176.80733401900514</c:v>
                </c:pt>
                <c:pt idx="5">
                  <c:v>177.82354336181871</c:v>
                </c:pt>
                <c:pt idx="6">
                  <c:v>178.55366927863744</c:v>
                </c:pt>
                <c:pt idx="7">
                  <c:v>179.12934824376413</c:v>
                </c:pt>
                <c:pt idx="8">
                  <c:v>179.57338195077486</c:v>
                </c:pt>
                <c:pt idx="9">
                  <c:v>180.00289014872652</c:v>
                </c:pt>
                <c:pt idx="10">
                  <c:v>180.32590867403457</c:v>
                </c:pt>
                <c:pt idx="11">
                  <c:v>180.59146884500817</c:v>
                </c:pt>
                <c:pt idx="12">
                  <c:v>180.80833075703219</c:v>
                </c:pt>
                <c:pt idx="13">
                  <c:v>181.0081561848028</c:v>
                </c:pt>
                <c:pt idx="14">
                  <c:v>181.07795070495493</c:v>
                </c:pt>
                <c:pt idx="15">
                  <c:v>181.30989021256036</c:v>
                </c:pt>
                <c:pt idx="16">
                  <c:v>181.41432462554371</c:v>
                </c:pt>
                <c:pt idx="17">
                  <c:v>181.53779907955214</c:v>
                </c:pt>
                <c:pt idx="18">
                  <c:v>181.61633089412584</c:v>
                </c:pt>
                <c:pt idx="19">
                  <c:v>181.75269083173731</c:v>
                </c:pt>
              </c:numCache>
            </c:numRef>
          </c:yVal>
        </c:ser>
        <c:axId val="108000384"/>
        <c:axId val="108002304"/>
      </c:scatterChart>
      <c:valAx>
        <c:axId val="10800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002304"/>
        <c:crosses val="autoZero"/>
        <c:crossBetween val="midCat"/>
      </c:valAx>
      <c:valAx>
        <c:axId val="10800230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wykonywanych operacji zmiennoprzecinkowych w czasie 1 sekundy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00038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Basic!$F$4:$F$47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Basic!$G$4:$G$47</c:f>
              <c:numCache>
                <c:formatCode>0.000</c:formatCode>
                <c:ptCount val="44"/>
                <c:pt idx="0">
                  <c:v>0.27413301904045839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0.12857946421170963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0.11948669903631166</c:v>
                </c:pt>
                <c:pt idx="8">
                  <c:v>0.11607390013231654</c:v>
                </c:pt>
                <c:pt idx="9">
                  <c:v>0.11618439131749379</c:v>
                </c:pt>
                <c:pt idx="10">
                  <c:v>0.11526251923772986</c:v>
                </c:pt>
                <c:pt idx="11">
                  <c:v>0.11588152524943943</c:v>
                </c:pt>
                <c:pt idx="12">
                  <c:v>0.11467691753224762</c:v>
                </c:pt>
                <c:pt idx="13">
                  <c:v>0.11334577329362452</c:v>
                </c:pt>
                <c:pt idx="14">
                  <c:v>0.11247708159429028</c:v>
                </c:pt>
                <c:pt idx="15">
                  <c:v>0.11098965436223886</c:v>
                </c:pt>
                <c:pt idx="16">
                  <c:v>0.11026155802104533</c:v>
                </c:pt>
                <c:pt idx="17">
                  <c:v>0.11109191846018658</c:v>
                </c:pt>
                <c:pt idx="18">
                  <c:v>0.10968865184863974</c:v>
                </c:pt>
                <c:pt idx="19">
                  <c:v>0.11262075076687685</c:v>
                </c:pt>
                <c:pt idx="20">
                  <c:v>0.11217973684905853</c:v>
                </c:pt>
                <c:pt idx="21">
                  <c:v>0.11276592611363405</c:v>
                </c:pt>
                <c:pt idx="22">
                  <c:v>0.11272331963439615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0.11345750755297407</c:v>
                </c:pt>
                <c:pt idx="26">
                  <c:v>0.11458833193633328</c:v>
                </c:pt>
                <c:pt idx="27">
                  <c:v>0.11738062090459656</c:v>
                </c:pt>
                <c:pt idx="28">
                  <c:v>0.11897050872977402</c:v>
                </c:pt>
                <c:pt idx="29">
                  <c:v>0.11965009349606263</c:v>
                </c:pt>
                <c:pt idx="30">
                  <c:v>0.12076546816361466</c:v>
                </c:pt>
                <c:pt idx="31">
                  <c:v>0.11959846066665632</c:v>
                </c:pt>
                <c:pt idx="32">
                  <c:v>0.1219548313259002</c:v>
                </c:pt>
                <c:pt idx="33">
                  <c:v>0.1241380981634939</c:v>
                </c:pt>
                <c:pt idx="34">
                  <c:v>0.12543087858393631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Basic!$E$4:$E$47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Basic!$H$4:$H$47</c:f>
              <c:numCache>
                <c:formatCode>0.000</c:formatCode>
                <c:ptCount val="44"/>
                <c:pt idx="0">
                  <c:v>1.524885834426007</c:v>
                </c:pt>
                <c:pt idx="1">
                  <c:v>1.3305662544169614</c:v>
                </c:pt>
                <c:pt idx="2">
                  <c:v>1.0248442482261355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1.0235405367619763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1.0729511027043102</c:v>
                </c:pt>
                <c:pt idx="20">
                  <c:v>1.0772682559809148</c:v>
                </c:pt>
                <c:pt idx="21">
                  <c:v>1.0846615312971584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1.1347210387119708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1.1459598664133126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1.1563101043955375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1.2517390350710937</c:v>
                </c:pt>
                <c:pt idx="34">
                  <c:v>1.2458907876659935</c:v>
                </c:pt>
                <c:pt idx="35">
                  <c:v>1.254847033545754</c:v>
                </c:pt>
                <c:pt idx="36">
                  <c:v>1.2663006254044487</c:v>
                </c:pt>
                <c:pt idx="37">
                  <c:v>1.2793673482681598</c:v>
                </c:pt>
                <c:pt idx="38">
                  <c:v>1.2982419560988732</c:v>
                </c:pt>
                <c:pt idx="39">
                  <c:v>1.3777411600124312</c:v>
                </c:pt>
                <c:pt idx="40">
                  <c:v>1.3689554934832024</c:v>
                </c:pt>
                <c:pt idx="41">
                  <c:v>1.3880204528075972</c:v>
                </c:pt>
                <c:pt idx="42">
                  <c:v>1.3863162716008803</c:v>
                </c:pt>
                <c:pt idx="43">
                  <c:v>1.3972523846846565</c:v>
                </c:pt>
              </c:numCache>
            </c:numRef>
          </c:yVal>
        </c:ser>
        <c:axId val="112308992"/>
        <c:axId val="112310912"/>
      </c:scatterChart>
      <c:valAx>
        <c:axId val="11230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310912"/>
        <c:crosses val="autoZero"/>
        <c:crossBetween val="midCat"/>
      </c:valAx>
      <c:valAx>
        <c:axId val="11231091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30899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ErodeBufferUchar!$O$6:$O$49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ErodeBufferUchar!$P$6:$P$49</c:f>
              <c:numCache>
                <c:formatCode>0.000</c:formatCode>
                <c:ptCount val="44"/>
                <c:pt idx="0">
                  <c:v>0.2763866083375302</c:v>
                </c:pt>
                <c:pt idx="1">
                  <c:v>0.19201354137162305</c:v>
                </c:pt>
                <c:pt idx="2">
                  <c:v>0.13578551397322747</c:v>
                </c:pt>
                <c:pt idx="3">
                  <c:v>0.12828397090918761</c:v>
                </c:pt>
                <c:pt idx="4">
                  <c:v>0.1246715653203915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0.11651086876468372</c:v>
                </c:pt>
                <c:pt idx="10">
                  <c:v>0.11595163882511308</c:v>
                </c:pt>
                <c:pt idx="11">
                  <c:v>0.1169534922665221</c:v>
                </c:pt>
                <c:pt idx="12">
                  <c:v>0.11444536607351942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0.11330513738174416</c:v>
                </c:pt>
                <c:pt idx="17">
                  <c:v>0.11438213868503096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0.11158499509385228</c:v>
                </c:pt>
                <c:pt idx="21">
                  <c:v>0.11240026089196604</c:v>
                </c:pt>
                <c:pt idx="22">
                  <c:v>0.11204825311811076</c:v>
                </c:pt>
                <c:pt idx="23">
                  <c:v>0.11618716105108129</c:v>
                </c:pt>
                <c:pt idx="24">
                  <c:v>0.1163282645372266</c:v>
                </c:pt>
                <c:pt idx="25">
                  <c:v>0.11684592353286988</c:v>
                </c:pt>
                <c:pt idx="26">
                  <c:v>0.11775966178322167</c:v>
                </c:pt>
                <c:pt idx="27">
                  <c:v>0.11727178215626603</c:v>
                </c:pt>
                <c:pt idx="28">
                  <c:v>0.11907428844040359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0.12609327090060721</c:v>
                </c:pt>
                <c:pt idx="33">
                  <c:v>0.12901583945720638</c:v>
                </c:pt>
                <c:pt idx="34">
                  <c:v>0.12999452026040703</c:v>
                </c:pt>
                <c:pt idx="35">
                  <c:v>0.12839217233334563</c:v>
                </c:pt>
                <c:pt idx="36">
                  <c:v>0.13190921292472979</c:v>
                </c:pt>
                <c:pt idx="37">
                  <c:v>0.1341032138058301</c:v>
                </c:pt>
                <c:pt idx="38">
                  <c:v>0.13757425614777027</c:v>
                </c:pt>
                <c:pt idx="39">
                  <c:v>0.13796342701505543</c:v>
                </c:pt>
                <c:pt idx="40">
                  <c:v>0.13880174866310904</c:v>
                </c:pt>
                <c:pt idx="41">
                  <c:v>0.14222515995963877</c:v>
                </c:pt>
                <c:pt idx="42">
                  <c:v>0.14385702815387624</c:v>
                </c:pt>
                <c:pt idx="43">
                  <c:v>0.14672120882715317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ErodeBufferUchar!$Q$6:$Q$49</c:f>
              <c:numCache>
                <c:formatCode>0.000</c:formatCode>
                <c:ptCount val="44"/>
                <c:pt idx="0">
                  <c:v>0.53593341442485209</c:v>
                </c:pt>
                <c:pt idx="1">
                  <c:v>0.89652492792395011</c:v>
                </c:pt>
                <c:pt idx="2">
                  <c:v>0.71444047681628498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0.7138590157535627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0.85118210319912324</c:v>
                </c:pt>
                <c:pt idx="14">
                  <c:v>0.74134393132986331</c:v>
                </c:pt>
                <c:pt idx="15">
                  <c:v>0.77847866427662338</c:v>
                </c:pt>
                <c:pt idx="16">
                  <c:v>0.78376351810267342</c:v>
                </c:pt>
                <c:pt idx="17">
                  <c:v>0.79191392839164598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0.79030996991205016</c:v>
                </c:pt>
                <c:pt idx="21">
                  <c:v>0.7962063444989983</c:v>
                </c:pt>
                <c:pt idx="22">
                  <c:v>0.79511443231717227</c:v>
                </c:pt>
                <c:pt idx="23">
                  <c:v>0.83765208805781555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0.83417750841481397</c:v>
                </c:pt>
                <c:pt idx="27">
                  <c:v>0.83822734778222285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0.84475699132748028</c:v>
                </c:pt>
                <c:pt idx="31">
                  <c:v>0.89334483335702242</c:v>
                </c:pt>
                <c:pt idx="32">
                  <c:v>0.89644271304416812</c:v>
                </c:pt>
                <c:pt idx="33">
                  <c:v>0.91149355144618138</c:v>
                </c:pt>
                <c:pt idx="34">
                  <c:v>0.90763403026896605</c:v>
                </c:pt>
                <c:pt idx="35">
                  <c:v>0.91247419083389769</c:v>
                </c:pt>
                <c:pt idx="36">
                  <c:v>0.8789742960929311</c:v>
                </c:pt>
                <c:pt idx="37">
                  <c:v>0.88848433894784906</c:v>
                </c:pt>
                <c:pt idx="38">
                  <c:v>0.90285490841939331</c:v>
                </c:pt>
                <c:pt idx="39">
                  <c:v>0.96708293404424495</c:v>
                </c:pt>
                <c:pt idx="40">
                  <c:v>0.95653572994772607</c:v>
                </c:pt>
                <c:pt idx="41">
                  <c:v>0.97241870832852317</c:v>
                </c:pt>
                <c:pt idx="42">
                  <c:v>0.97599158070661651</c:v>
                </c:pt>
                <c:pt idx="43">
                  <c:v>0.96321031502439025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ErodeBufferUchar!$R$6:$R$49</c:f>
              <c:numCache>
                <c:formatCode>0.000</c:formatCode>
                <c:ptCount val="44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  <c:pt idx="36">
                  <c:v>1.6433385256295159</c:v>
                </c:pt>
                <c:pt idx="37">
                  <c:v>1.6478961394262943</c:v>
                </c:pt>
                <c:pt idx="38">
                  <c:v>1.6926903386845369</c:v>
                </c:pt>
                <c:pt idx="39">
                  <c:v>1.7933952638640607</c:v>
                </c:pt>
                <c:pt idx="40">
                  <c:v>1.7700633136591126</c:v>
                </c:pt>
                <c:pt idx="41">
                  <c:v>1.8018889593388983</c:v>
                </c:pt>
                <c:pt idx="42">
                  <c:v>1.8092218150475312</c:v>
                </c:pt>
                <c:pt idx="43">
                  <c:v>1.8074452243175605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ErodeBufferUchar!$S$6:$S$49</c:f>
              <c:numCache>
                <c:formatCode>0.000</c:formatCode>
                <c:ptCount val="44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1.6351686506184917</c:v>
                </c:pt>
                <c:pt idx="4">
                  <c:v>1.7339618880577687</c:v>
                </c:pt>
                <c:pt idx="5">
                  <c:v>1.7837120504541049</c:v>
                </c:pt>
                <c:pt idx="6">
                  <c:v>1.8387632090410737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1.9290873816335894</c:v>
                </c:pt>
                <c:pt idx="11">
                  <c:v>1.9704983037315864</c:v>
                </c:pt>
                <c:pt idx="12">
                  <c:v>1.9529549383926097</c:v>
                </c:pt>
                <c:pt idx="13">
                  <c:v>1.9717486730174039</c:v>
                </c:pt>
                <c:pt idx="14">
                  <c:v>1.9746489996653154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2.1374387179267726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2.4102480225374414</c:v>
                </c:pt>
                <c:pt idx="32">
                  <c:v>2.4283970178507612</c:v>
                </c:pt>
                <c:pt idx="33">
                  <c:v>2.46915252323394</c:v>
                </c:pt>
                <c:pt idx="34">
                  <c:v>2.4608086276620251</c:v>
                </c:pt>
                <c:pt idx="35">
                  <c:v>2.4676853164040411</c:v>
                </c:pt>
                <c:pt idx="36">
                  <c:v>2.4311642263332915</c:v>
                </c:pt>
                <c:pt idx="37">
                  <c:v>2.4658915004912649</c:v>
                </c:pt>
                <c:pt idx="38">
                  <c:v>2.5064312291776156</c:v>
                </c:pt>
                <c:pt idx="39">
                  <c:v>2.6500997337636956</c:v>
                </c:pt>
                <c:pt idx="40">
                  <c:v>2.6137098263963918</c:v>
                </c:pt>
                <c:pt idx="41">
                  <c:v>2.6634234879840588</c:v>
                </c:pt>
                <c:pt idx="42">
                  <c:v>2.6738567615846289</c:v>
                </c:pt>
                <c:pt idx="43">
                  <c:v>2.7027664391685171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axId val="112867584"/>
        <c:axId val="112890240"/>
      </c:scatterChart>
      <c:valAx>
        <c:axId val="11286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890240"/>
        <c:crosses val="autoZero"/>
        <c:crossBetween val="midCat"/>
      </c:valAx>
      <c:valAx>
        <c:axId val="11289024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86758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ErodeBufferUchar!$U$6:$U$19</c:f>
              <c:numCache>
                <c:formatCode>0.000</c:formatCode>
                <c:ptCount val="14"/>
                <c:pt idx="0">
                  <c:v>0.73797000258598378</c:v>
                </c:pt>
                <c:pt idx="1">
                  <c:v>0.93212638905766854</c:v>
                </c:pt>
                <c:pt idx="2">
                  <c:v>0.73085757196687928</c:v>
                </c:pt>
                <c:pt idx="3">
                  <c:v>0.72508843176309223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0.72630060982316358</c:v>
                </c:pt>
                <c:pt idx="7">
                  <c:v>0.74833877799360615</c:v>
                </c:pt>
                <c:pt idx="8">
                  <c:v>0.72925390598322515</c:v>
                </c:pt>
                <c:pt idx="9">
                  <c:v>0.73859620615320976</c:v>
                </c:pt>
                <c:pt idx="10">
                  <c:v>0.73845210084464397</c:v>
                </c:pt>
                <c:pt idx="11">
                  <c:v>0.74907492530631159</c:v>
                </c:pt>
                <c:pt idx="12">
                  <c:v>0.74107118205777311</c:v>
                </c:pt>
                <c:pt idx="13">
                  <c:v>0.74475092919825792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ErodeBufferUchar!$V$6:$V$19</c:f>
              <c:numCache>
                <c:formatCode>0.000</c:formatCode>
                <c:ptCount val="14"/>
                <c:pt idx="0">
                  <c:v>1.1470536218378216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1.3199621763795601</c:v>
                </c:pt>
                <c:pt idx="7">
                  <c:v>1.3691363449345635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1.3850170996896947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ErodeBufferUchar!$W$6:$W$19</c:f>
              <c:numCache>
                <c:formatCode>0.000</c:formatCode>
                <c:ptCount val="14"/>
                <c:pt idx="0">
                  <c:v>0.95510128948213036</c:v>
                </c:pt>
                <c:pt idx="1">
                  <c:v>1.3175018041068034</c:v>
                </c:pt>
                <c:pt idx="2">
                  <c:v>1.605619110573542</c:v>
                </c:pt>
                <c:pt idx="3">
                  <c:v>1.6226260433530268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1.8688736593639632</c:v>
                </c:pt>
                <c:pt idx="7">
                  <c:v>1.9491869473759629</c:v>
                </c:pt>
                <c:pt idx="8">
                  <c:v>1.9071502451360784</c:v>
                </c:pt>
                <c:pt idx="9">
                  <c:v>1.9448205254603956</c:v>
                </c:pt>
                <c:pt idx="10">
                  <c:v>1.9564315589178407</c:v>
                </c:pt>
                <c:pt idx="11">
                  <c:v>1.9905001782583027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axId val="112541056"/>
        <c:axId val="112555520"/>
      </c:scatterChart>
      <c:valAx>
        <c:axId val="11254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555520"/>
        <c:crosses val="autoZero"/>
        <c:crossBetween val="midCat"/>
        <c:majorUnit val="3"/>
      </c:valAx>
      <c:valAx>
        <c:axId val="11255552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25410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ErodeBufferUint!$O$6:$O$41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ErodeBufferUint!$P$6:$P$41</c:f>
              <c:numCache>
                <c:formatCode>0.000</c:formatCode>
                <c:ptCount val="36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0.99339336829568936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1.0114454524513192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1.0575107754782176</c:v>
                </c:pt>
                <c:pt idx="16">
                  <c:v>1.0686803790667805</c:v>
                </c:pt>
                <c:pt idx="17">
                  <c:v>1.077665701625687</c:v>
                </c:pt>
                <c:pt idx="18">
                  <c:v>1.0612641781245111</c:v>
                </c:pt>
                <c:pt idx="19">
                  <c:v>1.0731309937433948</c:v>
                </c:pt>
                <c:pt idx="20">
                  <c:v>1.0772682559809148</c:v>
                </c:pt>
                <c:pt idx="21">
                  <c:v>1.0849241976547368</c:v>
                </c:pt>
                <c:pt idx="22">
                  <c:v>1.0834800102688844</c:v>
                </c:pt>
                <c:pt idx="23">
                  <c:v>1.1407103122039579</c:v>
                </c:pt>
                <c:pt idx="24">
                  <c:v>1.1352103535004376</c:v>
                </c:pt>
                <c:pt idx="25">
                  <c:v>1.1392025577491462</c:v>
                </c:pt>
                <c:pt idx="26">
                  <c:v>1.1393586835358729</c:v>
                </c:pt>
                <c:pt idx="27">
                  <c:v>1.146355084295513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1.2381838819009452</c:v>
                </c:pt>
                <c:pt idx="33">
                  <c:v>1.2522990069447932</c:v>
                </c:pt>
                <c:pt idx="34">
                  <c:v>1.2462101195633417</c:v>
                </c:pt>
                <c:pt idx="35">
                  <c:v>1.254847033545754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ErodeBufferUint!$Q$6:$Q$41</c:f>
              <c:numCache>
                <c:formatCode>0.000</c:formatCode>
                <c:ptCount val="36"/>
                <c:pt idx="0">
                  <c:v>0.77216773581214115</c:v>
                </c:pt>
                <c:pt idx="1">
                  <c:v>0.88599679787466157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0.75804868913749102</c:v>
                </c:pt>
                <c:pt idx="7">
                  <c:v>0.78479073742688499</c:v>
                </c:pt>
                <c:pt idx="8">
                  <c:v>0.76014550400418446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0.78084714944754319</c:v>
                </c:pt>
                <c:pt idx="14">
                  <c:v>0.75594859648435964</c:v>
                </c:pt>
                <c:pt idx="15">
                  <c:v>0.80135379360657921</c:v>
                </c:pt>
                <c:pt idx="16">
                  <c:v>0.80556558192702488</c:v>
                </c:pt>
                <c:pt idx="17">
                  <c:v>0.81260478983949969</c:v>
                </c:pt>
                <c:pt idx="18">
                  <c:v>0.70590532404466677</c:v>
                </c:pt>
                <c:pt idx="19">
                  <c:v>0.70981096920810383</c:v>
                </c:pt>
                <c:pt idx="20">
                  <c:v>0.71384756706570296</c:v>
                </c:pt>
                <c:pt idx="21">
                  <c:v>0.71948609583466083</c:v>
                </c:pt>
                <c:pt idx="22">
                  <c:v>0.72020466783321846</c:v>
                </c:pt>
                <c:pt idx="23">
                  <c:v>0.59435525703836534</c:v>
                </c:pt>
                <c:pt idx="24">
                  <c:v>0.47245363111609867</c:v>
                </c:pt>
                <c:pt idx="25">
                  <c:v>0.47268618210026064</c:v>
                </c:pt>
                <c:pt idx="26">
                  <c:v>0.47313632441287906</c:v>
                </c:pt>
                <c:pt idx="27">
                  <c:v>0.47433268457203059</c:v>
                </c:pt>
                <c:pt idx="28">
                  <c:v>0.47738811859997482</c:v>
                </c:pt>
                <c:pt idx="29">
                  <c:v>0.4759117732917113</c:v>
                </c:pt>
                <c:pt idx="30">
                  <c:v>0.47828186417825491</c:v>
                </c:pt>
                <c:pt idx="31">
                  <c:v>0.51092790980182101</c:v>
                </c:pt>
                <c:pt idx="32">
                  <c:v>0.51402605584578887</c:v>
                </c:pt>
                <c:pt idx="33">
                  <c:v>0.51806253374975875</c:v>
                </c:pt>
                <c:pt idx="34">
                  <c:v>0.51609387934346673</c:v>
                </c:pt>
                <c:pt idx="35">
                  <c:v>0.51785616524998768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ErodeBufferUchar!$R$6:$R$41</c:f>
              <c:numCache>
                <c:formatCode>0.000</c:formatCode>
                <c:ptCount val="36"/>
                <c:pt idx="0">
                  <c:v>0.55634772098101148</c:v>
                </c:pt>
                <c:pt idx="1">
                  <c:v>1.0780391363303934</c:v>
                </c:pt>
                <c:pt idx="2">
                  <c:v>1.1523557318636504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1.3041863211664124</c:v>
                </c:pt>
                <c:pt idx="7">
                  <c:v>1.3569011957068411</c:v>
                </c:pt>
                <c:pt idx="8">
                  <c:v>1.3147589032781142</c:v>
                </c:pt>
                <c:pt idx="9">
                  <c:v>1.344716614941422</c:v>
                </c:pt>
                <c:pt idx="10">
                  <c:v>1.3479309884153095</c:v>
                </c:pt>
                <c:pt idx="11">
                  <c:v>1.3741222666753397</c:v>
                </c:pt>
                <c:pt idx="12">
                  <c:v>1.3630113062652796</c:v>
                </c:pt>
                <c:pt idx="13">
                  <c:v>1.3705726908422742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1.4504535107982022</c:v>
                </c:pt>
                <c:pt idx="17">
                  <c:v>1.4684404029100475</c:v>
                </c:pt>
                <c:pt idx="18">
                  <c:v>1.4478600594206821</c:v>
                </c:pt>
                <c:pt idx="19">
                  <c:v>1.4634577685156851</c:v>
                </c:pt>
                <c:pt idx="20">
                  <c:v>1.4676699065175269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1.5505585644975237</c:v>
                </c:pt>
                <c:pt idx="26">
                  <c:v>1.551449767082739</c:v>
                </c:pt>
                <c:pt idx="27">
                  <c:v>1.560083004517655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1.6638401790852673</c:v>
                </c:pt>
                <c:pt idx="32">
                  <c:v>1.6673350520401289</c:v>
                </c:pt>
                <c:pt idx="33">
                  <c:v>1.6962422563431134</c:v>
                </c:pt>
                <c:pt idx="34">
                  <c:v>1.6898223538159731</c:v>
                </c:pt>
                <c:pt idx="35">
                  <c:v>1.693600379233174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ErodeBufferUint!$S$6:$S$41</c:f>
              <c:numCache>
                <c:formatCode>0.000</c:formatCode>
                <c:ptCount val="36"/>
                <c:pt idx="0">
                  <c:v>0.92998716515339142</c:v>
                </c:pt>
                <c:pt idx="1">
                  <c:v>1.4935950577129031</c:v>
                </c:pt>
                <c:pt idx="2">
                  <c:v>1.4306859508896457</c:v>
                </c:pt>
                <c:pt idx="3">
                  <c:v>1.6302064594034171</c:v>
                </c:pt>
                <c:pt idx="4">
                  <c:v>1.7454767298217602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1.9792559438880801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1.9889582631503093</c:v>
                </c:pt>
                <c:pt idx="11">
                  <c:v>2.0400681640238441</c:v>
                </c:pt>
                <c:pt idx="12">
                  <c:v>2.0255602560765049</c:v>
                </c:pt>
                <c:pt idx="13">
                  <c:v>2.0429570925690412</c:v>
                </c:pt>
                <c:pt idx="14">
                  <c:v>2.1923992899100577</c:v>
                </c:pt>
                <c:pt idx="15">
                  <c:v>2.3308177742129201</c:v>
                </c:pt>
                <c:pt idx="16">
                  <c:v>2.1305996729720422</c:v>
                </c:pt>
                <c:pt idx="17">
                  <c:v>2.1599349217701374</c:v>
                </c:pt>
                <c:pt idx="18">
                  <c:v>1.9451305485053971</c:v>
                </c:pt>
                <c:pt idx="19">
                  <c:v>1.9916716845329561</c:v>
                </c:pt>
                <c:pt idx="20">
                  <c:v>1.9953526767808167</c:v>
                </c:pt>
                <c:pt idx="21">
                  <c:v>2.0347756318806671</c:v>
                </c:pt>
                <c:pt idx="22">
                  <c:v>2.0260037992733295</c:v>
                </c:pt>
                <c:pt idx="23">
                  <c:v>2.1525849461351791</c:v>
                </c:pt>
                <c:pt idx="24">
                  <c:v>1.3840967921729719</c:v>
                </c:pt>
                <c:pt idx="25">
                  <c:v>1.3939528209343022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1.5091631433071853</c:v>
                </c:pt>
                <c:pt idx="31">
                  <c:v>1.6118410186375496</c:v>
                </c:pt>
                <c:pt idx="32">
                  <c:v>1.5199106001637515</c:v>
                </c:pt>
                <c:pt idx="33">
                  <c:v>1.5396940850006904</c:v>
                </c:pt>
                <c:pt idx="34">
                  <c:v>1.5362320843253228</c:v>
                </c:pt>
                <c:pt idx="35">
                  <c:v>1.5439451111872962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axId val="113862528"/>
        <c:axId val="113881088"/>
      </c:scatterChart>
      <c:valAx>
        <c:axId val="11386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881088"/>
        <c:crosses val="autoZero"/>
        <c:crossBetween val="midCat"/>
      </c:valAx>
      <c:valAx>
        <c:axId val="11388108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386252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ErodeBufferUint!$O$6:$O$19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ErodeBufferUint!$U$6:$U$19</c:f>
              <c:numCache>
                <c:formatCode>0.000</c:formatCode>
                <c:ptCount val="14"/>
                <c:pt idx="0">
                  <c:v>0.9791413293638227</c:v>
                </c:pt>
                <c:pt idx="1">
                  <c:v>0.99934602216933988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0.80100225634438427</c:v>
                </c:pt>
                <c:pt idx="8">
                  <c:v>0.78258414573696133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0.79166446532154811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ErodeBufferUint!$V$6:$V$19</c:f>
              <c:numCache>
                <c:formatCode>0.000</c:formatCode>
                <c:ptCount val="14"/>
                <c:pt idx="0">
                  <c:v>0.96311833545608738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1.5572642759891184</c:v>
                </c:pt>
                <c:pt idx="8">
                  <c:v>1.5276927945242358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ErodeBufferUint!$W$6:$W$19</c:f>
              <c:numCache>
                <c:formatCode>0.000</c:formatCode>
                <c:ptCount val="14"/>
                <c:pt idx="0">
                  <c:v>1.0251518139999864</c:v>
                </c:pt>
                <c:pt idx="1">
                  <c:v>1.4340401020641331</c:v>
                </c:pt>
                <c:pt idx="2">
                  <c:v>1.294859702311886</c:v>
                </c:pt>
                <c:pt idx="3">
                  <c:v>1.8469706741780083</c:v>
                </c:pt>
                <c:pt idx="4">
                  <c:v>1.9457156033274805</c:v>
                </c:pt>
                <c:pt idx="5">
                  <c:v>1.9761620474366388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2.1347435473025813</c:v>
                </c:pt>
                <c:pt idx="10">
                  <c:v>2.1461111869301766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13257472"/>
        <c:axId val="113271936"/>
      </c:scatterChart>
      <c:valAx>
        <c:axId val="1132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271936"/>
        <c:crosses val="autoZero"/>
        <c:crossBetween val="midCat"/>
        <c:majorUnit val="3"/>
      </c:valAx>
      <c:valAx>
        <c:axId val="11327193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325747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ErodeImage!$J$6:$J$49</c:f>
              <c:numCache>
                <c:formatCode>0.00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ErodeImage!$M$6:$M$39</c:f>
              <c:numCache>
                <c:formatCode>0.00</c:formatCode>
                <c:ptCount val="34"/>
                <c:pt idx="0">
                  <c:v>4.9846142477091337</c:v>
                </c:pt>
                <c:pt idx="1">
                  <c:v>3.9858889427953961</c:v>
                </c:pt>
                <c:pt idx="2">
                  <c:v>2.956901906037209</c:v>
                </c:pt>
                <c:pt idx="3">
                  <c:v>2.8393238344153109</c:v>
                </c:pt>
                <c:pt idx="4">
                  <c:v>2.7850436952449344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2.6957923186017978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2.6239664650013008</c:v>
                </c:pt>
                <c:pt idx="11">
                  <c:v>2.6448907159986299</c:v>
                </c:pt>
                <c:pt idx="12">
                  <c:v>2.6104687751919102</c:v>
                </c:pt>
                <c:pt idx="13">
                  <c:v>2.5887918885080934</c:v>
                </c:pt>
                <c:pt idx="14">
                  <c:v>2.5311368371792446</c:v>
                </c:pt>
                <c:pt idx="15">
                  <c:v>2.38078638333781</c:v>
                </c:pt>
                <c:pt idx="16">
                  <c:v>2.3982700293277599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1.8412439659054556</c:v>
                </c:pt>
                <c:pt idx="23">
                  <c:v>1.7549477528050903</c:v>
                </c:pt>
                <c:pt idx="24">
                  <c:v>0.11011274688334427</c:v>
                </c:pt>
                <c:pt idx="25">
                  <c:v>1.6739855672104957</c:v>
                </c:pt>
                <c:pt idx="26">
                  <c:v>1.692465838444712</c:v>
                </c:pt>
                <c:pt idx="27">
                  <c:v>0.12427280258501712</c:v>
                </c:pt>
                <c:pt idx="28">
                  <c:v>1.735752009015568</c:v>
                </c:pt>
                <c:pt idx="29">
                  <c:v>1.8354005835919467</c:v>
                </c:pt>
                <c:pt idx="30">
                  <c:v>1.8048182465429681</c:v>
                </c:pt>
                <c:pt idx="31">
                  <c:v>1.7943753753475429</c:v>
                </c:pt>
                <c:pt idx="32">
                  <c:v>0.19485883750773264</c:v>
                </c:pt>
                <c:pt idx="33">
                  <c:v>1.9674884574561387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ErodeBufferUchar!$N$6:$N$49</c:f>
              <c:numCache>
                <c:formatCode>General</c:formatCode>
                <c:ptCount val="4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</c:numCache>
            </c:numRef>
          </c:xVal>
          <c:yVal>
            <c:numRef>
              <c:f>ErodeBufferUchar!$T$6:$T$49</c:f>
              <c:numCache>
                <c:formatCode>0.000</c:formatCode>
                <c:ptCount val="44"/>
                <c:pt idx="0">
                  <c:v>0.63180779318096669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2.2594551438441726</c:v>
                </c:pt>
                <c:pt idx="4">
                  <c:v>2.8289614702669112</c:v>
                </c:pt>
                <c:pt idx="5">
                  <c:v>2.9203086671386784</c:v>
                </c:pt>
                <c:pt idx="6">
                  <c:v>3.2091255779420198</c:v>
                </c:pt>
                <c:pt idx="7">
                  <c:v>3.6460704133200981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</c:v>
                </c:pt>
                <c:pt idx="11">
                  <c:v>3.9447276944563816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4.3149804246195185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4.3452102778685626</c:v>
                </c:pt>
                <c:pt idx="19">
                  <c:v>4.4135905338775085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4.5431393495812422</c:v>
                </c:pt>
                <c:pt idx="29">
                  <c:v>4.5299860360009019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4.8098164051882488</c:v>
                </c:pt>
                <c:pt idx="33">
                  <c:v>4.8304984585994708</c:v>
                </c:pt>
                <c:pt idx="34">
                  <c:v>4.8161929901122091</c:v>
                </c:pt>
                <c:pt idx="35">
                  <c:v>4.7358617549790569</c:v>
                </c:pt>
                <c:pt idx="36">
                  <c:v>4.7213650184262042</c:v>
                </c:pt>
                <c:pt idx="37">
                  <c:v>4.7099462068215523</c:v>
                </c:pt>
                <c:pt idx="38">
                  <c:v>4.9689083574461206</c:v>
                </c:pt>
                <c:pt idx="39">
                  <c:v>5.2547025788762003</c:v>
                </c:pt>
                <c:pt idx="40">
                  <c:v>5.0892218044062183</c:v>
                </c:pt>
                <c:pt idx="41">
                  <c:v>5.2571016182568711</c:v>
                </c:pt>
                <c:pt idx="42">
                  <c:v>5.2679113904195578</c:v>
                </c:pt>
                <c:pt idx="43">
                  <c:v>5.3439176277707219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ErodeBufferUchar!$X$6:$X$19</c:f>
              <c:numCache>
                <c:formatCode>0.000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2.7356554057616083</c:v>
                </c:pt>
                <c:pt idx="3">
                  <c:v>3.1895041086077578</c:v>
                </c:pt>
                <c:pt idx="4">
                  <c:v>3.5090221175336715</c:v>
                </c:pt>
                <c:pt idx="5">
                  <c:v>3.589809862399032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3.9508204728910044</c:v>
                </c:pt>
                <c:pt idx="9">
                  <c:v>4.0388118945122473</c:v>
                </c:pt>
                <c:pt idx="10">
                  <c:v>3.9758419642835148</c:v>
                </c:pt>
                <c:pt idx="11">
                  <c:v>4.2067737001258472</c:v>
                </c:pt>
                <c:pt idx="12">
                  <c:v>4.179843310900579</c:v>
                </c:pt>
                <c:pt idx="13">
                  <c:v>4.1855832255563739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ErodeBufferUint!$N$6:$N$41</c:f>
              <c:numCache>
                <c:formatCode>General</c:formatCode>
                <c:ptCount val="3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</c:numCache>
            </c:numRef>
          </c:xVal>
          <c:yVal>
            <c:numRef>
              <c:f>ErodeBufferUint!$T$6:$T$41</c:f>
              <c:numCache>
                <c:formatCode>0.000</c:formatCode>
                <c:ptCount val="36"/>
                <c:pt idx="0">
                  <c:v>1.2033633916117938</c:v>
                </c:pt>
                <c:pt idx="1">
                  <c:v>2.2361190440199965</c:v>
                </c:pt>
                <c:pt idx="2">
                  <c:v>2.4385721365191793</c:v>
                </c:pt>
                <c:pt idx="3">
                  <c:v>2.7883949297725317</c:v>
                </c:pt>
                <c:pt idx="4">
                  <c:v>3.1992632008738724</c:v>
                </c:pt>
                <c:pt idx="5">
                  <c:v>3.3864432137282905</c:v>
                </c:pt>
                <c:pt idx="6">
                  <c:v>3.6492995760334712</c:v>
                </c:pt>
                <c:pt idx="7">
                  <c:v>3.9036888661292934</c:v>
                </c:pt>
                <c:pt idx="8">
                  <c:v>3.7086938330479202</c:v>
                </c:pt>
                <c:pt idx="9">
                  <c:v>3.9041736900867789</c:v>
                </c:pt>
                <c:pt idx="10">
                  <c:v>3.9662246706539723</c:v>
                </c:pt>
                <c:pt idx="11">
                  <c:v>4.1611076976145052</c:v>
                </c:pt>
                <c:pt idx="12">
                  <c:v>4.1412180765456492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4.9020373508748634</c:v>
                </c:pt>
                <c:pt idx="16">
                  <c:v>4.4120289453405972</c:v>
                </c:pt>
                <c:pt idx="17">
                  <c:v>4.5044723213074001</c:v>
                </c:pt>
                <c:pt idx="18">
                  <c:v>3.6177082204027635</c:v>
                </c:pt>
                <c:pt idx="19">
                  <c:v>3.7305120427331948</c:v>
                </c:pt>
                <c:pt idx="20">
                  <c:v>3.7434982392747358</c:v>
                </c:pt>
                <c:pt idx="21">
                  <c:v>3.8300035081524202</c:v>
                </c:pt>
                <c:pt idx="22">
                  <c:v>3.8759501717719256</c:v>
                </c:pt>
                <c:pt idx="23">
                  <c:v>0.27558249190303186</c:v>
                </c:pt>
                <c:pt idx="24">
                  <c:v>3.8341297692418874</c:v>
                </c:pt>
                <c:pt idx="25">
                  <c:v>0.31531067475957208</c:v>
                </c:pt>
                <c:pt idx="26">
                  <c:v>3.2086712038942151</c:v>
                </c:pt>
                <c:pt idx="27">
                  <c:v>0.36832485719282249</c:v>
                </c:pt>
                <c:pt idx="28">
                  <c:v>0.3889182308666313</c:v>
                </c:pt>
                <c:pt idx="29">
                  <c:v>0.41782354090659529</c:v>
                </c:pt>
                <c:pt idx="30">
                  <c:v>4.2115325871205602</c:v>
                </c:pt>
                <c:pt idx="31">
                  <c:v>0.4997856145209234</c:v>
                </c:pt>
                <c:pt idx="32">
                  <c:v>4.3085929277296389</c:v>
                </c:pt>
                <c:pt idx="33">
                  <c:v>0.5363753122164624</c:v>
                </c:pt>
                <c:pt idx="34">
                  <c:v>4.3816576976129893</c:v>
                </c:pt>
                <c:pt idx="35">
                  <c:v>0.60230136037847748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ErodeBufferUchar!$N$6:$N$19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ErodeBufferUint!$X$6:$X$19</c:f>
              <c:numCache>
                <c:formatCode>0.000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3.3780859677490538</c:v>
                </c:pt>
                <c:pt idx="4">
                  <c:v>3.751122333633274</c:v>
                </c:pt>
                <c:pt idx="5">
                  <c:v>3.8030836105051073</c:v>
                </c:pt>
                <c:pt idx="6">
                  <c:v>4.0392637286269411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4.2230649552703223</c:v>
                </c:pt>
                <c:pt idx="11">
                  <c:v>4.485944447156001</c:v>
                </c:pt>
                <c:pt idx="12">
                  <c:v>4.4488652295670317</c:v>
                </c:pt>
                <c:pt idx="13">
                  <c:v>4.5004792458829588</c:v>
                </c:pt>
              </c:numCache>
            </c:numRef>
          </c:yVal>
        </c:ser>
        <c:axId val="118515968"/>
        <c:axId val="118522240"/>
      </c:scatterChart>
      <c:valAx>
        <c:axId val="11851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18522240"/>
        <c:crosses val="autoZero"/>
        <c:crossBetween val="midCat"/>
      </c:valAx>
      <c:valAx>
        <c:axId val="11852224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851596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0.0000</c:formatCode>
                <c:ptCount val="35"/>
                <c:pt idx="0">
                  <c:v>0.49060278890605413</c:v>
                </c:pt>
                <c:pt idx="1">
                  <c:v>0.44760234838032753</c:v>
                </c:pt>
                <c:pt idx="2">
                  <c:v>0.33557558463814269</c:v>
                </c:pt>
                <c:pt idx="3">
                  <c:v>0.32938840981335077</c:v>
                </c:pt>
                <c:pt idx="4">
                  <c:v>0.3343441389168641</c:v>
                </c:pt>
                <c:pt idx="5">
                  <c:v>0.32554842989122285</c:v>
                </c:pt>
                <c:pt idx="6">
                  <c:v>0.32750604253314192</c:v>
                </c:pt>
                <c:pt idx="7">
                  <c:v>0.32182876766029794</c:v>
                </c:pt>
                <c:pt idx="8">
                  <c:v>0.33281754756611354</c:v>
                </c:pt>
                <c:pt idx="9">
                  <c:v>0.32644061603380148</c:v>
                </c:pt>
                <c:pt idx="10">
                  <c:v>0.3292840822932388</c:v>
                </c:pt>
                <c:pt idx="11">
                  <c:v>0.32465529400039783</c:v>
                </c:pt>
                <c:pt idx="12">
                  <c:v>0.32289454109598537</c:v>
                </c:pt>
                <c:pt idx="13">
                  <c:v>0.31776047068643848</c:v>
                </c:pt>
                <c:pt idx="14">
                  <c:v>0.31951488304787878</c:v>
                </c:pt>
                <c:pt idx="15">
                  <c:v>0.32270420060798755</c:v>
                </c:pt>
                <c:pt idx="16">
                  <c:v>0.3277155776388409</c:v>
                </c:pt>
                <c:pt idx="17">
                  <c:v>0.33196969693973732</c:v>
                </c:pt>
                <c:pt idx="18">
                  <c:v>0.31716307597050214</c:v>
                </c:pt>
                <c:pt idx="19">
                  <c:v>0.3255823150800593</c:v>
                </c:pt>
                <c:pt idx="20">
                  <c:v>0.3208963183324427</c:v>
                </c:pt>
                <c:pt idx="21">
                  <c:v>0.32615721021163663</c:v>
                </c:pt>
                <c:pt idx="22">
                  <c:v>0.32483340051795262</c:v>
                </c:pt>
                <c:pt idx="23">
                  <c:v>0.32799754885876498</c:v>
                </c:pt>
                <c:pt idx="24">
                  <c:v>0.32660190611537276</c:v>
                </c:pt>
                <c:pt idx="25">
                  <c:v>0.32590576018170514</c:v>
                </c:pt>
                <c:pt idx="26">
                  <c:v>0.33142040727038719</c:v>
                </c:pt>
                <c:pt idx="27">
                  <c:v>0.33291335579588666</c:v>
                </c:pt>
                <c:pt idx="28">
                  <c:v>0.32798789666341077</c:v>
                </c:pt>
                <c:pt idx="29">
                  <c:v>0.33013662940278643</c:v>
                </c:pt>
                <c:pt idx="30">
                  <c:v>0.33300856493928943</c:v>
                </c:pt>
                <c:pt idx="31">
                  <c:v>0.32747321412278185</c:v>
                </c:pt>
                <c:pt idx="32">
                  <c:v>0.33025195984192474</c:v>
                </c:pt>
                <c:pt idx="33">
                  <c:v>0.33059260084849762</c:v>
                </c:pt>
                <c:pt idx="34">
                  <c:v>0.33301475074490544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0.0000</c:formatCode>
                <c:ptCount val="35"/>
                <c:pt idx="0">
                  <c:v>8.2975525026079078E-2</c:v>
                </c:pt>
                <c:pt idx="1">
                  <c:v>5.1117592784489484E-2</c:v>
                </c:pt>
                <c:pt idx="2">
                  <c:v>3.5936184578805513E-2</c:v>
                </c:pt>
                <c:pt idx="3">
                  <c:v>3.3436588021538337E-2</c:v>
                </c:pt>
                <c:pt idx="4">
                  <c:v>3.2088582217739726E-2</c:v>
                </c:pt>
                <c:pt idx="5">
                  <c:v>3.1456469237850559E-2</c:v>
                </c:pt>
                <c:pt idx="6">
                  <c:v>3.1652683815354465E-2</c:v>
                </c:pt>
                <c:pt idx="7">
                  <c:v>3.1050519677617242E-2</c:v>
                </c:pt>
                <c:pt idx="8">
                  <c:v>3.0168801064983916E-2</c:v>
                </c:pt>
                <c:pt idx="9">
                  <c:v>3.0223444567640586E-2</c:v>
                </c:pt>
                <c:pt idx="10">
                  <c:v>3.0167560735274049E-2</c:v>
                </c:pt>
                <c:pt idx="11">
                  <c:v>3.0348341548935898E-2</c:v>
                </c:pt>
                <c:pt idx="12">
                  <c:v>2.9957134140105906E-2</c:v>
                </c:pt>
                <c:pt idx="13">
                  <c:v>2.9808096072048196E-2</c:v>
                </c:pt>
                <c:pt idx="14">
                  <c:v>2.9794600024379815E-2</c:v>
                </c:pt>
                <c:pt idx="15">
                  <c:v>2.9643528765664267E-2</c:v>
                </c:pt>
                <c:pt idx="16">
                  <c:v>2.9892996666443791E-2</c:v>
                </c:pt>
                <c:pt idx="17">
                  <c:v>2.9975059378818024E-2</c:v>
                </c:pt>
                <c:pt idx="18">
                  <c:v>2.951764792227601E-2</c:v>
                </c:pt>
                <c:pt idx="19">
                  <c:v>2.9705073794949605E-2</c:v>
                </c:pt>
                <c:pt idx="20">
                  <c:v>2.9774144627081483E-2</c:v>
                </c:pt>
                <c:pt idx="21">
                  <c:v>2.9913135587117883E-2</c:v>
                </c:pt>
                <c:pt idx="22">
                  <c:v>2.9857900086397524E-2</c:v>
                </c:pt>
                <c:pt idx="23">
                  <c:v>2.9844432529130313E-2</c:v>
                </c:pt>
                <c:pt idx="24">
                  <c:v>2.9659426425212351E-2</c:v>
                </c:pt>
                <c:pt idx="25">
                  <c:v>2.9606634948364064E-2</c:v>
                </c:pt>
                <c:pt idx="26">
                  <c:v>2.9601914133282468E-2</c:v>
                </c:pt>
                <c:pt idx="27">
                  <c:v>2.9613520639710508E-2</c:v>
                </c:pt>
                <c:pt idx="28">
                  <c:v>2.9772166851646062E-2</c:v>
                </c:pt>
                <c:pt idx="29">
                  <c:v>2.9653728168681729E-2</c:v>
                </c:pt>
                <c:pt idx="30">
                  <c:v>2.9775408545647385E-2</c:v>
                </c:pt>
                <c:pt idx="31">
                  <c:v>2.9774136391228403E-2</c:v>
                </c:pt>
                <c:pt idx="32">
                  <c:v>3.006736524127826E-2</c:v>
                </c:pt>
                <c:pt idx="33">
                  <c:v>3.0235234037201311E-2</c:v>
                </c:pt>
                <c:pt idx="34">
                  <c:v>3.0111117022525846E-2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0.0000</c:formatCode>
                <c:ptCount val="35"/>
                <c:pt idx="0">
                  <c:v>7.3161493676680012E-2</c:v>
                </c:pt>
                <c:pt idx="1">
                  <c:v>4.5532454574136398E-2</c:v>
                </c:pt>
                <c:pt idx="2">
                  <c:v>3.2420166019692449E-2</c:v>
                </c:pt>
                <c:pt idx="3">
                  <c:v>3.0402057062727479E-2</c:v>
                </c:pt>
                <c:pt idx="4">
                  <c:v>2.8723954412448204E-2</c:v>
                </c:pt>
                <c:pt idx="5">
                  <c:v>2.7347485819207016E-2</c:v>
                </c:pt>
                <c:pt idx="6">
                  <c:v>2.8275575170556642E-2</c:v>
                </c:pt>
                <c:pt idx="7">
                  <c:v>2.7726484596711991E-2</c:v>
                </c:pt>
                <c:pt idx="8">
                  <c:v>2.7057034173071582E-2</c:v>
                </c:pt>
                <c:pt idx="9">
                  <c:v>2.7202289427683553E-2</c:v>
                </c:pt>
                <c:pt idx="10">
                  <c:v>2.6972979366418782E-2</c:v>
                </c:pt>
                <c:pt idx="11">
                  <c:v>2.7287114211330295E-2</c:v>
                </c:pt>
                <c:pt idx="12">
                  <c:v>2.6965394542570555E-2</c:v>
                </c:pt>
                <c:pt idx="13">
                  <c:v>2.6791143526932789E-2</c:v>
                </c:pt>
                <c:pt idx="14">
                  <c:v>2.6833892531176656E-2</c:v>
                </c:pt>
                <c:pt idx="15">
                  <c:v>2.6646412192630042E-2</c:v>
                </c:pt>
                <c:pt idx="16">
                  <c:v>2.7245240024223589E-2</c:v>
                </c:pt>
                <c:pt idx="17">
                  <c:v>2.7148055000686434E-2</c:v>
                </c:pt>
                <c:pt idx="18">
                  <c:v>2.6719229929582828E-2</c:v>
                </c:pt>
                <c:pt idx="19">
                  <c:v>2.6902544092333391E-2</c:v>
                </c:pt>
                <c:pt idx="20">
                  <c:v>2.7019579082784236E-2</c:v>
                </c:pt>
                <c:pt idx="21">
                  <c:v>2.7116458038999296E-2</c:v>
                </c:pt>
                <c:pt idx="22">
                  <c:v>2.6870031852052008E-2</c:v>
                </c:pt>
                <c:pt idx="23">
                  <c:v>2.670282032464651E-2</c:v>
                </c:pt>
                <c:pt idx="24">
                  <c:v>2.6759871578749712E-2</c:v>
                </c:pt>
                <c:pt idx="25">
                  <c:v>2.6667661127905022E-2</c:v>
                </c:pt>
                <c:pt idx="26">
                  <c:v>2.6749542302277482E-2</c:v>
                </c:pt>
                <c:pt idx="27">
                  <c:v>2.6805979456981151E-2</c:v>
                </c:pt>
                <c:pt idx="28">
                  <c:v>2.6968580725945112E-2</c:v>
                </c:pt>
                <c:pt idx="29">
                  <c:v>2.6847238513152839E-2</c:v>
                </c:pt>
                <c:pt idx="30">
                  <c:v>2.7029622223399372E-2</c:v>
                </c:pt>
                <c:pt idx="31">
                  <c:v>2.6973399414105023E-2</c:v>
                </c:pt>
                <c:pt idx="32">
                  <c:v>2.7301259450026642E-2</c:v>
                </c:pt>
                <c:pt idx="33">
                  <c:v>2.7466285522111993E-2</c:v>
                </c:pt>
                <c:pt idx="34">
                  <c:v>2.7257194525530982E-2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0.0000</c:formatCode>
                <c:ptCount val="35"/>
                <c:pt idx="0">
                  <c:v>5.6116306156405997E-2</c:v>
                </c:pt>
                <c:pt idx="1">
                  <c:v>7.7616821948303563E-2</c:v>
                </c:pt>
                <c:pt idx="2">
                  <c:v>6.747126511506954E-2</c:v>
                </c:pt>
                <c:pt idx="3">
                  <c:v>6.8419596274806191E-2</c:v>
                </c:pt>
                <c:pt idx="4">
                  <c:v>6.6594035105977029E-2</c:v>
                </c:pt>
                <c:pt idx="5">
                  <c:v>6.8821073097593777E-2</c:v>
                </c:pt>
                <c:pt idx="6">
                  <c:v>7.7628725933279366E-2</c:v>
                </c:pt>
                <c:pt idx="7">
                  <c:v>7.2414519698545468E-2</c:v>
                </c:pt>
                <c:pt idx="8">
                  <c:v>7.0177868427868426E-2</c:v>
                </c:pt>
                <c:pt idx="9">
                  <c:v>6.9093699960327992E-2</c:v>
                </c:pt>
                <c:pt idx="10">
                  <c:v>6.9020555270362771E-2</c:v>
                </c:pt>
                <c:pt idx="11">
                  <c:v>6.9732293694388922E-2</c:v>
                </c:pt>
                <c:pt idx="12">
                  <c:v>6.6588320284886079E-2</c:v>
                </c:pt>
                <c:pt idx="13">
                  <c:v>6.4991811453721141E-2</c:v>
                </c:pt>
                <c:pt idx="14">
                  <c:v>6.3286841294500934E-2</c:v>
                </c:pt>
                <c:pt idx="15">
                  <c:v>6.3570884556575821E-2</c:v>
                </c:pt>
                <c:pt idx="16">
                  <c:v>6.3399972853942041E-2</c:v>
                </c:pt>
                <c:pt idx="17">
                  <c:v>6.2560608973928997E-2</c:v>
                </c:pt>
                <c:pt idx="18">
                  <c:v>5.9987402001090075E-2</c:v>
                </c:pt>
                <c:pt idx="19">
                  <c:v>5.9846107332139381E-2</c:v>
                </c:pt>
                <c:pt idx="20">
                  <c:v>6.0116568714592943E-2</c:v>
                </c:pt>
                <c:pt idx="21">
                  <c:v>5.9236599312675567E-2</c:v>
                </c:pt>
                <c:pt idx="22">
                  <c:v>5.8077873543418986E-2</c:v>
                </c:pt>
                <c:pt idx="23">
                  <c:v>5.7578048816938343E-2</c:v>
                </c:pt>
                <c:pt idx="24">
                  <c:v>5.5644898752321717E-2</c:v>
                </c:pt>
                <c:pt idx="25">
                  <c:v>5.5257336450110765E-2</c:v>
                </c:pt>
                <c:pt idx="26">
                  <c:v>5.4362616290494957E-2</c:v>
                </c:pt>
                <c:pt idx="27">
                  <c:v>5.4139868609815504E-2</c:v>
                </c:pt>
                <c:pt idx="28">
                  <c:v>5.3139612439426963E-2</c:v>
                </c:pt>
                <c:pt idx="29">
                  <c:v>5.2972482804365513E-2</c:v>
                </c:pt>
                <c:pt idx="30">
                  <c:v>5.2933777780544124E-2</c:v>
                </c:pt>
                <c:pt idx="31">
                  <c:v>5.2145058666746832E-2</c:v>
                </c:pt>
                <c:pt idx="32">
                  <c:v>5.2210591185917379E-2</c:v>
                </c:pt>
                <c:pt idx="33">
                  <c:v>5.2141397869210591E-2</c:v>
                </c:pt>
                <c:pt idx="34">
                  <c:v>5.1473534030185029E-2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0.0000</c:formatCode>
                <c:ptCount val="35"/>
                <c:pt idx="0">
                  <c:v>3.637546459045933E-2</c:v>
                </c:pt>
                <c:pt idx="1">
                  <c:v>3.2061473467314153E-2</c:v>
                </c:pt>
                <c:pt idx="2">
                  <c:v>2.6515179128017683E-2</c:v>
                </c:pt>
                <c:pt idx="3">
                  <c:v>2.8217098560205916E-2</c:v>
                </c:pt>
                <c:pt idx="4">
                  <c:v>2.9688826632478054E-2</c:v>
                </c:pt>
                <c:pt idx="5">
                  <c:v>3.040275923851116E-2</c:v>
                </c:pt>
                <c:pt idx="6">
                  <c:v>3.1950404144576332E-2</c:v>
                </c:pt>
                <c:pt idx="7">
                  <c:v>3.2151556112548989E-2</c:v>
                </c:pt>
                <c:pt idx="8">
                  <c:v>3.2119483398333308E-2</c:v>
                </c:pt>
                <c:pt idx="9">
                  <c:v>3.2789169231369528E-2</c:v>
                </c:pt>
                <c:pt idx="10">
                  <c:v>3.3262163883866637E-2</c:v>
                </c:pt>
                <c:pt idx="11">
                  <c:v>3.3902124998682635E-2</c:v>
                </c:pt>
                <c:pt idx="12">
                  <c:v>3.3759190741563298E-2</c:v>
                </c:pt>
                <c:pt idx="13">
                  <c:v>3.3969405232335895E-2</c:v>
                </c:pt>
                <c:pt idx="14">
                  <c:v>3.4157187990886316E-2</c:v>
                </c:pt>
                <c:pt idx="15">
                  <c:v>3.4290702429674302E-2</c:v>
                </c:pt>
                <c:pt idx="16">
                  <c:v>3.4747166243064224E-2</c:v>
                </c:pt>
                <c:pt idx="17">
                  <c:v>3.505219598967773E-2</c:v>
                </c:pt>
                <c:pt idx="18">
                  <c:v>3.4717005669310338E-2</c:v>
                </c:pt>
                <c:pt idx="19">
                  <c:v>3.5042692816857492E-2</c:v>
                </c:pt>
                <c:pt idx="20">
                  <c:v>3.5269632144694578E-2</c:v>
                </c:pt>
                <c:pt idx="21">
                  <c:v>3.5549340459410626E-2</c:v>
                </c:pt>
                <c:pt idx="22">
                  <c:v>3.5584994271299894E-2</c:v>
                </c:pt>
                <c:pt idx="23">
                  <c:v>3.5680555743135688E-2</c:v>
                </c:pt>
                <c:pt idx="24">
                  <c:v>3.5548223566212934E-2</c:v>
                </c:pt>
                <c:pt idx="25">
                  <c:v>3.5547198273279762E-2</c:v>
                </c:pt>
                <c:pt idx="26">
                  <c:v>3.5600082580171583E-2</c:v>
                </c:pt>
                <c:pt idx="27">
                  <c:v>3.5697026952469346E-2</c:v>
                </c:pt>
                <c:pt idx="28">
                  <c:v>3.6011684349492055E-2</c:v>
                </c:pt>
                <c:pt idx="29">
                  <c:v>3.5879382163340683E-2</c:v>
                </c:pt>
                <c:pt idx="30">
                  <c:v>3.6122413162489972E-2</c:v>
                </c:pt>
                <c:pt idx="31">
                  <c:v>3.6143499470778939E-2</c:v>
                </c:pt>
                <c:pt idx="32">
                  <c:v>3.6566813373141216E-2</c:v>
                </c:pt>
                <c:pt idx="33">
                  <c:v>3.6826915474513881E-2</c:v>
                </c:pt>
                <c:pt idx="34">
                  <c:v>3.6711827006911966E-2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0.0000</c:formatCode>
                <c:ptCount val="35"/>
                <c:pt idx="0">
                  <c:v>3.4765504468626841E-2</c:v>
                </c:pt>
                <c:pt idx="1">
                  <c:v>7.371120482650978E-2</c:v>
                </c:pt>
                <c:pt idx="2">
                  <c:v>7.3860539505472292E-2</c:v>
                </c:pt>
                <c:pt idx="3">
                  <c:v>7.8696861212891669E-2</c:v>
                </c:pt>
                <c:pt idx="4">
                  <c:v>7.7340928273442036E-2</c:v>
                </c:pt>
                <c:pt idx="5">
                  <c:v>8.4568922953552089E-2</c:v>
                </c:pt>
                <c:pt idx="6">
                  <c:v>0.10886676120881651</c:v>
                </c:pt>
                <c:pt idx="7">
                  <c:v>0.11485782524681715</c:v>
                </c:pt>
                <c:pt idx="8">
                  <c:v>9.2948985673794726E-2</c:v>
                </c:pt>
                <c:pt idx="9">
                  <c:v>9.9601160663951971E-2</c:v>
                </c:pt>
                <c:pt idx="10">
                  <c:v>9.9342743268729328E-2</c:v>
                </c:pt>
                <c:pt idx="11">
                  <c:v>0.11718901885543759</c:v>
                </c:pt>
                <c:pt idx="12">
                  <c:v>0.10507019534124504</c:v>
                </c:pt>
                <c:pt idx="13">
                  <c:v>0.10692953796721674</c:v>
                </c:pt>
                <c:pt idx="14">
                  <c:v>9.8493252259335237E-2</c:v>
                </c:pt>
                <c:pt idx="15">
                  <c:v>0.11452260938044104</c:v>
                </c:pt>
                <c:pt idx="16">
                  <c:v>0.10768720142684272</c:v>
                </c:pt>
                <c:pt idx="17">
                  <c:v>0.10096765424733459</c:v>
                </c:pt>
                <c:pt idx="18">
                  <c:v>0.10308337773042088</c:v>
                </c:pt>
                <c:pt idx="19">
                  <c:v>0.1050183510115086</c:v>
                </c:pt>
                <c:pt idx="20">
                  <c:v>0.10567732828968783</c:v>
                </c:pt>
                <c:pt idx="21">
                  <c:v>0.11647729290701261</c:v>
                </c:pt>
                <c:pt idx="22">
                  <c:v>0.10882206061112117</c:v>
                </c:pt>
                <c:pt idx="23">
                  <c:v>0.11693112409423727</c:v>
                </c:pt>
                <c:pt idx="24">
                  <c:v>0.10454243141014834</c:v>
                </c:pt>
                <c:pt idx="25">
                  <c:v>0.11121042338287494</c:v>
                </c:pt>
                <c:pt idx="26">
                  <c:v>0.11476452033462051</c:v>
                </c:pt>
                <c:pt idx="27">
                  <c:v>0.11714847015057155</c:v>
                </c:pt>
                <c:pt idx="28">
                  <c:v>0.11146986300658751</c:v>
                </c:pt>
                <c:pt idx="29">
                  <c:v>0.12073252261293765</c:v>
                </c:pt>
                <c:pt idx="30">
                  <c:v>0.11743812050905594</c:v>
                </c:pt>
                <c:pt idx="31">
                  <c:v>0.12022738676866181</c:v>
                </c:pt>
                <c:pt idx="32">
                  <c:v>0.12560401312241595</c:v>
                </c:pt>
                <c:pt idx="33">
                  <c:v>0.11745870414428274</c:v>
                </c:pt>
                <c:pt idx="34">
                  <c:v>0.12481651817254882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0.0000</c:formatCode>
                <c:ptCount val="35"/>
                <c:pt idx="0">
                  <c:v>3.300238217509887E-2</c:v>
                </c:pt>
                <c:pt idx="1">
                  <c:v>2.8701555589818534E-2</c:v>
                </c:pt>
                <c:pt idx="2">
                  <c:v>2.4013344928532649E-2</c:v>
                </c:pt>
                <c:pt idx="3">
                  <c:v>2.5429825710309821E-2</c:v>
                </c:pt>
                <c:pt idx="4">
                  <c:v>2.6595127527674952E-2</c:v>
                </c:pt>
                <c:pt idx="5">
                  <c:v>2.7707925953816215E-2</c:v>
                </c:pt>
                <c:pt idx="6">
                  <c:v>2.8824915792178545E-2</c:v>
                </c:pt>
                <c:pt idx="7">
                  <c:v>2.891133771814601E-2</c:v>
                </c:pt>
                <c:pt idx="8">
                  <c:v>2.8811516025375194E-2</c:v>
                </c:pt>
                <c:pt idx="9">
                  <c:v>2.9412100550074361E-2</c:v>
                </c:pt>
                <c:pt idx="10">
                  <c:v>2.9723788870766713E-2</c:v>
                </c:pt>
                <c:pt idx="11">
                  <c:v>3.06764425219507E-2</c:v>
                </c:pt>
                <c:pt idx="12">
                  <c:v>3.060241184739956E-2</c:v>
                </c:pt>
                <c:pt idx="13">
                  <c:v>3.0852271095238321E-2</c:v>
                </c:pt>
                <c:pt idx="14">
                  <c:v>3.076431070094569E-2</c:v>
                </c:pt>
                <c:pt idx="15">
                  <c:v>3.1117309533277321E-2</c:v>
                </c:pt>
                <c:pt idx="16">
                  <c:v>3.157744581882739E-2</c:v>
                </c:pt>
                <c:pt idx="17">
                  <c:v>3.2017622420777811E-2</c:v>
                </c:pt>
                <c:pt idx="18">
                  <c:v>3.1390498822457515E-2</c:v>
                </c:pt>
                <c:pt idx="19">
                  <c:v>3.1655700958625389E-2</c:v>
                </c:pt>
                <c:pt idx="20">
                  <c:v>3.1936723838070176E-2</c:v>
                </c:pt>
                <c:pt idx="21">
                  <c:v>3.2172554023700561E-2</c:v>
                </c:pt>
                <c:pt idx="22">
                  <c:v>3.2149979249722335E-2</c:v>
                </c:pt>
                <c:pt idx="23">
                  <c:v>3.2337212968301068E-2</c:v>
                </c:pt>
                <c:pt idx="24">
                  <c:v>3.2087192140546103E-2</c:v>
                </c:pt>
                <c:pt idx="25">
                  <c:v>3.1921756308309505E-2</c:v>
                </c:pt>
                <c:pt idx="26">
                  <c:v>3.2259682532203245E-2</c:v>
                </c:pt>
                <c:pt idx="27">
                  <c:v>3.2296992856290702E-2</c:v>
                </c:pt>
                <c:pt idx="28">
                  <c:v>3.239803014740688E-2</c:v>
                </c:pt>
                <c:pt idx="29">
                  <c:v>3.2274151910879317E-2</c:v>
                </c:pt>
                <c:pt idx="30">
                  <c:v>3.2574745996525767E-2</c:v>
                </c:pt>
                <c:pt idx="31">
                  <c:v>3.2498539974961008E-2</c:v>
                </c:pt>
                <c:pt idx="32">
                  <c:v>3.2773707906811007E-2</c:v>
                </c:pt>
                <c:pt idx="33">
                  <c:v>3.2969355105416119E-2</c:v>
                </c:pt>
                <c:pt idx="34">
                  <c:v>3.2985846391659475E-2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CPU!$AG$4:$AG$38</c:f>
              <c:numCache>
                <c:formatCode>0.0000</c:formatCode>
                <c:ptCount val="35"/>
                <c:pt idx="0">
                  <c:v>4.4320841475578521E-2</c:v>
                </c:pt>
                <c:pt idx="1">
                  <c:v>4.7941989658092335E-2</c:v>
                </c:pt>
                <c:pt idx="2">
                  <c:v>3.9977465938899941E-2</c:v>
                </c:pt>
                <c:pt idx="3">
                  <c:v>4.662237237202594E-2</c:v>
                </c:pt>
                <c:pt idx="4">
                  <c:v>5.0475150331162413E-2</c:v>
                </c:pt>
                <c:pt idx="5">
                  <c:v>5.1117430961586746E-2</c:v>
                </c:pt>
                <c:pt idx="6">
                  <c:v>4.4994454335649595E-2</c:v>
                </c:pt>
                <c:pt idx="7">
                  <c:v>5.5398942864334257E-2</c:v>
                </c:pt>
                <c:pt idx="8">
                  <c:v>5.5017380957698883E-2</c:v>
                </c:pt>
                <c:pt idx="9">
                  <c:v>5.5452537484191072E-2</c:v>
                </c:pt>
                <c:pt idx="10">
                  <c:v>5.6751647163054315E-2</c:v>
                </c:pt>
                <c:pt idx="11">
                  <c:v>5.7622719384994296E-2</c:v>
                </c:pt>
                <c:pt idx="12">
                  <c:v>5.775743394856641E-2</c:v>
                </c:pt>
                <c:pt idx="13">
                  <c:v>5.8060999227721004E-2</c:v>
                </c:pt>
                <c:pt idx="14">
                  <c:v>5.8277072604408647E-2</c:v>
                </c:pt>
                <c:pt idx="15">
                  <c:v>5.8657763517708024E-2</c:v>
                </c:pt>
                <c:pt idx="16">
                  <c:v>5.9469690371639523E-2</c:v>
                </c:pt>
                <c:pt idx="17">
                  <c:v>5.9372002885717118E-2</c:v>
                </c:pt>
                <c:pt idx="18">
                  <c:v>5.9126823758184899E-2</c:v>
                </c:pt>
                <c:pt idx="19">
                  <c:v>5.9943468841043984E-2</c:v>
                </c:pt>
                <c:pt idx="20">
                  <c:v>6.0629157056087866E-2</c:v>
                </c:pt>
                <c:pt idx="21">
                  <c:v>6.0041221487688118E-2</c:v>
                </c:pt>
                <c:pt idx="22">
                  <c:v>5.9797932916516576E-2</c:v>
                </c:pt>
                <c:pt idx="23">
                  <c:v>6.0823119404402506E-2</c:v>
                </c:pt>
                <c:pt idx="24">
                  <c:v>6.0846390911366108E-2</c:v>
                </c:pt>
                <c:pt idx="25">
                  <c:v>5.9988443014298946E-2</c:v>
                </c:pt>
                <c:pt idx="26">
                  <c:v>6.0385244296276765E-2</c:v>
                </c:pt>
                <c:pt idx="27">
                  <c:v>6.0105585545099996E-2</c:v>
                </c:pt>
                <c:pt idx="28">
                  <c:v>6.0721516243680433E-2</c:v>
                </c:pt>
                <c:pt idx="29">
                  <c:v>6.0364535860489781E-2</c:v>
                </c:pt>
                <c:pt idx="30">
                  <c:v>6.0982748586243044E-2</c:v>
                </c:pt>
                <c:pt idx="31">
                  <c:v>6.0330732668676085E-2</c:v>
                </c:pt>
                <c:pt idx="32">
                  <c:v>6.254037240395989E-2</c:v>
                </c:pt>
                <c:pt idx="33">
                  <c:v>6.3150759468960135E-2</c:v>
                </c:pt>
                <c:pt idx="34">
                  <c:v>6.2812593953783163E-2</c:v>
                </c:pt>
              </c:numCache>
            </c:numRef>
          </c:yVal>
        </c:ser>
        <c:axId val="113926912"/>
        <c:axId val="113928448"/>
      </c:scatterChart>
      <c:valAx>
        <c:axId val="113926912"/>
        <c:scaling>
          <c:orientation val="minMax"/>
        </c:scaling>
        <c:axPos val="b"/>
        <c:numFmt formatCode="General" sourceLinked="1"/>
        <c:tickLblPos val="nextTo"/>
        <c:crossAx val="113928448"/>
        <c:crosses val="autoZero"/>
        <c:crossBetween val="midCat"/>
      </c:valAx>
      <c:valAx>
        <c:axId val="113928448"/>
        <c:scaling>
          <c:orientation val="minMax"/>
        </c:scaling>
        <c:axPos val="l"/>
        <c:majorGridlines/>
        <c:numFmt formatCode="0.00" sourceLinked="1"/>
        <c:tickLblPos val="nextTo"/>
        <c:crossAx val="113926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11767</xdr:colOff>
      <xdr:row>39</xdr:row>
      <xdr:rowOff>6723</xdr:rowOff>
    </xdr:from>
    <xdr:to>
      <xdr:col>31</xdr:col>
      <xdr:colOff>967068</xdr:colOff>
      <xdr:row>54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4"/>
  <sheetViews>
    <sheetView zoomScale="70" zoomScaleNormal="70" workbookViewId="0">
      <selection activeCell="D20" sqref="D20"/>
    </sheetView>
  </sheetViews>
  <sheetFormatPr defaultRowHeight="14.25"/>
  <cols>
    <col min="6" max="6" width="9.75" customWidth="1"/>
    <col min="7" max="7" width="11.25" customWidth="1"/>
    <col min="8" max="8" width="12" customWidth="1"/>
    <col min="12" max="12" width="9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O1" s="59"/>
      <c r="P1" s="59"/>
      <c r="Q1" s="59"/>
    </row>
    <row r="2" spans="1:27">
      <c r="O2" s="59"/>
      <c r="P2" s="59"/>
      <c r="Q2" s="59"/>
      <c r="R2" s="59"/>
    </row>
    <row r="3" spans="1:27">
      <c r="O3" s="59"/>
      <c r="P3" s="59"/>
      <c r="Q3" s="59"/>
      <c r="R3" s="59"/>
    </row>
    <row r="4" spans="1:27">
      <c r="C4" s="38"/>
      <c r="E4" s="40"/>
      <c r="F4" s="67" t="s">
        <v>11</v>
      </c>
      <c r="G4" s="67"/>
      <c r="H4" s="67"/>
      <c r="J4" s="68" t="s">
        <v>70</v>
      </c>
      <c r="K4" s="68"/>
      <c r="L4" s="68"/>
      <c r="M4" s="68"/>
      <c r="N4" s="38"/>
      <c r="O4" s="59"/>
      <c r="P4" s="59"/>
      <c r="Q4" s="59"/>
      <c r="R4" s="59"/>
      <c r="S4" s="59"/>
    </row>
    <row r="5" spans="1:27">
      <c r="C5" s="15" t="s">
        <v>7</v>
      </c>
      <c r="D5" s="31" t="s">
        <v>4</v>
      </c>
      <c r="E5" s="31" t="s">
        <v>5</v>
      </c>
      <c r="F5" s="50" t="s">
        <v>45</v>
      </c>
      <c r="G5" s="50" t="s">
        <v>46</v>
      </c>
      <c r="H5" s="50" t="s">
        <v>47</v>
      </c>
      <c r="J5" s="15" t="s">
        <v>7</v>
      </c>
      <c r="K5" s="15" t="s">
        <v>45</v>
      </c>
      <c r="L5" s="15" t="s">
        <v>46</v>
      </c>
      <c r="M5" s="15" t="s">
        <v>47</v>
      </c>
      <c r="N5" s="38"/>
      <c r="O5" s="59"/>
      <c r="P5" s="59"/>
      <c r="Q5" s="59"/>
      <c r="R5" s="59"/>
      <c r="S5" s="59"/>
    </row>
    <row r="6" spans="1:27">
      <c r="A6" s="1"/>
      <c r="B6" s="1"/>
      <c r="C6" s="71">
        <v>0.16862949999999999</v>
      </c>
      <c r="D6" s="31">
        <v>5</v>
      </c>
      <c r="E6" s="72">
        <v>3</v>
      </c>
      <c r="F6" s="75">
        <v>7.4200000000000002E-2</v>
      </c>
      <c r="G6" s="75">
        <v>6.0805833333333344E-2</v>
      </c>
      <c r="H6" s="10">
        <v>3.3829999999999999E-2</v>
      </c>
      <c r="I6" s="1"/>
      <c r="J6" s="39">
        <f>1</f>
        <v>1</v>
      </c>
      <c r="K6" s="27">
        <f>$C6/F6</f>
        <v>2.2726347708894878</v>
      </c>
      <c r="L6" s="27">
        <f>$C6/G6</f>
        <v>2.7732454397193247</v>
      </c>
      <c r="M6" s="49">
        <f>$C6/H6</f>
        <v>4.9846142477091337</v>
      </c>
      <c r="N6" s="1"/>
      <c r="O6" s="59"/>
      <c r="P6" s="59"/>
      <c r="Q6" s="59"/>
      <c r="R6" s="59"/>
      <c r="S6" s="59"/>
      <c r="Z6" s="2"/>
    </row>
    <row r="7" spans="1:27">
      <c r="A7" s="1"/>
      <c r="B7" s="1"/>
      <c r="C7" s="19">
        <v>0.37655025000000003</v>
      </c>
      <c r="D7" s="32">
        <v>17</v>
      </c>
      <c r="E7" s="73">
        <v>5</v>
      </c>
      <c r="F7" s="76">
        <v>0.20401000000000002</v>
      </c>
      <c r="G7" s="76">
        <v>0.14615749999999997</v>
      </c>
      <c r="H7" s="11">
        <v>9.4470833333333323E-2</v>
      </c>
      <c r="I7" s="1"/>
      <c r="J7" s="18">
        <f>1</f>
        <v>1</v>
      </c>
      <c r="K7" s="28">
        <f>$C7/F7</f>
        <v>1.8457440811724914</v>
      </c>
      <c r="L7" s="28">
        <f>$C7/G7</f>
        <v>2.5763320390674451</v>
      </c>
      <c r="M7" s="22">
        <f t="shared" ref="M7:M49" si="0">$C7/H7</f>
        <v>3.9858889427953961</v>
      </c>
      <c r="N7" s="1"/>
      <c r="O7" s="59"/>
      <c r="P7" s="59"/>
      <c r="Q7" s="59"/>
      <c r="R7" s="59"/>
      <c r="S7" s="59"/>
      <c r="Z7" s="2"/>
      <c r="AA7" s="38"/>
    </row>
    <row r="8" spans="1:27">
      <c r="A8" s="1"/>
      <c r="B8" s="1"/>
      <c r="C8" s="19">
        <v>0.51892149999999992</v>
      </c>
      <c r="D8" s="32">
        <v>33</v>
      </c>
      <c r="E8" s="73">
        <v>7</v>
      </c>
      <c r="F8" s="76">
        <v>0.37626000000000004</v>
      </c>
      <c r="G8" s="76">
        <v>0.26875000000000004</v>
      </c>
      <c r="H8" s="11">
        <v>0.17549499999999998</v>
      </c>
      <c r="I8" s="1"/>
      <c r="J8" s="18">
        <f>1</f>
        <v>1</v>
      </c>
      <c r="K8" s="28">
        <f>$C8/F8</f>
        <v>1.3791567001541485</v>
      </c>
      <c r="L8" s="28">
        <f>$C8/G8</f>
        <v>1.9308706976744181</v>
      </c>
      <c r="M8" s="22">
        <f t="shared" si="0"/>
        <v>2.956901906037209</v>
      </c>
      <c r="N8" s="1"/>
      <c r="O8" s="59"/>
      <c r="P8" s="59"/>
      <c r="Q8" s="59"/>
      <c r="R8" s="59"/>
      <c r="S8" s="59"/>
      <c r="Z8" s="2"/>
      <c r="AA8" s="38"/>
    </row>
    <row r="9" spans="1:27">
      <c r="A9" s="1"/>
      <c r="B9" s="1"/>
      <c r="C9" s="19">
        <v>0.84193050000000003</v>
      </c>
      <c r="D9" s="32">
        <v>57</v>
      </c>
      <c r="E9" s="73">
        <v>9</v>
      </c>
      <c r="F9" s="76">
        <v>0.63575749999999986</v>
      </c>
      <c r="G9" s="76">
        <v>0.4530183333333333</v>
      </c>
      <c r="H9" s="11">
        <v>0.29652499999999998</v>
      </c>
      <c r="I9" s="1"/>
      <c r="J9" s="18">
        <f>1</f>
        <v>1</v>
      </c>
      <c r="K9" s="28">
        <f>$C9/F9</f>
        <v>1.3242950338769108</v>
      </c>
      <c r="L9" s="28">
        <f>$C9/G9</f>
        <v>1.8584910102975967</v>
      </c>
      <c r="M9" s="22">
        <f t="shared" si="0"/>
        <v>2.8393238344153109</v>
      </c>
      <c r="N9" s="1"/>
      <c r="O9" s="59"/>
      <c r="P9" s="59"/>
      <c r="Q9" s="59"/>
      <c r="R9" s="59"/>
      <c r="S9" s="59"/>
      <c r="U9" s="38"/>
      <c r="Z9" s="2"/>
      <c r="AA9" s="38"/>
    </row>
    <row r="10" spans="1:27">
      <c r="A10" s="1"/>
      <c r="B10" s="1"/>
      <c r="C10" s="19">
        <v>1.2798041666666669</v>
      </c>
      <c r="D10" s="32">
        <v>89</v>
      </c>
      <c r="E10" s="73">
        <v>11</v>
      </c>
      <c r="F10" s="76">
        <v>0.98801916666666678</v>
      </c>
      <c r="G10" s="76">
        <v>0.69858500000000001</v>
      </c>
      <c r="H10" s="11">
        <v>0.45952750000000009</v>
      </c>
      <c r="I10" s="1"/>
      <c r="J10" s="18">
        <f>1</f>
        <v>1</v>
      </c>
      <c r="K10" s="28">
        <f>$C10/F10</f>
        <v>1.2953232182574057</v>
      </c>
      <c r="L10" s="28">
        <f>$C10/G10</f>
        <v>1.8319949135275835</v>
      </c>
      <c r="M10" s="22">
        <f t="shared" si="0"/>
        <v>2.7850436952449344</v>
      </c>
      <c r="N10" s="1"/>
      <c r="O10" s="59"/>
      <c r="P10" s="59"/>
      <c r="Q10" s="59"/>
      <c r="R10" s="59"/>
      <c r="S10" s="59"/>
      <c r="U10" s="38"/>
      <c r="Z10" s="2"/>
      <c r="AA10" s="38"/>
    </row>
    <row r="11" spans="1:27">
      <c r="A11" s="1"/>
      <c r="B11" s="1"/>
      <c r="C11" s="19">
        <v>1.7014083333333332</v>
      </c>
      <c r="D11" s="32">
        <v>121</v>
      </c>
      <c r="E11" s="73">
        <v>13</v>
      </c>
      <c r="F11" s="76">
        <v>1.3357508333333332</v>
      </c>
      <c r="G11" s="76">
        <v>0.94437083333333327</v>
      </c>
      <c r="H11" s="11">
        <v>0.62264749999999991</v>
      </c>
      <c r="I11" s="1"/>
      <c r="J11" s="18">
        <f>1</f>
        <v>1</v>
      </c>
      <c r="K11" s="28">
        <f>$C11/F11</f>
        <v>1.27374678785527</v>
      </c>
      <c r="L11" s="28">
        <f>$C11/G11</f>
        <v>1.801631597756884</v>
      </c>
      <c r="M11" s="22">
        <f t="shared" si="0"/>
        <v>2.7325386086563159</v>
      </c>
      <c r="N11" s="1"/>
      <c r="O11" s="59"/>
      <c r="P11" s="59"/>
      <c r="Q11" s="59"/>
      <c r="R11" s="59"/>
      <c r="S11" s="59"/>
      <c r="U11" s="38"/>
      <c r="Z11" s="2"/>
      <c r="AA11" s="38"/>
    </row>
    <row r="12" spans="1:27">
      <c r="A12" s="1"/>
      <c r="B12" s="1"/>
      <c r="C12" s="19">
        <v>2.37724</v>
      </c>
      <c r="D12" s="32">
        <v>169</v>
      </c>
      <c r="E12" s="73">
        <v>15</v>
      </c>
      <c r="F12" s="76">
        <v>1.8563800000000001</v>
      </c>
      <c r="G12" s="76">
        <v>1.3090199999999999</v>
      </c>
      <c r="H12" s="11">
        <v>0.86690666666666683</v>
      </c>
      <c r="I12" s="1"/>
      <c r="J12" s="18">
        <f>1</f>
        <v>1</v>
      </c>
      <c r="K12" s="28">
        <f>$C12/F12</f>
        <v>1.2805783298678071</v>
      </c>
      <c r="L12" s="28">
        <f>$C12/G12</f>
        <v>1.816045591358421</v>
      </c>
      <c r="M12" s="22">
        <f t="shared" si="0"/>
        <v>2.7422098495801159</v>
      </c>
      <c r="N12" s="1"/>
      <c r="O12" s="59"/>
      <c r="P12" s="59"/>
      <c r="Q12" s="59"/>
      <c r="R12" s="59"/>
      <c r="S12" s="59"/>
      <c r="U12" s="38"/>
      <c r="Z12" s="2"/>
      <c r="AA12" s="38"/>
    </row>
    <row r="13" spans="1:27">
      <c r="A13" s="1"/>
      <c r="B13" s="1"/>
      <c r="C13" s="19">
        <v>2.9383350000000004</v>
      </c>
      <c r="D13" s="32">
        <v>213</v>
      </c>
      <c r="E13" s="73">
        <v>17</v>
      </c>
      <c r="F13" s="76">
        <v>2.3308679999999997</v>
      </c>
      <c r="G13" s="76">
        <v>1.6465340000000002</v>
      </c>
      <c r="H13" s="11">
        <v>1.0899708333333333</v>
      </c>
      <c r="I13" s="1"/>
      <c r="J13" s="18">
        <f>1</f>
        <v>1</v>
      </c>
      <c r="K13" s="28">
        <f>$C13/F13</f>
        <v>1.2606183619149607</v>
      </c>
      <c r="L13" s="28">
        <f>$C13/G13</f>
        <v>1.7845577437210529</v>
      </c>
      <c r="M13" s="22">
        <f t="shared" si="0"/>
        <v>2.6957923186017978</v>
      </c>
      <c r="N13" s="1"/>
      <c r="O13" s="59"/>
      <c r="P13" s="59"/>
      <c r="Q13" s="59"/>
      <c r="R13" s="59"/>
      <c r="S13" s="59"/>
      <c r="U13" s="38"/>
      <c r="Z13" s="2"/>
      <c r="AA13" s="38"/>
    </row>
    <row r="14" spans="1:27">
      <c r="A14" s="1"/>
      <c r="B14" s="1"/>
      <c r="C14" s="19">
        <v>3.6127566666666664</v>
      </c>
      <c r="D14" s="32">
        <v>269</v>
      </c>
      <c r="E14" s="73">
        <v>19</v>
      </c>
      <c r="F14" s="76">
        <v>2.9654440000000002</v>
      </c>
      <c r="G14" s="76">
        <v>2.0780219999999998</v>
      </c>
      <c r="H14" s="11">
        <v>1.3742408333333334</v>
      </c>
      <c r="I14" s="1"/>
      <c r="J14" s="18">
        <f>1</f>
        <v>1</v>
      </c>
      <c r="K14" s="28">
        <f>$C14/F14</f>
        <v>1.2182852438510612</v>
      </c>
      <c r="L14" s="28">
        <f>$C14/G14</f>
        <v>1.7385555430436572</v>
      </c>
      <c r="M14" s="22">
        <f t="shared" si="0"/>
        <v>2.6289108713962674</v>
      </c>
      <c r="N14" s="1"/>
      <c r="O14" s="59"/>
      <c r="P14" s="59"/>
      <c r="Q14" s="59"/>
      <c r="R14" s="59"/>
      <c r="S14" s="59"/>
      <c r="U14" s="38"/>
      <c r="Z14" s="2"/>
      <c r="AA14" s="38"/>
    </row>
    <row r="15" spans="1:27">
      <c r="A15" s="1"/>
      <c r="B15" s="1"/>
      <c r="C15" s="19">
        <v>4.4817766666666676</v>
      </c>
      <c r="D15" s="32">
        <v>333</v>
      </c>
      <c r="E15" s="73">
        <v>21</v>
      </c>
      <c r="F15" s="76">
        <v>3.6748900000000004</v>
      </c>
      <c r="G15" s="76">
        <v>2.569178</v>
      </c>
      <c r="H15" s="11">
        <v>1.7004908333333333</v>
      </c>
      <c r="I15" s="1"/>
      <c r="J15" s="18">
        <f>1</f>
        <v>1</v>
      </c>
      <c r="K15" s="28">
        <f>$C15/F15</f>
        <v>1.2195675698229518</v>
      </c>
      <c r="L15" s="28">
        <f>$C15/G15</f>
        <v>1.7444399207321049</v>
      </c>
      <c r="M15" s="22">
        <f t="shared" si="0"/>
        <v>2.635578257062055</v>
      </c>
      <c r="N15" s="1"/>
      <c r="O15" s="59"/>
      <c r="P15" s="59"/>
      <c r="Q15" s="59"/>
      <c r="R15" s="59"/>
      <c r="S15" s="59"/>
      <c r="U15" s="38"/>
      <c r="Z15" s="2"/>
      <c r="AA15" s="38"/>
    </row>
    <row r="16" spans="1:27">
      <c r="A16" s="1"/>
      <c r="B16" s="1"/>
      <c r="C16" s="19">
        <v>5.3780816666666666</v>
      </c>
      <c r="D16" s="32">
        <v>401</v>
      </c>
      <c r="E16" s="73">
        <v>23</v>
      </c>
      <c r="F16" s="76">
        <v>4.4199119999999992</v>
      </c>
      <c r="G16" s="76">
        <v>3.0901779999999999</v>
      </c>
      <c r="H16" s="11">
        <v>2.0496000000000003</v>
      </c>
      <c r="I16" s="1"/>
      <c r="J16" s="18">
        <f>1</f>
        <v>1</v>
      </c>
      <c r="K16" s="28">
        <f>$C16/F16</f>
        <v>1.2167847836487848</v>
      </c>
      <c r="L16" s="28">
        <f>$C16/G16</f>
        <v>1.74037924891921</v>
      </c>
      <c r="M16" s="22">
        <f t="shared" si="0"/>
        <v>2.6239664650013008</v>
      </c>
      <c r="N16" s="1"/>
      <c r="O16" s="59"/>
      <c r="P16" s="59"/>
      <c r="Q16" s="59"/>
      <c r="R16" s="59"/>
      <c r="S16" s="59"/>
      <c r="U16" s="38"/>
      <c r="Z16" s="2"/>
      <c r="AA16" s="38"/>
    </row>
    <row r="17" spans="1:27">
      <c r="A17" s="1"/>
      <c r="B17" s="1"/>
      <c r="C17" s="19">
        <v>6.4336966666666662</v>
      </c>
      <c r="D17" s="32">
        <v>477</v>
      </c>
      <c r="E17" s="73">
        <v>25</v>
      </c>
      <c r="F17" s="76">
        <v>5.2711999999999994</v>
      </c>
      <c r="G17" s="76">
        <v>3.6766219999999996</v>
      </c>
      <c r="H17" s="11">
        <v>2.4324999999999997</v>
      </c>
      <c r="I17" s="1"/>
      <c r="J17" s="18">
        <f>1</f>
        <v>1</v>
      </c>
      <c r="K17" s="28">
        <f>$C17/F17</f>
        <v>1.2205373855415591</v>
      </c>
      <c r="L17" s="28">
        <f>$C17/G17</f>
        <v>1.7498934257224885</v>
      </c>
      <c r="M17" s="22">
        <f t="shared" si="0"/>
        <v>2.6448907159986299</v>
      </c>
      <c r="N17" s="1"/>
      <c r="O17" s="59"/>
      <c r="P17" s="59"/>
      <c r="Q17" s="59"/>
      <c r="R17" s="59"/>
      <c r="S17" s="59"/>
      <c r="U17" s="38"/>
      <c r="Z17" s="2"/>
      <c r="AA17" s="38"/>
    </row>
    <row r="18" spans="1:27">
      <c r="A18" s="1"/>
      <c r="B18" s="1"/>
      <c r="C18" s="19">
        <v>7.3723658333333333</v>
      </c>
      <c r="D18" s="32">
        <v>553</v>
      </c>
      <c r="E18" s="73">
        <v>27</v>
      </c>
      <c r="F18" s="76">
        <v>6.1292460000000002</v>
      </c>
      <c r="G18" s="76">
        <v>4.2567319999999995</v>
      </c>
      <c r="H18" s="11">
        <v>2.8241539999999996</v>
      </c>
      <c r="I18" s="1"/>
      <c r="J18" s="18">
        <f>1</f>
        <v>1</v>
      </c>
      <c r="K18" s="28">
        <f>$C18/F18</f>
        <v>1.2028177419103969</v>
      </c>
      <c r="L18" s="28">
        <f>$C18/G18</f>
        <v>1.7319309351242536</v>
      </c>
      <c r="M18" s="22">
        <f t="shared" si="0"/>
        <v>2.6104687751919102</v>
      </c>
      <c r="N18" s="1"/>
      <c r="O18" s="59"/>
      <c r="P18" s="59"/>
      <c r="Q18" s="59"/>
      <c r="R18" s="59"/>
      <c r="S18" s="59"/>
      <c r="U18" s="38"/>
      <c r="Z18" s="2"/>
      <c r="AA18" s="38"/>
    </row>
    <row r="19" spans="1:27">
      <c r="A19" s="1"/>
      <c r="B19" s="1"/>
      <c r="C19" s="19">
        <v>8.5017608333333321</v>
      </c>
      <c r="D19" s="32">
        <v>641</v>
      </c>
      <c r="E19" s="73">
        <v>29</v>
      </c>
      <c r="F19" s="76">
        <v>7.1308166666666679</v>
      </c>
      <c r="G19" s="76">
        <v>4.9319119999999996</v>
      </c>
      <c r="H19" s="11">
        <v>3.284065</v>
      </c>
      <c r="I19" s="1"/>
      <c r="J19" s="18">
        <f>1</f>
        <v>1</v>
      </c>
      <c r="K19" s="28">
        <f>$C19/F19</f>
        <v>1.1922562633078488</v>
      </c>
      <c r="L19" s="28">
        <f>$C19/G19</f>
        <v>1.7238265470538268</v>
      </c>
      <c r="M19" s="22">
        <f t="shared" si="0"/>
        <v>2.5887918885080934</v>
      </c>
      <c r="N19" s="1"/>
      <c r="O19" s="59"/>
      <c r="P19" s="59"/>
      <c r="Q19" s="59"/>
      <c r="R19" s="59"/>
      <c r="S19" s="59"/>
      <c r="U19" s="38"/>
      <c r="Z19" s="2"/>
      <c r="AA19" s="38"/>
    </row>
    <row r="20" spans="1:27">
      <c r="A20" s="1"/>
      <c r="B20" s="1"/>
      <c r="C20" s="19">
        <v>9.6545974999999995</v>
      </c>
      <c r="D20" s="32">
        <v>729</v>
      </c>
      <c r="E20" s="73">
        <v>31</v>
      </c>
      <c r="F20" s="76">
        <v>8.1422859999999986</v>
      </c>
      <c r="G20" s="76">
        <v>5.6123779999999996</v>
      </c>
      <c r="H20" s="11">
        <v>3.8143324999999995</v>
      </c>
      <c r="I20" s="1"/>
      <c r="J20" s="18">
        <f>1</f>
        <v>1</v>
      </c>
      <c r="K20" s="28">
        <f>$C20/F20</f>
        <v>1.1857354924648926</v>
      </c>
      <c r="L20" s="28">
        <f>$C20/G20</f>
        <v>1.7202329386937232</v>
      </c>
      <c r="M20" s="22">
        <f t="shared" si="0"/>
        <v>2.5311368371792446</v>
      </c>
      <c r="N20" s="1"/>
      <c r="O20" s="59"/>
      <c r="P20" s="59"/>
      <c r="Q20" s="59"/>
      <c r="R20" s="59"/>
      <c r="S20" s="59"/>
      <c r="U20" s="38"/>
      <c r="Z20" s="2"/>
      <c r="AA20" s="38"/>
    </row>
    <row r="21" spans="1:27">
      <c r="A21" s="1"/>
      <c r="B21" s="1"/>
      <c r="C21" s="19">
        <v>10.984375</v>
      </c>
      <c r="D21" s="32">
        <v>833</v>
      </c>
      <c r="E21" s="73">
        <v>33</v>
      </c>
      <c r="F21" s="76">
        <v>9.3122316666666656</v>
      </c>
      <c r="G21" s="76">
        <v>6.4148660000000008</v>
      </c>
      <c r="H21" s="11">
        <v>4.6137591666666662</v>
      </c>
      <c r="I21" s="1"/>
      <c r="J21" s="18">
        <f>1</f>
        <v>1</v>
      </c>
      <c r="K21" s="28">
        <f>$C21/F21</f>
        <v>1.1795641896795597</v>
      </c>
      <c r="L21" s="28">
        <f>$C21/G21</f>
        <v>1.7123311695053332</v>
      </c>
      <c r="M21" s="22">
        <f t="shared" si="0"/>
        <v>2.38078638333781</v>
      </c>
      <c r="N21" s="1"/>
      <c r="O21" s="59"/>
      <c r="P21" s="59"/>
      <c r="Q21" s="59"/>
      <c r="R21" s="59"/>
      <c r="S21" s="59"/>
      <c r="U21" s="38"/>
      <c r="Z21" s="2"/>
      <c r="AA21" s="38"/>
    </row>
    <row r="22" spans="1:27">
      <c r="A22" s="1"/>
      <c r="B22" s="1"/>
      <c r="C22" s="19">
        <v>12.518349999999998</v>
      </c>
      <c r="D22" s="32">
        <v>941</v>
      </c>
      <c r="E22" s="73">
        <v>35</v>
      </c>
      <c r="F22" s="76">
        <v>10.567675833333334</v>
      </c>
      <c r="G22" s="76">
        <v>7.2345360000000003</v>
      </c>
      <c r="H22" s="11">
        <v>5.2197416666666667</v>
      </c>
      <c r="I22" s="1"/>
      <c r="J22" s="18">
        <f>1</f>
        <v>1</v>
      </c>
      <c r="K22" s="28">
        <f>$C22/F22</f>
        <v>1.1845887589126936</v>
      </c>
      <c r="L22" s="28">
        <f>$C22/G22</f>
        <v>1.730359763224621</v>
      </c>
      <c r="M22" s="22">
        <f t="shared" si="0"/>
        <v>2.3982700293277599</v>
      </c>
      <c r="N22" s="1"/>
      <c r="O22" s="59"/>
      <c r="P22" s="59"/>
      <c r="Q22" s="59"/>
      <c r="R22" s="59"/>
      <c r="S22" s="59"/>
      <c r="U22" s="38"/>
      <c r="Z22" s="2"/>
      <c r="AA22" s="38"/>
    </row>
    <row r="23" spans="1:27">
      <c r="A23" s="1"/>
      <c r="B23" s="1"/>
      <c r="C23" s="19">
        <v>13.990616666666668</v>
      </c>
      <c r="D23" s="32">
        <v>1049</v>
      </c>
      <c r="E23" s="73">
        <v>37</v>
      </c>
      <c r="F23" s="76">
        <v>11.625408333333333</v>
      </c>
      <c r="G23" s="76">
        <v>8.066533999999999</v>
      </c>
      <c r="H23" s="11">
        <v>6.1412225000000005</v>
      </c>
      <c r="I23" s="1"/>
      <c r="J23" s="18">
        <f>1</f>
        <v>1</v>
      </c>
      <c r="K23" s="28">
        <f>$C23/F23</f>
        <v>1.2034516350321747</v>
      </c>
      <c r="L23" s="28">
        <f>$C23/G23</f>
        <v>1.7344024914128757</v>
      </c>
      <c r="M23" s="22">
        <f t="shared" si="0"/>
        <v>2.2781484739669775</v>
      </c>
      <c r="N23" s="1"/>
      <c r="O23" s="59"/>
      <c r="P23" s="59"/>
      <c r="Q23" s="59"/>
      <c r="R23" s="59"/>
      <c r="S23" s="59"/>
      <c r="U23" s="38"/>
      <c r="Z23" s="2"/>
      <c r="AA23" s="38"/>
    </row>
    <row r="24" spans="1:27">
      <c r="A24" s="1"/>
      <c r="B24" s="1"/>
      <c r="C24" s="19">
        <v>15.350008333333335</v>
      </c>
      <c r="D24" s="32">
        <v>1169</v>
      </c>
      <c r="E24" s="73">
        <v>39</v>
      </c>
      <c r="F24" s="76">
        <v>13.018620000000004</v>
      </c>
      <c r="G24" s="76">
        <v>8.9984450000000002</v>
      </c>
      <c r="H24" s="11">
        <v>7.0425533333333341</v>
      </c>
      <c r="I24" s="1"/>
      <c r="J24" s="18">
        <f>1</f>
        <v>1</v>
      </c>
      <c r="K24" s="28">
        <f>$C24/F24</f>
        <v>1.1790810649157384</v>
      </c>
      <c r="L24" s="28">
        <f>$C24/G24</f>
        <v>1.7058512146635707</v>
      </c>
      <c r="M24" s="22">
        <f t="shared" si="0"/>
        <v>2.1796083901388039</v>
      </c>
      <c r="N24" s="1"/>
      <c r="O24" s="59"/>
      <c r="P24" s="59"/>
      <c r="Q24" s="59"/>
      <c r="R24" s="59"/>
      <c r="S24" s="59"/>
      <c r="U24" s="38"/>
      <c r="Z24" s="2"/>
      <c r="AA24" s="38"/>
    </row>
    <row r="25" spans="1:27">
      <c r="A25" s="1"/>
      <c r="B25" s="1"/>
      <c r="C25" s="19">
        <v>17.082425000000001</v>
      </c>
      <c r="D25" s="32">
        <v>1293</v>
      </c>
      <c r="E25" s="73">
        <v>41</v>
      </c>
      <c r="F25" s="76">
        <v>14.463759166666664</v>
      </c>
      <c r="G25" s="76">
        <v>9.9326439999999998</v>
      </c>
      <c r="H25" s="11">
        <v>8.0976291666666658</v>
      </c>
      <c r="I25" s="1"/>
      <c r="J25" s="18">
        <f>1</f>
        <v>1</v>
      </c>
      <c r="K25" s="28">
        <f>$C25/F25</f>
        <v>1.1810501546076861</v>
      </c>
      <c r="L25" s="28">
        <f>$C25/G25</f>
        <v>1.7198265638031527</v>
      </c>
      <c r="M25" s="22">
        <f t="shared" si="0"/>
        <v>2.1095588163407912</v>
      </c>
      <c r="N25" s="1"/>
      <c r="O25" s="59"/>
      <c r="P25" s="59"/>
      <c r="Q25" s="59"/>
      <c r="R25" s="59"/>
      <c r="S25" s="59"/>
      <c r="U25" s="38"/>
      <c r="Z25" s="2"/>
      <c r="AA25" s="38"/>
    </row>
    <row r="26" spans="1:27">
      <c r="A26" s="1"/>
      <c r="B26" s="1"/>
      <c r="C26" s="19">
        <v>18.829375000000002</v>
      </c>
      <c r="D26" s="32">
        <v>1421</v>
      </c>
      <c r="E26" s="73">
        <v>43</v>
      </c>
      <c r="F26" s="76">
        <v>15.972823999999999</v>
      </c>
      <c r="G26" s="76">
        <v>10.934435833333332</v>
      </c>
      <c r="H26" s="11">
        <v>9.3643799999999988</v>
      </c>
      <c r="I26" s="1"/>
      <c r="J26" s="18">
        <f>1</f>
        <v>1</v>
      </c>
      <c r="K26" s="28">
        <f>$C26/F26</f>
        <v>1.1788381941728028</v>
      </c>
      <c r="L26" s="28">
        <f>$C26/G26</f>
        <v>1.7220252866269663</v>
      </c>
      <c r="M26" s="22">
        <f t="shared" si="0"/>
        <v>2.0107444379659949</v>
      </c>
      <c r="N26" s="1"/>
      <c r="O26" s="59"/>
      <c r="P26" s="59"/>
      <c r="Q26" s="59"/>
      <c r="R26" s="59"/>
      <c r="S26" s="59"/>
      <c r="U26" s="38"/>
      <c r="Z26" s="2"/>
      <c r="AA26" s="38"/>
    </row>
    <row r="27" spans="1:27">
      <c r="A27" s="1"/>
      <c r="B27" s="1"/>
      <c r="C27" s="19">
        <v>20.770424999999999</v>
      </c>
      <c r="D27" s="32">
        <v>1561</v>
      </c>
      <c r="E27" s="73">
        <v>45</v>
      </c>
      <c r="F27" s="76">
        <v>17.548861666666667</v>
      </c>
      <c r="G27" s="76">
        <v>11.990889999999998</v>
      </c>
      <c r="H27" s="11">
        <v>10.886175833333333</v>
      </c>
      <c r="I27" s="1"/>
      <c r="J27" s="18">
        <f>1</f>
        <v>1</v>
      </c>
      <c r="K27" s="28">
        <f>$C27/F27</f>
        <v>1.1835767695093613</v>
      </c>
      <c r="L27" s="28">
        <f>$C27/G27</f>
        <v>1.7321837661758219</v>
      </c>
      <c r="M27" s="22">
        <f t="shared" si="0"/>
        <v>1.9079633948591221</v>
      </c>
      <c r="N27" s="1"/>
      <c r="O27" s="59"/>
      <c r="P27" s="59"/>
      <c r="Q27" s="59"/>
      <c r="R27" s="59"/>
      <c r="S27" s="59"/>
      <c r="U27" s="38"/>
      <c r="Z27" s="2"/>
      <c r="AA27" s="38"/>
    </row>
    <row r="28" spans="1:27">
      <c r="A28" s="1"/>
      <c r="B28" s="1"/>
      <c r="C28" s="19">
        <v>22.5899</v>
      </c>
      <c r="D28" s="32">
        <v>1701</v>
      </c>
      <c r="E28" s="73">
        <v>47</v>
      </c>
      <c r="F28" s="76">
        <v>19.027102500000002</v>
      </c>
      <c r="G28" s="76">
        <v>13.05189</v>
      </c>
      <c r="H28" s="11">
        <v>12.268825</v>
      </c>
      <c r="I28" s="1"/>
      <c r="J28" s="18">
        <f>1</f>
        <v>1</v>
      </c>
      <c r="K28" s="28">
        <f>$C28/F28</f>
        <v>1.1872485576823901</v>
      </c>
      <c r="L28" s="28">
        <f>$C28/G28</f>
        <v>1.730776155790464</v>
      </c>
      <c r="M28" s="22">
        <f t="shared" si="0"/>
        <v>1.8412439659054556</v>
      </c>
      <c r="N28" s="1"/>
      <c r="O28" s="59"/>
      <c r="P28" s="59"/>
      <c r="Q28" s="59"/>
      <c r="R28" s="59"/>
      <c r="S28" s="59"/>
      <c r="U28" s="38"/>
      <c r="Z28" s="2"/>
      <c r="AA28" s="38"/>
    </row>
    <row r="29" spans="1:27">
      <c r="A29" s="1"/>
      <c r="B29" s="1"/>
      <c r="C29" s="19">
        <v>24.657499999999999</v>
      </c>
      <c r="D29" s="32">
        <v>1857</v>
      </c>
      <c r="E29" s="73">
        <v>49</v>
      </c>
      <c r="F29" s="76">
        <v>20.546136000000001</v>
      </c>
      <c r="G29" s="76">
        <v>14.251353999999997</v>
      </c>
      <c r="H29" s="11">
        <v>14.050275833333332</v>
      </c>
      <c r="I29" s="1"/>
      <c r="J29" s="18">
        <f>1</f>
        <v>1</v>
      </c>
      <c r="K29" s="28">
        <f>$C29/F29</f>
        <v>1.2001040000903331</v>
      </c>
      <c r="L29" s="28">
        <f>$C29/G29</f>
        <v>1.7301864791233172</v>
      </c>
      <c r="M29" s="22">
        <f t="shared" si="0"/>
        <v>1.7549477528050903</v>
      </c>
      <c r="N29" s="1"/>
      <c r="O29" s="59"/>
      <c r="P29" s="59"/>
      <c r="Q29" s="59"/>
      <c r="R29" s="59"/>
      <c r="S29" s="59"/>
      <c r="U29" s="38"/>
      <c r="Z29" s="2"/>
      <c r="AA29" s="38"/>
    </row>
    <row r="30" spans="1:27">
      <c r="A30" s="1"/>
      <c r="B30" s="1"/>
      <c r="C30" s="19">
        <v>26.459549999999997</v>
      </c>
      <c r="D30" s="32">
        <v>2005</v>
      </c>
      <c r="E30" s="73">
        <v>51</v>
      </c>
      <c r="F30" s="76">
        <v>22.415916666666671</v>
      </c>
      <c r="G30" s="76">
        <v>15.427351666666667</v>
      </c>
      <c r="H30" s="11">
        <v>240.29506799999999</v>
      </c>
      <c r="I30" s="1"/>
      <c r="J30" s="18">
        <f>1</f>
        <v>1</v>
      </c>
      <c r="K30" s="28">
        <f>$C30/F30</f>
        <v>1.1803911655036781</v>
      </c>
      <c r="L30" s="28">
        <f>$C30/G30</f>
        <v>1.7151064273183201</v>
      </c>
      <c r="M30" s="22">
        <f t="shared" si="0"/>
        <v>0.11011274688334427</v>
      </c>
      <c r="N30" s="1"/>
      <c r="O30" s="59"/>
      <c r="P30" s="59"/>
      <c r="Q30" s="59"/>
      <c r="R30" s="59"/>
      <c r="S30" s="59"/>
      <c r="U30" s="38"/>
      <c r="Z30" s="2"/>
      <c r="AA30" s="38"/>
    </row>
    <row r="31" spans="1:27">
      <c r="A31" s="1"/>
      <c r="B31" s="1"/>
      <c r="C31" s="19">
        <v>28.678425000000004</v>
      </c>
      <c r="D31" s="32">
        <v>2177</v>
      </c>
      <c r="E31" s="73">
        <v>53</v>
      </c>
      <c r="F31" s="76">
        <v>24.312622000000001</v>
      </c>
      <c r="G31" s="76">
        <v>16.760009999999998</v>
      </c>
      <c r="H31" s="11">
        <v>17.131823333333333</v>
      </c>
      <c r="I31" s="1"/>
      <c r="J31" s="18">
        <f>1</f>
        <v>1</v>
      </c>
      <c r="K31" s="28">
        <f>$C31/F31</f>
        <v>1.1795694022635652</v>
      </c>
      <c r="L31" s="28">
        <f>$C31/G31</f>
        <v>1.7111221890679067</v>
      </c>
      <c r="M31" s="22">
        <f t="shared" si="0"/>
        <v>1.6739855672104957</v>
      </c>
      <c r="N31" s="1"/>
      <c r="O31" s="59"/>
      <c r="P31" s="59"/>
      <c r="Q31" s="59"/>
      <c r="R31" s="59"/>
      <c r="S31" s="59"/>
      <c r="U31" s="38"/>
      <c r="Z31" s="2"/>
      <c r="AA31" s="38"/>
    </row>
    <row r="32" spans="1:27">
      <c r="A32" s="1"/>
      <c r="B32" s="1"/>
      <c r="C32" s="19">
        <v>30.780341666666668</v>
      </c>
      <c r="D32" s="32">
        <v>2337</v>
      </c>
      <c r="E32" s="73">
        <v>55</v>
      </c>
      <c r="F32" s="76">
        <v>26.249977999999999</v>
      </c>
      <c r="G32" s="76">
        <v>17.978676666666669</v>
      </c>
      <c r="H32" s="11">
        <v>18.186684166666666</v>
      </c>
      <c r="I32" s="1"/>
      <c r="J32" s="18">
        <f>1</f>
        <v>1</v>
      </c>
      <c r="K32" s="28">
        <f>$C32/F32</f>
        <v>1.1725854271827074</v>
      </c>
      <c r="L32" s="28">
        <f>$C32/G32</f>
        <v>1.7120471232309831</v>
      </c>
      <c r="M32" s="22">
        <f t="shared" si="0"/>
        <v>1.692465838444712</v>
      </c>
      <c r="N32" s="1"/>
      <c r="O32" s="59"/>
      <c r="P32" s="59"/>
      <c r="Q32" s="59"/>
      <c r="R32" s="59"/>
      <c r="S32" s="59"/>
      <c r="Z32" s="2"/>
      <c r="AA32" s="38"/>
    </row>
    <row r="33" spans="1:27">
      <c r="A33" s="1"/>
      <c r="B33" s="1"/>
      <c r="C33" s="19">
        <v>33.169808333333336</v>
      </c>
      <c r="D33" s="32">
        <v>2517</v>
      </c>
      <c r="E33" s="73">
        <v>57</v>
      </c>
      <c r="F33" s="76">
        <v>27.968824000000001</v>
      </c>
      <c r="G33" s="76">
        <v>19.359471666666664</v>
      </c>
      <c r="H33" s="11">
        <v>266.91124400000001</v>
      </c>
      <c r="I33" s="1"/>
      <c r="J33" s="18">
        <f>1</f>
        <v>1</v>
      </c>
      <c r="K33" s="28">
        <f>$C33/F33</f>
        <v>1.1859564897449151</v>
      </c>
      <c r="L33" s="28">
        <f>$C33/G33</f>
        <v>1.7133633037334097</v>
      </c>
      <c r="M33" s="22">
        <f t="shared" si="0"/>
        <v>0.12427280258501712</v>
      </c>
      <c r="N33" s="1"/>
      <c r="O33" s="59"/>
      <c r="P33" s="59"/>
      <c r="Q33" s="59"/>
      <c r="R33" s="59"/>
      <c r="S33" s="59"/>
      <c r="U33" s="59"/>
      <c r="V33" s="59"/>
      <c r="W33" s="59"/>
      <c r="Z33" s="2"/>
      <c r="AA33" s="38"/>
    </row>
    <row r="34" spans="1:27">
      <c r="A34" s="1"/>
      <c r="B34" s="1"/>
      <c r="C34" s="19">
        <v>35.788699999999999</v>
      </c>
      <c r="D34" s="32">
        <v>2701</v>
      </c>
      <c r="E34" s="73">
        <v>59</v>
      </c>
      <c r="F34" s="76">
        <v>29.626758000000002</v>
      </c>
      <c r="G34" s="76">
        <v>20.774953333333329</v>
      </c>
      <c r="H34" s="11">
        <v>20.618556000000002</v>
      </c>
      <c r="I34" s="1"/>
      <c r="J34" s="18">
        <f>1</f>
        <v>1</v>
      </c>
      <c r="K34" s="28">
        <f>$C34/F34</f>
        <v>1.2079856999540752</v>
      </c>
      <c r="L34" s="28">
        <f>$C34/G34</f>
        <v>1.722684976749246</v>
      </c>
      <c r="M34" s="22">
        <f t="shared" si="0"/>
        <v>1.735752009015568</v>
      </c>
      <c r="N34" s="1"/>
      <c r="O34" s="59"/>
      <c r="P34" s="59"/>
      <c r="Q34" s="59"/>
      <c r="R34" s="59"/>
      <c r="S34" s="59"/>
      <c r="U34" s="59"/>
      <c r="V34" s="59"/>
      <c r="W34" s="59"/>
      <c r="Z34" s="2"/>
      <c r="AA34" s="38"/>
    </row>
    <row r="35" spans="1:27">
      <c r="A35" s="1"/>
      <c r="B35" s="1"/>
      <c r="C35" s="19">
        <v>38.014324999999999</v>
      </c>
      <c r="D35" s="32">
        <v>2881</v>
      </c>
      <c r="E35" s="73">
        <v>61</v>
      </c>
      <c r="F35" s="76">
        <v>32.001202500000005</v>
      </c>
      <c r="G35" s="76">
        <v>22.163583333333335</v>
      </c>
      <c r="H35" s="11">
        <v>20.711732000000001</v>
      </c>
      <c r="I35" s="1"/>
      <c r="J35" s="18">
        <f>1</f>
        <v>1</v>
      </c>
      <c r="K35" s="28">
        <f>$C35/F35</f>
        <v>1.187903017081936</v>
      </c>
      <c r="L35" s="28">
        <f>$C35/G35</f>
        <v>1.7151705312393075</v>
      </c>
      <c r="M35" s="22">
        <f t="shared" si="0"/>
        <v>1.8354005835919467</v>
      </c>
      <c r="N35" s="1"/>
      <c r="O35" s="59"/>
      <c r="P35" s="59"/>
      <c r="Q35" s="59"/>
      <c r="R35" s="59"/>
      <c r="S35" s="59"/>
      <c r="U35" s="59"/>
      <c r="V35" s="59"/>
      <c r="W35" s="59"/>
      <c r="Z35" s="2"/>
      <c r="AA35" s="38"/>
    </row>
    <row r="36" spans="1:27">
      <c r="A36" s="1"/>
      <c r="B36" s="1"/>
      <c r="C36" s="19">
        <v>40.821216666666665</v>
      </c>
      <c r="D36" s="32">
        <v>3081</v>
      </c>
      <c r="E36" s="73">
        <v>63</v>
      </c>
      <c r="F36" s="76">
        <v>34.398510000000002</v>
      </c>
      <c r="G36" s="76">
        <v>23.7030925</v>
      </c>
      <c r="H36" s="11">
        <v>22.617910000000002</v>
      </c>
      <c r="I36" s="1"/>
      <c r="J36" s="18">
        <f>1</f>
        <v>1</v>
      </c>
      <c r="K36" s="28">
        <f>$C36/F36</f>
        <v>1.1867146764981003</v>
      </c>
      <c r="L36" s="28">
        <f>$C36/G36</f>
        <v>1.7221894850499639</v>
      </c>
      <c r="M36" s="22">
        <f t="shared" si="0"/>
        <v>1.8048182465429681</v>
      </c>
      <c r="N36" s="1"/>
      <c r="O36" s="59"/>
      <c r="P36" s="59"/>
      <c r="Q36" s="59"/>
      <c r="R36" s="59"/>
      <c r="S36" s="59"/>
      <c r="U36" s="59"/>
      <c r="V36" s="59"/>
      <c r="W36" s="59"/>
      <c r="Z36" s="2"/>
      <c r="AA36" s="38"/>
    </row>
    <row r="37" spans="1:27">
      <c r="A37" s="1"/>
      <c r="B37" s="1"/>
      <c r="C37" s="19">
        <v>43.367741666666667</v>
      </c>
      <c r="D37" s="32">
        <v>3273</v>
      </c>
      <c r="E37" s="73">
        <v>65</v>
      </c>
      <c r="F37" s="76">
        <v>37.014694166666665</v>
      </c>
      <c r="G37" s="76">
        <v>25.174974166666669</v>
      </c>
      <c r="H37" s="11">
        <v>24.168712000000003</v>
      </c>
      <c r="I37" s="1"/>
      <c r="J37" s="18">
        <f>1</f>
        <v>1</v>
      </c>
      <c r="K37" s="28">
        <f>$C37/F37</f>
        <v>1.1716358230975523</v>
      </c>
      <c r="L37" s="28">
        <f>$C37/G37</f>
        <v>1.7226528766050702</v>
      </c>
      <c r="M37" s="22">
        <f t="shared" si="0"/>
        <v>1.7943753753475429</v>
      </c>
      <c r="N37" s="1"/>
      <c r="O37" s="59"/>
      <c r="P37" s="59"/>
      <c r="Q37" s="59"/>
      <c r="R37" s="59"/>
      <c r="S37" s="59"/>
      <c r="U37" s="59"/>
      <c r="V37" s="59"/>
      <c r="W37" s="59"/>
      <c r="Z37" s="2"/>
      <c r="AA37" s="38"/>
    </row>
    <row r="38" spans="1:27">
      <c r="A38" s="1"/>
      <c r="B38" s="1"/>
      <c r="C38" s="19">
        <v>46.582341666666672</v>
      </c>
      <c r="D38" s="32">
        <v>3481</v>
      </c>
      <c r="E38" s="73">
        <v>67</v>
      </c>
      <c r="F38" s="76">
        <v>39.236778333333334</v>
      </c>
      <c r="G38" s="76">
        <v>26.753223999999999</v>
      </c>
      <c r="H38" s="11">
        <v>239.05685912150702</v>
      </c>
      <c r="I38" s="1"/>
      <c r="J38" s="18">
        <f>1</f>
        <v>1</v>
      </c>
      <c r="K38" s="28">
        <f>$C38/F38</f>
        <v>1.1872111739381255</v>
      </c>
      <c r="L38" s="28">
        <f>$C38/G38</f>
        <v>1.7411860965492112</v>
      </c>
      <c r="M38" s="22">
        <f t="shared" si="0"/>
        <v>0.19485883750773264</v>
      </c>
      <c r="N38" s="1"/>
      <c r="O38" s="59"/>
      <c r="P38" s="59"/>
      <c r="Q38" s="59"/>
      <c r="R38" s="59"/>
      <c r="S38" s="59"/>
      <c r="U38" s="59"/>
      <c r="V38" s="59"/>
      <c r="W38" s="59"/>
      <c r="Z38" s="2"/>
      <c r="AA38" s="38"/>
    </row>
    <row r="39" spans="1:27">
      <c r="A39" s="1"/>
      <c r="B39" s="1"/>
      <c r="C39" s="19">
        <v>49.683191666666666</v>
      </c>
      <c r="D39" s="32">
        <v>3689</v>
      </c>
      <c r="E39" s="73">
        <v>69</v>
      </c>
      <c r="F39" s="76">
        <v>41.497979999999998</v>
      </c>
      <c r="G39" s="76">
        <v>28.38080416666666</v>
      </c>
      <c r="H39" s="11">
        <v>25.252087999999997</v>
      </c>
      <c r="I39" s="1"/>
      <c r="J39" s="18">
        <f>1</f>
        <v>1</v>
      </c>
      <c r="K39" s="28">
        <f>$C39/F39</f>
        <v>1.1972436168378959</v>
      </c>
      <c r="L39" s="28">
        <f>$C39/G39</f>
        <v>1.7505913988518946</v>
      </c>
      <c r="M39" s="22">
        <f t="shared" si="0"/>
        <v>1.9674884574561387</v>
      </c>
      <c r="N39" s="1"/>
      <c r="O39" s="59"/>
      <c r="P39" s="59"/>
      <c r="Q39" s="59"/>
      <c r="R39" s="59"/>
      <c r="S39" s="59"/>
      <c r="U39" s="38"/>
      <c r="Z39" s="2"/>
      <c r="AA39" s="38"/>
    </row>
    <row r="40" spans="1:27">
      <c r="A40" s="1"/>
      <c r="B40" s="1"/>
      <c r="C40" s="19">
        <v>52.352166666666669</v>
      </c>
      <c r="D40" s="32">
        <v>3905</v>
      </c>
      <c r="E40" s="73">
        <v>71</v>
      </c>
      <c r="F40" s="76">
        <v>44.348063333333329</v>
      </c>
      <c r="G40" s="76">
        <v>30.039156666666667</v>
      </c>
      <c r="H40" s="11">
        <v>246.56032106645154</v>
      </c>
      <c r="I40" s="1"/>
      <c r="J40" s="18">
        <f>1</f>
        <v>1</v>
      </c>
      <c r="K40" s="28">
        <f>$C40/F40</f>
        <v>1.1804837174776293</v>
      </c>
      <c r="L40" s="28">
        <f>$C40/G40</f>
        <v>1.7427974842169893</v>
      </c>
      <c r="M40" s="22">
        <f t="shared" si="0"/>
        <v>0.21233005554270434</v>
      </c>
      <c r="N40" s="1"/>
      <c r="O40" s="59"/>
      <c r="P40" s="59"/>
      <c r="Q40" s="59"/>
      <c r="R40" s="59"/>
      <c r="S40" s="59"/>
      <c r="U40" s="38"/>
      <c r="V40" s="59"/>
      <c r="W40" s="59"/>
      <c r="Z40" s="2"/>
      <c r="AA40" s="38"/>
    </row>
    <row r="41" spans="1:27">
      <c r="A41" s="1"/>
      <c r="C41" s="19">
        <v>55.573099999999997</v>
      </c>
      <c r="D41" s="32">
        <v>4137</v>
      </c>
      <c r="E41" s="73">
        <v>73</v>
      </c>
      <c r="F41" s="76">
        <v>47.210624000000003</v>
      </c>
      <c r="G41" s="76">
        <v>31.838044000000004</v>
      </c>
      <c r="H41" s="11">
        <v>32.432110000000002</v>
      </c>
      <c r="I41" s="1"/>
      <c r="J41" s="18">
        <f>1</f>
        <v>1</v>
      </c>
      <c r="K41" s="28">
        <f t="shared" ref="K41:K49" si="1">$C41/F41</f>
        <v>1.1771312321565586</v>
      </c>
      <c r="L41" s="28">
        <f t="shared" ref="L41:L49" si="2">$C41/G41</f>
        <v>1.7454935359722472</v>
      </c>
      <c r="M41" s="22">
        <f t="shared" si="0"/>
        <v>1.7135209519207968</v>
      </c>
      <c r="N41" s="1"/>
      <c r="O41" s="59"/>
      <c r="P41" s="59"/>
      <c r="Q41" s="59"/>
      <c r="R41" s="59"/>
      <c r="S41" s="59"/>
      <c r="V41" s="59"/>
      <c r="W41" s="59"/>
    </row>
    <row r="42" spans="1:27">
      <c r="A42" s="1"/>
      <c r="C42" s="19">
        <v>59.282250000000005</v>
      </c>
      <c r="D42" s="32">
        <v>4373</v>
      </c>
      <c r="E42" s="73">
        <v>75</v>
      </c>
      <c r="F42" s="76">
        <v>49.859845999999997</v>
      </c>
      <c r="G42" s="76">
        <v>33.734268</v>
      </c>
      <c r="H42" s="11">
        <v>228.63802514624965</v>
      </c>
      <c r="I42" s="1"/>
      <c r="J42" s="18">
        <f>1</f>
        <v>1</v>
      </c>
      <c r="K42" s="28">
        <f t="shared" si="1"/>
        <v>1.1889777998913196</v>
      </c>
      <c r="L42" s="28">
        <f t="shared" si="2"/>
        <v>1.7573302613235895</v>
      </c>
      <c r="M42" s="22">
        <f t="shared" si="0"/>
        <v>0.25928429867289032</v>
      </c>
      <c r="N42" s="1"/>
      <c r="O42" s="59"/>
      <c r="P42" s="59"/>
      <c r="Q42" s="59"/>
      <c r="R42" s="59"/>
      <c r="S42" s="59"/>
    </row>
    <row r="43" spans="1:27">
      <c r="A43" s="1"/>
      <c r="C43" s="19">
        <v>62.799950000000003</v>
      </c>
      <c r="D43" s="32">
        <v>4609</v>
      </c>
      <c r="E43" s="73">
        <v>77</v>
      </c>
      <c r="F43" s="76">
        <v>51.410311999999998</v>
      </c>
      <c r="G43" s="76">
        <v>35.533755999999997</v>
      </c>
      <c r="H43" s="11">
        <v>34.378779999999999</v>
      </c>
      <c r="I43" s="1"/>
      <c r="J43" s="18">
        <f>1</f>
        <v>1</v>
      </c>
      <c r="K43" s="28">
        <f t="shared" si="1"/>
        <v>1.2215438412433677</v>
      </c>
      <c r="L43" s="28">
        <f t="shared" si="2"/>
        <v>1.7673321671933586</v>
      </c>
      <c r="M43" s="22">
        <f t="shared" si="0"/>
        <v>1.826706765045182</v>
      </c>
      <c r="N43" s="1"/>
      <c r="O43" s="59"/>
      <c r="P43" s="59"/>
      <c r="Q43" s="59"/>
      <c r="R43" s="59"/>
      <c r="S43" s="59"/>
    </row>
    <row r="44" spans="1:27">
      <c r="A44" s="1"/>
      <c r="C44" s="19">
        <v>67.028374999999997</v>
      </c>
      <c r="D44" s="32">
        <v>4849</v>
      </c>
      <c r="E44" s="73">
        <v>79</v>
      </c>
      <c r="F44" s="76">
        <v>54.993755999999998</v>
      </c>
      <c r="G44" s="76">
        <v>37.405712000000001</v>
      </c>
      <c r="H44" s="11">
        <v>241.27290760527526</v>
      </c>
      <c r="I44" s="1"/>
      <c r="J44" s="18">
        <f>1</f>
        <v>1</v>
      </c>
      <c r="K44" s="28">
        <f t="shared" si="1"/>
        <v>1.2188360984108815</v>
      </c>
      <c r="L44" s="28">
        <f t="shared" si="2"/>
        <v>1.7919288636986777</v>
      </c>
      <c r="M44" s="22">
        <f t="shared" si="0"/>
        <v>0.27781144458066981</v>
      </c>
      <c r="N44" s="1"/>
      <c r="O44" s="59"/>
      <c r="P44" s="59"/>
      <c r="Q44" s="59"/>
      <c r="R44" s="59"/>
      <c r="S44" s="59"/>
    </row>
    <row r="45" spans="1:27">
      <c r="A45" s="1"/>
      <c r="C45" s="19">
        <v>71.08605</v>
      </c>
      <c r="D45" s="32">
        <v>5097</v>
      </c>
      <c r="E45" s="73">
        <v>81</v>
      </c>
      <c r="F45" s="76">
        <v>58.309044000000007</v>
      </c>
      <c r="G45" s="76">
        <v>39.266621999999998</v>
      </c>
      <c r="H45" s="11">
        <v>248.73811381576493</v>
      </c>
      <c r="I45" s="1"/>
      <c r="J45" s="18">
        <f>1</f>
        <v>1</v>
      </c>
      <c r="K45" s="28">
        <f t="shared" si="1"/>
        <v>1.2191256299794591</v>
      </c>
      <c r="L45" s="28">
        <f t="shared" si="2"/>
        <v>1.8103428912219646</v>
      </c>
      <c r="M45" s="22">
        <f t="shared" si="0"/>
        <v>0.2857867212607873</v>
      </c>
      <c r="N45" s="1"/>
      <c r="O45" s="59"/>
      <c r="P45" s="59"/>
      <c r="Q45" s="59"/>
      <c r="R45" s="59"/>
    </row>
    <row r="46" spans="1:27">
      <c r="A46" s="1"/>
      <c r="C46" s="19">
        <v>74.209900000000005</v>
      </c>
      <c r="D46" s="32">
        <v>5361</v>
      </c>
      <c r="E46" s="73">
        <v>83</v>
      </c>
      <c r="F46" s="76">
        <v>60.741046000000004</v>
      </c>
      <c r="G46" s="76">
        <v>41.303021999999999</v>
      </c>
      <c r="H46" s="11">
        <v>255.13576593675842</v>
      </c>
      <c r="I46" s="1"/>
      <c r="J46" s="18">
        <f>1</f>
        <v>1</v>
      </c>
      <c r="K46" s="28">
        <f t="shared" si="1"/>
        <v>1.2217422136589482</v>
      </c>
      <c r="L46" s="28">
        <f t="shared" si="2"/>
        <v>1.7967184096117714</v>
      </c>
      <c r="M46" s="22">
        <f t="shared" si="0"/>
        <v>0.29086435501322355</v>
      </c>
      <c r="N46" s="1"/>
      <c r="O46" s="59"/>
      <c r="P46" s="59"/>
      <c r="Q46" s="59"/>
      <c r="R46" s="59"/>
    </row>
    <row r="47" spans="1:27">
      <c r="A47" s="1"/>
      <c r="C47" s="19">
        <v>78.27225</v>
      </c>
      <c r="D47" s="32">
        <v>5617</v>
      </c>
      <c r="E47" s="73">
        <v>85</v>
      </c>
      <c r="F47" s="76">
        <v>63.931356000000008</v>
      </c>
      <c r="G47" s="76">
        <v>43.310202000000004</v>
      </c>
      <c r="H47" s="11">
        <v>237.82207631477149</v>
      </c>
      <c r="I47" s="1"/>
      <c r="J47" s="18">
        <f>1</f>
        <v>1</v>
      </c>
      <c r="K47" s="28">
        <f t="shared" si="1"/>
        <v>1.2243170628196904</v>
      </c>
      <c r="L47" s="28">
        <f t="shared" si="2"/>
        <v>1.8072474009703301</v>
      </c>
      <c r="M47" s="22">
        <f t="shared" si="0"/>
        <v>0.3291210438193386</v>
      </c>
      <c r="N47" s="1"/>
      <c r="O47" s="59"/>
      <c r="P47" s="59"/>
      <c r="Q47" s="59"/>
      <c r="R47" s="59"/>
    </row>
    <row r="48" spans="1:27">
      <c r="A48" s="1"/>
      <c r="C48" s="19">
        <v>82.282300000000006</v>
      </c>
      <c r="D48" s="32">
        <v>5897</v>
      </c>
      <c r="E48" s="73">
        <v>87</v>
      </c>
      <c r="F48" s="76">
        <v>66.940643999999992</v>
      </c>
      <c r="G48" s="76">
        <v>45.487355999999998</v>
      </c>
      <c r="H48" s="11">
        <v>243.45036407754995</v>
      </c>
      <c r="I48" s="1"/>
      <c r="J48" s="18">
        <f>1</f>
        <v>1</v>
      </c>
      <c r="K48" s="28">
        <f t="shared" si="1"/>
        <v>1.2291829758912989</v>
      </c>
      <c r="L48" s="28">
        <f t="shared" si="2"/>
        <v>1.8089048745765748</v>
      </c>
      <c r="M48" s="22">
        <f t="shared" si="0"/>
        <v>0.33798388559316089</v>
      </c>
      <c r="N48" s="1"/>
      <c r="O48" s="59"/>
      <c r="P48" s="59"/>
      <c r="Q48" s="59"/>
      <c r="R48" s="59"/>
    </row>
    <row r="49" spans="1:18">
      <c r="A49" s="1"/>
      <c r="C49" s="30">
        <v>86.04272499999999</v>
      </c>
      <c r="D49" s="33">
        <v>6161</v>
      </c>
      <c r="E49" s="74">
        <v>89</v>
      </c>
      <c r="F49" s="77">
        <v>69.153402</v>
      </c>
      <c r="G49" s="77">
        <v>47.555355999999996</v>
      </c>
      <c r="H49" s="12">
        <v>229.53705608199334</v>
      </c>
      <c r="I49" s="1"/>
      <c r="J49" s="20">
        <f>1</f>
        <v>1</v>
      </c>
      <c r="K49" s="29">
        <f t="shared" si="1"/>
        <v>1.2442298211156697</v>
      </c>
      <c r="L49" s="29">
        <f t="shared" si="2"/>
        <v>1.8093172302190315</v>
      </c>
      <c r="M49" s="23">
        <f t="shared" si="0"/>
        <v>0.37485330895445707</v>
      </c>
      <c r="N49" s="1"/>
      <c r="O49" s="59"/>
      <c r="R49" s="59"/>
    </row>
    <row r="50" spans="1:18">
      <c r="O50" s="59"/>
      <c r="R50" s="59"/>
    </row>
    <row r="51" spans="1:18">
      <c r="O51" s="59"/>
      <c r="R51" s="59"/>
    </row>
    <row r="52" spans="1:18">
      <c r="O52" s="59"/>
      <c r="R52" s="59"/>
    </row>
    <row r="53" spans="1:18">
      <c r="O53" s="59"/>
      <c r="R53" s="59"/>
    </row>
    <row r="54" spans="1:18">
      <c r="O54" s="59"/>
      <c r="R54" s="59"/>
    </row>
    <row r="55" spans="1:18">
      <c r="O55" s="59"/>
      <c r="R55" s="59"/>
    </row>
    <row r="56" spans="1:18">
      <c r="O56" s="59"/>
      <c r="R56" s="59"/>
    </row>
    <row r="57" spans="1:18">
      <c r="O57" s="59"/>
      <c r="R57" s="59"/>
    </row>
    <row r="58" spans="1:18">
      <c r="O58" s="59"/>
      <c r="R58" s="59"/>
    </row>
    <row r="59" spans="1:18">
      <c r="O59" s="59"/>
    </row>
    <row r="60" spans="1:18">
      <c r="O60" s="59"/>
    </row>
    <row r="61" spans="1:18">
      <c r="O61" s="59"/>
    </row>
    <row r="62" spans="1:18">
      <c r="O62" s="59"/>
    </row>
    <row r="63" spans="1:18">
      <c r="O63" s="59"/>
    </row>
    <row r="64" spans="1:18">
      <c r="O64" s="59"/>
    </row>
    <row r="65" spans="15:15">
      <c r="O65" s="59"/>
    </row>
    <row r="66" spans="15:15">
      <c r="O66" s="59"/>
    </row>
    <row r="67" spans="15:15">
      <c r="O67" s="59"/>
    </row>
    <row r="68" spans="15:15">
      <c r="O68" s="59"/>
    </row>
    <row r="69" spans="15:15">
      <c r="O69" s="59"/>
    </row>
    <row r="70" spans="15:15">
      <c r="O70" s="59"/>
    </row>
    <row r="71" spans="15:15">
      <c r="O71" s="59"/>
    </row>
    <row r="72" spans="15:15">
      <c r="O72" s="59"/>
    </row>
    <row r="73" spans="15:15">
      <c r="O73" s="59"/>
    </row>
    <row r="74" spans="15:15">
      <c r="O74" s="59"/>
    </row>
    <row r="75" spans="15:15">
      <c r="O75" s="59"/>
    </row>
    <row r="76" spans="15:15">
      <c r="O76" s="59"/>
    </row>
    <row r="77" spans="15:15">
      <c r="O77" s="59"/>
    </row>
    <row r="78" spans="15:15">
      <c r="O78" s="59"/>
    </row>
    <row r="79" spans="15:15">
      <c r="O79" s="59"/>
    </row>
    <row r="80" spans="15:15">
      <c r="O80" s="59"/>
    </row>
    <row r="81" spans="15:15">
      <c r="O81" s="59"/>
    </row>
    <row r="82" spans="15:15">
      <c r="O82" s="59"/>
    </row>
    <row r="83" spans="15:15">
      <c r="O83" s="59"/>
    </row>
    <row r="84" spans="15:15">
      <c r="O84" s="59"/>
    </row>
    <row r="85" spans="15:15">
      <c r="O85" s="59"/>
    </row>
    <row r="86" spans="15:15">
      <c r="O86" s="59"/>
    </row>
    <row r="87" spans="15:15">
      <c r="O87" s="59"/>
    </row>
    <row r="88" spans="15:15">
      <c r="O88" s="59"/>
    </row>
    <row r="89" spans="15:15">
      <c r="O89" s="59"/>
    </row>
    <row r="90" spans="15:15">
      <c r="O90" s="59"/>
    </row>
    <row r="91" spans="15:15">
      <c r="O91" s="59"/>
    </row>
    <row r="92" spans="15:15">
      <c r="O92" s="59"/>
    </row>
    <row r="93" spans="15:15">
      <c r="O93" s="59"/>
    </row>
    <row r="94" spans="15:15">
      <c r="O94" s="59"/>
    </row>
    <row r="95" spans="15:15">
      <c r="O95" s="59"/>
    </row>
    <row r="96" spans="15:15">
      <c r="O96" s="59"/>
    </row>
    <row r="97" spans="15:15">
      <c r="O97" s="59"/>
    </row>
    <row r="98" spans="15:15">
      <c r="O98" s="59"/>
    </row>
    <row r="99" spans="15:15">
      <c r="O99" s="59"/>
    </row>
    <row r="100" spans="15:15">
      <c r="O100" s="59"/>
    </row>
    <row r="101" spans="15:15">
      <c r="O101" s="59"/>
    </row>
    <row r="102" spans="15:15">
      <c r="O102" s="59"/>
    </row>
    <row r="103" spans="15:15">
      <c r="O103" s="59"/>
    </row>
    <row r="104" spans="15:15">
      <c r="O104" s="59"/>
    </row>
    <row r="105" spans="15:15">
      <c r="O105" s="59"/>
    </row>
    <row r="106" spans="15:15">
      <c r="O106" s="59"/>
    </row>
    <row r="107" spans="15:15">
      <c r="O107" s="59"/>
    </row>
    <row r="108" spans="15:15">
      <c r="O108" s="59"/>
    </row>
    <row r="109" spans="15:15">
      <c r="O109" s="59"/>
    </row>
    <row r="110" spans="15:15">
      <c r="O110" s="59"/>
    </row>
    <row r="111" spans="15:15">
      <c r="O111" s="59"/>
    </row>
    <row r="112" spans="15:15">
      <c r="O112" s="59"/>
    </row>
    <row r="113" spans="15:15">
      <c r="O113" s="59"/>
    </row>
    <row r="114" spans="15:15">
      <c r="O114" s="59"/>
    </row>
    <row r="115" spans="15:15">
      <c r="O115" s="59"/>
    </row>
    <row r="116" spans="15:15">
      <c r="O116" s="59"/>
    </row>
    <row r="117" spans="15:15">
      <c r="O117" s="59"/>
    </row>
    <row r="118" spans="15:15">
      <c r="O118" s="59"/>
    </row>
    <row r="119" spans="15:15">
      <c r="O119" s="59"/>
    </row>
    <row r="120" spans="15:15">
      <c r="O120" s="59"/>
    </row>
    <row r="121" spans="15:15">
      <c r="O121" s="59"/>
    </row>
    <row r="122" spans="15:15">
      <c r="O122" s="59"/>
    </row>
    <row r="123" spans="15:15">
      <c r="O123" s="59"/>
    </row>
    <row r="124" spans="15:15">
      <c r="O124" s="59"/>
    </row>
    <row r="125" spans="15:15">
      <c r="O125" s="59"/>
    </row>
    <row r="126" spans="15:15">
      <c r="O126" s="59"/>
    </row>
    <row r="127" spans="15:15">
      <c r="O127" s="59"/>
    </row>
    <row r="128" spans="15:15">
      <c r="O128" s="59"/>
    </row>
    <row r="129" spans="15:15">
      <c r="O129" s="59"/>
    </row>
    <row r="130" spans="15:15">
      <c r="O130" s="59"/>
    </row>
    <row r="131" spans="15:15">
      <c r="O131" s="59"/>
    </row>
    <row r="132" spans="15:15">
      <c r="O132" s="59"/>
    </row>
    <row r="133" spans="15:15">
      <c r="O133" s="59"/>
    </row>
    <row r="134" spans="15:15">
      <c r="O134" s="59"/>
    </row>
    <row r="135" spans="15:15">
      <c r="O135" s="59"/>
    </row>
    <row r="136" spans="15:15">
      <c r="O136" s="59"/>
    </row>
    <row r="137" spans="15:15">
      <c r="O137" s="59"/>
    </row>
    <row r="138" spans="15:15">
      <c r="O138" s="59"/>
    </row>
    <row r="139" spans="15:15">
      <c r="O139" s="59"/>
    </row>
    <row r="140" spans="15:15">
      <c r="O140" s="59"/>
    </row>
    <row r="141" spans="15:15">
      <c r="O141" s="59"/>
    </row>
    <row r="142" spans="15:15">
      <c r="O142" s="59"/>
    </row>
    <row r="143" spans="15:15">
      <c r="O143" s="59"/>
    </row>
    <row r="144" spans="15:15">
      <c r="O144" s="59"/>
    </row>
    <row r="145" spans="15:15">
      <c r="O145" s="59"/>
    </row>
    <row r="146" spans="15:15">
      <c r="O146" s="59"/>
    </row>
    <row r="147" spans="15:15">
      <c r="O147" s="59"/>
    </row>
    <row r="148" spans="15:15">
      <c r="O148" s="59"/>
    </row>
    <row r="149" spans="15:15">
      <c r="O149" s="59"/>
    </row>
    <row r="150" spans="15:15">
      <c r="O150" s="59"/>
    </row>
    <row r="151" spans="15:15">
      <c r="O151" s="59"/>
    </row>
    <row r="152" spans="15:15">
      <c r="O152" s="59"/>
    </row>
    <row r="153" spans="15:15">
      <c r="O153" s="59"/>
    </row>
    <row r="154" spans="15:15">
      <c r="O154" s="59"/>
    </row>
    <row r="155" spans="15:15">
      <c r="O155" s="59"/>
    </row>
    <row r="156" spans="15:15">
      <c r="O156" s="59"/>
    </row>
    <row r="157" spans="15:15">
      <c r="O157" s="59"/>
    </row>
    <row r="158" spans="15:15">
      <c r="O158" s="59"/>
    </row>
    <row r="159" spans="15:15">
      <c r="O159" s="59"/>
    </row>
    <row r="160" spans="15:15">
      <c r="O160" s="59"/>
    </row>
    <row r="161" spans="15:15">
      <c r="O161" s="59"/>
    </row>
    <row r="162" spans="15:15">
      <c r="O162" s="59"/>
    </row>
    <row r="163" spans="15:15">
      <c r="O163" s="59"/>
    </row>
    <row r="164" spans="15:15">
      <c r="O164" s="59"/>
    </row>
    <row r="165" spans="15:15">
      <c r="O165" s="59"/>
    </row>
    <row r="166" spans="15:15">
      <c r="O166" s="59"/>
    </row>
    <row r="167" spans="15:15">
      <c r="O167" s="59"/>
    </row>
    <row r="168" spans="15:15">
      <c r="O168" s="59"/>
    </row>
    <row r="169" spans="15:15">
      <c r="O169" s="59"/>
    </row>
    <row r="170" spans="15:15">
      <c r="O170" s="59"/>
    </row>
    <row r="171" spans="15:15">
      <c r="O171" s="59"/>
    </row>
    <row r="172" spans="15:15">
      <c r="O172" s="59"/>
    </row>
    <row r="173" spans="15:15">
      <c r="O173" s="59"/>
    </row>
    <row r="174" spans="15:15">
      <c r="O174" s="59"/>
    </row>
    <row r="175" spans="15:15">
      <c r="O175" s="59"/>
    </row>
    <row r="176" spans="15:15">
      <c r="O176" s="59"/>
    </row>
    <row r="177" spans="15:15">
      <c r="O177" s="59"/>
    </row>
    <row r="178" spans="15:15">
      <c r="O178" s="59"/>
    </row>
    <row r="179" spans="15:15">
      <c r="O179" s="59"/>
    </row>
    <row r="180" spans="15:15">
      <c r="O180" s="59"/>
    </row>
    <row r="181" spans="15:15">
      <c r="O181" s="59"/>
    </row>
    <row r="182" spans="15:15">
      <c r="O182" s="59"/>
    </row>
    <row r="183" spans="15:15">
      <c r="O183" s="59"/>
    </row>
    <row r="184" spans="15:15">
      <c r="O184" s="59"/>
    </row>
    <row r="185" spans="15:15">
      <c r="O185" s="59"/>
    </row>
    <row r="186" spans="15:15">
      <c r="O186" s="59"/>
    </row>
    <row r="187" spans="15:15">
      <c r="O187" s="59"/>
    </row>
    <row r="188" spans="15:15">
      <c r="O188" s="59"/>
    </row>
    <row r="189" spans="15:15">
      <c r="O189" s="59"/>
    </row>
    <row r="190" spans="15:15">
      <c r="O190" s="59"/>
    </row>
    <row r="191" spans="15:15">
      <c r="O191" s="59"/>
    </row>
    <row r="192" spans="15:15">
      <c r="O192" s="59"/>
    </row>
    <row r="193" spans="15:15">
      <c r="O193" s="59"/>
    </row>
    <row r="194" spans="15:15">
      <c r="O194" s="59"/>
    </row>
    <row r="195" spans="15:15">
      <c r="O195" s="59"/>
    </row>
    <row r="196" spans="15:15">
      <c r="O196" s="59"/>
    </row>
    <row r="197" spans="15:15">
      <c r="O197" s="59"/>
    </row>
    <row r="198" spans="15:15">
      <c r="O198" s="59"/>
    </row>
    <row r="199" spans="15:15">
      <c r="O199" s="59"/>
    </row>
    <row r="200" spans="15:15">
      <c r="O200" s="59"/>
    </row>
    <row r="201" spans="15:15">
      <c r="O201" s="59"/>
    </row>
    <row r="202" spans="15:15">
      <c r="O202" s="59"/>
    </row>
    <row r="203" spans="15:15">
      <c r="O203" s="59"/>
    </row>
    <row r="204" spans="15:15">
      <c r="O204" s="59"/>
    </row>
    <row r="205" spans="15:15">
      <c r="O205" s="59"/>
    </row>
    <row r="206" spans="15:15">
      <c r="O206" s="59"/>
    </row>
    <row r="207" spans="15:15">
      <c r="O207" s="59"/>
    </row>
    <row r="208" spans="15:15">
      <c r="O208" s="59"/>
    </row>
    <row r="209" spans="15:15">
      <c r="O209" s="59"/>
    </row>
    <row r="210" spans="15:15">
      <c r="O210" s="59"/>
    </row>
    <row r="211" spans="15:15">
      <c r="O211" s="59"/>
    </row>
    <row r="212" spans="15:15">
      <c r="O212" s="59"/>
    </row>
    <row r="213" spans="15:15">
      <c r="O213" s="59"/>
    </row>
    <row r="214" spans="15:15">
      <c r="O214" s="59"/>
    </row>
    <row r="215" spans="15:15">
      <c r="O215" s="59"/>
    </row>
    <row r="216" spans="15:15">
      <c r="O216" s="59"/>
    </row>
    <row r="217" spans="15:15">
      <c r="O217" s="59"/>
    </row>
    <row r="218" spans="15:15">
      <c r="O218" s="59"/>
    </row>
    <row r="219" spans="15:15">
      <c r="O219" s="59"/>
    </row>
    <row r="220" spans="15:15">
      <c r="O220" s="59"/>
    </row>
    <row r="221" spans="15:15">
      <c r="O221" s="59"/>
    </row>
    <row r="222" spans="15:15">
      <c r="O222" s="59"/>
    </row>
    <row r="223" spans="15:15">
      <c r="O223" s="59"/>
    </row>
    <row r="224" spans="15:15">
      <c r="O224" s="59"/>
    </row>
    <row r="225" spans="15:15">
      <c r="O225" s="59"/>
    </row>
    <row r="226" spans="15:15">
      <c r="O226" s="59"/>
    </row>
    <row r="227" spans="15:15">
      <c r="O227" s="59"/>
    </row>
    <row r="228" spans="15:15">
      <c r="O228" s="59"/>
    </row>
    <row r="229" spans="15:15">
      <c r="O229" s="59"/>
    </row>
    <row r="230" spans="15:15">
      <c r="O230" s="59"/>
    </row>
    <row r="231" spans="15:15">
      <c r="O231" s="59"/>
    </row>
    <row r="232" spans="15:15">
      <c r="O232" s="59"/>
    </row>
    <row r="233" spans="15:15">
      <c r="O233" s="59"/>
    </row>
    <row r="234" spans="15:15">
      <c r="O234" s="59"/>
    </row>
    <row r="235" spans="15:15">
      <c r="O235" s="59"/>
    </row>
    <row r="236" spans="15:15">
      <c r="O236" s="59"/>
    </row>
    <row r="237" spans="15:15">
      <c r="O237" s="59"/>
    </row>
    <row r="238" spans="15:15">
      <c r="O238" s="59"/>
    </row>
    <row r="239" spans="15:15">
      <c r="O239" s="59"/>
    </row>
    <row r="240" spans="15:15">
      <c r="O240" s="59"/>
    </row>
    <row r="241" spans="15:15">
      <c r="O241" s="59"/>
    </row>
    <row r="242" spans="15:15">
      <c r="O242" s="59"/>
    </row>
    <row r="243" spans="15:15">
      <c r="O243" s="59"/>
    </row>
    <row r="244" spans="15:15">
      <c r="O244" s="59"/>
    </row>
    <row r="245" spans="15:15">
      <c r="O245" s="59"/>
    </row>
    <row r="246" spans="15:15">
      <c r="O246" s="59"/>
    </row>
    <row r="247" spans="15:15">
      <c r="O247" s="59"/>
    </row>
    <row r="248" spans="15:15">
      <c r="O248" s="59"/>
    </row>
    <row r="249" spans="15:15">
      <c r="O249" s="59"/>
    </row>
    <row r="250" spans="15:15">
      <c r="O250" s="59"/>
    </row>
    <row r="251" spans="15:15">
      <c r="O251" s="59"/>
    </row>
    <row r="252" spans="15:15">
      <c r="O252" s="59"/>
    </row>
    <row r="253" spans="15:15">
      <c r="O253" s="59"/>
    </row>
    <row r="254" spans="15:15">
      <c r="O254" s="59"/>
    </row>
    <row r="255" spans="15:15">
      <c r="O255" s="59"/>
    </row>
    <row r="256" spans="15:15">
      <c r="O256" s="59"/>
    </row>
    <row r="257" spans="15:15">
      <c r="O257" s="59"/>
    </row>
    <row r="258" spans="15:15">
      <c r="O258" s="59"/>
    </row>
    <row r="259" spans="15:15">
      <c r="O259" s="59"/>
    </row>
    <row r="260" spans="15:15">
      <c r="O260" s="59"/>
    </row>
    <row r="261" spans="15:15">
      <c r="O261" s="59"/>
    </row>
    <row r="262" spans="15:15">
      <c r="O262" s="59"/>
    </row>
    <row r="263" spans="15:15">
      <c r="O263" s="59"/>
    </row>
    <row r="264" spans="15:15">
      <c r="O264" s="59"/>
    </row>
  </sheetData>
  <mergeCells count="2">
    <mergeCell ref="F4:H4"/>
    <mergeCell ref="J4:M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zoomScale="85" zoomScaleNormal="85" workbookViewId="0">
      <selection activeCell="D11" sqref="D11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10">
      <c r="A1" s="38" t="s">
        <v>15</v>
      </c>
      <c r="B1" s="13" t="s">
        <v>11</v>
      </c>
      <c r="C1" s="60" t="s">
        <v>61</v>
      </c>
      <c r="D1" s="66"/>
      <c r="E1" s="61"/>
      <c r="F1" s="60" t="s">
        <v>62</v>
      </c>
      <c r="G1" s="66"/>
      <c r="H1" s="61"/>
    </row>
    <row r="2" spans="1:10">
      <c r="A2" s="38"/>
      <c r="B2" s="13" t="s">
        <v>8</v>
      </c>
      <c r="C2" s="9" t="s">
        <v>16</v>
      </c>
      <c r="D2" s="9" t="s">
        <v>17</v>
      </c>
      <c r="E2" s="9" t="s">
        <v>18</v>
      </c>
      <c r="F2" s="9" t="s">
        <v>16</v>
      </c>
      <c r="G2" s="9" t="s">
        <v>60</v>
      </c>
      <c r="H2" s="9" t="s">
        <v>59</v>
      </c>
      <c r="I2" s="9" t="s">
        <v>64</v>
      </c>
    </row>
    <row r="3" spans="1:10">
      <c r="A3" s="15">
        <v>3</v>
      </c>
      <c r="B3" s="41">
        <v>1.431405</v>
      </c>
      <c r="C3" s="10">
        <v>0.16488900000000001</v>
      </c>
      <c r="D3" s="10">
        <v>6.7646454545454496E-2</v>
      </c>
      <c r="E3" s="10">
        <v>4.8922099999999996E-2</v>
      </c>
      <c r="F3" s="10">
        <v>1.1289633333333333</v>
      </c>
      <c r="G3" s="10">
        <v>0.290489</v>
      </c>
      <c r="H3" s="10">
        <v>0.10295499999999999</v>
      </c>
      <c r="I3" s="10">
        <v>0.29014800000000002</v>
      </c>
    </row>
    <row r="4" spans="1:10">
      <c r="A4" s="16">
        <v>5</v>
      </c>
      <c r="B4" s="42">
        <v>1.9570825000000001</v>
      </c>
      <c r="C4" s="11">
        <v>0.33661627272727274</v>
      </c>
      <c r="D4" s="11">
        <v>0.15475754545454545</v>
      </c>
      <c r="E4" s="11">
        <v>9.5878545454545452E-2</v>
      </c>
      <c r="F4" s="11">
        <v>1.2295163636363637</v>
      </c>
      <c r="G4" s="11">
        <v>0.30056699999999997</v>
      </c>
      <c r="H4" s="11">
        <v>0.13773399999999997</v>
      </c>
      <c r="I4" s="11">
        <v>0.44959100000000002</v>
      </c>
      <c r="J4" s="59"/>
    </row>
    <row r="5" spans="1:10">
      <c r="A5" s="16">
        <v>7</v>
      </c>
      <c r="B5" s="42">
        <v>2.7218749999999998</v>
      </c>
      <c r="C5" s="11">
        <v>0.57496936363636375</v>
      </c>
      <c r="D5" s="11">
        <v>0.27394936363636363</v>
      </c>
      <c r="E5" s="11">
        <v>0.17675745454545455</v>
      </c>
      <c r="F5" s="11">
        <v>1.3517272727272727</v>
      </c>
      <c r="G5" s="11">
        <v>0.36097999999999997</v>
      </c>
      <c r="H5" s="11">
        <v>0.20794399999999999</v>
      </c>
      <c r="I5" s="11">
        <v>0.67916799999999999</v>
      </c>
      <c r="J5" s="59"/>
    </row>
    <row r="6" spans="1:10">
      <c r="A6" s="16">
        <v>9</v>
      </c>
      <c r="B6" s="42">
        <v>3.7622799999999996</v>
      </c>
      <c r="C6" s="11">
        <v>0.93726245454545454</v>
      </c>
      <c r="D6" s="11">
        <v>0.45437381818181827</v>
      </c>
      <c r="E6" s="11">
        <v>0.30560618181818183</v>
      </c>
      <c r="F6" s="11">
        <v>2.0706745454545454</v>
      </c>
      <c r="G6" s="11">
        <v>0.40676800000000002</v>
      </c>
      <c r="H6" s="11">
        <v>0.29171299999999994</v>
      </c>
      <c r="I6" s="11">
        <v>1.010335</v>
      </c>
      <c r="J6" s="59"/>
    </row>
    <row r="7" spans="1:10">
      <c r="A7" s="16">
        <v>11</v>
      </c>
      <c r="B7" s="42">
        <v>5.1929175000000001</v>
      </c>
      <c r="C7" s="11">
        <v>1.4271199999999999</v>
      </c>
      <c r="D7" s="11">
        <v>0.69931318181818181</v>
      </c>
      <c r="E7" s="11">
        <v>0.53442454545454543</v>
      </c>
      <c r="F7" s="11">
        <v>2.0805954545454544</v>
      </c>
      <c r="G7" s="11">
        <v>0.52509899999999998</v>
      </c>
      <c r="H7" s="11">
        <v>0.40856700000000001</v>
      </c>
      <c r="I7" s="11">
        <v>1.9156759999999999</v>
      </c>
      <c r="J7" s="59"/>
    </row>
    <row r="8" spans="1:10">
      <c r="A8" s="16">
        <v>13</v>
      </c>
      <c r="B8" s="42">
        <v>3.977665</v>
      </c>
      <c r="C8" s="11">
        <v>1.914818181818182</v>
      </c>
      <c r="D8" s="11">
        <v>0.94432327272727268</v>
      </c>
      <c r="E8" s="11">
        <v>0.90283818181818176</v>
      </c>
      <c r="F8" s="11">
        <v>2.5048281818181817</v>
      </c>
      <c r="G8" s="11">
        <v>0.82463399999999987</v>
      </c>
      <c r="H8" s="11">
        <v>0.52304399999999995</v>
      </c>
      <c r="I8" s="11">
        <v>1.9028339999999999</v>
      </c>
      <c r="J8" s="59"/>
    </row>
    <row r="9" spans="1:10">
      <c r="A9" s="16">
        <v>15</v>
      </c>
      <c r="B9" s="42">
        <v>5.3174200000000003</v>
      </c>
      <c r="C9" s="11">
        <v>2.65008</v>
      </c>
      <c r="D9" s="11">
        <v>1.3096163636363636</v>
      </c>
      <c r="E9" s="11">
        <v>1.7936763636363637</v>
      </c>
      <c r="F9" s="11">
        <v>3.2358663636363643</v>
      </c>
      <c r="G9" s="11">
        <v>1.1489990000000001</v>
      </c>
      <c r="H9" s="11">
        <v>0.69354500000000008</v>
      </c>
      <c r="I9" s="11">
        <v>2.559113</v>
      </c>
      <c r="J9" s="59"/>
    </row>
    <row r="10" spans="1:10">
      <c r="A10" s="16">
        <v>17</v>
      </c>
      <c r="B10" s="42">
        <v>6.4680175000000002</v>
      </c>
      <c r="C10" s="11">
        <v>3.3216972727272722</v>
      </c>
      <c r="D10" s="11">
        <v>1.6467572727272726</v>
      </c>
      <c r="E10" s="11">
        <v>1.6080109090909089</v>
      </c>
      <c r="F10" s="11">
        <v>4.1140599999999994</v>
      </c>
      <c r="G10" s="11">
        <v>0.93750099999999992</v>
      </c>
      <c r="H10" s="11">
        <v>0.81828999999999996</v>
      </c>
      <c r="I10" s="11">
        <v>3.568289</v>
      </c>
      <c r="J10" s="59"/>
    </row>
    <row r="11" spans="1:10">
      <c r="A11" s="16">
        <v>19</v>
      </c>
      <c r="B11" s="42">
        <v>7.8032599999999999</v>
      </c>
      <c r="C11" s="11">
        <v>4.1839599999999999</v>
      </c>
      <c r="D11" s="11">
        <v>2.0776763636363635</v>
      </c>
      <c r="E11" s="11" t="s">
        <v>14</v>
      </c>
      <c r="F11" s="11">
        <v>4.5574445454545458</v>
      </c>
      <c r="G11" s="11">
        <v>1.244324</v>
      </c>
      <c r="H11" s="11">
        <v>1.0277889999999998</v>
      </c>
      <c r="I11" s="11">
        <v>3.8034350000000003</v>
      </c>
      <c r="J11" s="59"/>
    </row>
    <row r="12" spans="1:10">
      <c r="A12" s="16">
        <v>21</v>
      </c>
      <c r="B12" s="42">
        <v>9.5417875000000016</v>
      </c>
      <c r="C12" s="11">
        <v>5.1625545454545456</v>
      </c>
      <c r="D12" s="11">
        <v>2.5695454545454544</v>
      </c>
      <c r="E12" s="11"/>
      <c r="F12" s="11">
        <v>5.3725027272727282</v>
      </c>
      <c r="G12" s="11">
        <v>1.4494790000000002</v>
      </c>
      <c r="H12" s="11">
        <v>1.249479</v>
      </c>
      <c r="I12" s="11">
        <v>4.6239550000000005</v>
      </c>
      <c r="J12" s="59"/>
    </row>
    <row r="13" spans="1:10">
      <c r="A13" s="16">
        <v>23</v>
      </c>
      <c r="B13" s="42">
        <v>11.27955</v>
      </c>
      <c r="C13" s="11">
        <v>6.2045654545454543</v>
      </c>
      <c r="D13" s="11">
        <v>3.0878372727272732</v>
      </c>
      <c r="E13" s="11"/>
      <c r="F13" s="11">
        <v>6.2928781818181818</v>
      </c>
      <c r="G13" s="11">
        <v>1.6957350000000002</v>
      </c>
      <c r="H13" s="11">
        <v>1.481598</v>
      </c>
      <c r="I13" s="11">
        <v>5.5106570000000001</v>
      </c>
      <c r="J13" s="59"/>
    </row>
    <row r="14" spans="1:10">
      <c r="A14" s="16">
        <v>25</v>
      </c>
      <c r="B14" s="42">
        <v>13.282375</v>
      </c>
      <c r="C14" s="11">
        <v>7.3772918181818197</v>
      </c>
      <c r="D14" s="11">
        <v>3.6781509090909084</v>
      </c>
      <c r="E14" s="11"/>
      <c r="F14" s="11">
        <v>7.6120099999999988</v>
      </c>
      <c r="G14" s="11">
        <v>1.9173549999999999</v>
      </c>
      <c r="H14" s="11">
        <v>1.7369219999999999</v>
      </c>
      <c r="I14" s="11">
        <v>6.4771739999999998</v>
      </c>
      <c r="J14" s="59"/>
    </row>
    <row r="15" spans="1:10">
      <c r="A15" s="16">
        <v>27</v>
      </c>
      <c r="B15" s="42">
        <v>15.352675</v>
      </c>
      <c r="C15" s="11">
        <v>8.5479090909090907</v>
      </c>
      <c r="D15" s="11">
        <v>4.2602418181818171</v>
      </c>
      <c r="E15" s="11"/>
      <c r="F15" s="11">
        <v>8.2022109090909083</v>
      </c>
      <c r="G15" s="11">
        <v>2.1885110000000001</v>
      </c>
      <c r="H15" s="11">
        <v>2.0103339999999998</v>
      </c>
      <c r="I15" s="11">
        <v>7.4871659999999993</v>
      </c>
      <c r="J15" s="59"/>
    </row>
    <row r="16" spans="1:10">
      <c r="A16" s="17">
        <v>29</v>
      </c>
      <c r="B16" s="43">
        <v>17.916625</v>
      </c>
      <c r="C16" s="12">
        <v>9.9056254545454561</v>
      </c>
      <c r="D16" s="12">
        <v>4.9345245454545443</v>
      </c>
      <c r="E16" s="12"/>
      <c r="F16" s="12">
        <v>9.2944836363636352</v>
      </c>
      <c r="G16" s="12">
        <v>2.459667</v>
      </c>
      <c r="H16" s="12">
        <v>2.3730899999999999</v>
      </c>
      <c r="I16" s="12">
        <v>8.5568229999999996</v>
      </c>
      <c r="J16" s="59"/>
    </row>
    <row r="19" spans="1:9">
      <c r="B19" s="38" t="s">
        <v>63</v>
      </c>
    </row>
    <row r="20" spans="1:9">
      <c r="B20" s="60" t="s">
        <v>70</v>
      </c>
      <c r="C20" s="66"/>
      <c r="D20" s="66"/>
      <c r="E20" s="66"/>
      <c r="F20" s="66"/>
      <c r="G20" s="66"/>
      <c r="H20" s="66"/>
      <c r="I20" s="61"/>
    </row>
    <row r="21" spans="1:9">
      <c r="A21" s="14" t="s">
        <v>5</v>
      </c>
      <c r="B21" s="38" t="s">
        <v>8</v>
      </c>
      <c r="C21" s="14" t="s">
        <v>16</v>
      </c>
      <c r="D21" s="14" t="s">
        <v>17</v>
      </c>
      <c r="E21" s="14" t="s">
        <v>18</v>
      </c>
      <c r="F21" s="14" t="s">
        <v>16</v>
      </c>
      <c r="G21" s="14" t="s">
        <v>60</v>
      </c>
      <c r="H21" s="14" t="s">
        <v>59</v>
      </c>
      <c r="I21" s="14" t="s">
        <v>64</v>
      </c>
    </row>
    <row r="22" spans="1:9">
      <c r="A22" s="15">
        <v>3</v>
      </c>
      <c r="B22" s="15">
        <f t="shared" ref="B22:I22" si="0">$B3/B3*1</f>
        <v>1</v>
      </c>
      <c r="C22" s="27">
        <f t="shared" si="0"/>
        <v>8.6810217782872119</v>
      </c>
      <c r="D22" s="27">
        <f t="shared" si="0"/>
        <v>21.160089018977022</v>
      </c>
      <c r="E22" s="39">
        <f t="shared" si="0"/>
        <v>29.258862559047959</v>
      </c>
      <c r="F22" s="27">
        <f t="shared" si="0"/>
        <v>1.267893259007526</v>
      </c>
      <c r="G22" s="27">
        <f t="shared" si="0"/>
        <v>4.9275704071410624</v>
      </c>
      <c r="H22" s="27">
        <f t="shared" si="0"/>
        <v>13.903210140352583</v>
      </c>
      <c r="I22" s="27">
        <f t="shared" si="0"/>
        <v>4.9333615947723226</v>
      </c>
    </row>
    <row r="23" spans="1:9">
      <c r="A23" s="16">
        <v>5</v>
      </c>
      <c r="B23" s="16">
        <f t="shared" ref="B23:I23" si="1">$B4/B4*1</f>
        <v>1</v>
      </c>
      <c r="C23" s="28">
        <f t="shared" si="1"/>
        <v>5.8139866030351799</v>
      </c>
      <c r="D23" s="28">
        <f t="shared" si="1"/>
        <v>12.64612005994127</v>
      </c>
      <c r="E23" s="18">
        <f t="shared" si="1"/>
        <v>20.412100441467615</v>
      </c>
      <c r="F23" s="28">
        <f t="shared" si="1"/>
        <v>1.5917498602554736</v>
      </c>
      <c r="G23" s="28">
        <f t="shared" si="1"/>
        <v>6.5113019726051107</v>
      </c>
      <c r="H23" s="28">
        <f t="shared" si="1"/>
        <v>14.209145889903731</v>
      </c>
      <c r="I23" s="28">
        <f t="shared" si="1"/>
        <v>4.3530286415875761</v>
      </c>
    </row>
    <row r="24" spans="1:9">
      <c r="A24" s="16">
        <v>7</v>
      </c>
      <c r="B24" s="16">
        <f t="shared" ref="B24:I24" si="2">$B5/B5*1</f>
        <v>1</v>
      </c>
      <c r="C24" s="28">
        <f t="shared" si="2"/>
        <v>4.7339478799107546</v>
      </c>
      <c r="D24" s="28">
        <f t="shared" si="2"/>
        <v>9.9356865220281243</v>
      </c>
      <c r="E24" s="18">
        <f t="shared" si="2"/>
        <v>15.398926212190098</v>
      </c>
      <c r="F24" s="28">
        <f t="shared" si="2"/>
        <v>2.0136273454838927</v>
      </c>
      <c r="G24" s="28">
        <f t="shared" si="2"/>
        <v>7.5402376862984104</v>
      </c>
      <c r="H24" s="28">
        <f t="shared" si="2"/>
        <v>13.089461585811565</v>
      </c>
      <c r="I24" s="28">
        <f t="shared" si="2"/>
        <v>4.0076608438560122</v>
      </c>
    </row>
    <row r="25" spans="1:9">
      <c r="A25" s="16">
        <v>9</v>
      </c>
      <c r="B25" s="16">
        <f t="shared" ref="B25:I25" si="3">$B6/B6*1</f>
        <v>1</v>
      </c>
      <c r="C25" s="28">
        <f t="shared" si="3"/>
        <v>4.0141157706190178</v>
      </c>
      <c r="D25" s="28">
        <f t="shared" si="3"/>
        <v>8.2801425818389003</v>
      </c>
      <c r="E25" s="18">
        <f t="shared" si="3"/>
        <v>12.310876624342438</v>
      </c>
      <c r="F25" s="28">
        <f t="shared" si="3"/>
        <v>1.8169344903856537</v>
      </c>
      <c r="G25" s="28">
        <f t="shared" si="3"/>
        <v>9.2492034771663434</v>
      </c>
      <c r="H25" s="28">
        <f t="shared" si="3"/>
        <v>12.897196902434928</v>
      </c>
      <c r="I25" s="28">
        <f t="shared" si="3"/>
        <v>3.7237945829848513</v>
      </c>
    </row>
    <row r="26" spans="1:9">
      <c r="A26" s="16">
        <v>11</v>
      </c>
      <c r="B26" s="16">
        <f t="shared" ref="B26:I26" si="4">$B7/B7*1</f>
        <v>1</v>
      </c>
      <c r="C26" s="28">
        <f t="shared" si="4"/>
        <v>3.6387392090363813</v>
      </c>
      <c r="D26" s="28">
        <f t="shared" si="4"/>
        <v>7.4257394755503618</v>
      </c>
      <c r="E26" s="18">
        <f t="shared" si="4"/>
        <v>9.7168394381722401</v>
      </c>
      <c r="F26" s="28">
        <f t="shared" si="4"/>
        <v>2.495880440695518</v>
      </c>
      <c r="G26" s="28">
        <f t="shared" si="4"/>
        <v>9.8894065690469795</v>
      </c>
      <c r="H26" s="28">
        <f t="shared" si="4"/>
        <v>12.710075703617767</v>
      </c>
      <c r="I26" s="28">
        <f t="shared" si="4"/>
        <v>2.7107493647151188</v>
      </c>
    </row>
    <row r="27" spans="1:9">
      <c r="A27" s="16">
        <v>13</v>
      </c>
      <c r="B27" s="16">
        <f t="shared" ref="B27:I27" si="5">$B8/B8*1</f>
        <v>1</v>
      </c>
      <c r="C27" s="28">
        <f t="shared" si="5"/>
        <v>2.0773068888572377</v>
      </c>
      <c r="D27" s="28">
        <f t="shared" si="5"/>
        <v>4.2121857152924136</v>
      </c>
      <c r="E27" s="18">
        <f t="shared" si="5"/>
        <v>4.4057341394108684</v>
      </c>
      <c r="F27" s="28">
        <f t="shared" si="5"/>
        <v>1.5879991405688869</v>
      </c>
      <c r="G27" s="28">
        <f t="shared" si="5"/>
        <v>4.82355202429199</v>
      </c>
      <c r="H27" s="28">
        <f t="shared" si="5"/>
        <v>7.6048382162877317</v>
      </c>
      <c r="I27" s="28">
        <f t="shared" si="5"/>
        <v>2.0903899131505956</v>
      </c>
    </row>
    <row r="28" spans="1:9">
      <c r="A28" s="16">
        <v>15</v>
      </c>
      <c r="B28" s="16">
        <f t="shared" ref="B28:I28" si="6">$B9/B9*1</f>
        <v>1</v>
      </c>
      <c r="C28" s="28">
        <f t="shared" si="6"/>
        <v>2.0065130109279723</v>
      </c>
      <c r="D28" s="28">
        <f t="shared" si="6"/>
        <v>4.0602883009458708</v>
      </c>
      <c r="E28" s="18">
        <f t="shared" si="6"/>
        <v>2.9645370300915741</v>
      </c>
      <c r="F28" s="28">
        <f t="shared" si="6"/>
        <v>1.6432755257619638</v>
      </c>
      <c r="G28" s="28">
        <f t="shared" si="6"/>
        <v>4.6278717387917654</v>
      </c>
      <c r="H28" s="28">
        <f t="shared" si="6"/>
        <v>7.6670151179808084</v>
      </c>
      <c r="I28" s="28">
        <f t="shared" si="6"/>
        <v>2.0778371255978145</v>
      </c>
    </row>
    <row r="29" spans="1:9">
      <c r="A29" s="16">
        <v>17</v>
      </c>
      <c r="B29" s="16">
        <f t="shared" ref="B29:I29" si="7">$B10/B10*1</f>
        <v>1</v>
      </c>
      <c r="C29" s="28">
        <f t="shared" si="7"/>
        <v>1.947202580170543</v>
      </c>
      <c r="D29" s="28">
        <f t="shared" si="7"/>
        <v>3.9277297311023931</v>
      </c>
      <c r="E29" s="20">
        <f t="shared" si="7"/>
        <v>4.0223716539688787</v>
      </c>
      <c r="F29" s="28">
        <f t="shared" si="7"/>
        <v>1.5721738380091688</v>
      </c>
      <c r="G29" s="28">
        <f t="shared" si="7"/>
        <v>6.8992113075079393</v>
      </c>
      <c r="H29" s="28">
        <f t="shared" si="7"/>
        <v>7.9043095968421957</v>
      </c>
      <c r="I29" s="28">
        <f t="shared" si="7"/>
        <v>1.8126383541243436</v>
      </c>
    </row>
    <row r="30" spans="1:9">
      <c r="A30" s="16">
        <v>19</v>
      </c>
      <c r="B30" s="16">
        <f t="shared" ref="B30:I30" si="8">$B11/B11*1</f>
        <v>1</v>
      </c>
      <c r="C30" s="28">
        <f t="shared" si="8"/>
        <v>1.8650417308004856</v>
      </c>
      <c r="D30" s="28">
        <f t="shared" si="8"/>
        <v>3.7557629939740376</v>
      </c>
      <c r="E30" s="51"/>
      <c r="F30" s="28">
        <f t="shared" si="8"/>
        <v>1.7122007568435977</v>
      </c>
      <c r="G30" s="28">
        <f t="shared" si="8"/>
        <v>6.2710837370331198</v>
      </c>
      <c r="H30" s="28">
        <f t="shared" si="8"/>
        <v>7.5922781816112073</v>
      </c>
      <c r="I30" s="28">
        <f t="shared" si="8"/>
        <v>2.0516349037120389</v>
      </c>
    </row>
    <row r="31" spans="1:9">
      <c r="A31" s="16">
        <v>21</v>
      </c>
      <c r="B31" s="16">
        <f t="shared" ref="B31:I31" si="9">$B12/B12*1</f>
        <v>1</v>
      </c>
      <c r="C31" s="28">
        <f t="shared" si="9"/>
        <v>1.8482686073314658</v>
      </c>
      <c r="D31" s="28">
        <f t="shared" si="9"/>
        <v>3.7134145586414302</v>
      </c>
      <c r="E31" s="51"/>
      <c r="F31" s="28">
        <f t="shared" si="9"/>
        <v>1.7760414436948548</v>
      </c>
      <c r="G31" s="28">
        <f t="shared" si="9"/>
        <v>6.5829084105392353</v>
      </c>
      <c r="H31" s="28">
        <f t="shared" si="9"/>
        <v>7.6366129402735075</v>
      </c>
      <c r="I31" s="28">
        <f t="shared" si="9"/>
        <v>2.0635554411753576</v>
      </c>
    </row>
    <row r="32" spans="1:9">
      <c r="A32" s="16">
        <v>23</v>
      </c>
      <c r="B32" s="16">
        <f t="shared" ref="B32:I32" si="10">$B13/B13*1</f>
        <v>1</v>
      </c>
      <c r="C32" s="28">
        <f t="shared" si="10"/>
        <v>1.8179435905115033</v>
      </c>
      <c r="D32" s="28">
        <f t="shared" si="10"/>
        <v>3.6528965109736995</v>
      </c>
      <c r="E32" s="51"/>
      <c r="F32" s="28">
        <f t="shared" si="10"/>
        <v>1.7924310107558821</v>
      </c>
      <c r="G32" s="28">
        <f t="shared" si="10"/>
        <v>6.6517173968809979</v>
      </c>
      <c r="H32" s="28">
        <f t="shared" si="10"/>
        <v>7.6130974798832076</v>
      </c>
      <c r="I32" s="28">
        <f t="shared" si="10"/>
        <v>2.046861200034769</v>
      </c>
    </row>
    <row r="33" spans="1:9">
      <c r="A33" s="16">
        <v>25</v>
      </c>
      <c r="B33" s="16">
        <f t="shared" ref="B33:I33" si="11">$B14/B14*1</f>
        <v>1</v>
      </c>
      <c r="C33" s="28">
        <f t="shared" si="11"/>
        <v>1.800440504097278</v>
      </c>
      <c r="D33" s="28">
        <f t="shared" si="11"/>
        <v>3.6111555312130657</v>
      </c>
      <c r="E33" s="51"/>
      <c r="F33" s="28">
        <f t="shared" si="11"/>
        <v>1.7449234827594817</v>
      </c>
      <c r="G33" s="28">
        <f t="shared" si="11"/>
        <v>6.9274469255823785</v>
      </c>
      <c r="H33" s="28">
        <f t="shared" si="11"/>
        <v>7.6470762647948503</v>
      </c>
      <c r="I33" s="28">
        <f t="shared" si="11"/>
        <v>2.0506435368263998</v>
      </c>
    </row>
    <row r="34" spans="1:9">
      <c r="A34" s="16">
        <v>27</v>
      </c>
      <c r="B34" s="16">
        <f t="shared" ref="B34:I34" si="12">$B15/B15*1</f>
        <v>1</v>
      </c>
      <c r="C34" s="28">
        <f t="shared" si="12"/>
        <v>1.7960737341401938</v>
      </c>
      <c r="D34" s="28">
        <f t="shared" si="12"/>
        <v>3.6037097552721087</v>
      </c>
      <c r="E34" s="51"/>
      <c r="F34" s="28">
        <f t="shared" si="12"/>
        <v>1.8717727659238663</v>
      </c>
      <c r="G34" s="28">
        <f t="shared" si="12"/>
        <v>7.015123524624733</v>
      </c>
      <c r="H34" s="28">
        <f t="shared" si="12"/>
        <v>7.6368777526520475</v>
      </c>
      <c r="I34" s="28">
        <f t="shared" si="12"/>
        <v>2.0505322040408882</v>
      </c>
    </row>
    <row r="35" spans="1:9">
      <c r="A35" s="17">
        <v>29</v>
      </c>
      <c r="B35" s="17">
        <f t="shared" ref="B35:I35" si="13">$B16/B16*1</f>
        <v>1</v>
      </c>
      <c r="C35" s="29">
        <f t="shared" si="13"/>
        <v>1.8087323291411637</v>
      </c>
      <c r="D35" s="29">
        <f t="shared" si="13"/>
        <v>3.6308715935973943</v>
      </c>
      <c r="E35" s="52"/>
      <c r="F35" s="29">
        <f t="shared" si="13"/>
        <v>1.9276622242792696</v>
      </c>
      <c r="G35" s="29">
        <f t="shared" si="13"/>
        <v>7.2841669217825009</v>
      </c>
      <c r="H35" s="29">
        <f t="shared" si="13"/>
        <v>7.5499138254343494</v>
      </c>
      <c r="I35" s="29">
        <f t="shared" si="13"/>
        <v>2.0938407864694644</v>
      </c>
    </row>
  </sheetData>
  <mergeCells count="3">
    <mergeCell ref="C1:E1"/>
    <mergeCell ref="F1:H1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zoomScale="85" zoomScaleNormal="85" workbookViewId="0">
      <selection activeCell="C16" sqref="C16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  <col min="10" max="10" width="9.625" bestFit="1" customWidth="1"/>
  </cols>
  <sheetData>
    <row r="1" spans="1:12">
      <c r="A1" s="59"/>
      <c r="I1" s="59"/>
    </row>
    <row r="2" spans="1:12">
      <c r="A2" s="59"/>
      <c r="B2" s="60" t="s">
        <v>11</v>
      </c>
      <c r="C2" s="66"/>
      <c r="D2" s="61"/>
      <c r="E2" s="59"/>
      <c r="F2" s="60" t="s">
        <v>70</v>
      </c>
      <c r="G2" s="66"/>
      <c r="H2" s="61"/>
      <c r="I2" s="59"/>
    </row>
    <row r="3" spans="1:12">
      <c r="A3" s="59"/>
      <c r="B3" s="58" t="s">
        <v>48</v>
      </c>
      <c r="C3" s="58" t="s">
        <v>49</v>
      </c>
      <c r="D3" s="58" t="s">
        <v>69</v>
      </c>
      <c r="E3" s="58" t="s">
        <v>5</v>
      </c>
      <c r="F3" s="58" t="s">
        <v>58</v>
      </c>
      <c r="G3" s="58" t="s">
        <v>48</v>
      </c>
      <c r="H3" s="58" t="s">
        <v>49</v>
      </c>
      <c r="I3" s="59"/>
    </row>
    <row r="4" spans="1:12">
      <c r="B4" s="24">
        <v>0.6151375</v>
      </c>
      <c r="C4" s="24">
        <v>0.110585</v>
      </c>
      <c r="D4" s="24">
        <v>0.16862949999999999</v>
      </c>
      <c r="E4" s="15">
        <v>3</v>
      </c>
      <c r="F4" s="15">
        <f>1</f>
        <v>1</v>
      </c>
      <c r="G4" s="24">
        <f>D4/B4</f>
        <v>0.27413301904045839</v>
      </c>
      <c r="H4" s="24">
        <f>D4/C4</f>
        <v>1.524885834426007</v>
      </c>
      <c r="I4" s="59"/>
      <c r="J4" s="2"/>
      <c r="K4" s="2"/>
      <c r="L4" s="2"/>
    </row>
    <row r="5" spans="1:12">
      <c r="B5" s="25">
        <v>1.9413336363636362</v>
      </c>
      <c r="C5" s="25">
        <v>0.28299999999999997</v>
      </c>
      <c r="D5" s="25">
        <v>0.37655025000000003</v>
      </c>
      <c r="E5" s="16">
        <v>5</v>
      </c>
      <c r="F5" s="16">
        <f>1</f>
        <v>1</v>
      </c>
      <c r="G5" s="25">
        <f t="shared" ref="G5:G47" si="0">D5/B5</f>
        <v>0.19396472762163969</v>
      </c>
      <c r="H5" s="25">
        <f t="shared" ref="H5:H47" si="1">D5/C5</f>
        <v>1.3305662544169614</v>
      </c>
      <c r="I5" s="59"/>
      <c r="J5" s="2"/>
      <c r="K5" s="2"/>
      <c r="L5" s="2"/>
    </row>
    <row r="6" spans="1:12">
      <c r="B6" s="25">
        <v>3.841070909090909</v>
      </c>
      <c r="C6" s="25">
        <v>0.50634181818181812</v>
      </c>
      <c r="D6" s="25">
        <v>0.51892149999999992</v>
      </c>
      <c r="E6" s="16">
        <v>7</v>
      </c>
      <c r="F6" s="16">
        <f>1</f>
        <v>1</v>
      </c>
      <c r="G6" s="25">
        <f t="shared" si="0"/>
        <v>0.13509813077697552</v>
      </c>
      <c r="H6" s="25">
        <f t="shared" si="1"/>
        <v>1.0248442482261355</v>
      </c>
      <c r="I6" s="59"/>
      <c r="J6" s="2"/>
      <c r="K6" s="2"/>
      <c r="L6" s="2"/>
    </row>
    <row r="7" spans="1:12">
      <c r="B7" s="25">
        <v>6.5479390909090913</v>
      </c>
      <c r="C7" s="25">
        <v>0.84151545454545451</v>
      </c>
      <c r="D7" s="25">
        <v>0.84193050000000003</v>
      </c>
      <c r="E7" s="16">
        <v>9</v>
      </c>
      <c r="F7" s="16">
        <f>1</f>
        <v>1</v>
      </c>
      <c r="G7" s="25">
        <f t="shared" si="0"/>
        <v>0.12857946421170963</v>
      </c>
      <c r="H7" s="25">
        <f t="shared" si="1"/>
        <v>1.000493211921782</v>
      </c>
      <c r="I7" s="59"/>
      <c r="J7" s="2"/>
      <c r="K7" s="2"/>
      <c r="L7" s="2"/>
    </row>
    <row r="8" spans="1:12">
      <c r="B8" s="25">
        <v>10.192646363636364</v>
      </c>
      <c r="C8" s="25">
        <v>1.2865672727272726</v>
      </c>
      <c r="D8" s="25">
        <v>1.2798041666666669</v>
      </c>
      <c r="E8" s="16">
        <v>11</v>
      </c>
      <c r="F8" s="16">
        <f>1</f>
        <v>1</v>
      </c>
      <c r="G8" s="25">
        <f t="shared" si="0"/>
        <v>0.12556151964935625</v>
      </c>
      <c r="H8" s="25">
        <f t="shared" si="1"/>
        <v>0.99474329387668226</v>
      </c>
      <c r="I8" s="59"/>
      <c r="J8" s="2"/>
      <c r="K8" s="2"/>
      <c r="L8" s="2"/>
    </row>
    <row r="9" spans="1:12">
      <c r="B9" s="25">
        <v>13.975617272727272</v>
      </c>
      <c r="C9" s="25">
        <v>1.7271227272727274</v>
      </c>
      <c r="D9" s="25">
        <v>1.7014083333333332</v>
      </c>
      <c r="E9" s="16">
        <v>13</v>
      </c>
      <c r="F9" s="16">
        <f>1</f>
        <v>1</v>
      </c>
      <c r="G9" s="25">
        <f t="shared" si="0"/>
        <v>0.1217411939759933</v>
      </c>
      <c r="H9" s="25">
        <f t="shared" si="1"/>
        <v>0.98511142634316473</v>
      </c>
      <c r="I9" s="59"/>
      <c r="J9" s="2"/>
      <c r="K9" s="2"/>
      <c r="L9" s="2"/>
    </row>
    <row r="10" spans="1:12">
      <c r="B10" s="25">
        <v>19.76088</v>
      </c>
      <c r="C10" s="25">
        <v>2.3934745454545459</v>
      </c>
      <c r="D10" s="25">
        <v>2.37724</v>
      </c>
      <c r="E10" s="16">
        <v>15</v>
      </c>
      <c r="F10" s="16">
        <f>1</f>
        <v>1</v>
      </c>
      <c r="G10" s="25">
        <f t="shared" si="0"/>
        <v>0.1203003105124873</v>
      </c>
      <c r="H10" s="25">
        <f t="shared" si="1"/>
        <v>0.99321716394044091</v>
      </c>
      <c r="I10" s="59"/>
      <c r="J10" s="2"/>
      <c r="K10" s="2"/>
      <c r="L10" s="2"/>
    </row>
    <row r="11" spans="1:12">
      <c r="B11" s="25">
        <v>24.591314545454544</v>
      </c>
      <c r="C11" s="25">
        <v>2.8627690909090906</v>
      </c>
      <c r="D11" s="25">
        <v>2.9383350000000004</v>
      </c>
      <c r="E11" s="16">
        <v>17</v>
      </c>
      <c r="F11" s="16">
        <f>1</f>
        <v>1</v>
      </c>
      <c r="G11" s="25">
        <f t="shared" si="0"/>
        <v>0.11948669903631166</v>
      </c>
      <c r="H11" s="25">
        <f t="shared" si="1"/>
        <v>1.0263960894823387</v>
      </c>
      <c r="I11" s="59"/>
      <c r="J11" s="2"/>
      <c r="K11" s="2"/>
      <c r="L11" s="2"/>
    </row>
    <row r="12" spans="1:12">
      <c r="B12" s="25">
        <v>31.124625454545455</v>
      </c>
      <c r="C12" s="25">
        <v>3.6015245454545455</v>
      </c>
      <c r="D12" s="25">
        <v>3.6127566666666664</v>
      </c>
      <c r="E12" s="16">
        <v>19</v>
      </c>
      <c r="F12" s="16">
        <f>1</f>
        <v>1</v>
      </c>
      <c r="G12" s="25">
        <f t="shared" si="0"/>
        <v>0.11607390013231654</v>
      </c>
      <c r="H12" s="25">
        <f t="shared" si="1"/>
        <v>1.0031187129423558</v>
      </c>
      <c r="I12" s="59"/>
      <c r="J12" s="2"/>
      <c r="K12" s="2"/>
      <c r="L12" s="2"/>
    </row>
    <row r="13" spans="1:12">
      <c r="B13" s="25">
        <v>38.574688181818189</v>
      </c>
      <c r="C13" s="25">
        <v>4.4287981818181814</v>
      </c>
      <c r="D13" s="25">
        <v>4.4817766666666676</v>
      </c>
      <c r="E13" s="16">
        <v>21</v>
      </c>
      <c r="F13" s="16">
        <f>1</f>
        <v>1</v>
      </c>
      <c r="G13" s="25">
        <f t="shared" si="0"/>
        <v>0.11618439131749379</v>
      </c>
      <c r="H13" s="25">
        <f t="shared" si="1"/>
        <v>1.0119622711791163</v>
      </c>
      <c r="I13" s="59"/>
      <c r="J13" s="2"/>
      <c r="K13" s="2"/>
      <c r="L13" s="2"/>
    </row>
    <row r="14" spans="1:12">
      <c r="B14" s="25">
        <v>46.659414545454545</v>
      </c>
      <c r="C14" s="25">
        <v>5.3172236363636358</v>
      </c>
      <c r="D14" s="25">
        <v>5.3780816666666666</v>
      </c>
      <c r="E14" s="16">
        <v>23</v>
      </c>
      <c r="F14" s="16">
        <f>1</f>
        <v>1</v>
      </c>
      <c r="G14" s="25">
        <f t="shared" si="0"/>
        <v>0.11526251923772986</v>
      </c>
      <c r="H14" s="25">
        <f t="shared" si="1"/>
        <v>1.0114454524513192</v>
      </c>
      <c r="I14" s="59"/>
      <c r="J14" s="2"/>
      <c r="K14" s="2"/>
      <c r="L14" s="2"/>
    </row>
    <row r="15" spans="1:12">
      <c r="B15" s="25">
        <v>55.51960636363637</v>
      </c>
      <c r="C15" s="25">
        <v>6.2857272727272724</v>
      </c>
      <c r="D15" s="25">
        <v>6.4336966666666662</v>
      </c>
      <c r="E15" s="16">
        <v>25</v>
      </c>
      <c r="F15" s="16">
        <f>1</f>
        <v>1</v>
      </c>
      <c r="G15" s="25">
        <f t="shared" si="0"/>
        <v>0.11588152524943943</v>
      </c>
      <c r="H15" s="25">
        <f t="shared" si="1"/>
        <v>1.0235405367619763</v>
      </c>
      <c r="I15" s="59"/>
      <c r="J15" s="2"/>
      <c r="K15" s="2"/>
      <c r="L15" s="2"/>
    </row>
    <row r="16" spans="1:12">
      <c r="B16" s="25">
        <v>64.288140909090913</v>
      </c>
      <c r="C16" s="25">
        <v>7.2780009090909088</v>
      </c>
      <c r="D16" s="25">
        <v>7.3723658333333333</v>
      </c>
      <c r="E16" s="16">
        <v>27</v>
      </c>
      <c r="F16" s="16">
        <f>1</f>
        <v>1</v>
      </c>
      <c r="G16" s="25">
        <f t="shared" si="0"/>
        <v>0.11467691753224762</v>
      </c>
      <c r="H16" s="25">
        <f t="shared" si="1"/>
        <v>1.0129657752755368</v>
      </c>
      <c r="I16" s="59"/>
      <c r="J16" s="2"/>
      <c r="K16" s="2"/>
      <c r="L16" s="2"/>
    </row>
    <row r="17" spans="2:12">
      <c r="B17" s="25">
        <v>75.007303636363645</v>
      </c>
      <c r="C17" s="25">
        <v>8.4016881818181801</v>
      </c>
      <c r="D17" s="25">
        <v>8.5017608333333321</v>
      </c>
      <c r="E17" s="16">
        <v>29</v>
      </c>
      <c r="F17" s="16">
        <f>1</f>
        <v>1</v>
      </c>
      <c r="G17" s="25">
        <f t="shared" si="0"/>
        <v>0.11334577329362452</v>
      </c>
      <c r="H17" s="25">
        <f t="shared" si="1"/>
        <v>1.0119110170896031</v>
      </c>
      <c r="I17" s="59"/>
      <c r="J17" s="2"/>
      <c r="K17" s="2"/>
      <c r="L17" s="2"/>
    </row>
    <row r="18" spans="2:12">
      <c r="B18" s="25">
        <v>85.836130909090912</v>
      </c>
      <c r="C18" s="25">
        <v>9.5458181818181824</v>
      </c>
      <c r="D18" s="25">
        <v>9.6545974999999995</v>
      </c>
      <c r="E18" s="16">
        <v>31</v>
      </c>
      <c r="F18" s="16">
        <f>1</f>
        <v>1</v>
      </c>
      <c r="G18" s="25">
        <f t="shared" si="0"/>
        <v>0.11247708159429028</v>
      </c>
      <c r="H18" s="25">
        <f t="shared" si="1"/>
        <v>1.011395494457354</v>
      </c>
      <c r="I18" s="59"/>
      <c r="J18" s="2"/>
      <c r="K18" s="2"/>
      <c r="L18" s="2"/>
    </row>
    <row r="19" spans="2:12">
      <c r="B19" s="25">
        <v>98.967557499999998</v>
      </c>
      <c r="C19" s="25">
        <v>10.391404545454547</v>
      </c>
      <c r="D19" s="25">
        <v>10.984375</v>
      </c>
      <c r="E19" s="16">
        <v>33</v>
      </c>
      <c r="F19" s="16">
        <f>1</f>
        <v>1</v>
      </c>
      <c r="G19" s="25">
        <f t="shared" si="0"/>
        <v>0.11098965436223886</v>
      </c>
      <c r="H19" s="25">
        <f t="shared" si="1"/>
        <v>1.0570635520878486</v>
      </c>
      <c r="I19" s="59"/>
      <c r="J19" s="2"/>
      <c r="K19" s="2"/>
      <c r="L19" s="2"/>
    </row>
    <row r="20" spans="2:12">
      <c r="B20" s="25">
        <v>113.53322249999999</v>
      </c>
      <c r="C20" s="25">
        <v>11.716262727272728</v>
      </c>
      <c r="D20" s="25">
        <v>12.518349999999998</v>
      </c>
      <c r="E20" s="16">
        <v>35</v>
      </c>
      <c r="F20" s="16">
        <f>1</f>
        <v>1</v>
      </c>
      <c r="G20" s="25">
        <f t="shared" si="0"/>
        <v>0.11026155802104533</v>
      </c>
      <c r="H20" s="25">
        <f t="shared" si="1"/>
        <v>1.0684593109080933</v>
      </c>
      <c r="I20" s="59"/>
      <c r="J20" s="2"/>
      <c r="K20" s="2"/>
      <c r="L20" s="2"/>
    </row>
    <row r="21" spans="2:12">
      <c r="B21" s="25">
        <v>125.93730363636364</v>
      </c>
      <c r="C21" s="25">
        <v>12.982334545454547</v>
      </c>
      <c r="D21" s="25">
        <v>13.990616666666668</v>
      </c>
      <c r="E21" s="16">
        <v>37</v>
      </c>
      <c r="F21" s="16">
        <f>1</f>
        <v>1</v>
      </c>
      <c r="G21" s="25">
        <f t="shared" si="0"/>
        <v>0.11109191846018658</v>
      </c>
      <c r="H21" s="25">
        <f t="shared" si="1"/>
        <v>1.077665701625687</v>
      </c>
      <c r="I21" s="59"/>
      <c r="J21" s="2"/>
      <c r="K21" s="2"/>
      <c r="L21" s="2"/>
    </row>
    <row r="22" spans="2:12">
      <c r="B22" s="25">
        <v>139.94162636363637</v>
      </c>
      <c r="C22" s="25">
        <v>14.463890000000001</v>
      </c>
      <c r="D22" s="25">
        <v>15.350008333333335</v>
      </c>
      <c r="E22" s="16">
        <v>39</v>
      </c>
      <c r="F22" s="16">
        <f>1</f>
        <v>1</v>
      </c>
      <c r="G22" s="25">
        <f t="shared" si="0"/>
        <v>0.10968865184863974</v>
      </c>
      <c r="H22" s="25">
        <f t="shared" si="1"/>
        <v>1.0612641781245111</v>
      </c>
      <c r="I22" s="59"/>
      <c r="J22" s="2"/>
      <c r="K22" s="2"/>
      <c r="L22" s="2"/>
    </row>
    <row r="23" spans="2:12">
      <c r="B23" s="25">
        <v>151.6809725</v>
      </c>
      <c r="C23" s="25">
        <v>15.920972500000001</v>
      </c>
      <c r="D23" s="25">
        <v>17.082425000000001</v>
      </c>
      <c r="E23" s="16">
        <v>41</v>
      </c>
      <c r="F23" s="16">
        <f>1</f>
        <v>1</v>
      </c>
      <c r="G23" s="25">
        <f t="shared" si="0"/>
        <v>0.11262075076687685</v>
      </c>
      <c r="H23" s="25">
        <f t="shared" si="1"/>
        <v>1.0729511027043102</v>
      </c>
      <c r="I23" s="59"/>
      <c r="J23" s="2"/>
      <c r="K23" s="2"/>
      <c r="L23" s="2"/>
    </row>
    <row r="24" spans="2:12">
      <c r="B24" s="25">
        <v>167.850055</v>
      </c>
      <c r="C24" s="25">
        <v>17.478817272727277</v>
      </c>
      <c r="D24" s="25">
        <v>18.829375000000002</v>
      </c>
      <c r="E24" s="16">
        <v>43</v>
      </c>
      <c r="F24" s="16">
        <f>1</f>
        <v>1</v>
      </c>
      <c r="G24" s="25">
        <f t="shared" si="0"/>
        <v>0.11217973684905853</v>
      </c>
      <c r="H24" s="25">
        <f t="shared" si="1"/>
        <v>1.0772682559809148</v>
      </c>
      <c r="I24" s="59"/>
      <c r="J24" s="2"/>
      <c r="K24" s="2"/>
      <c r="L24" s="2"/>
    </row>
    <row r="25" spans="2:12">
      <c r="B25" s="25">
        <v>184.19061249999999</v>
      </c>
      <c r="C25" s="25">
        <v>19.1492225</v>
      </c>
      <c r="D25" s="25">
        <v>20.770424999999999</v>
      </c>
      <c r="E25" s="16">
        <v>45</v>
      </c>
      <c r="F25" s="16">
        <f>1</f>
        <v>1</v>
      </c>
      <c r="G25" s="25">
        <f t="shared" si="0"/>
        <v>0.11276592611363405</v>
      </c>
      <c r="H25" s="25">
        <f t="shared" si="1"/>
        <v>1.0846615312971584</v>
      </c>
      <c r="I25" s="59"/>
      <c r="J25" s="2"/>
      <c r="K25" s="2"/>
      <c r="L25" s="2"/>
    </row>
    <row r="26" spans="2:12">
      <c r="B26" s="25">
        <v>200.40130181818179</v>
      </c>
      <c r="C26" s="25">
        <v>20.8493925</v>
      </c>
      <c r="D26" s="25">
        <v>22.5899</v>
      </c>
      <c r="E26" s="16">
        <v>47</v>
      </c>
      <c r="F26" s="16">
        <f>1</f>
        <v>1</v>
      </c>
      <c r="G26" s="25">
        <f t="shared" si="0"/>
        <v>0.11272331963439615</v>
      </c>
      <c r="H26" s="25">
        <f t="shared" si="1"/>
        <v>1.0834800102688844</v>
      </c>
      <c r="I26" s="59"/>
      <c r="J26" s="2"/>
      <c r="K26" s="2"/>
      <c r="L26" s="2"/>
    </row>
    <row r="27" spans="2:12">
      <c r="B27" s="25">
        <v>217.62909090909091</v>
      </c>
      <c r="C27" s="25">
        <v>21.615917500000002</v>
      </c>
      <c r="D27" s="25">
        <v>24.657499999999999</v>
      </c>
      <c r="E27" s="16">
        <v>49</v>
      </c>
      <c r="F27" s="16">
        <f>1</f>
        <v>1</v>
      </c>
      <c r="G27" s="25">
        <f t="shared" si="0"/>
        <v>0.11330056977676781</v>
      </c>
      <c r="H27" s="25">
        <f t="shared" si="1"/>
        <v>1.1407103122039579</v>
      </c>
      <c r="I27" s="59"/>
      <c r="J27" s="2"/>
      <c r="K27" s="2"/>
      <c r="L27" s="2"/>
    </row>
    <row r="28" spans="2:12">
      <c r="B28" s="25">
        <v>232.69872727272724</v>
      </c>
      <c r="C28" s="25">
        <v>23.318110000000001</v>
      </c>
      <c r="D28" s="25">
        <v>26.459549999999997</v>
      </c>
      <c r="E28" s="16">
        <v>51</v>
      </c>
      <c r="F28" s="16">
        <f>1</f>
        <v>1</v>
      </c>
      <c r="G28" s="25">
        <f t="shared" si="0"/>
        <v>0.11370732582043266</v>
      </c>
      <c r="H28" s="25">
        <f t="shared" si="1"/>
        <v>1.1347210387119708</v>
      </c>
      <c r="I28" s="59"/>
      <c r="J28" s="2"/>
      <c r="K28" s="2"/>
      <c r="L28" s="2"/>
    </row>
    <row r="29" spans="2:12">
      <c r="B29" s="25">
        <v>252.76798000000005</v>
      </c>
      <c r="C29" s="25">
        <v>25.174122727272728</v>
      </c>
      <c r="D29" s="25">
        <v>28.678425000000004</v>
      </c>
      <c r="E29" s="16">
        <v>53</v>
      </c>
      <c r="F29" s="16">
        <f>1</f>
        <v>1</v>
      </c>
      <c r="G29" s="25">
        <f t="shared" si="0"/>
        <v>0.11345750755297407</v>
      </c>
      <c r="H29" s="25">
        <f t="shared" si="1"/>
        <v>1.1392025577491462</v>
      </c>
      <c r="I29" s="59"/>
      <c r="J29" s="2"/>
      <c r="K29" s="2"/>
      <c r="L29" s="2"/>
    </row>
    <row r="30" spans="2:12">
      <c r="B30" s="25">
        <v>268.61671818181816</v>
      </c>
      <c r="C30" s="25">
        <v>27.015497500000002</v>
      </c>
      <c r="D30" s="25">
        <v>30.780341666666668</v>
      </c>
      <c r="E30" s="16">
        <v>55</v>
      </c>
      <c r="F30" s="16">
        <f>1</f>
        <v>1</v>
      </c>
      <c r="G30" s="25">
        <f t="shared" si="0"/>
        <v>0.11458833193633328</v>
      </c>
      <c r="H30" s="25">
        <f t="shared" si="1"/>
        <v>1.1393586835358729</v>
      </c>
      <c r="I30" s="59"/>
      <c r="J30" s="2"/>
      <c r="K30" s="2"/>
      <c r="L30" s="2"/>
    </row>
    <row r="31" spans="2:12">
      <c r="B31" s="25">
        <v>282.58334363636362</v>
      </c>
      <c r="C31" s="25">
        <v>28.945</v>
      </c>
      <c r="D31" s="25">
        <v>33.169808333333336</v>
      </c>
      <c r="E31" s="16">
        <v>57</v>
      </c>
      <c r="F31" s="16">
        <f>1</f>
        <v>1</v>
      </c>
      <c r="G31" s="25">
        <f t="shared" si="0"/>
        <v>0.11738062090459656</v>
      </c>
      <c r="H31" s="25">
        <f t="shared" si="1"/>
        <v>1.1459598664133126</v>
      </c>
      <c r="I31" s="59"/>
      <c r="J31" s="2"/>
      <c r="K31" s="2"/>
      <c r="L31" s="2"/>
    </row>
    <row r="32" spans="2:12">
      <c r="B32" s="25">
        <v>300.81992909090906</v>
      </c>
      <c r="C32" s="25">
        <v>31.042171818181817</v>
      </c>
      <c r="D32" s="25">
        <v>35.788699999999999</v>
      </c>
      <c r="E32" s="16">
        <v>59</v>
      </c>
      <c r="F32" s="16">
        <f>1</f>
        <v>1</v>
      </c>
      <c r="G32" s="25">
        <f t="shared" si="0"/>
        <v>0.11897050872977402</v>
      </c>
      <c r="H32" s="25">
        <f t="shared" si="1"/>
        <v>1.1529058021332796</v>
      </c>
      <c r="I32" s="59"/>
      <c r="J32" s="2"/>
      <c r="K32" s="2"/>
      <c r="L32" s="2"/>
    </row>
    <row r="33" spans="2:12">
      <c r="B33" s="25">
        <v>317.71245545454548</v>
      </c>
      <c r="C33" s="25">
        <v>33.017888181818179</v>
      </c>
      <c r="D33" s="25">
        <v>38.014324999999999</v>
      </c>
      <c r="E33" s="16">
        <v>61</v>
      </c>
      <c r="F33" s="16">
        <f>1</f>
        <v>1</v>
      </c>
      <c r="G33" s="25">
        <f t="shared" si="0"/>
        <v>0.11965009349606263</v>
      </c>
      <c r="H33" s="25">
        <f t="shared" si="1"/>
        <v>1.1513251480733158</v>
      </c>
      <c r="I33" s="59"/>
      <c r="J33" s="2"/>
      <c r="K33" s="2"/>
      <c r="L33" s="2"/>
    </row>
    <row r="34" spans="2:12">
      <c r="B34" s="25">
        <v>338.02060545454549</v>
      </c>
      <c r="C34" s="25">
        <v>35.303000909090912</v>
      </c>
      <c r="D34" s="25">
        <v>40.821216666666665</v>
      </c>
      <c r="E34" s="16">
        <v>63</v>
      </c>
      <c r="F34" s="16">
        <f>1</f>
        <v>1</v>
      </c>
      <c r="G34" s="25">
        <f t="shared" si="0"/>
        <v>0.12076546816361466</v>
      </c>
      <c r="H34" s="25">
        <f t="shared" si="1"/>
        <v>1.1563101043955375</v>
      </c>
      <c r="I34" s="59"/>
      <c r="J34" s="2"/>
      <c r="K34" s="2"/>
      <c r="L34" s="2"/>
    </row>
    <row r="35" spans="2:12">
      <c r="B35" s="25">
        <v>362.61120272727271</v>
      </c>
      <c r="C35" s="25">
        <v>35.423174545454543</v>
      </c>
      <c r="D35" s="25">
        <v>43.367741666666667</v>
      </c>
      <c r="E35" s="16">
        <v>65</v>
      </c>
      <c r="F35" s="16">
        <f>1</f>
        <v>1</v>
      </c>
      <c r="G35" s="25">
        <f t="shared" si="0"/>
        <v>0.11959846066665632</v>
      </c>
      <c r="H35" s="25">
        <f t="shared" si="1"/>
        <v>1.2242759781740555</v>
      </c>
      <c r="I35" s="59"/>
      <c r="J35" s="2"/>
      <c r="K35" s="2"/>
      <c r="L35" s="2"/>
    </row>
    <row r="36" spans="2:12">
      <c r="B36" s="25">
        <v>381.96388909090911</v>
      </c>
      <c r="C36" s="25">
        <v>37.643080909090905</v>
      </c>
      <c r="D36" s="25">
        <v>46.582341666666672</v>
      </c>
      <c r="E36" s="16">
        <v>67</v>
      </c>
      <c r="F36" s="16">
        <f>1</f>
        <v>1</v>
      </c>
      <c r="G36" s="25">
        <f t="shared" si="0"/>
        <v>0.1219548313259002</v>
      </c>
      <c r="H36" s="25">
        <f t="shared" si="1"/>
        <v>1.2374742061938111</v>
      </c>
      <c r="I36" s="59"/>
      <c r="J36" s="2"/>
      <c r="K36" s="2"/>
      <c r="L36" s="2"/>
    </row>
    <row r="37" spans="2:12">
      <c r="B37" s="25">
        <v>400.22517181818182</v>
      </c>
      <c r="C37" s="25">
        <v>39.691333636363638</v>
      </c>
      <c r="D37" s="25">
        <v>49.683191666666666</v>
      </c>
      <c r="E37" s="16">
        <v>69</v>
      </c>
      <c r="F37" s="16">
        <f>1</f>
        <v>1</v>
      </c>
      <c r="G37" s="25">
        <f t="shared" si="0"/>
        <v>0.1241380981634939</v>
      </c>
      <c r="H37" s="25">
        <f t="shared" si="1"/>
        <v>1.2517390350710937</v>
      </c>
      <c r="I37" s="59"/>
      <c r="J37" s="2"/>
      <c r="K37" s="2"/>
      <c r="L37" s="2"/>
    </row>
    <row r="38" spans="2:12">
      <c r="B38" s="25">
        <v>417.37861727272724</v>
      </c>
      <c r="C38" s="25">
        <v>42.019868181818183</v>
      </c>
      <c r="D38" s="25">
        <v>52.352166666666669</v>
      </c>
      <c r="E38" s="16">
        <v>71</v>
      </c>
      <c r="F38" s="16">
        <f>1</f>
        <v>1</v>
      </c>
      <c r="G38" s="25">
        <f t="shared" si="0"/>
        <v>0.12543087858393631</v>
      </c>
      <c r="H38" s="25">
        <f t="shared" si="1"/>
        <v>1.2458907876659935</v>
      </c>
      <c r="I38" s="59"/>
      <c r="J38" s="2"/>
      <c r="K38" s="2"/>
      <c r="L38" s="2"/>
    </row>
    <row r="39" spans="2:12">
      <c r="B39" s="25">
        <v>432.83869249999998</v>
      </c>
      <c r="C39" s="25">
        <v>44.286752499999992</v>
      </c>
      <c r="D39" s="25">
        <v>55.573099999999997</v>
      </c>
      <c r="E39" s="16">
        <v>73</v>
      </c>
      <c r="F39" s="16">
        <f>1</f>
        <v>1</v>
      </c>
      <c r="G39" s="25">
        <f t="shared" si="0"/>
        <v>0.12839217233334563</v>
      </c>
      <c r="H39" s="25">
        <f t="shared" si="1"/>
        <v>1.254847033545754</v>
      </c>
      <c r="I39" s="59"/>
      <c r="J39" s="2"/>
      <c r="K39" s="2"/>
      <c r="L39" s="2"/>
    </row>
    <row r="40" spans="2:12">
      <c r="B40" s="25">
        <v>449.417055</v>
      </c>
      <c r="C40" s="25">
        <v>46.815304999999995</v>
      </c>
      <c r="D40" s="25">
        <v>59.282250000000005</v>
      </c>
      <c r="E40" s="16">
        <v>75</v>
      </c>
      <c r="F40" s="16">
        <f>1</f>
        <v>1</v>
      </c>
      <c r="G40" s="25">
        <f t="shared" si="0"/>
        <v>0.13190921292472979</v>
      </c>
      <c r="H40" s="25">
        <f t="shared" si="1"/>
        <v>1.2663006254044487</v>
      </c>
      <c r="I40" s="59"/>
      <c r="J40" s="2"/>
      <c r="K40" s="2"/>
      <c r="L40" s="2"/>
    </row>
    <row r="41" spans="2:12">
      <c r="B41" s="25">
        <v>468.2956375</v>
      </c>
      <c r="C41" s="25">
        <v>49.086722499999993</v>
      </c>
      <c r="D41" s="25">
        <v>62.799950000000003</v>
      </c>
      <c r="E41" s="16">
        <v>77</v>
      </c>
      <c r="F41" s="16">
        <f>1</f>
        <v>1</v>
      </c>
      <c r="G41" s="25">
        <f t="shared" si="0"/>
        <v>0.1341032138058301</v>
      </c>
      <c r="H41" s="25">
        <f t="shared" si="1"/>
        <v>1.2793673482681598</v>
      </c>
      <c r="I41" s="59"/>
      <c r="J41" s="2"/>
      <c r="K41" s="2"/>
      <c r="L41" s="2"/>
    </row>
    <row r="42" spans="2:12">
      <c r="B42" s="25">
        <v>487.21597250000002</v>
      </c>
      <c r="C42" s="25">
        <v>51.630110000000002</v>
      </c>
      <c r="D42" s="25">
        <v>67.028374999999997</v>
      </c>
      <c r="E42" s="16">
        <v>79</v>
      </c>
      <c r="F42" s="16">
        <f>1</f>
        <v>1</v>
      </c>
      <c r="G42" s="25">
        <f t="shared" si="0"/>
        <v>0.13757425614777027</v>
      </c>
      <c r="H42" s="25">
        <f t="shared" si="1"/>
        <v>1.2982419560988732</v>
      </c>
      <c r="I42" s="59"/>
      <c r="J42" s="2"/>
      <c r="K42" s="2"/>
      <c r="L42" s="2"/>
    </row>
    <row r="43" spans="2:12">
      <c r="B43" s="25">
        <v>515.2528575</v>
      </c>
      <c r="C43" s="25">
        <v>51.596085000000002</v>
      </c>
      <c r="D43" s="25">
        <v>71.08605</v>
      </c>
      <c r="E43" s="16">
        <v>81</v>
      </c>
      <c r="F43" s="16">
        <f>1</f>
        <v>1</v>
      </c>
      <c r="G43" s="25">
        <f t="shared" si="0"/>
        <v>0.13796342701505543</v>
      </c>
      <c r="H43" s="25">
        <f t="shared" si="1"/>
        <v>1.3777411600124312</v>
      </c>
      <c r="I43" s="59"/>
      <c r="J43" s="2"/>
      <c r="K43" s="2"/>
      <c r="L43" s="2"/>
    </row>
    <row r="44" spans="2:12">
      <c r="B44" s="25">
        <v>534.64672250000001</v>
      </c>
      <c r="C44" s="25">
        <v>54.209139999999998</v>
      </c>
      <c r="D44" s="25">
        <v>74.209900000000005</v>
      </c>
      <c r="E44" s="16">
        <v>83</v>
      </c>
      <c r="F44" s="16">
        <f>1</f>
        <v>1</v>
      </c>
      <c r="G44" s="25">
        <f t="shared" si="0"/>
        <v>0.13880174866310904</v>
      </c>
      <c r="H44" s="25">
        <f t="shared" si="1"/>
        <v>1.3689554934832024</v>
      </c>
      <c r="I44" s="59"/>
      <c r="J44" s="2"/>
      <c r="K44" s="2"/>
      <c r="L44" s="2"/>
    </row>
    <row r="45" spans="2:12">
      <c r="B45" s="25">
        <v>550.34039000000007</v>
      </c>
      <c r="C45" s="25">
        <v>56.391279999999995</v>
      </c>
      <c r="D45" s="25">
        <v>78.27225</v>
      </c>
      <c r="E45" s="16">
        <v>85</v>
      </c>
      <c r="F45" s="16">
        <f>1</f>
        <v>1</v>
      </c>
      <c r="G45" s="25">
        <f t="shared" si="0"/>
        <v>0.14222515995963877</v>
      </c>
      <c r="H45" s="25">
        <f t="shared" si="1"/>
        <v>1.3880204528075972</v>
      </c>
      <c r="I45" s="59"/>
      <c r="J45" s="2"/>
      <c r="K45" s="2"/>
      <c r="L45" s="2"/>
    </row>
    <row r="46" spans="2:12">
      <c r="B46" s="25">
        <v>571.97274999999991</v>
      </c>
      <c r="C46" s="25">
        <v>59.353194999999999</v>
      </c>
      <c r="D46" s="25">
        <v>82.282300000000006</v>
      </c>
      <c r="E46" s="16">
        <v>87</v>
      </c>
      <c r="F46" s="16">
        <f>1</f>
        <v>1</v>
      </c>
      <c r="G46" s="25">
        <f t="shared" si="0"/>
        <v>0.14385702815387624</v>
      </c>
      <c r="H46" s="25">
        <f t="shared" si="1"/>
        <v>1.3863162716008803</v>
      </c>
      <c r="I46" s="59"/>
      <c r="J46" s="2"/>
      <c r="K46" s="2"/>
      <c r="L46" s="2"/>
    </row>
    <row r="47" spans="2:12">
      <c r="B47" s="26">
        <v>586.43686000000002</v>
      </c>
      <c r="C47" s="26">
        <v>61.579945000000002</v>
      </c>
      <c r="D47" s="26">
        <v>86.04272499999999</v>
      </c>
      <c r="E47" s="17">
        <v>89</v>
      </c>
      <c r="F47" s="17">
        <f>1</f>
        <v>1</v>
      </c>
      <c r="G47" s="26">
        <f t="shared" si="0"/>
        <v>0.14672120882715317</v>
      </c>
      <c r="H47" s="26">
        <f t="shared" si="1"/>
        <v>1.3972523846846565</v>
      </c>
      <c r="J47" s="2"/>
      <c r="K47" s="2"/>
      <c r="L47" s="2"/>
    </row>
  </sheetData>
  <mergeCells count="2">
    <mergeCell ref="F2:H2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97"/>
  <sheetViews>
    <sheetView topLeftCell="K6" zoomScale="85" zoomScaleNormal="85" workbookViewId="0">
      <selection activeCell="X52" sqref="X52"/>
    </sheetView>
  </sheetViews>
  <sheetFormatPr defaultRowHeight="14.25"/>
  <cols>
    <col min="1" max="1" width="10.375" customWidth="1"/>
    <col min="3" max="3" width="13.25" customWidth="1"/>
    <col min="4" max="4" width="12.25" customWidth="1"/>
    <col min="5" max="5" width="10.875" customWidth="1"/>
    <col min="6" max="6" width="14.625" customWidth="1"/>
    <col min="7" max="7" width="15.625" customWidth="1"/>
    <col min="8" max="8" width="17.625" customWidth="1"/>
    <col min="9" max="9" width="9" customWidth="1"/>
    <col min="10" max="10" width="12.125" customWidth="1"/>
    <col min="11" max="11" width="16.5" customWidth="1"/>
    <col min="12" max="12" width="15.37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15.75" customWidth="1"/>
    <col min="20" max="20" width="18" customWidth="1"/>
    <col min="21" max="21" width="9.125" bestFit="1" customWidth="1"/>
    <col min="22" max="22" width="13.875" customWidth="1"/>
    <col min="23" max="23" width="14.625" customWidth="1"/>
    <col min="24" max="24" width="16.5" customWidth="1"/>
    <col min="26" max="27" width="11" customWidth="1"/>
    <col min="28" max="28" width="13.75" customWidth="1"/>
    <col min="29" max="29" width="14" customWidth="1"/>
    <col min="30" max="30" width="16.625" customWidth="1"/>
    <col min="32" max="32" width="14.625" customWidth="1"/>
    <col min="33" max="33" width="15" customWidth="1"/>
    <col min="34" max="34" width="15.375" customWidth="1"/>
  </cols>
  <sheetData>
    <row r="1" spans="2:43"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</row>
    <row r="2" spans="2:43"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</row>
    <row r="3" spans="2:43"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AI3" s="59"/>
      <c r="AJ3" s="59"/>
      <c r="AK3" s="59"/>
      <c r="AL3" s="59"/>
      <c r="AM3" s="59"/>
      <c r="AN3" s="59"/>
      <c r="AO3" s="59"/>
      <c r="AP3" s="59"/>
      <c r="AQ3" s="59"/>
    </row>
    <row r="4" spans="2:43" ht="15">
      <c r="D4" s="62" t="s">
        <v>29</v>
      </c>
      <c r="E4" s="62"/>
      <c r="F4" s="62"/>
      <c r="G4" s="62"/>
      <c r="H4" s="62"/>
      <c r="I4" s="63" t="s">
        <v>37</v>
      </c>
      <c r="J4" s="64"/>
      <c r="K4" s="64"/>
      <c r="L4" s="65"/>
      <c r="N4" s="59"/>
      <c r="O4" s="80" t="s">
        <v>29</v>
      </c>
      <c r="P4" s="80"/>
      <c r="Q4" s="80"/>
      <c r="R4" s="80"/>
      <c r="S4" s="80"/>
      <c r="T4" s="80"/>
      <c r="U4" s="80" t="s">
        <v>37</v>
      </c>
      <c r="V4" s="80"/>
      <c r="W4" s="80"/>
      <c r="X4" s="80"/>
      <c r="AI4" s="59"/>
      <c r="AJ4" s="59"/>
      <c r="AK4" s="59"/>
      <c r="AL4" s="59"/>
      <c r="AM4" s="59"/>
      <c r="AN4" s="59"/>
      <c r="AO4" s="59"/>
      <c r="AP4" s="59"/>
      <c r="AQ4" s="59"/>
    </row>
    <row r="5" spans="2:43">
      <c r="B5" s="58" t="s">
        <v>5</v>
      </c>
      <c r="C5" s="58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58" t="s">
        <v>5</v>
      </c>
      <c r="O5" s="58" t="s">
        <v>82</v>
      </c>
      <c r="P5" s="58" t="s">
        <v>30</v>
      </c>
      <c r="Q5" s="58" t="s">
        <v>31</v>
      </c>
      <c r="R5" s="58" t="s">
        <v>32</v>
      </c>
      <c r="S5" s="58" t="s">
        <v>33</v>
      </c>
      <c r="T5" s="58" t="s">
        <v>34</v>
      </c>
      <c r="U5" s="58" t="s">
        <v>31</v>
      </c>
      <c r="V5" s="58" t="s">
        <v>32</v>
      </c>
      <c r="W5" s="58" t="s">
        <v>33</v>
      </c>
      <c r="X5" s="58" t="s">
        <v>38</v>
      </c>
      <c r="AI5" s="1"/>
      <c r="AJ5" s="1"/>
      <c r="AK5" s="1"/>
      <c r="AL5" s="59"/>
      <c r="AM5" s="59"/>
      <c r="AN5" s="59"/>
      <c r="AO5" s="59"/>
      <c r="AP5" s="59"/>
      <c r="AQ5" s="59"/>
    </row>
    <row r="6" spans="2:43">
      <c r="B6" s="15">
        <v>3</v>
      </c>
      <c r="C6" s="24">
        <v>0.16862949999999999</v>
      </c>
      <c r="D6" s="24">
        <v>0.61012181818181821</v>
      </c>
      <c r="E6" s="70">
        <v>0.31464636363636361</v>
      </c>
      <c r="F6" s="70">
        <v>0.30310090909090903</v>
      </c>
      <c r="G6" s="70">
        <v>0.29596090909090905</v>
      </c>
      <c r="H6" s="70">
        <v>0.26689999999999997</v>
      </c>
      <c r="I6" s="70">
        <v>0.22850454545454549</v>
      </c>
      <c r="J6" s="70">
        <v>0.147011</v>
      </c>
      <c r="K6" s="70">
        <v>0.17655666666666667</v>
      </c>
      <c r="L6" s="70">
        <v>0.10075727272727274</v>
      </c>
      <c r="N6" s="15">
        <v>3</v>
      </c>
      <c r="O6" s="15">
        <f>1</f>
        <v>1</v>
      </c>
      <c r="P6" s="1">
        <f>$C6/D6</f>
        <v>0.2763866083375302</v>
      </c>
      <c r="Q6" s="1">
        <f>$C6/E6</f>
        <v>0.53593341442485209</v>
      </c>
      <c r="R6" s="1">
        <f>$C6/F6</f>
        <v>0.55634772098101148</v>
      </c>
      <c r="S6" s="1">
        <f>$C6/G6</f>
        <v>0.56976950272916882</v>
      </c>
      <c r="T6" s="1">
        <f>$C6/H6</f>
        <v>0.63180779318096669</v>
      </c>
      <c r="U6" s="1">
        <f>$C6/I6</f>
        <v>0.73797000258598378</v>
      </c>
      <c r="V6" s="1">
        <f>$C6/J6</f>
        <v>1.1470536218378216</v>
      </c>
      <c r="W6" s="1">
        <f>$C6/K6</f>
        <v>0.95510128948213036</v>
      </c>
      <c r="X6" s="1">
        <f>$C6/L6</f>
        <v>1.6736211236725522</v>
      </c>
      <c r="AI6" s="1"/>
      <c r="AJ6" s="1"/>
      <c r="AK6" s="1"/>
      <c r="AL6" s="59"/>
      <c r="AM6" s="59"/>
      <c r="AN6" s="59"/>
      <c r="AO6" s="59"/>
      <c r="AP6" s="59"/>
      <c r="AQ6" s="59"/>
    </row>
    <row r="7" spans="2:43">
      <c r="B7" s="16">
        <v>5</v>
      </c>
      <c r="C7" s="25">
        <v>0.37655025000000003</v>
      </c>
      <c r="D7" s="25">
        <v>1.9610609090909092</v>
      </c>
      <c r="E7" s="70">
        <v>0.4200109090909091</v>
      </c>
      <c r="F7" s="70">
        <v>0.34929181818181815</v>
      </c>
      <c r="G7" s="70">
        <v>0.33744454545454544</v>
      </c>
      <c r="H7" s="70">
        <v>0.28668727272727274</v>
      </c>
      <c r="I7" s="70">
        <v>0.403969090909091</v>
      </c>
      <c r="J7" s="70">
        <v>0.2668618181818182</v>
      </c>
      <c r="K7" s="70">
        <v>0.28580624999999998</v>
      </c>
      <c r="L7" s="70">
        <v>0.13253727272727273</v>
      </c>
      <c r="N7" s="16">
        <v>5</v>
      </c>
      <c r="O7" s="16">
        <f>1</f>
        <v>1</v>
      </c>
      <c r="P7" s="1">
        <f>$C7/D7</f>
        <v>0.19201354137162305</v>
      </c>
      <c r="Q7" s="1">
        <f>$C7/E7</f>
        <v>0.89652492792395011</v>
      </c>
      <c r="R7" s="1">
        <f>$C7/F7</f>
        <v>1.0780391363303934</v>
      </c>
      <c r="S7" s="1">
        <f>$C7/G7</f>
        <v>1.115887795705153</v>
      </c>
      <c r="T7" s="1">
        <f>$C7/H7</f>
        <v>1.3134529706109921</v>
      </c>
      <c r="U7" s="1">
        <f>$C7/I7</f>
        <v>0.93212638905766854</v>
      </c>
      <c r="V7" s="1">
        <f>$C7/J7</f>
        <v>1.4110308194911905</v>
      </c>
      <c r="W7" s="1">
        <f>$C7/K7</f>
        <v>1.3175018041068034</v>
      </c>
      <c r="X7" s="1">
        <f>$C7/L7</f>
        <v>2.8410894705434493</v>
      </c>
      <c r="AI7" s="1"/>
      <c r="AJ7" s="1"/>
      <c r="AK7" s="1"/>
      <c r="AL7" s="59"/>
      <c r="AM7" s="59"/>
      <c r="AN7" s="59"/>
      <c r="AO7" s="59"/>
      <c r="AP7" s="59"/>
      <c r="AQ7" s="59"/>
    </row>
    <row r="8" spans="2:43">
      <c r="B8" s="16">
        <v>7</v>
      </c>
      <c r="C8" s="25">
        <v>0.51892149999999992</v>
      </c>
      <c r="D8" s="25">
        <v>3.8216263636363639</v>
      </c>
      <c r="E8" s="70">
        <v>0.72633272727272724</v>
      </c>
      <c r="F8" s="70">
        <v>0.45031363636363636</v>
      </c>
      <c r="G8" s="70">
        <v>0.38615999999999995</v>
      </c>
      <c r="H8" s="70">
        <v>0.32970545454545452</v>
      </c>
      <c r="I8" s="70">
        <v>0.71001727272727255</v>
      </c>
      <c r="J8" s="70">
        <v>0.43296250000000008</v>
      </c>
      <c r="K8" s="70">
        <v>0.32319090909090908</v>
      </c>
      <c r="L8" s="70">
        <v>0.18968818181818181</v>
      </c>
      <c r="N8" s="16">
        <v>7</v>
      </c>
      <c r="O8" s="16">
        <f>1</f>
        <v>1</v>
      </c>
      <c r="P8" s="1">
        <f>$C8/D8</f>
        <v>0.13578551397322747</v>
      </c>
      <c r="Q8" s="1">
        <f>$C8/E8</f>
        <v>0.71444047681628498</v>
      </c>
      <c r="R8" s="1">
        <f>$C8/F8</f>
        <v>1.1523557318636504</v>
      </c>
      <c r="S8" s="1">
        <f>$C8/G8</f>
        <v>1.3437992024031489</v>
      </c>
      <c r="T8" s="1">
        <f>$C8/H8</f>
        <v>1.5738941920612335</v>
      </c>
      <c r="U8" s="1">
        <f>$C8/I8</f>
        <v>0.73085757196687928</v>
      </c>
      <c r="V8" s="1">
        <f>$C8/J8</f>
        <v>1.1985368247827464</v>
      </c>
      <c r="W8" s="1">
        <f>$C8/K8</f>
        <v>1.605619110573542</v>
      </c>
      <c r="X8" s="1">
        <f>$C8/L8</f>
        <v>2.7356554057616083</v>
      </c>
      <c r="AI8" s="1"/>
      <c r="AJ8" s="1"/>
      <c r="AK8" s="1"/>
      <c r="AL8" s="59"/>
      <c r="AM8" s="59"/>
      <c r="AN8" s="59"/>
      <c r="AO8" s="59"/>
      <c r="AP8" s="59"/>
      <c r="AQ8" s="59"/>
    </row>
    <row r="9" spans="2:43">
      <c r="B9" s="16">
        <v>9</v>
      </c>
      <c r="C9" s="25">
        <v>0.84193050000000003</v>
      </c>
      <c r="D9" s="25">
        <v>6.5630218181818183</v>
      </c>
      <c r="E9" s="70">
        <v>1.1712327272727274</v>
      </c>
      <c r="F9" s="70">
        <v>0.68576636363636367</v>
      </c>
      <c r="G9" s="70">
        <v>0.51488909090909085</v>
      </c>
      <c r="H9" s="70">
        <v>0.37262545454545448</v>
      </c>
      <c r="I9" s="70">
        <v>1.1611418181818181</v>
      </c>
      <c r="J9" s="70">
        <v>0.67061636363636368</v>
      </c>
      <c r="K9" s="70">
        <v>0.51886909090909084</v>
      </c>
      <c r="L9" s="70">
        <v>0.26396909090909088</v>
      </c>
      <c r="N9" s="16">
        <v>9</v>
      </c>
      <c r="O9" s="16">
        <f>1</f>
        <v>1</v>
      </c>
      <c r="P9" s="1">
        <f>$C9/D9</f>
        <v>0.12828397090918761</v>
      </c>
      <c r="Q9" s="1">
        <f>$C9/E9</f>
        <v>0.71884133733222799</v>
      </c>
      <c r="R9" s="1">
        <f>$C9/F9</f>
        <v>1.2277220707290981</v>
      </c>
      <c r="S9" s="1">
        <f>$C9/G9</f>
        <v>1.6351686506184917</v>
      </c>
      <c r="T9" s="1">
        <f>$C9/H9</f>
        <v>2.2594551438441726</v>
      </c>
      <c r="U9" s="1">
        <f>$C9/I9</f>
        <v>0.72508843176309223</v>
      </c>
      <c r="V9" s="1">
        <f>$C9/J9</f>
        <v>1.255457733591079</v>
      </c>
      <c r="W9" s="1">
        <f>$C9/K9</f>
        <v>1.6226260433530268</v>
      </c>
      <c r="X9" s="1">
        <f>$C9/L9</f>
        <v>3.1895041086077578</v>
      </c>
      <c r="AI9" s="1"/>
      <c r="AJ9" s="1"/>
      <c r="AK9" s="1"/>
      <c r="AL9" s="59"/>
      <c r="AM9" s="59"/>
      <c r="AN9" s="59"/>
      <c r="AO9" s="59"/>
      <c r="AP9" s="59"/>
      <c r="AQ9" s="59"/>
    </row>
    <row r="10" spans="2:43">
      <c r="B10" s="16">
        <v>11</v>
      </c>
      <c r="C10" s="25">
        <v>1.2798041666666669</v>
      </c>
      <c r="D10" s="25">
        <v>10.265405454545455</v>
      </c>
      <c r="E10" s="70">
        <v>1.7835645454545457</v>
      </c>
      <c r="F10" s="70">
        <v>1.0156263636363638</v>
      </c>
      <c r="G10" s="70">
        <v>0.73808090909090895</v>
      </c>
      <c r="H10" s="70">
        <v>0.45239363636363628</v>
      </c>
      <c r="I10" s="70">
        <v>1.7667163636363634</v>
      </c>
      <c r="J10" s="70">
        <v>0.99524090909090901</v>
      </c>
      <c r="K10" s="70">
        <v>0.93954636363636368</v>
      </c>
      <c r="L10" s="70">
        <v>0.36471818181818177</v>
      </c>
      <c r="N10" s="16">
        <v>11</v>
      </c>
      <c r="O10" s="16">
        <f>1</f>
        <v>1</v>
      </c>
      <c r="P10" s="1">
        <f>$C10/D10</f>
        <v>0.1246715653203915</v>
      </c>
      <c r="Q10" s="1">
        <f>$C10/E10</f>
        <v>0.7175541641754859</v>
      </c>
      <c r="R10" s="1">
        <f>$C10/F10</f>
        <v>1.2601131798946581</v>
      </c>
      <c r="S10" s="1">
        <f>$C10/G10</f>
        <v>1.7339618880577687</v>
      </c>
      <c r="T10" s="1">
        <f>$C10/H10</f>
        <v>2.8289614702669112</v>
      </c>
      <c r="U10" s="1">
        <f>$C10/I10</f>
        <v>0.72439707527952923</v>
      </c>
      <c r="V10" s="1">
        <f>$C10/J10</f>
        <v>1.2859239958651707</v>
      </c>
      <c r="W10" s="1">
        <f>$C10/K10</f>
        <v>1.3621511574089753</v>
      </c>
      <c r="X10" s="1">
        <f>$C10/L10</f>
        <v>3.5090221175336715</v>
      </c>
      <c r="AI10" s="1"/>
      <c r="AJ10" s="1"/>
      <c r="AK10" s="1"/>
      <c r="AL10" s="59"/>
      <c r="AM10" s="59"/>
      <c r="AN10" s="59"/>
      <c r="AO10" s="59"/>
      <c r="AP10" s="59"/>
      <c r="AQ10" s="59"/>
    </row>
    <row r="11" spans="2:43">
      <c r="B11" s="16">
        <v>13</v>
      </c>
      <c r="C11" s="25">
        <v>1.7014083333333332</v>
      </c>
      <c r="D11" s="25">
        <v>13.96572818181818</v>
      </c>
      <c r="E11" s="70">
        <v>2.3833954545454543</v>
      </c>
      <c r="F11" s="70">
        <v>1.3326345454545456</v>
      </c>
      <c r="G11" s="70">
        <v>0.95385818181818172</v>
      </c>
      <c r="H11" s="70">
        <v>0.58261249999999998</v>
      </c>
      <c r="I11" s="70">
        <v>2.3704436363636359</v>
      </c>
      <c r="J11" s="70">
        <v>1.320722</v>
      </c>
      <c r="K11" s="70">
        <v>0.94276818181818201</v>
      </c>
      <c r="L11" s="70">
        <v>0.47395500000000002</v>
      </c>
      <c r="N11" s="16">
        <v>13</v>
      </c>
      <c r="O11" s="16">
        <f>1</f>
        <v>1</v>
      </c>
      <c r="P11" s="1">
        <f>$C11/D11</f>
        <v>0.12182739855615814</v>
      </c>
      <c r="Q11" s="1">
        <f>$C11/E11</f>
        <v>0.7138590157535627</v>
      </c>
      <c r="R11" s="1">
        <f>$C11/F11</f>
        <v>1.2767253701599062</v>
      </c>
      <c r="S11" s="1">
        <f>$C11/G11</f>
        <v>1.7837120504541049</v>
      </c>
      <c r="T11" s="1">
        <f>$C11/H11</f>
        <v>2.9203086671386784</v>
      </c>
      <c r="U11" s="1">
        <f>$C11/I11</f>
        <v>0.71775945533274432</v>
      </c>
      <c r="V11" s="1">
        <f>$C11/J11</f>
        <v>1.288241078238519</v>
      </c>
      <c r="W11" s="1">
        <f>$C11/K11</f>
        <v>1.8046942675261595</v>
      </c>
      <c r="X11" s="1">
        <f>$C11/L11</f>
        <v>3.589809862399032</v>
      </c>
      <c r="AI11" s="1"/>
      <c r="AJ11" s="1"/>
      <c r="AK11" s="1"/>
      <c r="AL11" s="59"/>
      <c r="AM11" s="59"/>
      <c r="AN11" s="59"/>
      <c r="AO11" s="59"/>
      <c r="AP11" s="59"/>
      <c r="AQ11" s="59"/>
    </row>
    <row r="12" spans="2:43">
      <c r="B12" s="16">
        <v>15</v>
      </c>
      <c r="C12" s="25">
        <v>2.37724</v>
      </c>
      <c r="D12" s="25">
        <v>19.777363636363635</v>
      </c>
      <c r="E12" s="70">
        <v>3.2969172727272733</v>
      </c>
      <c r="F12" s="70">
        <v>1.8227763636363639</v>
      </c>
      <c r="G12" s="70">
        <v>1.2928472727272726</v>
      </c>
      <c r="H12" s="70">
        <v>0.74077500000000007</v>
      </c>
      <c r="I12" s="70">
        <v>3.2730799999999998</v>
      </c>
      <c r="J12" s="70">
        <v>1.8009909999999998</v>
      </c>
      <c r="K12" s="70">
        <v>1.2720175</v>
      </c>
      <c r="L12" s="70">
        <v>0.62119999999999997</v>
      </c>
      <c r="N12" s="16">
        <v>15</v>
      </c>
      <c r="O12" s="16">
        <f>1</f>
        <v>1</v>
      </c>
      <c r="P12" s="1">
        <f>$C12/D12</f>
        <v>0.12020004504690855</v>
      </c>
      <c r="Q12" s="1">
        <f>$C12/E12</f>
        <v>0.72104933286163453</v>
      </c>
      <c r="R12" s="1">
        <f>$C12/F12</f>
        <v>1.3041863211664124</v>
      </c>
      <c r="S12" s="1">
        <f>$C12/G12</f>
        <v>1.8387632090410737</v>
      </c>
      <c r="T12" s="1">
        <f>$C12/H12</f>
        <v>3.2091255779420198</v>
      </c>
      <c r="U12" s="1">
        <f>$C12/I12</f>
        <v>0.72630060982316358</v>
      </c>
      <c r="V12" s="1">
        <f>$C12/J12</f>
        <v>1.3199621763795601</v>
      </c>
      <c r="W12" s="1">
        <f>$C12/K12</f>
        <v>1.8688736593639632</v>
      </c>
      <c r="X12" s="1">
        <f>$C12/L12</f>
        <v>3.8268512556342564</v>
      </c>
      <c r="AI12" s="1"/>
      <c r="AJ12" s="1"/>
      <c r="AK12" s="1"/>
      <c r="AL12" s="59"/>
      <c r="AM12" s="59"/>
      <c r="AN12" s="59"/>
      <c r="AO12" s="59"/>
      <c r="AP12" s="59"/>
      <c r="AQ12" s="59"/>
    </row>
    <row r="13" spans="2:43">
      <c r="B13" s="16">
        <v>17</v>
      </c>
      <c r="C13" s="25">
        <v>2.9383350000000004</v>
      </c>
      <c r="D13" s="25">
        <v>24.589504545454545</v>
      </c>
      <c r="E13" s="70">
        <v>3.9442009090909091</v>
      </c>
      <c r="F13" s="70">
        <v>2.1654745454545452</v>
      </c>
      <c r="G13" s="70">
        <v>1.5254345454545453</v>
      </c>
      <c r="H13" s="70">
        <v>0.8058909090909091</v>
      </c>
      <c r="I13" s="70">
        <v>3.9264769999999998</v>
      </c>
      <c r="J13" s="70">
        <v>2.1461230000000002</v>
      </c>
      <c r="K13" s="70">
        <v>1.5074669999999999</v>
      </c>
      <c r="L13" s="70">
        <v>0.72852299999999992</v>
      </c>
      <c r="N13" s="16">
        <v>17</v>
      </c>
      <c r="O13" s="16">
        <f>1</f>
        <v>1</v>
      </c>
      <c r="P13" s="1">
        <f>$C13/D13</f>
        <v>0.11949549428978477</v>
      </c>
      <c r="Q13" s="1">
        <f>$C13/E13</f>
        <v>0.74497599582908958</v>
      </c>
      <c r="R13" s="1">
        <f>$C13/F13</f>
        <v>1.3569011957068411</v>
      </c>
      <c r="S13" s="1">
        <f>$C13/G13</f>
        <v>1.9262281746244592</v>
      </c>
      <c r="T13" s="1">
        <f>$C13/H13</f>
        <v>3.6460704133200981</v>
      </c>
      <c r="U13" s="1">
        <f>$C13/I13</f>
        <v>0.74833877799360615</v>
      </c>
      <c r="V13" s="1">
        <f>$C13/J13</f>
        <v>1.3691363449345635</v>
      </c>
      <c r="W13" s="1">
        <f>$C13/K13</f>
        <v>1.9491869473759629</v>
      </c>
      <c r="X13" s="1">
        <f>$C13/L13</f>
        <v>4.0332769178186556</v>
      </c>
      <c r="AI13" s="1"/>
      <c r="AJ13" s="1"/>
      <c r="AK13" s="1"/>
      <c r="AL13" s="59"/>
      <c r="AM13" s="59"/>
      <c r="AN13" s="59"/>
      <c r="AO13" s="59"/>
      <c r="AP13" s="59"/>
      <c r="AQ13" s="59"/>
    </row>
    <row r="14" spans="2:43">
      <c r="B14" s="16">
        <v>19</v>
      </c>
      <c r="C14" s="25">
        <v>3.6127566666666664</v>
      </c>
      <c r="D14" s="25">
        <v>30.938029090909087</v>
      </c>
      <c r="E14" s="70">
        <v>4.9919190909090911</v>
      </c>
      <c r="F14" s="70">
        <v>2.7478472727272729</v>
      </c>
      <c r="G14" s="70">
        <v>1.9320918181818181</v>
      </c>
      <c r="H14" s="70">
        <v>1.051930909090909</v>
      </c>
      <c r="I14" s="70">
        <v>4.9540449999999998</v>
      </c>
      <c r="J14" s="70">
        <v>2.7033560000000003</v>
      </c>
      <c r="K14" s="70">
        <v>1.8943220000000001</v>
      </c>
      <c r="L14" s="70">
        <v>0.91443199999999991</v>
      </c>
      <c r="N14" s="16">
        <v>19</v>
      </c>
      <c r="O14" s="16">
        <f>1</f>
        <v>1</v>
      </c>
      <c r="P14" s="1">
        <f>$C14/D14</f>
        <v>0.11677397600379943</v>
      </c>
      <c r="Q14" s="1">
        <f>$C14/E14</f>
        <v>0.723720998051821</v>
      </c>
      <c r="R14" s="1">
        <f>$C14/F14</f>
        <v>1.3147589032781142</v>
      </c>
      <c r="S14" s="1">
        <f>$C14/G14</f>
        <v>1.8698680014423055</v>
      </c>
      <c r="T14" s="1">
        <f>$C14/H14</f>
        <v>3.4344048981209734</v>
      </c>
      <c r="U14" s="1">
        <f>$C14/I14</f>
        <v>0.72925390598322515</v>
      </c>
      <c r="V14" s="1">
        <f>$C14/J14</f>
        <v>1.33639693280007</v>
      </c>
      <c r="W14" s="1">
        <f>$C14/K14</f>
        <v>1.9071502451360784</v>
      </c>
      <c r="X14" s="1">
        <f>$C14/L14</f>
        <v>3.9508204728910044</v>
      </c>
      <c r="AI14" s="1"/>
      <c r="AJ14" s="1"/>
      <c r="AK14" s="1"/>
      <c r="AL14" s="59"/>
      <c r="AM14" s="59"/>
      <c r="AN14" s="59"/>
      <c r="AO14" s="59"/>
      <c r="AP14" s="59"/>
      <c r="AQ14" s="59"/>
    </row>
    <row r="15" spans="2:43">
      <c r="B15" s="16">
        <v>21</v>
      </c>
      <c r="C15" s="25">
        <v>4.4817766666666676</v>
      </c>
      <c r="D15" s="25">
        <v>38.46659727272727</v>
      </c>
      <c r="E15" s="70">
        <v>6.0992018181818191</v>
      </c>
      <c r="F15" s="70">
        <v>3.3328781818181823</v>
      </c>
      <c r="G15" s="70">
        <v>2.3355354545454547</v>
      </c>
      <c r="H15" s="70">
        <v>1.2514554545454546</v>
      </c>
      <c r="I15" s="70">
        <v>6.0679660000000002</v>
      </c>
      <c r="J15" s="70">
        <v>3.2984339999999994</v>
      </c>
      <c r="K15" s="70">
        <v>2.3044680000000004</v>
      </c>
      <c r="L15" s="70">
        <v>1.109677</v>
      </c>
      <c r="N15" s="16">
        <v>21</v>
      </c>
      <c r="O15" s="16">
        <f>1</f>
        <v>1</v>
      </c>
      <c r="P15" s="1">
        <f>$C15/D15</f>
        <v>0.11651086876468372</v>
      </c>
      <c r="Q15" s="1">
        <f>$C15/E15</f>
        <v>0.73481363631982455</v>
      </c>
      <c r="R15" s="1">
        <f>$C15/F15</f>
        <v>1.344716614941422</v>
      </c>
      <c r="S15" s="1">
        <f>$C15/G15</f>
        <v>1.9189503879909704</v>
      </c>
      <c r="T15" s="1">
        <f>$C15/H15</f>
        <v>3.5812514543671945</v>
      </c>
      <c r="U15" s="1">
        <f>$C15/I15</f>
        <v>0.73859620615320976</v>
      </c>
      <c r="V15" s="1">
        <f>$C15/J15</f>
        <v>1.3587589342902324</v>
      </c>
      <c r="W15" s="1">
        <f>$C15/K15</f>
        <v>1.9448205254603956</v>
      </c>
      <c r="X15" s="1">
        <f>$C15/L15</f>
        <v>4.0388118945122473</v>
      </c>
      <c r="AI15" s="1"/>
      <c r="AJ15" s="1"/>
      <c r="AK15" s="1"/>
      <c r="AL15" s="59"/>
      <c r="AM15" s="59"/>
      <c r="AN15" s="59"/>
      <c r="AO15" s="59"/>
      <c r="AP15" s="59"/>
      <c r="AQ15" s="59"/>
    </row>
    <row r="16" spans="2:43">
      <c r="B16" s="16">
        <v>23</v>
      </c>
      <c r="C16" s="25">
        <v>5.3780816666666666</v>
      </c>
      <c r="D16" s="25">
        <v>46.382110000000004</v>
      </c>
      <c r="E16" s="70">
        <v>7.3215045454545455</v>
      </c>
      <c r="F16" s="70">
        <v>3.9898790909090907</v>
      </c>
      <c r="G16" s="70">
        <v>2.7878890909090912</v>
      </c>
      <c r="H16" s="70">
        <v>1.4271918181818182</v>
      </c>
      <c r="I16" s="70">
        <v>7.2829119999999987</v>
      </c>
      <c r="J16" s="70">
        <v>3.9461219999999999</v>
      </c>
      <c r="K16" s="70">
        <v>2.7489240000000001</v>
      </c>
      <c r="L16" s="70">
        <v>1.3526899999999997</v>
      </c>
      <c r="N16" s="16">
        <v>23</v>
      </c>
      <c r="O16" s="16">
        <f>1</f>
        <v>1</v>
      </c>
      <c r="P16" s="1">
        <f>$C16/D16</f>
        <v>0.11595163882511308</v>
      </c>
      <c r="Q16" s="1">
        <f>$C16/E16</f>
        <v>0.73455962955122034</v>
      </c>
      <c r="R16" s="1">
        <f>$C16/F16</f>
        <v>1.3479309884153095</v>
      </c>
      <c r="S16" s="1">
        <f>$C16/G16</f>
        <v>1.9290873816335894</v>
      </c>
      <c r="T16" s="1">
        <f>$C16/H16</f>
        <v>3.76829631318803</v>
      </c>
      <c r="U16" s="1">
        <f>$C16/I16</f>
        <v>0.73845210084464397</v>
      </c>
      <c r="V16" s="1">
        <f>$C16/J16</f>
        <v>1.3628776978174184</v>
      </c>
      <c r="W16" s="1">
        <f>$C16/K16</f>
        <v>1.9564315589178407</v>
      </c>
      <c r="X16" s="1">
        <f>$C16/L16</f>
        <v>3.9758419642835148</v>
      </c>
      <c r="AI16" s="1"/>
      <c r="AJ16" s="1"/>
      <c r="AK16" s="1"/>
      <c r="AL16" s="59"/>
      <c r="AM16" s="59"/>
      <c r="AN16" s="59"/>
      <c r="AO16" s="59"/>
      <c r="AP16" s="59"/>
      <c r="AQ16" s="59"/>
    </row>
    <row r="17" spans="2:43">
      <c r="B17" s="16">
        <v>25</v>
      </c>
      <c r="C17" s="25">
        <v>6.4336966666666662</v>
      </c>
      <c r="D17" s="25">
        <v>55.01072727272728</v>
      </c>
      <c r="E17" s="70">
        <v>8.6263736363636365</v>
      </c>
      <c r="F17" s="70">
        <v>4.6820409090909081</v>
      </c>
      <c r="G17" s="70">
        <v>3.2650099999999997</v>
      </c>
      <c r="H17" s="70">
        <v>1.6309609090909092</v>
      </c>
      <c r="I17" s="70">
        <v>8.5888559999999998</v>
      </c>
      <c r="J17" s="70">
        <v>4.6452109999999998</v>
      </c>
      <c r="K17" s="70">
        <v>3.2322010000000008</v>
      </c>
      <c r="L17" s="70">
        <v>1.529366</v>
      </c>
      <c r="N17" s="16">
        <v>25</v>
      </c>
      <c r="O17" s="16">
        <f>1</f>
        <v>1</v>
      </c>
      <c r="P17" s="1">
        <f>$C17/D17</f>
        <v>0.1169534922665221</v>
      </c>
      <c r="Q17" s="1">
        <f>$C17/E17</f>
        <v>0.74581706495369571</v>
      </c>
      <c r="R17" s="1">
        <f>$C17/F17</f>
        <v>1.3741222666753397</v>
      </c>
      <c r="S17" s="1">
        <f>$C17/G17</f>
        <v>1.9704983037315864</v>
      </c>
      <c r="T17" s="1">
        <f>$C17/H17</f>
        <v>3.9447276944563816</v>
      </c>
      <c r="U17" s="1">
        <f>$C17/I17</f>
        <v>0.74907492530631159</v>
      </c>
      <c r="V17" s="1">
        <f>$C17/J17</f>
        <v>1.3850170996896947</v>
      </c>
      <c r="W17" s="1">
        <f>$C17/K17</f>
        <v>1.9905001782583027</v>
      </c>
      <c r="X17" s="1">
        <f>$C17/L17</f>
        <v>4.2067737001258472</v>
      </c>
      <c r="AI17" s="1"/>
      <c r="AJ17" s="1"/>
      <c r="AK17" s="1"/>
      <c r="AL17" s="59"/>
      <c r="AM17" s="59"/>
      <c r="AN17" s="59"/>
      <c r="AO17" s="59"/>
      <c r="AP17" s="59"/>
      <c r="AQ17" s="59"/>
    </row>
    <row r="18" spans="2:43">
      <c r="B18" s="16">
        <v>27</v>
      </c>
      <c r="C18" s="25">
        <v>7.3723658333333333</v>
      </c>
      <c r="D18" s="25">
        <v>64.418211818181817</v>
      </c>
      <c r="E18" s="70">
        <v>9.9881809090909108</v>
      </c>
      <c r="F18" s="70">
        <v>5.4088809090909091</v>
      </c>
      <c r="G18" s="70">
        <v>3.7749799999999998</v>
      </c>
      <c r="H18" s="70">
        <v>1.8739790909090908</v>
      </c>
      <c r="I18" s="70">
        <v>9.9482559999999989</v>
      </c>
      <c r="J18" s="70">
        <v>5.376866999999999</v>
      </c>
      <c r="K18" s="70">
        <v>3.7349210000000008</v>
      </c>
      <c r="L18" s="70">
        <v>1.7637900000000002</v>
      </c>
      <c r="N18" s="16">
        <v>27</v>
      </c>
      <c r="O18" s="16">
        <f>1</f>
        <v>1</v>
      </c>
      <c r="P18" s="1">
        <f>$C18/D18</f>
        <v>0.11444536607351942</v>
      </c>
      <c r="Q18" s="1">
        <f>$C18/E18</f>
        <v>0.73810896102444945</v>
      </c>
      <c r="R18" s="1">
        <f>$C18/F18</f>
        <v>1.3630113062652796</v>
      </c>
      <c r="S18" s="1">
        <f>$C18/G18</f>
        <v>1.9529549383926097</v>
      </c>
      <c r="T18" s="1">
        <f>$C18/H18</f>
        <v>3.9340704862170615</v>
      </c>
      <c r="U18" s="1">
        <f>$C18/I18</f>
        <v>0.74107118205777311</v>
      </c>
      <c r="V18" s="1">
        <f>$C18/J18</f>
        <v>1.3711266864762202</v>
      </c>
      <c r="W18" s="1">
        <f>$C18/K18</f>
        <v>1.9739014113908517</v>
      </c>
      <c r="X18" s="1">
        <f>$C18/L18</f>
        <v>4.179843310900579</v>
      </c>
      <c r="AI18" s="1"/>
      <c r="AJ18" s="1"/>
      <c r="AK18" s="1"/>
      <c r="AL18" s="59"/>
      <c r="AM18" s="59"/>
      <c r="AN18" s="59"/>
      <c r="AO18" s="59"/>
      <c r="AP18" s="59"/>
      <c r="AQ18" s="59"/>
    </row>
    <row r="19" spans="2:43">
      <c r="B19" s="16">
        <v>29</v>
      </c>
      <c r="C19" s="25">
        <v>8.5017608333333321</v>
      </c>
      <c r="D19" s="25">
        <v>75.181515454545448</v>
      </c>
      <c r="E19" s="70">
        <v>9.9881809090909108</v>
      </c>
      <c r="F19" s="70">
        <v>6.2030718181818179</v>
      </c>
      <c r="G19" s="70">
        <v>4.3117872727272735</v>
      </c>
      <c r="H19" s="70">
        <v>2.1157781818181816</v>
      </c>
      <c r="I19" s="70">
        <v>11.415576</v>
      </c>
      <c r="J19" s="70">
        <v>6.1554219999999997</v>
      </c>
      <c r="K19" s="70">
        <v>4.2691210000000002</v>
      </c>
      <c r="L19" s="70">
        <v>2.0312009999999998</v>
      </c>
      <c r="N19" s="16">
        <v>29</v>
      </c>
      <c r="O19" s="16">
        <f>1</f>
        <v>1</v>
      </c>
      <c r="P19" s="1">
        <f>$C19/D19</f>
        <v>0.11308312664265827</v>
      </c>
      <c r="Q19" s="1">
        <f>$C19/E19</f>
        <v>0.85118210319912324</v>
      </c>
      <c r="R19" s="1">
        <f>$C19/F19</f>
        <v>1.3705726908422742</v>
      </c>
      <c r="S19" s="1">
        <f>$C19/G19</f>
        <v>1.9717486730174039</v>
      </c>
      <c r="T19" s="1">
        <f>$C19/H19</f>
        <v>4.0182666152778808</v>
      </c>
      <c r="U19" s="1">
        <f>$C19/I19</f>
        <v>0.74475092919825792</v>
      </c>
      <c r="V19" s="1">
        <f>$C19/J19</f>
        <v>1.3811824491210078</v>
      </c>
      <c r="W19" s="1">
        <f>$C19/K19</f>
        <v>1.9914546421460839</v>
      </c>
      <c r="X19" s="1">
        <f>$C19/L19</f>
        <v>4.1855832255563739</v>
      </c>
      <c r="AI19" s="1"/>
      <c r="AJ19" s="1"/>
      <c r="AK19" s="1"/>
      <c r="AL19" s="59"/>
      <c r="AM19" s="59"/>
      <c r="AN19" s="59"/>
      <c r="AO19" s="59"/>
      <c r="AP19" s="59"/>
      <c r="AQ19" s="59"/>
    </row>
    <row r="20" spans="2:43">
      <c r="B20" s="16">
        <v>31</v>
      </c>
      <c r="C20" s="25">
        <v>9.6545974999999995</v>
      </c>
      <c r="D20" s="25">
        <v>85.889415454545471</v>
      </c>
      <c r="E20" s="70">
        <v>13.023101818181818</v>
      </c>
      <c r="F20" s="70">
        <v>7.0397163636363622</v>
      </c>
      <c r="G20" s="70">
        <v>4.8892727272727274</v>
      </c>
      <c r="H20" s="70">
        <v>2.3838481818181814</v>
      </c>
      <c r="I20" s="40"/>
      <c r="J20" s="40"/>
      <c r="K20" s="40"/>
      <c r="L20" s="40"/>
      <c r="N20" s="16">
        <v>31</v>
      </c>
      <c r="O20" s="16">
        <f>1</f>
        <v>1</v>
      </c>
      <c r="P20" s="1">
        <f>$C20/D20</f>
        <v>0.11240730244705671</v>
      </c>
      <c r="Q20" s="1">
        <f>$C20/E20</f>
        <v>0.74134393132986331</v>
      </c>
      <c r="R20" s="1">
        <f>$C20/F20</f>
        <v>1.3714469449182356</v>
      </c>
      <c r="S20" s="1">
        <f>$C20/G20</f>
        <v>1.9746489996653154</v>
      </c>
      <c r="T20" s="1">
        <f>$C20/H20</f>
        <v>4.0500051864193614</v>
      </c>
      <c r="U20" s="1"/>
      <c r="V20" s="1"/>
      <c r="W20" s="1"/>
      <c r="X20" s="1"/>
      <c r="AI20" s="1"/>
      <c r="AJ20" s="1"/>
      <c r="AK20" s="1"/>
      <c r="AL20" s="59"/>
      <c r="AM20" s="59"/>
      <c r="AN20" s="59"/>
      <c r="AO20" s="59"/>
      <c r="AP20" s="59"/>
      <c r="AQ20" s="59"/>
    </row>
    <row r="21" spans="2:43">
      <c r="B21" s="16">
        <v>33</v>
      </c>
      <c r="C21" s="25">
        <v>10.984375</v>
      </c>
      <c r="D21" s="25">
        <v>97.171768181818194</v>
      </c>
      <c r="E21" s="70">
        <v>14.110052727272729</v>
      </c>
      <c r="F21" s="70">
        <v>7.6168490909090911</v>
      </c>
      <c r="G21" s="70">
        <v>5.2818490909090912</v>
      </c>
      <c r="H21" s="70">
        <v>2.5456372727272729</v>
      </c>
      <c r="I21" s="40"/>
      <c r="J21" s="40"/>
      <c r="K21" s="40"/>
      <c r="L21" s="40"/>
      <c r="N21" s="16">
        <v>33</v>
      </c>
      <c r="O21" s="16">
        <f>1</f>
        <v>1</v>
      </c>
      <c r="P21" s="1">
        <f>$C21/D21</f>
        <v>0.11304080604406749</v>
      </c>
      <c r="Q21" s="1">
        <f>$C21/E21</f>
        <v>0.77847866427662338</v>
      </c>
      <c r="R21" s="1">
        <f>$C21/F21</f>
        <v>1.4421153509671263</v>
      </c>
      <c r="S21" s="1">
        <f>$C21/G21</f>
        <v>2.0796457473398604</v>
      </c>
      <c r="T21" s="1">
        <f>$C21/H21</f>
        <v>4.3149804246195185</v>
      </c>
      <c r="U21" s="1"/>
      <c r="V21" s="1"/>
      <c r="W21" s="1"/>
      <c r="X21" s="1"/>
      <c r="AI21" s="1"/>
      <c r="AJ21" s="1"/>
      <c r="AK21" s="1"/>
      <c r="AL21" s="59"/>
      <c r="AM21" s="59"/>
      <c r="AN21" s="59"/>
      <c r="AO21" s="59"/>
      <c r="AP21" s="59"/>
      <c r="AQ21" s="59"/>
    </row>
    <row r="22" spans="2:43">
      <c r="B22" s="16">
        <v>35</v>
      </c>
      <c r="C22" s="25">
        <v>12.518349999999998</v>
      </c>
      <c r="D22" s="25">
        <v>110.48351636363637</v>
      </c>
      <c r="E22" s="70">
        <v>15.972100909090909</v>
      </c>
      <c r="F22" s="70">
        <v>8.6306454545454532</v>
      </c>
      <c r="G22" s="70">
        <v>6.0007272727272722</v>
      </c>
      <c r="H22" s="70">
        <v>2.9168790909090911</v>
      </c>
      <c r="I22" s="40"/>
      <c r="J22" s="40"/>
      <c r="K22" s="40"/>
      <c r="L22" s="40"/>
      <c r="N22" s="16">
        <v>35</v>
      </c>
      <c r="O22" s="16">
        <f>1</f>
        <v>1</v>
      </c>
      <c r="P22" s="1">
        <f>$C22/D22</f>
        <v>0.11330513738174416</v>
      </c>
      <c r="Q22" s="1">
        <f>$C22/E22</f>
        <v>0.78376351810267342</v>
      </c>
      <c r="R22" s="1">
        <f>$C22/F22</f>
        <v>1.4504535107982022</v>
      </c>
      <c r="S22" s="1">
        <f>$C22/G22</f>
        <v>2.0861388013574111</v>
      </c>
      <c r="T22" s="1">
        <f>$C22/H22</f>
        <v>4.2916931452576792</v>
      </c>
      <c r="U22" s="1"/>
      <c r="V22" s="1"/>
      <c r="W22" s="1"/>
      <c r="X22" s="1"/>
      <c r="AI22" s="1"/>
      <c r="AJ22" s="1"/>
      <c r="AK22" s="1"/>
      <c r="AL22" s="59"/>
      <c r="AM22" s="59"/>
      <c r="AN22" s="59"/>
      <c r="AO22" s="59"/>
      <c r="AP22" s="59"/>
      <c r="AQ22" s="59"/>
    </row>
    <row r="23" spans="2:43">
      <c r="B23" s="16">
        <v>37</v>
      </c>
      <c r="C23" s="25">
        <v>13.990616666666668</v>
      </c>
      <c r="D23" s="25">
        <v>122.31469727272726</v>
      </c>
      <c r="E23" s="70">
        <v>17.666840000000001</v>
      </c>
      <c r="F23" s="70">
        <v>9.5275345454545448</v>
      </c>
      <c r="G23" s="70">
        <v>6.6110109090909104</v>
      </c>
      <c r="H23" s="70">
        <v>3.201565454545455</v>
      </c>
      <c r="I23" s="40"/>
      <c r="J23" s="40"/>
      <c r="K23" s="40"/>
      <c r="L23" s="40"/>
      <c r="N23" s="16">
        <v>37</v>
      </c>
      <c r="O23" s="16">
        <f>1</f>
        <v>1</v>
      </c>
      <c r="P23" s="1">
        <f>$C23/D23</f>
        <v>0.11438213868503096</v>
      </c>
      <c r="Q23" s="1">
        <f>$C23/E23</f>
        <v>0.79191392839164598</v>
      </c>
      <c r="R23" s="1">
        <f>$C23/F23</f>
        <v>1.4684404029100475</v>
      </c>
      <c r="S23" s="1">
        <f>$C23/G23</f>
        <v>2.1162598064129554</v>
      </c>
      <c r="T23" s="1">
        <f>$C23/H23</f>
        <v>4.369929918753761</v>
      </c>
      <c r="U23" s="1"/>
      <c r="V23" s="1"/>
      <c r="W23" s="1"/>
      <c r="X23" s="1"/>
      <c r="AI23" s="1"/>
      <c r="AJ23" s="1"/>
      <c r="AK23" s="1"/>
      <c r="AL23" s="59"/>
      <c r="AM23" s="59"/>
      <c r="AN23" s="59"/>
      <c r="AO23" s="59"/>
      <c r="AP23" s="59"/>
      <c r="AQ23" s="59"/>
    </row>
    <row r="24" spans="2:43">
      <c r="B24" s="16">
        <v>39</v>
      </c>
      <c r="C24" s="25">
        <v>15.350008333333335</v>
      </c>
      <c r="D24" s="25">
        <v>136.35035272727271</v>
      </c>
      <c r="E24" s="70">
        <v>19.675001818181823</v>
      </c>
      <c r="F24" s="70">
        <v>10.601859090909091</v>
      </c>
      <c r="G24" s="70">
        <v>7.3535245454545448</v>
      </c>
      <c r="H24" s="70">
        <v>3.5326272727272725</v>
      </c>
      <c r="I24" s="40"/>
      <c r="J24" s="40"/>
      <c r="K24" s="40"/>
      <c r="L24" s="40"/>
      <c r="N24" s="16">
        <v>39</v>
      </c>
      <c r="O24" s="16">
        <f>1</f>
        <v>1</v>
      </c>
      <c r="P24" s="1">
        <f>$C24/D24</f>
        <v>0.11257769434624305</v>
      </c>
      <c r="Q24" s="1">
        <f>$C24/E24</f>
        <v>0.78017824217674392</v>
      </c>
      <c r="R24" s="1">
        <f>$C24/F24</f>
        <v>1.4478600594206821</v>
      </c>
      <c r="S24" s="1">
        <f>$C24/G24</f>
        <v>2.0874355199945147</v>
      </c>
      <c r="T24" s="1">
        <f>$C24/H24</f>
        <v>4.3452102778685626</v>
      </c>
      <c r="U24" s="1"/>
      <c r="V24" s="1"/>
      <c r="W24" s="1"/>
      <c r="X24" s="1"/>
      <c r="AI24" s="1"/>
      <c r="AJ24" s="1"/>
      <c r="AK24" s="1"/>
      <c r="AL24" s="59"/>
      <c r="AM24" s="59"/>
      <c r="AN24" s="59"/>
      <c r="AO24" s="59"/>
      <c r="AP24" s="59"/>
      <c r="AQ24" s="59"/>
    </row>
    <row r="25" spans="2:43">
      <c r="B25" s="16">
        <v>41</v>
      </c>
      <c r="C25" s="25">
        <v>17.082425000000001</v>
      </c>
      <c r="D25" s="25">
        <v>151.63756636363635</v>
      </c>
      <c r="E25" s="70">
        <v>21.677938181818181</v>
      </c>
      <c r="F25" s="70">
        <v>11.672646363636364</v>
      </c>
      <c r="G25" s="70">
        <v>8.0828872727272749</v>
      </c>
      <c r="H25" s="70">
        <v>3.8704145454545453</v>
      </c>
      <c r="I25" s="40"/>
      <c r="J25" s="40"/>
      <c r="K25" s="40"/>
      <c r="L25" s="40"/>
      <c r="N25" s="16">
        <v>41</v>
      </c>
      <c r="O25" s="16">
        <f>1</f>
        <v>1</v>
      </c>
      <c r="P25" s="1">
        <f>$C25/D25</f>
        <v>0.11265298836988243</v>
      </c>
      <c r="Q25" s="1">
        <f>$C25/E25</f>
        <v>0.78800967401629785</v>
      </c>
      <c r="R25" s="1">
        <f>$C25/F25</f>
        <v>1.4634577685156851</v>
      </c>
      <c r="S25" s="1">
        <f>$C25/G25</f>
        <v>2.1134063143053288</v>
      </c>
      <c r="T25" s="1">
        <f>$C25/H25</f>
        <v>4.4135905338775085</v>
      </c>
      <c r="U25" s="1"/>
      <c r="V25" s="1"/>
      <c r="W25" s="1"/>
      <c r="X25" s="1"/>
      <c r="AI25" s="1"/>
      <c r="AJ25" s="1"/>
      <c r="AK25" s="1"/>
      <c r="AL25" s="59"/>
      <c r="AM25" s="59"/>
      <c r="AN25" s="59"/>
      <c r="AO25" s="59"/>
      <c r="AP25" s="59"/>
      <c r="AQ25" s="59"/>
    </row>
    <row r="26" spans="2:43">
      <c r="B26" s="16">
        <v>43</v>
      </c>
      <c r="C26" s="25">
        <v>18.829375000000002</v>
      </c>
      <c r="D26" s="25">
        <v>168.74468636363633</v>
      </c>
      <c r="E26" s="70">
        <v>23.825303636363632</v>
      </c>
      <c r="F26" s="70">
        <v>12.829434545454545</v>
      </c>
      <c r="G26" s="70">
        <v>8.8821927272727255</v>
      </c>
      <c r="H26" s="70">
        <v>4.2777472727272725</v>
      </c>
      <c r="I26" s="40"/>
      <c r="J26" s="40"/>
      <c r="K26" s="40"/>
      <c r="L26" s="40"/>
      <c r="N26" s="16">
        <v>43</v>
      </c>
      <c r="O26" s="16">
        <f>1</f>
        <v>1</v>
      </c>
      <c r="P26" s="1">
        <f>$C26/D26</f>
        <v>0.11158499509385228</v>
      </c>
      <c r="Q26" s="1">
        <f>$C26/E26</f>
        <v>0.79030996991205016</v>
      </c>
      <c r="R26" s="1">
        <f>$C26/F26</f>
        <v>1.4676699065175269</v>
      </c>
      <c r="S26" s="1">
        <f>$C26/G26</f>
        <v>2.1199016479550714</v>
      </c>
      <c r="T26" s="1">
        <f>$C26/H26</f>
        <v>4.4017034666929629</v>
      </c>
      <c r="U26" s="1"/>
      <c r="V26" s="1"/>
      <c r="W26" s="1"/>
      <c r="X26" s="1"/>
      <c r="AI26" s="1"/>
      <c r="AJ26" s="1"/>
      <c r="AK26" s="1"/>
      <c r="AL26" s="59"/>
      <c r="AM26" s="59"/>
      <c r="AN26" s="59"/>
      <c r="AO26" s="59"/>
      <c r="AP26" s="59"/>
      <c r="AQ26" s="59"/>
    </row>
    <row r="27" spans="2:43">
      <c r="B27" s="16">
        <v>45</v>
      </c>
      <c r="C27" s="25">
        <v>20.770424999999999</v>
      </c>
      <c r="D27" s="25">
        <v>184.78982909090911</v>
      </c>
      <c r="E27" s="70">
        <v>26.086736363636362</v>
      </c>
      <c r="F27" s="70">
        <v>14.033261818181819</v>
      </c>
      <c r="G27" s="70">
        <v>9.7094436363636358</v>
      </c>
      <c r="H27" s="70">
        <v>4.6637690909090912</v>
      </c>
      <c r="I27" s="40"/>
      <c r="J27" s="40"/>
      <c r="K27" s="40"/>
      <c r="L27" s="40"/>
      <c r="N27" s="16">
        <v>45</v>
      </c>
      <c r="O27" s="16">
        <f>1</f>
        <v>1</v>
      </c>
      <c r="P27" s="1">
        <f>$C27/D27</f>
        <v>0.11240026089196604</v>
      </c>
      <c r="Q27" s="1">
        <f>$C27/E27</f>
        <v>0.7962063444989983</v>
      </c>
      <c r="R27" s="1">
        <f>$C27/F27</f>
        <v>1.4800853336242439</v>
      </c>
      <c r="S27" s="1">
        <f>$C27/G27</f>
        <v>2.1391982669543466</v>
      </c>
      <c r="T27" s="1">
        <f>$C27/H27</f>
        <v>4.4535706196275893</v>
      </c>
      <c r="U27" s="1"/>
      <c r="V27" s="1"/>
      <c r="W27" s="1"/>
      <c r="X27" s="1"/>
      <c r="AI27" s="1"/>
      <c r="AJ27" s="1"/>
      <c r="AK27" s="1"/>
      <c r="AL27" s="59"/>
      <c r="AM27" s="59"/>
      <c r="AN27" s="59"/>
      <c r="AO27" s="59"/>
      <c r="AP27" s="59"/>
      <c r="AQ27" s="59"/>
    </row>
    <row r="28" spans="2:43">
      <c r="B28" s="16">
        <v>47</v>
      </c>
      <c r="C28" s="25">
        <v>22.5899</v>
      </c>
      <c r="D28" s="25">
        <v>201.60867636363636</v>
      </c>
      <c r="E28" s="70">
        <v>28.410879090909088</v>
      </c>
      <c r="F28" s="70">
        <v>15.277859090909089</v>
      </c>
      <c r="G28" s="70">
        <v>10.568677272727273</v>
      </c>
      <c r="H28" s="70">
        <v>5.0847572727272725</v>
      </c>
      <c r="I28" s="40"/>
      <c r="J28" s="40"/>
      <c r="K28" s="40"/>
      <c r="L28" s="40"/>
      <c r="N28" s="16">
        <v>47</v>
      </c>
      <c r="O28" s="16">
        <f>1</f>
        <v>1</v>
      </c>
      <c r="P28" s="1">
        <f>$C28/D28</f>
        <v>0.11204825311811076</v>
      </c>
      <c r="Q28" s="1">
        <f>$C28/E28</f>
        <v>0.79511443231717227</v>
      </c>
      <c r="R28" s="1">
        <f>$C28/F28</f>
        <v>1.4786037667700349</v>
      </c>
      <c r="S28" s="1">
        <f>$C28/G28</f>
        <v>2.1374387179267726</v>
      </c>
      <c r="T28" s="1">
        <f>$C28/H28</f>
        <v>4.4426702767433435</v>
      </c>
      <c r="U28" s="1"/>
      <c r="V28" s="1"/>
      <c r="W28" s="1"/>
      <c r="X28" s="1"/>
      <c r="AI28" s="1"/>
      <c r="AJ28" s="1"/>
      <c r="AK28" s="1"/>
      <c r="AL28" s="59"/>
      <c r="AM28" s="59"/>
      <c r="AN28" s="59"/>
      <c r="AO28" s="59"/>
      <c r="AP28" s="59"/>
      <c r="AQ28" s="59"/>
    </row>
    <row r="29" spans="2:43">
      <c r="B29" s="16">
        <v>49</v>
      </c>
      <c r="C29" s="25">
        <v>24.657499999999999</v>
      </c>
      <c r="D29" s="25">
        <v>212.22224363636369</v>
      </c>
      <c r="E29" s="70">
        <v>29.43644545454546</v>
      </c>
      <c r="F29" s="70">
        <v>15.823535454545453</v>
      </c>
      <c r="G29" s="70">
        <v>10.93791</v>
      </c>
      <c r="H29" s="70">
        <v>5.302160909090909</v>
      </c>
      <c r="I29" s="40"/>
      <c r="J29" s="40"/>
      <c r="K29" s="40"/>
      <c r="L29" s="40"/>
      <c r="N29" s="16">
        <v>49</v>
      </c>
      <c r="O29" s="16">
        <f>1</f>
        <v>1</v>
      </c>
      <c r="P29" s="1">
        <f>$C29/D29</f>
        <v>0.11618716105108129</v>
      </c>
      <c r="Q29" s="1">
        <f>$C29/E29</f>
        <v>0.83765208805781555</v>
      </c>
      <c r="R29" s="1">
        <f>$C29/F29</f>
        <v>1.558280074059992</v>
      </c>
      <c r="S29" s="1">
        <f>$C29/G29</f>
        <v>2.2543154953734303</v>
      </c>
      <c r="T29" s="1">
        <f>$C29/H29</f>
        <v>4.650462410094546</v>
      </c>
      <c r="U29" s="1"/>
      <c r="V29" s="1"/>
      <c r="W29" s="1"/>
      <c r="X29" s="1"/>
      <c r="AI29" s="1"/>
      <c r="AJ29" s="1"/>
      <c r="AK29" s="1"/>
      <c r="AL29" s="59"/>
      <c r="AM29" s="59"/>
      <c r="AN29" s="59"/>
      <c r="AO29" s="59"/>
      <c r="AP29" s="59"/>
      <c r="AQ29" s="59"/>
    </row>
    <row r="30" spans="2:43">
      <c r="B30" s="16">
        <v>51</v>
      </c>
      <c r="C30" s="25">
        <v>26.459549999999997</v>
      </c>
      <c r="D30" s="25">
        <v>227.45589909090913</v>
      </c>
      <c r="E30" s="70">
        <v>31.841395454545456</v>
      </c>
      <c r="F30" s="70">
        <v>17.138342727272725</v>
      </c>
      <c r="G30" s="70">
        <v>11.86391818181818</v>
      </c>
      <c r="H30" s="70">
        <v>5.8506363636363634</v>
      </c>
      <c r="I30" s="40"/>
      <c r="J30" s="40"/>
      <c r="K30" s="40"/>
      <c r="L30" s="40"/>
      <c r="N30" s="16">
        <v>51</v>
      </c>
      <c r="O30" s="16">
        <f>1</f>
        <v>1</v>
      </c>
      <c r="P30" s="1">
        <f>$C30/D30</f>
        <v>0.1163282645372266</v>
      </c>
      <c r="Q30" s="1">
        <f>$C30/E30</f>
        <v>0.8309795981703062</v>
      </c>
      <c r="R30" s="1">
        <f>$C30/F30</f>
        <v>1.5438803168461659</v>
      </c>
      <c r="S30" s="1">
        <f>$C30/G30</f>
        <v>2.2302539173398945</v>
      </c>
      <c r="T30" s="1">
        <f>$C30/H30</f>
        <v>4.5225080410833316</v>
      </c>
      <c r="U30" s="1"/>
      <c r="V30" s="1"/>
      <c r="W30" s="1"/>
      <c r="X30" s="1"/>
      <c r="AI30" s="1"/>
      <c r="AJ30" s="1"/>
      <c r="AK30" s="1"/>
      <c r="AL30" s="59"/>
      <c r="AM30" s="59"/>
      <c r="AN30" s="59"/>
      <c r="AO30" s="59"/>
      <c r="AP30" s="59"/>
      <c r="AQ30" s="59"/>
    </row>
    <row r="31" spans="2:43">
      <c r="B31" s="16">
        <v>53</v>
      </c>
      <c r="C31" s="25">
        <v>28.678425000000004</v>
      </c>
      <c r="D31" s="25">
        <v>245.43795909090906</v>
      </c>
      <c r="E31" s="70">
        <v>34.388435454545451</v>
      </c>
      <c r="F31" s="70">
        <v>18.495544545454546</v>
      </c>
      <c r="G31" s="70">
        <v>12.781636363636363</v>
      </c>
      <c r="H31" s="70">
        <v>6.3282309090909088</v>
      </c>
      <c r="I31" s="40"/>
      <c r="J31" s="40"/>
      <c r="K31" s="40"/>
      <c r="L31" s="40"/>
      <c r="N31" s="16">
        <v>53</v>
      </c>
      <c r="O31" s="16">
        <f>1</f>
        <v>1</v>
      </c>
      <c r="P31" s="1">
        <f>$C31/D31</f>
        <v>0.11684592353286988</v>
      </c>
      <c r="Q31" s="1">
        <f>$C31/E31</f>
        <v>0.83395550338156776</v>
      </c>
      <c r="R31" s="1">
        <f>$C31/F31</f>
        <v>1.5505585644975237</v>
      </c>
      <c r="S31" s="1">
        <f>$C31/G31</f>
        <v>2.243720927751462</v>
      </c>
      <c r="T31" s="1">
        <f>$C31/H31</f>
        <v>4.5318234135232975</v>
      </c>
      <c r="U31" s="1"/>
      <c r="V31" s="1"/>
      <c r="W31" s="1"/>
      <c r="X31" s="1"/>
      <c r="AI31" s="1"/>
      <c r="AJ31" s="1"/>
      <c r="AK31" s="1"/>
      <c r="AL31" s="59"/>
      <c r="AM31" s="59"/>
      <c r="AN31" s="59"/>
      <c r="AO31" s="59"/>
      <c r="AP31" s="59"/>
      <c r="AQ31" s="59"/>
    </row>
    <row r="32" spans="2:43">
      <c r="B32" s="16">
        <v>55</v>
      </c>
      <c r="C32" s="25">
        <v>30.780341666666668</v>
      </c>
      <c r="D32" s="25">
        <v>261.38272818181815</v>
      </c>
      <c r="E32" s="70">
        <v>36.899030909090918</v>
      </c>
      <c r="F32" s="70">
        <v>19.839728181818181</v>
      </c>
      <c r="G32" s="70">
        <v>13.706767272727273</v>
      </c>
      <c r="H32" s="70">
        <v>6.8437381818181819</v>
      </c>
      <c r="I32" s="40"/>
      <c r="J32" s="40"/>
      <c r="K32" s="40"/>
      <c r="L32" s="40"/>
      <c r="N32" s="16">
        <v>55</v>
      </c>
      <c r="O32" s="16">
        <f>1</f>
        <v>1</v>
      </c>
      <c r="P32" s="1">
        <f>$C32/D32</f>
        <v>0.11775966178322167</v>
      </c>
      <c r="Q32" s="1">
        <f>$C32/E32</f>
        <v>0.83417750841481397</v>
      </c>
      <c r="R32" s="1">
        <f>$C32/F32</f>
        <v>1.551449767082739</v>
      </c>
      <c r="S32" s="1">
        <f>$C32/G32</f>
        <v>2.2456310123475394</v>
      </c>
      <c r="T32" s="1">
        <f>$C32/H32</f>
        <v>4.4975919371727375</v>
      </c>
      <c r="U32" s="1"/>
      <c r="V32" s="1"/>
      <c r="W32" s="1"/>
      <c r="X32" s="1"/>
      <c r="AI32" s="1"/>
      <c r="AJ32" s="1"/>
      <c r="AK32" s="1"/>
      <c r="AL32" s="59"/>
      <c r="AM32" s="59"/>
      <c r="AN32" s="59"/>
      <c r="AO32" s="59"/>
      <c r="AP32" s="59"/>
      <c r="AQ32" s="59"/>
    </row>
    <row r="33" spans="1:43">
      <c r="B33" s="16">
        <v>57</v>
      </c>
      <c r="C33" s="25">
        <v>33.169808333333336</v>
      </c>
      <c r="D33" s="25">
        <v>282.84560636363636</v>
      </c>
      <c r="E33" s="70">
        <v>39.571374545454553</v>
      </c>
      <c r="F33" s="70">
        <v>21.261566363636366</v>
      </c>
      <c r="G33" s="70">
        <v>14.683071818181821</v>
      </c>
      <c r="H33" s="70">
        <v>7.2831200000000003</v>
      </c>
      <c r="I33" s="40"/>
      <c r="J33" s="40"/>
      <c r="K33" s="40"/>
      <c r="L33" s="40"/>
      <c r="N33" s="16">
        <v>57</v>
      </c>
      <c r="O33" s="16">
        <f>1</f>
        <v>1</v>
      </c>
      <c r="P33" s="1">
        <f>$C33/D33</f>
        <v>0.11727178215626603</v>
      </c>
      <c r="Q33" s="1">
        <f>$C33/E33</f>
        <v>0.83822734778222285</v>
      </c>
      <c r="R33" s="1">
        <f>$C33/F33</f>
        <v>1.560083004517655</v>
      </c>
      <c r="S33" s="1">
        <f>$C33/G33</f>
        <v>2.2590510176664584</v>
      </c>
      <c r="T33" s="1">
        <f>$C33/H33</f>
        <v>4.5543404932684526</v>
      </c>
      <c r="U33" s="1"/>
      <c r="V33" s="1"/>
      <c r="W33" s="1"/>
      <c r="X33" s="1"/>
      <c r="AI33" s="1"/>
      <c r="AJ33" s="1"/>
      <c r="AK33" s="1"/>
      <c r="AL33" s="59"/>
      <c r="AM33" s="59"/>
      <c r="AN33" s="59"/>
      <c r="AO33" s="59"/>
      <c r="AP33" s="59"/>
      <c r="AQ33" s="59"/>
    </row>
    <row r="34" spans="1:43">
      <c r="B34" s="16">
        <v>59</v>
      </c>
      <c r="C34" s="25">
        <v>35.788699999999999</v>
      </c>
      <c r="D34" s="25">
        <v>300.55774818181811</v>
      </c>
      <c r="E34" s="70">
        <v>42.485898181818179</v>
      </c>
      <c r="F34" s="70">
        <v>22.81953636363636</v>
      </c>
      <c r="G34" s="70">
        <v>15.761262727272729</v>
      </c>
      <c r="H34" s="70">
        <v>7.8775263636363642</v>
      </c>
      <c r="I34" s="40"/>
      <c r="J34" s="40"/>
      <c r="K34" s="40"/>
      <c r="L34" s="40"/>
      <c r="N34" s="16">
        <v>59</v>
      </c>
      <c r="O34" s="16">
        <f>1</f>
        <v>1</v>
      </c>
      <c r="P34" s="1">
        <f>$C34/D34</f>
        <v>0.11907428844040359</v>
      </c>
      <c r="Q34" s="1">
        <f>$C34/E34</f>
        <v>0.84236656235540663</v>
      </c>
      <c r="R34" s="1">
        <f>$C34/F34</f>
        <v>1.5683359832424293</v>
      </c>
      <c r="S34" s="1">
        <f>$C34/G34</f>
        <v>2.2706746673331257</v>
      </c>
      <c r="T34" s="1">
        <f>$C34/H34</f>
        <v>4.5431393495812422</v>
      </c>
      <c r="U34" s="1"/>
      <c r="V34" s="1"/>
      <c r="W34" s="1"/>
      <c r="X34" s="1"/>
      <c r="AI34" s="1"/>
      <c r="AJ34" s="1"/>
      <c r="AK34" s="1"/>
      <c r="AL34" s="59"/>
      <c r="AM34" s="59"/>
      <c r="AN34" s="59"/>
      <c r="AO34" s="59"/>
      <c r="AP34" s="59"/>
      <c r="AQ34" s="59"/>
    </row>
    <row r="35" spans="1:43">
      <c r="B35" s="16">
        <v>61</v>
      </c>
      <c r="C35" s="25">
        <v>38.014324999999999</v>
      </c>
      <c r="D35" s="25">
        <v>318.66701</v>
      </c>
      <c r="E35" s="70">
        <v>45.179454545454547</v>
      </c>
      <c r="F35" s="70">
        <v>24.263283636363635</v>
      </c>
      <c r="G35" s="70">
        <v>16.757190909090909</v>
      </c>
      <c r="H35" s="70">
        <v>8.3917090909090906</v>
      </c>
      <c r="I35" s="40"/>
      <c r="J35" s="40"/>
      <c r="K35" s="40"/>
      <c r="L35" s="40"/>
      <c r="N35" s="16">
        <v>61</v>
      </c>
      <c r="O35" s="16">
        <f>1</f>
        <v>1</v>
      </c>
      <c r="P35" s="1">
        <f>$C35/D35</f>
        <v>0.11929168632799485</v>
      </c>
      <c r="Q35" s="1">
        <f>$C35/E35</f>
        <v>0.84140734726565169</v>
      </c>
      <c r="R35" s="1">
        <f>$C35/F35</f>
        <v>1.5667428024056702</v>
      </c>
      <c r="S35" s="1">
        <f>$C35/G35</f>
        <v>2.268538038757852</v>
      </c>
      <c r="T35" s="1">
        <f>$C35/H35</f>
        <v>4.5299860360009019</v>
      </c>
      <c r="U35" s="1"/>
      <c r="V35" s="1"/>
      <c r="W35" s="1"/>
      <c r="X35" s="1"/>
      <c r="AI35" s="1"/>
      <c r="AJ35" s="1"/>
      <c r="AK35" s="1"/>
      <c r="AL35" s="59"/>
      <c r="AM35" s="59"/>
      <c r="AN35" s="59"/>
      <c r="AO35" s="59"/>
      <c r="AP35" s="59"/>
      <c r="AQ35" s="59"/>
    </row>
    <row r="36" spans="1:43">
      <c r="B36" s="16">
        <v>63</v>
      </c>
      <c r="C36" s="25">
        <v>40.821216666666665</v>
      </c>
      <c r="D36" s="25">
        <v>340.15417090909096</v>
      </c>
      <c r="E36" s="70">
        <v>48.323029090909088</v>
      </c>
      <c r="F36" s="70">
        <v>25.950647272727277</v>
      </c>
      <c r="G36" s="70">
        <v>17.922192727272726</v>
      </c>
      <c r="H36" s="70">
        <v>9.0211818181818177</v>
      </c>
      <c r="I36" s="40"/>
      <c r="J36" s="40"/>
      <c r="K36" s="40"/>
      <c r="L36" s="40"/>
      <c r="N36" s="16">
        <v>63</v>
      </c>
      <c r="O36" s="16">
        <f>1</f>
        <v>1</v>
      </c>
      <c r="P36" s="1">
        <f>$C36/D36</f>
        <v>0.1200079850779677</v>
      </c>
      <c r="Q36" s="1">
        <f>$C36/E36</f>
        <v>0.84475699132748028</v>
      </c>
      <c r="R36" s="1">
        <f>$C36/F36</f>
        <v>1.5730326969365249</v>
      </c>
      <c r="S36" s="1">
        <f>$C36/G36</f>
        <v>2.2776909772065905</v>
      </c>
      <c r="T36" s="1">
        <f>$C36/H36</f>
        <v>4.5250408970134259</v>
      </c>
      <c r="U36" s="1"/>
      <c r="V36" s="1"/>
      <c r="W36" s="1"/>
      <c r="X36" s="1"/>
      <c r="AI36" s="1"/>
      <c r="AJ36" s="1"/>
      <c r="AK36" s="1"/>
      <c r="AL36" s="59"/>
      <c r="AM36" s="59"/>
      <c r="AN36" s="59"/>
      <c r="AO36" s="59"/>
      <c r="AP36" s="59"/>
      <c r="AQ36" s="59"/>
    </row>
    <row r="37" spans="1:43">
      <c r="A37" s="70"/>
      <c r="B37" s="16">
        <v>65</v>
      </c>
      <c r="C37" s="25">
        <v>43.367741666666667</v>
      </c>
      <c r="D37" s="25">
        <v>348.32414181818183</v>
      </c>
      <c r="E37" s="70">
        <v>48.545354545454551</v>
      </c>
      <c r="F37" s="70">
        <v>26.064848181818181</v>
      </c>
      <c r="G37" s="70">
        <v>17.993061818181818</v>
      </c>
      <c r="H37" s="70">
        <v>9.1750509090909116</v>
      </c>
      <c r="I37" s="40"/>
      <c r="J37" s="40"/>
      <c r="K37" s="40"/>
      <c r="L37" s="40"/>
      <c r="N37" s="16">
        <v>65</v>
      </c>
      <c r="O37" s="16">
        <f>1</f>
        <v>1</v>
      </c>
      <c r="P37" s="1">
        <f>$C37/D37</f>
        <v>0.12450397908194302</v>
      </c>
      <c r="Q37" s="1">
        <f>$C37/E37</f>
        <v>0.89334483335702242</v>
      </c>
      <c r="R37" s="1">
        <f>$C37/F37</f>
        <v>1.6638401790852673</v>
      </c>
      <c r="S37" s="1">
        <f>$C37/G37</f>
        <v>2.4102480225374414</v>
      </c>
      <c r="T37" s="1">
        <f>$C37/H37</f>
        <v>4.7267031100281551</v>
      </c>
      <c r="U37" s="1"/>
      <c r="V37" s="1"/>
      <c r="W37" s="1"/>
      <c r="X37" s="1"/>
      <c r="AI37" s="1"/>
      <c r="AJ37" s="1"/>
      <c r="AK37" s="1"/>
      <c r="AL37" s="59"/>
      <c r="AM37" s="59"/>
      <c r="AN37" s="59"/>
      <c r="AO37" s="59"/>
      <c r="AP37" s="59"/>
      <c r="AQ37" s="59"/>
    </row>
    <row r="38" spans="1:43">
      <c r="A38" s="70"/>
      <c r="B38" s="16">
        <v>67</v>
      </c>
      <c r="C38" s="25">
        <v>46.582341666666672</v>
      </c>
      <c r="D38" s="25">
        <v>369.42765727272723</v>
      </c>
      <c r="E38" s="70">
        <v>51.963545454545446</v>
      </c>
      <c r="F38" s="70">
        <v>27.938200909090913</v>
      </c>
      <c r="G38" s="70">
        <v>19.182341818181815</v>
      </c>
      <c r="H38" s="70">
        <v>9.6848481818181806</v>
      </c>
      <c r="I38" s="40"/>
      <c r="J38" s="40"/>
      <c r="K38" s="40"/>
      <c r="L38" s="40"/>
      <c r="N38" s="16">
        <v>67</v>
      </c>
      <c r="O38" s="16">
        <f>1</f>
        <v>1</v>
      </c>
      <c r="P38" s="1">
        <f>$C38/D38</f>
        <v>0.12609327090060721</v>
      </c>
      <c r="Q38" s="1">
        <f>$C38/E38</f>
        <v>0.89644271304416812</v>
      </c>
      <c r="R38" s="1">
        <f>$C38/F38</f>
        <v>1.6673350520401289</v>
      </c>
      <c r="S38" s="1">
        <f>$C38/G38</f>
        <v>2.4283970178507612</v>
      </c>
      <c r="T38" s="1">
        <f>$C38/H38</f>
        <v>4.8098164051882488</v>
      </c>
      <c r="U38" s="1"/>
      <c r="V38" s="1"/>
      <c r="W38" s="1"/>
      <c r="X38" s="1"/>
      <c r="AI38" s="1"/>
      <c r="AJ38" s="1"/>
      <c r="AK38" s="1"/>
      <c r="AL38" s="59"/>
      <c r="AM38" s="59"/>
      <c r="AN38" s="59"/>
      <c r="AO38" s="59"/>
      <c r="AP38" s="59"/>
      <c r="AQ38" s="59"/>
    </row>
    <row r="39" spans="1:43">
      <c r="A39" s="70"/>
      <c r="B39" s="16">
        <v>69</v>
      </c>
      <c r="C39" s="25">
        <v>49.683191666666666</v>
      </c>
      <c r="D39" s="25">
        <v>385.09373636363637</v>
      </c>
      <c r="E39" s="70">
        <v>54.507452727272728</v>
      </c>
      <c r="F39" s="70">
        <v>29.290150909090915</v>
      </c>
      <c r="G39" s="70">
        <v>20.121556363636362</v>
      </c>
      <c r="H39" s="70">
        <v>10.285313636363638</v>
      </c>
      <c r="I39" s="40"/>
      <c r="J39" s="40"/>
      <c r="K39" s="40"/>
      <c r="L39" s="40"/>
      <c r="N39" s="16">
        <v>69</v>
      </c>
      <c r="O39" s="16">
        <f>1</f>
        <v>1</v>
      </c>
      <c r="P39" s="1">
        <f>$C39/D39</f>
        <v>0.12901583945720638</v>
      </c>
      <c r="Q39" s="1">
        <f>$C39/E39</f>
        <v>0.91149355144618138</v>
      </c>
      <c r="R39" s="1">
        <f>$C39/F39</f>
        <v>1.6962422563431134</v>
      </c>
      <c r="S39" s="1">
        <f>$C39/G39</f>
        <v>2.46915252323394</v>
      </c>
      <c r="T39" s="1">
        <f>$C39/H39</f>
        <v>4.8304984585994708</v>
      </c>
      <c r="U39" s="1"/>
      <c r="V39" s="1"/>
      <c r="W39" s="1"/>
      <c r="X39" s="1"/>
      <c r="AI39" s="1"/>
      <c r="AJ39" s="1"/>
      <c r="AK39" s="1"/>
      <c r="AL39" s="59"/>
      <c r="AM39" s="59"/>
      <c r="AN39" s="59"/>
      <c r="AO39" s="59"/>
      <c r="AP39" s="59"/>
      <c r="AQ39" s="59"/>
    </row>
    <row r="40" spans="1:43">
      <c r="A40" s="70"/>
      <c r="B40" s="16">
        <v>71</v>
      </c>
      <c r="C40" s="25">
        <v>52.352166666666669</v>
      </c>
      <c r="D40" s="25">
        <v>402.72595000000001</v>
      </c>
      <c r="E40" s="70">
        <v>57.679819090909092</v>
      </c>
      <c r="F40" s="70">
        <v>30.980870000000003</v>
      </c>
      <c r="G40" s="70">
        <v>21.274375454545453</v>
      </c>
      <c r="H40" s="70">
        <v>10.870030909090907</v>
      </c>
      <c r="I40" s="40"/>
      <c r="J40" s="40"/>
      <c r="K40" s="40"/>
      <c r="L40" s="40"/>
      <c r="N40" s="16">
        <v>71</v>
      </c>
      <c r="O40" s="16">
        <f>1</f>
        <v>1</v>
      </c>
      <c r="P40" s="1">
        <f>$C40/D40</f>
        <v>0.12999452026040703</v>
      </c>
      <c r="Q40" s="1">
        <f>$C40/E40</f>
        <v>0.90763403026896605</v>
      </c>
      <c r="R40" s="1">
        <f>$C40/F40</f>
        <v>1.6898223538159731</v>
      </c>
      <c r="S40" s="1">
        <f>$C40/G40</f>
        <v>2.4608086276620251</v>
      </c>
      <c r="T40" s="1">
        <f>$C40/H40</f>
        <v>4.8161929901122091</v>
      </c>
      <c r="U40" s="1"/>
      <c r="V40" s="1"/>
      <c r="W40" s="1"/>
      <c r="X40" s="1"/>
      <c r="AI40" s="1"/>
      <c r="AJ40" s="1"/>
      <c r="AK40" s="1"/>
      <c r="AL40" s="59"/>
      <c r="AM40" s="59"/>
      <c r="AN40" s="59"/>
      <c r="AO40" s="59"/>
      <c r="AP40" s="59"/>
      <c r="AQ40" s="59"/>
    </row>
    <row r="41" spans="1:43">
      <c r="A41" s="70"/>
      <c r="B41" s="16">
        <v>73</v>
      </c>
      <c r="C41" s="25">
        <v>55.573099999999997</v>
      </c>
      <c r="D41" s="25">
        <v>432.83869249999998</v>
      </c>
      <c r="E41" s="70">
        <v>60.903750000000002</v>
      </c>
      <c r="F41" s="70">
        <v>32.813585000000003</v>
      </c>
      <c r="G41" s="70">
        <v>22.520334999999999</v>
      </c>
      <c r="H41" s="70">
        <v>11.734527499999999</v>
      </c>
      <c r="N41" s="16">
        <v>73</v>
      </c>
      <c r="O41" s="16">
        <f>1</f>
        <v>1</v>
      </c>
      <c r="P41" s="1">
        <f>$C41/D41</f>
        <v>0.12839217233334563</v>
      </c>
      <c r="Q41" s="1">
        <f>$C41/E41</f>
        <v>0.91247419083389769</v>
      </c>
      <c r="R41" s="1">
        <f>$C41/F41</f>
        <v>1.693600379233174</v>
      </c>
      <c r="S41" s="1">
        <f>$C41/G41</f>
        <v>2.4676853164040411</v>
      </c>
      <c r="T41" s="1">
        <f>$C41/H41</f>
        <v>4.7358617549790569</v>
      </c>
      <c r="U41" s="1"/>
      <c r="V41" s="1"/>
      <c r="W41" s="1"/>
      <c r="X41" s="1"/>
      <c r="AI41" s="1"/>
      <c r="AJ41" s="1"/>
      <c r="AK41" s="1"/>
    </row>
    <row r="42" spans="1:43">
      <c r="A42" s="70"/>
      <c r="B42" s="16">
        <v>75</v>
      </c>
      <c r="C42" s="25">
        <v>59.282250000000005</v>
      </c>
      <c r="D42" s="25">
        <v>449.417055</v>
      </c>
      <c r="E42" s="70">
        <v>67.444805000000002</v>
      </c>
      <c r="F42" s="70">
        <v>36.074277499999994</v>
      </c>
      <c r="G42" s="70">
        <v>24.384304999999998</v>
      </c>
      <c r="H42" s="70">
        <v>12.556167499999999</v>
      </c>
      <c r="N42" s="16">
        <v>75</v>
      </c>
      <c r="O42" s="16">
        <f>1</f>
        <v>1</v>
      </c>
      <c r="P42" s="1">
        <f>$C42/D42</f>
        <v>0.13190921292472979</v>
      </c>
      <c r="Q42" s="1">
        <f>$C42/E42</f>
        <v>0.8789742960929311</v>
      </c>
      <c r="R42" s="1">
        <f>$C42/F42</f>
        <v>1.6433385256295159</v>
      </c>
      <c r="S42" s="1">
        <f>$C42/G42</f>
        <v>2.4311642263332915</v>
      </c>
      <c r="T42" s="1">
        <f>$C42/H42</f>
        <v>4.7213650184262042</v>
      </c>
      <c r="U42" s="1"/>
      <c r="V42" s="1"/>
      <c r="W42" s="1"/>
      <c r="X42" s="1"/>
      <c r="AI42" s="1"/>
      <c r="AJ42" s="1"/>
      <c r="AK42" s="1"/>
    </row>
    <row r="43" spans="1:43">
      <c r="A43" s="70"/>
      <c r="B43" s="16">
        <v>77</v>
      </c>
      <c r="C43" s="25">
        <v>62.799950000000003</v>
      </c>
      <c r="D43" s="25">
        <v>468.2956375</v>
      </c>
      <c r="E43" s="70">
        <v>70.682112500000002</v>
      </c>
      <c r="F43" s="70">
        <v>38.109167499999998</v>
      </c>
      <c r="G43" s="70">
        <v>25.467442499999997</v>
      </c>
      <c r="H43" s="70">
        <v>13.333475</v>
      </c>
      <c r="N43" s="16">
        <v>77</v>
      </c>
      <c r="O43" s="16">
        <f>1</f>
        <v>1</v>
      </c>
      <c r="P43" s="1">
        <f>$C43/D43</f>
        <v>0.1341032138058301</v>
      </c>
      <c r="Q43" s="1">
        <f>$C43/E43</f>
        <v>0.88848433894784906</v>
      </c>
      <c r="R43" s="1">
        <f>$C43/F43</f>
        <v>1.6478961394262943</v>
      </c>
      <c r="S43" s="1">
        <f>$C43/G43</f>
        <v>2.4658915004912649</v>
      </c>
      <c r="T43" s="1">
        <f>$C43/H43</f>
        <v>4.7099462068215523</v>
      </c>
      <c r="U43" s="1"/>
      <c r="V43" s="1"/>
      <c r="W43" s="1"/>
      <c r="X43" s="1"/>
      <c r="AI43" s="1"/>
      <c r="AJ43" s="1"/>
      <c r="AK43" s="1"/>
    </row>
    <row r="44" spans="1:43">
      <c r="A44" s="70"/>
      <c r="B44" s="16">
        <v>79</v>
      </c>
      <c r="C44" s="25">
        <v>67.028374999999997</v>
      </c>
      <c r="D44" s="25">
        <v>487.21597250000002</v>
      </c>
      <c r="E44" s="70">
        <v>74.24047250000001</v>
      </c>
      <c r="F44" s="70">
        <v>39.598722500000001</v>
      </c>
      <c r="G44" s="70">
        <v>26.742555000000003</v>
      </c>
      <c r="H44" s="70">
        <v>13.4895575</v>
      </c>
      <c r="N44" s="16">
        <v>79</v>
      </c>
      <c r="O44" s="16">
        <f>1</f>
        <v>1</v>
      </c>
      <c r="P44" s="1">
        <f>$C44/D44</f>
        <v>0.13757425614777027</v>
      </c>
      <c r="Q44" s="1">
        <f>$C44/E44</f>
        <v>0.90285490841939331</v>
      </c>
      <c r="R44" s="1">
        <f>$C44/F44</f>
        <v>1.6926903386845369</v>
      </c>
      <c r="S44" s="1">
        <f>$C44/G44</f>
        <v>2.5064312291776156</v>
      </c>
      <c r="T44" s="1">
        <f>$C44/H44</f>
        <v>4.9689083574461206</v>
      </c>
      <c r="U44" s="1"/>
      <c r="V44" s="1"/>
      <c r="W44" s="1"/>
      <c r="X44" s="1"/>
      <c r="AI44" s="1"/>
      <c r="AJ44" s="1"/>
      <c r="AK44" s="1"/>
    </row>
    <row r="45" spans="1:43">
      <c r="A45" s="70"/>
      <c r="B45" s="16">
        <v>81</v>
      </c>
      <c r="C45" s="25">
        <v>71.08605</v>
      </c>
      <c r="D45" s="25">
        <v>515.2528575</v>
      </c>
      <c r="E45" s="70">
        <v>73.505639999999985</v>
      </c>
      <c r="F45" s="70">
        <v>39.6376925</v>
      </c>
      <c r="G45" s="70">
        <v>26.823915</v>
      </c>
      <c r="H45" s="70">
        <v>13.5280825</v>
      </c>
      <c r="N45" s="16">
        <v>81</v>
      </c>
      <c r="O45" s="16">
        <f>1</f>
        <v>1</v>
      </c>
      <c r="P45" s="1">
        <f>$C45/D45</f>
        <v>0.13796342701505543</v>
      </c>
      <c r="Q45" s="1">
        <f>$C45/E45</f>
        <v>0.96708293404424495</v>
      </c>
      <c r="R45" s="1">
        <f>$C45/F45</f>
        <v>1.7933952638640607</v>
      </c>
      <c r="S45" s="1">
        <f>$C45/G45</f>
        <v>2.6500997337636956</v>
      </c>
      <c r="T45" s="1">
        <f>$C45/H45</f>
        <v>5.2547025788762003</v>
      </c>
      <c r="U45" s="1"/>
      <c r="V45" s="1"/>
      <c r="W45" s="1"/>
      <c r="X45" s="1"/>
      <c r="AI45" s="1"/>
      <c r="AJ45" s="1"/>
      <c r="AK45" s="1"/>
    </row>
    <row r="46" spans="1:43">
      <c r="A46" s="70"/>
      <c r="B46" s="16">
        <v>83</v>
      </c>
      <c r="C46" s="25">
        <v>74.209900000000005</v>
      </c>
      <c r="D46" s="25">
        <v>534.64672250000001</v>
      </c>
      <c r="E46" s="70">
        <v>77.581942499999997</v>
      </c>
      <c r="F46" s="70">
        <v>41.924997499999996</v>
      </c>
      <c r="G46" s="70">
        <v>28.392555000000002</v>
      </c>
      <c r="H46" s="70">
        <v>14.581777500000001</v>
      </c>
      <c r="N46" s="16">
        <v>83</v>
      </c>
      <c r="O46" s="16">
        <f>1</f>
        <v>1</v>
      </c>
      <c r="P46" s="1">
        <f>$C46/D46</f>
        <v>0.13880174866310904</v>
      </c>
      <c r="Q46" s="1">
        <f>$C46/E46</f>
        <v>0.95653572994772607</v>
      </c>
      <c r="R46" s="1">
        <f>$C46/F46</f>
        <v>1.7700633136591126</v>
      </c>
      <c r="S46" s="1">
        <f>$C46/G46</f>
        <v>2.6137098263963918</v>
      </c>
      <c r="T46" s="1">
        <f>$C46/H46</f>
        <v>5.0892218044062183</v>
      </c>
      <c r="U46" s="1"/>
      <c r="V46" s="1"/>
      <c r="W46" s="1"/>
      <c r="X46" s="1"/>
      <c r="AI46" s="1"/>
      <c r="AJ46" s="1"/>
      <c r="AK46" s="1"/>
    </row>
    <row r="47" spans="1:43">
      <c r="A47" s="70"/>
      <c r="B47" s="16">
        <v>85</v>
      </c>
      <c r="C47" s="25">
        <v>78.27225</v>
      </c>
      <c r="D47" s="25">
        <v>550.34039000000007</v>
      </c>
      <c r="E47" s="70">
        <v>80.492332499999989</v>
      </c>
      <c r="F47" s="70">
        <v>43.438997499999999</v>
      </c>
      <c r="G47" s="70">
        <v>29.387834999999999</v>
      </c>
      <c r="H47" s="70">
        <v>14.888860000000001</v>
      </c>
      <c r="N47" s="16">
        <v>85</v>
      </c>
      <c r="O47" s="16">
        <f>1</f>
        <v>1</v>
      </c>
      <c r="P47" s="1">
        <f>$C47/D47</f>
        <v>0.14222515995963877</v>
      </c>
      <c r="Q47" s="1">
        <f>$C47/E47</f>
        <v>0.97241870832852317</v>
      </c>
      <c r="R47" s="1">
        <f>$C47/F47</f>
        <v>1.8018889593388983</v>
      </c>
      <c r="S47" s="1">
        <f>$C47/G47</f>
        <v>2.6634234879840588</v>
      </c>
      <c r="T47" s="1">
        <f>$C47/H47</f>
        <v>5.2571016182568711</v>
      </c>
      <c r="U47" s="1"/>
      <c r="V47" s="1"/>
      <c r="W47" s="1"/>
      <c r="X47" s="1"/>
      <c r="AI47" s="1"/>
      <c r="AJ47" s="1"/>
      <c r="AK47" s="1"/>
    </row>
    <row r="48" spans="1:43">
      <c r="A48" s="70"/>
      <c r="B48" s="16">
        <v>87</v>
      </c>
      <c r="C48" s="25">
        <v>82.282300000000006</v>
      </c>
      <c r="D48" s="25">
        <v>571.97274999999991</v>
      </c>
      <c r="E48" s="70">
        <v>84.306362499999992</v>
      </c>
      <c r="F48" s="70">
        <v>45.479387500000001</v>
      </c>
      <c r="G48" s="70">
        <v>30.772889999999997</v>
      </c>
      <c r="H48" s="70">
        <v>15.619530000000001</v>
      </c>
      <c r="N48" s="16">
        <v>87</v>
      </c>
      <c r="O48" s="16">
        <f>1</f>
        <v>1</v>
      </c>
      <c r="P48" s="1">
        <f>$C48/D48</f>
        <v>0.14385702815387624</v>
      </c>
      <c r="Q48" s="1">
        <f>$C48/E48</f>
        <v>0.97599158070661651</v>
      </c>
      <c r="R48" s="1">
        <f>$C48/F48</f>
        <v>1.8092218150475312</v>
      </c>
      <c r="S48" s="1">
        <f>$C48/G48</f>
        <v>2.6738567615846289</v>
      </c>
      <c r="T48" s="1">
        <f>$C48/H48</f>
        <v>5.2679113904195578</v>
      </c>
      <c r="U48" s="1"/>
      <c r="V48" s="1"/>
      <c r="W48" s="1"/>
      <c r="X48" s="1"/>
      <c r="AI48" s="1"/>
      <c r="AJ48" s="1"/>
      <c r="AK48" s="1"/>
    </row>
    <row r="49" spans="1:37">
      <c r="A49" s="70"/>
      <c r="B49" s="17">
        <v>89</v>
      </c>
      <c r="C49" s="26">
        <v>86.04272499999999</v>
      </c>
      <c r="D49" s="26">
        <v>586.43686000000002</v>
      </c>
      <c r="E49" s="70">
        <v>89.329115000000002</v>
      </c>
      <c r="F49" s="70">
        <v>47.604610000000001</v>
      </c>
      <c r="G49" s="70">
        <v>31.835057499999998</v>
      </c>
      <c r="H49" s="70">
        <v>16.1010575</v>
      </c>
      <c r="N49" s="17">
        <v>89</v>
      </c>
      <c r="O49" s="17">
        <f>1</f>
        <v>1</v>
      </c>
      <c r="P49" s="1">
        <f>$C49/D49</f>
        <v>0.14672120882715317</v>
      </c>
      <c r="Q49" s="1">
        <f>$C49/E49</f>
        <v>0.96321031502439025</v>
      </c>
      <c r="R49" s="1">
        <f>$C49/F49</f>
        <v>1.8074452243175605</v>
      </c>
      <c r="S49" s="1">
        <f>$C49/G49</f>
        <v>2.7027664391685171</v>
      </c>
      <c r="T49" s="1">
        <f>$C49/H49</f>
        <v>5.3439176277707219</v>
      </c>
      <c r="U49" s="1"/>
      <c r="V49" s="1"/>
      <c r="W49" s="1"/>
      <c r="X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E50" s="38"/>
      <c r="F50" s="38"/>
      <c r="G50" s="38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E51" s="38"/>
      <c r="F51" s="38"/>
      <c r="G51" s="38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E52" s="38"/>
      <c r="F52" s="38"/>
      <c r="G52" s="38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E53" s="38"/>
      <c r="F53" s="38"/>
      <c r="G53" s="38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E54" s="38"/>
      <c r="F54" s="38"/>
      <c r="G54" s="38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E55" s="38"/>
      <c r="F55" s="38"/>
      <c r="G55" s="3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E56" s="38"/>
      <c r="F56" s="38"/>
      <c r="G56" s="38"/>
    </row>
    <row r="57" spans="1:37">
      <c r="E57" s="38"/>
      <c r="F57" s="38"/>
      <c r="G57" s="38"/>
    </row>
    <row r="58" spans="1:37">
      <c r="E58" s="38"/>
      <c r="F58" s="38"/>
      <c r="G58" s="38"/>
    </row>
    <row r="59" spans="1:37">
      <c r="E59" s="38"/>
      <c r="F59" s="38"/>
      <c r="G59" s="38"/>
    </row>
    <row r="60" spans="1:37">
      <c r="E60" s="38"/>
      <c r="F60" s="38"/>
      <c r="G60" s="38"/>
    </row>
    <row r="61" spans="1:37">
      <c r="E61" s="38"/>
      <c r="F61" s="38"/>
      <c r="G61" s="38"/>
    </row>
    <row r="62" spans="1:37">
      <c r="E62" s="38"/>
      <c r="F62" s="38"/>
      <c r="G62" s="38"/>
    </row>
    <row r="63" spans="1:37">
      <c r="E63" s="38"/>
      <c r="F63" s="38"/>
      <c r="G63" s="38"/>
    </row>
    <row r="64" spans="1:37">
      <c r="E64" s="38"/>
      <c r="F64" s="38"/>
      <c r="G64" s="38"/>
    </row>
    <row r="65" spans="5:7">
      <c r="E65" s="38"/>
      <c r="F65" s="38"/>
      <c r="G65" s="38"/>
    </row>
    <row r="66" spans="5:7">
      <c r="E66" s="38"/>
      <c r="G66" s="38"/>
    </row>
    <row r="67" spans="5:7">
      <c r="E67" s="38"/>
    </row>
    <row r="68" spans="5:7">
      <c r="E68" s="38"/>
    </row>
    <row r="69" spans="5:7">
      <c r="E69" s="38"/>
    </row>
    <row r="70" spans="5:7">
      <c r="E70" s="38"/>
    </row>
    <row r="71" spans="5:7">
      <c r="E71" s="38"/>
    </row>
    <row r="72" spans="5:7">
      <c r="E72" s="38"/>
    </row>
    <row r="73" spans="5:7">
      <c r="E73" s="38"/>
    </row>
    <row r="74" spans="5:7">
      <c r="E74" s="38"/>
    </row>
    <row r="75" spans="5:7">
      <c r="E75" s="38"/>
    </row>
    <row r="76" spans="5:7">
      <c r="E76" s="38"/>
    </row>
    <row r="77" spans="5:7">
      <c r="E77" s="38"/>
    </row>
    <row r="78" spans="5:7">
      <c r="E78" s="38"/>
    </row>
    <row r="79" spans="5:7">
      <c r="E79" s="38"/>
    </row>
    <row r="80" spans="5:7">
      <c r="E80" s="38"/>
    </row>
    <row r="81" spans="5:5">
      <c r="E81" s="38"/>
    </row>
    <row r="82" spans="5:5">
      <c r="E82" s="38"/>
    </row>
    <row r="83" spans="5:5">
      <c r="E83" s="38"/>
    </row>
    <row r="84" spans="5:5">
      <c r="E84" s="38"/>
    </row>
    <row r="85" spans="5:5">
      <c r="E85" s="38"/>
    </row>
    <row r="86" spans="5:5">
      <c r="E86" s="38"/>
    </row>
    <row r="87" spans="5:5">
      <c r="E87" s="38"/>
    </row>
    <row r="88" spans="5:5">
      <c r="E88" s="38"/>
    </row>
    <row r="89" spans="5:5">
      <c r="E89" s="38"/>
    </row>
    <row r="90" spans="5:5">
      <c r="E90" s="38"/>
    </row>
    <row r="91" spans="5:5">
      <c r="E91" s="38"/>
    </row>
    <row r="92" spans="5:5">
      <c r="E92" s="38"/>
    </row>
    <row r="93" spans="5:5">
      <c r="E93" s="38"/>
    </row>
    <row r="94" spans="5:5">
      <c r="E94" s="38"/>
    </row>
    <row r="95" spans="5:5">
      <c r="E95" s="38"/>
    </row>
    <row r="96" spans="5:5">
      <c r="E96" s="38"/>
    </row>
    <row r="97" spans="5:5">
      <c r="E97" s="38"/>
    </row>
  </sheetData>
  <mergeCells count="4">
    <mergeCell ref="O4:T4"/>
    <mergeCell ref="U4:X4"/>
    <mergeCell ref="D4:H4"/>
    <mergeCell ref="I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P49"/>
  <sheetViews>
    <sheetView topLeftCell="H1" zoomScale="70" zoomScaleNormal="70" workbookViewId="0">
      <selection activeCell="S25" sqref="S25"/>
    </sheetView>
  </sheetViews>
  <sheetFormatPr defaultRowHeight="14.25"/>
  <cols>
    <col min="1" max="1" width="10.375" style="59" customWidth="1"/>
    <col min="2" max="2" width="9" style="59"/>
    <col min="3" max="3" width="10.625" style="59" customWidth="1"/>
    <col min="4" max="4" width="11.125" style="59" customWidth="1"/>
    <col min="5" max="5" width="8.75" style="59" customWidth="1"/>
    <col min="6" max="6" width="10" style="59" customWidth="1"/>
    <col min="7" max="7" width="17.75" style="59" customWidth="1"/>
    <col min="8" max="8" width="16.75" style="59" customWidth="1"/>
    <col min="9" max="9" width="11.625" style="59" customWidth="1"/>
    <col min="10" max="10" width="10.875" style="59" customWidth="1"/>
    <col min="11" max="11" width="17.75" style="59" customWidth="1"/>
    <col min="12" max="12" width="15.625" style="59" customWidth="1"/>
    <col min="13" max="13" width="9.875" style="59" customWidth="1"/>
    <col min="14" max="14" width="9.75" style="59" customWidth="1"/>
    <col min="15" max="15" width="9" style="59"/>
    <col min="16" max="17" width="10.25" style="59" bestFit="1" customWidth="1"/>
    <col min="18" max="18" width="10.875" style="59" bestFit="1" customWidth="1"/>
    <col min="19" max="19" width="16.25" style="59" customWidth="1"/>
    <col min="20" max="20" width="17.875" style="59" customWidth="1"/>
    <col min="21" max="21" width="10.25" style="59" bestFit="1" customWidth="1"/>
    <col min="22" max="22" width="10.875" style="59" bestFit="1" customWidth="1"/>
    <col min="23" max="23" width="16.125" style="59" customWidth="1"/>
    <col min="24" max="24" width="16" style="59" customWidth="1"/>
    <col min="25" max="16384" width="9" style="59"/>
  </cols>
  <sheetData>
    <row r="3" spans="1:42">
      <c r="AI3" s="69"/>
      <c r="AJ3" s="69"/>
      <c r="AK3" s="69"/>
      <c r="AL3" s="69"/>
    </row>
    <row r="4" spans="1:42">
      <c r="D4" s="60" t="s">
        <v>29</v>
      </c>
      <c r="E4" s="66"/>
      <c r="F4" s="66"/>
      <c r="G4" s="66"/>
      <c r="H4" s="61"/>
      <c r="I4" s="60" t="s">
        <v>37</v>
      </c>
      <c r="J4" s="66"/>
      <c r="K4" s="66"/>
      <c r="L4" s="61"/>
      <c r="P4" s="60" t="s">
        <v>29</v>
      </c>
      <c r="Q4" s="66"/>
      <c r="R4" s="66"/>
      <c r="S4" s="66"/>
      <c r="T4" s="61"/>
      <c r="U4" s="60" t="s">
        <v>37</v>
      </c>
      <c r="V4" s="66"/>
      <c r="W4" s="66"/>
      <c r="X4" s="61"/>
      <c r="AJ4" s="69"/>
      <c r="AL4" s="69"/>
      <c r="AP4" s="69"/>
    </row>
    <row r="5" spans="1:42">
      <c r="B5" s="14" t="s">
        <v>5</v>
      </c>
      <c r="C5" s="79" t="s">
        <v>7</v>
      </c>
      <c r="D5" s="58" t="s">
        <v>30</v>
      </c>
      <c r="E5" s="58" t="s">
        <v>31</v>
      </c>
      <c r="F5" s="58" t="s">
        <v>32</v>
      </c>
      <c r="G5" s="58" t="s">
        <v>33</v>
      </c>
      <c r="H5" s="58" t="s">
        <v>34</v>
      </c>
      <c r="I5" s="58" t="s">
        <v>31</v>
      </c>
      <c r="J5" s="58" t="s">
        <v>32</v>
      </c>
      <c r="K5" s="58" t="s">
        <v>33</v>
      </c>
      <c r="L5" s="58" t="s">
        <v>38</v>
      </c>
      <c r="N5" s="78" t="s">
        <v>5</v>
      </c>
      <c r="O5" s="78" t="s">
        <v>82</v>
      </c>
      <c r="P5" s="78" t="s">
        <v>30</v>
      </c>
      <c r="Q5" s="78" t="s">
        <v>31</v>
      </c>
      <c r="R5" s="78" t="s">
        <v>32</v>
      </c>
      <c r="S5" s="78" t="s">
        <v>33</v>
      </c>
      <c r="T5" s="78" t="s">
        <v>34</v>
      </c>
      <c r="U5" s="78" t="s">
        <v>31</v>
      </c>
      <c r="V5" s="78" t="s">
        <v>32</v>
      </c>
      <c r="W5" s="78" t="s">
        <v>33</v>
      </c>
      <c r="X5" s="78" t="s">
        <v>38</v>
      </c>
    </row>
    <row r="6" spans="1:42">
      <c r="A6" s="70"/>
      <c r="B6" s="15">
        <v>3</v>
      </c>
      <c r="C6" s="24">
        <v>0.16862949999999999</v>
      </c>
      <c r="D6" s="24">
        <v>0.1108490909090909</v>
      </c>
      <c r="E6" s="24">
        <v>0.21838454545454547</v>
      </c>
      <c r="F6" s="24">
        <v>0.187945</v>
      </c>
      <c r="G6" s="24">
        <v>0.18132454545454546</v>
      </c>
      <c r="H6" s="24">
        <v>0.14013181818181819</v>
      </c>
      <c r="I6" s="24">
        <v>0.17222181818181814</v>
      </c>
      <c r="J6" s="24">
        <v>0.17508700000000002</v>
      </c>
      <c r="K6" s="24">
        <v>0.16449222222222221</v>
      </c>
      <c r="L6" s="24">
        <v>8.7642999999999985E-2</v>
      </c>
      <c r="N6" s="15">
        <v>3</v>
      </c>
      <c r="O6" s="15">
        <v>1</v>
      </c>
      <c r="P6" s="24">
        <f>$C6/D6</f>
        <v>1.5212528909081964</v>
      </c>
      <c r="Q6" s="24">
        <f>$C6/E6</f>
        <v>0.77216773581214115</v>
      </c>
      <c r="R6" s="24">
        <f>$C6/F6</f>
        <v>0.89722791242118693</v>
      </c>
      <c r="S6" s="24">
        <f>$C6/G6</f>
        <v>0.92998716515339142</v>
      </c>
      <c r="T6" s="24">
        <f>$C6/H6</f>
        <v>1.2033633916117938</v>
      </c>
      <c r="U6" s="24">
        <f>$C6/I6</f>
        <v>0.9791413293638227</v>
      </c>
      <c r="V6" s="24">
        <f>$C6/J6</f>
        <v>0.96311833545608738</v>
      </c>
      <c r="W6" s="24">
        <f>$C6/K6</f>
        <v>1.0251518139999864</v>
      </c>
      <c r="X6" s="24">
        <f>$C6/L6</f>
        <v>1.9240498385495706</v>
      </c>
    </row>
    <row r="7" spans="1:42">
      <c r="A7" s="70"/>
      <c r="B7" s="16">
        <v>5</v>
      </c>
      <c r="C7" s="25">
        <v>0.37655025000000003</v>
      </c>
      <c r="D7" s="25">
        <v>0.28261636363636367</v>
      </c>
      <c r="E7" s="25">
        <v>0.4250018181818182</v>
      </c>
      <c r="F7" s="25">
        <v>0.29152749999999999</v>
      </c>
      <c r="G7" s="25">
        <v>0.25211</v>
      </c>
      <c r="H7" s="25">
        <v>0.16839454545454546</v>
      </c>
      <c r="I7" s="25">
        <v>0.37679666666666667</v>
      </c>
      <c r="J7" s="25">
        <v>0.314521</v>
      </c>
      <c r="K7" s="25">
        <v>0.26257999999999998</v>
      </c>
      <c r="L7" s="25">
        <v>0.118478</v>
      </c>
      <c r="N7" s="16">
        <v>5</v>
      </c>
      <c r="O7" s="16">
        <v>1</v>
      </c>
      <c r="P7" s="25">
        <f>$C7/D7</f>
        <v>1.332372425839075</v>
      </c>
      <c r="Q7" s="25">
        <f>$C7/E7</f>
        <v>0.88599679787466157</v>
      </c>
      <c r="R7" s="25">
        <f>$C7/F7</f>
        <v>1.2916457281045528</v>
      </c>
      <c r="S7" s="25">
        <f>$C7/G7</f>
        <v>1.4935950577129031</v>
      </c>
      <c r="T7" s="25">
        <f>$C7/H7</f>
        <v>2.2361190440199965</v>
      </c>
      <c r="U7" s="25">
        <f>$C7/I7</f>
        <v>0.99934602216933988</v>
      </c>
      <c r="V7" s="25">
        <f>$C7/J7</f>
        <v>1.1972181507753061</v>
      </c>
      <c r="W7" s="25">
        <f>$C7/K7</f>
        <v>1.4340401020641331</v>
      </c>
      <c r="X7" s="25">
        <f>$C7/L7</f>
        <v>3.1782292915140364</v>
      </c>
    </row>
    <row r="8" spans="1:42">
      <c r="A8" s="70"/>
      <c r="B8" s="16">
        <v>7</v>
      </c>
      <c r="C8" s="25">
        <v>0.51892149999999992</v>
      </c>
      <c r="D8" s="25">
        <v>0.50644363636363632</v>
      </c>
      <c r="E8" s="25">
        <v>0.71550545454545444</v>
      </c>
      <c r="F8" s="25">
        <v>0.43888500000000003</v>
      </c>
      <c r="G8" s="25">
        <v>0.36270818181818182</v>
      </c>
      <c r="H8" s="25">
        <v>0.21279727272727272</v>
      </c>
      <c r="I8" s="25">
        <v>0.66361100000000017</v>
      </c>
      <c r="J8" s="25">
        <v>0.39733400000000002</v>
      </c>
      <c r="K8" s="25">
        <v>0.40075500000000003</v>
      </c>
      <c r="L8" s="25">
        <v>0.159523</v>
      </c>
      <c r="N8" s="16">
        <v>7</v>
      </c>
      <c r="O8" s="16">
        <v>1</v>
      </c>
      <c r="P8" s="25">
        <f>$C8/D8</f>
        <v>1.0246382079671434</v>
      </c>
      <c r="Q8" s="25">
        <f>$C8/E8</f>
        <v>0.72525163393710235</v>
      </c>
      <c r="R8" s="25">
        <f>$C8/F8</f>
        <v>1.1823632614466202</v>
      </c>
      <c r="S8" s="25">
        <f>$C8/G8</f>
        <v>1.4306859508896457</v>
      </c>
      <c r="T8" s="25">
        <f>$C8/H8</f>
        <v>2.4385721365191793</v>
      </c>
      <c r="U8" s="25">
        <f>$C8/I8</f>
        <v>0.78196639296214165</v>
      </c>
      <c r="V8" s="25">
        <f>$C8/J8</f>
        <v>1.3060082952880949</v>
      </c>
      <c r="W8" s="25">
        <f>$C8/K8</f>
        <v>1.294859702311886</v>
      </c>
      <c r="X8" s="25">
        <f>$C8/L8</f>
        <v>3.2529572538129292</v>
      </c>
    </row>
    <row r="9" spans="1:42">
      <c r="A9" s="70"/>
      <c r="B9" s="16">
        <v>9</v>
      </c>
      <c r="C9" s="25">
        <v>0.84193050000000003</v>
      </c>
      <c r="D9" s="25">
        <v>0.84141363636363631</v>
      </c>
      <c r="E9" s="25">
        <v>1.1429100000000001</v>
      </c>
      <c r="F9" s="25">
        <v>0.64548454545454548</v>
      </c>
      <c r="G9" s="25">
        <v>0.5164563636363636</v>
      </c>
      <c r="H9" s="25">
        <v>0.30194090909090915</v>
      </c>
      <c r="I9" s="25">
        <v>1.0859679999999998</v>
      </c>
      <c r="J9" s="25">
        <v>0.596024</v>
      </c>
      <c r="K9" s="25">
        <v>0.45584400000000003</v>
      </c>
      <c r="L9" s="25">
        <v>0.24923300000000004</v>
      </c>
      <c r="N9" s="16">
        <v>9</v>
      </c>
      <c r="O9" s="16">
        <v>1</v>
      </c>
      <c r="P9" s="25">
        <f>$C9/D9</f>
        <v>1.0006142800806004</v>
      </c>
      <c r="Q9" s="25">
        <f>$C9/E9</f>
        <v>0.73665511720082943</v>
      </c>
      <c r="R9" s="25">
        <f>$C9/F9</f>
        <v>1.3043387420021322</v>
      </c>
      <c r="S9" s="25">
        <f>$C9/G9</f>
        <v>1.6302064594034171</v>
      </c>
      <c r="T9" s="25">
        <f>$C9/H9</f>
        <v>2.7883949297725317</v>
      </c>
      <c r="U9" s="25">
        <f>$C9/I9</f>
        <v>0.77528113167238832</v>
      </c>
      <c r="V9" s="25">
        <f>$C9/J9</f>
        <v>1.412578184771083</v>
      </c>
      <c r="W9" s="25">
        <f>$C9/K9</f>
        <v>1.8469706741780083</v>
      </c>
      <c r="X9" s="25">
        <f>$C9/L9</f>
        <v>3.3780859677490538</v>
      </c>
    </row>
    <row r="10" spans="1:42">
      <c r="A10" s="70"/>
      <c r="B10" s="16">
        <v>11</v>
      </c>
      <c r="C10" s="25">
        <v>1.2798041666666669</v>
      </c>
      <c r="D10" s="25">
        <v>1.2866563636363637</v>
      </c>
      <c r="E10" s="25">
        <v>1.7216263636363636</v>
      </c>
      <c r="F10" s="25">
        <v>0.94000090909090905</v>
      </c>
      <c r="G10" s="25">
        <v>0.73321181818181813</v>
      </c>
      <c r="H10" s="25">
        <v>0.4000309090909091</v>
      </c>
      <c r="I10" s="25">
        <v>1.6510209999999996</v>
      </c>
      <c r="J10" s="25">
        <v>0.87860999999999989</v>
      </c>
      <c r="K10" s="25">
        <v>0.65775499999999998</v>
      </c>
      <c r="L10" s="25">
        <v>0.34117900000000001</v>
      </c>
      <c r="N10" s="16">
        <v>11</v>
      </c>
      <c r="O10" s="16">
        <v>1</v>
      </c>
      <c r="P10" s="25">
        <f>$C10/D10</f>
        <v>0.99467441566889614</v>
      </c>
      <c r="Q10" s="25">
        <f>$C10/E10</f>
        <v>0.74336928946853831</v>
      </c>
      <c r="R10" s="25">
        <f>$C10/F10</f>
        <v>1.3614924776023751</v>
      </c>
      <c r="S10" s="25">
        <f>$C10/G10</f>
        <v>1.7454767298217602</v>
      </c>
      <c r="T10" s="25">
        <f>$C10/H10</f>
        <v>3.1992632008738724</v>
      </c>
      <c r="U10" s="25">
        <f>$C10/I10</f>
        <v>0.77515922975338725</v>
      </c>
      <c r="V10" s="25">
        <f>$C10/J10</f>
        <v>1.4566237200426435</v>
      </c>
      <c r="W10" s="25">
        <f>$C10/K10</f>
        <v>1.9457156033274805</v>
      </c>
      <c r="X10" s="25">
        <f>$C10/L10</f>
        <v>3.751122333633274</v>
      </c>
    </row>
    <row r="11" spans="1:42">
      <c r="A11" s="70"/>
      <c r="B11" s="16">
        <v>13</v>
      </c>
      <c r="C11" s="25">
        <v>1.7014083333333332</v>
      </c>
      <c r="D11" s="25">
        <v>1.7272027272727271</v>
      </c>
      <c r="E11" s="25">
        <v>2.2801827272727273</v>
      </c>
      <c r="F11" s="25">
        <v>1.2220781818181818</v>
      </c>
      <c r="G11" s="25">
        <v>0.93944363636363637</v>
      </c>
      <c r="H11" s="25">
        <v>0.50241749999999996</v>
      </c>
      <c r="I11" s="25">
        <v>2.213956</v>
      </c>
      <c r="J11" s="25">
        <v>1.162312</v>
      </c>
      <c r="K11" s="25">
        <v>0.86096600000000001</v>
      </c>
      <c r="L11" s="25">
        <v>0.44737600000000005</v>
      </c>
      <c r="N11" s="16">
        <v>13</v>
      </c>
      <c r="O11" s="16">
        <v>1</v>
      </c>
      <c r="P11" s="25">
        <f>$C11/D11</f>
        <v>0.98506579828059704</v>
      </c>
      <c r="Q11" s="25">
        <f>$C11/E11</f>
        <v>0.74617192428623802</v>
      </c>
      <c r="R11" s="25">
        <f>$C11/F11</f>
        <v>1.3922254391302642</v>
      </c>
      <c r="S11" s="25">
        <f>$C11/G11</f>
        <v>1.8110808008866626</v>
      </c>
      <c r="T11" s="25">
        <f>$C11/H11</f>
        <v>3.3864432137282905</v>
      </c>
      <c r="U11" s="25">
        <f>$C11/I11</f>
        <v>0.76849238798482589</v>
      </c>
      <c r="V11" s="25">
        <f>$C11/J11</f>
        <v>1.4638137895275392</v>
      </c>
      <c r="W11" s="25">
        <f>$C11/K11</f>
        <v>1.9761620474366388</v>
      </c>
      <c r="X11" s="25">
        <f>$C11/L11</f>
        <v>3.8030836105051073</v>
      </c>
    </row>
    <row r="12" spans="1:42">
      <c r="A12" s="70"/>
      <c r="B12" s="16">
        <v>15</v>
      </c>
      <c r="C12" s="25">
        <v>2.37724</v>
      </c>
      <c r="D12" s="25">
        <v>2.3930500000000006</v>
      </c>
      <c r="E12" s="25">
        <v>3.1359990909090909</v>
      </c>
      <c r="F12" s="25">
        <v>1.6567081818181819</v>
      </c>
      <c r="G12" s="25">
        <v>1.2653854545454546</v>
      </c>
      <c r="H12" s="25">
        <v>0.65142363636363632</v>
      </c>
      <c r="I12" s="25">
        <v>3.059323</v>
      </c>
      <c r="J12" s="25">
        <v>1.5851120000000001</v>
      </c>
      <c r="K12" s="25">
        <v>1.164212</v>
      </c>
      <c r="L12" s="25">
        <v>0.58853300000000008</v>
      </c>
      <c r="N12" s="16">
        <v>15</v>
      </c>
      <c r="O12" s="16">
        <v>1</v>
      </c>
      <c r="P12" s="25">
        <f>$C12/D12</f>
        <v>0.99339336829568936</v>
      </c>
      <c r="Q12" s="25">
        <f>$C12/E12</f>
        <v>0.75804868913749102</v>
      </c>
      <c r="R12" s="25">
        <f>$C12/F12</f>
        <v>1.4349177640874922</v>
      </c>
      <c r="S12" s="25">
        <f>$C12/G12</f>
        <v>1.8786686629442411</v>
      </c>
      <c r="T12" s="25">
        <f>$C12/H12</f>
        <v>3.6492995760334712</v>
      </c>
      <c r="U12" s="25">
        <f>$C12/I12</f>
        <v>0.77704773245584069</v>
      </c>
      <c r="V12" s="25">
        <f>$C12/J12</f>
        <v>1.4997299875340038</v>
      </c>
      <c r="W12" s="25">
        <f>$C12/K12</f>
        <v>2.0419305075020699</v>
      </c>
      <c r="X12" s="25">
        <f>$C12/L12</f>
        <v>4.0392637286269411</v>
      </c>
    </row>
    <row r="13" spans="1:42">
      <c r="A13" s="70"/>
      <c r="B13" s="16">
        <v>17</v>
      </c>
      <c r="C13" s="25">
        <v>2.9383350000000004</v>
      </c>
      <c r="D13" s="25">
        <v>2.8628890909090909</v>
      </c>
      <c r="E13" s="25">
        <v>3.7441000000000004</v>
      </c>
      <c r="F13" s="25">
        <v>1.9559609090909087</v>
      </c>
      <c r="G13" s="25">
        <v>1.4845654545454545</v>
      </c>
      <c r="H13" s="25">
        <v>0.75270727272727278</v>
      </c>
      <c r="I13" s="25">
        <v>3.6683229999999996</v>
      </c>
      <c r="J13" s="25">
        <v>1.8868570000000002</v>
      </c>
      <c r="K13" s="25">
        <v>1.3789560000000001</v>
      </c>
      <c r="L13" s="25">
        <v>0.69221199999999994</v>
      </c>
      <c r="N13" s="16">
        <v>17</v>
      </c>
      <c r="O13" s="16">
        <v>1</v>
      </c>
      <c r="P13" s="25">
        <f>$C13/D13</f>
        <v>1.0263530673718666</v>
      </c>
      <c r="Q13" s="25">
        <f>$C13/E13</f>
        <v>0.78479073742688499</v>
      </c>
      <c r="R13" s="25">
        <f>$C13/F13</f>
        <v>1.5022462802519296</v>
      </c>
      <c r="S13" s="25">
        <f>$C13/G13</f>
        <v>1.9792559438880801</v>
      </c>
      <c r="T13" s="25">
        <f>$C13/H13</f>
        <v>3.9036888661292934</v>
      </c>
      <c r="U13" s="25">
        <f>$C13/I13</f>
        <v>0.80100225634438427</v>
      </c>
      <c r="V13" s="25">
        <f>$C13/J13</f>
        <v>1.5572642759891184</v>
      </c>
      <c r="W13" s="25">
        <f>$C13/K13</f>
        <v>2.1308402878699542</v>
      </c>
      <c r="X13" s="25">
        <f>$C13/L13</f>
        <v>4.24484839904538</v>
      </c>
    </row>
    <row r="14" spans="1:42">
      <c r="A14" s="70"/>
      <c r="B14" s="16">
        <v>19</v>
      </c>
      <c r="C14" s="25">
        <v>3.6127566666666664</v>
      </c>
      <c r="D14" s="25">
        <v>3.6021727272727273</v>
      </c>
      <c r="E14" s="25">
        <v>4.7527172727272733</v>
      </c>
      <c r="F14" s="25">
        <v>2.4921927272727271</v>
      </c>
      <c r="G14" s="25">
        <v>1.8887663636363634</v>
      </c>
      <c r="H14" s="25">
        <v>0.97413181818181804</v>
      </c>
      <c r="I14" s="25">
        <v>4.6164449999999997</v>
      </c>
      <c r="J14" s="25">
        <v>2.3648449999999999</v>
      </c>
      <c r="K14" s="25">
        <v>1.7227109999999999</v>
      </c>
      <c r="L14" s="25">
        <v>0.85783199999999993</v>
      </c>
      <c r="N14" s="16">
        <v>19</v>
      </c>
      <c r="O14" s="16">
        <v>1</v>
      </c>
      <c r="P14" s="25">
        <f>$C14/D14</f>
        <v>1.0029382098514616</v>
      </c>
      <c r="Q14" s="25">
        <f>$C14/E14</f>
        <v>0.76014550400418446</v>
      </c>
      <c r="R14" s="25">
        <f>$C14/F14</f>
        <v>1.4496297285243274</v>
      </c>
      <c r="S14" s="25">
        <f>$C14/G14</f>
        <v>1.9127599560335118</v>
      </c>
      <c r="T14" s="25">
        <f>$C14/H14</f>
        <v>3.7086938330479202</v>
      </c>
      <c r="U14" s="25">
        <f>$C14/I14</f>
        <v>0.78258414573696133</v>
      </c>
      <c r="V14" s="25">
        <f>$C14/J14</f>
        <v>1.5276927945242358</v>
      </c>
      <c r="W14" s="25">
        <f>$C14/K14</f>
        <v>2.0971344971191725</v>
      </c>
      <c r="X14" s="25">
        <f>$C14/L14</f>
        <v>4.2114967344033172</v>
      </c>
    </row>
    <row r="15" spans="1:42">
      <c r="A15" s="70"/>
      <c r="B15" s="16">
        <v>21</v>
      </c>
      <c r="C15" s="25">
        <v>4.4817766666666676</v>
      </c>
      <c r="D15" s="25">
        <v>4.4261727272727276</v>
      </c>
      <c r="E15" s="25">
        <v>5.7950309090909098</v>
      </c>
      <c r="F15" s="25">
        <v>3.0146072727272726</v>
      </c>
      <c r="G15" s="25">
        <v>2.2704254545454545</v>
      </c>
      <c r="H15" s="25">
        <v>1.147945</v>
      </c>
      <c r="I15" s="25">
        <v>5.6583330000000007</v>
      </c>
      <c r="J15" s="25">
        <v>2.8900109999999999</v>
      </c>
      <c r="K15" s="25">
        <v>2.0994449999999998</v>
      </c>
      <c r="L15" s="25">
        <v>1.0423089999999999</v>
      </c>
      <c r="N15" s="16">
        <v>21</v>
      </c>
      <c r="O15" s="16">
        <v>1</v>
      </c>
      <c r="P15" s="25">
        <f>$C15/D15</f>
        <v>1.0125625326484269</v>
      </c>
      <c r="Q15" s="25">
        <f>$C15/E15</f>
        <v>0.77338270269377085</v>
      </c>
      <c r="R15" s="25">
        <f>$C15/F15</f>
        <v>1.4866867426522419</v>
      </c>
      <c r="S15" s="25">
        <f>$C15/G15</f>
        <v>1.9739809812711653</v>
      </c>
      <c r="T15" s="25">
        <f>$C15/H15</f>
        <v>3.9041736900867789</v>
      </c>
      <c r="U15" s="25">
        <f>$C15/I15</f>
        <v>0.79206661514383603</v>
      </c>
      <c r="V15" s="25">
        <f>$C15/J15</f>
        <v>1.5507818713031432</v>
      </c>
      <c r="W15" s="25">
        <f>$C15/K15</f>
        <v>2.1347435473025813</v>
      </c>
      <c r="X15" s="25">
        <f>$C15/L15</f>
        <v>4.2998541379443793</v>
      </c>
    </row>
    <row r="16" spans="1:42">
      <c r="A16" s="70"/>
      <c r="B16" s="16">
        <v>23</v>
      </c>
      <c r="C16" s="25">
        <v>5.3780816666666666</v>
      </c>
      <c r="D16" s="25">
        <v>5.3172236363636358</v>
      </c>
      <c r="E16" s="25">
        <v>6.9473836363636368</v>
      </c>
      <c r="F16" s="25">
        <v>3.5977654545454545</v>
      </c>
      <c r="G16" s="25">
        <v>2.7039690909090912</v>
      </c>
      <c r="H16" s="25">
        <v>1.3559699999999999</v>
      </c>
      <c r="I16" s="25">
        <v>6.7986440000000012</v>
      </c>
      <c r="J16" s="25">
        <v>3.4597670000000003</v>
      </c>
      <c r="K16" s="25">
        <v>2.5059659999999999</v>
      </c>
      <c r="L16" s="25">
        <v>1.2735020000000001</v>
      </c>
      <c r="N16" s="16">
        <v>23</v>
      </c>
      <c r="O16" s="16">
        <v>1</v>
      </c>
      <c r="P16" s="25">
        <f>$C16/D16</f>
        <v>1.0114454524513192</v>
      </c>
      <c r="Q16" s="25">
        <f>$C16/E16</f>
        <v>0.77411612027828569</v>
      </c>
      <c r="R16" s="25">
        <f>$C16/F16</f>
        <v>1.4948394314787647</v>
      </c>
      <c r="S16" s="25">
        <f>$C16/G16</f>
        <v>1.9889582631503093</v>
      </c>
      <c r="T16" s="25">
        <f>$C16/H16</f>
        <v>3.9662246706539723</v>
      </c>
      <c r="U16" s="25">
        <f>$C16/I16</f>
        <v>0.79105210784189695</v>
      </c>
      <c r="V16" s="25">
        <f>$C16/J16</f>
        <v>1.554463542390764</v>
      </c>
      <c r="W16" s="25">
        <f>$C16/K16</f>
        <v>2.1461111869301766</v>
      </c>
      <c r="X16" s="25">
        <f>$C16/L16</f>
        <v>4.2230649552703223</v>
      </c>
    </row>
    <row r="17" spans="1:24">
      <c r="A17" s="70"/>
      <c r="B17" s="16">
        <v>25</v>
      </c>
      <c r="C17" s="25">
        <v>6.4336966666666662</v>
      </c>
      <c r="D17" s="25">
        <v>6.2838363636363646</v>
      </c>
      <c r="E17" s="25">
        <v>8.1597263636363646</v>
      </c>
      <c r="F17" s="25">
        <v>4.2072018181818178</v>
      </c>
      <c r="G17" s="25">
        <v>3.1536675000000001</v>
      </c>
      <c r="H17" s="25">
        <v>1.5461499999999999</v>
      </c>
      <c r="I17" s="25">
        <v>8.0047329999999999</v>
      </c>
      <c r="J17" s="25">
        <v>4.0657230000000002</v>
      </c>
      <c r="K17" s="25">
        <v>2.9462120000000001</v>
      </c>
      <c r="L17" s="25">
        <v>1.4341900000000003</v>
      </c>
      <c r="N17" s="16">
        <v>25</v>
      </c>
      <c r="O17" s="16">
        <v>1</v>
      </c>
      <c r="P17" s="25">
        <f>$C17/D17</f>
        <v>1.0238485368424808</v>
      </c>
      <c r="Q17" s="25">
        <f>$C17/E17</f>
        <v>0.78846965939180136</v>
      </c>
      <c r="R17" s="25">
        <f>$C17/F17</f>
        <v>1.5292103741880985</v>
      </c>
      <c r="S17" s="25">
        <f>$C17/G17</f>
        <v>2.0400681640238441</v>
      </c>
      <c r="T17" s="25">
        <f>$C17/H17</f>
        <v>4.1611076976145052</v>
      </c>
      <c r="U17" s="25">
        <f>$C17/I17</f>
        <v>0.80373657268351939</v>
      </c>
      <c r="V17" s="25">
        <f>$C17/J17</f>
        <v>1.5824237575129112</v>
      </c>
      <c r="W17" s="25">
        <f>$C17/K17</f>
        <v>2.1837181664682195</v>
      </c>
      <c r="X17" s="25">
        <f>$C17/L17</f>
        <v>4.485944447156001</v>
      </c>
    </row>
    <row r="18" spans="1:24">
      <c r="A18" s="70"/>
      <c r="B18" s="16">
        <v>27</v>
      </c>
      <c r="C18" s="25">
        <v>7.3723658333333333</v>
      </c>
      <c r="D18" s="25">
        <v>7.2715972727272717</v>
      </c>
      <c r="E18" s="25">
        <v>9.4627363636363651</v>
      </c>
      <c r="F18" s="25">
        <v>4.8656854545454555</v>
      </c>
      <c r="G18" s="25">
        <v>3.6396675000000003</v>
      </c>
      <c r="H18" s="25">
        <v>1.7802409090909093</v>
      </c>
      <c r="I18" s="25">
        <v>9.3124880000000001</v>
      </c>
      <c r="J18" s="25">
        <v>4.7357659999999999</v>
      </c>
      <c r="K18" s="25">
        <v>3.4048439999999998</v>
      </c>
      <c r="L18" s="25">
        <v>1.6571339999999999</v>
      </c>
      <c r="N18" s="16">
        <v>27</v>
      </c>
      <c r="O18" s="16">
        <v>1</v>
      </c>
      <c r="P18" s="25">
        <f>$C18/D18</f>
        <v>1.0138578302437076</v>
      </c>
      <c r="Q18" s="25">
        <f>$C18/E18</f>
        <v>0.77909449761953009</v>
      </c>
      <c r="R18" s="25">
        <f>$C18/F18</f>
        <v>1.5151751797778403</v>
      </c>
      <c r="S18" s="25">
        <f>$C18/G18</f>
        <v>2.0255602560765049</v>
      </c>
      <c r="T18" s="25">
        <f>$C18/H18</f>
        <v>4.1412180765456492</v>
      </c>
      <c r="U18" s="25">
        <f>$C18/I18</f>
        <v>0.79166446532154811</v>
      </c>
      <c r="V18" s="25">
        <f>$C18/J18</f>
        <v>1.5567419997806762</v>
      </c>
      <c r="W18" s="25">
        <f>$C18/K18</f>
        <v>2.1652580362957403</v>
      </c>
      <c r="X18" s="25">
        <f>$C18/L18</f>
        <v>4.4488652295670317</v>
      </c>
    </row>
    <row r="19" spans="1:24">
      <c r="A19" s="70"/>
      <c r="B19" s="16">
        <v>29</v>
      </c>
      <c r="C19" s="25">
        <v>8.5017608333333321</v>
      </c>
      <c r="D19" s="25">
        <v>8.4016881818181801</v>
      </c>
      <c r="E19" s="25">
        <v>10.887868181818181</v>
      </c>
      <c r="F19" s="25">
        <v>5.57714</v>
      </c>
      <c r="G19" s="25">
        <v>4.1614974999999994</v>
      </c>
      <c r="H19" s="25">
        <v>2.0115872727272723</v>
      </c>
      <c r="I19" s="26">
        <v>10.733498999999998</v>
      </c>
      <c r="J19" s="26">
        <v>5.4431889999999994</v>
      </c>
      <c r="K19" s="26">
        <v>3.8931789999999999</v>
      </c>
      <c r="L19" s="26">
        <v>1.8890789999999995</v>
      </c>
      <c r="N19" s="16">
        <v>29</v>
      </c>
      <c r="O19" s="16">
        <v>1</v>
      </c>
      <c r="P19" s="25">
        <f>$C19/D19</f>
        <v>1.0119110170896031</v>
      </c>
      <c r="Q19" s="25">
        <f>$C19/E19</f>
        <v>0.78084714944754319</v>
      </c>
      <c r="R19" s="25">
        <f>$C19/F19</f>
        <v>1.5243943729820897</v>
      </c>
      <c r="S19" s="25">
        <f>$C19/G19</f>
        <v>2.0429570925690412</v>
      </c>
      <c r="T19" s="25">
        <f>$C19/H19</f>
        <v>4.2263942253953539</v>
      </c>
      <c r="U19" s="26">
        <f>$C19/I19</f>
        <v>0.79207729309271224</v>
      </c>
      <c r="V19" s="26">
        <f>$C19/J19</f>
        <v>1.5619080714142635</v>
      </c>
      <c r="W19" s="26">
        <f>$C19/K19</f>
        <v>2.1837580119828379</v>
      </c>
      <c r="X19" s="26">
        <f>$C19/L19</f>
        <v>4.5004792458829588</v>
      </c>
    </row>
    <row r="20" spans="1:24">
      <c r="A20" s="70"/>
      <c r="B20" s="16">
        <v>31</v>
      </c>
      <c r="C20" s="25">
        <v>9.6545974999999995</v>
      </c>
      <c r="D20" s="25">
        <v>9.5458181818181824</v>
      </c>
      <c r="E20" s="25">
        <v>12.7715</v>
      </c>
      <c r="F20" s="25">
        <v>6.5427990909090905</v>
      </c>
      <c r="G20" s="25">
        <v>4.4036675000000001</v>
      </c>
      <c r="H20" s="25">
        <v>2.16</v>
      </c>
      <c r="I20" s="1"/>
      <c r="J20" s="1"/>
      <c r="K20" s="1"/>
      <c r="L20" s="1"/>
      <c r="N20" s="16">
        <v>31</v>
      </c>
      <c r="O20" s="16">
        <v>1</v>
      </c>
      <c r="P20" s="25">
        <f>$C20/D20</f>
        <v>1.011395494457354</v>
      </c>
      <c r="Q20" s="25">
        <f>$C20/E20</f>
        <v>0.75594859648435964</v>
      </c>
      <c r="R20" s="25">
        <f>$C20/F20</f>
        <v>1.475606596787391</v>
      </c>
      <c r="S20" s="25">
        <f>$C20/G20</f>
        <v>2.1923992899100577</v>
      </c>
      <c r="T20" s="25">
        <f>$C20/H20</f>
        <v>4.4697210648148147</v>
      </c>
      <c r="U20" s="1"/>
      <c r="V20" s="1"/>
      <c r="W20" s="1"/>
      <c r="X20" s="1"/>
    </row>
    <row r="21" spans="1:24">
      <c r="A21" s="70"/>
      <c r="B21" s="16">
        <v>33</v>
      </c>
      <c r="C21" s="25">
        <v>10.984375</v>
      </c>
      <c r="D21" s="25">
        <v>10.38701</v>
      </c>
      <c r="E21" s="25">
        <v>13.707272727272725</v>
      </c>
      <c r="F21" s="25">
        <v>6.9990000000000006</v>
      </c>
      <c r="G21" s="25">
        <v>4.7126699999999992</v>
      </c>
      <c r="H21" s="25">
        <v>2.2407775000000001</v>
      </c>
      <c r="I21" s="1"/>
      <c r="J21" s="1"/>
      <c r="K21" s="1"/>
      <c r="L21" s="1"/>
      <c r="N21" s="16">
        <v>33</v>
      </c>
      <c r="O21" s="16">
        <v>1</v>
      </c>
      <c r="P21" s="25">
        <f>$C21/D21</f>
        <v>1.0575107754782176</v>
      </c>
      <c r="Q21" s="25">
        <f>$C21/E21</f>
        <v>0.80135379360657921</v>
      </c>
      <c r="R21" s="25">
        <f>$C21/F21</f>
        <v>1.5694206315187882</v>
      </c>
      <c r="S21" s="25">
        <f>$C21/G21</f>
        <v>2.3308177742129201</v>
      </c>
      <c r="T21" s="25">
        <f>$C21/H21</f>
        <v>4.9020373508748634</v>
      </c>
      <c r="U21" s="1"/>
      <c r="V21" s="1"/>
      <c r="W21" s="1"/>
      <c r="X21" s="1"/>
    </row>
    <row r="22" spans="1:24">
      <c r="A22" s="70"/>
      <c r="B22" s="16">
        <v>35</v>
      </c>
      <c r="C22" s="25">
        <v>12.518349999999998</v>
      </c>
      <c r="D22" s="25">
        <v>11.71383909090909</v>
      </c>
      <c r="E22" s="25">
        <v>15.539827272727273</v>
      </c>
      <c r="F22" s="25">
        <v>7.9643327272727253</v>
      </c>
      <c r="G22" s="25">
        <v>5.875505454545455</v>
      </c>
      <c r="H22" s="25">
        <v>2.8373227272727273</v>
      </c>
      <c r="I22" s="1"/>
      <c r="J22" s="1"/>
      <c r="K22" s="1"/>
      <c r="L22" s="1"/>
      <c r="N22" s="16">
        <v>35</v>
      </c>
      <c r="O22" s="16">
        <v>1</v>
      </c>
      <c r="P22" s="25">
        <f>$C22/D22</f>
        <v>1.0686803790667805</v>
      </c>
      <c r="Q22" s="25">
        <f>$C22/E22</f>
        <v>0.80556558192702488</v>
      </c>
      <c r="R22" s="25">
        <f>$C22/F22</f>
        <v>1.5718014840254837</v>
      </c>
      <c r="S22" s="25">
        <f>$C22/G22</f>
        <v>2.1305996729720422</v>
      </c>
      <c r="T22" s="25">
        <f>$C22/H22</f>
        <v>4.4120289453405972</v>
      </c>
      <c r="U22" s="1"/>
      <c r="V22" s="1"/>
      <c r="W22" s="1"/>
      <c r="X22" s="1"/>
    </row>
    <row r="23" spans="1:24">
      <c r="A23" s="70"/>
      <c r="B23" s="16">
        <v>37</v>
      </c>
      <c r="C23" s="25">
        <v>13.990616666666668</v>
      </c>
      <c r="D23" s="25">
        <v>12.982334545454547</v>
      </c>
      <c r="E23" s="25">
        <v>17.217000000000002</v>
      </c>
      <c r="F23" s="25">
        <v>8.8081818181818186</v>
      </c>
      <c r="G23" s="25">
        <v>6.4773325000000002</v>
      </c>
      <c r="H23" s="25">
        <v>3.1059390909090907</v>
      </c>
      <c r="I23" s="1"/>
      <c r="J23" s="1"/>
      <c r="K23" s="1"/>
      <c r="L23" s="1"/>
      <c r="N23" s="16">
        <v>37</v>
      </c>
      <c r="O23" s="16">
        <v>1</v>
      </c>
      <c r="P23" s="25">
        <f>$C23/D23</f>
        <v>1.077665701625687</v>
      </c>
      <c r="Q23" s="25">
        <f>$C23/E23</f>
        <v>0.81260478983949969</v>
      </c>
      <c r="R23" s="25">
        <f>$C23/F23</f>
        <v>1.5883660164447655</v>
      </c>
      <c r="S23" s="25">
        <f>$C23/G23</f>
        <v>2.1599349217701374</v>
      </c>
      <c r="T23" s="25">
        <f>$C23/H23</f>
        <v>4.5044723213074001</v>
      </c>
      <c r="U23" s="1"/>
      <c r="V23" s="1"/>
      <c r="W23" s="1"/>
      <c r="X23" s="1"/>
    </row>
    <row r="24" spans="1:24">
      <c r="A24" s="70"/>
      <c r="B24" s="16">
        <v>39</v>
      </c>
      <c r="C24" s="25">
        <v>15.350008333333335</v>
      </c>
      <c r="D24" s="25">
        <v>14.463890000000001</v>
      </c>
      <c r="E24" s="25">
        <v>21.745137499999998</v>
      </c>
      <c r="F24" s="25">
        <v>11.254989999999999</v>
      </c>
      <c r="G24" s="25">
        <v>7.891505454545455</v>
      </c>
      <c r="H24" s="25">
        <v>4.2430200000000005</v>
      </c>
      <c r="I24" s="1"/>
      <c r="J24" s="1"/>
      <c r="K24" s="1"/>
      <c r="L24" s="1"/>
      <c r="N24" s="16">
        <v>39</v>
      </c>
      <c r="O24" s="16">
        <v>1</v>
      </c>
      <c r="P24" s="25">
        <f>$C24/D24</f>
        <v>1.0612641781245111</v>
      </c>
      <c r="Q24" s="25">
        <f>$C24/E24</f>
        <v>0.70590532404466677</v>
      </c>
      <c r="R24" s="25">
        <f>$C24/F24</f>
        <v>1.3638402462670633</v>
      </c>
      <c r="S24" s="25">
        <f>$C24/G24</f>
        <v>1.9451305485053971</v>
      </c>
      <c r="T24" s="25">
        <f>$C24/H24</f>
        <v>3.6177082204027635</v>
      </c>
      <c r="U24" s="1"/>
      <c r="V24" s="1"/>
      <c r="W24" s="1"/>
      <c r="X24" s="1"/>
    </row>
    <row r="25" spans="1:24">
      <c r="A25" s="70"/>
      <c r="B25" s="16">
        <v>41</v>
      </c>
      <c r="C25" s="25">
        <v>17.082425000000001</v>
      </c>
      <c r="D25" s="25">
        <v>15.918303636363634</v>
      </c>
      <c r="E25" s="25">
        <v>24.066160909090911</v>
      </c>
      <c r="F25" s="25">
        <v>12.3870825</v>
      </c>
      <c r="G25" s="25">
        <v>8.5769281818181806</v>
      </c>
      <c r="H25" s="25">
        <v>4.57911</v>
      </c>
      <c r="I25" s="1"/>
      <c r="J25" s="1"/>
      <c r="K25" s="1"/>
      <c r="L25" s="1"/>
      <c r="N25" s="16">
        <v>41</v>
      </c>
      <c r="O25" s="16">
        <v>1</v>
      </c>
      <c r="P25" s="25">
        <f>$C25/D25</f>
        <v>1.0731309937433948</v>
      </c>
      <c r="Q25" s="25">
        <f>$C25/E25</f>
        <v>0.70981096920810383</v>
      </c>
      <c r="R25" s="25">
        <f>$C25/F25</f>
        <v>1.3790515240372381</v>
      </c>
      <c r="S25" s="25">
        <f>$C25/G25</f>
        <v>1.9916716845329561</v>
      </c>
      <c r="T25" s="25">
        <f>$C25/H25</f>
        <v>3.7305120427331948</v>
      </c>
      <c r="U25" s="1"/>
      <c r="V25" s="1"/>
      <c r="W25" s="1"/>
      <c r="X25" s="1"/>
    </row>
    <row r="26" spans="1:24">
      <c r="A26" s="70"/>
      <c r="B26" s="16">
        <v>43</v>
      </c>
      <c r="C26" s="25">
        <v>18.829375000000002</v>
      </c>
      <c r="D26" s="25">
        <v>17.478817272727277</v>
      </c>
      <c r="E26" s="25">
        <v>26.377305</v>
      </c>
      <c r="F26" s="25">
        <v>13.563059999999997</v>
      </c>
      <c r="G26" s="25">
        <v>9.436614999999998</v>
      </c>
      <c r="H26" s="25">
        <v>5.0298875000000001</v>
      </c>
      <c r="I26" s="1"/>
      <c r="J26" s="1"/>
      <c r="K26" s="1"/>
      <c r="L26" s="1"/>
      <c r="N26" s="16">
        <v>43</v>
      </c>
      <c r="O26" s="16">
        <v>1</v>
      </c>
      <c r="P26" s="25">
        <f>$C26/D26</f>
        <v>1.0772682559809148</v>
      </c>
      <c r="Q26" s="25">
        <f>$C26/E26</f>
        <v>0.71384756706570296</v>
      </c>
      <c r="R26" s="25">
        <f>$C26/F26</f>
        <v>1.3882836911434446</v>
      </c>
      <c r="S26" s="25">
        <f>$C26/G26</f>
        <v>1.9953526767808167</v>
      </c>
      <c r="T26" s="25">
        <f>$C26/H26</f>
        <v>3.7434982392747358</v>
      </c>
      <c r="U26" s="1"/>
      <c r="V26" s="1"/>
      <c r="W26" s="1"/>
      <c r="X26" s="1"/>
    </row>
    <row r="27" spans="1:24">
      <c r="A27" s="70"/>
      <c r="B27" s="16">
        <v>45</v>
      </c>
      <c r="C27" s="25">
        <v>20.770424999999999</v>
      </c>
      <c r="D27" s="25">
        <v>19.144586363636368</v>
      </c>
      <c r="E27" s="25">
        <v>28.8684175</v>
      </c>
      <c r="F27" s="25">
        <v>14.8247225</v>
      </c>
      <c r="G27" s="25">
        <v>10.207722499999999</v>
      </c>
      <c r="H27" s="25">
        <v>5.4230825000000005</v>
      </c>
      <c r="I27" s="1"/>
      <c r="J27" s="1"/>
      <c r="K27" s="1"/>
      <c r="L27" s="1"/>
      <c r="N27" s="16">
        <v>45</v>
      </c>
      <c r="O27" s="16">
        <v>1</v>
      </c>
      <c r="P27" s="25">
        <f>$C27/D27</f>
        <v>1.0849241976547368</v>
      </c>
      <c r="Q27" s="25">
        <f>$C27/E27</f>
        <v>0.71948609583466083</v>
      </c>
      <c r="R27" s="25">
        <f>$C27/F27</f>
        <v>1.4010666978757949</v>
      </c>
      <c r="S27" s="25">
        <f>$C27/G27</f>
        <v>2.0347756318806671</v>
      </c>
      <c r="T27" s="25">
        <f>$C27/H27</f>
        <v>3.8300035081524202</v>
      </c>
      <c r="U27" s="1"/>
      <c r="V27" s="1"/>
      <c r="W27" s="1"/>
      <c r="X27" s="1"/>
    </row>
    <row r="28" spans="1:24">
      <c r="A28" s="70"/>
      <c r="B28" s="16">
        <v>47</v>
      </c>
      <c r="C28" s="25">
        <v>22.5899</v>
      </c>
      <c r="D28" s="25">
        <v>20.8493925</v>
      </c>
      <c r="E28" s="25">
        <v>31.365945</v>
      </c>
      <c r="F28" s="25">
        <v>16.119251818181819</v>
      </c>
      <c r="G28" s="25">
        <v>11.14997909090909</v>
      </c>
      <c r="H28" s="25">
        <v>5.8282224999999999</v>
      </c>
      <c r="I28" s="1"/>
      <c r="J28" s="1"/>
      <c r="K28" s="1"/>
      <c r="L28" s="1"/>
      <c r="N28" s="16">
        <v>47</v>
      </c>
      <c r="O28" s="16">
        <v>1</v>
      </c>
      <c r="P28" s="25">
        <f>$C28/D28</f>
        <v>1.0834800102688844</v>
      </c>
      <c r="Q28" s="25">
        <f>$C28/E28</f>
        <v>0.72020466783321846</v>
      </c>
      <c r="R28" s="25">
        <f>$C28/F28</f>
        <v>1.4014236054380371</v>
      </c>
      <c r="S28" s="25">
        <f>$C28/G28</f>
        <v>2.0260037992733295</v>
      </c>
      <c r="T28" s="25">
        <f>$C28/H28</f>
        <v>3.8759501717719256</v>
      </c>
      <c r="U28" s="1"/>
      <c r="V28" s="1"/>
      <c r="W28" s="1"/>
      <c r="X28" s="1"/>
    </row>
    <row r="29" spans="1:24">
      <c r="A29" s="70"/>
      <c r="B29" s="16">
        <v>49</v>
      </c>
      <c r="C29" s="25">
        <v>24.657499999999999</v>
      </c>
      <c r="D29" s="25">
        <v>21.615917500000002</v>
      </c>
      <c r="E29" s="25">
        <v>41.48613090909091</v>
      </c>
      <c r="F29" s="25">
        <v>16.611859090909093</v>
      </c>
      <c r="G29" s="25">
        <v>11.4548325</v>
      </c>
      <c r="H29" s="25">
        <v>89.474116551192736</v>
      </c>
      <c r="I29" s="1"/>
      <c r="J29" s="1"/>
      <c r="K29" s="1"/>
      <c r="L29" s="1"/>
      <c r="N29" s="16">
        <v>49</v>
      </c>
      <c r="O29" s="16">
        <v>1</v>
      </c>
      <c r="P29" s="25">
        <f>$C29/D29</f>
        <v>1.1407103122039579</v>
      </c>
      <c r="Q29" s="25">
        <f>$C29/E29</f>
        <v>0.59435525703836534</v>
      </c>
      <c r="R29" s="25">
        <f>$C29/F29</f>
        <v>1.48433115553538</v>
      </c>
      <c r="S29" s="25">
        <f>$C29/G29</f>
        <v>2.1525849461351791</v>
      </c>
      <c r="T29" s="25">
        <f>$C29/H29</f>
        <v>0.27558249190303186</v>
      </c>
      <c r="U29" s="1"/>
      <c r="V29" s="1"/>
      <c r="W29" s="1"/>
      <c r="X29" s="1"/>
    </row>
    <row r="30" spans="1:24">
      <c r="A30" s="70"/>
      <c r="B30" s="16">
        <v>51</v>
      </c>
      <c r="C30" s="25">
        <v>26.459549999999997</v>
      </c>
      <c r="D30" s="25">
        <v>23.30805909090909</v>
      </c>
      <c r="E30" s="25">
        <v>56.004543636363636</v>
      </c>
      <c r="F30" s="25">
        <v>28.985120909090906</v>
      </c>
      <c r="G30" s="25">
        <v>19.116835000000002</v>
      </c>
      <c r="H30" s="25">
        <v>6.9010575000000003</v>
      </c>
      <c r="I30" s="1"/>
      <c r="J30" s="1"/>
      <c r="K30" s="1"/>
      <c r="L30" s="1"/>
      <c r="N30" s="16">
        <v>51</v>
      </c>
      <c r="O30" s="16">
        <v>1</v>
      </c>
      <c r="P30" s="25">
        <f>$C30/D30</f>
        <v>1.1352103535004376</v>
      </c>
      <c r="Q30" s="25">
        <f>$C30/E30</f>
        <v>0.47245363111609867</v>
      </c>
      <c r="R30" s="25">
        <f>$C30/F30</f>
        <v>0.91286664226752323</v>
      </c>
      <c r="S30" s="25">
        <f>$C30/G30</f>
        <v>1.3840967921729719</v>
      </c>
      <c r="T30" s="25">
        <f>$C30/H30</f>
        <v>3.8341297692418874</v>
      </c>
      <c r="U30" s="1"/>
      <c r="V30" s="1"/>
      <c r="W30" s="1"/>
      <c r="X30" s="1"/>
    </row>
    <row r="31" spans="1:24">
      <c r="A31" s="70"/>
      <c r="B31" s="16">
        <v>53</v>
      </c>
      <c r="C31" s="25">
        <v>28.678425000000004</v>
      </c>
      <c r="D31" s="25">
        <v>25.174122727272728</v>
      </c>
      <c r="E31" s="25">
        <v>60.671172727272726</v>
      </c>
      <c r="F31" s="25">
        <v>31.341390000000001</v>
      </c>
      <c r="G31" s="25">
        <v>20.573454545454545</v>
      </c>
      <c r="H31" s="25">
        <v>90.95291499999999</v>
      </c>
      <c r="I31" s="1"/>
      <c r="J31" s="1"/>
      <c r="K31" s="1"/>
      <c r="L31" s="1"/>
      <c r="N31" s="16">
        <v>53</v>
      </c>
      <c r="O31" s="16">
        <v>1</v>
      </c>
      <c r="P31" s="25">
        <f>$C31/D31</f>
        <v>1.1392025577491462</v>
      </c>
      <c r="Q31" s="25">
        <f>$C31/E31</f>
        <v>0.47268618210026064</v>
      </c>
      <c r="R31" s="25">
        <f>$C31/F31</f>
        <v>0.91503360253007293</v>
      </c>
      <c r="S31" s="25">
        <f>$C31/G31</f>
        <v>1.3939528209343022</v>
      </c>
      <c r="T31" s="25">
        <f>$C31/H31</f>
        <v>0.31531067475957208</v>
      </c>
      <c r="U31" s="1"/>
      <c r="V31" s="1"/>
      <c r="W31" s="1"/>
      <c r="X31" s="1"/>
    </row>
    <row r="32" spans="1:24">
      <c r="A32" s="70"/>
      <c r="B32" s="16">
        <v>55</v>
      </c>
      <c r="C32" s="25">
        <v>30.780341666666668</v>
      </c>
      <c r="D32" s="25">
        <v>27.015497500000002</v>
      </c>
      <c r="E32" s="25">
        <v>65.055968181818187</v>
      </c>
      <c r="F32" s="25">
        <v>33.571582500000005</v>
      </c>
      <c r="G32" s="25">
        <v>22.010231818181822</v>
      </c>
      <c r="H32" s="25">
        <v>9.592862499999999</v>
      </c>
      <c r="I32" s="1"/>
      <c r="J32" s="1"/>
      <c r="K32" s="1"/>
      <c r="L32" s="1"/>
      <c r="N32" s="16">
        <v>55</v>
      </c>
      <c r="O32" s="16">
        <v>1</v>
      </c>
      <c r="P32" s="25">
        <f>$C32/D32</f>
        <v>1.1393586835358729</v>
      </c>
      <c r="Q32" s="25">
        <f>$C32/E32</f>
        <v>0.47313632441287906</v>
      </c>
      <c r="R32" s="25">
        <f>$C32/F32</f>
        <v>0.91685703724769796</v>
      </c>
      <c r="S32" s="25">
        <f>$C32/G32</f>
        <v>1.3984560417596414</v>
      </c>
      <c r="T32" s="25">
        <f>$C32/H32</f>
        <v>3.2086712038942151</v>
      </c>
      <c r="U32" s="1"/>
      <c r="V32" s="1"/>
      <c r="W32" s="1"/>
      <c r="X32" s="1"/>
    </row>
    <row r="33" spans="1:24">
      <c r="A33" s="70"/>
      <c r="B33" s="16">
        <v>57</v>
      </c>
      <c r="C33" s="25">
        <v>33.169808333333336</v>
      </c>
      <c r="D33" s="25">
        <v>28.935020909090905</v>
      </c>
      <c r="E33" s="25">
        <v>69.9294175</v>
      </c>
      <c r="F33" s="25">
        <v>36.034162727272729</v>
      </c>
      <c r="G33" s="25">
        <v>23.586636363636366</v>
      </c>
      <c r="H33" s="25">
        <v>90.055850658943015</v>
      </c>
      <c r="I33" s="1"/>
      <c r="J33" s="1"/>
      <c r="K33" s="1"/>
      <c r="L33" s="1"/>
      <c r="N33" s="16">
        <v>57</v>
      </c>
      <c r="O33" s="16">
        <v>1</v>
      </c>
      <c r="P33" s="25">
        <f>$C33/D33</f>
        <v>1.146355084295513</v>
      </c>
      <c r="Q33" s="25">
        <f>$C33/E33</f>
        <v>0.47433268457203059</v>
      </c>
      <c r="R33" s="25">
        <f>$C33/F33</f>
        <v>0.92051003333646253</v>
      </c>
      <c r="S33" s="25">
        <f>$C33/G33</f>
        <v>1.4062966767262921</v>
      </c>
      <c r="T33" s="25">
        <f>$C33/H33</f>
        <v>0.36832485719282249</v>
      </c>
      <c r="U33" s="1"/>
      <c r="V33" s="1"/>
      <c r="W33" s="1"/>
      <c r="X33" s="1"/>
    </row>
    <row r="34" spans="1:24">
      <c r="A34" s="70"/>
      <c r="B34" s="16">
        <v>59</v>
      </c>
      <c r="C34" s="25">
        <v>35.788699999999999</v>
      </c>
      <c r="D34" s="25">
        <v>31.038234545454547</v>
      </c>
      <c r="E34" s="25">
        <v>74.967722499999994</v>
      </c>
      <c r="F34" s="25">
        <v>38.596443636363638</v>
      </c>
      <c r="G34" s="25">
        <v>25.233060909090909</v>
      </c>
      <c r="H34" s="25">
        <v>92.021142645464565</v>
      </c>
      <c r="I34" s="1"/>
      <c r="J34" s="1"/>
      <c r="K34" s="1"/>
      <c r="L34" s="1"/>
      <c r="N34" s="16">
        <v>59</v>
      </c>
      <c r="O34" s="16">
        <v>1</v>
      </c>
      <c r="P34" s="25">
        <f>$C34/D34</f>
        <v>1.1530520509337778</v>
      </c>
      <c r="Q34" s="25">
        <f>$C34/E34</f>
        <v>0.47738811859997482</v>
      </c>
      <c r="R34" s="25">
        <f>$C34/F34</f>
        <v>0.92725382517579091</v>
      </c>
      <c r="S34" s="25">
        <f>$C34/G34</f>
        <v>1.4183257484670093</v>
      </c>
      <c r="T34" s="25">
        <f>$C34/H34</f>
        <v>0.3889182308666313</v>
      </c>
      <c r="U34" s="1"/>
      <c r="V34" s="1"/>
      <c r="W34" s="1"/>
      <c r="X34" s="1"/>
    </row>
    <row r="35" spans="1:24">
      <c r="A35" s="70"/>
      <c r="B35" s="16">
        <v>61</v>
      </c>
      <c r="C35" s="25">
        <v>38.014324999999999</v>
      </c>
      <c r="D35" s="25">
        <v>33.015959090909092</v>
      </c>
      <c r="E35" s="25">
        <v>79.876832500000006</v>
      </c>
      <c r="F35" s="25">
        <v>41.078120909090906</v>
      </c>
      <c r="G35" s="25">
        <v>26.830675454545453</v>
      </c>
      <c r="H35" s="25">
        <v>90.981769283550548</v>
      </c>
      <c r="I35" s="1"/>
      <c r="J35" s="1"/>
      <c r="K35" s="1"/>
      <c r="L35" s="1"/>
      <c r="N35" s="16">
        <v>61</v>
      </c>
      <c r="O35" s="16">
        <v>1</v>
      </c>
      <c r="P35" s="25">
        <f>$C35/D35</f>
        <v>1.1513924189004463</v>
      </c>
      <c r="Q35" s="25">
        <f>$C35/E35</f>
        <v>0.4759117732917113</v>
      </c>
      <c r="R35" s="25">
        <f>$C35/F35</f>
        <v>0.92541538314590077</v>
      </c>
      <c r="S35" s="25">
        <f>$C35/G35</f>
        <v>1.4168232575583517</v>
      </c>
      <c r="T35" s="25">
        <f>$C35/H35</f>
        <v>0.41782354090659529</v>
      </c>
      <c r="U35" s="1"/>
      <c r="V35" s="1"/>
      <c r="W35" s="1"/>
      <c r="X35" s="1"/>
    </row>
    <row r="36" spans="1:24">
      <c r="A36" s="70"/>
      <c r="B36" s="16">
        <v>63</v>
      </c>
      <c r="C36" s="25">
        <v>40.821216666666665</v>
      </c>
      <c r="D36" s="25">
        <v>35.286090000000002</v>
      </c>
      <c r="E36" s="25">
        <v>85.349706363636358</v>
      </c>
      <c r="F36" s="25">
        <v>43.850302727272727</v>
      </c>
      <c r="G36" s="25">
        <v>27.048909090909092</v>
      </c>
      <c r="H36" s="25">
        <v>9.6927225000000004</v>
      </c>
      <c r="I36" s="1"/>
      <c r="J36" s="1"/>
      <c r="K36" s="1"/>
      <c r="L36" s="1"/>
      <c r="N36" s="16">
        <v>63</v>
      </c>
      <c r="O36" s="16">
        <v>1</v>
      </c>
      <c r="P36" s="25">
        <f>$C36/D36</f>
        <v>1.1568642676665695</v>
      </c>
      <c r="Q36" s="25">
        <f>$C36/E36</f>
        <v>0.47828186417825491</v>
      </c>
      <c r="R36" s="25">
        <f>$C36/F36</f>
        <v>0.93092211747213049</v>
      </c>
      <c r="S36" s="25">
        <f>$C36/G36</f>
        <v>1.5091631433071853</v>
      </c>
      <c r="T36" s="25">
        <f>$C36/H36</f>
        <v>4.2115325871205602</v>
      </c>
      <c r="U36" s="1"/>
      <c r="V36" s="1"/>
      <c r="W36" s="1"/>
      <c r="X36" s="1"/>
    </row>
    <row r="37" spans="1:24">
      <c r="A37" s="1"/>
      <c r="B37" s="16">
        <v>65</v>
      </c>
      <c r="C37" s="25">
        <v>43.367741666666667</v>
      </c>
      <c r="D37" s="25">
        <v>35.420866363636357</v>
      </c>
      <c r="E37" s="25">
        <v>84.880353636363637</v>
      </c>
      <c r="F37" s="25">
        <v>43.583252727272729</v>
      </c>
      <c r="G37" s="25">
        <v>26.905719090909088</v>
      </c>
      <c r="H37" s="25">
        <v>86.772688942312655</v>
      </c>
      <c r="I37" s="1"/>
      <c r="J37" s="1"/>
      <c r="K37" s="1"/>
      <c r="L37" s="1"/>
      <c r="N37" s="16">
        <v>65</v>
      </c>
      <c r="O37" s="16">
        <v>1</v>
      </c>
      <c r="P37" s="25">
        <f>$C37/D37</f>
        <v>1.2243557574635922</v>
      </c>
      <c r="Q37" s="25">
        <f>$C37/E37</f>
        <v>0.51092790980182101</v>
      </c>
      <c r="R37" s="25">
        <f>$C37/F37</f>
        <v>0.99505518640486412</v>
      </c>
      <c r="S37" s="25">
        <f>$C37/G37</f>
        <v>1.6118410186375496</v>
      </c>
      <c r="T37" s="25">
        <f>$C37/H37</f>
        <v>0.4997856145209234</v>
      </c>
      <c r="U37" s="1"/>
      <c r="V37" s="1"/>
      <c r="W37" s="1"/>
      <c r="X37" s="1"/>
    </row>
    <row r="38" spans="1:24">
      <c r="A38" s="1"/>
      <c r="B38" s="16">
        <v>67</v>
      </c>
      <c r="C38" s="25">
        <v>46.582341666666672</v>
      </c>
      <c r="D38" s="25">
        <v>37.621505454545449</v>
      </c>
      <c r="E38" s="25">
        <v>90.622529999999998</v>
      </c>
      <c r="F38" s="25">
        <v>46.694790000000005</v>
      </c>
      <c r="G38" s="25">
        <v>30.648080000000004</v>
      </c>
      <c r="H38" s="25">
        <v>10.8114975</v>
      </c>
      <c r="I38" s="1"/>
      <c r="J38" s="1"/>
      <c r="K38" s="1"/>
      <c r="L38" s="1"/>
      <c r="N38" s="16">
        <v>67</v>
      </c>
      <c r="O38" s="16">
        <v>1</v>
      </c>
      <c r="P38" s="25">
        <f>$C38/D38</f>
        <v>1.2381838819009452</v>
      </c>
      <c r="Q38" s="25">
        <f>$C38/E38</f>
        <v>0.51402605584578887</v>
      </c>
      <c r="R38" s="25">
        <f>$C38/F38</f>
        <v>0.99759184411508584</v>
      </c>
      <c r="S38" s="25">
        <f>$C38/G38</f>
        <v>1.5199106001637515</v>
      </c>
      <c r="T38" s="25">
        <f>$C38/H38</f>
        <v>4.3085929277296389</v>
      </c>
      <c r="U38" s="1"/>
      <c r="V38" s="1"/>
      <c r="W38" s="1"/>
      <c r="X38" s="1"/>
    </row>
    <row r="39" spans="1:24">
      <c r="A39" s="1"/>
      <c r="B39" s="16">
        <v>69</v>
      </c>
      <c r="C39" s="25">
        <v>49.683191666666666</v>
      </c>
      <c r="D39" s="25">
        <v>39.673585454545453</v>
      </c>
      <c r="E39" s="25">
        <v>95.901920000000004</v>
      </c>
      <c r="F39" s="25">
        <v>49.366776363636362</v>
      </c>
      <c r="G39" s="25">
        <v>32.268222727272729</v>
      </c>
      <c r="H39" s="25">
        <v>92.627663009620889</v>
      </c>
      <c r="I39" s="1"/>
      <c r="J39" s="1"/>
      <c r="K39" s="1"/>
      <c r="L39" s="1"/>
      <c r="N39" s="16">
        <v>69</v>
      </c>
      <c r="O39" s="16">
        <v>1</v>
      </c>
      <c r="P39" s="25">
        <f>$C39/D39</f>
        <v>1.2522990069447932</v>
      </c>
      <c r="Q39" s="25">
        <f>$C39/E39</f>
        <v>0.51806253374975875</v>
      </c>
      <c r="R39" s="25">
        <f>$C39/F39</f>
        <v>1.0064094787291678</v>
      </c>
      <c r="S39" s="25">
        <f>$C39/G39</f>
        <v>1.5396940850006904</v>
      </c>
      <c r="T39" s="25">
        <f>$C39/H39</f>
        <v>0.5363753122164624</v>
      </c>
      <c r="U39" s="1"/>
      <c r="V39" s="1"/>
      <c r="W39" s="1"/>
      <c r="X39" s="1"/>
    </row>
    <row r="40" spans="1:24">
      <c r="A40" s="1"/>
      <c r="B40" s="16">
        <v>71</v>
      </c>
      <c r="C40" s="25">
        <v>52.352166666666669</v>
      </c>
      <c r="D40" s="25">
        <v>42.009100909090911</v>
      </c>
      <c r="E40" s="25">
        <v>101.43923181818181</v>
      </c>
      <c r="F40" s="25">
        <v>52.179758181818187</v>
      </c>
      <c r="G40" s="25">
        <v>34.078292727272725</v>
      </c>
      <c r="H40" s="25">
        <v>11.948027499999998</v>
      </c>
      <c r="I40" s="1"/>
      <c r="J40" s="1"/>
      <c r="K40" s="1"/>
      <c r="L40" s="1"/>
      <c r="N40" s="16">
        <v>71</v>
      </c>
      <c r="O40" s="16">
        <v>1</v>
      </c>
      <c r="P40" s="25">
        <f>$C40/D40</f>
        <v>1.2462101195633417</v>
      </c>
      <c r="Q40" s="25">
        <f>$C40/E40</f>
        <v>0.51609387934346673</v>
      </c>
      <c r="R40" s="25">
        <f>$C40/F40</f>
        <v>1.0033041257923758</v>
      </c>
      <c r="S40" s="25">
        <f>$C40/G40</f>
        <v>1.5362320843253228</v>
      </c>
      <c r="T40" s="25">
        <f>$C40/H40</f>
        <v>4.3816576976129893</v>
      </c>
      <c r="U40" s="1"/>
      <c r="V40" s="1"/>
      <c r="W40" s="1"/>
      <c r="X40" s="1"/>
    </row>
    <row r="41" spans="1:24">
      <c r="A41" s="1"/>
      <c r="B41" s="16">
        <v>73</v>
      </c>
      <c r="C41" s="25">
        <v>55.573099999999997</v>
      </c>
      <c r="D41" s="25">
        <v>44.286752499999992</v>
      </c>
      <c r="E41" s="26">
        <v>107.31377500000001</v>
      </c>
      <c r="F41" s="26">
        <v>55.146165000000003</v>
      </c>
      <c r="G41" s="26">
        <v>35.994219999999999</v>
      </c>
      <c r="H41" s="26">
        <v>92.267930401283934</v>
      </c>
      <c r="I41" s="1"/>
      <c r="N41" s="16">
        <v>73</v>
      </c>
      <c r="O41" s="16">
        <v>1</v>
      </c>
      <c r="P41" s="19">
        <f>$C41/D41</f>
        <v>1.254847033545754</v>
      </c>
      <c r="Q41" s="26">
        <f>$C41/E41</f>
        <v>0.51785616524998768</v>
      </c>
      <c r="R41" s="26">
        <f>$C41/F41</f>
        <v>1.0077418801470599</v>
      </c>
      <c r="S41" s="26">
        <f>$C41/G41</f>
        <v>1.5439451111872962</v>
      </c>
      <c r="T41" s="26">
        <f>$C41/H41</f>
        <v>0.60230136037847748</v>
      </c>
      <c r="U41" s="1"/>
      <c r="V41" s="1"/>
      <c r="W41" s="1"/>
      <c r="X41" s="1"/>
    </row>
    <row r="42" spans="1:24">
      <c r="A42" s="1"/>
      <c r="B42" s="16">
        <v>75</v>
      </c>
      <c r="C42" s="25">
        <v>59.282250000000005</v>
      </c>
      <c r="D42" s="25">
        <v>46.815304999999995</v>
      </c>
      <c r="N42" s="16">
        <v>75</v>
      </c>
      <c r="O42" s="16">
        <v>1</v>
      </c>
      <c r="P42" s="25">
        <f>$C42/D42</f>
        <v>1.2663006254044487</v>
      </c>
      <c r="U42" s="1"/>
      <c r="V42" s="1"/>
      <c r="W42" s="1"/>
      <c r="X42" s="1"/>
    </row>
    <row r="43" spans="1:24">
      <c r="A43" s="1"/>
      <c r="B43" s="16">
        <v>77</v>
      </c>
      <c r="C43" s="25">
        <v>62.799950000000003</v>
      </c>
      <c r="D43" s="25">
        <v>49.086722499999993</v>
      </c>
      <c r="N43" s="16">
        <v>77</v>
      </c>
      <c r="O43" s="16">
        <v>1</v>
      </c>
      <c r="P43" s="25">
        <f>$C43/D43</f>
        <v>1.2793673482681598</v>
      </c>
      <c r="U43" s="1"/>
      <c r="V43" s="1"/>
      <c r="W43" s="1"/>
      <c r="X43" s="1"/>
    </row>
    <row r="44" spans="1:24">
      <c r="A44" s="1"/>
      <c r="B44" s="16">
        <v>79</v>
      </c>
      <c r="C44" s="25">
        <v>67.028374999999997</v>
      </c>
      <c r="D44" s="25">
        <v>51.630110000000002</v>
      </c>
      <c r="N44" s="16">
        <v>79</v>
      </c>
      <c r="O44" s="16">
        <v>1</v>
      </c>
      <c r="P44" s="25">
        <f>$C44/D44</f>
        <v>1.2982419560988732</v>
      </c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6">
        <v>81</v>
      </c>
      <c r="C45" s="25">
        <v>71.08605</v>
      </c>
      <c r="D45" s="25">
        <v>51.596085000000002</v>
      </c>
      <c r="N45" s="16">
        <v>81</v>
      </c>
      <c r="O45" s="16">
        <v>1</v>
      </c>
      <c r="P45" s="25">
        <f>$C45/D45</f>
        <v>1.3777411600124312</v>
      </c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6">
        <v>83</v>
      </c>
      <c r="C46" s="25">
        <v>74.209900000000005</v>
      </c>
      <c r="D46" s="25">
        <v>54.209139999999998</v>
      </c>
      <c r="N46" s="16">
        <v>83</v>
      </c>
      <c r="O46" s="16">
        <v>1</v>
      </c>
      <c r="P46" s="25">
        <f>$C46/D46</f>
        <v>1.3689554934832024</v>
      </c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6">
        <v>85</v>
      </c>
      <c r="C47" s="25">
        <v>78.27225</v>
      </c>
      <c r="D47" s="25">
        <v>56.391279999999995</v>
      </c>
      <c r="N47" s="16">
        <v>85</v>
      </c>
      <c r="O47" s="16">
        <v>1</v>
      </c>
      <c r="P47" s="25">
        <f>$C47/D47</f>
        <v>1.3880204528075972</v>
      </c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6">
        <v>87</v>
      </c>
      <c r="C48" s="25">
        <v>82.282300000000006</v>
      </c>
      <c r="D48" s="25">
        <v>59.353194999999999</v>
      </c>
      <c r="N48" s="16">
        <v>87</v>
      </c>
      <c r="O48" s="16">
        <v>1</v>
      </c>
      <c r="P48" s="25">
        <f>$C48/D48</f>
        <v>1.3863162716008803</v>
      </c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7">
        <v>89</v>
      </c>
      <c r="C49" s="26">
        <v>86.04272499999999</v>
      </c>
      <c r="D49" s="26">
        <v>61.579945000000002</v>
      </c>
      <c r="N49" s="17">
        <v>89</v>
      </c>
      <c r="O49" s="17">
        <v>1</v>
      </c>
      <c r="P49" s="26">
        <f>$C49/D49</f>
        <v>1.3972523846846565</v>
      </c>
      <c r="Q49" s="1"/>
      <c r="R49" s="1"/>
      <c r="S49" s="1"/>
      <c r="T49" s="1"/>
      <c r="U49" s="1"/>
      <c r="V49" s="1"/>
      <c r="W49" s="1"/>
      <c r="X49" s="1"/>
    </row>
  </sheetData>
  <mergeCells count="4">
    <mergeCell ref="D4:H4"/>
    <mergeCell ref="I4:L4"/>
    <mergeCell ref="P4:T4"/>
    <mergeCell ref="U4:X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workbookViewId="0">
      <selection activeCell="F19" sqref="F19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0.875" customWidth="1"/>
    <col min="6" max="6" width="9.75" customWidth="1"/>
    <col min="7" max="7" width="15.625" bestFit="1" customWidth="1"/>
    <col min="8" max="8" width="9.25" customWidth="1"/>
    <col min="9" max="9" width="8.75" customWidth="1"/>
    <col min="11" max="11" width="12.25" customWidth="1"/>
    <col min="13" max="13" width="12.375" customWidth="1"/>
  </cols>
  <sheetData>
    <row r="1" spans="1:9">
      <c r="A1" s="59"/>
      <c r="B1" s="59"/>
      <c r="C1" s="59"/>
      <c r="D1" s="59"/>
      <c r="E1" s="59"/>
      <c r="F1" s="59"/>
    </row>
    <row r="2" spans="1:9">
      <c r="A2" s="59"/>
      <c r="C2" s="38">
        <v>1188</v>
      </c>
      <c r="D2" s="38" t="s">
        <v>74</v>
      </c>
      <c r="E2" s="38"/>
      <c r="F2" s="38"/>
      <c r="G2" s="38"/>
      <c r="H2" s="38"/>
      <c r="I2" s="38"/>
    </row>
    <row r="3" spans="1:9">
      <c r="A3" s="59"/>
      <c r="C3" s="38">
        <v>792</v>
      </c>
      <c r="D3" s="38" t="s">
        <v>19</v>
      </c>
      <c r="E3" s="38"/>
      <c r="F3" s="38"/>
      <c r="G3" s="38"/>
      <c r="H3" s="38"/>
      <c r="I3" s="38"/>
    </row>
    <row r="4" spans="1:9">
      <c r="A4" s="59"/>
      <c r="C4" s="38">
        <f>C2*C3</f>
        <v>940896</v>
      </c>
      <c r="D4" s="38" t="s">
        <v>75</v>
      </c>
      <c r="E4" s="38"/>
      <c r="F4" s="38"/>
      <c r="G4" s="38"/>
      <c r="H4" s="38"/>
      <c r="I4" s="38"/>
    </row>
    <row r="5" spans="1:9">
      <c r="A5" s="59"/>
      <c r="C5" s="38"/>
      <c r="D5" s="38"/>
      <c r="E5" s="38"/>
      <c r="F5" s="38"/>
      <c r="G5" s="38"/>
      <c r="H5" s="38"/>
      <c r="I5" s="38"/>
    </row>
    <row r="6" spans="1:9">
      <c r="A6" s="59"/>
      <c r="C6" s="38"/>
      <c r="D6" s="38"/>
      <c r="E6" s="38"/>
      <c r="F6" s="38"/>
      <c r="G6" s="38"/>
      <c r="H6" s="38"/>
      <c r="I6" s="38"/>
    </row>
    <row r="7" spans="1:9">
      <c r="A7" s="59"/>
      <c r="C7" s="38"/>
      <c r="D7" s="38"/>
      <c r="E7" s="38"/>
      <c r="F7" s="38"/>
      <c r="G7" s="38"/>
      <c r="H7" s="38"/>
      <c r="I7" s="38"/>
    </row>
    <row r="8" spans="1:9">
      <c r="A8" s="59"/>
      <c r="B8" s="60" t="s">
        <v>5</v>
      </c>
      <c r="C8" s="66"/>
      <c r="D8" s="61"/>
      <c r="E8" s="60" t="s">
        <v>11</v>
      </c>
      <c r="F8" s="61"/>
      <c r="G8" s="60" t="s">
        <v>6</v>
      </c>
      <c r="H8" s="61"/>
      <c r="I8" s="38" t="s">
        <v>76</v>
      </c>
    </row>
    <row r="9" spans="1:9">
      <c r="A9" s="59"/>
      <c r="B9" s="17" t="s">
        <v>77</v>
      </c>
      <c r="C9" s="59" t="s">
        <v>81</v>
      </c>
      <c r="D9" s="17" t="s">
        <v>78</v>
      </c>
      <c r="E9" s="14" t="s">
        <v>79</v>
      </c>
      <c r="F9" s="14" t="s">
        <v>80</v>
      </c>
      <c r="G9" s="53" t="s">
        <v>79</v>
      </c>
      <c r="H9" s="54" t="s">
        <v>80</v>
      </c>
      <c r="I9" s="38"/>
    </row>
    <row r="10" spans="1:9">
      <c r="A10" s="59"/>
      <c r="B10" s="15">
        <v>1</v>
      </c>
      <c r="C10" s="15">
        <f>B10*2+1</f>
        <v>3</v>
      </c>
      <c r="D10" s="15">
        <f t="shared" ref="D10:D29" si="0">2*(B10*2+1)</f>
        <v>6</v>
      </c>
      <c r="E10" s="1">
        <v>0.29454440000000004</v>
      </c>
      <c r="F10" s="24">
        <v>6.9428560000000008</v>
      </c>
      <c r="G10" s="15">
        <f t="shared" ref="G10:G29" si="1">$D10*8*$C$4/E10*0.000000001*1000</f>
        <v>153.33174896552097</v>
      </c>
      <c r="H10" s="55">
        <f t="shared" ref="H10:H29" si="2">$D10*8*$C$4/F10*0.000000001*1000</f>
        <v>6.5049610707754848</v>
      </c>
      <c r="I10" s="38"/>
    </row>
    <row r="11" spans="1:9">
      <c r="A11" s="59"/>
      <c r="B11" s="16">
        <v>2</v>
      </c>
      <c r="C11" s="16">
        <f t="shared" ref="C11:C29" si="3">B11*2+1</f>
        <v>5</v>
      </c>
      <c r="D11" s="16">
        <f t="shared" si="0"/>
        <v>10</v>
      </c>
      <c r="E11" s="1">
        <v>0.44923330000000006</v>
      </c>
      <c r="F11" s="25">
        <v>9.5434470000000022</v>
      </c>
      <c r="G11" s="16">
        <f t="shared" si="1"/>
        <v>167.5558779814408</v>
      </c>
      <c r="H11" s="56">
        <f t="shared" si="2"/>
        <v>7.8872633755916484</v>
      </c>
      <c r="I11" s="38"/>
    </row>
    <row r="12" spans="1:9">
      <c r="A12" s="59"/>
      <c r="B12" s="16">
        <v>3</v>
      </c>
      <c r="C12" s="16">
        <f t="shared" si="3"/>
        <v>7</v>
      </c>
      <c r="D12" s="16">
        <f t="shared" si="0"/>
        <v>14</v>
      </c>
      <c r="E12" s="1">
        <v>0.61280000000000001</v>
      </c>
      <c r="F12" s="25">
        <v>17.555430000000001</v>
      </c>
      <c r="G12" s="16">
        <f t="shared" si="1"/>
        <v>171.96532637075717</v>
      </c>
      <c r="H12" s="56">
        <f t="shared" si="2"/>
        <v>6.0027212093352311</v>
      </c>
      <c r="I12" s="38"/>
    </row>
    <row r="13" spans="1:9">
      <c r="A13" s="59"/>
      <c r="B13" s="16">
        <v>4</v>
      </c>
      <c r="C13" s="16">
        <f t="shared" si="3"/>
        <v>9</v>
      </c>
      <c r="D13" s="16">
        <f t="shared" si="0"/>
        <v>18</v>
      </c>
      <c r="E13" s="1">
        <v>0.77246659999999989</v>
      </c>
      <c r="F13" s="25">
        <v>22.006180000000001</v>
      </c>
      <c r="G13" s="16">
        <f t="shared" si="1"/>
        <v>175.39790587709555</v>
      </c>
      <c r="H13" s="56">
        <f t="shared" si="2"/>
        <v>6.1568624813575097</v>
      </c>
      <c r="I13" s="38"/>
    </row>
    <row r="14" spans="1:9">
      <c r="A14" s="59"/>
      <c r="B14" s="16">
        <v>5</v>
      </c>
      <c r="C14" s="16">
        <f t="shared" si="3"/>
        <v>11</v>
      </c>
      <c r="D14" s="16">
        <f t="shared" si="0"/>
        <v>22</v>
      </c>
      <c r="E14" s="1">
        <v>0.93659970000000003</v>
      </c>
      <c r="F14" s="25">
        <v>25.38214</v>
      </c>
      <c r="G14" s="16">
        <f t="shared" si="1"/>
        <v>176.80733401900514</v>
      </c>
      <c r="H14" s="56">
        <f t="shared" si="2"/>
        <v>6.5241818065773804</v>
      </c>
      <c r="I14" s="38"/>
    </row>
    <row r="15" spans="1:9">
      <c r="A15" s="59"/>
      <c r="B15" s="16">
        <v>6</v>
      </c>
      <c r="C15" s="16">
        <f t="shared" si="3"/>
        <v>13</v>
      </c>
      <c r="D15" s="16">
        <f t="shared" si="0"/>
        <v>26</v>
      </c>
      <c r="E15" s="1">
        <v>1.100565</v>
      </c>
      <c r="F15" s="25">
        <v>30.831810000000001</v>
      </c>
      <c r="G15" s="16">
        <f t="shared" si="1"/>
        <v>177.82354336181871</v>
      </c>
      <c r="H15" s="56">
        <f t="shared" si="2"/>
        <v>6.3475471598975215</v>
      </c>
      <c r="I15" s="38"/>
    </row>
    <row r="16" spans="1:9">
      <c r="A16" s="59"/>
      <c r="B16" s="16">
        <v>7</v>
      </c>
      <c r="C16" s="16">
        <f t="shared" si="3"/>
        <v>15</v>
      </c>
      <c r="D16" s="16">
        <f t="shared" si="0"/>
        <v>30</v>
      </c>
      <c r="E16" s="1">
        <v>1.2646900000000001</v>
      </c>
      <c r="F16" s="25">
        <v>34.305420000000005</v>
      </c>
      <c r="G16" s="16">
        <f t="shared" si="1"/>
        <v>178.55366927863744</v>
      </c>
      <c r="H16" s="56">
        <f t="shared" si="2"/>
        <v>6.5824887146112765</v>
      </c>
      <c r="I16" s="38"/>
    </row>
    <row r="17" spans="1:9">
      <c r="A17" s="59"/>
      <c r="B17" s="16">
        <v>8</v>
      </c>
      <c r="C17" s="16">
        <f t="shared" si="3"/>
        <v>17</v>
      </c>
      <c r="D17" s="16">
        <f t="shared" si="0"/>
        <v>34</v>
      </c>
      <c r="E17" s="1">
        <v>1.4287090000000002</v>
      </c>
      <c r="F17" s="25">
        <v>40.017100000000006</v>
      </c>
      <c r="G17" s="16">
        <f t="shared" si="1"/>
        <v>179.12934824376413</v>
      </c>
      <c r="H17" s="56">
        <f t="shared" si="2"/>
        <v>6.3953587841197876</v>
      </c>
      <c r="I17" s="38"/>
    </row>
    <row r="18" spans="1:9">
      <c r="A18" s="59"/>
      <c r="B18" s="16">
        <v>9</v>
      </c>
      <c r="C18" s="16">
        <f t="shared" si="3"/>
        <v>19</v>
      </c>
      <c r="D18" s="16">
        <f t="shared" si="0"/>
        <v>38</v>
      </c>
      <c r="E18" s="1">
        <v>1.5928439999999999</v>
      </c>
      <c r="F18" s="25">
        <v>43.765210000000003</v>
      </c>
      <c r="G18" s="16">
        <f t="shared" si="1"/>
        <v>179.57338195077486</v>
      </c>
      <c r="H18" s="56">
        <f t="shared" si="2"/>
        <v>6.535610911040985</v>
      </c>
      <c r="I18" s="38"/>
    </row>
    <row r="19" spans="1:9">
      <c r="A19" s="59"/>
      <c r="B19" s="16">
        <v>10</v>
      </c>
      <c r="C19" s="16">
        <f t="shared" si="3"/>
        <v>21</v>
      </c>
      <c r="D19" s="16">
        <f t="shared" si="0"/>
        <v>42</v>
      </c>
      <c r="E19" s="1">
        <v>1.7563109999999997</v>
      </c>
      <c r="F19" s="25">
        <v>49.381479999999996</v>
      </c>
      <c r="G19" s="16">
        <f t="shared" si="1"/>
        <v>180.00289014872652</v>
      </c>
      <c r="H19" s="56">
        <f t="shared" si="2"/>
        <v>6.4020166264761613</v>
      </c>
      <c r="I19" s="38"/>
    </row>
    <row r="20" spans="1:9">
      <c r="A20" s="59"/>
      <c r="B20" s="16">
        <v>11</v>
      </c>
      <c r="C20" s="16">
        <f t="shared" si="3"/>
        <v>23</v>
      </c>
      <c r="D20" s="16">
        <f t="shared" si="0"/>
        <v>46</v>
      </c>
      <c r="E20" s="1">
        <v>1.9201330000000003</v>
      </c>
      <c r="F20" s="25">
        <v>53.854729999999996</v>
      </c>
      <c r="G20" s="16">
        <f t="shared" si="1"/>
        <v>180.32590867403457</v>
      </c>
      <c r="H20" s="56">
        <f t="shared" si="2"/>
        <v>6.429328083160013</v>
      </c>
      <c r="I20" s="38"/>
    </row>
    <row r="21" spans="1:9">
      <c r="A21" s="59"/>
      <c r="B21" s="16">
        <v>12</v>
      </c>
      <c r="C21" s="16">
        <f t="shared" si="3"/>
        <v>25</v>
      </c>
      <c r="D21" s="16">
        <f t="shared" si="0"/>
        <v>50</v>
      </c>
      <c r="E21" s="1">
        <v>2.0840320000000001</v>
      </c>
      <c r="F21" s="25">
        <v>61.282709999999994</v>
      </c>
      <c r="G21" s="16">
        <f t="shared" si="1"/>
        <v>180.59146884500817</v>
      </c>
      <c r="H21" s="56">
        <f t="shared" si="2"/>
        <v>6.141347208698833</v>
      </c>
      <c r="I21" s="38"/>
    </row>
    <row r="22" spans="1:9">
      <c r="A22" s="59"/>
      <c r="B22" s="16">
        <v>13</v>
      </c>
      <c r="C22" s="16">
        <f t="shared" si="3"/>
        <v>27</v>
      </c>
      <c r="D22" s="16">
        <f t="shared" si="0"/>
        <v>54</v>
      </c>
      <c r="E22" s="1">
        <v>2.2480549999999999</v>
      </c>
      <c r="F22" s="25">
        <v>66.991199999999992</v>
      </c>
      <c r="G22" s="16">
        <f t="shared" si="1"/>
        <v>180.80833075703219</v>
      </c>
      <c r="H22" s="56">
        <f t="shared" si="2"/>
        <v>6.0674696378031747</v>
      </c>
      <c r="I22" s="38"/>
    </row>
    <row r="23" spans="1:9">
      <c r="A23" s="59"/>
      <c r="B23" s="16">
        <v>14</v>
      </c>
      <c r="C23" s="16">
        <f t="shared" si="3"/>
        <v>29</v>
      </c>
      <c r="D23" s="16">
        <f t="shared" si="0"/>
        <v>58</v>
      </c>
      <c r="E23" s="1">
        <v>2.4119120000000001</v>
      </c>
      <c r="F23" s="25">
        <v>72.86524</v>
      </c>
      <c r="G23" s="16">
        <f t="shared" si="1"/>
        <v>181.0081561848028</v>
      </c>
      <c r="H23" s="56">
        <f t="shared" si="2"/>
        <v>5.9915502096747364</v>
      </c>
      <c r="I23" s="38"/>
    </row>
    <row r="24" spans="1:9">
      <c r="A24" s="59"/>
      <c r="B24" s="16">
        <v>15</v>
      </c>
      <c r="C24" s="16">
        <f t="shared" si="3"/>
        <v>31</v>
      </c>
      <c r="D24" s="16">
        <f t="shared" si="0"/>
        <v>62</v>
      </c>
      <c r="E24" s="1">
        <v>2.5772569999999999</v>
      </c>
      <c r="F24" s="25">
        <v>78.254570000000001</v>
      </c>
      <c r="G24" s="16">
        <f t="shared" si="1"/>
        <v>181.07795070495493</v>
      </c>
      <c r="H24" s="56">
        <f t="shared" si="2"/>
        <v>5.963669802287586</v>
      </c>
      <c r="I24" s="38"/>
    </row>
    <row r="25" spans="1:9">
      <c r="A25" s="59"/>
      <c r="B25" s="16">
        <v>16</v>
      </c>
      <c r="C25" s="16">
        <f t="shared" si="3"/>
        <v>33</v>
      </c>
      <c r="D25" s="16">
        <f t="shared" si="0"/>
        <v>66</v>
      </c>
      <c r="E25" s="1">
        <v>2.7400219999999997</v>
      </c>
      <c r="F25" s="25">
        <v>79.884509999999992</v>
      </c>
      <c r="G25" s="16">
        <f t="shared" si="1"/>
        <v>181.30989021256036</v>
      </c>
      <c r="H25" s="56">
        <f t="shared" si="2"/>
        <v>6.2188913470208442</v>
      </c>
      <c r="I25" s="38"/>
    </row>
    <row r="26" spans="1:9">
      <c r="A26" s="59"/>
      <c r="B26" s="16">
        <v>17</v>
      </c>
      <c r="C26" s="16">
        <f t="shared" si="3"/>
        <v>35</v>
      </c>
      <c r="D26" s="16">
        <f t="shared" si="0"/>
        <v>70</v>
      </c>
      <c r="E26" s="1">
        <v>2.9044109999999996</v>
      </c>
      <c r="F26" s="25">
        <v>87.150419999999997</v>
      </c>
      <c r="G26" s="16">
        <f t="shared" si="1"/>
        <v>181.41432462554371</v>
      </c>
      <c r="H26" s="56">
        <f t="shared" si="2"/>
        <v>6.0458889354750109</v>
      </c>
      <c r="I26" s="38"/>
    </row>
    <row r="27" spans="1:9">
      <c r="B27" s="16">
        <v>18</v>
      </c>
      <c r="C27" s="16">
        <f t="shared" si="3"/>
        <v>37</v>
      </c>
      <c r="D27" s="16">
        <f t="shared" si="0"/>
        <v>74</v>
      </c>
      <c r="E27" s="1">
        <v>3.068289</v>
      </c>
      <c r="F27" s="25">
        <v>92.780240000000006</v>
      </c>
      <c r="G27" s="16">
        <f t="shared" si="1"/>
        <v>181.53779907955214</v>
      </c>
      <c r="H27" s="56">
        <f t="shared" si="2"/>
        <v>6.0035459274517935</v>
      </c>
      <c r="I27" s="38"/>
    </row>
    <row r="28" spans="1:9">
      <c r="B28" s="16">
        <v>19</v>
      </c>
      <c r="C28" s="16">
        <f t="shared" si="3"/>
        <v>39</v>
      </c>
      <c r="D28" s="16">
        <f t="shared" si="0"/>
        <v>78</v>
      </c>
      <c r="E28" s="1">
        <v>3.2327440000000003</v>
      </c>
      <c r="F28" s="25">
        <v>95.793680000000009</v>
      </c>
      <c r="G28" s="16">
        <f t="shared" si="1"/>
        <v>181.61633089412584</v>
      </c>
      <c r="H28" s="56">
        <f t="shared" si="2"/>
        <v>6.1289962344071132</v>
      </c>
      <c r="I28" s="38"/>
    </row>
    <row r="29" spans="1:9">
      <c r="B29" s="17">
        <v>20</v>
      </c>
      <c r="C29" s="17">
        <f t="shared" si="3"/>
        <v>41</v>
      </c>
      <c r="D29" s="17">
        <f t="shared" si="0"/>
        <v>82</v>
      </c>
      <c r="E29" s="26">
        <v>3.3959760000000001</v>
      </c>
      <c r="F29" s="26">
        <v>103.34077000000002</v>
      </c>
      <c r="G29" s="17">
        <f t="shared" si="1"/>
        <v>181.75269083173731</v>
      </c>
      <c r="H29" s="57">
        <f t="shared" si="2"/>
        <v>5.9727421810385186</v>
      </c>
      <c r="I29" s="38"/>
    </row>
    <row r="32" spans="1:9">
      <c r="A32" t="s">
        <v>12</v>
      </c>
    </row>
    <row r="33" spans="1:1">
      <c r="A33" t="s">
        <v>13</v>
      </c>
    </row>
  </sheetData>
  <mergeCells count="3">
    <mergeCell ref="E8:F8"/>
    <mergeCell ref="G8:H8"/>
    <mergeCell ref="B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D18" sqref="D18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27</v>
      </c>
      <c r="C2" s="60" t="s">
        <v>23</v>
      </c>
      <c r="D2" s="61"/>
      <c r="E2" s="60" t="s">
        <v>24</v>
      </c>
      <c r="F2" s="61"/>
      <c r="G2" s="60" t="s">
        <v>25</v>
      </c>
      <c r="H2" s="61"/>
    </row>
    <row r="3" spans="2:8">
      <c r="C3" s="21" t="s">
        <v>11</v>
      </c>
      <c r="D3" s="14" t="s">
        <v>36</v>
      </c>
      <c r="E3" s="21" t="s">
        <v>11</v>
      </c>
      <c r="F3" s="14" t="s">
        <v>36</v>
      </c>
      <c r="G3" s="21" t="s">
        <v>11</v>
      </c>
      <c r="H3" s="14" t="s">
        <v>36</v>
      </c>
    </row>
    <row r="4" spans="2:8">
      <c r="B4" s="38" t="s">
        <v>67</v>
      </c>
      <c r="C4" s="18">
        <v>0.34</v>
      </c>
      <c r="D4" s="22">
        <f>$C$16/C4/1000</f>
        <v>2555.411764705882</v>
      </c>
      <c r="E4" s="18">
        <v>123.5</v>
      </c>
      <c r="F4" s="22">
        <f>$C$16/E4/1000</f>
        <v>7.035141700404858</v>
      </c>
      <c r="G4" s="18">
        <v>21.6</v>
      </c>
      <c r="H4" s="22">
        <f>$C$16/G4/1000</f>
        <v>40.224074074074075</v>
      </c>
    </row>
    <row r="5" spans="2:8">
      <c r="B5" s="38" t="s">
        <v>66</v>
      </c>
      <c r="C5" s="18">
        <v>0.33400000000000002</v>
      </c>
      <c r="D5" s="22">
        <f t="shared" ref="D5:D10" si="0">$C$16/C5/1000</f>
        <v>2601.3173652694609</v>
      </c>
      <c r="E5" s="18">
        <v>346.55</v>
      </c>
      <c r="F5" s="22">
        <f t="shared" ref="F5:F10" si="1">$C$16/E5/1000</f>
        <v>2.5071129707112969</v>
      </c>
      <c r="G5" s="18">
        <v>43.51</v>
      </c>
      <c r="H5" s="22">
        <f t="shared" ref="H5:H10" si="2">$C$16/G5/1000</f>
        <v>19.968742817743049</v>
      </c>
    </row>
    <row r="6" spans="2:8">
      <c r="B6" s="38" t="s">
        <v>65</v>
      </c>
      <c r="C6" s="18">
        <v>0.22</v>
      </c>
      <c r="D6" s="22">
        <f t="shared" si="0"/>
        <v>3949.272727272727</v>
      </c>
      <c r="E6" s="18">
        <v>72</v>
      </c>
      <c r="F6" s="22">
        <f t="shared" si="1"/>
        <v>12.067222222222222</v>
      </c>
      <c r="G6" s="18">
        <v>13.2</v>
      </c>
      <c r="H6" s="22">
        <f t="shared" si="2"/>
        <v>65.821212121212127</v>
      </c>
    </row>
    <row r="7" spans="2:8">
      <c r="B7" s="38" t="s">
        <v>56</v>
      </c>
      <c r="C7" s="18">
        <v>2.36</v>
      </c>
      <c r="D7" s="22">
        <f t="shared" si="0"/>
        <v>368.15254237288138</v>
      </c>
      <c r="E7" s="18">
        <v>835</v>
      </c>
      <c r="F7" s="22">
        <f t="shared" si="1"/>
        <v>1.0405269461077844</v>
      </c>
      <c r="G7" s="18">
        <v>162</v>
      </c>
      <c r="H7" s="22">
        <f t="shared" si="2"/>
        <v>5.3632098765432099</v>
      </c>
    </row>
    <row r="8" spans="2:8">
      <c r="B8" s="38" t="s">
        <v>68</v>
      </c>
      <c r="C8" s="18">
        <v>1.5025138235294118</v>
      </c>
      <c r="D8" s="22">
        <f t="shared" si="0"/>
        <v>578.25757500126747</v>
      </c>
      <c r="E8" s="19">
        <v>323.70673529411766</v>
      </c>
      <c r="F8" s="22">
        <f t="shared" si="1"/>
        <v>2.6840343597132077</v>
      </c>
      <c r="G8" s="18">
        <v>65.483155882352932</v>
      </c>
      <c r="H8" s="22">
        <f t="shared" si="2"/>
        <v>13.268144888449763</v>
      </c>
    </row>
    <row r="9" spans="2:8">
      <c r="B9" s="38" t="s">
        <v>57</v>
      </c>
      <c r="C9" s="18">
        <v>14.971300000000001</v>
      </c>
      <c r="D9" s="22">
        <f t="shared" si="0"/>
        <v>58.033704487920218</v>
      </c>
      <c r="E9" s="18">
        <v>942.28559999999993</v>
      </c>
      <c r="F9" s="22">
        <f t="shared" si="1"/>
        <v>0.92205590322084952</v>
      </c>
      <c r="G9" s="18">
        <v>257.35729999999995</v>
      </c>
      <c r="H9" s="22">
        <f t="shared" si="2"/>
        <v>3.3760068200902018</v>
      </c>
    </row>
    <row r="10" spans="2:8">
      <c r="B10" t="s">
        <v>21</v>
      </c>
      <c r="C10" s="20">
        <f>0.0165*1000</f>
        <v>16.5</v>
      </c>
      <c r="D10" s="23">
        <f t="shared" si="0"/>
        <v>52.656969696969696</v>
      </c>
      <c r="E10" s="20">
        <v>3776.75</v>
      </c>
      <c r="F10" s="23">
        <f t="shared" si="1"/>
        <v>0.2300496458595353</v>
      </c>
      <c r="G10" s="20">
        <v>183</v>
      </c>
      <c r="H10" s="23">
        <f t="shared" si="2"/>
        <v>4.7477595628415301</v>
      </c>
    </row>
    <row r="11" spans="2:8">
      <c r="B11" t="s">
        <v>22</v>
      </c>
    </row>
    <row r="12" spans="2:8">
      <c r="B12" s="34" t="s">
        <v>44</v>
      </c>
      <c r="C12" s="35"/>
      <c r="D12" s="36">
        <f>MAX(D4:D6)/MAX(D7:D10)</f>
        <v>6.8296082887700535</v>
      </c>
      <c r="E12" s="35"/>
      <c r="F12" s="36">
        <f>MAX(F4:F6)/MAX(F7:F10)</f>
        <v>4.4959268790849682</v>
      </c>
      <c r="G12" s="35"/>
      <c r="H12" s="37">
        <f>MAX(H4:H6)/MAX(H7:H10)</f>
        <v>4.9608451426024951</v>
      </c>
    </row>
    <row r="13" spans="2:8">
      <c r="D13" t="s">
        <v>26</v>
      </c>
      <c r="E13">
        <v>42</v>
      </c>
      <c r="G13">
        <v>27</v>
      </c>
    </row>
    <row r="14" spans="2:8">
      <c r="B14" t="s">
        <v>20</v>
      </c>
      <c r="C14">
        <v>1498</v>
      </c>
    </row>
    <row r="15" spans="2:8">
      <c r="B15" t="s">
        <v>19</v>
      </c>
      <c r="C15">
        <v>580</v>
      </c>
    </row>
    <row r="16" spans="2:8">
      <c r="B16" t="s">
        <v>28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8"/>
  <sheetViews>
    <sheetView topLeftCell="M1" zoomScale="85" zoomScaleNormal="85" workbookViewId="0">
      <selection activeCell="AA4" sqref="AA4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3" max="23" width="10.375" customWidth="1"/>
    <col min="24" max="24" width="8.75" customWidth="1"/>
    <col min="25" max="25" width="11.5" customWidth="1"/>
    <col min="26" max="26" width="11.875" customWidth="1"/>
    <col min="30" max="30" width="11" customWidth="1"/>
    <col min="31" max="31" width="14.625" customWidth="1"/>
    <col min="32" max="32" width="14.25" customWidth="1"/>
    <col min="33" max="33" width="14" customWidth="1"/>
  </cols>
  <sheetData>
    <row r="2" spans="2:33">
      <c r="D2" s="60" t="s">
        <v>11</v>
      </c>
      <c r="E2" s="66"/>
      <c r="F2" s="66"/>
      <c r="G2" s="66"/>
      <c r="H2" s="66"/>
      <c r="I2" s="66"/>
      <c r="J2" s="66"/>
      <c r="K2" s="66"/>
      <c r="L2" s="61"/>
      <c r="N2" s="60" t="s">
        <v>35</v>
      </c>
      <c r="O2" s="66"/>
      <c r="P2" s="66"/>
      <c r="Q2" s="66"/>
      <c r="R2" s="66"/>
      <c r="S2" s="66"/>
      <c r="T2" s="66"/>
      <c r="U2" s="66"/>
      <c r="V2" s="61"/>
      <c r="Y2" s="60" t="s">
        <v>70</v>
      </c>
      <c r="Z2" s="66"/>
      <c r="AA2" s="66"/>
      <c r="AB2" s="66"/>
      <c r="AC2" s="66"/>
      <c r="AD2" s="66"/>
      <c r="AE2" s="66"/>
      <c r="AF2" s="66"/>
      <c r="AG2" s="61"/>
    </row>
    <row r="3" spans="2:33">
      <c r="B3" s="13" t="s">
        <v>4</v>
      </c>
      <c r="C3" s="13" t="s">
        <v>5</v>
      </c>
      <c r="D3" s="9" t="s">
        <v>7</v>
      </c>
      <c r="E3" s="9" t="s">
        <v>9</v>
      </c>
      <c r="F3" s="9" t="s">
        <v>8</v>
      </c>
      <c r="G3" s="9" t="s">
        <v>10</v>
      </c>
      <c r="H3" s="9" t="s">
        <v>39</v>
      </c>
      <c r="I3" s="9" t="s">
        <v>40</v>
      </c>
      <c r="J3" s="9" t="s">
        <v>43</v>
      </c>
      <c r="K3" s="9" t="s">
        <v>41</v>
      </c>
      <c r="L3" s="9" t="s">
        <v>42</v>
      </c>
      <c r="N3" s="9" t="s">
        <v>7</v>
      </c>
      <c r="O3" s="9" t="s">
        <v>9</v>
      </c>
      <c r="P3" s="50" t="s">
        <v>8</v>
      </c>
      <c r="Q3" s="9" t="s">
        <v>10</v>
      </c>
      <c r="R3" s="9" t="s">
        <v>39</v>
      </c>
      <c r="S3" s="9" t="s">
        <v>40</v>
      </c>
      <c r="T3" s="9" t="s">
        <v>43</v>
      </c>
      <c r="U3" s="9" t="s">
        <v>41</v>
      </c>
      <c r="V3" s="9" t="s">
        <v>42</v>
      </c>
      <c r="X3" s="9" t="s">
        <v>5</v>
      </c>
      <c r="Y3" s="9" t="s">
        <v>7</v>
      </c>
      <c r="Z3" s="9" t="s">
        <v>9</v>
      </c>
      <c r="AA3" s="9" t="s">
        <v>8</v>
      </c>
      <c r="AB3" s="9" t="s">
        <v>10</v>
      </c>
      <c r="AC3" s="9" t="s">
        <v>39</v>
      </c>
      <c r="AD3" s="9" t="s">
        <v>40</v>
      </c>
      <c r="AE3" s="9" t="s">
        <v>43</v>
      </c>
      <c r="AF3" s="9" t="s">
        <v>41</v>
      </c>
      <c r="AG3" s="9" t="s">
        <v>42</v>
      </c>
    </row>
    <row r="4" spans="2:33">
      <c r="B4" s="32">
        <v>5</v>
      </c>
      <c r="C4" s="31">
        <v>3</v>
      </c>
      <c r="D4" s="10">
        <v>0.16862949999999999</v>
      </c>
      <c r="E4" s="3">
        <v>0.34371899999999994</v>
      </c>
      <c r="F4" s="10">
        <v>2.0322800000000001</v>
      </c>
      <c r="G4" s="4">
        <v>2.3048941666666667</v>
      </c>
      <c r="H4" s="10">
        <v>3.0049999999999999</v>
      </c>
      <c r="I4" s="10">
        <v>4.6358033333333326</v>
      </c>
      <c r="J4" s="3">
        <v>4.850483333333333</v>
      </c>
      <c r="K4" s="10">
        <v>5.1096159999999999</v>
      </c>
      <c r="L4" s="10">
        <v>3.804745</v>
      </c>
      <c r="N4" s="27">
        <f t="shared" ref="N4:V4" si="0">512*512/D4/1000</f>
        <v>1554.5559940579792</v>
      </c>
      <c r="O4" s="39">
        <f t="shared" si="0"/>
        <v>762.66950619546787</v>
      </c>
      <c r="P4" s="27">
        <f t="shared" si="0"/>
        <v>128.9900997893991</v>
      </c>
      <c r="Q4" s="49">
        <f t="shared" si="0"/>
        <v>113.73363852931786</v>
      </c>
      <c r="R4" s="27">
        <f t="shared" si="0"/>
        <v>87.235940099833627</v>
      </c>
      <c r="S4" s="27">
        <f t="shared" si="0"/>
        <v>56.547696515742331</v>
      </c>
      <c r="T4" s="27">
        <f t="shared" si="0"/>
        <v>54.044923358153312</v>
      </c>
      <c r="U4" s="27">
        <f t="shared" si="0"/>
        <v>51.304051028492161</v>
      </c>
      <c r="V4" s="27">
        <f t="shared" si="0"/>
        <v>68.899229777554083</v>
      </c>
      <c r="X4" s="15">
        <v>1</v>
      </c>
      <c r="Y4" s="2">
        <f t="shared" ref="Y4:AG4" si="1">N4/$N4*1</f>
        <v>1</v>
      </c>
      <c r="Z4" s="46">
        <f t="shared" si="1"/>
        <v>0.49060278890605413</v>
      </c>
      <c r="AA4" s="46">
        <f t="shared" si="1"/>
        <v>8.2975525026079078E-2</v>
      </c>
      <c r="AB4" s="46">
        <f t="shared" si="1"/>
        <v>7.3161493676680012E-2</v>
      </c>
      <c r="AC4" s="46">
        <f t="shared" si="1"/>
        <v>5.6116306156405997E-2</v>
      </c>
      <c r="AD4" s="46">
        <f t="shared" si="1"/>
        <v>3.637546459045933E-2</v>
      </c>
      <c r="AE4" s="46">
        <f t="shared" si="1"/>
        <v>3.4765504468626841E-2</v>
      </c>
      <c r="AF4" s="46">
        <f t="shared" si="1"/>
        <v>3.300238217509887E-2</v>
      </c>
      <c r="AG4" s="46">
        <f t="shared" si="1"/>
        <v>4.4320841475578521E-2</v>
      </c>
    </row>
    <row r="5" spans="2:33">
      <c r="B5" s="32">
        <v>17</v>
      </c>
      <c r="C5" s="32">
        <v>5</v>
      </c>
      <c r="D5" s="11">
        <v>0.37655025000000003</v>
      </c>
      <c r="E5" s="5">
        <v>0.84126066666666677</v>
      </c>
      <c r="F5" s="11">
        <v>7.3663533333333326</v>
      </c>
      <c r="G5" s="6">
        <v>8.2699308333333335</v>
      </c>
      <c r="H5" s="11">
        <v>4.8514000000000008</v>
      </c>
      <c r="I5" s="11">
        <v>11.744633333333333</v>
      </c>
      <c r="J5" s="5">
        <v>5.1084533333333333</v>
      </c>
      <c r="K5" s="11">
        <v>13.11950667</v>
      </c>
      <c r="L5" s="11">
        <v>7.8542891666666668</v>
      </c>
      <c r="N5" s="28">
        <f t="shared" ref="N5:N38" si="2">512*512/D5/1000</f>
        <v>696.17268877128618</v>
      </c>
      <c r="O5" s="18">
        <f t="shared" ref="O5:O38" si="3">512*512/E5/1000</f>
        <v>311.60853037227457</v>
      </c>
      <c r="P5" s="28">
        <f t="shared" ref="P5:P38" si="4">512*512/F5/1000</f>
        <v>35.586672012293739</v>
      </c>
      <c r="Q5" s="22">
        <f t="shared" ref="Q5:Q38" si="5">512*512/G5/1000</f>
        <v>31.698451327232984</v>
      </c>
      <c r="R5" s="28">
        <f t="shared" ref="R5:R38" si="6">512*512/H5/1000</f>
        <v>54.034711629632675</v>
      </c>
      <c r="S5" s="28">
        <f t="shared" ref="S5:S38" si="7">512*512/I5/1000</f>
        <v>22.320322189709344</v>
      </c>
      <c r="T5" s="28">
        <f t="shared" ref="T5:T38" si="8">512*512/J5/1000</f>
        <v>51.315727656642323</v>
      </c>
      <c r="U5" s="28">
        <f t="shared" ref="U5:U38" si="9">512*512/K5/1000</f>
        <v>19.981239126882507</v>
      </c>
      <c r="V5" s="28">
        <f t="shared" ref="V5:V38" si="10">512*512/L5/1000</f>
        <v>33.375903845319336</v>
      </c>
      <c r="X5" s="16">
        <v>2</v>
      </c>
      <c r="Y5" s="2">
        <f t="shared" ref="Y5:Y38" si="11">N5/$N5*1</f>
        <v>1</v>
      </c>
      <c r="Z5" s="46">
        <f t="shared" ref="Z5:Z38" si="12">O5/$N5*1</f>
        <v>0.44760234838032753</v>
      </c>
      <c r="AA5" s="46">
        <f t="shared" ref="AA5:AA38" si="13">P5/$N5*1</f>
        <v>5.1117592784489484E-2</v>
      </c>
      <c r="AB5" s="46">
        <f t="shared" ref="AB5:AB38" si="14">Q5/$N5*1</f>
        <v>4.5532454574136398E-2</v>
      </c>
      <c r="AC5" s="46">
        <f t="shared" ref="AC5:AC38" si="15">R5/$N5*1</f>
        <v>7.7616821948303563E-2</v>
      </c>
      <c r="AD5" s="46">
        <f t="shared" ref="AD5:AD38" si="16">S5/$N5*1</f>
        <v>3.2061473467314153E-2</v>
      </c>
      <c r="AE5" s="46">
        <f t="shared" ref="AE5:AE38" si="17">T5/$N5*1</f>
        <v>7.371120482650978E-2</v>
      </c>
      <c r="AF5" s="46">
        <f t="shared" ref="AF5:AF38" si="18">U5/$N5*1</f>
        <v>2.8701555589818534E-2</v>
      </c>
      <c r="AG5" s="46">
        <f t="shared" ref="AG5:AG38" si="19">V5/$N5*1</f>
        <v>4.7941989658092335E-2</v>
      </c>
    </row>
    <row r="6" spans="2:33">
      <c r="B6" s="32">
        <v>33</v>
      </c>
      <c r="C6" s="32">
        <v>7</v>
      </c>
      <c r="D6" s="11">
        <v>0.51892149999999992</v>
      </c>
      <c r="E6" s="5">
        <v>1.5463624999999999</v>
      </c>
      <c r="F6" s="11">
        <v>14.440083333333334</v>
      </c>
      <c r="G6" s="6">
        <v>16.006133333333331</v>
      </c>
      <c r="H6" s="11">
        <v>7.6910000000000007</v>
      </c>
      <c r="I6" s="11">
        <v>19.570733333333333</v>
      </c>
      <c r="J6" s="5">
        <v>7.0256933333333329</v>
      </c>
      <c r="K6" s="11">
        <v>21.609713330000002</v>
      </c>
      <c r="L6" s="11">
        <v>12.980350000000001</v>
      </c>
      <c r="N6" s="28">
        <f t="shared" si="2"/>
        <v>505.17082063472037</v>
      </c>
      <c r="O6" s="18">
        <f t="shared" si="3"/>
        <v>169.5229934766266</v>
      </c>
      <c r="P6" s="28">
        <f t="shared" si="4"/>
        <v>18.153911854155965</v>
      </c>
      <c r="Q6" s="22">
        <f t="shared" si="5"/>
        <v>16.37772187328191</v>
      </c>
      <c r="R6" s="28">
        <f t="shared" si="6"/>
        <v>34.084514367442459</v>
      </c>
      <c r="S6" s="28">
        <f t="shared" si="7"/>
        <v>13.394694799377302</v>
      </c>
      <c r="T6" s="28">
        <f t="shared" si="8"/>
        <v>37.312189354502621</v>
      </c>
      <c r="U6" s="28">
        <f t="shared" si="9"/>
        <v>12.130841163731439</v>
      </c>
      <c r="V6" s="28">
        <f t="shared" si="10"/>
        <v>20.195449275250667</v>
      </c>
      <c r="X6" s="16">
        <v>3</v>
      </c>
      <c r="Y6" s="2">
        <f t="shared" si="11"/>
        <v>1</v>
      </c>
      <c r="Z6" s="46">
        <f t="shared" si="12"/>
        <v>0.33557558463814269</v>
      </c>
      <c r="AA6" s="46">
        <f t="shared" si="13"/>
        <v>3.5936184578805513E-2</v>
      </c>
      <c r="AB6" s="46">
        <f t="shared" si="14"/>
        <v>3.2420166019692449E-2</v>
      </c>
      <c r="AC6" s="46">
        <f t="shared" si="15"/>
        <v>6.747126511506954E-2</v>
      </c>
      <c r="AD6" s="46">
        <f t="shared" si="16"/>
        <v>2.6515179128017683E-2</v>
      </c>
      <c r="AE6" s="46">
        <f t="shared" si="17"/>
        <v>7.3860539505472292E-2</v>
      </c>
      <c r="AF6" s="46">
        <f t="shared" si="18"/>
        <v>2.4013344928532649E-2</v>
      </c>
      <c r="AG6" s="46">
        <f t="shared" si="19"/>
        <v>3.9977465938899941E-2</v>
      </c>
    </row>
    <row r="7" spans="2:33">
      <c r="B7" s="32">
        <v>57</v>
      </c>
      <c r="C7" s="32">
        <v>9</v>
      </c>
      <c r="D7" s="11">
        <v>0.84193050000000003</v>
      </c>
      <c r="E7" s="5">
        <v>2.5560416666666668</v>
      </c>
      <c r="F7" s="11">
        <v>25.179916666666667</v>
      </c>
      <c r="G7" s="6">
        <v>27.693208333333331</v>
      </c>
      <c r="H7" s="11">
        <v>12.305399999999999</v>
      </c>
      <c r="I7" s="11">
        <v>29.837599999999998</v>
      </c>
      <c r="J7" s="5">
        <v>10.698399999999999</v>
      </c>
      <c r="K7" s="11">
        <v>33.107993329999999</v>
      </c>
      <c r="L7" s="11">
        <v>18.058508333333332</v>
      </c>
      <c r="N7" s="28">
        <f t="shared" si="2"/>
        <v>311.36061705805878</v>
      </c>
      <c r="O7" s="18">
        <f t="shared" si="3"/>
        <v>102.55857853125764</v>
      </c>
      <c r="P7" s="28">
        <f t="shared" si="4"/>
        <v>10.410836678702273</v>
      </c>
      <c r="Q7" s="22">
        <f t="shared" si="5"/>
        <v>9.4660032468851423</v>
      </c>
      <c r="R7" s="28">
        <f t="shared" si="6"/>
        <v>21.303167714986916</v>
      </c>
      <c r="S7" s="28">
        <f t="shared" si="7"/>
        <v>8.7856932192937762</v>
      </c>
      <c r="T7" s="28">
        <f t="shared" si="8"/>
        <v>24.503103267778361</v>
      </c>
      <c r="U7" s="28">
        <f t="shared" si="9"/>
        <v>7.9178462248409538</v>
      </c>
      <c r="V7" s="28">
        <f t="shared" si="10"/>
        <v>14.516370630464587</v>
      </c>
      <c r="X7" s="16">
        <v>4</v>
      </c>
      <c r="Y7" s="2">
        <f t="shared" si="11"/>
        <v>1</v>
      </c>
      <c r="Z7" s="46">
        <f t="shared" si="12"/>
        <v>0.32938840981335077</v>
      </c>
      <c r="AA7" s="46">
        <f t="shared" si="13"/>
        <v>3.3436588021538337E-2</v>
      </c>
      <c r="AB7" s="46">
        <f t="shared" si="14"/>
        <v>3.0402057062727479E-2</v>
      </c>
      <c r="AC7" s="46">
        <f t="shared" si="15"/>
        <v>6.8419596274806191E-2</v>
      </c>
      <c r="AD7" s="46">
        <f t="shared" si="16"/>
        <v>2.8217098560205916E-2</v>
      </c>
      <c r="AE7" s="46">
        <f t="shared" si="17"/>
        <v>7.8696861212891669E-2</v>
      </c>
      <c r="AF7" s="46">
        <f t="shared" si="18"/>
        <v>2.5429825710309821E-2</v>
      </c>
      <c r="AG7" s="46">
        <f t="shared" si="19"/>
        <v>4.662237237202594E-2</v>
      </c>
    </row>
    <row r="8" spans="2:33">
      <c r="B8" s="32">
        <v>89</v>
      </c>
      <c r="C8" s="32">
        <v>11</v>
      </c>
      <c r="D8" s="11">
        <v>1.2798041666666669</v>
      </c>
      <c r="E8" s="5">
        <v>3.8278049999999997</v>
      </c>
      <c r="F8" s="11">
        <v>39.883474999999997</v>
      </c>
      <c r="G8" s="6">
        <v>44.555291666666669</v>
      </c>
      <c r="H8" s="11">
        <v>19.218000000000004</v>
      </c>
      <c r="I8" s="11">
        <v>43.107266666666668</v>
      </c>
      <c r="J8" s="5">
        <v>16.547566666666665</v>
      </c>
      <c r="K8" s="11">
        <v>48.121753329999997</v>
      </c>
      <c r="L8" s="11">
        <v>25.355133333333331</v>
      </c>
      <c r="N8" s="28">
        <f t="shared" si="2"/>
        <v>204.83133812790365</v>
      </c>
      <c r="O8" s="18">
        <f t="shared" si="3"/>
        <v>68.484157369562979</v>
      </c>
      <c r="P8" s="28">
        <f t="shared" si="4"/>
        <v>6.572747234286882</v>
      </c>
      <c r="Q8" s="22">
        <f t="shared" si="5"/>
        <v>5.8835660186266683</v>
      </c>
      <c r="R8" s="28">
        <f t="shared" si="6"/>
        <v>13.640545322093867</v>
      </c>
      <c r="S8" s="28">
        <f t="shared" si="7"/>
        <v>6.0812020865778234</v>
      </c>
      <c r="T8" s="28">
        <f t="shared" si="8"/>
        <v>15.841845830303349</v>
      </c>
      <c r="U8" s="28">
        <f t="shared" si="9"/>
        <v>5.4475155591759066</v>
      </c>
      <c r="V8" s="28">
        <f t="shared" si="10"/>
        <v>10.338892584539096</v>
      </c>
      <c r="X8" s="16">
        <v>5</v>
      </c>
      <c r="Y8" s="2">
        <f t="shared" si="11"/>
        <v>1</v>
      </c>
      <c r="Z8" s="46">
        <f t="shared" si="12"/>
        <v>0.3343441389168641</v>
      </c>
      <c r="AA8" s="46">
        <f t="shared" si="13"/>
        <v>3.2088582217739726E-2</v>
      </c>
      <c r="AB8" s="46">
        <f t="shared" si="14"/>
        <v>2.8723954412448204E-2</v>
      </c>
      <c r="AC8" s="46">
        <f t="shared" si="15"/>
        <v>6.6594035105977029E-2</v>
      </c>
      <c r="AD8" s="46">
        <f t="shared" si="16"/>
        <v>2.9688826632478054E-2</v>
      </c>
      <c r="AE8" s="46">
        <f t="shared" si="17"/>
        <v>7.7340928273442036E-2</v>
      </c>
      <c r="AF8" s="46">
        <f t="shared" si="18"/>
        <v>2.6595127527674952E-2</v>
      </c>
      <c r="AG8" s="46">
        <f t="shared" si="19"/>
        <v>5.0475150331162413E-2</v>
      </c>
    </row>
    <row r="9" spans="2:33">
      <c r="B9" s="32">
        <v>121</v>
      </c>
      <c r="C9" s="32">
        <v>13</v>
      </c>
      <c r="D9" s="11">
        <v>1.7014083333333332</v>
      </c>
      <c r="E9" s="5">
        <v>5.2262833333333338</v>
      </c>
      <c r="F9" s="11">
        <v>54.087708333333325</v>
      </c>
      <c r="G9" s="6">
        <v>62.214433333333325</v>
      </c>
      <c r="H9" s="11">
        <v>24.722200000000001</v>
      </c>
      <c r="I9" s="11">
        <v>55.962299999999999</v>
      </c>
      <c r="J9" s="5">
        <v>20.118600000000001</v>
      </c>
      <c r="K9" s="11">
        <v>61.405113329999999</v>
      </c>
      <c r="L9" s="11">
        <v>33.284308333333335</v>
      </c>
      <c r="N9" s="28">
        <f t="shared" si="2"/>
        <v>154.07471261552931</v>
      </c>
      <c r="O9" s="18">
        <f t="shared" si="3"/>
        <v>50.15878077792695</v>
      </c>
      <c r="P9" s="28">
        <f t="shared" si="4"/>
        <v>4.8466464577210635</v>
      </c>
      <c r="Q9" s="22">
        <f t="shared" si="5"/>
        <v>4.2135560183515839</v>
      </c>
      <c r="R9" s="28">
        <f t="shared" si="6"/>
        <v>10.603587059404097</v>
      </c>
      <c r="S9" s="28">
        <f t="shared" si="7"/>
        <v>4.6842963923927359</v>
      </c>
      <c r="T9" s="28">
        <f t="shared" si="8"/>
        <v>13.029932500273379</v>
      </c>
      <c r="U9" s="28">
        <f t="shared" si="9"/>
        <v>4.2690907285065993</v>
      </c>
      <c r="V9" s="28">
        <f t="shared" si="10"/>
        <v>7.875903485050638</v>
      </c>
      <c r="X9" s="16">
        <v>6</v>
      </c>
      <c r="Y9" s="2">
        <f t="shared" si="11"/>
        <v>1</v>
      </c>
      <c r="Z9" s="46">
        <f t="shared" si="12"/>
        <v>0.32554842989122285</v>
      </c>
      <c r="AA9" s="46">
        <f t="shared" si="13"/>
        <v>3.1456469237850559E-2</v>
      </c>
      <c r="AB9" s="46">
        <f t="shared" si="14"/>
        <v>2.7347485819207016E-2</v>
      </c>
      <c r="AC9" s="46">
        <f t="shared" si="15"/>
        <v>6.8821073097593777E-2</v>
      </c>
      <c r="AD9" s="46">
        <f t="shared" si="16"/>
        <v>3.040275923851116E-2</v>
      </c>
      <c r="AE9" s="46">
        <f t="shared" si="17"/>
        <v>8.4568922953552089E-2</v>
      </c>
      <c r="AF9" s="46">
        <f t="shared" si="18"/>
        <v>2.7707925953816215E-2</v>
      </c>
      <c r="AG9" s="46">
        <f t="shared" si="19"/>
        <v>5.1117430961586746E-2</v>
      </c>
    </row>
    <row r="10" spans="2:33">
      <c r="B10" s="32">
        <v>169</v>
      </c>
      <c r="C10" s="32">
        <v>15</v>
      </c>
      <c r="D10" s="11">
        <v>2.37724</v>
      </c>
      <c r="E10" s="5">
        <v>7.2586141666666677</v>
      </c>
      <c r="F10" s="11">
        <v>75.103899999999996</v>
      </c>
      <c r="G10" s="6">
        <v>84.073975000000004</v>
      </c>
      <c r="H10" s="11">
        <v>30.623199999999997</v>
      </c>
      <c r="I10" s="11">
        <v>74.404066666666665</v>
      </c>
      <c r="J10" s="5">
        <v>21.836233333333336</v>
      </c>
      <c r="K10" s="11">
        <v>82.471706670000003</v>
      </c>
      <c r="L10" s="11">
        <v>52.834066666666672</v>
      </c>
      <c r="N10" s="28">
        <f t="shared" si="2"/>
        <v>110.27241675220003</v>
      </c>
      <c r="O10" s="18">
        <f t="shared" si="3"/>
        <v>36.114882811078374</v>
      </c>
      <c r="P10" s="28">
        <f t="shared" si="4"/>
        <v>3.4904179410123843</v>
      </c>
      <c r="Q10" s="22">
        <f t="shared" si="5"/>
        <v>3.1180160091157814</v>
      </c>
      <c r="R10" s="28">
        <f t="shared" si="6"/>
        <v>8.5603072180569004</v>
      </c>
      <c r="S10" s="28">
        <f t="shared" si="7"/>
        <v>3.5232482812319401</v>
      </c>
      <c r="T10" s="28">
        <f t="shared" si="8"/>
        <v>12.005000862480859</v>
      </c>
      <c r="U10" s="28">
        <f t="shared" si="9"/>
        <v>3.1785931270821846</v>
      </c>
      <c r="V10" s="28">
        <f t="shared" si="10"/>
        <v>4.9616472200385857</v>
      </c>
      <c r="X10" s="16">
        <v>7</v>
      </c>
      <c r="Y10" s="2">
        <f t="shared" si="11"/>
        <v>1</v>
      </c>
      <c r="Z10" s="46">
        <f t="shared" si="12"/>
        <v>0.32750604253314192</v>
      </c>
      <c r="AA10" s="46">
        <f t="shared" si="13"/>
        <v>3.1652683815354465E-2</v>
      </c>
      <c r="AB10" s="46">
        <f t="shared" si="14"/>
        <v>2.8275575170556642E-2</v>
      </c>
      <c r="AC10" s="46">
        <f t="shared" si="15"/>
        <v>7.7628725933279366E-2</v>
      </c>
      <c r="AD10" s="46">
        <f t="shared" si="16"/>
        <v>3.1950404144576332E-2</v>
      </c>
      <c r="AE10" s="46">
        <f t="shared" si="17"/>
        <v>0.10886676120881651</v>
      </c>
      <c r="AF10" s="46">
        <f t="shared" si="18"/>
        <v>2.8824915792178545E-2</v>
      </c>
      <c r="AG10" s="46">
        <f t="shared" si="19"/>
        <v>4.4994454335649595E-2</v>
      </c>
    </row>
    <row r="11" spans="2:33">
      <c r="B11" s="32">
        <v>213</v>
      </c>
      <c r="C11" s="32">
        <v>17</v>
      </c>
      <c r="D11" s="11">
        <v>2.9383350000000004</v>
      </c>
      <c r="E11" s="5">
        <v>9.1301191666666686</v>
      </c>
      <c r="F11" s="11">
        <v>94.630783333333326</v>
      </c>
      <c r="G11" s="6">
        <v>105.97574999999999</v>
      </c>
      <c r="H11" s="11">
        <v>40.576599999999999</v>
      </c>
      <c r="I11" s="11">
        <v>91.390133333333324</v>
      </c>
      <c r="J11" s="5">
        <v>25.582366666666669</v>
      </c>
      <c r="K11" s="11">
        <v>101.63262</v>
      </c>
      <c r="L11" s="11">
        <v>53.039549999999998</v>
      </c>
      <c r="N11" s="28">
        <f t="shared" si="2"/>
        <v>89.215150757146475</v>
      </c>
      <c r="O11" s="18">
        <f t="shared" si="3"/>
        <v>28.712002024800146</v>
      </c>
      <c r="P11" s="28">
        <f t="shared" si="4"/>
        <v>2.7701767941263653</v>
      </c>
      <c r="Q11" s="22">
        <f t="shared" si="5"/>
        <v>2.4736225032613599</v>
      </c>
      <c r="R11" s="28">
        <f t="shared" si="6"/>
        <v>6.4604722919120876</v>
      </c>
      <c r="S11" s="28">
        <f t="shared" si="7"/>
        <v>2.8684059256579122</v>
      </c>
      <c r="T11" s="28">
        <f t="shared" si="8"/>
        <v>10.247058195032777</v>
      </c>
      <c r="U11" s="28">
        <f t="shared" si="9"/>
        <v>2.5793293531151713</v>
      </c>
      <c r="V11" s="28">
        <f t="shared" si="10"/>
        <v>4.9424250394281248</v>
      </c>
      <c r="X11" s="16">
        <v>8</v>
      </c>
      <c r="Y11" s="2">
        <f t="shared" si="11"/>
        <v>1</v>
      </c>
      <c r="Z11" s="46">
        <f t="shared" si="12"/>
        <v>0.32182876766029794</v>
      </c>
      <c r="AA11" s="46">
        <f t="shared" si="13"/>
        <v>3.1050519677617242E-2</v>
      </c>
      <c r="AB11" s="46">
        <f t="shared" si="14"/>
        <v>2.7726484596711991E-2</v>
      </c>
      <c r="AC11" s="46">
        <f t="shared" si="15"/>
        <v>7.2414519698545468E-2</v>
      </c>
      <c r="AD11" s="46">
        <f t="shared" si="16"/>
        <v>3.2151556112548989E-2</v>
      </c>
      <c r="AE11" s="46">
        <f t="shared" si="17"/>
        <v>0.11485782524681715</v>
      </c>
      <c r="AF11" s="46">
        <f t="shared" si="18"/>
        <v>2.891133771814601E-2</v>
      </c>
      <c r="AG11" s="46">
        <f t="shared" si="19"/>
        <v>5.5398942864334257E-2</v>
      </c>
    </row>
    <row r="12" spans="2:33">
      <c r="B12" s="32">
        <v>269</v>
      </c>
      <c r="C12" s="32">
        <v>19</v>
      </c>
      <c r="D12" s="11">
        <v>3.6127566666666664</v>
      </c>
      <c r="E12" s="5">
        <v>10.855066666666666</v>
      </c>
      <c r="F12" s="11">
        <v>119.75141666666666</v>
      </c>
      <c r="G12" s="6">
        <v>133.52374999999998</v>
      </c>
      <c r="H12" s="11">
        <v>51.480000000000004</v>
      </c>
      <c r="I12" s="11">
        <v>112.47866666666668</v>
      </c>
      <c r="J12" s="5">
        <v>38.868166666666667</v>
      </c>
      <c r="K12" s="11">
        <v>125.39279999999999</v>
      </c>
      <c r="L12" s="11">
        <v>65.665733333333336</v>
      </c>
      <c r="N12" s="28">
        <f t="shared" si="2"/>
        <v>72.560657743348344</v>
      </c>
      <c r="O12" s="18">
        <f t="shared" si="3"/>
        <v>24.149460159925322</v>
      </c>
      <c r="P12" s="28">
        <f t="shared" si="4"/>
        <v>2.189068048603461</v>
      </c>
      <c r="Q12" s="22">
        <f t="shared" si="5"/>
        <v>1.9632761961823273</v>
      </c>
      <c r="R12" s="28">
        <f t="shared" si="6"/>
        <v>5.0921522921522921</v>
      </c>
      <c r="S12" s="28">
        <f t="shared" si="7"/>
        <v>2.3306108417596225</v>
      </c>
      <c r="T12" s="28">
        <f t="shared" si="8"/>
        <v>6.744439537067608</v>
      </c>
      <c r="U12" s="28">
        <f t="shared" si="9"/>
        <v>2.0905825533842455</v>
      </c>
      <c r="V12" s="28">
        <f t="shared" si="10"/>
        <v>3.9920973496069991</v>
      </c>
      <c r="X12" s="16">
        <v>9</v>
      </c>
      <c r="Y12" s="2">
        <f t="shared" si="11"/>
        <v>1</v>
      </c>
      <c r="Z12" s="46">
        <f t="shared" si="12"/>
        <v>0.33281754756611354</v>
      </c>
      <c r="AA12" s="46">
        <f t="shared" si="13"/>
        <v>3.0168801064983916E-2</v>
      </c>
      <c r="AB12" s="46">
        <f t="shared" si="14"/>
        <v>2.7057034173071582E-2</v>
      </c>
      <c r="AC12" s="46">
        <f t="shared" si="15"/>
        <v>7.0177868427868426E-2</v>
      </c>
      <c r="AD12" s="46">
        <f t="shared" si="16"/>
        <v>3.2119483398333308E-2</v>
      </c>
      <c r="AE12" s="46">
        <f t="shared" si="17"/>
        <v>9.2948985673794726E-2</v>
      </c>
      <c r="AF12" s="46">
        <f t="shared" si="18"/>
        <v>2.8811516025375194E-2</v>
      </c>
      <c r="AG12" s="46">
        <f t="shared" si="19"/>
        <v>5.5017380957698883E-2</v>
      </c>
    </row>
    <row r="13" spans="2:33">
      <c r="B13" s="32">
        <v>333</v>
      </c>
      <c r="C13" s="32">
        <v>21</v>
      </c>
      <c r="D13" s="11">
        <v>4.4817766666666676</v>
      </c>
      <c r="E13" s="5">
        <v>13.729225000000001</v>
      </c>
      <c r="F13" s="11">
        <v>148.28808333333333</v>
      </c>
      <c r="G13" s="6">
        <v>164.75733333333332</v>
      </c>
      <c r="H13" s="11">
        <v>64.865200000000002</v>
      </c>
      <c r="I13" s="11">
        <v>136.68466666666669</v>
      </c>
      <c r="J13" s="5">
        <v>44.997233333333327</v>
      </c>
      <c r="K13" s="11">
        <v>152.3786667</v>
      </c>
      <c r="L13" s="11">
        <v>80.821849999999998</v>
      </c>
      <c r="N13" s="28">
        <f t="shared" si="2"/>
        <v>58.491089471214153</v>
      </c>
      <c r="O13" s="18">
        <f t="shared" si="3"/>
        <v>19.093867279471347</v>
      </c>
      <c r="P13" s="28">
        <f t="shared" si="4"/>
        <v>1.7678022003341469</v>
      </c>
      <c r="Q13" s="22">
        <f t="shared" si="5"/>
        <v>1.5910915447365015</v>
      </c>
      <c r="R13" s="28">
        <f t="shared" si="6"/>
        <v>4.0413657862767707</v>
      </c>
      <c r="S13" s="28">
        <f t="shared" si="7"/>
        <v>1.9178742311988173</v>
      </c>
      <c r="T13" s="28">
        <f t="shared" si="8"/>
        <v>5.8257803998319906</v>
      </c>
      <c r="U13" s="28">
        <f t="shared" si="9"/>
        <v>1.7203458048107465</v>
      </c>
      <c r="V13" s="28">
        <f t="shared" si="10"/>
        <v>3.2434793313936767</v>
      </c>
      <c r="X13" s="16">
        <v>10</v>
      </c>
      <c r="Y13" s="2">
        <f t="shared" si="11"/>
        <v>1</v>
      </c>
      <c r="Z13" s="46">
        <f t="shared" si="12"/>
        <v>0.32644061603380148</v>
      </c>
      <c r="AA13" s="46">
        <f t="shared" si="13"/>
        <v>3.0223444567640586E-2</v>
      </c>
      <c r="AB13" s="46">
        <f t="shared" si="14"/>
        <v>2.7202289427683553E-2</v>
      </c>
      <c r="AC13" s="46">
        <f t="shared" si="15"/>
        <v>6.9093699960327992E-2</v>
      </c>
      <c r="AD13" s="46">
        <f t="shared" si="16"/>
        <v>3.2789169231369528E-2</v>
      </c>
      <c r="AE13" s="46">
        <f t="shared" si="17"/>
        <v>9.9601160663951971E-2</v>
      </c>
      <c r="AF13" s="46">
        <f t="shared" si="18"/>
        <v>2.9412100550074361E-2</v>
      </c>
      <c r="AG13" s="46">
        <f t="shared" si="19"/>
        <v>5.5452537484191072E-2</v>
      </c>
    </row>
    <row r="14" spans="2:33">
      <c r="B14" s="32">
        <v>401</v>
      </c>
      <c r="C14" s="32">
        <v>23</v>
      </c>
      <c r="D14" s="11">
        <v>5.3780816666666666</v>
      </c>
      <c r="E14" s="5">
        <v>16.332650000000001</v>
      </c>
      <c r="F14" s="11">
        <v>178.27366666666668</v>
      </c>
      <c r="G14" s="6">
        <v>199.38775000000001</v>
      </c>
      <c r="H14" s="11">
        <v>77.92</v>
      </c>
      <c r="I14" s="11">
        <v>161.68766666666667</v>
      </c>
      <c r="J14" s="5">
        <v>54.136633333333329</v>
      </c>
      <c r="K14" s="11">
        <v>180.9352667</v>
      </c>
      <c r="L14" s="11">
        <v>94.76520833333332</v>
      </c>
      <c r="N14" s="28">
        <f t="shared" si="2"/>
        <v>48.743030739895168</v>
      </c>
      <c r="O14" s="18">
        <f t="shared" si="3"/>
        <v>16.05030414537751</v>
      </c>
      <c r="P14" s="28">
        <f t="shared" si="4"/>
        <v>1.4704583402671174</v>
      </c>
      <c r="Q14" s="22">
        <f t="shared" si="5"/>
        <v>1.3147447624039088</v>
      </c>
      <c r="R14" s="28">
        <f t="shared" si="6"/>
        <v>3.364271047227926</v>
      </c>
      <c r="S14" s="28">
        <f t="shared" si="7"/>
        <v>1.6212986766667423</v>
      </c>
      <c r="T14" s="28">
        <f t="shared" si="8"/>
        <v>4.8422663889331874</v>
      </c>
      <c r="U14" s="28">
        <f t="shared" si="9"/>
        <v>1.4488275546339358</v>
      </c>
      <c r="V14" s="28">
        <f t="shared" si="10"/>
        <v>2.766247282208441</v>
      </c>
      <c r="X14" s="16">
        <v>11</v>
      </c>
      <c r="Y14" s="2">
        <f t="shared" si="11"/>
        <v>1</v>
      </c>
      <c r="Z14" s="46">
        <f t="shared" si="12"/>
        <v>0.3292840822932388</v>
      </c>
      <c r="AA14" s="46">
        <f t="shared" si="13"/>
        <v>3.0167560735274049E-2</v>
      </c>
      <c r="AB14" s="46">
        <f t="shared" si="14"/>
        <v>2.6972979366418782E-2</v>
      </c>
      <c r="AC14" s="46">
        <f t="shared" si="15"/>
        <v>6.9020555270362771E-2</v>
      </c>
      <c r="AD14" s="46">
        <f t="shared" si="16"/>
        <v>3.3262163883866637E-2</v>
      </c>
      <c r="AE14" s="46">
        <f t="shared" si="17"/>
        <v>9.9342743268729328E-2</v>
      </c>
      <c r="AF14" s="46">
        <f t="shared" si="18"/>
        <v>2.9723788870766713E-2</v>
      </c>
      <c r="AG14" s="46">
        <f t="shared" si="19"/>
        <v>5.6751647163054315E-2</v>
      </c>
    </row>
    <row r="15" spans="2:33">
      <c r="B15" s="32">
        <v>477</v>
      </c>
      <c r="C15" s="32">
        <v>25</v>
      </c>
      <c r="D15" s="11">
        <v>6.4336966666666662</v>
      </c>
      <c r="E15" s="5">
        <v>19.81700833333333</v>
      </c>
      <c r="F15" s="11">
        <v>211.995</v>
      </c>
      <c r="G15" s="6">
        <v>235.77783333333335</v>
      </c>
      <c r="H15" s="11">
        <v>92.262800000000013</v>
      </c>
      <c r="I15" s="11">
        <v>189.77266666666665</v>
      </c>
      <c r="J15" s="5">
        <v>54.900166666666671</v>
      </c>
      <c r="K15" s="11">
        <v>209.7276</v>
      </c>
      <c r="L15" s="11">
        <v>111.65208333333334</v>
      </c>
      <c r="N15" s="28">
        <f t="shared" si="2"/>
        <v>40.745470851646203</v>
      </c>
      <c r="O15" s="18">
        <f t="shared" si="3"/>
        <v>13.228232818525839</v>
      </c>
      <c r="P15" s="28">
        <f t="shared" si="4"/>
        <v>1.236557465977971</v>
      </c>
      <c r="Q15" s="22">
        <f t="shared" si="5"/>
        <v>1.1118263167232993</v>
      </c>
      <c r="R15" s="28">
        <f t="shared" si="6"/>
        <v>2.8412751401431562</v>
      </c>
      <c r="S15" s="28">
        <f t="shared" si="7"/>
        <v>1.3813580459426893</v>
      </c>
      <c r="T15" s="28">
        <f t="shared" si="8"/>
        <v>4.7749217519072493</v>
      </c>
      <c r="U15" s="28">
        <f t="shared" si="9"/>
        <v>1.2499260946103423</v>
      </c>
      <c r="V15" s="28">
        <f t="shared" si="10"/>
        <v>2.3478648330938738</v>
      </c>
      <c r="X15" s="16">
        <v>12</v>
      </c>
      <c r="Y15" s="2">
        <f t="shared" si="11"/>
        <v>1</v>
      </c>
      <c r="Z15" s="46">
        <f t="shared" si="12"/>
        <v>0.32465529400039783</v>
      </c>
      <c r="AA15" s="46">
        <f t="shared" si="13"/>
        <v>3.0348341548935898E-2</v>
      </c>
      <c r="AB15" s="46">
        <f t="shared" si="14"/>
        <v>2.7287114211330295E-2</v>
      </c>
      <c r="AC15" s="46">
        <f t="shared" si="15"/>
        <v>6.9732293694388922E-2</v>
      </c>
      <c r="AD15" s="46">
        <f t="shared" si="16"/>
        <v>3.3902124998682635E-2</v>
      </c>
      <c r="AE15" s="46">
        <f t="shared" si="17"/>
        <v>0.11718901885543759</v>
      </c>
      <c r="AF15" s="46">
        <f t="shared" si="18"/>
        <v>3.06764425219507E-2</v>
      </c>
      <c r="AG15" s="46">
        <f t="shared" si="19"/>
        <v>5.7622719384994296E-2</v>
      </c>
    </row>
    <row r="16" spans="2:33">
      <c r="B16" s="32">
        <v>553</v>
      </c>
      <c r="C16" s="32">
        <v>27</v>
      </c>
      <c r="D16" s="11">
        <v>7.3723658333333333</v>
      </c>
      <c r="E16" s="5">
        <v>22.832116666666668</v>
      </c>
      <c r="F16" s="11">
        <v>246.09716666666665</v>
      </c>
      <c r="G16" s="6">
        <v>273.40100000000001</v>
      </c>
      <c r="H16" s="11">
        <v>110.71559999999999</v>
      </c>
      <c r="I16" s="11">
        <v>218.381</v>
      </c>
      <c r="J16" s="5">
        <v>70.1661</v>
      </c>
      <c r="K16" s="11">
        <v>240.90799999999999</v>
      </c>
      <c r="L16" s="11">
        <v>127.64358333333335</v>
      </c>
      <c r="N16" s="28">
        <f t="shared" si="2"/>
        <v>35.557649461010875</v>
      </c>
      <c r="O16" s="18">
        <f t="shared" si="3"/>
        <v>11.481370905165019</v>
      </c>
      <c r="P16" s="28">
        <f t="shared" si="4"/>
        <v>1.0652052746103673</v>
      </c>
      <c r="Q16" s="22">
        <f t="shared" si="5"/>
        <v>0.95882604672257954</v>
      </c>
      <c r="R16" s="28">
        <f t="shared" si="6"/>
        <v>2.3677241508874989</v>
      </c>
      <c r="S16" s="28">
        <f t="shared" si="7"/>
        <v>1.2003974704759115</v>
      </c>
      <c r="T16" s="28">
        <f t="shared" si="8"/>
        <v>3.7360491747439291</v>
      </c>
      <c r="U16" s="28">
        <f t="shared" si="9"/>
        <v>1.0881498331313197</v>
      </c>
      <c r="V16" s="28">
        <f t="shared" si="10"/>
        <v>2.0537185901106136</v>
      </c>
      <c r="X16" s="16">
        <v>13</v>
      </c>
      <c r="Y16" s="2">
        <f t="shared" si="11"/>
        <v>1</v>
      </c>
      <c r="Z16" s="46">
        <f t="shared" si="12"/>
        <v>0.32289454109598537</v>
      </c>
      <c r="AA16" s="46">
        <f t="shared" si="13"/>
        <v>2.9957134140105906E-2</v>
      </c>
      <c r="AB16" s="46">
        <f t="shared" si="14"/>
        <v>2.6965394542570555E-2</v>
      </c>
      <c r="AC16" s="46">
        <f t="shared" si="15"/>
        <v>6.6588320284886079E-2</v>
      </c>
      <c r="AD16" s="46">
        <f t="shared" si="16"/>
        <v>3.3759190741563298E-2</v>
      </c>
      <c r="AE16" s="46">
        <f t="shared" si="17"/>
        <v>0.10507019534124504</v>
      </c>
      <c r="AF16" s="46">
        <f t="shared" si="18"/>
        <v>3.060241184739956E-2</v>
      </c>
      <c r="AG16" s="46">
        <f t="shared" si="19"/>
        <v>5.775743394856641E-2</v>
      </c>
    </row>
    <row r="17" spans="2:33">
      <c r="B17" s="32">
        <v>641</v>
      </c>
      <c r="C17" s="32">
        <v>29</v>
      </c>
      <c r="D17" s="11">
        <v>8.5017608333333321</v>
      </c>
      <c r="E17" s="5">
        <v>26.75525</v>
      </c>
      <c r="F17" s="11">
        <v>285.21649999999994</v>
      </c>
      <c r="G17" s="6">
        <v>317.33474999999993</v>
      </c>
      <c r="H17" s="11">
        <v>130.81280000000001</v>
      </c>
      <c r="I17" s="11">
        <v>250.27700000000002</v>
      </c>
      <c r="J17" s="5">
        <v>79.508066666666664</v>
      </c>
      <c r="K17" s="11">
        <v>275.56353330000002</v>
      </c>
      <c r="L17" s="11">
        <v>146.42808333333332</v>
      </c>
      <c r="N17" s="28">
        <f t="shared" si="2"/>
        <v>30.834083096315442</v>
      </c>
      <c r="O17" s="18">
        <f t="shared" si="3"/>
        <v>9.7978527578699506</v>
      </c>
      <c r="P17" s="28">
        <f t="shared" si="4"/>
        <v>0.91910531122848804</v>
      </c>
      <c r="Q17" s="22">
        <f t="shared" si="5"/>
        <v>0.82608034575475919</v>
      </c>
      <c r="R17" s="28">
        <f t="shared" si="6"/>
        <v>2.0039629149441032</v>
      </c>
      <c r="S17" s="28">
        <f t="shared" si="7"/>
        <v>1.0474154636662576</v>
      </c>
      <c r="T17" s="28">
        <f t="shared" si="8"/>
        <v>3.2970742591317781</v>
      </c>
      <c r="U17" s="28">
        <f t="shared" si="9"/>
        <v>0.95130149066062941</v>
      </c>
      <c r="V17" s="28">
        <f t="shared" si="10"/>
        <v>1.7902576748426562</v>
      </c>
      <c r="X17" s="16">
        <v>14</v>
      </c>
      <c r="Y17" s="2">
        <f t="shared" si="11"/>
        <v>1</v>
      </c>
      <c r="Z17" s="46">
        <f t="shared" si="12"/>
        <v>0.31776047068643848</v>
      </c>
      <c r="AA17" s="46">
        <f t="shared" si="13"/>
        <v>2.9808096072048196E-2</v>
      </c>
      <c r="AB17" s="46">
        <f t="shared" si="14"/>
        <v>2.6791143526932789E-2</v>
      </c>
      <c r="AC17" s="46">
        <f t="shared" si="15"/>
        <v>6.4991811453721141E-2</v>
      </c>
      <c r="AD17" s="46">
        <f t="shared" si="16"/>
        <v>3.3969405232335895E-2</v>
      </c>
      <c r="AE17" s="46">
        <f t="shared" si="17"/>
        <v>0.10692953796721674</v>
      </c>
      <c r="AF17" s="46">
        <f t="shared" si="18"/>
        <v>3.0852271095238321E-2</v>
      </c>
      <c r="AG17" s="46">
        <f t="shared" si="19"/>
        <v>5.8060999227721004E-2</v>
      </c>
    </row>
    <row r="18" spans="2:33">
      <c r="B18" s="32">
        <v>729</v>
      </c>
      <c r="C18" s="32">
        <v>31</v>
      </c>
      <c r="D18" s="11">
        <v>9.6545974999999995</v>
      </c>
      <c r="E18" s="5">
        <v>30.216425000000001</v>
      </c>
      <c r="F18" s="11">
        <v>324.0385</v>
      </c>
      <c r="G18" s="6">
        <v>359.79116666666664</v>
      </c>
      <c r="H18" s="11">
        <v>152.553</v>
      </c>
      <c r="I18" s="11">
        <v>282.65199999999999</v>
      </c>
      <c r="J18" s="5">
        <v>98.022933333333341</v>
      </c>
      <c r="K18" s="11">
        <v>313.82459999999998</v>
      </c>
      <c r="L18" s="11">
        <v>165.66716666666665</v>
      </c>
      <c r="N18" s="28">
        <f t="shared" si="2"/>
        <v>27.15224534218024</v>
      </c>
      <c r="O18" s="18">
        <f t="shared" si="3"/>
        <v>8.6755464949940304</v>
      </c>
      <c r="P18" s="28">
        <f t="shared" si="4"/>
        <v>0.80899028973409015</v>
      </c>
      <c r="Q18" s="22">
        <f t="shared" si="5"/>
        <v>0.72860043349220649</v>
      </c>
      <c r="R18" s="28">
        <f t="shared" si="6"/>
        <v>1.718379841759913</v>
      </c>
      <c r="S18" s="28">
        <f t="shared" si="7"/>
        <v>0.92744434852751789</v>
      </c>
      <c r="T18" s="28">
        <f t="shared" si="8"/>
        <v>2.6743129498947185</v>
      </c>
      <c r="U18" s="28">
        <f t="shared" si="9"/>
        <v>0.83532011193513833</v>
      </c>
      <c r="V18" s="28">
        <f t="shared" si="10"/>
        <v>1.5823533731789543</v>
      </c>
      <c r="X18" s="16">
        <v>15</v>
      </c>
      <c r="Y18" s="2">
        <f t="shared" si="11"/>
        <v>1</v>
      </c>
      <c r="Z18" s="46">
        <f t="shared" si="12"/>
        <v>0.31951488304787878</v>
      </c>
      <c r="AA18" s="46">
        <f t="shared" si="13"/>
        <v>2.9794600024379815E-2</v>
      </c>
      <c r="AB18" s="46">
        <f t="shared" si="14"/>
        <v>2.6833892531176656E-2</v>
      </c>
      <c r="AC18" s="46">
        <f t="shared" si="15"/>
        <v>6.3286841294500934E-2</v>
      </c>
      <c r="AD18" s="46">
        <f t="shared" si="16"/>
        <v>3.4157187990886316E-2</v>
      </c>
      <c r="AE18" s="46">
        <f t="shared" si="17"/>
        <v>9.8493252259335237E-2</v>
      </c>
      <c r="AF18" s="46">
        <f t="shared" si="18"/>
        <v>3.076431070094569E-2</v>
      </c>
      <c r="AG18" s="46">
        <f t="shared" si="19"/>
        <v>5.8277072604408647E-2</v>
      </c>
    </row>
    <row r="19" spans="2:33">
      <c r="B19" s="32">
        <v>833</v>
      </c>
      <c r="C19" s="32">
        <v>33</v>
      </c>
      <c r="D19" s="11">
        <v>10.984375</v>
      </c>
      <c r="E19" s="5">
        <v>34.038525</v>
      </c>
      <c r="F19" s="11">
        <v>370.54883333333333</v>
      </c>
      <c r="G19" s="6">
        <v>412.22716666666662</v>
      </c>
      <c r="H19" s="11">
        <v>172.78939999999997</v>
      </c>
      <c r="I19" s="11">
        <v>320.33100000000002</v>
      </c>
      <c r="J19" s="5">
        <v>95.914466666666669</v>
      </c>
      <c r="K19" s="11">
        <v>352.99886670000001</v>
      </c>
      <c r="L19" s="11">
        <v>187.26208333333332</v>
      </c>
      <c r="N19" s="28">
        <f t="shared" si="2"/>
        <v>23.865172119487909</v>
      </c>
      <c r="O19" s="18">
        <f t="shared" si="3"/>
        <v>7.7013912911913778</v>
      </c>
      <c r="P19" s="28">
        <f t="shared" si="4"/>
        <v>0.70744791622156866</v>
      </c>
      <c r="Q19" s="22">
        <f t="shared" si="5"/>
        <v>0.63592121334393714</v>
      </c>
      <c r="R19" s="28">
        <f t="shared" si="6"/>
        <v>1.5171301017307779</v>
      </c>
      <c r="S19" s="28">
        <f t="shared" si="7"/>
        <v>0.8183535155823195</v>
      </c>
      <c r="T19" s="28">
        <f t="shared" si="8"/>
        <v>2.7331017844371059</v>
      </c>
      <c r="U19" s="28">
        <f t="shared" si="9"/>
        <v>0.74261994790704522</v>
      </c>
      <c r="V19" s="28">
        <f t="shared" si="10"/>
        <v>1.3998776224943206</v>
      </c>
      <c r="X19" s="16">
        <v>16</v>
      </c>
      <c r="Y19" s="2">
        <f t="shared" si="11"/>
        <v>1</v>
      </c>
      <c r="Z19" s="46">
        <f t="shared" si="12"/>
        <v>0.32270420060798755</v>
      </c>
      <c r="AA19" s="46">
        <f t="shared" si="13"/>
        <v>2.9643528765664267E-2</v>
      </c>
      <c r="AB19" s="46">
        <f t="shared" si="14"/>
        <v>2.6646412192630042E-2</v>
      </c>
      <c r="AC19" s="46">
        <f t="shared" si="15"/>
        <v>6.3570884556575821E-2</v>
      </c>
      <c r="AD19" s="46">
        <f t="shared" si="16"/>
        <v>3.4290702429674302E-2</v>
      </c>
      <c r="AE19" s="46">
        <f t="shared" si="17"/>
        <v>0.11452260938044104</v>
      </c>
      <c r="AF19" s="46">
        <f t="shared" si="18"/>
        <v>3.1117309533277321E-2</v>
      </c>
      <c r="AG19" s="46">
        <f t="shared" si="19"/>
        <v>5.8657763517708024E-2</v>
      </c>
    </row>
    <row r="20" spans="2:33">
      <c r="B20" s="32">
        <v>941</v>
      </c>
      <c r="C20" s="32">
        <v>35</v>
      </c>
      <c r="D20" s="11">
        <v>12.518349999999998</v>
      </c>
      <c r="E20" s="5">
        <v>38.198824999999999</v>
      </c>
      <c r="F20" s="11">
        <v>418.77199999999999</v>
      </c>
      <c r="G20" s="6">
        <v>459.46925000000005</v>
      </c>
      <c r="H20" s="11">
        <v>197.4504</v>
      </c>
      <c r="I20" s="11">
        <v>360.26966666666664</v>
      </c>
      <c r="J20" s="5">
        <v>116.24733333333334</v>
      </c>
      <c r="K20" s="11">
        <v>396.43326669999999</v>
      </c>
      <c r="L20" s="11">
        <v>210.49966666666668</v>
      </c>
      <c r="N20" s="28">
        <f t="shared" si="2"/>
        <v>20.940778936521191</v>
      </c>
      <c r="O20" s="18">
        <f t="shared" si="3"/>
        <v>6.8626194653893151</v>
      </c>
      <c r="P20" s="28">
        <f t="shared" si="4"/>
        <v>0.62598263494216433</v>
      </c>
      <c r="Q20" s="22">
        <f t="shared" si="5"/>
        <v>0.57053654841972545</v>
      </c>
      <c r="R20" s="28">
        <f t="shared" si="6"/>
        <v>1.3276448161158447</v>
      </c>
      <c r="S20" s="28">
        <f t="shared" si="7"/>
        <v>0.72763272696655945</v>
      </c>
      <c r="T20" s="28">
        <f t="shared" si="8"/>
        <v>2.2550538793721429</v>
      </c>
      <c r="U20" s="28">
        <f t="shared" si="9"/>
        <v>0.66125631227203974</v>
      </c>
      <c r="V20" s="28">
        <f t="shared" si="10"/>
        <v>1.2453416394958661</v>
      </c>
      <c r="X20" s="16">
        <v>17</v>
      </c>
      <c r="Y20" s="2">
        <f t="shared" si="11"/>
        <v>1</v>
      </c>
      <c r="Z20" s="46">
        <f t="shared" si="12"/>
        <v>0.3277155776388409</v>
      </c>
      <c r="AA20" s="46">
        <f t="shared" si="13"/>
        <v>2.9892996666443791E-2</v>
      </c>
      <c r="AB20" s="46">
        <f t="shared" si="14"/>
        <v>2.7245240024223589E-2</v>
      </c>
      <c r="AC20" s="46">
        <f t="shared" si="15"/>
        <v>6.3399972853942041E-2</v>
      </c>
      <c r="AD20" s="46">
        <f t="shared" si="16"/>
        <v>3.4747166243064224E-2</v>
      </c>
      <c r="AE20" s="46">
        <f t="shared" si="17"/>
        <v>0.10768720142684272</v>
      </c>
      <c r="AF20" s="46">
        <f t="shared" si="18"/>
        <v>3.157744581882739E-2</v>
      </c>
      <c r="AG20" s="46">
        <f t="shared" si="19"/>
        <v>5.9469690371639523E-2</v>
      </c>
    </row>
    <row r="21" spans="2:33">
      <c r="B21" s="32">
        <v>1049</v>
      </c>
      <c r="C21" s="32">
        <v>37</v>
      </c>
      <c r="D21" s="11">
        <v>13.990616666666668</v>
      </c>
      <c r="E21" s="5">
        <v>42.144258333333333</v>
      </c>
      <c r="F21" s="11">
        <v>466.74191666666661</v>
      </c>
      <c r="G21" s="6">
        <v>515.34508333333326</v>
      </c>
      <c r="H21" s="11">
        <v>223.63300000000004</v>
      </c>
      <c r="I21" s="11">
        <v>399.1366666666666</v>
      </c>
      <c r="J21" s="5">
        <v>138.56533333333334</v>
      </c>
      <c r="K21" s="11">
        <v>436.96613330000002</v>
      </c>
      <c r="L21" s="11">
        <v>235.64333333333335</v>
      </c>
      <c r="N21" s="28">
        <f t="shared" si="2"/>
        <v>18.737129766736516</v>
      </c>
      <c r="O21" s="18">
        <f t="shared" si="3"/>
        <v>6.2201592901840526</v>
      </c>
      <c r="P21" s="28">
        <f t="shared" si="4"/>
        <v>0.56164657734654577</v>
      </c>
      <c r="Q21" s="22">
        <f t="shared" si="5"/>
        <v>0.50867662946236192</v>
      </c>
      <c r="R21" s="28">
        <f t="shared" si="6"/>
        <v>1.1722062486305687</v>
      </c>
      <c r="S21" s="28">
        <f t="shared" si="7"/>
        <v>0.65677754486767292</v>
      </c>
      <c r="T21" s="28">
        <f t="shared" si="8"/>
        <v>1.8918440398752934</v>
      </c>
      <c r="U21" s="28">
        <f t="shared" si="9"/>
        <v>0.59991834612048633</v>
      </c>
      <c r="V21" s="28">
        <f t="shared" si="10"/>
        <v>1.1124609225807365</v>
      </c>
      <c r="X21" s="16">
        <v>18</v>
      </c>
      <c r="Y21" s="2">
        <f t="shared" si="11"/>
        <v>1</v>
      </c>
      <c r="Z21" s="46">
        <f t="shared" si="12"/>
        <v>0.33196969693973732</v>
      </c>
      <c r="AA21" s="46">
        <f t="shared" si="13"/>
        <v>2.9975059378818024E-2</v>
      </c>
      <c r="AB21" s="46">
        <f t="shared" si="14"/>
        <v>2.7148055000686434E-2</v>
      </c>
      <c r="AC21" s="46">
        <f t="shared" si="15"/>
        <v>6.2560608973928997E-2</v>
      </c>
      <c r="AD21" s="46">
        <f t="shared" si="16"/>
        <v>3.505219598967773E-2</v>
      </c>
      <c r="AE21" s="46">
        <f t="shared" si="17"/>
        <v>0.10096765424733459</v>
      </c>
      <c r="AF21" s="46">
        <f t="shared" si="18"/>
        <v>3.2017622420777811E-2</v>
      </c>
      <c r="AG21" s="46">
        <f t="shared" si="19"/>
        <v>5.9372002885717118E-2</v>
      </c>
    </row>
    <row r="22" spans="2:33">
      <c r="B22" s="32">
        <v>1169</v>
      </c>
      <c r="C22" s="32">
        <v>39</v>
      </c>
      <c r="D22" s="11">
        <v>15.350008333333335</v>
      </c>
      <c r="E22" s="5">
        <v>48.397841666666665</v>
      </c>
      <c r="F22" s="11">
        <v>520.02816666666661</v>
      </c>
      <c r="G22" s="6">
        <v>574.4929166666667</v>
      </c>
      <c r="H22" s="11">
        <v>255.88719999999998</v>
      </c>
      <c r="I22" s="11">
        <v>442.1466666666667</v>
      </c>
      <c r="J22" s="5">
        <v>148.90866666666668</v>
      </c>
      <c r="K22" s="11">
        <v>489.00173330000001</v>
      </c>
      <c r="L22" s="11">
        <v>259.61158333333339</v>
      </c>
      <c r="N22" s="28">
        <f t="shared" si="2"/>
        <v>17.077775744964306</v>
      </c>
      <c r="O22" s="18">
        <f t="shared" si="3"/>
        <v>5.4164398860073133</v>
      </c>
      <c r="P22" s="28">
        <f t="shared" si="4"/>
        <v>0.50409577173544129</v>
      </c>
      <c r="Q22" s="22">
        <f t="shared" si="5"/>
        <v>0.45630501681555397</v>
      </c>
      <c r="R22" s="28">
        <f t="shared" si="6"/>
        <v>1.0244513988976394</v>
      </c>
      <c r="S22" s="28">
        <f t="shared" si="7"/>
        <v>0.59288923735713639</v>
      </c>
      <c r="T22" s="28">
        <f t="shared" si="8"/>
        <v>1.7604348079135754</v>
      </c>
      <c r="U22" s="28">
        <f t="shared" si="9"/>
        <v>0.53607989941249556</v>
      </c>
      <c r="V22" s="28">
        <f t="shared" si="10"/>
        <v>1.0097546366543093</v>
      </c>
      <c r="X22" s="16">
        <v>19</v>
      </c>
      <c r="Y22" s="2">
        <f t="shared" si="11"/>
        <v>1</v>
      </c>
      <c r="Z22" s="46">
        <f t="shared" si="12"/>
        <v>0.31716307597050214</v>
      </c>
      <c r="AA22" s="46">
        <f t="shared" si="13"/>
        <v>2.951764792227601E-2</v>
      </c>
      <c r="AB22" s="46">
        <f t="shared" si="14"/>
        <v>2.6719229929582828E-2</v>
      </c>
      <c r="AC22" s="46">
        <f t="shared" si="15"/>
        <v>5.9987402001090075E-2</v>
      </c>
      <c r="AD22" s="46">
        <f t="shared" si="16"/>
        <v>3.4717005669310338E-2</v>
      </c>
      <c r="AE22" s="46">
        <f t="shared" si="17"/>
        <v>0.10308337773042088</v>
      </c>
      <c r="AF22" s="46">
        <f t="shared" si="18"/>
        <v>3.1390498822457515E-2</v>
      </c>
      <c r="AG22" s="46">
        <f t="shared" si="19"/>
        <v>5.9126823758184899E-2</v>
      </c>
    </row>
    <row r="23" spans="2:33">
      <c r="B23" s="32">
        <v>1293</v>
      </c>
      <c r="C23" s="32">
        <v>41</v>
      </c>
      <c r="D23" s="11">
        <v>17.082425000000001</v>
      </c>
      <c r="E23" s="5">
        <v>52.467300000000016</v>
      </c>
      <c r="F23" s="11">
        <v>575.06758333333335</v>
      </c>
      <c r="G23" s="6">
        <v>634.97433333333333</v>
      </c>
      <c r="H23" s="11">
        <v>285.43920000000003</v>
      </c>
      <c r="I23" s="11">
        <v>487.47466666666668</v>
      </c>
      <c r="J23" s="5">
        <v>162.66133333333332</v>
      </c>
      <c r="K23" s="11">
        <v>539.63186670000005</v>
      </c>
      <c r="L23" s="11">
        <v>284.97558333333336</v>
      </c>
      <c r="N23" s="28">
        <f t="shared" si="2"/>
        <v>15.345830583187105</v>
      </c>
      <c r="O23" s="18">
        <f t="shared" si="3"/>
        <v>4.9963310481004344</v>
      </c>
      <c r="P23" s="28">
        <f t="shared" si="4"/>
        <v>0.45584902991836751</v>
      </c>
      <c r="Q23" s="22">
        <f t="shared" si="5"/>
        <v>0.41284188389766935</v>
      </c>
      <c r="R23" s="28">
        <f t="shared" si="6"/>
        <v>0.91838822418224253</v>
      </c>
      <c r="S23" s="28">
        <f t="shared" si="7"/>
        <v>0.53775922714616275</v>
      </c>
      <c r="T23" s="28">
        <f t="shared" si="8"/>
        <v>1.6115938227482871</v>
      </c>
      <c r="U23" s="28">
        <f t="shared" si="9"/>
        <v>0.48578302390309891</v>
      </c>
      <c r="V23" s="28">
        <f t="shared" si="10"/>
        <v>0.91988231740321602</v>
      </c>
      <c r="X23" s="16">
        <v>20</v>
      </c>
      <c r="Y23" s="2">
        <f t="shared" si="11"/>
        <v>1</v>
      </c>
      <c r="Z23" s="46">
        <f t="shared" si="12"/>
        <v>0.3255823150800593</v>
      </c>
      <c r="AA23" s="46">
        <f t="shared" si="13"/>
        <v>2.9705073794949605E-2</v>
      </c>
      <c r="AB23" s="46">
        <f t="shared" si="14"/>
        <v>2.6902544092333391E-2</v>
      </c>
      <c r="AC23" s="46">
        <f t="shared" si="15"/>
        <v>5.9846107332139381E-2</v>
      </c>
      <c r="AD23" s="46">
        <f t="shared" si="16"/>
        <v>3.5042692816857492E-2</v>
      </c>
      <c r="AE23" s="46">
        <f t="shared" si="17"/>
        <v>0.1050183510115086</v>
      </c>
      <c r="AF23" s="46">
        <f t="shared" si="18"/>
        <v>3.1655700958625389E-2</v>
      </c>
      <c r="AG23" s="46">
        <f t="shared" si="19"/>
        <v>5.9943468841043984E-2</v>
      </c>
    </row>
    <row r="24" spans="2:33">
      <c r="B24" s="32">
        <v>1421</v>
      </c>
      <c r="C24" s="32">
        <v>43</v>
      </c>
      <c r="D24" s="11">
        <v>18.829375000000002</v>
      </c>
      <c r="E24" s="5">
        <v>58.67744166666666</v>
      </c>
      <c r="F24" s="11">
        <v>632.40691666666669</v>
      </c>
      <c r="G24" s="6">
        <v>696.87891666666656</v>
      </c>
      <c r="H24" s="11">
        <v>313.21440000000001</v>
      </c>
      <c r="I24" s="11">
        <v>533.86933333333343</v>
      </c>
      <c r="J24" s="5">
        <v>178.178</v>
      </c>
      <c r="K24" s="11">
        <v>589.5838</v>
      </c>
      <c r="L24" s="11">
        <v>310.56633333333326</v>
      </c>
      <c r="N24" s="28">
        <f t="shared" si="2"/>
        <v>13.922076542636173</v>
      </c>
      <c r="O24" s="18">
        <f t="shared" si="3"/>
        <v>4.4675431060744106</v>
      </c>
      <c r="P24" s="28">
        <f t="shared" si="4"/>
        <v>0.41451792048974795</v>
      </c>
      <c r="Q24" s="22">
        <f t="shared" si="5"/>
        <v>0.37616864814033341</v>
      </c>
      <c r="R24" s="28">
        <f t="shared" si="6"/>
        <v>0.83694747112521006</v>
      </c>
      <c r="S24" s="28">
        <f t="shared" si="7"/>
        <v>0.49102651834905914</v>
      </c>
      <c r="T24" s="28">
        <f t="shared" si="8"/>
        <v>1.471247853270325</v>
      </c>
      <c r="U24" s="28">
        <f t="shared" si="9"/>
        <v>0.44462551379464632</v>
      </c>
      <c r="V24" s="28">
        <f t="shared" si="10"/>
        <v>0.84408376525036533</v>
      </c>
      <c r="X24" s="16">
        <v>21</v>
      </c>
      <c r="Y24" s="2">
        <f t="shared" si="11"/>
        <v>1</v>
      </c>
      <c r="Z24" s="46">
        <f t="shared" si="12"/>
        <v>0.3208963183324427</v>
      </c>
      <c r="AA24" s="46">
        <f t="shared" si="13"/>
        <v>2.9774144627081483E-2</v>
      </c>
      <c r="AB24" s="46">
        <f t="shared" si="14"/>
        <v>2.7019579082784236E-2</v>
      </c>
      <c r="AC24" s="46">
        <f t="shared" si="15"/>
        <v>6.0116568714592943E-2</v>
      </c>
      <c r="AD24" s="46">
        <f t="shared" si="16"/>
        <v>3.5269632144694578E-2</v>
      </c>
      <c r="AE24" s="46">
        <f t="shared" si="17"/>
        <v>0.10567732828968783</v>
      </c>
      <c r="AF24" s="46">
        <f t="shared" si="18"/>
        <v>3.1936723838070176E-2</v>
      </c>
      <c r="AG24" s="46">
        <f t="shared" si="19"/>
        <v>6.0629157056087866E-2</v>
      </c>
    </row>
    <row r="25" spans="2:33">
      <c r="B25" s="32">
        <v>1561</v>
      </c>
      <c r="C25" s="32">
        <v>45</v>
      </c>
      <c r="D25" s="11">
        <v>20.770424999999999</v>
      </c>
      <c r="E25" s="5">
        <v>63.68225000000001</v>
      </c>
      <c r="F25" s="11">
        <v>694.35800000000006</v>
      </c>
      <c r="G25" s="6">
        <v>765.97116666666659</v>
      </c>
      <c r="H25" s="11">
        <v>350.63500000000005</v>
      </c>
      <c r="I25" s="11">
        <v>584.27033333333338</v>
      </c>
      <c r="J25" s="5">
        <v>178.32166666666669</v>
      </c>
      <c r="K25" s="11">
        <v>645.59453329999997</v>
      </c>
      <c r="L25" s="11">
        <v>345.93608333333333</v>
      </c>
      <c r="N25" s="28">
        <f t="shared" si="2"/>
        <v>12.621022439357885</v>
      </c>
      <c r="O25" s="18">
        <f t="shared" si="3"/>
        <v>4.1164374688394325</v>
      </c>
      <c r="P25" s="28">
        <f t="shared" si="4"/>
        <v>0.37753435547656972</v>
      </c>
      <c r="Q25" s="22">
        <f t="shared" si="5"/>
        <v>0.34223742538611662</v>
      </c>
      <c r="R25" s="28">
        <f t="shared" si="6"/>
        <v>0.7476264491565302</v>
      </c>
      <c r="S25" s="28">
        <f t="shared" si="7"/>
        <v>0.44866902364259464</v>
      </c>
      <c r="T25" s="28">
        <f t="shared" si="8"/>
        <v>1.4700625274550672</v>
      </c>
      <c r="U25" s="28">
        <f t="shared" si="9"/>
        <v>0.4060505262645786</v>
      </c>
      <c r="V25" s="28">
        <f t="shared" si="10"/>
        <v>0.75778160368256853</v>
      </c>
      <c r="X25" s="16">
        <v>22</v>
      </c>
      <c r="Y25" s="2">
        <f t="shared" si="11"/>
        <v>1</v>
      </c>
      <c r="Z25" s="46">
        <f t="shared" si="12"/>
        <v>0.32615721021163663</v>
      </c>
      <c r="AA25" s="46">
        <f t="shared" si="13"/>
        <v>2.9913135587117883E-2</v>
      </c>
      <c r="AB25" s="46">
        <f t="shared" si="14"/>
        <v>2.7116458038999296E-2</v>
      </c>
      <c r="AC25" s="46">
        <f t="shared" si="15"/>
        <v>5.9236599312675567E-2</v>
      </c>
      <c r="AD25" s="46">
        <f t="shared" si="16"/>
        <v>3.5549340459410626E-2</v>
      </c>
      <c r="AE25" s="46">
        <f t="shared" si="17"/>
        <v>0.11647729290701261</v>
      </c>
      <c r="AF25" s="46">
        <f t="shared" si="18"/>
        <v>3.2172554023700561E-2</v>
      </c>
      <c r="AG25" s="46">
        <f t="shared" si="19"/>
        <v>6.0041221487688118E-2</v>
      </c>
    </row>
    <row r="26" spans="2:33">
      <c r="B26" s="32">
        <v>1701</v>
      </c>
      <c r="C26" s="32">
        <v>47</v>
      </c>
      <c r="D26" s="11">
        <v>22.5899</v>
      </c>
      <c r="E26" s="5">
        <v>69.543033333333341</v>
      </c>
      <c r="F26" s="11">
        <v>756.58033333333321</v>
      </c>
      <c r="G26" s="6">
        <v>840.70983333333334</v>
      </c>
      <c r="H26" s="11">
        <v>388.9588</v>
      </c>
      <c r="I26" s="11">
        <v>634.81533333333334</v>
      </c>
      <c r="J26" s="5">
        <v>207.5856666666667</v>
      </c>
      <c r="K26" s="11">
        <v>702.64120000000003</v>
      </c>
      <c r="L26" s="11">
        <v>377.77058333333326</v>
      </c>
      <c r="N26" s="28">
        <f t="shared" si="2"/>
        <v>11.60447810747281</v>
      </c>
      <c r="O26" s="18">
        <f t="shared" si="3"/>
        <v>3.7695220848865278</v>
      </c>
      <c r="P26" s="28">
        <f t="shared" si="4"/>
        <v>0.34648534788771057</v>
      </c>
      <c r="Q26" s="22">
        <f t="shared" si="5"/>
        <v>0.31181269637423459</v>
      </c>
      <c r="R26" s="28">
        <f t="shared" si="6"/>
        <v>0.67396341206317989</v>
      </c>
      <c r="S26" s="28">
        <f t="shared" si="7"/>
        <v>0.41294528697584498</v>
      </c>
      <c r="T26" s="28">
        <f t="shared" si="8"/>
        <v>1.2628232199718348</v>
      </c>
      <c r="U26" s="28">
        <f t="shared" si="9"/>
        <v>0.37308373035910791</v>
      </c>
      <c r="V26" s="28">
        <f t="shared" si="10"/>
        <v>0.69392380340184434</v>
      </c>
      <c r="X26" s="16">
        <v>23</v>
      </c>
      <c r="Y26" s="2">
        <f t="shared" si="11"/>
        <v>1</v>
      </c>
      <c r="Z26" s="46">
        <f t="shared" si="12"/>
        <v>0.32483340051795262</v>
      </c>
      <c r="AA26" s="46">
        <f t="shared" si="13"/>
        <v>2.9857900086397524E-2</v>
      </c>
      <c r="AB26" s="46">
        <f t="shared" si="14"/>
        <v>2.6870031852052008E-2</v>
      </c>
      <c r="AC26" s="46">
        <f t="shared" si="15"/>
        <v>5.8077873543418986E-2</v>
      </c>
      <c r="AD26" s="46">
        <f t="shared" si="16"/>
        <v>3.5584994271299894E-2</v>
      </c>
      <c r="AE26" s="46">
        <f t="shared" si="17"/>
        <v>0.10882206061112117</v>
      </c>
      <c r="AF26" s="46">
        <f t="shared" si="18"/>
        <v>3.2149979249722335E-2</v>
      </c>
      <c r="AG26" s="46">
        <f t="shared" si="19"/>
        <v>5.9797932916516576E-2</v>
      </c>
    </row>
    <row r="27" spans="2:33">
      <c r="B27" s="32">
        <v>1857</v>
      </c>
      <c r="C27" s="32">
        <v>49</v>
      </c>
      <c r="D27" s="11">
        <v>24.657499999999999</v>
      </c>
      <c r="E27" s="5">
        <v>75.175866666666664</v>
      </c>
      <c r="F27" s="11">
        <v>826.20100000000002</v>
      </c>
      <c r="G27" s="6">
        <v>923.40433333333351</v>
      </c>
      <c r="H27" s="11">
        <v>428.2448</v>
      </c>
      <c r="I27" s="11">
        <v>691.0626666666667</v>
      </c>
      <c r="J27" s="5">
        <v>210.87199999999999</v>
      </c>
      <c r="K27" s="11">
        <v>762.51160000000004</v>
      </c>
      <c r="L27" s="11">
        <v>405.3968333333334</v>
      </c>
      <c r="N27" s="28">
        <f t="shared" si="2"/>
        <v>10.631410321403225</v>
      </c>
      <c r="O27" s="18">
        <f t="shared" si="3"/>
        <v>3.4870765263320322</v>
      </c>
      <c r="P27" s="28">
        <f t="shared" si="4"/>
        <v>0.31728840802661817</v>
      </c>
      <c r="Q27" s="22">
        <f t="shared" si="5"/>
        <v>0.2838886396100227</v>
      </c>
      <c r="R27" s="28">
        <f t="shared" si="6"/>
        <v>0.61213586247865703</v>
      </c>
      <c r="S27" s="28">
        <f t="shared" si="7"/>
        <v>0.37933462860097589</v>
      </c>
      <c r="T27" s="28">
        <f t="shared" si="8"/>
        <v>1.2431427595887554</v>
      </c>
      <c r="U27" s="28">
        <f t="shared" si="9"/>
        <v>0.34379017971661019</v>
      </c>
      <c r="V27" s="28">
        <f t="shared" si="10"/>
        <v>0.64663553941590557</v>
      </c>
      <c r="X27" s="16">
        <v>24</v>
      </c>
      <c r="Y27" s="2">
        <f t="shared" si="11"/>
        <v>1</v>
      </c>
      <c r="Z27" s="46">
        <f t="shared" si="12"/>
        <v>0.32799754885876498</v>
      </c>
      <c r="AA27" s="46">
        <f t="shared" si="13"/>
        <v>2.9844432529130313E-2</v>
      </c>
      <c r="AB27" s="46">
        <f t="shared" si="14"/>
        <v>2.670282032464651E-2</v>
      </c>
      <c r="AC27" s="46">
        <f t="shared" si="15"/>
        <v>5.7578048816938343E-2</v>
      </c>
      <c r="AD27" s="46">
        <f t="shared" si="16"/>
        <v>3.5680555743135688E-2</v>
      </c>
      <c r="AE27" s="46">
        <f t="shared" si="17"/>
        <v>0.11693112409423727</v>
      </c>
      <c r="AF27" s="46">
        <f t="shared" si="18"/>
        <v>3.2337212968301068E-2</v>
      </c>
      <c r="AG27" s="46">
        <f t="shared" si="19"/>
        <v>6.0823119404402506E-2</v>
      </c>
    </row>
    <row r="28" spans="2:33">
      <c r="B28" s="32">
        <v>2005</v>
      </c>
      <c r="C28" s="32">
        <v>51</v>
      </c>
      <c r="D28" s="11">
        <v>26.459549999999997</v>
      </c>
      <c r="E28" s="5">
        <v>81.014683333333352</v>
      </c>
      <c r="F28" s="11">
        <v>892.11266666666677</v>
      </c>
      <c r="G28" s="6">
        <v>988.7771666666664</v>
      </c>
      <c r="H28" s="11">
        <v>475.50720000000001</v>
      </c>
      <c r="I28" s="11">
        <v>744.32833333333338</v>
      </c>
      <c r="J28" s="5">
        <v>253.09866666666667</v>
      </c>
      <c r="K28" s="11">
        <v>824.61406669999997</v>
      </c>
      <c r="L28" s="11">
        <v>434.85816666666665</v>
      </c>
      <c r="N28" s="28">
        <f t="shared" si="2"/>
        <v>9.9073491423701476</v>
      </c>
      <c r="O28" s="18">
        <f t="shared" si="3"/>
        <v>3.235759114448594</v>
      </c>
      <c r="P28" s="28">
        <f t="shared" si="4"/>
        <v>0.29384629295701808</v>
      </c>
      <c r="Q28" s="22">
        <f t="shared" si="5"/>
        <v>0.26511939073566126</v>
      </c>
      <c r="R28" s="28">
        <f t="shared" si="6"/>
        <v>0.55129343993108826</v>
      </c>
      <c r="S28" s="28">
        <f t="shared" si="7"/>
        <v>0.35218866226150197</v>
      </c>
      <c r="T28" s="28">
        <f t="shared" si="8"/>
        <v>1.0357383681726231</v>
      </c>
      <c r="U28" s="28">
        <f t="shared" si="9"/>
        <v>0.31789901553470556</v>
      </c>
      <c r="V28" s="28">
        <f t="shared" si="10"/>
        <v>0.60282643881204179</v>
      </c>
      <c r="X28" s="16">
        <v>25</v>
      </c>
      <c r="Y28" s="2">
        <f t="shared" si="11"/>
        <v>1</v>
      </c>
      <c r="Z28" s="46">
        <f t="shared" si="12"/>
        <v>0.32660190611537276</v>
      </c>
      <c r="AA28" s="46">
        <f t="shared" si="13"/>
        <v>2.9659426425212351E-2</v>
      </c>
      <c r="AB28" s="46">
        <f t="shared" si="14"/>
        <v>2.6759871578749712E-2</v>
      </c>
      <c r="AC28" s="46">
        <f t="shared" si="15"/>
        <v>5.5644898752321717E-2</v>
      </c>
      <c r="AD28" s="46">
        <f t="shared" si="16"/>
        <v>3.5548223566212934E-2</v>
      </c>
      <c r="AE28" s="46">
        <f t="shared" si="17"/>
        <v>0.10454243141014834</v>
      </c>
      <c r="AF28" s="46">
        <f t="shared" si="18"/>
        <v>3.2087192140546103E-2</v>
      </c>
      <c r="AG28" s="46">
        <f t="shared" si="19"/>
        <v>6.0846390911366108E-2</v>
      </c>
    </row>
    <row r="29" spans="2:33">
      <c r="B29" s="32">
        <v>2177</v>
      </c>
      <c r="C29" s="32">
        <v>53</v>
      </c>
      <c r="D29" s="11">
        <v>28.678425000000004</v>
      </c>
      <c r="E29" s="5">
        <v>87.996066666666664</v>
      </c>
      <c r="F29" s="11">
        <v>968.64858333333325</v>
      </c>
      <c r="G29" s="6">
        <v>1075.4008333333334</v>
      </c>
      <c r="H29" s="11">
        <v>518.99759999999992</v>
      </c>
      <c r="I29" s="11">
        <v>806.77033333333338</v>
      </c>
      <c r="J29" s="5">
        <v>257.87533333333334</v>
      </c>
      <c r="K29" s="11">
        <v>898.3974667</v>
      </c>
      <c r="L29" s="11">
        <v>478.06583333333327</v>
      </c>
      <c r="N29" s="28">
        <f t="shared" si="2"/>
        <v>9.140808813594191</v>
      </c>
      <c r="O29" s="18">
        <f t="shared" si="3"/>
        <v>2.9790422450700449</v>
      </c>
      <c r="P29" s="28">
        <f t="shared" si="4"/>
        <v>0.27062858967687203</v>
      </c>
      <c r="Q29" s="22">
        <f t="shared" si="5"/>
        <v>0.24376399187589742</v>
      </c>
      <c r="R29" s="28">
        <f t="shared" si="6"/>
        <v>0.50509674803891202</v>
      </c>
      <c r="S29" s="28">
        <f t="shared" si="7"/>
        <v>0.32493014327497582</v>
      </c>
      <c r="T29" s="28">
        <f t="shared" si="8"/>
        <v>1.0165532182217247</v>
      </c>
      <c r="U29" s="28">
        <f t="shared" si="9"/>
        <v>0.29179067140840148</v>
      </c>
      <c r="V29" s="28">
        <f t="shared" si="10"/>
        <v>0.54834288861889668</v>
      </c>
      <c r="X29" s="16">
        <v>26</v>
      </c>
      <c r="Y29" s="2">
        <f t="shared" si="11"/>
        <v>1</v>
      </c>
      <c r="Z29" s="46">
        <f t="shared" si="12"/>
        <v>0.32590576018170514</v>
      </c>
      <c r="AA29" s="46">
        <f t="shared" si="13"/>
        <v>2.9606634948364064E-2</v>
      </c>
      <c r="AB29" s="46">
        <f t="shared" si="14"/>
        <v>2.6667661127905022E-2</v>
      </c>
      <c r="AC29" s="46">
        <f t="shared" si="15"/>
        <v>5.5257336450110765E-2</v>
      </c>
      <c r="AD29" s="46">
        <f t="shared" si="16"/>
        <v>3.5547198273279762E-2</v>
      </c>
      <c r="AE29" s="46">
        <f t="shared" si="17"/>
        <v>0.11121042338287494</v>
      </c>
      <c r="AF29" s="46">
        <f t="shared" si="18"/>
        <v>3.1921756308309505E-2</v>
      </c>
      <c r="AG29" s="46">
        <f t="shared" si="19"/>
        <v>5.9988443014298946E-2</v>
      </c>
    </row>
    <row r="30" spans="2:33">
      <c r="B30" s="32">
        <v>2337</v>
      </c>
      <c r="C30" s="32">
        <v>55</v>
      </c>
      <c r="D30" s="11">
        <v>30.780341666666668</v>
      </c>
      <c r="E30" s="5">
        <v>92.874008333333336</v>
      </c>
      <c r="F30" s="11">
        <v>1039.8091666666667</v>
      </c>
      <c r="G30" s="6">
        <v>1150.6866666666667</v>
      </c>
      <c r="H30" s="11">
        <v>566.20420000000001</v>
      </c>
      <c r="I30" s="11">
        <v>864.61433333333332</v>
      </c>
      <c r="J30" s="5">
        <v>268.2043333333333</v>
      </c>
      <c r="K30" s="11">
        <v>954.14273330000003</v>
      </c>
      <c r="L30" s="11">
        <v>509.7328333333333</v>
      </c>
      <c r="N30" s="28">
        <f t="shared" si="2"/>
        <v>8.516604618586376</v>
      </c>
      <c r="O30" s="18">
        <f t="shared" si="3"/>
        <v>2.8225765712527573</v>
      </c>
      <c r="P30" s="28">
        <f t="shared" si="4"/>
        <v>0.25210779862651078</v>
      </c>
      <c r="Q30" s="22">
        <f t="shared" si="5"/>
        <v>0.22781527551664804</v>
      </c>
      <c r="R30" s="28">
        <f t="shared" si="6"/>
        <v>0.46298490897806832</v>
      </c>
      <c r="S30" s="28">
        <f t="shared" si="7"/>
        <v>0.30319182772434566</v>
      </c>
      <c r="T30" s="28">
        <f t="shared" si="8"/>
        <v>0.97740404393167912</v>
      </c>
      <c r="U30" s="28">
        <f t="shared" si="9"/>
        <v>0.27474296124789238</v>
      </c>
      <c r="V30" s="28">
        <f t="shared" si="10"/>
        <v>0.51427725046813733</v>
      </c>
      <c r="X30" s="16">
        <v>27</v>
      </c>
      <c r="Y30" s="2">
        <f t="shared" si="11"/>
        <v>1</v>
      </c>
      <c r="Z30" s="46">
        <f t="shared" si="12"/>
        <v>0.33142040727038719</v>
      </c>
      <c r="AA30" s="46">
        <f t="shared" si="13"/>
        <v>2.9601914133282468E-2</v>
      </c>
      <c r="AB30" s="46">
        <f t="shared" si="14"/>
        <v>2.6749542302277482E-2</v>
      </c>
      <c r="AC30" s="46">
        <f t="shared" si="15"/>
        <v>5.4362616290494957E-2</v>
      </c>
      <c r="AD30" s="46">
        <f t="shared" si="16"/>
        <v>3.5600082580171583E-2</v>
      </c>
      <c r="AE30" s="46">
        <f t="shared" si="17"/>
        <v>0.11476452033462051</v>
      </c>
      <c r="AF30" s="46">
        <f t="shared" si="18"/>
        <v>3.2259682532203245E-2</v>
      </c>
      <c r="AG30" s="46">
        <f t="shared" si="19"/>
        <v>6.0385244296276765E-2</v>
      </c>
    </row>
    <row r="31" spans="2:33">
      <c r="B31" s="32">
        <v>2517</v>
      </c>
      <c r="C31" s="32">
        <v>57</v>
      </c>
      <c r="D31" s="11">
        <v>33.169808333333336</v>
      </c>
      <c r="E31" s="5">
        <v>99.63495833333333</v>
      </c>
      <c r="F31" s="11">
        <v>1120.0899999999999</v>
      </c>
      <c r="G31" s="6">
        <v>1237.4033333333334</v>
      </c>
      <c r="H31" s="11">
        <v>612.66880000000003</v>
      </c>
      <c r="I31" s="11">
        <v>929.20366666666666</v>
      </c>
      <c r="J31" s="5">
        <v>283.14333333333337</v>
      </c>
      <c r="K31" s="11">
        <v>1027.0246669999999</v>
      </c>
      <c r="L31" s="11">
        <v>551.85900000000004</v>
      </c>
      <c r="N31" s="28">
        <f t="shared" si="2"/>
        <v>7.9030905866454351</v>
      </c>
      <c r="O31" s="18">
        <f t="shared" si="3"/>
        <v>2.6310444083590143</v>
      </c>
      <c r="P31" s="28">
        <f t="shared" si="4"/>
        <v>0.2340383362051264</v>
      </c>
      <c r="Q31" s="22">
        <f t="shared" si="5"/>
        <v>0.21185008391227864</v>
      </c>
      <c r="R31" s="28">
        <f t="shared" si="6"/>
        <v>0.42787228597245358</v>
      </c>
      <c r="S31" s="28">
        <f t="shared" si="7"/>
        <v>0.28211683767928886</v>
      </c>
      <c r="T31" s="28">
        <f t="shared" si="8"/>
        <v>0.92583497168689577</v>
      </c>
      <c r="U31" s="28">
        <f t="shared" si="9"/>
        <v>0.25524606021950591</v>
      </c>
      <c r="V31" s="28">
        <f t="shared" si="10"/>
        <v>0.47501988732629169</v>
      </c>
      <c r="X31" s="16">
        <v>28</v>
      </c>
      <c r="Y31" s="2">
        <f t="shared" si="11"/>
        <v>1</v>
      </c>
      <c r="Z31" s="46">
        <f t="shared" si="12"/>
        <v>0.33291335579588666</v>
      </c>
      <c r="AA31" s="46">
        <f t="shared" si="13"/>
        <v>2.9613520639710508E-2</v>
      </c>
      <c r="AB31" s="46">
        <f t="shared" si="14"/>
        <v>2.6805979456981151E-2</v>
      </c>
      <c r="AC31" s="46">
        <f t="shared" si="15"/>
        <v>5.4139868609815504E-2</v>
      </c>
      <c r="AD31" s="46">
        <f t="shared" si="16"/>
        <v>3.5697026952469346E-2</v>
      </c>
      <c r="AE31" s="46">
        <f t="shared" si="17"/>
        <v>0.11714847015057155</v>
      </c>
      <c r="AF31" s="46">
        <f t="shared" si="18"/>
        <v>3.2296992856290702E-2</v>
      </c>
      <c r="AG31" s="46">
        <f t="shared" si="19"/>
        <v>6.0105585545099996E-2</v>
      </c>
    </row>
    <row r="32" spans="2:33">
      <c r="B32" s="32">
        <v>2701</v>
      </c>
      <c r="C32" s="32">
        <v>59</v>
      </c>
      <c r="D32" s="11">
        <v>35.788699999999999</v>
      </c>
      <c r="E32" s="5">
        <v>109.11591666666665</v>
      </c>
      <c r="F32" s="11">
        <v>1202.0858333333333</v>
      </c>
      <c r="G32" s="6">
        <v>1327.0516666666665</v>
      </c>
      <c r="H32" s="11">
        <v>673.48439999999994</v>
      </c>
      <c r="I32" s="11">
        <v>993.80799999999999</v>
      </c>
      <c r="J32" s="5">
        <v>321.06166666666667</v>
      </c>
      <c r="K32" s="11">
        <v>1104.656667</v>
      </c>
      <c r="L32" s="11">
        <v>589.39075000000014</v>
      </c>
      <c r="N32" s="28">
        <f t="shared" si="2"/>
        <v>7.3247701090008857</v>
      </c>
      <c r="O32" s="18">
        <f t="shared" si="3"/>
        <v>2.4024359415942227</v>
      </c>
      <c r="P32" s="28">
        <f t="shared" si="4"/>
        <v>0.21807427783512409</v>
      </c>
      <c r="Q32" s="22">
        <f t="shared" si="5"/>
        <v>0.19753865398358017</v>
      </c>
      <c r="R32" s="28">
        <f t="shared" si="6"/>
        <v>0.38923544480020628</v>
      </c>
      <c r="S32" s="28">
        <f t="shared" si="7"/>
        <v>0.2637773090979344</v>
      </c>
      <c r="T32" s="28">
        <f t="shared" si="8"/>
        <v>0.81649112060507578</v>
      </c>
      <c r="U32" s="28">
        <f t="shared" si="9"/>
        <v>0.23730812281423547</v>
      </c>
      <c r="V32" s="28">
        <f t="shared" si="10"/>
        <v>0.44477114715492216</v>
      </c>
      <c r="X32" s="16">
        <v>29</v>
      </c>
      <c r="Y32" s="2">
        <f t="shared" si="11"/>
        <v>1</v>
      </c>
      <c r="Z32" s="46">
        <f t="shared" si="12"/>
        <v>0.32798789666341077</v>
      </c>
      <c r="AA32" s="46">
        <f t="shared" si="13"/>
        <v>2.9772166851646062E-2</v>
      </c>
      <c r="AB32" s="46">
        <f t="shared" si="14"/>
        <v>2.6968580725945112E-2</v>
      </c>
      <c r="AC32" s="46">
        <f t="shared" si="15"/>
        <v>5.3139612439426963E-2</v>
      </c>
      <c r="AD32" s="46">
        <f t="shared" si="16"/>
        <v>3.6011684349492055E-2</v>
      </c>
      <c r="AE32" s="46">
        <f t="shared" si="17"/>
        <v>0.11146986300658751</v>
      </c>
      <c r="AF32" s="46">
        <f t="shared" si="18"/>
        <v>3.239803014740688E-2</v>
      </c>
      <c r="AG32" s="46">
        <f t="shared" si="19"/>
        <v>6.0721516243680433E-2</v>
      </c>
    </row>
    <row r="33" spans="2:33">
      <c r="B33" s="32">
        <v>2881</v>
      </c>
      <c r="C33" s="32">
        <v>61</v>
      </c>
      <c r="D33" s="11">
        <v>38.014324999999999</v>
      </c>
      <c r="E33" s="5">
        <v>115.14725</v>
      </c>
      <c r="F33" s="11">
        <v>1281.9408333333333</v>
      </c>
      <c r="G33" s="6">
        <v>1415.9491666666665</v>
      </c>
      <c r="H33" s="11">
        <v>717.62400000000002</v>
      </c>
      <c r="I33" s="11">
        <v>1059.5033333333333</v>
      </c>
      <c r="J33" s="5">
        <v>314.86399999999998</v>
      </c>
      <c r="K33" s="11">
        <v>1177.856667</v>
      </c>
      <c r="L33" s="11">
        <v>629.74599999999998</v>
      </c>
      <c r="N33" s="28">
        <f t="shared" si="2"/>
        <v>6.8959267328829332</v>
      </c>
      <c r="O33" s="18">
        <f t="shared" si="3"/>
        <v>2.2765980082025408</v>
      </c>
      <c r="P33" s="28">
        <f t="shared" si="4"/>
        <v>0.20448993680805599</v>
      </c>
      <c r="Q33" s="22">
        <f t="shared" si="5"/>
        <v>0.18513658976693492</v>
      </c>
      <c r="R33" s="28">
        <f t="shared" si="6"/>
        <v>0.36529436027780565</v>
      </c>
      <c r="S33" s="28">
        <f t="shared" si="7"/>
        <v>0.24742159061950411</v>
      </c>
      <c r="T33" s="28">
        <f t="shared" si="8"/>
        <v>0.83256263021495003</v>
      </c>
      <c r="U33" s="28">
        <f t="shared" si="9"/>
        <v>0.2225601869433575</v>
      </c>
      <c r="V33" s="28">
        <f t="shared" si="10"/>
        <v>0.41626941655842198</v>
      </c>
      <c r="X33" s="16">
        <v>30</v>
      </c>
      <c r="Y33" s="2">
        <f t="shared" si="11"/>
        <v>1</v>
      </c>
      <c r="Z33" s="46">
        <f t="shared" si="12"/>
        <v>0.33013662940278643</v>
      </c>
      <c r="AA33" s="46">
        <f t="shared" si="13"/>
        <v>2.9653728168681729E-2</v>
      </c>
      <c r="AB33" s="46">
        <f t="shared" si="14"/>
        <v>2.6847238513152839E-2</v>
      </c>
      <c r="AC33" s="46">
        <f t="shared" si="15"/>
        <v>5.2972482804365513E-2</v>
      </c>
      <c r="AD33" s="46">
        <f t="shared" si="16"/>
        <v>3.5879382163340683E-2</v>
      </c>
      <c r="AE33" s="46">
        <f t="shared" si="17"/>
        <v>0.12073252261293765</v>
      </c>
      <c r="AF33" s="46">
        <f t="shared" si="18"/>
        <v>3.2274151910879317E-2</v>
      </c>
      <c r="AG33" s="46">
        <f t="shared" si="19"/>
        <v>6.0364535860489781E-2</v>
      </c>
    </row>
    <row r="34" spans="2:33">
      <c r="B34" s="32">
        <v>3081</v>
      </c>
      <c r="C34" s="32">
        <v>63</v>
      </c>
      <c r="D34" s="11">
        <v>40.821216666666665</v>
      </c>
      <c r="E34" s="5">
        <v>122.58308333333332</v>
      </c>
      <c r="F34" s="11">
        <v>1370.9708333333335</v>
      </c>
      <c r="G34" s="6">
        <v>1510.24</v>
      </c>
      <c r="H34" s="11">
        <v>771.1751999999999</v>
      </c>
      <c r="I34" s="11">
        <v>1130.08</v>
      </c>
      <c r="J34" s="5">
        <v>347.59766666666673</v>
      </c>
      <c r="K34" s="11">
        <v>1253.1553329999999</v>
      </c>
      <c r="L34" s="11">
        <v>669.38958333333346</v>
      </c>
      <c r="N34" s="28">
        <f t="shared" si="2"/>
        <v>6.4217586198026932</v>
      </c>
      <c r="O34" s="18">
        <f t="shared" si="3"/>
        <v>2.1385006223670069</v>
      </c>
      <c r="P34" s="28">
        <f t="shared" si="4"/>
        <v>0.19121048648615788</v>
      </c>
      <c r="Q34" s="22">
        <f t="shared" si="5"/>
        <v>0.17357770950312534</v>
      </c>
      <c r="R34" s="28">
        <f t="shared" si="6"/>
        <v>0.33992794374092949</v>
      </c>
      <c r="S34" s="28">
        <f t="shared" si="7"/>
        <v>0.23196941809429422</v>
      </c>
      <c r="T34" s="28">
        <f t="shared" si="8"/>
        <v>0.75415926267245748</v>
      </c>
      <c r="U34" s="28">
        <f t="shared" si="9"/>
        <v>0.20918715589107262</v>
      </c>
      <c r="V34" s="28">
        <f t="shared" si="10"/>
        <v>0.39161649139296678</v>
      </c>
      <c r="X34" s="16">
        <v>31</v>
      </c>
      <c r="Y34" s="2">
        <f t="shared" si="11"/>
        <v>1</v>
      </c>
      <c r="Z34" s="46">
        <f t="shared" si="12"/>
        <v>0.33300856493928943</v>
      </c>
      <c r="AA34" s="46">
        <f t="shared" si="13"/>
        <v>2.9775408545647385E-2</v>
      </c>
      <c r="AB34" s="46">
        <f t="shared" si="14"/>
        <v>2.7029622223399372E-2</v>
      </c>
      <c r="AC34" s="46">
        <f t="shared" si="15"/>
        <v>5.2933777780544124E-2</v>
      </c>
      <c r="AD34" s="46">
        <f t="shared" si="16"/>
        <v>3.6122413162489972E-2</v>
      </c>
      <c r="AE34" s="46">
        <f t="shared" si="17"/>
        <v>0.11743812050905594</v>
      </c>
      <c r="AF34" s="46">
        <f t="shared" si="18"/>
        <v>3.2574745996525767E-2</v>
      </c>
      <c r="AG34" s="46">
        <f t="shared" si="19"/>
        <v>6.0982748586243044E-2</v>
      </c>
    </row>
    <row r="35" spans="2:33">
      <c r="B35" s="32">
        <v>3273</v>
      </c>
      <c r="C35" s="32">
        <v>65</v>
      </c>
      <c r="D35" s="11">
        <v>43.367741666666667</v>
      </c>
      <c r="E35" s="5">
        <v>132.43141666666665</v>
      </c>
      <c r="F35" s="11">
        <v>1456.5575000000001</v>
      </c>
      <c r="G35" s="6">
        <v>1607.7966666666664</v>
      </c>
      <c r="H35" s="11">
        <v>831.67499999999995</v>
      </c>
      <c r="I35" s="11">
        <v>1199.8766666666668</v>
      </c>
      <c r="J35" s="5">
        <v>360.71433333333334</v>
      </c>
      <c r="K35" s="11">
        <v>1334.452</v>
      </c>
      <c r="L35" s="11">
        <v>718.83333333333348</v>
      </c>
      <c r="N35" s="28">
        <f t="shared" si="2"/>
        <v>6.0446772168791361</v>
      </c>
      <c r="O35" s="18">
        <f t="shared" si="3"/>
        <v>1.9794698765461622</v>
      </c>
      <c r="P35" s="28">
        <f t="shared" si="4"/>
        <v>0.1799750438963103</v>
      </c>
      <c r="Q35" s="22">
        <f t="shared" si="5"/>
        <v>0.16304549290022166</v>
      </c>
      <c r="R35" s="28">
        <f t="shared" si="6"/>
        <v>0.31520004809571051</v>
      </c>
      <c r="S35" s="28">
        <f t="shared" si="7"/>
        <v>0.21847578778930055</v>
      </c>
      <c r="T35" s="28">
        <f t="shared" si="8"/>
        <v>0.72673574564544607</v>
      </c>
      <c r="U35" s="28">
        <f t="shared" si="9"/>
        <v>0.19644318416848264</v>
      </c>
      <c r="V35" s="28">
        <f t="shared" si="10"/>
        <v>0.36467980523997212</v>
      </c>
      <c r="X35" s="16">
        <v>32</v>
      </c>
      <c r="Y35" s="2">
        <f t="shared" si="11"/>
        <v>1</v>
      </c>
      <c r="Z35" s="46">
        <f t="shared" si="12"/>
        <v>0.32747321412278185</v>
      </c>
      <c r="AA35" s="46">
        <f t="shared" si="13"/>
        <v>2.9774136391228403E-2</v>
      </c>
      <c r="AB35" s="46">
        <f t="shared" si="14"/>
        <v>2.6973399414105023E-2</v>
      </c>
      <c r="AC35" s="46">
        <f t="shared" si="15"/>
        <v>5.2145058666746832E-2</v>
      </c>
      <c r="AD35" s="46">
        <f t="shared" si="16"/>
        <v>3.6143499470778939E-2</v>
      </c>
      <c r="AE35" s="46">
        <f t="shared" si="17"/>
        <v>0.12022738676866181</v>
      </c>
      <c r="AF35" s="46">
        <f t="shared" si="18"/>
        <v>3.2498539974961008E-2</v>
      </c>
      <c r="AG35" s="46">
        <f t="shared" si="19"/>
        <v>6.0330732668676085E-2</v>
      </c>
    </row>
    <row r="36" spans="2:33">
      <c r="B36" s="32">
        <v>3481</v>
      </c>
      <c r="C36" s="32">
        <v>67</v>
      </c>
      <c r="D36" s="11">
        <v>46.582341666666672</v>
      </c>
      <c r="E36" s="5">
        <v>141.05091666666667</v>
      </c>
      <c r="F36" s="11">
        <v>1549.2658333333336</v>
      </c>
      <c r="G36" s="6">
        <v>1706.2341666666669</v>
      </c>
      <c r="H36" s="11">
        <v>892.20100000000002</v>
      </c>
      <c r="I36" s="11">
        <v>1273.8966666666665</v>
      </c>
      <c r="J36" s="5">
        <v>370.86666666666673</v>
      </c>
      <c r="K36" s="11">
        <v>1421.3326669999999</v>
      </c>
      <c r="L36" s="11">
        <v>744.8363333333333</v>
      </c>
      <c r="N36" s="28">
        <f t="shared" si="2"/>
        <v>5.6275401927160873</v>
      </c>
      <c r="O36" s="18">
        <f t="shared" si="3"/>
        <v>1.8585061777336906</v>
      </c>
      <c r="P36" s="28">
        <f t="shared" si="4"/>
        <v>0.16920530638436804</v>
      </c>
      <c r="Q36" s="22">
        <f t="shared" si="5"/>
        <v>0.15363893486679484</v>
      </c>
      <c r="R36" s="28">
        <f t="shared" si="6"/>
        <v>0.29381720038421832</v>
      </c>
      <c r="S36" s="28">
        <f t="shared" si="7"/>
        <v>0.2057812119769003</v>
      </c>
      <c r="T36" s="28">
        <f t="shared" si="8"/>
        <v>0.70684163221283469</v>
      </c>
      <c r="U36" s="28">
        <f t="shared" si="9"/>
        <v>0.18443535850991596</v>
      </c>
      <c r="V36" s="28">
        <f t="shared" si="10"/>
        <v>0.35194845937071634</v>
      </c>
      <c r="X36" s="16">
        <v>33</v>
      </c>
      <c r="Y36" s="2">
        <f t="shared" si="11"/>
        <v>1</v>
      </c>
      <c r="Z36" s="46">
        <f t="shared" si="12"/>
        <v>0.33025195984192474</v>
      </c>
      <c r="AA36" s="46">
        <f t="shared" si="13"/>
        <v>3.006736524127826E-2</v>
      </c>
      <c r="AB36" s="46">
        <f t="shared" si="14"/>
        <v>2.7301259450026642E-2</v>
      </c>
      <c r="AC36" s="46">
        <f t="shared" si="15"/>
        <v>5.2210591185917379E-2</v>
      </c>
      <c r="AD36" s="46">
        <f t="shared" si="16"/>
        <v>3.6566813373141216E-2</v>
      </c>
      <c r="AE36" s="46">
        <f t="shared" si="17"/>
        <v>0.12560401312241595</v>
      </c>
      <c r="AF36" s="46">
        <f t="shared" si="18"/>
        <v>3.2773707906811007E-2</v>
      </c>
      <c r="AG36" s="46">
        <f t="shared" si="19"/>
        <v>6.254037240395989E-2</v>
      </c>
    </row>
    <row r="37" spans="2:33">
      <c r="B37" s="32">
        <v>3689</v>
      </c>
      <c r="C37" s="32">
        <v>69</v>
      </c>
      <c r="D37" s="11">
        <v>49.683191666666666</v>
      </c>
      <c r="E37" s="5">
        <v>150.28524999999999</v>
      </c>
      <c r="F37" s="11">
        <v>1643.2216666666666</v>
      </c>
      <c r="G37" s="6">
        <v>1808.8791666666666</v>
      </c>
      <c r="H37" s="11">
        <v>952.85500000000013</v>
      </c>
      <c r="I37" s="11">
        <v>1349.1</v>
      </c>
      <c r="J37" s="5">
        <v>422.98433333333332</v>
      </c>
      <c r="K37" s="11">
        <v>1506.9506670000001</v>
      </c>
      <c r="L37" s="11">
        <v>786.73941666666667</v>
      </c>
      <c r="N37" s="28">
        <f t="shared" si="2"/>
        <v>5.2763115896170785</v>
      </c>
      <c r="O37" s="18">
        <f t="shared" si="3"/>
        <v>1.7443095712985808</v>
      </c>
      <c r="P37" s="28">
        <f t="shared" si="4"/>
        <v>0.15953051576527005</v>
      </c>
      <c r="Q37" s="22">
        <f t="shared" si="5"/>
        <v>0.14492068062405128</v>
      </c>
      <c r="R37" s="28">
        <f t="shared" si="6"/>
        <v>0.27511426187615107</v>
      </c>
      <c r="S37" s="28">
        <f t="shared" si="7"/>
        <v>0.19431028092802613</v>
      </c>
      <c r="T37" s="28">
        <f t="shared" si="8"/>
        <v>0.61974872197788256</v>
      </c>
      <c r="U37" s="28">
        <f t="shared" si="9"/>
        <v>0.17395659044490805</v>
      </c>
      <c r="V37" s="28">
        <f t="shared" si="10"/>
        <v>0.3332030840791948</v>
      </c>
      <c r="X37" s="16">
        <v>34</v>
      </c>
      <c r="Y37" s="2">
        <f t="shared" si="11"/>
        <v>1</v>
      </c>
      <c r="Z37" s="46">
        <f t="shared" si="12"/>
        <v>0.33059260084849762</v>
      </c>
      <c r="AA37" s="46">
        <f t="shared" si="13"/>
        <v>3.0235234037201311E-2</v>
      </c>
      <c r="AB37" s="46">
        <f t="shared" si="14"/>
        <v>2.7466285522111993E-2</v>
      </c>
      <c r="AC37" s="46">
        <f t="shared" si="15"/>
        <v>5.2141397869210591E-2</v>
      </c>
      <c r="AD37" s="46">
        <f t="shared" si="16"/>
        <v>3.6826915474513881E-2</v>
      </c>
      <c r="AE37" s="46">
        <f t="shared" si="17"/>
        <v>0.11745870414428274</v>
      </c>
      <c r="AF37" s="46">
        <f t="shared" si="18"/>
        <v>3.2969355105416119E-2</v>
      </c>
      <c r="AG37" s="46">
        <f t="shared" si="19"/>
        <v>6.3150759468960135E-2</v>
      </c>
    </row>
    <row r="38" spans="2:33">
      <c r="B38" s="33">
        <v>3905</v>
      </c>
      <c r="C38" s="33">
        <v>71</v>
      </c>
      <c r="D38" s="12">
        <v>52.352166666666669</v>
      </c>
      <c r="E38" s="7">
        <v>157.20675</v>
      </c>
      <c r="F38" s="12">
        <v>1738.6324999999999</v>
      </c>
      <c r="G38" s="8">
        <v>1920.6733333333332</v>
      </c>
      <c r="H38" s="12">
        <v>1017.0695999999999</v>
      </c>
      <c r="I38" s="12">
        <v>1426.03</v>
      </c>
      <c r="J38" s="7">
        <v>419.43299999999999</v>
      </c>
      <c r="K38" s="12">
        <v>1587.11</v>
      </c>
      <c r="L38" s="12">
        <v>833.46608333333336</v>
      </c>
      <c r="N38" s="29">
        <f t="shared" si="2"/>
        <v>5.0073190221353459</v>
      </c>
      <c r="O38" s="20">
        <f t="shared" si="3"/>
        <v>1.667511096056626</v>
      </c>
      <c r="P38" s="29">
        <f t="shared" si="4"/>
        <v>0.15077596904463708</v>
      </c>
      <c r="Q38" s="23">
        <f t="shared" si="5"/>
        <v>0.1364854686377347</v>
      </c>
      <c r="R38" s="29">
        <f t="shared" si="6"/>
        <v>0.25774440608587657</v>
      </c>
      <c r="S38" s="29">
        <f t="shared" si="7"/>
        <v>0.1838278297090524</v>
      </c>
      <c r="T38" s="29">
        <f t="shared" si="8"/>
        <v>0.62499612572210583</v>
      </c>
      <c r="U38" s="29">
        <f t="shared" si="9"/>
        <v>0.16517065609819107</v>
      </c>
      <c r="V38" s="29">
        <f t="shared" si="10"/>
        <v>0.31452269653444204</v>
      </c>
      <c r="X38" s="17">
        <v>35</v>
      </c>
      <c r="Y38" s="2">
        <f t="shared" si="11"/>
        <v>1</v>
      </c>
      <c r="Z38" s="46">
        <f t="shared" si="12"/>
        <v>0.33301475074490544</v>
      </c>
      <c r="AA38" s="46">
        <f t="shared" si="13"/>
        <v>3.0111117022525846E-2</v>
      </c>
      <c r="AB38" s="46">
        <f t="shared" si="14"/>
        <v>2.7257194525530982E-2</v>
      </c>
      <c r="AC38" s="46">
        <f t="shared" si="15"/>
        <v>5.1473534030185029E-2</v>
      </c>
      <c r="AD38" s="46">
        <f t="shared" si="16"/>
        <v>3.6711827006911966E-2</v>
      </c>
      <c r="AE38" s="46">
        <f t="shared" si="17"/>
        <v>0.12481651817254882</v>
      </c>
      <c r="AF38" s="46">
        <f t="shared" si="18"/>
        <v>3.2985846391659475E-2</v>
      </c>
      <c r="AG38" s="46">
        <f t="shared" si="19"/>
        <v>6.2812593953783163E-2</v>
      </c>
    </row>
  </sheetData>
  <mergeCells count="3">
    <mergeCell ref="Y2:AG2"/>
    <mergeCell ref="D2:L2"/>
    <mergeCell ref="N2:V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topLeftCell="A13" workbookViewId="0">
      <selection activeCell="B6" sqref="B6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6.25" customWidth="1"/>
    <col min="5" max="5" width="12.625" customWidth="1"/>
    <col min="6" max="6" width="10.75" customWidth="1"/>
  </cols>
  <sheetData>
    <row r="1" spans="1:12">
      <c r="A1" s="1"/>
      <c r="B1" s="38"/>
      <c r="C1" s="38"/>
      <c r="D1" s="38"/>
      <c r="K1" s="1"/>
      <c r="L1" s="1"/>
    </row>
    <row r="2" spans="1:12">
      <c r="A2" s="1"/>
      <c r="B2" s="38"/>
      <c r="C2" s="60" t="s">
        <v>11</v>
      </c>
      <c r="D2" s="66"/>
      <c r="E2" s="61"/>
      <c r="K2" s="1"/>
      <c r="L2" s="1"/>
    </row>
    <row r="3" spans="1:12">
      <c r="A3" s="1"/>
      <c r="B3" s="45" t="s">
        <v>53</v>
      </c>
      <c r="C3" s="44" t="s">
        <v>50</v>
      </c>
      <c r="D3" s="14" t="s">
        <v>51</v>
      </c>
      <c r="E3" s="14" t="s">
        <v>52</v>
      </c>
      <c r="K3" s="1"/>
      <c r="L3" s="1"/>
    </row>
    <row r="4" spans="1:12">
      <c r="A4" s="1"/>
      <c r="B4" s="47">
        <v>16</v>
      </c>
      <c r="C4" s="24">
        <v>8.4604545454545446E-2</v>
      </c>
      <c r="D4" s="24">
        <v>0.77242272727272732</v>
      </c>
      <c r="E4" s="24">
        <v>0.27239545454545461</v>
      </c>
      <c r="K4" s="1"/>
      <c r="L4" s="1"/>
    </row>
    <row r="5" spans="1:12">
      <c r="A5" s="1"/>
      <c r="B5" s="47">
        <v>15</v>
      </c>
      <c r="C5" s="25">
        <v>9.5980909090909089E-2</v>
      </c>
      <c r="D5" s="25">
        <v>0.80387699999999995</v>
      </c>
      <c r="E5" s="25">
        <v>0.26690909090909087</v>
      </c>
      <c r="K5" s="1"/>
      <c r="L5" s="1"/>
    </row>
    <row r="6" spans="1:12">
      <c r="A6" s="1"/>
      <c r="B6" s="47">
        <v>14</v>
      </c>
      <c r="C6" s="25">
        <v>0.10383909090909092</v>
      </c>
      <c r="D6" s="25">
        <v>0.86733399999999994</v>
      </c>
      <c r="E6" s="25">
        <v>0.26923272727272729</v>
      </c>
      <c r="K6" s="1"/>
      <c r="L6" s="1"/>
    </row>
    <row r="7" spans="1:12">
      <c r="A7" s="1"/>
      <c r="B7" s="47">
        <v>13</v>
      </c>
      <c r="C7" s="25">
        <v>0.10175636363636364</v>
      </c>
      <c r="D7" s="25">
        <v>0.84493299999999993</v>
      </c>
      <c r="E7" s="25">
        <v>0.24139545454545458</v>
      </c>
      <c r="K7" s="1"/>
      <c r="L7" s="1"/>
    </row>
    <row r="8" spans="1:12">
      <c r="A8" s="1"/>
      <c r="B8" s="47">
        <v>12</v>
      </c>
      <c r="C8" s="25">
        <v>0.11759545454545456</v>
      </c>
      <c r="D8" s="25">
        <v>0.89515699999999998</v>
      </c>
      <c r="E8" s="25">
        <v>0.2678881818181818</v>
      </c>
      <c r="K8" s="1"/>
      <c r="L8" s="1"/>
    </row>
    <row r="9" spans="1:12">
      <c r="A9" s="1"/>
      <c r="B9" s="47">
        <v>11</v>
      </c>
      <c r="C9" s="25">
        <v>0.11770727272727276</v>
      </c>
      <c r="D9" s="25">
        <v>0.90682300000000016</v>
      </c>
      <c r="E9" s="25">
        <v>0.30157363636363638</v>
      </c>
      <c r="K9" s="1"/>
      <c r="L9" s="1"/>
    </row>
    <row r="10" spans="1:12">
      <c r="A10" s="1"/>
      <c r="B10" s="47">
        <v>10</v>
      </c>
      <c r="C10" s="25">
        <v>0.1408490909090909</v>
      </c>
      <c r="D10" s="25">
        <v>1.0227266666666666</v>
      </c>
      <c r="E10" s="25">
        <v>0.24998818181818183</v>
      </c>
      <c r="K10" s="1"/>
      <c r="L10" s="1"/>
    </row>
    <row r="11" spans="1:12">
      <c r="A11" s="1"/>
      <c r="B11" s="47">
        <v>9</v>
      </c>
      <c r="C11" s="25">
        <v>0.16642545454545454</v>
      </c>
      <c r="D11" s="25">
        <v>0.98658363636363622</v>
      </c>
      <c r="E11" s="25">
        <v>0.25179818181818181</v>
      </c>
      <c r="K11" s="1"/>
      <c r="L11" s="1"/>
    </row>
    <row r="12" spans="1:12">
      <c r="A12" s="1"/>
      <c r="B12" s="47">
        <v>8</v>
      </c>
      <c r="C12" s="25">
        <v>0.19693000000000002</v>
      </c>
      <c r="D12" s="25">
        <v>1.1749700000000003</v>
      </c>
      <c r="E12" s="25">
        <v>0.34556636363636362</v>
      </c>
      <c r="K12" s="1"/>
      <c r="L12" s="1"/>
    </row>
    <row r="13" spans="1:12">
      <c r="A13" s="1"/>
      <c r="B13" s="47">
        <v>7</v>
      </c>
      <c r="C13" s="25">
        <v>0.24135272727272727</v>
      </c>
      <c r="D13" s="25">
        <v>1.2474754545454545</v>
      </c>
      <c r="E13" s="25">
        <v>0.45279727272727271</v>
      </c>
      <c r="K13" s="1"/>
      <c r="L13" s="1"/>
    </row>
    <row r="14" spans="1:12">
      <c r="A14" s="1"/>
      <c r="B14" s="47">
        <v>6</v>
      </c>
      <c r="C14" s="25">
        <v>0.32650363636363633</v>
      </c>
      <c r="D14" s="25">
        <v>1.2932718181818181</v>
      </c>
      <c r="E14" s="25">
        <v>0.4825263636363637</v>
      </c>
      <c r="K14" s="1"/>
      <c r="L14" s="1"/>
    </row>
    <row r="15" spans="1:12">
      <c r="A15" s="1"/>
      <c r="B15" s="47">
        <v>5</v>
      </c>
      <c r="C15" s="25">
        <v>0.4507772727272728</v>
      </c>
      <c r="D15" s="25">
        <v>1.5834845454545456</v>
      </c>
      <c r="E15" s="25">
        <v>0.53017181818181813</v>
      </c>
      <c r="K15" s="1"/>
      <c r="L15" s="1"/>
    </row>
    <row r="16" spans="1:12">
      <c r="A16" s="1"/>
      <c r="B16" s="47">
        <v>4</v>
      </c>
      <c r="C16" s="25">
        <v>0.68905090909090905</v>
      </c>
      <c r="D16" s="25">
        <v>2.5140609090909094</v>
      </c>
      <c r="E16" s="25">
        <v>0.82217272727272717</v>
      </c>
      <c r="K16" s="1"/>
      <c r="L16" s="1"/>
    </row>
    <row r="17" spans="1:12">
      <c r="A17" s="1"/>
      <c r="B17" s="47">
        <v>3</v>
      </c>
      <c r="C17" s="25">
        <v>1.1651118181818183</v>
      </c>
      <c r="D17" s="25">
        <v>3.175212727272728</v>
      </c>
      <c r="E17" s="25">
        <v>1.4112518181818183</v>
      </c>
      <c r="K17" s="1"/>
      <c r="L17" s="1"/>
    </row>
    <row r="18" spans="1:12">
      <c r="A18" s="1"/>
      <c r="B18" s="47">
        <v>2</v>
      </c>
      <c r="C18" s="25">
        <v>2.5135972727272731</v>
      </c>
      <c r="D18" s="25">
        <v>6.4914836363636361</v>
      </c>
      <c r="E18" s="25">
        <v>2.8799290909090911</v>
      </c>
      <c r="K18" s="1"/>
      <c r="L18" s="1"/>
    </row>
    <row r="19" spans="1:12">
      <c r="A19" s="1"/>
      <c r="B19" s="48">
        <v>1</v>
      </c>
      <c r="C19" s="26">
        <v>9.767717272727273</v>
      </c>
      <c r="D19" s="26">
        <v>25.154939090909089</v>
      </c>
      <c r="E19" s="26">
        <v>10.816081818181818</v>
      </c>
      <c r="F19" s="1"/>
      <c r="G19" s="38"/>
      <c r="H19" s="38"/>
      <c r="K19" s="1"/>
      <c r="L19" s="1"/>
    </row>
    <row r="20" spans="1:12">
      <c r="A20" s="1"/>
      <c r="F20" s="1"/>
      <c r="G20" s="38"/>
      <c r="H20" s="38"/>
      <c r="K20" s="1"/>
      <c r="L20" s="1"/>
    </row>
    <row r="21" spans="1:12">
      <c r="F21" s="1"/>
      <c r="K21" s="1"/>
      <c r="L21" s="1"/>
    </row>
    <row r="22" spans="1:12">
      <c r="A22" s="1"/>
      <c r="B22" s="38"/>
      <c r="C22" s="60" t="s">
        <v>35</v>
      </c>
      <c r="D22" s="66"/>
      <c r="E22" s="61"/>
      <c r="F22" s="1"/>
      <c r="K22" s="1"/>
      <c r="L22" s="1"/>
    </row>
    <row r="23" spans="1:12">
      <c r="A23" s="1"/>
      <c r="B23" s="45" t="s">
        <v>53</v>
      </c>
      <c r="C23" s="14" t="s">
        <v>71</v>
      </c>
      <c r="D23" s="14" t="s">
        <v>72</v>
      </c>
      <c r="E23" s="14" t="s">
        <v>73</v>
      </c>
      <c r="F23" s="1"/>
      <c r="K23" s="1"/>
      <c r="L23" s="1"/>
    </row>
    <row r="24" spans="1:12">
      <c r="A24" s="1"/>
      <c r="B24" s="47">
        <v>16</v>
      </c>
      <c r="C24" s="28">
        <f t="shared" ref="C24:E39" si="0">512*512/C4/1000</f>
        <v>3098.4623650137005</v>
      </c>
      <c r="D24" s="28">
        <f t="shared" si="0"/>
        <v>339.37893169660981</v>
      </c>
      <c r="E24" s="28">
        <f t="shared" si="0"/>
        <v>962.3655447461075</v>
      </c>
      <c r="F24" s="1"/>
      <c r="K24" s="1"/>
      <c r="L24" s="1"/>
    </row>
    <row r="25" spans="1:12">
      <c r="A25" s="1"/>
      <c r="B25" s="47">
        <v>15</v>
      </c>
      <c r="C25" s="28">
        <f t="shared" si="0"/>
        <v>2731.2098049801571</v>
      </c>
      <c r="D25" s="28">
        <f t="shared" si="0"/>
        <v>326.09963962148436</v>
      </c>
      <c r="E25" s="28">
        <f t="shared" si="0"/>
        <v>982.14713896457783</v>
      </c>
      <c r="F25" s="1"/>
      <c r="K25" s="1"/>
      <c r="L25" s="1"/>
    </row>
    <row r="26" spans="1:12">
      <c r="A26" s="1"/>
      <c r="B26" s="47">
        <v>14</v>
      </c>
      <c r="C26" s="28">
        <f t="shared" si="0"/>
        <v>2524.5213310804302</v>
      </c>
      <c r="D26" s="28">
        <f t="shared" si="0"/>
        <v>302.24112049106805</v>
      </c>
      <c r="E26" s="28">
        <f t="shared" si="0"/>
        <v>973.67063304474664</v>
      </c>
      <c r="F26" s="1"/>
      <c r="K26" s="1"/>
      <c r="L26" s="1"/>
    </row>
    <row r="27" spans="1:12">
      <c r="A27" s="1"/>
      <c r="B27" s="47">
        <v>13</v>
      </c>
      <c r="C27" s="28">
        <f t="shared" si="0"/>
        <v>2576.1926884179679</v>
      </c>
      <c r="D27" s="28">
        <f t="shared" si="0"/>
        <v>310.25418583485322</v>
      </c>
      <c r="E27" s="28">
        <f t="shared" si="0"/>
        <v>1085.9525109684221</v>
      </c>
      <c r="F27" s="1"/>
      <c r="K27" s="1"/>
      <c r="L27" s="1"/>
    </row>
    <row r="28" spans="1:12">
      <c r="A28" s="1"/>
      <c r="B28" s="47">
        <v>12</v>
      </c>
      <c r="C28" s="28">
        <f t="shared" si="0"/>
        <v>2229.2018089753001</v>
      </c>
      <c r="D28" s="28">
        <f t="shared" si="0"/>
        <v>292.84695310431579</v>
      </c>
      <c r="E28" s="28">
        <f t="shared" si="0"/>
        <v>978.55753927181286</v>
      </c>
      <c r="F28" s="1"/>
      <c r="K28" s="1"/>
      <c r="L28" s="1"/>
    </row>
    <row r="29" spans="1:12">
      <c r="A29" s="1"/>
      <c r="B29" s="47">
        <v>11</v>
      </c>
      <c r="C29" s="28">
        <f t="shared" si="0"/>
        <v>2227.0841378458108</v>
      </c>
      <c r="D29" s="28">
        <f t="shared" si="0"/>
        <v>289.07956679528417</v>
      </c>
      <c r="E29" s="28">
        <f t="shared" si="0"/>
        <v>869.25370254814891</v>
      </c>
      <c r="F29" s="1"/>
      <c r="K29" s="1"/>
      <c r="L29" s="1"/>
    </row>
    <row r="30" spans="1:12">
      <c r="A30" s="1"/>
      <c r="B30" s="47">
        <v>10</v>
      </c>
      <c r="C30" s="28">
        <f t="shared" si="0"/>
        <v>1861.1692720771428</v>
      </c>
      <c r="D30" s="28">
        <f t="shared" si="0"/>
        <v>256.31872967035838</v>
      </c>
      <c r="E30" s="28">
        <f t="shared" si="0"/>
        <v>1048.6255713906473</v>
      </c>
      <c r="F30" s="1"/>
      <c r="K30" s="1"/>
      <c r="L30" s="1"/>
    </row>
    <row r="31" spans="1:12">
      <c r="A31" s="1"/>
      <c r="B31" s="47">
        <v>9</v>
      </c>
      <c r="C31" s="28">
        <f t="shared" si="0"/>
        <v>1575.1436624642211</v>
      </c>
      <c r="D31" s="28">
        <f t="shared" si="0"/>
        <v>265.70884650612493</v>
      </c>
      <c r="E31" s="28">
        <f t="shared" si="0"/>
        <v>1041.0877398204912</v>
      </c>
      <c r="F31" s="1"/>
      <c r="K31" s="1"/>
      <c r="L31" s="1"/>
    </row>
    <row r="32" spans="1:12">
      <c r="A32" s="1"/>
      <c r="B32" s="47">
        <v>8</v>
      </c>
      <c r="C32" s="28">
        <f t="shared" si="0"/>
        <v>1331.1532016452545</v>
      </c>
      <c r="D32" s="28">
        <f t="shared" si="0"/>
        <v>223.10697294399</v>
      </c>
      <c r="E32" s="28">
        <f t="shared" si="0"/>
        <v>758.592350370801</v>
      </c>
      <c r="F32" s="1"/>
      <c r="K32" s="1"/>
      <c r="L32" s="1"/>
    </row>
    <row r="33" spans="1:12">
      <c r="A33" s="1"/>
      <c r="B33" s="47">
        <v>7</v>
      </c>
      <c r="C33" s="28">
        <f t="shared" si="0"/>
        <v>1086.1447598384862</v>
      </c>
      <c r="D33" s="28">
        <f t="shared" si="0"/>
        <v>210.13960558888752</v>
      </c>
      <c r="E33" s="28">
        <f t="shared" si="0"/>
        <v>578.94341637939522</v>
      </c>
      <c r="F33" s="1"/>
      <c r="K33" s="1"/>
      <c r="L33" s="1"/>
    </row>
    <row r="34" spans="1:12">
      <c r="A34" s="1"/>
      <c r="B34" s="47">
        <v>6</v>
      </c>
      <c r="C34" s="28">
        <f t="shared" si="0"/>
        <v>802.88232902877326</v>
      </c>
      <c r="D34" s="28">
        <f t="shared" si="0"/>
        <v>202.69830078609644</v>
      </c>
      <c r="E34" s="28">
        <f t="shared" si="0"/>
        <v>543.2739426390267</v>
      </c>
      <c r="F34" s="1"/>
      <c r="K34" s="1"/>
      <c r="L34" s="1"/>
    </row>
    <row r="35" spans="1:12">
      <c r="A35" s="1"/>
      <c r="B35" s="47">
        <v>5</v>
      </c>
      <c r="C35" s="28">
        <f t="shared" si="0"/>
        <v>581.53774793034245</v>
      </c>
      <c r="D35" s="28">
        <f t="shared" si="0"/>
        <v>165.54882127046619</v>
      </c>
      <c r="E35" s="28">
        <f t="shared" si="0"/>
        <v>494.45102702554408</v>
      </c>
      <c r="F35" s="1"/>
      <c r="K35" s="1"/>
      <c r="L35" s="1"/>
    </row>
    <row r="36" spans="1:12">
      <c r="A36" s="1"/>
      <c r="B36" s="47">
        <v>4</v>
      </c>
      <c r="C36" s="28">
        <f t="shared" si="0"/>
        <v>380.44213648285654</v>
      </c>
      <c r="D36" s="28">
        <f t="shared" si="0"/>
        <v>104.27114118519584</v>
      </c>
      <c r="E36" s="28">
        <f t="shared" si="0"/>
        <v>318.84297703424409</v>
      </c>
      <c r="F36" s="1"/>
      <c r="K36" s="1"/>
      <c r="L36" s="1"/>
    </row>
    <row r="37" spans="1:12">
      <c r="A37" s="1"/>
      <c r="B37" s="47">
        <v>3</v>
      </c>
      <c r="C37" s="28">
        <f t="shared" si="0"/>
        <v>224.99471373406999</v>
      </c>
      <c r="D37" s="28">
        <f t="shared" si="0"/>
        <v>82.559507823956793</v>
      </c>
      <c r="E37" s="28">
        <f t="shared" si="0"/>
        <v>185.75281648723214</v>
      </c>
      <c r="F37" s="1"/>
      <c r="K37" s="1"/>
      <c r="L37" s="1"/>
    </row>
    <row r="38" spans="1:12">
      <c r="A38" s="1"/>
      <c r="B38" s="47">
        <v>2</v>
      </c>
      <c r="C38" s="28">
        <f t="shared" si="0"/>
        <v>104.29037413601729</v>
      </c>
      <c r="D38" s="28">
        <f t="shared" si="0"/>
        <v>40.38275603616038</v>
      </c>
      <c r="E38" s="28">
        <f t="shared" si="0"/>
        <v>91.024463354842695</v>
      </c>
      <c r="F38" s="1"/>
      <c r="K38" s="1"/>
      <c r="L38" s="1"/>
    </row>
    <row r="39" spans="1:12">
      <c r="A39" s="1"/>
      <c r="B39" s="48">
        <v>1</v>
      </c>
      <c r="C39" s="29">
        <f t="shared" si="0"/>
        <v>26.837795636442085</v>
      </c>
      <c r="D39" s="29">
        <f t="shared" si="0"/>
        <v>10.421174110285879</v>
      </c>
      <c r="E39" s="29">
        <f t="shared" si="0"/>
        <v>24.236503052273171</v>
      </c>
      <c r="F39" s="1"/>
      <c r="G39" s="38"/>
      <c r="H39" s="38"/>
      <c r="K39" s="1"/>
      <c r="L39" s="1"/>
    </row>
    <row r="40" spans="1:12">
      <c r="A40" s="1"/>
      <c r="F40" s="1"/>
      <c r="G40" s="38"/>
      <c r="H40" s="38"/>
      <c r="K40" s="1"/>
      <c r="L40" s="1"/>
    </row>
    <row r="41" spans="1:12">
      <c r="A41" s="1"/>
      <c r="F41" s="1"/>
      <c r="G41" s="38"/>
      <c r="H41" s="38"/>
      <c r="K41" s="1"/>
      <c r="L41" s="1"/>
    </row>
    <row r="42" spans="1:12">
      <c r="A42" s="1"/>
      <c r="F42" s="1"/>
      <c r="G42" s="38"/>
      <c r="H42" s="38"/>
      <c r="K42" s="1"/>
      <c r="L42" s="1"/>
    </row>
    <row r="43" spans="1:12">
      <c r="A43" s="1"/>
      <c r="F43" s="1"/>
      <c r="G43" s="38"/>
      <c r="H43" s="38"/>
      <c r="K43" s="1"/>
      <c r="L43" s="1"/>
    </row>
    <row r="44" spans="1:12">
      <c r="A44" s="1"/>
      <c r="F44" s="1"/>
      <c r="G44" s="38"/>
      <c r="H44" s="38"/>
      <c r="K44" s="1"/>
      <c r="L44" s="1"/>
    </row>
    <row r="45" spans="1:12">
      <c r="A45" s="1"/>
      <c r="F45" s="1"/>
      <c r="G45" s="38"/>
      <c r="H45" s="38"/>
      <c r="K45" s="1"/>
      <c r="L45" s="1"/>
    </row>
    <row r="46" spans="1:12">
      <c r="A46" s="1"/>
      <c r="F46" s="1"/>
      <c r="G46" s="38"/>
      <c r="H46" s="38"/>
      <c r="K46" s="1"/>
      <c r="L46" s="1"/>
    </row>
    <row r="47" spans="1:12">
      <c r="A47" s="1"/>
      <c r="F47" s="1"/>
      <c r="G47" s="38"/>
      <c r="H47" s="38"/>
      <c r="K47" s="1"/>
      <c r="L47" s="1"/>
    </row>
    <row r="48" spans="1:12">
      <c r="A48" s="1"/>
      <c r="F48" s="1"/>
      <c r="G48" s="38"/>
      <c r="H48" s="38"/>
      <c r="K48" s="1"/>
      <c r="L48" s="1"/>
    </row>
    <row r="49" spans="1:12">
      <c r="A49" s="1"/>
      <c r="F49" s="1"/>
      <c r="G49" s="38"/>
      <c r="H49" s="38"/>
      <c r="K49" s="1"/>
      <c r="L49" s="1"/>
    </row>
    <row r="50" spans="1:12">
      <c r="A50" s="1"/>
      <c r="F50" s="1"/>
      <c r="G50" s="38"/>
      <c r="H50" s="38"/>
      <c r="K50" s="1"/>
      <c r="L50" s="1"/>
    </row>
    <row r="51" spans="1:12">
      <c r="A51" s="1"/>
      <c r="F51" s="1"/>
      <c r="G51" s="38"/>
      <c r="H51" s="38"/>
      <c r="K51" s="1"/>
      <c r="L51" s="1"/>
    </row>
    <row r="52" spans="1:12">
      <c r="A52" s="1"/>
      <c r="F52" s="1"/>
      <c r="G52" s="38"/>
      <c r="H52" s="38"/>
      <c r="K52" s="1"/>
      <c r="L52" s="1"/>
    </row>
    <row r="53" spans="1:12">
      <c r="A53" s="1"/>
      <c r="F53" s="1"/>
      <c r="G53" s="38"/>
      <c r="H53" s="38"/>
      <c r="K53" s="1"/>
      <c r="L53" s="1"/>
    </row>
    <row r="54" spans="1:12">
      <c r="A54" s="1"/>
      <c r="F54" s="1"/>
      <c r="G54" s="38"/>
      <c r="H54" s="38"/>
      <c r="K54" s="1"/>
      <c r="L54" s="1"/>
    </row>
    <row r="55" spans="1:12">
      <c r="A55" s="1"/>
      <c r="F55" s="1"/>
      <c r="G55" s="38"/>
      <c r="H55" s="38"/>
      <c r="K55" s="1"/>
      <c r="L55" s="1"/>
    </row>
    <row r="56" spans="1:12">
      <c r="A56" s="1"/>
      <c r="F56" s="1"/>
      <c r="G56" s="38"/>
      <c r="H56" s="38"/>
      <c r="K56" s="1"/>
      <c r="L56" s="1"/>
    </row>
    <row r="57" spans="1:12">
      <c r="A57" s="1"/>
      <c r="F57" s="1"/>
      <c r="G57" s="38"/>
      <c r="H57" s="38"/>
      <c r="K57" s="1"/>
      <c r="L57" s="1"/>
    </row>
    <row r="58" spans="1:12">
      <c r="A58" s="1"/>
      <c r="F58" s="1"/>
      <c r="G58" s="38"/>
      <c r="H58" s="38"/>
      <c r="K58" s="1"/>
      <c r="L58" s="1"/>
    </row>
    <row r="59" spans="1:12">
      <c r="A59" s="1"/>
      <c r="F59" s="1"/>
      <c r="G59" s="38"/>
      <c r="H59" s="38"/>
      <c r="K59" s="1"/>
      <c r="L59" s="1"/>
    </row>
    <row r="60" spans="1:12">
      <c r="A60" s="1"/>
      <c r="F60" s="1"/>
      <c r="G60" s="38"/>
      <c r="H60" s="38"/>
      <c r="K60" s="1"/>
      <c r="L60" s="1"/>
    </row>
    <row r="61" spans="1:12">
      <c r="A61" s="1"/>
      <c r="F61" s="1"/>
      <c r="G61" s="38"/>
      <c r="H61" s="38"/>
      <c r="K61" s="1"/>
      <c r="L61" s="1"/>
    </row>
    <row r="62" spans="1:12">
      <c r="A62" s="1"/>
      <c r="F62" s="1"/>
      <c r="G62" s="38"/>
      <c r="H62" s="38"/>
      <c r="K62" s="1"/>
      <c r="L62" s="1"/>
    </row>
    <row r="63" spans="1:12">
      <c r="A63" s="1"/>
      <c r="F63" s="1"/>
      <c r="G63" s="38"/>
      <c r="H63" s="38"/>
      <c r="K63" s="1"/>
      <c r="L63" s="1"/>
    </row>
    <row r="64" spans="1:12">
      <c r="A64" s="1"/>
      <c r="F64" s="1"/>
      <c r="G64" s="38"/>
      <c r="H64" s="38"/>
      <c r="K64" s="1"/>
      <c r="L64" s="1"/>
    </row>
    <row r="65" spans="1:12">
      <c r="A65" s="1"/>
      <c r="F65" s="1"/>
      <c r="G65" s="38"/>
      <c r="H65" s="38"/>
      <c r="K65" s="1"/>
      <c r="L65" s="1"/>
    </row>
    <row r="66" spans="1:12">
      <c r="A66" s="1"/>
      <c r="F66" s="1"/>
      <c r="G66" s="38"/>
      <c r="H66" s="38"/>
      <c r="K66" s="1"/>
      <c r="L66" s="1"/>
    </row>
    <row r="67" spans="1:12">
      <c r="A67" s="1"/>
      <c r="F67" s="1"/>
      <c r="G67" s="38"/>
      <c r="H67" s="38"/>
      <c r="K67" s="1"/>
      <c r="L67" s="1"/>
    </row>
    <row r="68" spans="1:12">
      <c r="A68" s="1"/>
      <c r="F68" s="1"/>
      <c r="G68" s="38"/>
      <c r="H68" s="38"/>
      <c r="K68" s="1"/>
      <c r="L68" s="1"/>
    </row>
    <row r="69" spans="1:12">
      <c r="A69" s="1"/>
      <c r="F69" s="1"/>
      <c r="G69" s="38"/>
      <c r="H69" s="38"/>
      <c r="K69" s="1"/>
      <c r="L69" s="1"/>
    </row>
    <row r="70" spans="1:12">
      <c r="A70" s="1"/>
      <c r="F70" s="1"/>
      <c r="G70" s="38"/>
      <c r="H70" s="38"/>
      <c r="K70" s="1"/>
      <c r="L70" s="1"/>
    </row>
    <row r="71" spans="1:12">
      <c r="A71" s="1"/>
      <c r="F71" s="1"/>
      <c r="G71" s="38"/>
      <c r="H71" s="38"/>
      <c r="K71" s="1"/>
      <c r="L71" s="1"/>
    </row>
    <row r="72" spans="1:12">
      <c r="A72" s="1"/>
      <c r="F72" s="1"/>
      <c r="G72" s="38"/>
      <c r="H72" s="38"/>
      <c r="K72" s="1"/>
      <c r="L72" s="1"/>
    </row>
    <row r="73" spans="1:12">
      <c r="A73" s="1"/>
      <c r="F73" s="1"/>
      <c r="G73" s="38"/>
      <c r="H73" s="38"/>
      <c r="K73" s="1"/>
      <c r="L73" s="1"/>
    </row>
    <row r="74" spans="1:12">
      <c r="A74" s="1"/>
      <c r="F74" s="1"/>
      <c r="G74" s="38"/>
      <c r="H74" s="38"/>
      <c r="K74" s="1"/>
      <c r="L74" s="1"/>
    </row>
    <row r="75" spans="1:12">
      <c r="A75" s="1"/>
      <c r="F75" s="1"/>
      <c r="G75" s="38"/>
      <c r="H75" s="38"/>
      <c r="K75" s="1"/>
      <c r="L75" s="1"/>
    </row>
    <row r="76" spans="1:12">
      <c r="A76" s="1"/>
      <c r="F76" s="1"/>
      <c r="G76" s="38"/>
      <c r="H76" s="38"/>
      <c r="K76" s="1"/>
      <c r="L76" s="1"/>
    </row>
    <row r="77" spans="1:12">
      <c r="A77" s="1"/>
      <c r="F77" s="1"/>
      <c r="G77" s="38"/>
      <c r="H77" s="38"/>
      <c r="K77" s="1"/>
      <c r="L77" s="1"/>
    </row>
    <row r="78" spans="1:12">
      <c r="A78" s="1"/>
      <c r="F78" s="1"/>
      <c r="G78" s="38"/>
      <c r="H78" s="38"/>
      <c r="K78" s="1"/>
      <c r="L78" s="1"/>
    </row>
    <row r="79" spans="1:12">
      <c r="A79" s="1"/>
      <c r="F79" s="1"/>
      <c r="G79" s="38"/>
      <c r="H79" s="38"/>
      <c r="K79" s="1"/>
      <c r="L79" s="1"/>
    </row>
    <row r="80" spans="1:12">
      <c r="A80" s="1"/>
      <c r="F80" s="1"/>
      <c r="G80" s="38"/>
      <c r="H80" s="38"/>
      <c r="K80" s="1"/>
      <c r="L80" s="1"/>
    </row>
    <row r="81" spans="1:12">
      <c r="A81" s="1"/>
      <c r="F81" s="1"/>
      <c r="G81" s="38"/>
      <c r="H81" s="38"/>
      <c r="K81" s="1"/>
      <c r="L81" s="1"/>
    </row>
    <row r="82" spans="1:12">
      <c r="A82" s="1"/>
      <c r="F82" s="1"/>
      <c r="G82" s="38"/>
      <c r="H82" s="38"/>
      <c r="K82" s="1"/>
      <c r="L82" s="1"/>
    </row>
    <row r="83" spans="1:12">
      <c r="A83" s="1"/>
      <c r="F83" s="1"/>
      <c r="G83" s="38"/>
      <c r="H83" s="38"/>
      <c r="K83" s="1"/>
      <c r="L83" s="1"/>
    </row>
    <row r="84" spans="1:12">
      <c r="A84" s="1"/>
      <c r="F84" s="1"/>
      <c r="G84" s="38"/>
      <c r="H84" s="38"/>
      <c r="K84" s="1"/>
      <c r="L84" s="1"/>
    </row>
    <row r="85" spans="1:12">
      <c r="A85" s="1"/>
      <c r="F85" s="1"/>
      <c r="G85" s="38"/>
      <c r="H85" s="38"/>
      <c r="K85" s="1"/>
      <c r="L85" s="1"/>
    </row>
    <row r="86" spans="1:12">
      <c r="A86" s="1"/>
      <c r="F86" s="1"/>
      <c r="G86" s="38"/>
      <c r="H86" s="38"/>
      <c r="K86" s="1"/>
      <c r="L86" s="1"/>
    </row>
    <row r="87" spans="1:12">
      <c r="A87" s="1"/>
      <c r="F87" s="1"/>
      <c r="G87" s="38"/>
      <c r="H87" s="38"/>
      <c r="K87" s="1"/>
      <c r="L87" s="1"/>
    </row>
    <row r="88" spans="1:12">
      <c r="A88" s="1"/>
      <c r="F88" s="1"/>
      <c r="G88" s="38"/>
      <c r="H88" s="38"/>
      <c r="K88" s="1"/>
      <c r="L88" s="1"/>
    </row>
    <row r="89" spans="1:12">
      <c r="A89" s="1"/>
      <c r="F89" s="1"/>
      <c r="G89" s="38"/>
      <c r="H89" s="38"/>
      <c r="K89" s="1"/>
      <c r="L89" s="1"/>
    </row>
    <row r="90" spans="1:12">
      <c r="A90" s="1"/>
      <c r="F90" s="1"/>
      <c r="G90" s="38"/>
      <c r="H90" s="38"/>
      <c r="K90" s="1"/>
      <c r="L90" s="1"/>
    </row>
    <row r="91" spans="1:12">
      <c r="A91" s="1"/>
      <c r="F91" s="1"/>
      <c r="G91" s="38"/>
      <c r="H91" s="38"/>
      <c r="K91" s="1"/>
      <c r="L91" s="1"/>
    </row>
    <row r="92" spans="1:12">
      <c r="A92" s="1"/>
      <c r="F92" s="1"/>
      <c r="G92" s="38"/>
      <c r="H92" s="38"/>
      <c r="K92" s="1"/>
      <c r="L92" s="1"/>
    </row>
    <row r="93" spans="1:12">
      <c r="A93" s="1"/>
      <c r="F93" s="1"/>
      <c r="G93" s="38"/>
      <c r="H93" s="38"/>
      <c r="K93" s="1"/>
      <c r="L93" s="1"/>
    </row>
    <row r="94" spans="1:12">
      <c r="A94" s="1"/>
      <c r="F94" s="1"/>
      <c r="G94" s="38"/>
      <c r="H94" s="38"/>
      <c r="K94" s="1"/>
      <c r="L94" s="1"/>
    </row>
    <row r="95" spans="1:12">
      <c r="A95" s="1"/>
      <c r="F95" s="1"/>
      <c r="G95" s="38"/>
      <c r="H95" s="38"/>
      <c r="K95" s="1"/>
      <c r="L95" s="1"/>
    </row>
    <row r="96" spans="1:12">
      <c r="A96" s="1"/>
      <c r="F96" s="1"/>
      <c r="G96" s="38"/>
      <c r="H96" s="38"/>
      <c r="K96" s="1"/>
      <c r="L96" s="1"/>
    </row>
    <row r="97" spans="1:12">
      <c r="A97" s="1"/>
      <c r="F97" s="1"/>
      <c r="G97" s="38"/>
      <c r="H97" s="38"/>
      <c r="K97" s="1"/>
      <c r="L97" s="1"/>
    </row>
    <row r="98" spans="1:12">
      <c r="A98" s="1"/>
      <c r="F98" s="1"/>
      <c r="G98" s="38"/>
      <c r="H98" s="38"/>
      <c r="K98" s="1"/>
      <c r="L98" s="1"/>
    </row>
    <row r="99" spans="1:12">
      <c r="A99" s="1"/>
      <c r="F99" s="1"/>
      <c r="G99" s="38"/>
      <c r="H99" s="38"/>
      <c r="K99" s="1"/>
      <c r="L99" s="1"/>
    </row>
    <row r="100" spans="1:12">
      <c r="A100" s="1"/>
      <c r="F100" s="1"/>
      <c r="G100" s="38"/>
      <c r="H100" s="38"/>
      <c r="K100" s="1"/>
      <c r="L100" s="1"/>
    </row>
    <row r="101" spans="1:12">
      <c r="A101" s="1"/>
      <c r="F101" s="1"/>
      <c r="G101" s="38"/>
      <c r="H101" s="38"/>
      <c r="K101" s="1"/>
      <c r="L101" s="1"/>
    </row>
    <row r="102" spans="1:12">
      <c r="A102" s="1"/>
      <c r="F102" s="1"/>
      <c r="G102" s="38"/>
      <c r="H102" s="38"/>
      <c r="K102" s="1"/>
      <c r="L102" s="1"/>
    </row>
    <row r="103" spans="1:12">
      <c r="A103" s="1"/>
      <c r="F103" s="1"/>
      <c r="G103" s="38"/>
      <c r="H103" s="38"/>
      <c r="K103" s="1"/>
      <c r="L103" s="1"/>
    </row>
    <row r="104" spans="1:12">
      <c r="A104" s="1"/>
      <c r="F104" s="1"/>
      <c r="G104" s="38"/>
      <c r="H104" s="38"/>
      <c r="K104" s="1"/>
      <c r="L104" s="1"/>
    </row>
    <row r="105" spans="1:12">
      <c r="A105" s="1"/>
      <c r="F105" s="1"/>
      <c r="G105" s="38"/>
      <c r="H105" s="38"/>
      <c r="K105" s="1"/>
      <c r="L105" s="1"/>
    </row>
    <row r="106" spans="1:12">
      <c r="A106" s="1"/>
      <c r="F106" s="1"/>
      <c r="G106" s="38"/>
      <c r="H106" s="38"/>
      <c r="K106" s="1"/>
      <c r="L106" s="1"/>
    </row>
    <row r="107" spans="1:12">
      <c r="A107" s="1"/>
      <c r="F107" s="1"/>
      <c r="G107" s="38"/>
      <c r="H107" s="38"/>
      <c r="K107" s="1"/>
      <c r="L107" s="1"/>
    </row>
    <row r="108" spans="1:12">
      <c r="A108" s="1"/>
      <c r="F108" s="1"/>
      <c r="G108" s="38"/>
      <c r="H108" s="38"/>
      <c r="K108" s="1"/>
      <c r="L108" s="1"/>
    </row>
    <row r="109" spans="1:12">
      <c r="A109" s="1"/>
      <c r="F109" s="1"/>
      <c r="G109" s="38"/>
      <c r="H109" s="38"/>
      <c r="K109" s="1"/>
      <c r="L109" s="1"/>
    </row>
    <row r="110" spans="1:12">
      <c r="A110" s="1"/>
      <c r="F110" s="1"/>
      <c r="G110" s="38"/>
      <c r="H110" s="38"/>
      <c r="K110" s="1"/>
      <c r="L110" s="1"/>
    </row>
    <row r="111" spans="1:12">
      <c r="A111" s="1"/>
      <c r="F111" s="1"/>
      <c r="G111" s="38"/>
      <c r="H111" s="38"/>
      <c r="K111" s="1"/>
      <c r="L111" s="1"/>
    </row>
    <row r="112" spans="1:12">
      <c r="A112" s="1"/>
      <c r="F112" s="1"/>
      <c r="G112" s="38"/>
      <c r="H112" s="38"/>
      <c r="K112" s="1"/>
      <c r="L112" s="1"/>
    </row>
    <row r="113" spans="1:12">
      <c r="A113" s="1"/>
      <c r="F113" s="1"/>
      <c r="G113" s="38"/>
      <c r="H113" s="38"/>
      <c r="K113" s="1"/>
      <c r="L113" s="1"/>
    </row>
    <row r="114" spans="1:12">
      <c r="A114" s="1"/>
      <c r="F114" s="1"/>
      <c r="G114" s="38"/>
      <c r="H114" s="38"/>
      <c r="K114" s="1"/>
      <c r="L114" s="1"/>
    </row>
    <row r="115" spans="1:12">
      <c r="A115" s="1"/>
      <c r="F115" s="1"/>
      <c r="G115" s="38"/>
      <c r="H115" s="38"/>
      <c r="K115" s="1"/>
      <c r="L115" s="1"/>
    </row>
    <row r="116" spans="1:12">
      <c r="A116" s="1"/>
      <c r="F116" s="1"/>
      <c r="G116" s="38"/>
      <c r="H116" s="38"/>
      <c r="K116" s="1"/>
      <c r="L116" s="1"/>
    </row>
    <row r="117" spans="1:12">
      <c r="A117" s="1"/>
      <c r="F117" s="1"/>
      <c r="G117" s="38"/>
      <c r="H117" s="38"/>
      <c r="K117" s="1"/>
      <c r="L117" s="1"/>
    </row>
    <row r="118" spans="1:12">
      <c r="A118" s="1"/>
      <c r="F118" s="1"/>
      <c r="G118" s="38"/>
      <c r="H118" s="38"/>
      <c r="K118" s="1"/>
      <c r="L118" s="1"/>
    </row>
    <row r="119" spans="1:12">
      <c r="A119" s="1"/>
      <c r="F119" s="1"/>
      <c r="G119" s="38"/>
      <c r="H119" s="38"/>
      <c r="K119" s="1"/>
      <c r="L119" s="1"/>
    </row>
    <row r="120" spans="1:12">
      <c r="A120" s="1"/>
      <c r="F120" s="1"/>
      <c r="G120" s="38"/>
      <c r="H120" s="38"/>
      <c r="K120" s="1"/>
      <c r="L120" s="1"/>
    </row>
    <row r="121" spans="1:12">
      <c r="A121" s="1"/>
      <c r="F121" s="1"/>
      <c r="G121" s="38"/>
      <c r="H121" s="38"/>
      <c r="K121" s="1"/>
      <c r="L121" s="1"/>
    </row>
    <row r="122" spans="1:12">
      <c r="A122" s="1"/>
      <c r="F122" s="1"/>
      <c r="G122" s="38"/>
      <c r="H122" s="38"/>
      <c r="K122" s="1"/>
      <c r="L122" s="1"/>
    </row>
    <row r="123" spans="1:12">
      <c r="A123" s="1"/>
      <c r="F123" s="1"/>
      <c r="G123" s="38"/>
      <c r="H123" s="38"/>
      <c r="K123" s="1"/>
      <c r="L123" s="1"/>
    </row>
    <row r="124" spans="1:12">
      <c r="A124" s="1"/>
      <c r="F124" s="1"/>
      <c r="G124" s="38"/>
      <c r="H124" s="38"/>
      <c r="K124" s="1"/>
      <c r="L124" s="1"/>
    </row>
    <row r="125" spans="1:12">
      <c r="A125" s="1"/>
      <c r="F125" s="1"/>
      <c r="G125" s="38"/>
      <c r="H125" s="38"/>
      <c r="K125" s="1"/>
      <c r="L125" s="1"/>
    </row>
    <row r="126" spans="1:12">
      <c r="A126" s="1"/>
      <c r="F126" s="1"/>
      <c r="G126" s="38"/>
      <c r="H126" s="38"/>
      <c r="K126" s="1"/>
      <c r="L126" s="1"/>
    </row>
    <row r="127" spans="1:12">
      <c r="A127" s="1"/>
      <c r="F127" s="1"/>
      <c r="G127" s="38"/>
      <c r="H127" s="38"/>
      <c r="K127" s="1"/>
      <c r="L127" s="1"/>
    </row>
    <row r="128" spans="1:12">
      <c r="A128" s="1"/>
      <c r="F128" s="1"/>
      <c r="G128" s="38"/>
      <c r="H128" s="38"/>
      <c r="K128" s="1"/>
      <c r="L128" s="1"/>
    </row>
    <row r="129" spans="1:12">
      <c r="A129" s="1"/>
      <c r="F129" s="1"/>
      <c r="G129" s="38"/>
      <c r="H129" s="38"/>
      <c r="K129" s="1"/>
      <c r="L129" s="1"/>
    </row>
    <row r="130" spans="1:12">
      <c r="A130" s="1"/>
      <c r="F130" s="1"/>
      <c r="G130" s="38"/>
      <c r="H130" s="38"/>
      <c r="K130" s="1"/>
      <c r="L130" s="1"/>
    </row>
    <row r="131" spans="1:12">
      <c r="A131" s="1"/>
      <c r="F131" s="1"/>
      <c r="G131" s="38"/>
      <c r="H131" s="38"/>
      <c r="K131" s="1"/>
      <c r="L131" s="1"/>
    </row>
    <row r="132" spans="1:12">
      <c r="A132" s="1"/>
      <c r="F132" s="1"/>
      <c r="G132" s="38"/>
      <c r="H132" s="38"/>
      <c r="K132" s="1"/>
      <c r="L132" s="1"/>
    </row>
    <row r="133" spans="1:12">
      <c r="A133" s="1"/>
      <c r="F133" s="1"/>
      <c r="G133" s="38"/>
      <c r="H133" s="38"/>
      <c r="K133" s="1"/>
      <c r="L133" s="1"/>
    </row>
    <row r="134" spans="1:12">
      <c r="A134" s="1"/>
      <c r="F134" s="1"/>
      <c r="G134" s="38"/>
      <c r="H134" s="38"/>
      <c r="K134" s="1"/>
      <c r="L134" s="1"/>
    </row>
    <row r="135" spans="1:12">
      <c r="A135" s="1"/>
      <c r="F135" s="1"/>
      <c r="G135" s="38"/>
      <c r="H135" s="38"/>
      <c r="K135" s="1"/>
      <c r="L135" s="1"/>
    </row>
    <row r="136" spans="1:12">
      <c r="A136" s="1"/>
      <c r="F136" s="1"/>
      <c r="G136" s="38"/>
      <c r="H136" s="38"/>
      <c r="K136" s="1"/>
      <c r="L136" s="1"/>
    </row>
    <row r="137" spans="1:12">
      <c r="A137" s="1"/>
      <c r="F137" s="1"/>
      <c r="G137" s="38"/>
      <c r="H137" s="38"/>
      <c r="K137" s="1"/>
      <c r="L137" s="1"/>
    </row>
    <row r="138" spans="1:12">
      <c r="A138" s="1"/>
      <c r="F138" s="1"/>
      <c r="G138" s="38"/>
      <c r="H138" s="38"/>
      <c r="K138" s="1"/>
      <c r="L138" s="1"/>
    </row>
    <row r="139" spans="1:12">
      <c r="A139" s="1"/>
      <c r="F139" s="1"/>
      <c r="G139" s="38"/>
      <c r="H139" s="38"/>
      <c r="K139" s="1"/>
      <c r="L139" s="1"/>
    </row>
    <row r="140" spans="1:12">
      <c r="A140" s="1"/>
      <c r="F140" s="1"/>
      <c r="G140" s="38"/>
      <c r="H140" s="38"/>
      <c r="K140" s="1"/>
      <c r="L140" s="1"/>
    </row>
    <row r="141" spans="1:12">
      <c r="A141" s="1"/>
      <c r="F141" s="1"/>
      <c r="G141" s="38"/>
      <c r="H141" s="38"/>
      <c r="K141" s="1"/>
      <c r="L141" s="1"/>
    </row>
    <row r="142" spans="1:12">
      <c r="A142" s="1"/>
      <c r="F142" s="1"/>
      <c r="G142" s="38"/>
      <c r="H142" s="38"/>
      <c r="K142" s="1"/>
      <c r="L142" s="1"/>
    </row>
    <row r="143" spans="1:12">
      <c r="A143" s="1"/>
      <c r="F143" s="1"/>
      <c r="G143" s="38"/>
      <c r="H143" s="38"/>
      <c r="K143" s="1"/>
      <c r="L143" s="1"/>
    </row>
    <row r="144" spans="1:12">
      <c r="A144" s="1"/>
      <c r="F144" s="1"/>
      <c r="G144" s="38"/>
      <c r="H144" s="38"/>
      <c r="K144" s="1"/>
      <c r="L144" s="1"/>
    </row>
    <row r="145" spans="1:12">
      <c r="A145" s="1"/>
      <c r="F145" s="1"/>
      <c r="G145" s="38"/>
      <c r="H145" s="38"/>
      <c r="K145" s="1"/>
      <c r="L145" s="1"/>
    </row>
    <row r="146" spans="1:12">
      <c r="A146" s="1"/>
      <c r="F146" s="1"/>
      <c r="G146" s="38"/>
      <c r="H146" s="38"/>
      <c r="K146" s="1"/>
      <c r="L146" s="1"/>
    </row>
    <row r="147" spans="1:12">
      <c r="A147" s="1"/>
      <c r="F147" s="1"/>
      <c r="G147" s="38"/>
      <c r="H147" s="38"/>
      <c r="K147" s="1"/>
      <c r="L147" s="1"/>
    </row>
    <row r="148" spans="1:12">
      <c r="A148" s="1"/>
      <c r="F148" s="1"/>
      <c r="G148" s="38"/>
      <c r="H148" s="38"/>
      <c r="K148" s="1"/>
      <c r="L148" s="1"/>
    </row>
    <row r="149" spans="1:12">
      <c r="A149" s="1"/>
      <c r="F149" s="1"/>
      <c r="G149" s="38"/>
      <c r="H149" s="38"/>
      <c r="K149" s="1"/>
      <c r="L149" s="1"/>
    </row>
    <row r="150" spans="1:12">
      <c r="A150" s="1"/>
      <c r="F150" s="1"/>
      <c r="G150" s="38"/>
      <c r="H150" s="38"/>
      <c r="K150" s="1"/>
      <c r="L150" s="1"/>
    </row>
    <row r="151" spans="1:12">
      <c r="A151" s="1"/>
      <c r="F151" s="1"/>
      <c r="G151" s="38"/>
      <c r="H151" s="38"/>
      <c r="K151" s="1"/>
      <c r="L151" s="1"/>
    </row>
    <row r="152" spans="1:12">
      <c r="A152" s="1"/>
      <c r="F152" s="1"/>
      <c r="G152" s="38"/>
      <c r="H152" s="38"/>
      <c r="K152" s="1"/>
      <c r="L152" s="1"/>
    </row>
    <row r="153" spans="1:12">
      <c r="A153" s="1"/>
      <c r="F153" s="1"/>
      <c r="G153" s="38"/>
      <c r="H153" s="38"/>
      <c r="K153" s="1"/>
      <c r="L153" s="1"/>
    </row>
    <row r="154" spans="1:12">
      <c r="A154" s="1"/>
      <c r="F154" s="1"/>
      <c r="G154" s="38"/>
      <c r="H154" s="38"/>
      <c r="K154" s="1"/>
      <c r="L154" s="1"/>
    </row>
    <row r="155" spans="1:12">
      <c r="A155" s="1"/>
      <c r="F155" s="1"/>
      <c r="G155" s="38"/>
      <c r="H155" s="38"/>
      <c r="K155" s="1"/>
      <c r="L155" s="1"/>
    </row>
    <row r="156" spans="1:12">
      <c r="A156" s="1"/>
      <c r="F156" s="1"/>
      <c r="G156" s="38"/>
      <c r="H156" s="38"/>
      <c r="K156" s="1"/>
      <c r="L156" s="1"/>
    </row>
    <row r="157" spans="1:12">
      <c r="A157" s="1"/>
      <c r="F157" s="1"/>
      <c r="G157" s="38"/>
      <c r="H157" s="38"/>
      <c r="K157" s="1"/>
      <c r="L157" s="1"/>
    </row>
    <row r="158" spans="1:12">
      <c r="A158" s="1"/>
      <c r="F158" s="1"/>
      <c r="G158" s="38"/>
      <c r="H158" s="38"/>
      <c r="K158" s="1"/>
      <c r="L158" s="1"/>
    </row>
    <row r="159" spans="1:12">
      <c r="A159" s="1"/>
      <c r="F159" s="1"/>
      <c r="G159" s="38"/>
      <c r="H159" s="38"/>
      <c r="K159" s="1"/>
      <c r="L159" s="1"/>
    </row>
    <row r="160" spans="1:12">
      <c r="A160" s="1"/>
      <c r="F160" s="1"/>
      <c r="G160" s="38"/>
      <c r="H160" s="38"/>
      <c r="K160" s="1"/>
      <c r="L160" s="1"/>
    </row>
    <row r="161" spans="1:12">
      <c r="A161" s="1"/>
      <c r="F161" s="1"/>
      <c r="G161" s="38"/>
      <c r="H161" s="38"/>
      <c r="K161" s="1"/>
      <c r="L161" s="1"/>
    </row>
    <row r="162" spans="1:12">
      <c r="A162" s="1"/>
      <c r="F162" s="1"/>
      <c r="G162" s="38"/>
      <c r="H162" s="38"/>
      <c r="K162" s="1"/>
      <c r="L162" s="1"/>
    </row>
    <row r="163" spans="1:12">
      <c r="A163" s="1"/>
      <c r="F163" s="1"/>
      <c r="G163" s="38"/>
      <c r="H163" s="38"/>
      <c r="K163" s="1"/>
      <c r="L163" s="1"/>
    </row>
    <row r="164" spans="1:12">
      <c r="A164" s="1"/>
      <c r="F164" s="1"/>
      <c r="G164" s="38"/>
      <c r="H164" s="38"/>
      <c r="K164" s="1"/>
      <c r="L164" s="1"/>
    </row>
    <row r="165" spans="1:12">
      <c r="A165" s="1"/>
      <c r="F165" s="1"/>
      <c r="G165" s="38"/>
      <c r="H165" s="38"/>
      <c r="K165" s="1"/>
      <c r="L165" s="1"/>
    </row>
    <row r="166" spans="1:12">
      <c r="A166" s="1"/>
      <c r="F166" s="1"/>
      <c r="G166" s="38"/>
      <c r="H166" s="38"/>
      <c r="K166" s="1"/>
      <c r="L166" s="1"/>
    </row>
    <row r="167" spans="1:12">
      <c r="A167" s="1"/>
      <c r="F167" s="1"/>
      <c r="G167" s="38"/>
      <c r="H167" s="38"/>
      <c r="K167" s="1"/>
      <c r="L167" s="1"/>
    </row>
    <row r="168" spans="1:12">
      <c r="A168" s="1"/>
      <c r="F168" s="1"/>
      <c r="G168" s="38"/>
      <c r="H168" s="38"/>
      <c r="K168" s="1"/>
      <c r="L168" s="1"/>
    </row>
    <row r="169" spans="1:12">
      <c r="A169" s="1"/>
      <c r="F169" s="1"/>
      <c r="G169" s="38"/>
      <c r="H169" s="38"/>
      <c r="K169" s="1"/>
      <c r="L169" s="1"/>
    </row>
    <row r="170" spans="1:12">
      <c r="A170" s="1"/>
      <c r="F170" s="1"/>
      <c r="G170" s="38"/>
      <c r="H170" s="38"/>
      <c r="K170" s="1"/>
      <c r="L170" s="1"/>
    </row>
    <row r="171" spans="1:12">
      <c r="A171" s="1"/>
      <c r="F171" s="1"/>
      <c r="G171" s="38"/>
      <c r="H171" s="38"/>
      <c r="K171" s="1"/>
      <c r="L171" s="1"/>
    </row>
    <row r="172" spans="1:12">
      <c r="A172" s="1"/>
      <c r="F172" s="1"/>
      <c r="G172" s="38"/>
      <c r="H172" s="38"/>
      <c r="K172" s="1"/>
      <c r="L172" s="1"/>
    </row>
    <row r="173" spans="1:12">
      <c r="A173" s="1"/>
      <c r="F173" s="1"/>
      <c r="G173" s="38"/>
      <c r="H173" s="38"/>
      <c r="K173" s="1"/>
      <c r="L173" s="1"/>
    </row>
    <row r="174" spans="1:12">
      <c r="A174" s="1"/>
      <c r="F174" s="1"/>
      <c r="G174" s="38"/>
      <c r="H174" s="38"/>
      <c r="K174" s="1"/>
      <c r="L174" s="1"/>
    </row>
    <row r="175" spans="1:12">
      <c r="A175" s="1"/>
      <c r="F175" s="1"/>
      <c r="G175" s="38"/>
      <c r="H175" s="38"/>
      <c r="K175" s="1"/>
      <c r="L175" s="1"/>
    </row>
    <row r="176" spans="1:12">
      <c r="A176" s="1"/>
      <c r="F176" s="1"/>
      <c r="G176" s="38"/>
      <c r="H176" s="38"/>
      <c r="K176" s="1"/>
      <c r="L176" s="1"/>
    </row>
    <row r="177" spans="1:12">
      <c r="A177" s="1"/>
      <c r="F177" s="1"/>
      <c r="G177" s="38"/>
      <c r="H177" s="38"/>
      <c r="K177" s="1"/>
      <c r="L177" s="1"/>
    </row>
    <row r="178" spans="1:12">
      <c r="A178" s="1"/>
      <c r="F178" s="1"/>
      <c r="G178" s="38"/>
      <c r="H178" s="38"/>
      <c r="K178" s="1"/>
      <c r="L178" s="1"/>
    </row>
    <row r="179" spans="1:12">
      <c r="A179" s="1"/>
      <c r="F179" s="1"/>
      <c r="G179" s="38"/>
      <c r="H179" s="38"/>
      <c r="K179" s="1"/>
      <c r="L179" s="1"/>
    </row>
    <row r="180" spans="1:12">
      <c r="A180" s="1"/>
      <c r="F180" s="1"/>
      <c r="G180" s="38"/>
      <c r="H180" s="38"/>
      <c r="K180" s="1"/>
      <c r="L180" s="1"/>
    </row>
    <row r="181" spans="1:12">
      <c r="A181" s="1"/>
      <c r="F181" s="1"/>
      <c r="G181" s="38"/>
      <c r="H181" s="38"/>
      <c r="K181" s="1"/>
      <c r="L181" s="1"/>
    </row>
    <row r="182" spans="1:12">
      <c r="A182" s="1"/>
      <c r="F182" s="1"/>
      <c r="G182" s="38"/>
      <c r="H182" s="38"/>
      <c r="K182" s="1"/>
      <c r="L182" s="1"/>
    </row>
    <row r="183" spans="1:12">
      <c r="A183" s="1"/>
      <c r="F183" s="1"/>
      <c r="G183" s="38"/>
      <c r="H183" s="38"/>
      <c r="K183" s="1"/>
      <c r="L183" s="1"/>
    </row>
    <row r="184" spans="1:12">
      <c r="A184" s="1"/>
      <c r="F184" s="1"/>
      <c r="G184" s="38"/>
      <c r="H184" s="38"/>
      <c r="K184" s="1"/>
      <c r="L184" s="1"/>
    </row>
    <row r="185" spans="1:12">
      <c r="A185" s="1"/>
      <c r="F185" s="1"/>
      <c r="G185" s="38"/>
      <c r="H185" s="38"/>
      <c r="K185" s="1"/>
      <c r="L185" s="1"/>
    </row>
    <row r="186" spans="1:12">
      <c r="A186" s="1"/>
      <c r="F186" s="1"/>
      <c r="G186" s="38"/>
      <c r="H186" s="38"/>
      <c r="K186" s="1"/>
      <c r="L186" s="1"/>
    </row>
    <row r="187" spans="1:12">
      <c r="A187" s="1"/>
      <c r="F187" s="1"/>
      <c r="G187" s="38"/>
      <c r="H187" s="38"/>
      <c r="K187" s="1"/>
      <c r="L187" s="1"/>
    </row>
    <row r="188" spans="1:12">
      <c r="A188" s="1"/>
      <c r="F188" s="1"/>
      <c r="G188" s="38"/>
      <c r="H188" s="38"/>
      <c r="K188" s="1"/>
      <c r="L188" s="1"/>
    </row>
    <row r="189" spans="1:12">
      <c r="A189" s="1"/>
      <c r="F189" s="1"/>
      <c r="G189" s="38"/>
      <c r="H189" s="38"/>
      <c r="K189" s="1"/>
      <c r="L189" s="1"/>
    </row>
    <row r="190" spans="1:12">
      <c r="A190" s="1"/>
      <c r="F190" s="1"/>
      <c r="G190" s="38"/>
      <c r="H190" s="38"/>
      <c r="K190" s="1"/>
      <c r="L190" s="1"/>
    </row>
    <row r="191" spans="1:12">
      <c r="A191" s="1"/>
      <c r="F191" s="1"/>
      <c r="G191" s="38"/>
      <c r="H191" s="38"/>
      <c r="K191" s="1"/>
      <c r="L191" s="1"/>
    </row>
    <row r="192" spans="1:12">
      <c r="A192" s="1"/>
      <c r="F192" s="1"/>
      <c r="G192" s="38"/>
      <c r="H192" s="38"/>
      <c r="K192" s="1"/>
      <c r="L192" s="1"/>
    </row>
    <row r="193" spans="1:8">
      <c r="A193" s="38"/>
      <c r="F193" s="1"/>
      <c r="G193" s="38"/>
      <c r="H193" s="38"/>
    </row>
    <row r="194" spans="1:8">
      <c r="A194" s="38"/>
      <c r="F194" s="1"/>
      <c r="G194" s="38"/>
      <c r="H194" s="38"/>
    </row>
    <row r="195" spans="1:8">
      <c r="A195" s="38"/>
      <c r="B195" s="38"/>
      <c r="C195" s="38"/>
      <c r="F195" s="1"/>
      <c r="G195" s="38"/>
      <c r="H195" s="38"/>
    </row>
    <row r="196" spans="1:8">
      <c r="A196" s="38"/>
      <c r="B196" s="38"/>
      <c r="C196" s="38"/>
      <c r="F196" s="1"/>
      <c r="G196" s="38"/>
    </row>
    <row r="197" spans="1:8">
      <c r="A197" s="38"/>
      <c r="B197" s="38"/>
      <c r="C197" s="38"/>
      <c r="F197" s="1"/>
      <c r="G197" s="38"/>
    </row>
    <row r="198" spans="1:8">
      <c r="A198" s="38"/>
      <c r="B198" s="38"/>
      <c r="C198" s="38"/>
      <c r="F198" s="1"/>
      <c r="G198" s="38"/>
    </row>
    <row r="199" spans="1:8">
      <c r="A199" s="38"/>
      <c r="B199" s="38"/>
      <c r="C199" s="38"/>
      <c r="F199" s="1"/>
      <c r="G199" s="38"/>
    </row>
    <row r="200" spans="1:8">
      <c r="A200" s="38"/>
      <c r="B200" s="38"/>
      <c r="C200" s="38"/>
      <c r="F200" s="1"/>
      <c r="G200" s="38"/>
    </row>
    <row r="201" spans="1:8">
      <c r="A201" s="38"/>
      <c r="B201" s="38"/>
      <c r="C201" s="38"/>
      <c r="F201" s="1"/>
      <c r="G201" s="38"/>
    </row>
    <row r="202" spans="1:8">
      <c r="A202" s="38"/>
      <c r="B202" s="38"/>
      <c r="C202" s="38"/>
      <c r="F202" s="1"/>
      <c r="G202" s="38"/>
    </row>
    <row r="203" spans="1:8">
      <c r="A203" s="38"/>
      <c r="B203" s="38"/>
      <c r="C203" s="38"/>
      <c r="F203" s="1"/>
      <c r="G203" s="38"/>
    </row>
    <row r="204" spans="1:8">
      <c r="A204" s="38"/>
      <c r="B204" s="38"/>
      <c r="C204" s="38"/>
      <c r="F204" s="1"/>
      <c r="G204" s="38"/>
    </row>
    <row r="205" spans="1:8">
      <c r="A205" s="38"/>
      <c r="B205" s="38"/>
      <c r="C205" s="38"/>
      <c r="F205" s="1"/>
      <c r="G205" s="38"/>
    </row>
    <row r="206" spans="1:8">
      <c r="A206" s="38"/>
      <c r="B206" s="38"/>
      <c r="C206" s="38"/>
      <c r="F206" s="1"/>
      <c r="G206" s="38"/>
    </row>
    <row r="207" spans="1:8">
      <c r="A207" s="38"/>
      <c r="B207" s="38"/>
      <c r="C207" s="38"/>
      <c r="F207" s="1"/>
      <c r="G207" s="38"/>
    </row>
    <row r="208" spans="1:8">
      <c r="A208" s="38"/>
      <c r="B208" s="38"/>
      <c r="C208" s="38"/>
      <c r="F208" s="1"/>
      <c r="G208" s="38"/>
    </row>
    <row r="209" spans="1:7">
      <c r="A209" s="38"/>
      <c r="B209" s="38"/>
      <c r="C209" s="38"/>
      <c r="F209" s="1"/>
      <c r="G209" s="38"/>
    </row>
    <row r="210" spans="1:7">
      <c r="A210" s="38"/>
      <c r="B210" s="38"/>
      <c r="C210" s="38"/>
      <c r="F210" s="1"/>
      <c r="G210" s="38"/>
    </row>
    <row r="211" spans="1:7">
      <c r="A211" s="38"/>
      <c r="B211" s="38"/>
      <c r="C211" s="38"/>
      <c r="F211" s="1"/>
      <c r="G211" s="38"/>
    </row>
    <row r="212" spans="1:7">
      <c r="A212" s="38"/>
      <c r="B212" s="38"/>
      <c r="C212" s="38"/>
      <c r="F212" s="1"/>
      <c r="G212" s="38"/>
    </row>
    <row r="213" spans="1:7">
      <c r="A213" s="38"/>
      <c r="B213" s="38"/>
      <c r="C213" s="38"/>
      <c r="F213" s="1"/>
      <c r="G213" s="38"/>
    </row>
    <row r="214" spans="1:7">
      <c r="A214" s="38"/>
      <c r="B214" s="38"/>
      <c r="C214" s="38"/>
      <c r="F214" s="1"/>
      <c r="G214" s="38"/>
    </row>
    <row r="215" spans="1:7">
      <c r="A215" s="38"/>
      <c r="B215" s="38"/>
      <c r="C215" s="38"/>
      <c r="F215" s="1"/>
      <c r="G215" s="38"/>
    </row>
    <row r="216" spans="1:7">
      <c r="A216" s="38"/>
      <c r="B216" s="38"/>
      <c r="C216" s="38"/>
      <c r="F216" s="1"/>
      <c r="G216" s="38"/>
    </row>
    <row r="217" spans="1:7">
      <c r="A217" s="38"/>
      <c r="B217" s="38"/>
      <c r="C217" s="38"/>
      <c r="F217" s="1"/>
      <c r="G217" s="38"/>
    </row>
    <row r="218" spans="1:7">
      <c r="A218" s="38"/>
      <c r="B218" s="38"/>
      <c r="C218" s="38"/>
      <c r="F218" s="1"/>
      <c r="G218" s="38"/>
    </row>
    <row r="219" spans="1:7">
      <c r="A219" s="38"/>
      <c r="B219" s="38"/>
      <c r="C219" s="38"/>
      <c r="F219" s="1"/>
      <c r="G219" s="38"/>
    </row>
    <row r="220" spans="1:7">
      <c r="A220" s="38"/>
      <c r="B220" s="38"/>
      <c r="C220" s="38"/>
      <c r="F220" s="1"/>
      <c r="G220" s="38"/>
    </row>
    <row r="221" spans="1:7">
      <c r="A221" s="38"/>
      <c r="B221" s="38"/>
      <c r="C221" s="38"/>
      <c r="F221" s="1"/>
      <c r="G221" s="38"/>
    </row>
    <row r="222" spans="1:7">
      <c r="A222" s="38"/>
      <c r="B222" s="38"/>
      <c r="C222" s="38"/>
      <c r="F222" s="1"/>
      <c r="G222" s="38"/>
    </row>
    <row r="223" spans="1:7">
      <c r="A223" s="38"/>
      <c r="B223" s="38"/>
      <c r="C223" s="38"/>
      <c r="F223" s="1"/>
      <c r="G223" s="38"/>
    </row>
    <row r="224" spans="1:7">
      <c r="A224" s="38"/>
      <c r="B224" s="38"/>
      <c r="C224" s="38"/>
      <c r="F224" s="1"/>
      <c r="G224" s="38"/>
    </row>
    <row r="225" spans="1:7">
      <c r="A225" s="38"/>
      <c r="B225" s="38"/>
      <c r="C225" s="38"/>
      <c r="F225" s="1"/>
      <c r="G225" s="38"/>
    </row>
    <row r="226" spans="1:7">
      <c r="A226" s="38"/>
      <c r="B226" s="38"/>
      <c r="C226" s="38"/>
      <c r="F226" s="1"/>
      <c r="G226" s="38"/>
    </row>
    <row r="227" spans="1:7">
      <c r="A227" s="38"/>
      <c r="B227" s="38"/>
      <c r="C227" s="38"/>
      <c r="F227" s="1"/>
      <c r="G227" s="38"/>
    </row>
    <row r="228" spans="1:7">
      <c r="A228" s="38"/>
      <c r="B228" s="38"/>
      <c r="C228" s="38"/>
      <c r="F228" s="1"/>
      <c r="G228" s="38"/>
    </row>
    <row r="229" spans="1:7">
      <c r="A229" s="38"/>
      <c r="B229" s="38"/>
      <c r="C229" s="38"/>
      <c r="F229" s="1"/>
      <c r="G229" s="38"/>
    </row>
    <row r="230" spans="1:7">
      <c r="A230" s="38"/>
      <c r="B230" s="38"/>
      <c r="C230" s="38"/>
      <c r="F230" s="1"/>
      <c r="G230" s="38"/>
    </row>
    <row r="231" spans="1:7">
      <c r="A231" s="38"/>
      <c r="B231" s="38"/>
      <c r="C231" s="38"/>
      <c r="F231" s="1"/>
      <c r="G231" s="38"/>
    </row>
    <row r="232" spans="1:7">
      <c r="A232" s="38"/>
      <c r="B232" s="38"/>
      <c r="C232" s="38"/>
      <c r="F232" s="1"/>
      <c r="G232" s="38"/>
    </row>
    <row r="233" spans="1:7">
      <c r="A233" s="38"/>
      <c r="B233" s="38"/>
      <c r="C233" s="38"/>
      <c r="F233" s="1"/>
      <c r="G233" s="38"/>
    </row>
    <row r="234" spans="1:7">
      <c r="A234" s="38"/>
      <c r="B234" s="38"/>
      <c r="C234" s="38"/>
      <c r="F234" s="1"/>
      <c r="G234" s="38"/>
    </row>
    <row r="235" spans="1:7">
      <c r="A235" s="38"/>
      <c r="B235" s="38"/>
      <c r="C235" s="38"/>
      <c r="F235" s="1"/>
      <c r="G235" s="38"/>
    </row>
    <row r="236" spans="1:7">
      <c r="A236" s="38"/>
      <c r="B236" s="38"/>
      <c r="C236" s="38"/>
      <c r="F236" s="1"/>
      <c r="G236" s="38"/>
    </row>
    <row r="237" spans="1:7">
      <c r="A237" s="38"/>
      <c r="B237" s="38"/>
      <c r="C237" s="38"/>
      <c r="F237" s="1"/>
      <c r="G237" s="38"/>
    </row>
    <row r="238" spans="1:7">
      <c r="A238" s="38"/>
      <c r="B238" s="38"/>
      <c r="C238" s="38"/>
      <c r="F238" s="1"/>
      <c r="G238" s="38"/>
    </row>
    <row r="239" spans="1:7">
      <c r="A239" s="38"/>
      <c r="B239" s="38"/>
      <c r="C239" s="38"/>
      <c r="F239" s="1"/>
      <c r="G239" s="38"/>
    </row>
    <row r="240" spans="1:7">
      <c r="A240" s="38"/>
      <c r="B240" s="38"/>
      <c r="C240" s="38"/>
      <c r="F240" s="1"/>
      <c r="G240" s="38"/>
    </row>
    <row r="241" spans="1:7">
      <c r="A241" s="38"/>
      <c r="B241" s="38"/>
      <c r="C241" s="38"/>
      <c r="F241" s="1"/>
      <c r="G241" s="38"/>
    </row>
    <row r="242" spans="1:7">
      <c r="A242" s="38"/>
      <c r="B242" s="38"/>
      <c r="C242" s="38"/>
      <c r="F242" s="1"/>
      <c r="G242" s="38"/>
    </row>
    <row r="243" spans="1:7">
      <c r="A243" s="38"/>
      <c r="B243" s="38"/>
      <c r="C243" s="38"/>
      <c r="F243" s="1"/>
      <c r="G243" s="38"/>
    </row>
    <row r="244" spans="1:7">
      <c r="A244" s="38"/>
      <c r="B244" s="38"/>
      <c r="C244" s="38"/>
      <c r="F244" s="1"/>
      <c r="G244" s="38"/>
    </row>
    <row r="245" spans="1:7">
      <c r="A245" s="38"/>
      <c r="B245" s="38"/>
      <c r="C245" s="38"/>
      <c r="F245" s="1"/>
      <c r="G245" s="38"/>
    </row>
    <row r="246" spans="1:7">
      <c r="A246" s="38"/>
      <c r="B246" s="38"/>
      <c r="C246" s="38"/>
      <c r="F246" s="1"/>
      <c r="G246" s="38"/>
    </row>
    <row r="247" spans="1:7">
      <c r="A247" s="38"/>
      <c r="B247" s="38"/>
      <c r="C247" s="38"/>
      <c r="F247" s="1"/>
      <c r="G247" s="38"/>
    </row>
    <row r="248" spans="1:7">
      <c r="A248" s="38"/>
      <c r="B248" s="38"/>
      <c r="C248" s="38"/>
      <c r="F248" s="1"/>
      <c r="G248" s="38"/>
    </row>
    <row r="249" spans="1:7">
      <c r="A249" s="38"/>
      <c r="B249" s="38"/>
      <c r="C249" s="38"/>
      <c r="F249" s="1"/>
      <c r="G249" s="38"/>
    </row>
    <row r="250" spans="1:7">
      <c r="A250" s="38"/>
      <c r="B250" s="38"/>
      <c r="C250" s="38"/>
      <c r="F250" s="1"/>
      <c r="G250" s="38"/>
    </row>
    <row r="251" spans="1:7">
      <c r="A251" s="38"/>
      <c r="B251" s="38"/>
      <c r="C251" s="38"/>
      <c r="F251" s="1"/>
      <c r="G251" s="38"/>
    </row>
    <row r="252" spans="1:7">
      <c r="A252" s="38"/>
      <c r="B252" s="38"/>
      <c r="C252" s="38"/>
      <c r="F252" s="1"/>
      <c r="G252" s="38"/>
    </row>
    <row r="253" spans="1:7">
      <c r="A253" s="38"/>
      <c r="B253" s="38"/>
      <c r="C253" s="38"/>
      <c r="F253" s="1"/>
      <c r="G253" s="38"/>
    </row>
    <row r="254" spans="1:7">
      <c r="A254" s="38"/>
      <c r="B254" s="38"/>
      <c r="C254" s="38"/>
      <c r="F254" s="1"/>
      <c r="G254" s="38"/>
    </row>
    <row r="255" spans="1:7">
      <c r="A255" s="38"/>
      <c r="B255" s="38"/>
      <c r="C255" s="38"/>
      <c r="F255" s="1"/>
      <c r="G255" s="38"/>
    </row>
    <row r="256" spans="1:7">
      <c r="A256" s="38"/>
      <c r="B256" s="38"/>
      <c r="C256" s="38"/>
      <c r="F256" s="1"/>
      <c r="G256" s="38"/>
    </row>
    <row r="257" spans="1:7">
      <c r="A257" s="38"/>
      <c r="B257" s="38"/>
      <c r="C257" s="38"/>
      <c r="F257" s="1"/>
      <c r="G257" s="38"/>
    </row>
    <row r="258" spans="1:7">
      <c r="A258" s="38"/>
      <c r="B258" s="38"/>
      <c r="C258" s="38"/>
      <c r="F258" s="1"/>
      <c r="G258" s="38"/>
    </row>
    <row r="259" spans="1:7">
      <c r="A259" s="38"/>
      <c r="B259" s="38"/>
      <c r="C259" s="38"/>
      <c r="F259" s="1"/>
      <c r="G259" s="38"/>
    </row>
    <row r="260" spans="1:7">
      <c r="A260" s="38"/>
      <c r="B260" s="38"/>
      <c r="C260" s="38"/>
      <c r="F260" s="1"/>
      <c r="G260" s="38"/>
    </row>
    <row r="261" spans="1:7">
      <c r="A261" s="38"/>
      <c r="B261" s="38"/>
      <c r="C261" s="38"/>
      <c r="F261" s="1"/>
      <c r="G261" s="38"/>
    </row>
    <row r="262" spans="1:7">
      <c r="A262" s="38"/>
      <c r="B262" s="38"/>
      <c r="C262" s="38"/>
      <c r="F262" s="1"/>
      <c r="G262" s="38"/>
    </row>
    <row r="263" spans="1:7">
      <c r="A263" s="38"/>
      <c r="B263" s="38"/>
      <c r="C263" s="38"/>
      <c r="F263" s="1"/>
      <c r="G263" s="38"/>
    </row>
    <row r="264" spans="1:7">
      <c r="A264" s="38"/>
      <c r="B264" s="38"/>
      <c r="C264" s="38"/>
      <c r="F264" s="1"/>
      <c r="G264" s="38"/>
    </row>
    <row r="265" spans="1:7">
      <c r="A265" s="38"/>
      <c r="B265" s="38"/>
      <c r="C265" s="38"/>
      <c r="F265" s="1"/>
      <c r="G265" s="38"/>
    </row>
    <row r="266" spans="1:7">
      <c r="A266" s="38"/>
      <c r="B266" s="38"/>
      <c r="C266" s="38"/>
      <c r="F266" s="1"/>
      <c r="G266" s="38"/>
    </row>
    <row r="267" spans="1:7">
      <c r="A267" s="38"/>
      <c r="B267" s="38"/>
      <c r="C267" s="38"/>
      <c r="F267" s="1"/>
      <c r="G267" s="38"/>
    </row>
    <row r="268" spans="1:7">
      <c r="A268" s="38"/>
      <c r="B268" s="38"/>
      <c r="C268" s="38"/>
      <c r="F268" s="1"/>
      <c r="G268" s="38"/>
    </row>
    <row r="269" spans="1:7">
      <c r="A269" s="38"/>
      <c r="B269" s="38"/>
      <c r="C269" s="38"/>
      <c r="F269" s="1"/>
      <c r="G269" s="38"/>
    </row>
    <row r="270" spans="1:7">
      <c r="A270" s="38"/>
      <c r="B270" s="38"/>
      <c r="C270" s="38"/>
      <c r="F270" s="1"/>
      <c r="G270" s="38"/>
    </row>
    <row r="271" spans="1:7">
      <c r="A271" s="38"/>
      <c r="B271" s="38"/>
      <c r="C271" s="38"/>
      <c r="F271" s="1"/>
      <c r="G271" s="38"/>
    </row>
    <row r="272" spans="1:7">
      <c r="A272" s="38"/>
      <c r="B272" s="38"/>
      <c r="C272" s="38"/>
      <c r="F272" s="1"/>
      <c r="G272" s="38"/>
    </row>
    <row r="273" spans="1:7">
      <c r="A273" s="38"/>
      <c r="B273" s="38"/>
      <c r="C273" s="38"/>
      <c r="F273" s="1"/>
      <c r="G273" s="38"/>
    </row>
    <row r="274" spans="1:7">
      <c r="A274" s="38"/>
      <c r="B274" s="38"/>
      <c r="C274" s="38"/>
      <c r="F274" s="1"/>
      <c r="G274" s="38"/>
    </row>
    <row r="275" spans="1:7">
      <c r="A275" s="38"/>
      <c r="B275" s="38"/>
      <c r="C275" s="38"/>
      <c r="F275" s="1"/>
      <c r="G275" s="38"/>
    </row>
    <row r="276" spans="1:7">
      <c r="A276" s="38"/>
      <c r="B276" s="38"/>
      <c r="C276" s="38"/>
      <c r="F276" s="1"/>
      <c r="G276" s="38"/>
    </row>
    <row r="277" spans="1:7">
      <c r="A277" s="38"/>
      <c r="B277" s="38"/>
      <c r="C277" s="38"/>
      <c r="F277" s="1"/>
      <c r="G277" s="38"/>
    </row>
    <row r="278" spans="1:7">
      <c r="A278" s="38"/>
      <c r="B278" s="38"/>
      <c r="C278" s="38"/>
      <c r="F278" s="1"/>
      <c r="G278" s="38"/>
    </row>
    <row r="279" spans="1:7">
      <c r="A279" s="38"/>
      <c r="B279" s="38"/>
      <c r="C279" s="38"/>
      <c r="F279" s="1"/>
      <c r="G279" s="38"/>
    </row>
    <row r="280" spans="1:7">
      <c r="A280" s="38"/>
      <c r="B280" s="38"/>
      <c r="C280" s="38"/>
      <c r="F280" s="1"/>
      <c r="G280" s="38"/>
    </row>
    <row r="281" spans="1:7">
      <c r="A281" s="38"/>
      <c r="B281" s="38"/>
      <c r="C281" s="38"/>
      <c r="F281" s="1"/>
      <c r="G281" s="38"/>
    </row>
    <row r="282" spans="1:7">
      <c r="A282" s="38"/>
      <c r="B282" s="38"/>
      <c r="C282" s="38"/>
      <c r="F282" s="1"/>
      <c r="G282" s="38"/>
    </row>
    <row r="283" spans="1:7">
      <c r="A283" s="38"/>
      <c r="B283" s="38"/>
      <c r="C283" s="38"/>
      <c r="F283" s="1"/>
      <c r="G283" s="38"/>
    </row>
    <row r="284" spans="1:7">
      <c r="A284" s="38"/>
      <c r="B284" s="38"/>
      <c r="C284" s="38"/>
      <c r="F284" s="1"/>
      <c r="G284" s="38"/>
    </row>
    <row r="285" spans="1:7">
      <c r="A285" s="38"/>
      <c r="B285" s="38"/>
      <c r="C285" s="38"/>
      <c r="F285" s="1"/>
      <c r="G285" s="38"/>
    </row>
    <row r="286" spans="1:7">
      <c r="A286" s="38"/>
      <c r="B286" s="38"/>
      <c r="C286" s="38"/>
      <c r="F286" s="1"/>
      <c r="G286" s="38"/>
    </row>
    <row r="287" spans="1:7">
      <c r="A287" s="38"/>
      <c r="B287" s="38"/>
      <c r="C287" s="38"/>
      <c r="F287" s="1"/>
      <c r="G287" s="38"/>
    </row>
    <row r="288" spans="1:7">
      <c r="A288" s="38"/>
      <c r="B288" s="38"/>
      <c r="C288" s="38"/>
      <c r="F288" s="1"/>
      <c r="G288" s="38"/>
    </row>
    <row r="289" spans="1:7">
      <c r="A289" s="38"/>
      <c r="B289" s="38"/>
      <c r="C289" s="38"/>
      <c r="F289" s="1"/>
      <c r="G289" s="38"/>
    </row>
    <row r="290" spans="1:7">
      <c r="A290" s="38"/>
      <c r="B290" s="38"/>
      <c r="C290" s="38"/>
      <c r="F290" s="1"/>
      <c r="G290" s="38"/>
    </row>
    <row r="291" spans="1:7">
      <c r="A291" s="38"/>
      <c r="B291" s="38"/>
      <c r="C291" s="38"/>
      <c r="F291" s="1"/>
      <c r="G291" s="38"/>
    </row>
    <row r="292" spans="1:7">
      <c r="A292" s="38"/>
      <c r="B292" s="38"/>
      <c r="C292" s="38"/>
      <c r="F292" s="1"/>
      <c r="G292" s="38"/>
    </row>
    <row r="293" spans="1:7">
      <c r="A293" s="38"/>
      <c r="B293" s="38"/>
      <c r="C293" s="38"/>
      <c r="F293" s="1"/>
      <c r="G293" s="38"/>
    </row>
    <row r="294" spans="1:7">
      <c r="A294" s="38"/>
      <c r="B294" s="38"/>
      <c r="C294" s="38"/>
      <c r="F294" s="1"/>
      <c r="G294" s="38"/>
    </row>
    <row r="295" spans="1:7">
      <c r="A295" s="38"/>
      <c r="B295" s="38"/>
      <c r="C295" s="38"/>
      <c r="F295" s="1"/>
      <c r="G295" s="38"/>
    </row>
    <row r="296" spans="1:7">
      <c r="A296" s="38"/>
      <c r="B296" s="38"/>
      <c r="C296" s="38"/>
      <c r="F296" s="1"/>
      <c r="G296" s="38"/>
    </row>
    <row r="297" spans="1:7">
      <c r="A297" s="38"/>
      <c r="B297" s="38"/>
      <c r="C297" s="38"/>
      <c r="F297" s="1"/>
      <c r="G297" s="38"/>
    </row>
    <row r="298" spans="1:7">
      <c r="A298" s="38"/>
      <c r="B298" s="38"/>
      <c r="C298" s="38"/>
      <c r="F298" s="1"/>
      <c r="G298" s="38"/>
    </row>
    <row r="299" spans="1:7">
      <c r="A299" s="38"/>
      <c r="B299" s="38"/>
      <c r="C299" s="38"/>
      <c r="F299" s="1"/>
      <c r="G299" s="38"/>
    </row>
    <row r="300" spans="1:7">
      <c r="A300" s="38"/>
      <c r="B300" s="38"/>
      <c r="C300" s="38"/>
      <c r="F300" s="1"/>
      <c r="G300" s="38"/>
    </row>
    <row r="301" spans="1:7">
      <c r="A301" s="38"/>
      <c r="B301" s="38"/>
      <c r="C301" s="38"/>
      <c r="F301" s="1"/>
      <c r="G301" s="38"/>
    </row>
    <row r="302" spans="1:7">
      <c r="A302" s="38"/>
      <c r="B302" s="38"/>
      <c r="C302" s="38"/>
      <c r="F302" s="1"/>
      <c r="G302" s="38"/>
    </row>
    <row r="303" spans="1:7">
      <c r="A303" s="38"/>
      <c r="B303" s="38"/>
      <c r="C303" s="38"/>
      <c r="F303" s="1"/>
      <c r="G303" s="38"/>
    </row>
    <row r="304" spans="1:7">
      <c r="A304" s="38"/>
      <c r="B304" s="38"/>
      <c r="C304" s="38"/>
      <c r="F304" s="1"/>
      <c r="G304" s="38"/>
    </row>
    <row r="305" spans="1:7">
      <c r="A305" s="38"/>
      <c r="B305" s="38"/>
      <c r="C305" s="38"/>
      <c r="F305" s="1"/>
      <c r="G305" s="38"/>
    </row>
    <row r="306" spans="1:7">
      <c r="A306" s="38"/>
      <c r="B306" s="38"/>
      <c r="C306" s="38"/>
      <c r="F306" s="1"/>
      <c r="G306" s="38"/>
    </row>
    <row r="307" spans="1:7">
      <c r="A307" s="38"/>
      <c r="B307" s="38"/>
      <c r="C307" s="38"/>
      <c r="F307" s="1"/>
      <c r="G307" s="38"/>
    </row>
    <row r="308" spans="1:7">
      <c r="A308" s="38"/>
      <c r="B308" s="38"/>
      <c r="C308" s="38"/>
      <c r="F308" s="1"/>
      <c r="G308" s="38"/>
    </row>
    <row r="309" spans="1:7">
      <c r="A309" s="38"/>
      <c r="B309" s="38"/>
      <c r="C309" s="38"/>
      <c r="F309" s="1"/>
      <c r="G309" s="38"/>
    </row>
    <row r="310" spans="1:7">
      <c r="A310" s="38"/>
      <c r="B310" s="38"/>
      <c r="C310" s="38"/>
      <c r="F310" s="1"/>
      <c r="G310" s="38"/>
    </row>
    <row r="311" spans="1:7">
      <c r="A311" s="38"/>
      <c r="B311" s="38"/>
      <c r="C311" s="38"/>
      <c r="F311" s="1"/>
      <c r="G311" s="38"/>
    </row>
    <row r="312" spans="1:7">
      <c r="A312" s="38"/>
      <c r="B312" s="38"/>
      <c r="C312" s="38"/>
      <c r="F312" s="1"/>
      <c r="G312" s="38"/>
    </row>
    <row r="313" spans="1:7">
      <c r="A313" s="38"/>
      <c r="B313" s="38"/>
      <c r="C313" s="38"/>
      <c r="F313" s="1"/>
      <c r="G313" s="38"/>
    </row>
    <row r="314" spans="1:7">
      <c r="A314" s="38"/>
      <c r="B314" s="38"/>
      <c r="C314" s="38"/>
      <c r="F314" s="1"/>
      <c r="G314" s="38"/>
    </row>
    <row r="315" spans="1:7">
      <c r="A315" s="38"/>
      <c r="B315" s="38"/>
      <c r="C315" s="38"/>
      <c r="F315" s="1"/>
      <c r="G315" s="38"/>
    </row>
    <row r="316" spans="1:7">
      <c r="A316" s="38"/>
      <c r="B316" s="38"/>
      <c r="C316" s="38"/>
      <c r="F316" s="1"/>
      <c r="G316" s="38"/>
    </row>
    <row r="317" spans="1:7">
      <c r="A317" s="38"/>
      <c r="B317" s="38"/>
      <c r="C317" s="38"/>
      <c r="F317" s="1"/>
      <c r="G317" s="38"/>
    </row>
    <row r="318" spans="1:7">
      <c r="A318" s="38"/>
      <c r="B318" s="38"/>
      <c r="C318" s="38"/>
      <c r="F318" s="1"/>
      <c r="G318" s="38"/>
    </row>
    <row r="319" spans="1:7">
      <c r="A319" s="38"/>
      <c r="B319" s="38"/>
      <c r="C319" s="38"/>
      <c r="F319" s="1"/>
      <c r="G319" s="38"/>
    </row>
    <row r="320" spans="1:7">
      <c r="A320" s="38"/>
      <c r="B320" s="38"/>
      <c r="C320" s="38"/>
      <c r="F320" s="1"/>
      <c r="G320" s="38"/>
    </row>
    <row r="321" spans="1:7">
      <c r="A321" s="38"/>
      <c r="B321" s="38"/>
      <c r="C321" s="38"/>
      <c r="F321" s="1"/>
      <c r="G321" s="38"/>
    </row>
    <row r="322" spans="1:7">
      <c r="A322" s="38"/>
      <c r="B322" s="38"/>
      <c r="C322" s="38"/>
      <c r="F322" s="1"/>
      <c r="G322" s="38"/>
    </row>
    <row r="323" spans="1:7">
      <c r="A323" s="38"/>
      <c r="B323" s="38"/>
      <c r="C323" s="38"/>
      <c r="F323" s="1"/>
      <c r="G323" s="38"/>
    </row>
    <row r="324" spans="1:7">
      <c r="A324" s="38"/>
      <c r="B324" s="38"/>
      <c r="C324" s="38"/>
      <c r="F324" s="1"/>
      <c r="G324" s="38"/>
    </row>
    <row r="325" spans="1:7">
      <c r="A325" s="38"/>
      <c r="B325" s="38"/>
      <c r="C325" s="38"/>
      <c r="F325" s="1"/>
      <c r="G325" s="38"/>
    </row>
    <row r="326" spans="1:7">
      <c r="A326" s="38"/>
      <c r="B326" s="38"/>
      <c r="C326" s="38"/>
      <c r="F326" s="1"/>
      <c r="G326" s="38"/>
    </row>
    <row r="327" spans="1:7">
      <c r="A327" s="38"/>
      <c r="B327" s="38"/>
      <c r="C327" s="38"/>
      <c r="F327" s="1"/>
      <c r="G327" s="38"/>
    </row>
    <row r="328" spans="1:7">
      <c r="A328" s="38"/>
      <c r="B328" s="38"/>
      <c r="C328" s="38"/>
      <c r="F328" s="1"/>
      <c r="G328" s="38"/>
    </row>
    <row r="329" spans="1:7">
      <c r="A329" s="38"/>
      <c r="B329" s="38"/>
      <c r="C329" s="38"/>
      <c r="F329" s="1"/>
      <c r="G329" s="38"/>
    </row>
    <row r="330" spans="1:7">
      <c r="A330" s="38"/>
      <c r="B330" s="38"/>
      <c r="C330" s="38"/>
      <c r="F330" s="1"/>
      <c r="G330" s="38"/>
    </row>
    <row r="331" spans="1:7">
      <c r="A331" s="38"/>
      <c r="B331" s="38"/>
      <c r="C331" s="38"/>
      <c r="F331" s="1"/>
      <c r="G331" s="38"/>
    </row>
    <row r="332" spans="1:7">
      <c r="A332" s="38"/>
      <c r="B332" s="38"/>
      <c r="C332" s="38"/>
      <c r="F332" s="1"/>
      <c r="G332" s="38"/>
    </row>
    <row r="333" spans="1:7">
      <c r="A333" s="38"/>
      <c r="B333" s="38"/>
      <c r="C333" s="38"/>
      <c r="F333" s="1"/>
      <c r="G333" s="38"/>
    </row>
    <row r="334" spans="1:7">
      <c r="A334" s="38"/>
      <c r="B334" s="38"/>
      <c r="C334" s="38"/>
      <c r="F334" s="1"/>
      <c r="G334" s="38"/>
    </row>
    <row r="335" spans="1:7">
      <c r="A335" s="38"/>
      <c r="B335" s="38"/>
      <c r="C335" s="38"/>
      <c r="F335" s="1"/>
      <c r="G335" s="38"/>
    </row>
    <row r="336" spans="1:7">
      <c r="A336" s="38"/>
      <c r="B336" s="38"/>
      <c r="C336" s="38"/>
      <c r="F336" s="1"/>
      <c r="G336" s="38"/>
    </row>
    <row r="337" spans="1:7">
      <c r="A337" s="38"/>
      <c r="B337" s="38"/>
      <c r="C337" s="38"/>
      <c r="F337" s="1"/>
      <c r="G337" s="38"/>
    </row>
    <row r="338" spans="1:7">
      <c r="A338" s="38"/>
      <c r="B338" s="38"/>
      <c r="C338" s="38"/>
      <c r="F338" s="1"/>
      <c r="G338" s="38"/>
    </row>
    <row r="339" spans="1:7">
      <c r="A339" s="38"/>
      <c r="B339" s="38"/>
      <c r="C339" s="38"/>
      <c r="F339" s="1"/>
      <c r="G339" s="38"/>
    </row>
    <row r="340" spans="1:7">
      <c r="A340" s="38"/>
      <c r="B340" s="38"/>
      <c r="C340" s="38"/>
      <c r="F340" s="1"/>
      <c r="G340" s="38"/>
    </row>
    <row r="341" spans="1:7">
      <c r="A341" s="38"/>
      <c r="B341" s="38"/>
      <c r="C341" s="38"/>
      <c r="F341" s="1"/>
      <c r="G341" s="38"/>
    </row>
    <row r="342" spans="1:7">
      <c r="A342" s="38"/>
      <c r="B342" s="38"/>
      <c r="C342" s="38"/>
      <c r="F342" s="1"/>
      <c r="G342" s="38"/>
    </row>
    <row r="343" spans="1:7">
      <c r="A343" s="38"/>
      <c r="B343" s="38"/>
      <c r="C343" s="38"/>
      <c r="F343" s="1"/>
      <c r="G343" s="38"/>
    </row>
    <row r="344" spans="1:7">
      <c r="A344" s="38"/>
      <c r="B344" s="38"/>
      <c r="C344" s="38"/>
      <c r="F344" s="1"/>
      <c r="G344" s="38"/>
    </row>
    <row r="345" spans="1:7">
      <c r="A345" s="38"/>
      <c r="B345" s="38"/>
      <c r="C345" s="38"/>
      <c r="F345" s="1"/>
      <c r="G345" s="38"/>
    </row>
    <row r="346" spans="1:7">
      <c r="A346" s="38"/>
      <c r="B346" s="38"/>
      <c r="C346" s="38"/>
      <c r="F346" s="1"/>
      <c r="G346" s="38"/>
    </row>
    <row r="347" spans="1:7">
      <c r="A347" s="38"/>
      <c r="B347" s="38"/>
      <c r="C347" s="38"/>
      <c r="F347" s="1"/>
      <c r="G347" s="38"/>
    </row>
    <row r="348" spans="1:7">
      <c r="A348" s="38"/>
      <c r="B348" s="38"/>
      <c r="C348" s="38"/>
      <c r="F348" s="1"/>
      <c r="G348" s="38"/>
    </row>
    <row r="349" spans="1:7">
      <c r="A349" s="38"/>
      <c r="B349" s="38"/>
      <c r="C349" s="38"/>
      <c r="F349" s="1"/>
      <c r="G349" s="38"/>
    </row>
    <row r="350" spans="1:7">
      <c r="A350" s="38"/>
      <c r="B350" s="38"/>
      <c r="C350" s="38"/>
      <c r="F350" s="1"/>
      <c r="G350" s="38"/>
    </row>
    <row r="351" spans="1:7">
      <c r="A351" s="38"/>
      <c r="B351" s="38"/>
      <c r="C351" s="38"/>
      <c r="F351" s="1"/>
      <c r="G351" s="38"/>
    </row>
    <row r="352" spans="1:7">
      <c r="A352" s="38"/>
      <c r="B352" s="38"/>
      <c r="C352" s="38"/>
      <c r="F352" s="1"/>
      <c r="G352" s="38"/>
    </row>
    <row r="353" spans="1:7">
      <c r="A353" s="38"/>
      <c r="B353" s="38"/>
      <c r="C353" s="38"/>
      <c r="F353" s="1"/>
      <c r="G353" s="38"/>
    </row>
    <row r="354" spans="1:7">
      <c r="A354" s="38"/>
      <c r="B354" s="38"/>
      <c r="C354" s="38"/>
      <c r="F354" s="1"/>
      <c r="G354" s="38"/>
    </row>
    <row r="355" spans="1:7">
      <c r="A355" s="38"/>
      <c r="B355" s="38"/>
      <c r="C355" s="38"/>
      <c r="F355" s="1"/>
      <c r="G355" s="38"/>
    </row>
    <row r="356" spans="1:7">
      <c r="A356" s="38"/>
      <c r="B356" s="38"/>
      <c r="C356" s="38"/>
      <c r="F356" s="1"/>
      <c r="G356" s="38"/>
    </row>
    <row r="357" spans="1:7">
      <c r="A357" s="38"/>
      <c r="B357" s="38"/>
      <c r="C357" s="38"/>
      <c r="F357" s="1"/>
      <c r="G357" s="38"/>
    </row>
    <row r="358" spans="1:7">
      <c r="A358" s="38"/>
      <c r="B358" s="38"/>
      <c r="C358" s="38"/>
      <c r="F358" s="1"/>
      <c r="G358" s="38"/>
    </row>
    <row r="359" spans="1:7">
      <c r="A359" s="38"/>
      <c r="B359" s="38"/>
      <c r="C359" s="38"/>
      <c r="F359" s="1"/>
      <c r="G359" s="38"/>
    </row>
    <row r="360" spans="1:7">
      <c r="A360" s="38"/>
      <c r="B360" s="38"/>
      <c r="C360" s="38"/>
      <c r="F360" s="1"/>
      <c r="G360" s="38"/>
    </row>
    <row r="361" spans="1:7">
      <c r="A361" s="38"/>
      <c r="B361" s="38"/>
      <c r="C361" s="38"/>
      <c r="F361" s="1"/>
      <c r="G361" s="38"/>
    </row>
    <row r="362" spans="1:7">
      <c r="A362" s="38"/>
      <c r="B362" s="38"/>
      <c r="C362" s="38"/>
      <c r="F362" s="1"/>
      <c r="G362" s="38"/>
    </row>
    <row r="363" spans="1:7">
      <c r="A363" s="38"/>
      <c r="B363" s="38"/>
      <c r="C363" s="38"/>
      <c r="F363" s="1"/>
      <c r="G363" s="38"/>
    </row>
    <row r="364" spans="1:7">
      <c r="A364" s="38"/>
      <c r="B364" s="38"/>
      <c r="C364" s="38"/>
      <c r="F364" s="1"/>
      <c r="G364" s="38"/>
    </row>
    <row r="365" spans="1:7">
      <c r="A365" s="38"/>
      <c r="B365" s="38"/>
      <c r="C365" s="38"/>
      <c r="F365" s="1"/>
      <c r="G365" s="38"/>
    </row>
    <row r="366" spans="1:7">
      <c r="A366" s="38"/>
      <c r="B366" s="38"/>
      <c r="C366" s="38"/>
      <c r="F366" s="1"/>
      <c r="G366" s="38"/>
    </row>
    <row r="367" spans="1:7">
      <c r="A367" s="38"/>
      <c r="B367" s="38"/>
      <c r="C367" s="38"/>
      <c r="F367" s="1"/>
      <c r="G367" s="38"/>
    </row>
    <row r="368" spans="1:7">
      <c r="A368" s="38"/>
      <c r="B368" s="38"/>
      <c r="C368" s="38"/>
      <c r="F368" s="1"/>
      <c r="G368" s="38"/>
    </row>
    <row r="369" spans="1:7">
      <c r="A369" s="38"/>
      <c r="B369" s="38"/>
      <c r="C369" s="38"/>
      <c r="F369" s="1"/>
      <c r="G369" s="38"/>
    </row>
    <row r="370" spans="1:7">
      <c r="A370" s="38"/>
      <c r="B370" s="38"/>
      <c r="C370" s="38"/>
      <c r="F370" s="1"/>
      <c r="G370" s="38"/>
    </row>
    <row r="371" spans="1:7">
      <c r="A371" s="38"/>
      <c r="B371" s="38"/>
      <c r="C371" s="38"/>
      <c r="F371" s="1"/>
      <c r="G371" s="38"/>
    </row>
    <row r="372" spans="1:7">
      <c r="A372" s="38"/>
      <c r="B372" s="38"/>
      <c r="C372" s="38"/>
      <c r="F372" s="1"/>
      <c r="G372" s="38"/>
    </row>
    <row r="373" spans="1:7">
      <c r="A373" s="38"/>
      <c r="B373" s="38"/>
      <c r="C373" s="38"/>
      <c r="F373" s="1"/>
      <c r="G373" s="38"/>
    </row>
    <row r="374" spans="1:7">
      <c r="A374" s="38"/>
      <c r="B374" s="38"/>
      <c r="C374" s="38"/>
      <c r="F374" s="1"/>
      <c r="G374" s="38"/>
    </row>
    <row r="375" spans="1:7">
      <c r="A375" s="38"/>
      <c r="B375" s="38"/>
      <c r="C375" s="38"/>
      <c r="F375" s="1"/>
      <c r="G375" s="38"/>
    </row>
    <row r="376" spans="1:7">
      <c r="A376" s="38"/>
      <c r="B376" s="38"/>
      <c r="C376" s="38"/>
      <c r="F376" s="1"/>
      <c r="G376" s="38"/>
    </row>
    <row r="377" spans="1:7">
      <c r="A377" s="38"/>
      <c r="B377" s="38"/>
      <c r="C377" s="38"/>
      <c r="F377" s="1"/>
      <c r="G377" s="38"/>
    </row>
    <row r="378" spans="1:7">
      <c r="A378" s="38"/>
      <c r="B378" s="38"/>
      <c r="C378" s="38"/>
      <c r="F378" s="1"/>
      <c r="G378" s="38"/>
    </row>
    <row r="379" spans="1:7">
      <c r="A379" s="38"/>
      <c r="B379" s="38"/>
      <c r="C379" s="38"/>
      <c r="F379" s="1"/>
      <c r="G379" s="38"/>
    </row>
    <row r="380" spans="1:7">
      <c r="A380" s="38"/>
      <c r="B380" s="38"/>
      <c r="C380" s="38"/>
      <c r="F380" s="1"/>
      <c r="G380" s="38"/>
    </row>
    <row r="381" spans="1:7">
      <c r="A381" s="38"/>
      <c r="B381" s="38"/>
      <c r="C381" s="38"/>
      <c r="F381" s="1"/>
      <c r="G381" s="38"/>
    </row>
    <row r="382" spans="1:7">
      <c r="A382" s="38"/>
      <c r="B382" s="38"/>
      <c r="C382" s="38"/>
      <c r="F382" s="1"/>
      <c r="G382" s="38"/>
    </row>
    <row r="383" spans="1:7">
      <c r="A383" s="38"/>
      <c r="B383" s="38"/>
      <c r="C383" s="38"/>
      <c r="F383" s="1"/>
      <c r="G383" s="38"/>
    </row>
    <row r="384" spans="1:7">
      <c r="A384" s="38"/>
      <c r="B384" s="38"/>
      <c r="C384" s="38"/>
      <c r="F384" s="1"/>
      <c r="G384" s="38"/>
    </row>
    <row r="385" spans="1:7">
      <c r="A385" s="38"/>
      <c r="B385" s="38"/>
      <c r="C385" s="38"/>
      <c r="F385" s="1"/>
      <c r="G385" s="38"/>
    </row>
    <row r="386" spans="1:7">
      <c r="A386" s="38"/>
      <c r="B386" s="38"/>
      <c r="C386" s="38"/>
      <c r="G386" s="38"/>
    </row>
    <row r="387" spans="1:7">
      <c r="A387" s="38"/>
      <c r="B387" s="38"/>
      <c r="C387" s="38"/>
    </row>
    <row r="388" spans="1:7">
      <c r="A388" s="38"/>
      <c r="B388" s="38"/>
      <c r="C388" s="38"/>
    </row>
    <row r="389" spans="1:7">
      <c r="A389" s="38"/>
      <c r="B389" s="38"/>
      <c r="C389" s="38"/>
    </row>
    <row r="390" spans="1:7">
      <c r="A390" s="38"/>
      <c r="B390" s="38"/>
      <c r="C390" s="38"/>
    </row>
    <row r="391" spans="1:7">
      <c r="A391" s="38"/>
      <c r="B391" s="38"/>
      <c r="C391" s="38"/>
    </row>
    <row r="392" spans="1:7">
      <c r="A392" s="38"/>
      <c r="B392" s="38"/>
      <c r="C392" s="38"/>
    </row>
    <row r="393" spans="1:7">
      <c r="A393" s="38"/>
      <c r="B393" s="38"/>
      <c r="C393" s="38"/>
    </row>
    <row r="394" spans="1:7">
      <c r="A394" s="38"/>
      <c r="B394" s="38"/>
      <c r="C394" s="38"/>
    </row>
    <row r="395" spans="1:7">
      <c r="A395" s="38"/>
      <c r="B395" s="38"/>
      <c r="C395" s="38"/>
    </row>
    <row r="396" spans="1:7">
      <c r="A396" s="38"/>
      <c r="B396" s="38"/>
      <c r="C396" s="38"/>
    </row>
    <row r="397" spans="1:7">
      <c r="A397" s="38"/>
      <c r="B397" s="38"/>
      <c r="C397" s="38"/>
    </row>
    <row r="398" spans="1:7">
      <c r="A398" s="38"/>
      <c r="B398" s="38"/>
      <c r="C398" s="38"/>
    </row>
    <row r="399" spans="1:7">
      <c r="A399" s="38"/>
      <c r="B399" s="38"/>
      <c r="C399" s="38"/>
    </row>
  </sheetData>
  <sortState ref="A5:A12">
    <sortCondition ref="A7"/>
  </sortState>
  <mergeCells count="2">
    <mergeCell ref="C2:E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4" sqref="H14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8.75" customWidth="1"/>
    <col min="6" max="6" width="11.875" customWidth="1"/>
  </cols>
  <sheetData>
    <row r="1" spans="1:6">
      <c r="A1" s="14" t="s">
        <v>2</v>
      </c>
      <c r="B1" s="14" t="s">
        <v>54</v>
      </c>
      <c r="C1" s="14" t="s">
        <v>1</v>
      </c>
      <c r="D1" s="14" t="s">
        <v>55</v>
      </c>
      <c r="E1" s="14" t="s">
        <v>1</v>
      </c>
      <c r="F1" s="14" t="s">
        <v>0</v>
      </c>
    </row>
    <row r="2" spans="1:6">
      <c r="A2" s="15">
        <v>1024</v>
      </c>
      <c r="B2" s="27">
        <v>26895533.629390001</v>
      </c>
      <c r="C2" s="27">
        <f t="shared" ref="C2:C20" si="0">B2/1000000</f>
        <v>26.895533629390002</v>
      </c>
      <c r="D2" s="24">
        <v>28833688.292576998</v>
      </c>
      <c r="E2" s="27">
        <f t="shared" ref="E2:E20" si="1">D2/1000000</f>
        <v>28.833688292576998</v>
      </c>
      <c r="F2" s="15">
        <f t="shared" ref="F2:F20" si="2">A2/1024</f>
        <v>1</v>
      </c>
    </row>
    <row r="3" spans="1:6">
      <c r="A3" s="16">
        <v>2048</v>
      </c>
      <c r="B3" s="28">
        <v>60536335.120399997</v>
      </c>
      <c r="C3" s="28">
        <f t="shared" si="0"/>
        <v>60.536335120399997</v>
      </c>
      <c r="D3" s="25">
        <v>59843015.315517999</v>
      </c>
      <c r="E3" s="28">
        <f t="shared" si="1"/>
        <v>59.843015315518002</v>
      </c>
      <c r="F3" s="16">
        <f t="shared" si="2"/>
        <v>2</v>
      </c>
    </row>
    <row r="4" spans="1:6">
      <c r="A4" s="16">
        <v>4096</v>
      </c>
      <c r="B4" s="28">
        <v>113287680.81624</v>
      </c>
      <c r="C4" s="28">
        <f t="shared" si="0"/>
        <v>113.28768081624</v>
      </c>
      <c r="D4" s="25">
        <v>113347914.589536</v>
      </c>
      <c r="E4" s="28">
        <f t="shared" si="1"/>
        <v>113.347914589536</v>
      </c>
      <c r="F4" s="16">
        <f t="shared" si="2"/>
        <v>4</v>
      </c>
    </row>
    <row r="5" spans="1:6">
      <c r="A5" s="16">
        <v>8192</v>
      </c>
      <c r="B5" s="28">
        <v>219393596.54214299</v>
      </c>
      <c r="C5" s="28">
        <f t="shared" si="0"/>
        <v>219.393596542143</v>
      </c>
      <c r="D5" s="25">
        <v>220848189.95131001</v>
      </c>
      <c r="E5" s="28">
        <f t="shared" si="1"/>
        <v>220.84818995131002</v>
      </c>
      <c r="F5" s="16">
        <f t="shared" si="2"/>
        <v>8</v>
      </c>
    </row>
    <row r="6" spans="1:6">
      <c r="A6" s="16">
        <v>16384</v>
      </c>
      <c r="B6" s="28">
        <v>283867853.20905501</v>
      </c>
      <c r="C6" s="28">
        <f t="shared" si="0"/>
        <v>283.867853209055</v>
      </c>
      <c r="D6" s="25">
        <v>392931080.56400299</v>
      </c>
      <c r="E6" s="28">
        <f t="shared" si="1"/>
        <v>392.93108056400297</v>
      </c>
      <c r="F6" s="16">
        <f t="shared" si="2"/>
        <v>16</v>
      </c>
    </row>
    <row r="7" spans="1:6">
      <c r="A7" s="16">
        <v>32768</v>
      </c>
      <c r="B7" s="28">
        <v>862397887.37864101</v>
      </c>
      <c r="C7" s="28">
        <f t="shared" si="0"/>
        <v>862.39788737864103</v>
      </c>
      <c r="D7" s="25">
        <v>983891809.20733798</v>
      </c>
      <c r="E7" s="28">
        <f t="shared" si="1"/>
        <v>983.89180920733793</v>
      </c>
      <c r="F7" s="16">
        <f t="shared" si="2"/>
        <v>32</v>
      </c>
    </row>
    <row r="8" spans="1:6">
      <c r="A8" s="16">
        <v>65536</v>
      </c>
      <c r="B8" s="28">
        <v>1493805782.6749499</v>
      </c>
      <c r="C8" s="28">
        <f t="shared" si="0"/>
        <v>1493.8057826749498</v>
      </c>
      <c r="D8" s="25">
        <v>1940248079.7269599</v>
      </c>
      <c r="E8" s="28">
        <f t="shared" si="1"/>
        <v>1940.24807972696</v>
      </c>
      <c r="F8" s="16">
        <f t="shared" si="2"/>
        <v>64</v>
      </c>
    </row>
    <row r="9" spans="1:6">
      <c r="A9" s="16">
        <v>131072</v>
      </c>
      <c r="B9" s="28">
        <v>3193031709.9555302</v>
      </c>
      <c r="C9" s="28">
        <f t="shared" si="0"/>
        <v>3193.03170995553</v>
      </c>
      <c r="D9" s="25">
        <v>3849403142.0381398</v>
      </c>
      <c r="E9" s="28">
        <f t="shared" si="1"/>
        <v>3849.4031420381398</v>
      </c>
      <c r="F9" s="16">
        <f t="shared" si="2"/>
        <v>128</v>
      </c>
    </row>
    <row r="10" spans="1:6">
      <c r="A10" s="16">
        <v>262144</v>
      </c>
      <c r="B10" s="28">
        <v>3271586537.6558599</v>
      </c>
      <c r="C10" s="28">
        <f t="shared" si="0"/>
        <v>3271.58653765586</v>
      </c>
      <c r="D10" s="25">
        <v>5003235972.3652296</v>
      </c>
      <c r="E10" s="28">
        <f t="shared" si="1"/>
        <v>5003.2359723652298</v>
      </c>
      <c r="F10" s="16">
        <f t="shared" si="2"/>
        <v>256</v>
      </c>
    </row>
    <row r="11" spans="1:6">
      <c r="A11" s="16">
        <v>524288</v>
      </c>
      <c r="B11" s="28">
        <v>4233399887.2568102</v>
      </c>
      <c r="C11" s="28">
        <f t="shared" si="0"/>
        <v>4233.39988725681</v>
      </c>
      <c r="D11" s="25">
        <v>5674523580.3693199</v>
      </c>
      <c r="E11" s="28">
        <f t="shared" si="1"/>
        <v>5674.5235803693195</v>
      </c>
      <c r="F11" s="16">
        <f t="shared" si="2"/>
        <v>512</v>
      </c>
    </row>
    <row r="12" spans="1:6">
      <c r="A12" s="16">
        <v>1048576</v>
      </c>
      <c r="B12" s="28">
        <v>4758837305.4672899</v>
      </c>
      <c r="C12" s="28">
        <f t="shared" si="0"/>
        <v>4758.8373054672902</v>
      </c>
      <c r="D12" s="25">
        <v>6012216932.8838596</v>
      </c>
      <c r="E12" s="28">
        <f t="shared" si="1"/>
        <v>6012.21693288386</v>
      </c>
      <c r="F12" s="16">
        <f t="shared" si="2"/>
        <v>1024</v>
      </c>
    </row>
    <row r="13" spans="1:6">
      <c r="A13" s="16">
        <v>2097152</v>
      </c>
      <c r="B13" s="28">
        <v>4888244808.2833204</v>
      </c>
      <c r="C13" s="28">
        <f t="shared" si="0"/>
        <v>4888.2448082833207</v>
      </c>
      <c r="D13" s="25">
        <v>6181998163.4281397</v>
      </c>
      <c r="E13" s="28">
        <f t="shared" si="1"/>
        <v>6181.9981634281394</v>
      </c>
      <c r="F13" s="16">
        <f t="shared" si="2"/>
        <v>2048</v>
      </c>
    </row>
    <row r="14" spans="1:6">
      <c r="A14" s="16">
        <v>4194304</v>
      </c>
      <c r="B14" s="28">
        <v>4654768434.4506397</v>
      </c>
      <c r="C14" s="28">
        <f t="shared" si="0"/>
        <v>4654.7684344506397</v>
      </c>
      <c r="D14" s="25">
        <v>6283422905.3329601</v>
      </c>
      <c r="E14" s="28">
        <f t="shared" si="1"/>
        <v>6283.42290533296</v>
      </c>
      <c r="F14" s="16">
        <f t="shared" si="2"/>
        <v>4096</v>
      </c>
    </row>
    <row r="15" spans="1:6">
      <c r="A15" s="16">
        <v>8388608</v>
      </c>
      <c r="B15" s="28">
        <v>4684695570.4061003</v>
      </c>
      <c r="C15" s="28">
        <f t="shared" si="0"/>
        <v>4684.6955704061002</v>
      </c>
      <c r="D15" s="25">
        <v>6338263155.4169598</v>
      </c>
      <c r="E15" s="28">
        <f t="shared" si="1"/>
        <v>6338.2631554169602</v>
      </c>
      <c r="F15" s="16">
        <f t="shared" si="2"/>
        <v>8192</v>
      </c>
    </row>
    <row r="16" spans="1:6">
      <c r="A16" s="16">
        <v>16777216</v>
      </c>
      <c r="B16" s="28">
        <v>4728583229.4604502</v>
      </c>
      <c r="C16" s="28">
        <f t="shared" si="0"/>
        <v>4728.5832294604497</v>
      </c>
      <c r="D16" s="25">
        <v>6364716743.8438501</v>
      </c>
      <c r="E16" s="28">
        <f t="shared" si="1"/>
        <v>6364.7167438438501</v>
      </c>
      <c r="F16" s="16">
        <f t="shared" si="2"/>
        <v>16384</v>
      </c>
    </row>
    <row r="17" spans="1:6">
      <c r="A17" s="16">
        <v>33554432</v>
      </c>
      <c r="B17" s="28">
        <v>4714961648.1377001</v>
      </c>
      <c r="C17" s="28">
        <f t="shared" si="0"/>
        <v>4714.9616481376997</v>
      </c>
      <c r="D17" s="25">
        <v>6377011101.1746798</v>
      </c>
      <c r="E17" s="28">
        <f t="shared" si="1"/>
        <v>6377.0111011746794</v>
      </c>
      <c r="F17" s="16">
        <f t="shared" si="2"/>
        <v>32768</v>
      </c>
    </row>
    <row r="18" spans="1:6">
      <c r="A18" s="16">
        <v>67108864</v>
      </c>
      <c r="B18" s="28">
        <v>4728736871.9509201</v>
      </c>
      <c r="C18" s="28">
        <f t="shared" si="0"/>
        <v>4728.7368719509204</v>
      </c>
      <c r="D18" s="25">
        <v>6383584421.4558001</v>
      </c>
      <c r="E18" s="28">
        <f t="shared" si="1"/>
        <v>6383.5844214558001</v>
      </c>
      <c r="F18" s="16">
        <f t="shared" si="2"/>
        <v>65536</v>
      </c>
    </row>
    <row r="19" spans="1:6">
      <c r="A19" s="16">
        <v>134217728</v>
      </c>
      <c r="B19" s="28">
        <v>4732694042.5666904</v>
      </c>
      <c r="C19" s="28">
        <f t="shared" si="0"/>
        <v>4732.6940425666908</v>
      </c>
      <c r="D19" s="25">
        <v>6388454371.4707098</v>
      </c>
      <c r="E19" s="28">
        <f t="shared" si="1"/>
        <v>6388.4543714707097</v>
      </c>
      <c r="F19" s="16">
        <f t="shared" si="2"/>
        <v>131072</v>
      </c>
    </row>
    <row r="20" spans="1:6">
      <c r="A20" s="17">
        <v>268435456</v>
      </c>
      <c r="B20" s="29">
        <v>4981792013.5153399</v>
      </c>
      <c r="C20" s="29">
        <f t="shared" si="0"/>
        <v>4981.7920135153399</v>
      </c>
      <c r="D20" s="26">
        <v>6389696690.7227297</v>
      </c>
      <c r="E20" s="29">
        <f t="shared" si="1"/>
        <v>6389.6966907227297</v>
      </c>
      <c r="F20" s="17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ErodeImage</vt:lpstr>
      <vt:lpstr>Basic</vt:lpstr>
      <vt:lpstr>ErodeBufferUchar</vt:lpstr>
      <vt:lpstr>ErodeBufferUint</vt:lpstr>
      <vt:lpstr>Gaussian</vt:lpstr>
      <vt:lpstr>Hit-Miss</vt:lpstr>
      <vt:lpstr>CPU</vt:lpstr>
      <vt:lpstr>GroupSize</vt:lpstr>
      <vt:lpstr>DataTransfer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WykresGroupSize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2011-12-02T18:02:00Z</cp:lastPrinted>
  <dcterms:created xsi:type="dcterms:W3CDTF">2011-11-10T09:21:07Z</dcterms:created>
  <dcterms:modified xsi:type="dcterms:W3CDTF">2011-12-12T00:26:28Z</dcterms:modified>
</cp:coreProperties>
</file>